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\Desktop\UNIVERSIDAD\DOCENCIA\ANÁLISIS DE EFICIENCIA Y PRODUCTIVIDAD\Datasets\"/>
    </mc:Choice>
  </mc:AlternateContent>
  <xr:revisionPtr revIDLastSave="0" documentId="8_{EF32479D-B78D-4F79-8FEB-5BCA9AF62BA1}" xr6:coauthVersionLast="47" xr6:coauthVersionMax="47" xr10:uidLastSave="{00000000-0000-0000-0000-000000000000}"/>
  <bookViews>
    <workbookView xWindow="-120" yWindow="-120" windowWidth="20730" windowHeight="11040" activeTab="1"/>
  </bookViews>
  <sheets>
    <sheet name="data" sheetId="2" r:id="rId1"/>
    <sheet name="resultados" sheetId="7" r:id="rId2"/>
    <sheet name="Boxplot Parameters XYZZ" sheetId="6" state="veryHidden" r:id="rId3"/>
  </sheets>
  <definedNames>
    <definedName name="_xlnm._FilterDatabase" localSheetId="1" hidden="1">resultados!$A$1:$L$345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2" i="7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K2" i="6"/>
  <c r="AT2" i="6"/>
  <c r="Y28" i="6"/>
  <c r="Y27" i="6"/>
  <c r="Y26" i="6"/>
  <c r="Y25" i="6"/>
  <c r="AD25" i="6" s="1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AJ2" i="6"/>
  <c r="M28" i="6"/>
  <c r="R28" i="6" s="1"/>
  <c r="M27" i="6"/>
  <c r="M26" i="6"/>
  <c r="M25" i="6"/>
  <c r="M24" i="6"/>
  <c r="R24" i="6" s="1"/>
  <c r="M23" i="6"/>
  <c r="M22" i="6"/>
  <c r="M21" i="6"/>
  <c r="Q21" i="6" s="1"/>
  <c r="M20" i="6"/>
  <c r="Q20" i="6" s="1"/>
  <c r="M19" i="6"/>
  <c r="M18" i="6"/>
  <c r="M17" i="6"/>
  <c r="M16" i="6"/>
  <c r="M15" i="6"/>
  <c r="M14" i="6"/>
  <c r="M13" i="6"/>
  <c r="Q13" i="6" s="1"/>
  <c r="M12" i="6"/>
  <c r="R12" i="6" s="1"/>
  <c r="M11" i="6"/>
  <c r="M10" i="6"/>
  <c r="M9" i="6"/>
  <c r="M8" i="6"/>
  <c r="M7" i="6"/>
  <c r="M6" i="6"/>
  <c r="M5" i="6"/>
  <c r="P5" i="6" s="1"/>
  <c r="M4" i="6"/>
  <c r="M3" i="6"/>
  <c r="M2" i="6"/>
  <c r="V2" i="6"/>
  <c r="X3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3" i="6" s="1"/>
  <c r="N2" i="6"/>
  <c r="N3" i="6"/>
  <c r="T14" i="6"/>
  <c r="X2" i="6"/>
  <c r="N4" i="6"/>
  <c r="N8" i="6" s="1"/>
  <c r="T9" i="6"/>
  <c r="T2" i="6"/>
  <c r="T13" i="6"/>
  <c r="AJ3" i="6"/>
  <c r="AL4" i="6"/>
  <c r="AR8" i="6"/>
  <c r="T3" i="6"/>
  <c r="T12" i="6"/>
  <c r="AR9" i="6"/>
  <c r="AR12" i="6"/>
  <c r="AR11" i="6"/>
  <c r="T8" i="6"/>
  <c r="T11" i="6"/>
  <c r="Z2" i="6"/>
  <c r="Z6" i="6" s="1"/>
  <c r="AH2" i="6"/>
  <c r="AV2" i="6"/>
  <c r="Z3" i="6"/>
  <c r="AF2" i="6" s="1"/>
  <c r="AL2" i="6"/>
  <c r="AR7" i="6" s="1"/>
  <c r="AV3" i="6"/>
  <c r="Z4" i="6"/>
  <c r="AF11" i="6" s="1"/>
  <c r="AL3" i="6"/>
  <c r="AR2" i="6"/>
  <c r="Z7" i="6"/>
  <c r="AF8" i="6"/>
  <c r="AF12" i="6"/>
  <c r="AF3" i="6"/>
  <c r="AF6" i="6"/>
  <c r="Z5" i="6"/>
  <c r="AD20" i="6"/>
  <c r="AR3" i="6"/>
  <c r="AR6" i="6"/>
  <c r="AD24" i="6"/>
  <c r="AD8" i="6"/>
  <c r="AD22" i="6"/>
  <c r="AD26" i="6"/>
  <c r="AD17" i="6"/>
  <c r="AD28" i="6"/>
  <c r="AD5" i="6"/>
  <c r="AD7" i="6"/>
  <c r="AR14" i="6"/>
  <c r="AL6" i="6"/>
  <c r="AL7" i="6"/>
  <c r="N6" i="6"/>
  <c r="N5" i="6"/>
  <c r="R18" i="6" s="1"/>
  <c r="R20" i="6"/>
  <c r="AR13" i="6"/>
  <c r="AR4" i="6"/>
  <c r="N7" i="6"/>
  <c r="T6" i="6"/>
  <c r="T7" i="6"/>
  <c r="T4" i="6"/>
  <c r="R10" i="6"/>
  <c r="R16" i="6"/>
  <c r="R13" i="6"/>
  <c r="R15" i="6"/>
  <c r="R27" i="6"/>
  <c r="R26" i="6"/>
  <c r="R6" i="6"/>
  <c r="R17" i="6"/>
  <c r="R4" i="6"/>
  <c r="R8" i="6"/>
  <c r="R14" i="6"/>
  <c r="R11" i="6"/>
  <c r="R25" i="6"/>
  <c r="R9" i="6"/>
  <c r="R5" i="6"/>
  <c r="R3" i="6"/>
  <c r="R23" i="6"/>
  <c r="R19" i="6"/>
  <c r="R22" i="6"/>
  <c r="P17" i="6" l="1"/>
  <c r="P8" i="6"/>
  <c r="P20" i="6"/>
  <c r="P10" i="6"/>
  <c r="P14" i="6"/>
  <c r="P27" i="6"/>
  <c r="P7" i="6"/>
  <c r="P23" i="6"/>
  <c r="Q8" i="6"/>
  <c r="Q27" i="6"/>
  <c r="Q4" i="6"/>
  <c r="P18" i="6"/>
  <c r="Q24" i="6"/>
  <c r="P16" i="6"/>
  <c r="Q17" i="6"/>
  <c r="Q22" i="6"/>
  <c r="Q6" i="6"/>
  <c r="P15" i="6"/>
  <c r="Q18" i="6"/>
  <c r="Q14" i="6"/>
  <c r="P11" i="6"/>
  <c r="P3" i="6"/>
  <c r="P24" i="6"/>
  <c r="P25" i="6"/>
  <c r="Q7" i="6"/>
  <c r="Q26" i="6"/>
  <c r="P4" i="6"/>
  <c r="Q12" i="6"/>
  <c r="Q19" i="6"/>
  <c r="P19" i="6"/>
  <c r="P22" i="6"/>
  <c r="P9" i="6"/>
  <c r="P26" i="6"/>
  <c r="Q11" i="6"/>
  <c r="Q9" i="6"/>
  <c r="P2" i="6"/>
  <c r="P6" i="6"/>
  <c r="Q16" i="6"/>
  <c r="Q25" i="6"/>
  <c r="P13" i="6"/>
  <c r="Q15" i="6"/>
  <c r="AB21" i="6"/>
  <c r="AB9" i="6"/>
  <c r="AC20" i="6"/>
  <c r="AB26" i="6"/>
  <c r="AC16" i="6"/>
  <c r="J2" i="6"/>
  <c r="Q5" i="6"/>
  <c r="AP19" i="6"/>
  <c r="AD12" i="6"/>
  <c r="AD18" i="6"/>
  <c r="AD14" i="6"/>
  <c r="AD11" i="6"/>
  <c r="AF7" i="6"/>
  <c r="AF9" i="6"/>
  <c r="L2" i="6"/>
  <c r="B3" i="6"/>
  <c r="P28" i="6"/>
  <c r="Q2" i="6"/>
  <c r="Q10" i="6"/>
  <c r="Q3" i="6"/>
  <c r="AN11" i="6"/>
  <c r="P21" i="6"/>
  <c r="AD27" i="6"/>
  <c r="AD10" i="6"/>
  <c r="AD2" i="6"/>
  <c r="Z10" i="6" s="1"/>
  <c r="AF10" i="6" s="1"/>
  <c r="AD6" i="6"/>
  <c r="AD4" i="6"/>
  <c r="AD15" i="6"/>
  <c r="AF13" i="6"/>
  <c r="AD23" i="6"/>
  <c r="AN14" i="6"/>
  <c r="R21" i="6"/>
  <c r="AN24" i="6"/>
  <c r="AN10" i="6"/>
  <c r="AP11" i="6"/>
  <c r="AL5" i="6"/>
  <c r="AP21" i="6" s="1"/>
  <c r="AC5" i="6"/>
  <c r="AC7" i="6"/>
  <c r="AD19" i="6"/>
  <c r="AF14" i="6"/>
  <c r="Z8" i="6"/>
  <c r="AB17" i="6" s="1"/>
  <c r="B2" i="6"/>
  <c r="AN19" i="6"/>
  <c r="AN13" i="6"/>
  <c r="AD9" i="6"/>
  <c r="AN20" i="6"/>
  <c r="R2" i="6"/>
  <c r="AD16" i="6"/>
  <c r="AC17" i="6"/>
  <c r="AC14" i="6"/>
  <c r="AL8" i="6"/>
  <c r="AN23" i="6" s="1"/>
  <c r="AF4" i="6"/>
  <c r="B4" i="6"/>
  <c r="AN27" i="6"/>
  <c r="AN3" i="6"/>
  <c r="AP15" i="6"/>
  <c r="AN22" i="6"/>
  <c r="AN16" i="6"/>
  <c r="AP10" i="6"/>
  <c r="Q23" i="6"/>
  <c r="R7" i="6"/>
  <c r="Q28" i="6"/>
  <c r="AN4" i="6"/>
  <c r="P12" i="6"/>
  <c r="AP18" i="6"/>
  <c r="AP9" i="6"/>
  <c r="AP2" i="6"/>
  <c r="AD3" i="6"/>
  <c r="Z9" i="6" s="1"/>
  <c r="AF5" i="6" s="1"/>
  <c r="AD13" i="6"/>
  <c r="AD21" i="6"/>
  <c r="H14" i="6" l="1"/>
  <c r="H2" i="6"/>
  <c r="H13" i="6"/>
  <c r="AC24" i="6"/>
  <c r="AP6" i="6"/>
  <c r="AB24" i="6"/>
  <c r="AB18" i="6"/>
  <c r="AB12" i="6"/>
  <c r="AB11" i="6"/>
  <c r="AB3" i="6"/>
  <c r="AN21" i="6"/>
  <c r="AC8" i="6"/>
  <c r="AB14" i="6"/>
  <c r="AC21" i="6"/>
  <c r="AC11" i="6"/>
  <c r="AB20" i="6"/>
  <c r="AC4" i="6"/>
  <c r="AP8" i="6"/>
  <c r="AC25" i="6"/>
  <c r="AP27" i="6"/>
  <c r="AN7" i="6"/>
  <c r="AN8" i="6"/>
  <c r="AN5" i="6"/>
  <c r="AN28" i="6"/>
  <c r="AN25" i="6"/>
  <c r="AN2" i="6"/>
  <c r="AP28" i="6"/>
  <c r="AN6" i="6"/>
  <c r="AB25" i="6"/>
  <c r="AB10" i="6"/>
  <c r="AC18" i="6"/>
  <c r="AB8" i="6"/>
  <c r="AB2" i="6"/>
  <c r="H6" i="6"/>
  <c r="F14" i="6"/>
  <c r="F20" i="6"/>
  <c r="H4" i="6"/>
  <c r="H3" i="6"/>
  <c r="B6" i="6"/>
  <c r="B5" i="6"/>
  <c r="F19" i="6"/>
  <c r="H7" i="6"/>
  <c r="AP23" i="6"/>
  <c r="AO4" i="6"/>
  <c r="AP26" i="6"/>
  <c r="AP7" i="6"/>
  <c r="AO25" i="6"/>
  <c r="AO24" i="6"/>
  <c r="AP24" i="6"/>
  <c r="AO26" i="6"/>
  <c r="AO17" i="6"/>
  <c r="AO15" i="6"/>
  <c r="AO10" i="6"/>
  <c r="AO6" i="6"/>
  <c r="AO3" i="6"/>
  <c r="AO14" i="6"/>
  <c r="AO7" i="6"/>
  <c r="AO27" i="6"/>
  <c r="AO28" i="6"/>
  <c r="AO2" i="6"/>
  <c r="AO23" i="6"/>
  <c r="AO5" i="6"/>
  <c r="AP14" i="6"/>
  <c r="AP25" i="6"/>
  <c r="AO22" i="6"/>
  <c r="AO9" i="6"/>
  <c r="AO18" i="6"/>
  <c r="AO19" i="6"/>
  <c r="AO20" i="6"/>
  <c r="AO11" i="6"/>
  <c r="AO8" i="6"/>
  <c r="AO12" i="6"/>
  <c r="AP3" i="6"/>
  <c r="AO21" i="6"/>
  <c r="AC2" i="6"/>
  <c r="AO13" i="6"/>
  <c r="AB28" i="6"/>
  <c r="AB4" i="6"/>
  <c r="AB22" i="6"/>
  <c r="AB16" i="6"/>
  <c r="AB27" i="6"/>
  <c r="AO16" i="6"/>
  <c r="AP13" i="6"/>
  <c r="AC3" i="6"/>
  <c r="AN18" i="6"/>
  <c r="AP20" i="6"/>
  <c r="AB23" i="6"/>
  <c r="AB6" i="6"/>
  <c r="AC15" i="6"/>
  <c r="AC27" i="6"/>
  <c r="AC28" i="6"/>
  <c r="AP5" i="6"/>
  <c r="N10" i="6"/>
  <c r="T10" i="6" s="1"/>
  <c r="N9" i="6"/>
  <c r="T5" i="6" s="1"/>
  <c r="F17" i="6"/>
  <c r="AN26" i="6"/>
  <c r="AN17" i="6"/>
  <c r="AC22" i="6"/>
  <c r="AN12" i="6"/>
  <c r="AC19" i="6"/>
  <c r="AB7" i="6"/>
  <c r="AB13" i="6"/>
  <c r="AC23" i="6"/>
  <c r="AC26" i="6"/>
  <c r="AC12" i="6"/>
  <c r="AC9" i="6"/>
  <c r="H12" i="6"/>
  <c r="H9" i="6"/>
  <c r="B7" i="6"/>
  <c r="F2" i="6" s="1"/>
  <c r="B8" i="6"/>
  <c r="H8" i="6"/>
  <c r="H11" i="6"/>
  <c r="AP17" i="6"/>
  <c r="AP22" i="6"/>
  <c r="AC13" i="6"/>
  <c r="AC10" i="6"/>
  <c r="AP16" i="6"/>
  <c r="AN9" i="6"/>
  <c r="AN15" i="6"/>
  <c r="AP12" i="6"/>
  <c r="AP4" i="6"/>
  <c r="AL10" i="6" s="1"/>
  <c r="AR10" i="6" s="1"/>
  <c r="AC6" i="6"/>
  <c r="AB5" i="6"/>
  <c r="AB15" i="6"/>
  <c r="AB19" i="6"/>
  <c r="F26" i="6"/>
  <c r="F7" i="6" l="1"/>
  <c r="F21" i="6"/>
  <c r="F10" i="6"/>
  <c r="F3" i="6"/>
  <c r="B10" i="6" s="1"/>
  <c r="H10" i="6" s="1"/>
  <c r="F22" i="6"/>
  <c r="F27" i="6"/>
  <c r="AL9" i="6"/>
  <c r="AR5" i="6" s="1"/>
  <c r="F12" i="6"/>
  <c r="E8" i="6"/>
  <c r="E28" i="6"/>
  <c r="E19" i="6"/>
  <c r="E15" i="6"/>
  <c r="E3" i="6"/>
  <c r="E27" i="6"/>
  <c r="E23" i="6"/>
  <c r="E24" i="6"/>
  <c r="E14" i="6"/>
  <c r="E4" i="6"/>
  <c r="E11" i="6"/>
  <c r="E22" i="6"/>
  <c r="E12" i="6"/>
  <c r="E6" i="6"/>
  <c r="E16" i="6"/>
  <c r="E20" i="6"/>
  <c r="E7" i="6"/>
  <c r="E5" i="6"/>
  <c r="E21" i="6"/>
  <c r="E10" i="6"/>
  <c r="E2" i="6"/>
  <c r="E17" i="6"/>
  <c r="E18" i="6"/>
  <c r="E25" i="6"/>
  <c r="E9" i="6"/>
  <c r="E13" i="6"/>
  <c r="E26" i="6"/>
  <c r="F23" i="6"/>
  <c r="F9" i="6"/>
  <c r="F6" i="6"/>
  <c r="D14" i="6"/>
  <c r="D6" i="6"/>
  <c r="D19" i="6"/>
  <c r="D13" i="6"/>
  <c r="D27" i="6"/>
  <c r="D8" i="6"/>
  <c r="D7" i="6"/>
  <c r="D24" i="6"/>
  <c r="D22" i="6"/>
  <c r="D15" i="6"/>
  <c r="D21" i="6"/>
  <c r="D12" i="6"/>
  <c r="D16" i="6"/>
  <c r="D3" i="6"/>
  <c r="D20" i="6"/>
  <c r="D23" i="6"/>
  <c r="D26" i="6"/>
  <c r="D28" i="6"/>
  <c r="D11" i="6"/>
  <c r="D4" i="6"/>
  <c r="D25" i="6"/>
  <c r="D9" i="6"/>
  <c r="D2" i="6"/>
  <c r="D10" i="6"/>
  <c r="D17" i="6"/>
  <c r="D5" i="6"/>
  <c r="D18" i="6"/>
  <c r="F24" i="6"/>
  <c r="F13" i="6"/>
  <c r="F16" i="6"/>
  <c r="F4" i="6"/>
  <c r="F18" i="6"/>
  <c r="F28" i="6"/>
  <c r="F25" i="6"/>
  <c r="F8" i="6"/>
  <c r="F15" i="6"/>
  <c r="F11" i="6"/>
  <c r="F5" i="6"/>
  <c r="B9" i="6" l="1"/>
  <c r="H5" i="6" s="1"/>
</calcChain>
</file>

<file path=xl/sharedStrings.xml><?xml version="1.0" encoding="utf-8"?>
<sst xmlns="http://schemas.openxmlformats.org/spreadsheetml/2006/main" count="21" uniqueCount="16">
  <si>
    <t>Boxplot Parameters XYZZ Gráfico 1</t>
  </si>
  <si>
    <t>Boxplot Parameters XYZZ Gráfico 2</t>
  </si>
  <si>
    <t>Boxplot Parameters XYZZ Gráfico 3</t>
  </si>
  <si>
    <t>Boxplot Parameters XYZZ Gráfico 4</t>
  </si>
  <si>
    <t>DMU</t>
  </si>
  <si>
    <t>area {I}</t>
  </si>
  <si>
    <t>labor {I}</t>
  </si>
  <si>
    <t>npk {I}</t>
  </si>
  <si>
    <t>prod {O}</t>
  </si>
  <si>
    <t>DEA VRS</t>
  </si>
  <si>
    <t>FDH</t>
  </si>
  <si>
    <t>sx1</t>
  </si>
  <si>
    <t>sx2</t>
  </si>
  <si>
    <t>sx3</t>
  </si>
  <si>
    <t>y</t>
  </si>
  <si>
    <t>total slacks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</si>
</sst>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49" fontId="1" fillId="0" borderId="0" xfId="1" applyNumberFormat="1" applyFill="1" applyAlignment="1">
      <alignment vertical="center"/>
    </xf>
    <xf numFmtId="0" fontId="1" fillId="0" borderId="0" xfId="1" applyAlignment="1">
      <alignment vertical="center"/>
    </xf>
    <xf numFmtId="49" fontId="1" fillId="0" borderId="0" xfId="1" applyNumberFormat="1" applyAlignment="1">
      <alignment vertical="center"/>
    </xf>
    <xf numFmtId="0" fontId="1" fillId="0" borderId="0" xfId="1"/>
    <xf numFmtId="0" fontId="1" fillId="0" borderId="0" xfId="1" applyFill="1"/>
    <xf numFmtId="0" fontId="1" fillId="0" borderId="0" xfId="1" applyFill="1" applyAlignment="1">
      <alignment vertical="center"/>
    </xf>
    <xf numFmtId="0" fontId="1" fillId="2" borderId="0" xfId="1" applyFill="1"/>
    <xf numFmtId="0" fontId="0" fillId="0" borderId="0" xfId="0" applyFill="1"/>
    <xf numFmtId="0" fontId="2" fillId="0" borderId="0" xfId="0" applyNumberFormat="1" applyFont="1" applyFill="1"/>
    <xf numFmtId="0" fontId="0" fillId="0" borderId="0" xfId="0" applyNumberFormat="1" applyFill="1"/>
    <xf numFmtId="0" fontId="2" fillId="2" borderId="0" xfId="0" applyNumberFormat="1" applyFont="1" applyFill="1"/>
    <xf numFmtId="0" fontId="0" fillId="2" borderId="0" xfId="0" applyFill="1"/>
    <xf numFmtId="0" fontId="1" fillId="3" borderId="0" xfId="1" applyFill="1"/>
    <xf numFmtId="0" fontId="2" fillId="3" borderId="0" xfId="0" applyNumberFormat="1" applyFont="1" applyFill="1"/>
    <xf numFmtId="0" fontId="0" fillId="3" borderId="0" xfId="0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zoomScaleNormal="100" workbookViewId="0">
      <selection sqref="A1:E65536"/>
    </sheetView>
  </sheetViews>
  <sheetFormatPr baseColWidth="10" defaultColWidth="13.42578125" defaultRowHeight="12.75" x14ac:dyDescent="0.2"/>
  <cols>
    <col min="1" max="1" width="12.7109375" style="5" customWidth="1"/>
    <col min="2" max="2" width="14.28515625" style="4" bestFit="1" customWidth="1"/>
    <col min="3" max="3" width="16.85546875" style="4" customWidth="1"/>
    <col min="4" max="4" width="13.85546875" style="4" bestFit="1" customWidth="1"/>
    <col min="5" max="5" width="11.85546875" style="4" customWidth="1"/>
    <col min="6" max="247" width="11.42578125" style="4" customWidth="1"/>
    <col min="248" max="16384" width="13.42578125" style="4"/>
  </cols>
  <sheetData>
    <row r="1" spans="1:5" ht="15" customHeight="1" x14ac:dyDescent="0.2">
      <c r="A1" s="1" t="s">
        <v>4</v>
      </c>
      <c r="B1" s="3" t="s">
        <v>5</v>
      </c>
      <c r="C1" s="2" t="s">
        <v>6</v>
      </c>
      <c r="D1" s="2" t="s">
        <v>7</v>
      </c>
      <c r="E1" s="2" t="s">
        <v>8</v>
      </c>
    </row>
    <row r="2" spans="1:5" ht="15" customHeight="1" x14ac:dyDescent="0.2">
      <c r="A2" s="5">
        <v>1</v>
      </c>
      <c r="B2" s="5">
        <v>2.5</v>
      </c>
      <c r="C2" s="5">
        <v>161</v>
      </c>
      <c r="D2" s="5">
        <v>207.5</v>
      </c>
      <c r="E2" s="5">
        <v>7.87</v>
      </c>
    </row>
    <row r="3" spans="1:5" ht="15" customHeight="1" x14ac:dyDescent="0.2">
      <c r="A3" s="5">
        <v>2</v>
      </c>
      <c r="B3" s="5">
        <v>3.8</v>
      </c>
      <c r="C3" s="5">
        <v>184</v>
      </c>
      <c r="D3" s="5">
        <v>303.5</v>
      </c>
      <c r="E3" s="5">
        <v>10.35</v>
      </c>
    </row>
    <row r="4" spans="1:5" ht="15" customHeight="1" x14ac:dyDescent="0.2">
      <c r="A4" s="5">
        <v>3</v>
      </c>
      <c r="B4" s="5">
        <v>3.4</v>
      </c>
      <c r="C4" s="5">
        <v>170</v>
      </c>
      <c r="D4" s="5">
        <v>252</v>
      </c>
      <c r="E4" s="5">
        <v>9.98</v>
      </c>
    </row>
    <row r="5" spans="1:5" ht="15" customHeight="1" x14ac:dyDescent="0.2">
      <c r="A5" s="5">
        <v>4</v>
      </c>
      <c r="B5" s="5">
        <v>1.4</v>
      </c>
      <c r="C5" s="5">
        <v>68</v>
      </c>
      <c r="D5" s="5">
        <v>88</v>
      </c>
      <c r="E5" s="5">
        <v>4.83</v>
      </c>
    </row>
    <row r="6" spans="1:5" ht="15" customHeight="1" x14ac:dyDescent="0.2">
      <c r="A6" s="5">
        <v>5</v>
      </c>
      <c r="B6" s="5">
        <v>3.6</v>
      </c>
      <c r="C6" s="5">
        <v>130</v>
      </c>
      <c r="D6" s="5">
        <v>149.80000000000001</v>
      </c>
      <c r="E6" s="5">
        <v>8.74</v>
      </c>
    </row>
    <row r="7" spans="1:5" ht="15" customHeight="1" x14ac:dyDescent="0.2">
      <c r="A7" s="5">
        <v>6</v>
      </c>
      <c r="B7" s="5">
        <v>0.5</v>
      </c>
      <c r="C7" s="5">
        <v>34</v>
      </c>
      <c r="D7" s="5">
        <v>21</v>
      </c>
      <c r="E7" s="5">
        <v>1.84</v>
      </c>
    </row>
    <row r="8" spans="1:5" ht="15" customHeight="1" x14ac:dyDescent="0.2">
      <c r="A8" s="5">
        <v>7</v>
      </c>
      <c r="B8" s="5">
        <v>1.75</v>
      </c>
      <c r="C8" s="5">
        <v>91</v>
      </c>
      <c r="D8" s="5">
        <v>243</v>
      </c>
      <c r="E8" s="5">
        <v>7.36</v>
      </c>
    </row>
    <row r="9" spans="1:5" ht="15" customHeight="1" x14ac:dyDescent="0.2">
      <c r="A9" s="5">
        <v>8</v>
      </c>
      <c r="B9" s="5">
        <v>1.7</v>
      </c>
      <c r="C9" s="5">
        <v>114</v>
      </c>
      <c r="D9" s="5">
        <v>154.6</v>
      </c>
      <c r="E9" s="5">
        <v>6.67</v>
      </c>
    </row>
    <row r="10" spans="1:5" ht="15" customHeight="1" x14ac:dyDescent="0.2">
      <c r="A10" s="5">
        <v>9</v>
      </c>
      <c r="B10" s="5">
        <v>3</v>
      </c>
      <c r="C10" s="5">
        <v>211</v>
      </c>
      <c r="D10" s="5">
        <v>166.4</v>
      </c>
      <c r="E10" s="5">
        <v>9.1999999999999993</v>
      </c>
    </row>
    <row r="11" spans="1:5" ht="15" customHeight="1" x14ac:dyDescent="0.2">
      <c r="A11" s="5">
        <v>10</v>
      </c>
      <c r="B11" s="5">
        <v>3.4</v>
      </c>
      <c r="C11" s="5">
        <v>192</v>
      </c>
      <c r="D11" s="5">
        <v>253.8</v>
      </c>
      <c r="E11" s="5">
        <v>9.2899999999999991</v>
      </c>
    </row>
    <row r="12" spans="1:5" ht="15" customHeight="1" x14ac:dyDescent="0.2">
      <c r="A12" s="5">
        <v>11</v>
      </c>
      <c r="B12" s="5">
        <v>0.55000000000000004</v>
      </c>
      <c r="C12" s="5">
        <v>36</v>
      </c>
      <c r="D12" s="5">
        <v>40.200000000000003</v>
      </c>
      <c r="E12" s="5">
        <v>0.83</v>
      </c>
    </row>
    <row r="13" spans="1:5" ht="15" customHeight="1" x14ac:dyDescent="0.2">
      <c r="A13" s="5">
        <v>12</v>
      </c>
      <c r="B13" s="5">
        <v>0.2</v>
      </c>
      <c r="C13" s="5">
        <v>13</v>
      </c>
      <c r="D13" s="5">
        <v>16.8</v>
      </c>
      <c r="E13" s="5">
        <v>0.92</v>
      </c>
    </row>
    <row r="14" spans="1:5" ht="15" customHeight="1" x14ac:dyDescent="0.2">
      <c r="A14" s="5">
        <v>13</v>
      </c>
      <c r="B14" s="5">
        <v>1.25</v>
      </c>
      <c r="C14" s="5">
        <v>80</v>
      </c>
      <c r="D14" s="5">
        <v>66</v>
      </c>
      <c r="E14" s="5">
        <v>3.91</v>
      </c>
    </row>
    <row r="15" spans="1:5" ht="15" customHeight="1" x14ac:dyDescent="0.2">
      <c r="A15" s="5">
        <v>14</v>
      </c>
      <c r="B15" s="5">
        <v>3</v>
      </c>
      <c r="C15" s="5">
        <v>155</v>
      </c>
      <c r="D15" s="5">
        <v>135</v>
      </c>
      <c r="E15" s="5">
        <v>7.45</v>
      </c>
    </row>
    <row r="16" spans="1:5" ht="15" customHeight="1" x14ac:dyDescent="0.2">
      <c r="A16" s="5">
        <v>15</v>
      </c>
      <c r="B16" s="5">
        <v>0.3</v>
      </c>
      <c r="C16" s="5">
        <v>15</v>
      </c>
      <c r="D16" s="5">
        <v>31.5</v>
      </c>
      <c r="E16" s="5">
        <v>0.92</v>
      </c>
    </row>
    <row r="17" spans="1:5" ht="15" customHeight="1" x14ac:dyDescent="0.2">
      <c r="A17" s="5">
        <v>16</v>
      </c>
      <c r="B17" s="5">
        <v>0.6</v>
      </c>
      <c r="C17" s="5">
        <v>34</v>
      </c>
      <c r="D17" s="5">
        <v>44</v>
      </c>
      <c r="E17" s="5">
        <v>1.1499999999999999</v>
      </c>
    </row>
    <row r="18" spans="1:5" ht="15" customHeight="1" x14ac:dyDescent="0.2">
      <c r="A18" s="5">
        <v>17</v>
      </c>
      <c r="B18" s="5">
        <v>4.05</v>
      </c>
      <c r="C18" s="5">
        <v>279</v>
      </c>
      <c r="D18" s="5">
        <v>286.60000000000002</v>
      </c>
      <c r="E18" s="5">
        <v>10.81</v>
      </c>
    </row>
    <row r="19" spans="1:5" ht="15" customHeight="1" x14ac:dyDescent="0.2">
      <c r="A19" s="5">
        <v>18</v>
      </c>
      <c r="B19" s="5">
        <v>5.5</v>
      </c>
      <c r="C19" s="5">
        <v>306</v>
      </c>
      <c r="D19" s="5">
        <v>462</v>
      </c>
      <c r="E19" s="5">
        <v>21.07</v>
      </c>
    </row>
    <row r="20" spans="1:5" ht="15" customHeight="1" x14ac:dyDescent="0.2">
      <c r="A20" s="5">
        <v>19</v>
      </c>
      <c r="B20" s="5">
        <v>4</v>
      </c>
      <c r="C20" s="5">
        <v>229</v>
      </c>
      <c r="D20" s="5">
        <v>218</v>
      </c>
      <c r="E20" s="5">
        <v>13.57</v>
      </c>
    </row>
    <row r="21" spans="1:5" ht="15" customHeight="1" x14ac:dyDescent="0.2">
      <c r="A21" s="5">
        <v>20</v>
      </c>
      <c r="B21" s="5">
        <v>3.5</v>
      </c>
      <c r="C21" s="5">
        <v>237</v>
      </c>
      <c r="D21" s="5">
        <v>260.5</v>
      </c>
      <c r="E21" s="5">
        <v>12.24</v>
      </c>
    </row>
    <row r="22" spans="1:5" ht="15" customHeight="1" x14ac:dyDescent="0.2">
      <c r="A22" s="5">
        <v>21</v>
      </c>
      <c r="B22" s="5">
        <v>3</v>
      </c>
      <c r="C22" s="5">
        <v>103</v>
      </c>
      <c r="D22" s="5">
        <v>144.5</v>
      </c>
      <c r="E22" s="5">
        <v>5.1100000000000003</v>
      </c>
    </row>
    <row r="23" spans="1:5" ht="15" customHeight="1" x14ac:dyDescent="0.2">
      <c r="A23" s="5">
        <v>22</v>
      </c>
      <c r="B23" s="5">
        <v>1.38</v>
      </c>
      <c r="C23" s="5">
        <v>86</v>
      </c>
      <c r="D23" s="5">
        <v>100.5</v>
      </c>
      <c r="E23" s="5">
        <v>5.43</v>
      </c>
    </row>
    <row r="24" spans="1:5" ht="15" customHeight="1" x14ac:dyDescent="0.2">
      <c r="A24" s="5">
        <v>23</v>
      </c>
      <c r="B24" s="5">
        <v>5.5</v>
      </c>
      <c r="C24" s="5">
        <v>200</v>
      </c>
      <c r="D24" s="5">
        <v>423.5</v>
      </c>
      <c r="E24" s="5">
        <v>9.66</v>
      </c>
    </row>
    <row r="25" spans="1:5" ht="15" customHeight="1" x14ac:dyDescent="0.2">
      <c r="A25" s="5">
        <v>24</v>
      </c>
      <c r="B25" s="5">
        <v>2.7</v>
      </c>
      <c r="C25" s="5">
        <v>122</v>
      </c>
      <c r="D25" s="5">
        <v>190.5</v>
      </c>
      <c r="E25" s="5">
        <v>7.22</v>
      </c>
    </row>
    <row r="26" spans="1:5" ht="15" customHeight="1" x14ac:dyDescent="0.2">
      <c r="A26" s="5">
        <v>25</v>
      </c>
      <c r="B26" s="5">
        <v>4.5</v>
      </c>
      <c r="C26" s="5">
        <v>194</v>
      </c>
      <c r="D26" s="5">
        <v>490.5</v>
      </c>
      <c r="E26" s="5">
        <v>12.47</v>
      </c>
    </row>
    <row r="27" spans="1:5" ht="15" customHeight="1" x14ac:dyDescent="0.2">
      <c r="A27" s="5">
        <v>26</v>
      </c>
      <c r="B27" s="5">
        <v>1.1000000000000001</v>
      </c>
      <c r="C27" s="5">
        <v>61</v>
      </c>
      <c r="D27" s="5">
        <v>80.900000000000006</v>
      </c>
      <c r="E27" s="5">
        <v>3.17</v>
      </c>
    </row>
    <row r="28" spans="1:5" ht="15" customHeight="1" x14ac:dyDescent="0.2">
      <c r="A28" s="5">
        <v>27</v>
      </c>
      <c r="B28" s="5">
        <v>2.5</v>
      </c>
      <c r="C28" s="5">
        <v>117</v>
      </c>
      <c r="D28" s="5">
        <v>274.5</v>
      </c>
      <c r="E28" s="5">
        <v>5.0599999999999996</v>
      </c>
    </row>
    <row r="29" spans="1:5" ht="15" customHeight="1" x14ac:dyDescent="0.2">
      <c r="A29" s="5">
        <v>28</v>
      </c>
      <c r="B29" s="4">
        <v>1.4</v>
      </c>
      <c r="C29" s="4">
        <v>78</v>
      </c>
      <c r="D29" s="4">
        <v>128.80000000000001</v>
      </c>
      <c r="E29" s="4">
        <v>5.52</v>
      </c>
    </row>
    <row r="30" spans="1:5" ht="15" customHeight="1" x14ac:dyDescent="0.2">
      <c r="A30" s="5">
        <v>29</v>
      </c>
      <c r="B30" s="4">
        <v>2</v>
      </c>
      <c r="C30" s="4">
        <v>84</v>
      </c>
      <c r="D30" s="4">
        <v>63</v>
      </c>
      <c r="E30" s="4">
        <v>4.1399999999999997</v>
      </c>
    </row>
    <row r="31" spans="1:5" ht="15" customHeight="1" x14ac:dyDescent="0.2">
      <c r="A31" s="5">
        <v>30</v>
      </c>
      <c r="B31" s="4">
        <v>2.5</v>
      </c>
      <c r="C31" s="4">
        <v>30</v>
      </c>
      <c r="D31" s="4">
        <v>65</v>
      </c>
      <c r="E31" s="4">
        <v>2.69</v>
      </c>
    </row>
    <row r="32" spans="1:5" ht="15" customHeight="1" x14ac:dyDescent="0.2">
      <c r="A32" s="5">
        <v>31</v>
      </c>
      <c r="B32" s="4">
        <v>0.75</v>
      </c>
      <c r="C32" s="4">
        <v>39</v>
      </c>
      <c r="D32" s="4">
        <v>44</v>
      </c>
      <c r="E32" s="4">
        <v>3.82</v>
      </c>
    </row>
    <row r="33" spans="1:5" ht="15" customHeight="1" x14ac:dyDescent="0.2">
      <c r="A33" s="5">
        <v>32</v>
      </c>
      <c r="B33" s="4">
        <v>0.81</v>
      </c>
      <c r="C33" s="4">
        <v>25</v>
      </c>
      <c r="D33" s="4">
        <v>67</v>
      </c>
      <c r="E33" s="4">
        <v>1.1499999999999999</v>
      </c>
    </row>
    <row r="34" spans="1:5" ht="15" customHeight="1" x14ac:dyDescent="0.2">
      <c r="A34" s="5">
        <v>33</v>
      </c>
      <c r="B34" s="4">
        <v>1.6</v>
      </c>
      <c r="C34" s="4">
        <v>102</v>
      </c>
      <c r="D34" s="4">
        <v>110.5</v>
      </c>
      <c r="E34" s="4">
        <v>5.0599999999999996</v>
      </c>
    </row>
    <row r="35" spans="1:5" ht="15" customHeight="1" x14ac:dyDescent="0.2">
      <c r="A35" s="5">
        <v>34</v>
      </c>
      <c r="B35" s="4">
        <v>1</v>
      </c>
      <c r="C35" s="4">
        <v>29</v>
      </c>
      <c r="D35" s="4">
        <v>21</v>
      </c>
      <c r="E35" s="4">
        <v>0.69</v>
      </c>
    </row>
    <row r="36" spans="1:5" ht="15" customHeight="1" x14ac:dyDescent="0.2">
      <c r="A36" s="5">
        <v>35</v>
      </c>
      <c r="B36" s="4">
        <v>3</v>
      </c>
      <c r="C36" s="4">
        <v>191</v>
      </c>
      <c r="D36" s="4">
        <v>306.5</v>
      </c>
      <c r="E36" s="4">
        <v>12.65</v>
      </c>
    </row>
    <row r="37" spans="1:5" ht="15" customHeight="1" x14ac:dyDescent="0.2">
      <c r="A37" s="5">
        <v>36</v>
      </c>
      <c r="B37" s="4">
        <v>1.1000000000000001</v>
      </c>
      <c r="C37" s="4">
        <v>101</v>
      </c>
      <c r="D37" s="4">
        <v>125.5</v>
      </c>
      <c r="E37" s="4">
        <v>2.0699999999999998</v>
      </c>
    </row>
    <row r="38" spans="1:5" ht="15" customHeight="1" x14ac:dyDescent="0.2">
      <c r="A38" s="5">
        <v>37</v>
      </c>
      <c r="B38" s="4">
        <v>1</v>
      </c>
      <c r="C38" s="4">
        <v>58</v>
      </c>
      <c r="D38" s="4">
        <v>145</v>
      </c>
      <c r="E38" s="4">
        <v>5.0599999999999996</v>
      </c>
    </row>
    <row r="39" spans="1:5" ht="15" customHeight="1" x14ac:dyDescent="0.2">
      <c r="A39" s="5">
        <v>38</v>
      </c>
      <c r="B39" s="4">
        <v>4.5999999999999996</v>
      </c>
      <c r="C39" s="4">
        <v>246</v>
      </c>
      <c r="D39" s="4">
        <v>249</v>
      </c>
      <c r="E39" s="4">
        <v>17.02</v>
      </c>
    </row>
    <row r="40" spans="1:5" ht="15" customHeight="1" x14ac:dyDescent="0.2">
      <c r="A40" s="5">
        <v>39</v>
      </c>
      <c r="B40" s="4">
        <v>0.8</v>
      </c>
      <c r="C40" s="4">
        <v>46</v>
      </c>
      <c r="D40" s="4">
        <v>33.5</v>
      </c>
      <c r="E40" s="4">
        <v>1.38</v>
      </c>
    </row>
    <row r="41" spans="1:5" ht="15" customHeight="1" x14ac:dyDescent="0.2">
      <c r="A41" s="5">
        <v>40</v>
      </c>
      <c r="B41" s="4">
        <v>1.75</v>
      </c>
      <c r="C41" s="4">
        <v>113</v>
      </c>
      <c r="D41" s="4">
        <v>167.5</v>
      </c>
      <c r="E41" s="4">
        <v>3.96</v>
      </c>
    </row>
    <row r="42" spans="1:5" ht="15" customHeight="1" x14ac:dyDescent="0.2">
      <c r="A42" s="5">
        <v>41</v>
      </c>
      <c r="B42" s="4">
        <v>1.3</v>
      </c>
      <c r="C42" s="4">
        <v>80</v>
      </c>
      <c r="D42" s="4">
        <v>79.5</v>
      </c>
      <c r="E42" s="4">
        <v>4.1399999999999997</v>
      </c>
    </row>
    <row r="43" spans="1:5" ht="15" customHeight="1" x14ac:dyDescent="0.2">
      <c r="A43" s="5">
        <v>42</v>
      </c>
      <c r="B43" s="4">
        <v>2.2999999999999998</v>
      </c>
      <c r="C43" s="4">
        <v>76</v>
      </c>
      <c r="D43" s="4">
        <v>109</v>
      </c>
      <c r="E43" s="4">
        <v>8.6</v>
      </c>
    </row>
    <row r="44" spans="1:5" ht="15" customHeight="1" x14ac:dyDescent="0.2">
      <c r="A44" s="5">
        <v>43</v>
      </c>
      <c r="B44" s="4">
        <v>1.5</v>
      </c>
      <c r="C44" s="4">
        <v>87</v>
      </c>
      <c r="D44" s="4">
        <v>94.5</v>
      </c>
      <c r="E44" s="4">
        <v>1.79</v>
      </c>
    </row>
    <row r="45" spans="1:5" ht="15" customHeight="1" x14ac:dyDescent="0.2">
      <c r="A45" s="5">
        <v>1</v>
      </c>
      <c r="B45" s="4">
        <v>2.5</v>
      </c>
      <c r="C45" s="4">
        <v>138</v>
      </c>
      <c r="D45" s="4">
        <v>295.5</v>
      </c>
      <c r="E45" s="4">
        <v>7.18</v>
      </c>
    </row>
    <row r="46" spans="1:5" ht="15" customHeight="1" x14ac:dyDescent="0.2">
      <c r="A46" s="5">
        <v>2</v>
      </c>
      <c r="B46" s="4">
        <v>3.8</v>
      </c>
      <c r="C46" s="4">
        <v>151</v>
      </c>
      <c r="D46" s="4">
        <v>206</v>
      </c>
      <c r="E46" s="4">
        <v>10.210000000000001</v>
      </c>
    </row>
    <row r="47" spans="1:5" ht="15" customHeight="1" x14ac:dyDescent="0.2">
      <c r="A47" s="5">
        <v>3</v>
      </c>
      <c r="B47" s="4">
        <v>4.3</v>
      </c>
      <c r="C47" s="4">
        <v>147</v>
      </c>
      <c r="D47" s="4">
        <v>444</v>
      </c>
      <c r="E47" s="4">
        <v>10.44</v>
      </c>
    </row>
    <row r="48" spans="1:5" ht="15" customHeight="1" x14ac:dyDescent="0.2">
      <c r="A48" s="5">
        <v>4</v>
      </c>
      <c r="B48" s="4">
        <v>1.4</v>
      </c>
      <c r="C48" s="4">
        <v>88</v>
      </c>
      <c r="D48" s="4">
        <v>52.5</v>
      </c>
      <c r="E48" s="4">
        <v>3.13</v>
      </c>
    </row>
    <row r="49" spans="1:5" ht="15" customHeight="1" x14ac:dyDescent="0.2">
      <c r="A49" s="5">
        <v>5</v>
      </c>
      <c r="B49" s="4">
        <v>3.6</v>
      </c>
      <c r="C49" s="4">
        <v>152</v>
      </c>
      <c r="D49" s="4">
        <v>204</v>
      </c>
      <c r="E49" s="4">
        <v>9.19</v>
      </c>
    </row>
    <row r="50" spans="1:5" ht="15" customHeight="1" x14ac:dyDescent="0.2">
      <c r="A50" s="5">
        <v>6</v>
      </c>
      <c r="B50" s="4">
        <v>0.5</v>
      </c>
      <c r="C50" s="4">
        <v>17</v>
      </c>
      <c r="D50" s="4">
        <v>21</v>
      </c>
      <c r="E50" s="4">
        <v>0.97</v>
      </c>
    </row>
    <row r="51" spans="1:5" ht="15" customHeight="1" x14ac:dyDescent="0.2">
      <c r="A51" s="5">
        <v>7</v>
      </c>
      <c r="B51" s="4">
        <v>1.75</v>
      </c>
      <c r="C51" s="4">
        <v>88</v>
      </c>
      <c r="D51" s="4">
        <v>218</v>
      </c>
      <c r="E51" s="4">
        <v>7.82</v>
      </c>
    </row>
    <row r="52" spans="1:5" ht="15" customHeight="1" x14ac:dyDescent="0.2">
      <c r="A52" s="5">
        <v>8</v>
      </c>
      <c r="B52" s="4">
        <v>1.7</v>
      </c>
      <c r="C52" s="4">
        <v>82</v>
      </c>
      <c r="D52" s="4">
        <v>158.30000000000001</v>
      </c>
      <c r="E52" s="4">
        <v>5.84</v>
      </c>
    </row>
    <row r="53" spans="1:5" ht="15" customHeight="1" x14ac:dyDescent="0.2">
      <c r="A53" s="5">
        <v>9</v>
      </c>
      <c r="B53" s="4">
        <v>3</v>
      </c>
      <c r="C53" s="4">
        <v>160</v>
      </c>
      <c r="D53" s="4">
        <v>178.5</v>
      </c>
      <c r="E53" s="4">
        <v>9.89</v>
      </c>
    </row>
    <row r="54" spans="1:5" ht="15" customHeight="1" x14ac:dyDescent="0.2">
      <c r="A54" s="5">
        <v>10</v>
      </c>
      <c r="B54" s="4">
        <v>3.4</v>
      </c>
      <c r="C54" s="4">
        <v>152</v>
      </c>
      <c r="D54" s="4">
        <v>318.5</v>
      </c>
      <c r="E54" s="4">
        <v>8.56</v>
      </c>
    </row>
    <row r="55" spans="1:5" ht="15" customHeight="1" x14ac:dyDescent="0.2">
      <c r="A55" s="5">
        <v>11</v>
      </c>
      <c r="B55" s="4">
        <v>0.55000000000000004</v>
      </c>
      <c r="C55" s="4">
        <v>49</v>
      </c>
      <c r="D55" s="4">
        <v>71.8</v>
      </c>
      <c r="E55" s="4">
        <v>1.1000000000000001</v>
      </c>
    </row>
    <row r="56" spans="1:5" ht="15" customHeight="1" x14ac:dyDescent="0.2">
      <c r="A56" s="5">
        <v>12</v>
      </c>
      <c r="B56" s="4">
        <v>0.2</v>
      </c>
      <c r="C56" s="4">
        <v>26</v>
      </c>
      <c r="D56" s="4">
        <v>16.8</v>
      </c>
      <c r="E56" s="4">
        <v>0.92</v>
      </c>
    </row>
    <row r="57" spans="1:5" ht="15" customHeight="1" x14ac:dyDescent="0.2">
      <c r="A57" s="5">
        <v>13</v>
      </c>
      <c r="B57" s="4">
        <v>1.25</v>
      </c>
      <c r="C57" s="4">
        <v>80</v>
      </c>
      <c r="D57" s="4">
        <v>70.5</v>
      </c>
      <c r="E57" s="4">
        <v>2.85</v>
      </c>
    </row>
    <row r="58" spans="1:5" ht="15" customHeight="1" x14ac:dyDescent="0.2">
      <c r="A58" s="5">
        <v>14</v>
      </c>
      <c r="B58" s="4">
        <v>3</v>
      </c>
      <c r="C58" s="4">
        <v>123</v>
      </c>
      <c r="D58" s="4">
        <v>156.69999999999999</v>
      </c>
      <c r="E58" s="4">
        <v>6.3</v>
      </c>
    </row>
    <row r="59" spans="1:5" ht="15" customHeight="1" x14ac:dyDescent="0.2">
      <c r="A59" s="5">
        <v>15</v>
      </c>
      <c r="B59" s="4">
        <v>0.3</v>
      </c>
      <c r="C59" s="4">
        <v>16</v>
      </c>
      <c r="D59" s="4">
        <v>31.5</v>
      </c>
      <c r="E59" s="4">
        <v>0.92</v>
      </c>
    </row>
    <row r="60" spans="1:5" ht="15" customHeight="1" x14ac:dyDescent="0.2">
      <c r="A60" s="5">
        <v>16</v>
      </c>
      <c r="B60" s="4">
        <v>0.6</v>
      </c>
      <c r="C60" s="4">
        <v>28</v>
      </c>
      <c r="D60" s="4">
        <v>42</v>
      </c>
      <c r="E60" s="4">
        <v>2.12</v>
      </c>
    </row>
    <row r="61" spans="1:5" ht="15" customHeight="1" x14ac:dyDescent="0.2">
      <c r="A61" s="5">
        <v>17</v>
      </c>
      <c r="B61" s="4">
        <v>4.05</v>
      </c>
      <c r="C61" s="4">
        <v>280</v>
      </c>
      <c r="D61" s="4">
        <v>337</v>
      </c>
      <c r="E61" s="4">
        <v>5.98</v>
      </c>
    </row>
    <row r="62" spans="1:5" ht="15" customHeight="1" x14ac:dyDescent="0.2">
      <c r="A62" s="5">
        <v>18</v>
      </c>
      <c r="B62" s="4">
        <v>5.5</v>
      </c>
      <c r="C62" s="4">
        <v>286</v>
      </c>
      <c r="D62" s="4">
        <v>506</v>
      </c>
      <c r="E62" s="4">
        <v>18.12</v>
      </c>
    </row>
    <row r="63" spans="1:5" ht="15" customHeight="1" x14ac:dyDescent="0.2">
      <c r="A63" s="5">
        <v>19</v>
      </c>
      <c r="B63" s="4">
        <v>4</v>
      </c>
      <c r="C63" s="4">
        <v>208</v>
      </c>
      <c r="D63" s="4">
        <v>218</v>
      </c>
      <c r="E63" s="4">
        <v>15.32</v>
      </c>
    </row>
    <row r="64" spans="1:5" ht="15" customHeight="1" x14ac:dyDescent="0.2">
      <c r="A64" s="5">
        <v>20</v>
      </c>
      <c r="B64" s="4">
        <v>3.5</v>
      </c>
      <c r="C64" s="4">
        <v>197</v>
      </c>
      <c r="D64" s="4">
        <v>316.60000000000002</v>
      </c>
      <c r="E64" s="4">
        <v>13.11</v>
      </c>
    </row>
    <row r="65" spans="1:5" ht="15" customHeight="1" x14ac:dyDescent="0.2">
      <c r="A65" s="5">
        <v>21</v>
      </c>
      <c r="B65" s="4">
        <v>3.5</v>
      </c>
      <c r="C65" s="4">
        <v>129</v>
      </c>
      <c r="D65" s="4">
        <v>312</v>
      </c>
      <c r="E65" s="4">
        <v>5.84</v>
      </c>
    </row>
    <row r="66" spans="1:5" ht="15" customHeight="1" x14ac:dyDescent="0.2">
      <c r="A66" s="5">
        <v>22</v>
      </c>
      <c r="B66" s="4">
        <v>1.38</v>
      </c>
      <c r="C66" s="4">
        <v>95</v>
      </c>
      <c r="D66" s="4">
        <v>100.5</v>
      </c>
      <c r="E66" s="4">
        <v>4.28</v>
      </c>
    </row>
    <row r="67" spans="1:5" ht="15" customHeight="1" x14ac:dyDescent="0.2">
      <c r="A67" s="5">
        <v>23</v>
      </c>
      <c r="B67" s="4">
        <v>5.5</v>
      </c>
      <c r="C67" s="4">
        <v>204</v>
      </c>
      <c r="D67" s="4">
        <v>599.5</v>
      </c>
      <c r="E67" s="4">
        <v>12.88</v>
      </c>
    </row>
    <row r="68" spans="1:5" ht="15" customHeight="1" x14ac:dyDescent="0.2">
      <c r="A68" s="5">
        <v>24</v>
      </c>
      <c r="B68" s="4">
        <v>2.7</v>
      </c>
      <c r="C68" s="4">
        <v>92</v>
      </c>
      <c r="D68" s="4">
        <v>192.5</v>
      </c>
      <c r="E68" s="4">
        <v>5.93</v>
      </c>
    </row>
    <row r="69" spans="1:5" ht="15" customHeight="1" x14ac:dyDescent="0.2">
      <c r="A69" s="5">
        <v>25</v>
      </c>
      <c r="B69" s="4">
        <v>4.5</v>
      </c>
      <c r="C69" s="4">
        <v>152</v>
      </c>
      <c r="D69" s="4">
        <v>423.5</v>
      </c>
      <c r="E69" s="4">
        <v>13.75</v>
      </c>
    </row>
    <row r="70" spans="1:5" ht="15" customHeight="1" x14ac:dyDescent="0.2">
      <c r="A70" s="5">
        <v>26</v>
      </c>
      <c r="B70" s="4">
        <v>1.1000000000000001</v>
      </c>
      <c r="C70" s="4">
        <v>70</v>
      </c>
      <c r="D70" s="4">
        <v>67</v>
      </c>
      <c r="E70" s="4">
        <v>2.5299999999999998</v>
      </c>
    </row>
    <row r="71" spans="1:5" ht="15" customHeight="1" x14ac:dyDescent="0.2">
      <c r="A71" s="5">
        <v>27</v>
      </c>
      <c r="B71" s="4">
        <v>2.5</v>
      </c>
      <c r="C71" s="4">
        <v>68</v>
      </c>
      <c r="D71" s="4">
        <v>155.19999999999999</v>
      </c>
      <c r="E71" s="4">
        <v>5.98</v>
      </c>
    </row>
    <row r="72" spans="1:5" ht="15" customHeight="1" x14ac:dyDescent="0.2">
      <c r="A72" s="5">
        <v>28</v>
      </c>
      <c r="B72" s="4">
        <v>1.4</v>
      </c>
      <c r="C72" s="4">
        <v>75</v>
      </c>
      <c r="D72" s="4">
        <v>157</v>
      </c>
      <c r="E72" s="4">
        <v>6.39</v>
      </c>
    </row>
    <row r="73" spans="1:5" ht="15" customHeight="1" x14ac:dyDescent="0.2">
      <c r="A73" s="5">
        <v>29</v>
      </c>
      <c r="B73" s="4">
        <v>2</v>
      </c>
      <c r="C73" s="4">
        <v>54</v>
      </c>
      <c r="D73" s="4">
        <v>67</v>
      </c>
      <c r="E73" s="4">
        <v>2.81</v>
      </c>
    </row>
    <row r="74" spans="1:5" ht="15" customHeight="1" x14ac:dyDescent="0.2">
      <c r="A74" s="5">
        <v>30</v>
      </c>
      <c r="B74" s="4">
        <v>1.75</v>
      </c>
      <c r="C74" s="4">
        <v>42</v>
      </c>
      <c r="D74" s="4">
        <v>75.5</v>
      </c>
      <c r="E74" s="4">
        <v>3.17</v>
      </c>
    </row>
    <row r="75" spans="1:5" ht="15" customHeight="1" x14ac:dyDescent="0.2">
      <c r="A75" s="5">
        <v>31</v>
      </c>
      <c r="B75" s="4">
        <v>0.75</v>
      </c>
      <c r="C75" s="4">
        <v>45</v>
      </c>
      <c r="D75" s="4">
        <v>44</v>
      </c>
      <c r="E75" s="4">
        <v>1.79</v>
      </c>
    </row>
    <row r="76" spans="1:5" ht="15" customHeight="1" x14ac:dyDescent="0.2">
      <c r="A76" s="5">
        <v>32</v>
      </c>
      <c r="B76" s="4">
        <v>0.81</v>
      </c>
      <c r="C76" s="4">
        <v>31</v>
      </c>
      <c r="D76" s="4">
        <v>67</v>
      </c>
      <c r="E76" s="4">
        <v>2.2999999999999998</v>
      </c>
    </row>
    <row r="77" spans="1:5" ht="15" customHeight="1" x14ac:dyDescent="0.2">
      <c r="A77" s="5">
        <v>33</v>
      </c>
      <c r="B77" s="4">
        <v>1.6</v>
      </c>
      <c r="C77" s="4">
        <v>102</v>
      </c>
      <c r="D77" s="4">
        <v>120.5</v>
      </c>
      <c r="E77" s="4">
        <v>5.0599999999999996</v>
      </c>
    </row>
    <row r="78" spans="1:5" ht="15" customHeight="1" x14ac:dyDescent="0.2">
      <c r="A78" s="5">
        <v>34</v>
      </c>
      <c r="B78" s="4">
        <v>1</v>
      </c>
      <c r="C78" s="4">
        <v>22</v>
      </c>
      <c r="D78" s="4">
        <v>21</v>
      </c>
      <c r="E78" s="4">
        <v>0.64</v>
      </c>
    </row>
    <row r="79" spans="1:5" ht="15" customHeight="1" x14ac:dyDescent="0.2">
      <c r="A79" s="5">
        <v>35</v>
      </c>
      <c r="B79" s="4">
        <v>2</v>
      </c>
      <c r="C79" s="4">
        <v>89</v>
      </c>
      <c r="D79" s="4">
        <v>157.5</v>
      </c>
      <c r="E79" s="4">
        <v>7.54</v>
      </c>
    </row>
    <row r="80" spans="1:5" ht="15" customHeight="1" x14ac:dyDescent="0.2">
      <c r="A80" s="5">
        <v>36</v>
      </c>
      <c r="B80" s="4">
        <v>1.1000000000000001</v>
      </c>
      <c r="C80" s="4">
        <v>79</v>
      </c>
      <c r="D80" s="4">
        <v>102.4</v>
      </c>
      <c r="E80" s="4">
        <v>3.08</v>
      </c>
    </row>
    <row r="81" spans="1:5" ht="15" customHeight="1" x14ac:dyDescent="0.2">
      <c r="A81" s="5">
        <v>37</v>
      </c>
      <c r="B81" s="4">
        <v>1</v>
      </c>
      <c r="C81" s="4">
        <v>74</v>
      </c>
      <c r="D81" s="4">
        <v>144.5</v>
      </c>
      <c r="E81" s="4">
        <v>5.29</v>
      </c>
    </row>
    <row r="82" spans="1:5" ht="15" customHeight="1" x14ac:dyDescent="0.2">
      <c r="A82" s="5">
        <v>38</v>
      </c>
      <c r="B82" s="4">
        <v>4.5999999999999996</v>
      </c>
      <c r="C82" s="4">
        <v>236</v>
      </c>
      <c r="D82" s="4">
        <v>262</v>
      </c>
      <c r="E82" s="4">
        <v>13.71</v>
      </c>
    </row>
    <row r="83" spans="1:5" ht="15" customHeight="1" x14ac:dyDescent="0.2">
      <c r="A83" s="5">
        <v>39</v>
      </c>
      <c r="B83" s="4">
        <v>0.8</v>
      </c>
      <c r="C83" s="4">
        <v>30</v>
      </c>
      <c r="D83" s="4">
        <v>33.5</v>
      </c>
      <c r="E83" s="4">
        <v>0.92</v>
      </c>
    </row>
    <row r="84" spans="1:5" ht="15" customHeight="1" x14ac:dyDescent="0.2">
      <c r="A84" s="5">
        <v>40</v>
      </c>
      <c r="B84" s="4">
        <v>1.75</v>
      </c>
      <c r="C84" s="4">
        <v>99</v>
      </c>
      <c r="D84" s="4">
        <v>167.5</v>
      </c>
      <c r="E84" s="4">
        <v>3.36</v>
      </c>
    </row>
    <row r="85" spans="1:5" ht="15" customHeight="1" x14ac:dyDescent="0.2">
      <c r="A85" s="5">
        <v>41</v>
      </c>
      <c r="B85" s="4">
        <v>1.3</v>
      </c>
      <c r="C85" s="4">
        <v>70</v>
      </c>
      <c r="D85" s="4">
        <v>67</v>
      </c>
      <c r="E85" s="4">
        <v>5.0599999999999996</v>
      </c>
    </row>
    <row r="86" spans="1:5" ht="15" customHeight="1" x14ac:dyDescent="0.2">
      <c r="A86" s="5">
        <v>42</v>
      </c>
      <c r="B86" s="4">
        <v>2.2999999999999998</v>
      </c>
      <c r="C86" s="4">
        <v>85</v>
      </c>
      <c r="D86" s="4">
        <v>132</v>
      </c>
      <c r="E86" s="4">
        <v>7.64</v>
      </c>
    </row>
    <row r="87" spans="1:5" ht="15" customHeight="1" x14ac:dyDescent="0.2">
      <c r="A87" s="5">
        <v>43</v>
      </c>
      <c r="B87" s="4">
        <v>1.5</v>
      </c>
      <c r="C87" s="4">
        <v>90</v>
      </c>
      <c r="D87" s="4">
        <v>115.5</v>
      </c>
      <c r="E87" s="4">
        <v>1.75</v>
      </c>
    </row>
    <row r="88" spans="1:5" ht="15" customHeight="1" x14ac:dyDescent="0.2">
      <c r="A88" s="5">
        <v>1</v>
      </c>
      <c r="B88" s="4">
        <v>2.5</v>
      </c>
      <c r="C88" s="4">
        <v>140</v>
      </c>
      <c r="D88" s="4">
        <v>362.5</v>
      </c>
      <c r="E88" s="4">
        <v>8.92</v>
      </c>
    </row>
    <row r="89" spans="1:5" ht="15" customHeight="1" x14ac:dyDescent="0.2">
      <c r="A89" s="5">
        <v>2</v>
      </c>
      <c r="B89" s="4">
        <v>3.8</v>
      </c>
      <c r="C89" s="4">
        <v>185</v>
      </c>
      <c r="D89" s="4">
        <v>374.5</v>
      </c>
      <c r="E89" s="4">
        <v>13.29</v>
      </c>
    </row>
    <row r="90" spans="1:5" ht="15" customHeight="1" x14ac:dyDescent="0.2">
      <c r="A90" s="5">
        <v>3</v>
      </c>
      <c r="B90" s="4">
        <v>4.3</v>
      </c>
      <c r="C90" s="4">
        <v>198</v>
      </c>
      <c r="D90" s="4">
        <v>283.5</v>
      </c>
      <c r="E90" s="4">
        <v>10.4</v>
      </c>
    </row>
    <row r="91" spans="1:5" ht="15" customHeight="1" x14ac:dyDescent="0.2">
      <c r="A91" s="5">
        <v>4</v>
      </c>
      <c r="B91" s="4">
        <v>1.4</v>
      </c>
      <c r="C91" s="4">
        <v>54</v>
      </c>
      <c r="D91" s="4">
        <v>52.5</v>
      </c>
      <c r="E91" s="4">
        <v>5.84</v>
      </c>
    </row>
    <row r="92" spans="1:5" ht="15" customHeight="1" x14ac:dyDescent="0.2">
      <c r="A92" s="5">
        <v>5</v>
      </c>
      <c r="B92" s="4">
        <v>3.6</v>
      </c>
      <c r="C92" s="4">
        <v>152</v>
      </c>
      <c r="D92" s="4">
        <v>198.8</v>
      </c>
      <c r="E92" s="4">
        <v>9.84</v>
      </c>
    </row>
    <row r="93" spans="1:5" ht="15" customHeight="1" x14ac:dyDescent="0.2">
      <c r="A93" s="5">
        <v>6</v>
      </c>
      <c r="B93" s="4">
        <v>0.5</v>
      </c>
      <c r="C93" s="4">
        <v>25</v>
      </c>
      <c r="D93" s="4">
        <v>47.5</v>
      </c>
      <c r="E93" s="4">
        <v>1.7</v>
      </c>
    </row>
    <row r="94" spans="1:5" ht="15" customHeight="1" x14ac:dyDescent="0.2">
      <c r="A94" s="5">
        <v>7</v>
      </c>
      <c r="B94" s="4">
        <v>1.75</v>
      </c>
      <c r="C94" s="4">
        <v>82</v>
      </c>
      <c r="D94" s="4">
        <v>309</v>
      </c>
      <c r="E94" s="4">
        <v>7.59</v>
      </c>
    </row>
    <row r="95" spans="1:5" ht="15" customHeight="1" x14ac:dyDescent="0.2">
      <c r="A95" s="5">
        <v>8</v>
      </c>
      <c r="B95" s="4">
        <v>1.7</v>
      </c>
      <c r="C95" s="4">
        <v>102</v>
      </c>
      <c r="D95" s="4">
        <v>191.8</v>
      </c>
      <c r="E95" s="4">
        <v>4.55</v>
      </c>
    </row>
    <row r="96" spans="1:5" ht="15" customHeight="1" x14ac:dyDescent="0.2">
      <c r="A96" s="5">
        <v>9</v>
      </c>
      <c r="B96" s="4">
        <v>3</v>
      </c>
      <c r="C96" s="4">
        <v>141</v>
      </c>
      <c r="D96" s="4">
        <v>253</v>
      </c>
      <c r="E96" s="4">
        <v>9.89</v>
      </c>
    </row>
    <row r="97" spans="1:5" ht="15" customHeight="1" x14ac:dyDescent="0.2">
      <c r="A97" s="5">
        <v>10</v>
      </c>
      <c r="B97" s="4">
        <v>3.4</v>
      </c>
      <c r="C97" s="4">
        <v>175</v>
      </c>
      <c r="D97" s="4">
        <v>283</v>
      </c>
      <c r="E97" s="4">
        <v>12.19</v>
      </c>
    </row>
    <row r="98" spans="1:5" ht="15" customHeight="1" x14ac:dyDescent="0.2">
      <c r="A98" s="5">
        <v>11</v>
      </c>
      <c r="B98" s="4">
        <v>0.6</v>
      </c>
      <c r="C98" s="4">
        <v>33</v>
      </c>
      <c r="D98" s="4">
        <v>55.5</v>
      </c>
      <c r="E98" s="4">
        <v>1.38</v>
      </c>
    </row>
    <row r="99" spans="1:5" ht="15" customHeight="1" x14ac:dyDescent="0.2">
      <c r="A99" s="5">
        <v>12</v>
      </c>
      <c r="B99" s="4">
        <v>0.2</v>
      </c>
      <c r="C99" s="4">
        <v>15</v>
      </c>
      <c r="D99" s="4">
        <v>37</v>
      </c>
      <c r="E99" s="4">
        <v>0.92</v>
      </c>
    </row>
    <row r="100" spans="1:5" ht="15" customHeight="1" x14ac:dyDescent="0.2">
      <c r="A100" s="5">
        <v>13</v>
      </c>
      <c r="B100" s="4">
        <v>1.25</v>
      </c>
      <c r="C100" s="4">
        <v>82</v>
      </c>
      <c r="D100" s="4">
        <v>73.5</v>
      </c>
      <c r="E100" s="4">
        <v>3.96</v>
      </c>
    </row>
    <row r="101" spans="1:5" ht="15" customHeight="1" x14ac:dyDescent="0.2">
      <c r="A101" s="5">
        <v>14</v>
      </c>
      <c r="B101" s="4">
        <v>3</v>
      </c>
      <c r="C101" s="4">
        <v>96</v>
      </c>
      <c r="D101" s="4">
        <v>121.5</v>
      </c>
      <c r="E101" s="4">
        <v>6.39</v>
      </c>
    </row>
    <row r="102" spans="1:5" ht="15" customHeight="1" x14ac:dyDescent="0.2">
      <c r="A102" s="5">
        <v>15</v>
      </c>
      <c r="B102" s="4">
        <v>0.3</v>
      </c>
      <c r="C102" s="4">
        <v>21</v>
      </c>
      <c r="D102" s="4">
        <v>30.3</v>
      </c>
      <c r="E102" s="4">
        <v>0.83</v>
      </c>
    </row>
    <row r="103" spans="1:5" ht="15" customHeight="1" x14ac:dyDescent="0.2">
      <c r="A103" s="5">
        <v>16</v>
      </c>
      <c r="B103" s="4">
        <v>0.6</v>
      </c>
      <c r="C103" s="4">
        <v>27</v>
      </c>
      <c r="D103" s="4">
        <v>132</v>
      </c>
      <c r="E103" s="4">
        <v>2.35</v>
      </c>
    </row>
    <row r="104" spans="1:5" ht="15" customHeight="1" x14ac:dyDescent="0.2">
      <c r="A104" s="5">
        <v>17</v>
      </c>
      <c r="B104" s="4">
        <v>4.05</v>
      </c>
      <c r="C104" s="4">
        <v>250</v>
      </c>
      <c r="D104" s="4">
        <v>536.5</v>
      </c>
      <c r="E104" s="4">
        <v>16.47</v>
      </c>
    </row>
    <row r="105" spans="1:5" ht="15" customHeight="1" x14ac:dyDescent="0.2">
      <c r="A105" s="5">
        <v>18</v>
      </c>
      <c r="B105" s="4">
        <v>5.5</v>
      </c>
      <c r="C105" s="4">
        <v>335</v>
      </c>
      <c r="D105" s="4">
        <v>549</v>
      </c>
      <c r="E105" s="4">
        <v>21.85</v>
      </c>
    </row>
    <row r="106" spans="1:5" ht="15" customHeight="1" x14ac:dyDescent="0.2">
      <c r="A106" s="5">
        <v>19</v>
      </c>
      <c r="B106" s="4">
        <v>4</v>
      </c>
      <c r="C106" s="4">
        <v>215</v>
      </c>
      <c r="D106" s="4">
        <v>564</v>
      </c>
      <c r="E106" s="4">
        <v>15.87</v>
      </c>
    </row>
    <row r="107" spans="1:5" ht="15" customHeight="1" x14ac:dyDescent="0.2">
      <c r="A107" s="5">
        <v>20</v>
      </c>
      <c r="B107" s="4">
        <v>3.5</v>
      </c>
      <c r="C107" s="4">
        <v>186</v>
      </c>
      <c r="D107" s="4">
        <v>526</v>
      </c>
      <c r="E107" s="4">
        <v>14.63</v>
      </c>
    </row>
    <row r="108" spans="1:5" ht="15" customHeight="1" x14ac:dyDescent="0.2">
      <c r="A108" s="5">
        <v>21</v>
      </c>
      <c r="B108" s="4">
        <v>3.5</v>
      </c>
      <c r="C108" s="4">
        <v>144</v>
      </c>
      <c r="D108" s="4">
        <v>132</v>
      </c>
      <c r="E108" s="4">
        <v>10.35</v>
      </c>
    </row>
    <row r="109" spans="1:5" ht="15" customHeight="1" x14ac:dyDescent="0.2">
      <c r="A109" s="5">
        <v>22</v>
      </c>
      <c r="B109" s="4">
        <v>1.38</v>
      </c>
      <c r="C109" s="4">
        <v>105</v>
      </c>
      <c r="D109" s="4">
        <v>100.5</v>
      </c>
      <c r="E109" s="4">
        <v>5.93</v>
      </c>
    </row>
    <row r="110" spans="1:5" ht="15" customHeight="1" x14ac:dyDescent="0.2">
      <c r="A110" s="5">
        <v>23</v>
      </c>
      <c r="B110" s="4">
        <v>5.5</v>
      </c>
      <c r="C110" s="4">
        <v>209</v>
      </c>
      <c r="D110" s="4">
        <v>615.5</v>
      </c>
      <c r="E110" s="4">
        <v>16.559999999999999</v>
      </c>
    </row>
    <row r="111" spans="1:5" ht="15" customHeight="1" x14ac:dyDescent="0.2">
      <c r="A111" s="5">
        <v>24</v>
      </c>
      <c r="B111" s="4">
        <v>2.7</v>
      </c>
      <c r="C111" s="4">
        <v>142</v>
      </c>
      <c r="D111" s="4">
        <v>234</v>
      </c>
      <c r="E111" s="4">
        <v>10.07</v>
      </c>
    </row>
    <row r="112" spans="1:5" ht="15" customHeight="1" x14ac:dyDescent="0.2">
      <c r="A112" s="5">
        <v>25</v>
      </c>
      <c r="B112" s="4">
        <v>4.5</v>
      </c>
      <c r="C112" s="4">
        <v>185</v>
      </c>
      <c r="D112" s="4">
        <v>427</v>
      </c>
      <c r="E112" s="4">
        <v>14.9</v>
      </c>
    </row>
    <row r="113" spans="1:5" ht="15" customHeight="1" x14ac:dyDescent="0.2">
      <c r="A113" s="5">
        <v>26</v>
      </c>
      <c r="B113" s="4">
        <v>1.1000000000000001</v>
      </c>
      <c r="C113" s="4">
        <v>74</v>
      </c>
      <c r="D113" s="4">
        <v>105</v>
      </c>
      <c r="E113" s="4">
        <v>4.32</v>
      </c>
    </row>
    <row r="114" spans="1:5" ht="15" customHeight="1" x14ac:dyDescent="0.2">
      <c r="A114" s="5">
        <v>27</v>
      </c>
      <c r="B114" s="4">
        <v>2.5</v>
      </c>
      <c r="C114" s="4">
        <v>105</v>
      </c>
      <c r="D114" s="4">
        <v>332.5</v>
      </c>
      <c r="E114" s="4">
        <v>8.92</v>
      </c>
    </row>
    <row r="115" spans="1:5" ht="15" customHeight="1" x14ac:dyDescent="0.2">
      <c r="A115" s="5">
        <v>28</v>
      </c>
      <c r="B115" s="4">
        <v>1.4</v>
      </c>
      <c r="C115" s="4">
        <v>94</v>
      </c>
      <c r="D115" s="4">
        <v>123.5</v>
      </c>
      <c r="E115" s="4">
        <v>6.53</v>
      </c>
    </row>
    <row r="116" spans="1:5" ht="15" customHeight="1" x14ac:dyDescent="0.2">
      <c r="A116" s="5">
        <v>29</v>
      </c>
      <c r="B116" s="4">
        <v>2</v>
      </c>
      <c r="C116" s="4">
        <v>42</v>
      </c>
      <c r="D116" s="4">
        <v>42</v>
      </c>
      <c r="E116" s="4">
        <v>3.04</v>
      </c>
    </row>
    <row r="117" spans="1:5" ht="15" customHeight="1" x14ac:dyDescent="0.2">
      <c r="A117" s="5">
        <v>30</v>
      </c>
      <c r="B117" s="4">
        <v>0.4</v>
      </c>
      <c r="C117" s="4">
        <v>29</v>
      </c>
      <c r="D117" s="4">
        <v>10.5</v>
      </c>
      <c r="E117" s="4">
        <v>0.87</v>
      </c>
    </row>
    <row r="118" spans="1:5" ht="15" customHeight="1" x14ac:dyDescent="0.2">
      <c r="A118" s="5">
        <v>31</v>
      </c>
      <c r="B118" s="4">
        <v>0.75</v>
      </c>
      <c r="C118" s="4">
        <v>35</v>
      </c>
      <c r="D118" s="4">
        <v>42</v>
      </c>
      <c r="E118" s="4">
        <v>2.81</v>
      </c>
    </row>
    <row r="119" spans="1:5" ht="15" customHeight="1" x14ac:dyDescent="0.2">
      <c r="A119" s="5">
        <v>32</v>
      </c>
      <c r="B119" s="4">
        <v>0.81</v>
      </c>
      <c r="C119" s="4">
        <v>32</v>
      </c>
      <c r="D119" s="4">
        <v>54.5</v>
      </c>
      <c r="E119" s="4">
        <v>2.81</v>
      </c>
    </row>
    <row r="120" spans="1:5" ht="15" customHeight="1" x14ac:dyDescent="0.2">
      <c r="A120" s="5">
        <v>33</v>
      </c>
      <c r="B120" s="4">
        <v>1.6</v>
      </c>
      <c r="C120" s="4">
        <v>80</v>
      </c>
      <c r="D120" s="4">
        <v>102</v>
      </c>
      <c r="E120" s="4">
        <v>4.55</v>
      </c>
    </row>
    <row r="121" spans="1:5" ht="15" customHeight="1" x14ac:dyDescent="0.2">
      <c r="A121" s="5">
        <v>34</v>
      </c>
      <c r="B121" s="4">
        <v>1</v>
      </c>
      <c r="C121" s="4">
        <v>31</v>
      </c>
      <c r="D121" s="4">
        <v>23</v>
      </c>
      <c r="E121" s="4">
        <v>1.1499999999999999</v>
      </c>
    </row>
    <row r="122" spans="1:5" ht="15" customHeight="1" x14ac:dyDescent="0.2">
      <c r="A122" s="5">
        <v>35</v>
      </c>
      <c r="B122" s="4">
        <v>2</v>
      </c>
      <c r="C122" s="4">
        <v>122</v>
      </c>
      <c r="D122" s="4">
        <v>105</v>
      </c>
      <c r="E122" s="4">
        <v>6.95</v>
      </c>
    </row>
    <row r="123" spans="1:5" ht="15" customHeight="1" x14ac:dyDescent="0.2">
      <c r="A123" s="5">
        <v>36</v>
      </c>
      <c r="B123" s="4">
        <v>1.1000000000000001</v>
      </c>
      <c r="C123" s="4">
        <v>69</v>
      </c>
      <c r="D123" s="4">
        <v>67</v>
      </c>
      <c r="E123" s="4">
        <v>2.94</v>
      </c>
    </row>
    <row r="124" spans="1:5" ht="15" customHeight="1" x14ac:dyDescent="0.2">
      <c r="A124" s="5">
        <v>37</v>
      </c>
      <c r="B124" s="4">
        <v>1</v>
      </c>
      <c r="C124" s="4">
        <v>51</v>
      </c>
      <c r="D124" s="4">
        <v>194.5</v>
      </c>
      <c r="E124" s="4">
        <v>5.52</v>
      </c>
    </row>
    <row r="125" spans="1:5" ht="15" customHeight="1" x14ac:dyDescent="0.2">
      <c r="A125" s="5">
        <v>38</v>
      </c>
      <c r="B125" s="4">
        <v>4.5999999999999996</v>
      </c>
      <c r="C125" s="4">
        <v>219</v>
      </c>
      <c r="D125" s="4">
        <v>375.5</v>
      </c>
      <c r="E125" s="4">
        <v>16.239999999999998</v>
      </c>
    </row>
    <row r="126" spans="1:5" ht="15" customHeight="1" x14ac:dyDescent="0.2">
      <c r="A126" s="5">
        <v>39</v>
      </c>
      <c r="B126" s="4">
        <v>0.8</v>
      </c>
      <c r="C126" s="4">
        <v>27</v>
      </c>
      <c r="D126" s="4">
        <v>21</v>
      </c>
      <c r="E126" s="4">
        <v>1.38</v>
      </c>
    </row>
    <row r="127" spans="1:5" ht="15" customHeight="1" x14ac:dyDescent="0.2">
      <c r="A127" s="5">
        <v>40</v>
      </c>
      <c r="B127" s="4">
        <v>1.75</v>
      </c>
      <c r="C127" s="4">
        <v>78</v>
      </c>
      <c r="D127" s="4">
        <v>151</v>
      </c>
      <c r="E127" s="4">
        <v>4</v>
      </c>
    </row>
    <row r="128" spans="1:5" ht="15" customHeight="1" x14ac:dyDescent="0.2">
      <c r="A128" s="5">
        <v>41</v>
      </c>
      <c r="B128" s="4">
        <v>1.3</v>
      </c>
      <c r="C128" s="4">
        <v>73</v>
      </c>
      <c r="D128" s="4">
        <v>68.5</v>
      </c>
      <c r="E128" s="4">
        <v>5.0599999999999996</v>
      </c>
    </row>
    <row r="129" spans="1:5" ht="15" customHeight="1" x14ac:dyDescent="0.2">
      <c r="A129" s="5">
        <v>42</v>
      </c>
      <c r="B129" s="4">
        <v>2.2999999999999998</v>
      </c>
      <c r="C129" s="4">
        <v>83</v>
      </c>
      <c r="D129" s="4">
        <v>161</v>
      </c>
      <c r="E129" s="4">
        <v>7.54</v>
      </c>
    </row>
    <row r="130" spans="1:5" ht="15" customHeight="1" x14ac:dyDescent="0.2">
      <c r="A130" s="5">
        <v>43</v>
      </c>
      <c r="B130" s="4">
        <v>1</v>
      </c>
      <c r="C130" s="4">
        <v>66</v>
      </c>
      <c r="D130" s="4">
        <v>70.3</v>
      </c>
      <c r="E130" s="4">
        <v>2.71</v>
      </c>
    </row>
    <row r="131" spans="1:5" ht="15" customHeight="1" x14ac:dyDescent="0.2">
      <c r="A131" s="5">
        <v>1</v>
      </c>
      <c r="B131" s="4">
        <v>2.5</v>
      </c>
      <c r="C131" s="4">
        <v>127</v>
      </c>
      <c r="D131" s="4">
        <v>338</v>
      </c>
      <c r="E131" s="4">
        <v>7.31</v>
      </c>
    </row>
    <row r="132" spans="1:5" ht="15" customHeight="1" x14ac:dyDescent="0.2">
      <c r="A132" s="5">
        <v>2</v>
      </c>
      <c r="B132" s="4">
        <v>3.8</v>
      </c>
      <c r="C132" s="4">
        <v>262</v>
      </c>
      <c r="D132" s="4">
        <v>421</v>
      </c>
      <c r="E132" s="4">
        <v>18.579999999999998</v>
      </c>
    </row>
    <row r="133" spans="1:5" ht="15" customHeight="1" x14ac:dyDescent="0.2">
      <c r="A133" s="5">
        <v>3</v>
      </c>
      <c r="B133" s="4">
        <v>4.3</v>
      </c>
      <c r="C133" s="4">
        <v>189</v>
      </c>
      <c r="D133" s="4">
        <v>287</v>
      </c>
      <c r="E133" s="4">
        <v>8.92</v>
      </c>
    </row>
    <row r="134" spans="1:5" ht="15" customHeight="1" x14ac:dyDescent="0.2">
      <c r="A134" s="5">
        <v>4</v>
      </c>
      <c r="B134" s="4">
        <v>1.4</v>
      </c>
      <c r="C134" s="4">
        <v>75</v>
      </c>
      <c r="D134" s="4">
        <v>71</v>
      </c>
      <c r="E134" s="4">
        <v>4.88</v>
      </c>
    </row>
    <row r="135" spans="1:5" ht="15" customHeight="1" x14ac:dyDescent="0.2">
      <c r="A135" s="5">
        <v>5</v>
      </c>
      <c r="B135" s="4">
        <v>3.6</v>
      </c>
      <c r="C135" s="4">
        <v>163</v>
      </c>
      <c r="D135" s="4">
        <v>218</v>
      </c>
      <c r="E135" s="4">
        <v>10.95</v>
      </c>
    </row>
    <row r="136" spans="1:5" ht="15" customHeight="1" x14ac:dyDescent="0.2">
      <c r="A136" s="5">
        <v>6</v>
      </c>
      <c r="B136" s="4">
        <v>0.5</v>
      </c>
      <c r="C136" s="4">
        <v>30</v>
      </c>
      <c r="D136" s="4">
        <v>31</v>
      </c>
      <c r="E136" s="4">
        <v>1.24</v>
      </c>
    </row>
    <row r="137" spans="1:5" ht="15" customHeight="1" x14ac:dyDescent="0.2">
      <c r="A137" s="5">
        <v>7</v>
      </c>
      <c r="B137" s="4">
        <v>1.75</v>
      </c>
      <c r="C137" s="4">
        <v>84</v>
      </c>
      <c r="D137" s="4">
        <v>178</v>
      </c>
      <c r="E137" s="4">
        <v>7.64</v>
      </c>
    </row>
    <row r="138" spans="1:5" ht="15" customHeight="1" x14ac:dyDescent="0.2">
      <c r="A138" s="5">
        <v>8</v>
      </c>
      <c r="B138" s="4">
        <v>1.7</v>
      </c>
      <c r="C138" s="4">
        <v>114</v>
      </c>
      <c r="D138" s="4">
        <v>195</v>
      </c>
      <c r="E138" s="4">
        <v>6.35</v>
      </c>
    </row>
    <row r="139" spans="1:5" ht="15" customHeight="1" x14ac:dyDescent="0.2">
      <c r="A139" s="5">
        <v>9</v>
      </c>
      <c r="B139" s="4">
        <v>3</v>
      </c>
      <c r="C139" s="4">
        <v>211</v>
      </c>
      <c r="D139" s="4">
        <v>183</v>
      </c>
      <c r="E139" s="4">
        <v>8.9700000000000006</v>
      </c>
    </row>
    <row r="140" spans="1:5" ht="15" customHeight="1" x14ac:dyDescent="0.2">
      <c r="A140" s="5">
        <v>10</v>
      </c>
      <c r="B140" s="4">
        <v>3.15</v>
      </c>
      <c r="C140" s="4">
        <v>147</v>
      </c>
      <c r="D140" s="4">
        <v>253</v>
      </c>
      <c r="E140" s="4">
        <v>11.22</v>
      </c>
    </row>
    <row r="141" spans="1:5" ht="15" customHeight="1" x14ac:dyDescent="0.2">
      <c r="A141" s="5">
        <v>11</v>
      </c>
      <c r="B141" s="4">
        <v>1.55</v>
      </c>
      <c r="C141" s="4">
        <v>58</v>
      </c>
      <c r="D141" s="4">
        <v>43</v>
      </c>
      <c r="E141" s="4">
        <v>3.04</v>
      </c>
    </row>
    <row r="142" spans="1:5" ht="15" customHeight="1" x14ac:dyDescent="0.2">
      <c r="A142" s="5">
        <v>12</v>
      </c>
      <c r="B142" s="4">
        <v>0.2</v>
      </c>
      <c r="C142" s="4">
        <v>11</v>
      </c>
      <c r="D142" s="4">
        <v>24.8</v>
      </c>
      <c r="E142" s="4">
        <v>1.29</v>
      </c>
    </row>
    <row r="143" spans="1:5" ht="15" customHeight="1" x14ac:dyDescent="0.2">
      <c r="A143" s="5">
        <v>13</v>
      </c>
      <c r="B143" s="4">
        <v>1.25</v>
      </c>
      <c r="C143" s="4">
        <v>111</v>
      </c>
      <c r="D143" s="4">
        <v>81</v>
      </c>
      <c r="E143" s="4">
        <v>3.45</v>
      </c>
    </row>
    <row r="144" spans="1:5" ht="15" customHeight="1" x14ac:dyDescent="0.2">
      <c r="A144" s="5">
        <v>14</v>
      </c>
      <c r="B144" s="4">
        <v>1.8</v>
      </c>
      <c r="C144" s="4">
        <v>114</v>
      </c>
      <c r="D144" s="4">
        <v>111</v>
      </c>
      <c r="E144" s="4">
        <v>5.98</v>
      </c>
    </row>
    <row r="145" spans="1:5" ht="15" customHeight="1" x14ac:dyDescent="0.2">
      <c r="A145" s="5">
        <v>15</v>
      </c>
      <c r="B145" s="4">
        <v>0.3</v>
      </c>
      <c r="C145" s="4">
        <v>20</v>
      </c>
      <c r="D145" s="4">
        <v>20</v>
      </c>
      <c r="E145" s="4">
        <v>1.01</v>
      </c>
    </row>
    <row r="146" spans="1:5" ht="15" customHeight="1" x14ac:dyDescent="0.2">
      <c r="A146" s="5">
        <v>16</v>
      </c>
      <c r="B146" s="4">
        <v>0.6</v>
      </c>
      <c r="C146" s="4">
        <v>27</v>
      </c>
      <c r="D146" s="4">
        <v>31</v>
      </c>
      <c r="E146" s="4">
        <v>1.84</v>
      </c>
    </row>
    <row r="147" spans="1:5" ht="15" customHeight="1" x14ac:dyDescent="0.2">
      <c r="A147" s="5">
        <v>17</v>
      </c>
      <c r="B147" s="4">
        <v>3.55</v>
      </c>
      <c r="C147" s="4">
        <v>200</v>
      </c>
      <c r="D147" s="4">
        <v>467</v>
      </c>
      <c r="E147" s="4">
        <v>17.989999999999998</v>
      </c>
    </row>
    <row r="148" spans="1:5" ht="15" customHeight="1" x14ac:dyDescent="0.2">
      <c r="A148" s="5">
        <v>18</v>
      </c>
      <c r="B148" s="4">
        <v>5.5</v>
      </c>
      <c r="C148" s="4">
        <v>304</v>
      </c>
      <c r="D148" s="4">
        <v>569.6</v>
      </c>
      <c r="E148" s="4">
        <v>20.239999999999998</v>
      </c>
    </row>
    <row r="149" spans="1:5" ht="15" customHeight="1" x14ac:dyDescent="0.2">
      <c r="A149" s="5">
        <v>19</v>
      </c>
      <c r="B149" s="4">
        <v>4</v>
      </c>
      <c r="C149" s="4">
        <v>206</v>
      </c>
      <c r="D149" s="4">
        <v>352</v>
      </c>
      <c r="E149" s="4">
        <v>6.21</v>
      </c>
    </row>
    <row r="150" spans="1:5" ht="15" customHeight="1" x14ac:dyDescent="0.2">
      <c r="A150" s="5">
        <v>20</v>
      </c>
      <c r="B150" s="4">
        <v>3.5</v>
      </c>
      <c r="C150" s="4">
        <v>175</v>
      </c>
      <c r="D150" s="4">
        <v>437.3</v>
      </c>
      <c r="E150" s="4">
        <v>12.42</v>
      </c>
    </row>
    <row r="151" spans="1:5" ht="15" customHeight="1" x14ac:dyDescent="0.2">
      <c r="A151" s="5">
        <v>21</v>
      </c>
      <c r="B151" s="4">
        <v>3.5</v>
      </c>
      <c r="C151" s="4">
        <v>112</v>
      </c>
      <c r="D151" s="4">
        <v>106</v>
      </c>
      <c r="E151" s="4">
        <v>4.46</v>
      </c>
    </row>
    <row r="152" spans="1:5" ht="15" customHeight="1" x14ac:dyDescent="0.2">
      <c r="A152" s="5">
        <v>22</v>
      </c>
      <c r="B152" s="4">
        <v>1.38</v>
      </c>
      <c r="C152" s="4">
        <v>120</v>
      </c>
      <c r="D152" s="4">
        <v>99.5</v>
      </c>
      <c r="E152" s="4">
        <v>6.44</v>
      </c>
    </row>
    <row r="153" spans="1:5" ht="15" customHeight="1" x14ac:dyDescent="0.2">
      <c r="A153" s="5">
        <v>23</v>
      </c>
      <c r="B153" s="4">
        <v>5.5</v>
      </c>
      <c r="C153" s="4">
        <v>178</v>
      </c>
      <c r="D153" s="4">
        <v>532</v>
      </c>
      <c r="E153" s="4">
        <v>8.2799999999999994</v>
      </c>
    </row>
    <row r="154" spans="1:5" ht="15" customHeight="1" x14ac:dyDescent="0.2">
      <c r="A154" s="5">
        <v>24</v>
      </c>
      <c r="B154" s="4">
        <v>2.7</v>
      </c>
      <c r="C154" s="4">
        <v>129</v>
      </c>
      <c r="D154" s="4">
        <v>82</v>
      </c>
      <c r="E154" s="4">
        <v>6.55</v>
      </c>
    </row>
    <row r="155" spans="1:5" ht="15" customHeight="1" x14ac:dyDescent="0.2">
      <c r="A155" s="5">
        <v>25</v>
      </c>
      <c r="B155" s="4">
        <v>4.5</v>
      </c>
      <c r="C155" s="4">
        <v>174</v>
      </c>
      <c r="D155" s="4">
        <v>346.3</v>
      </c>
      <c r="E155" s="4">
        <v>14.86</v>
      </c>
    </row>
    <row r="156" spans="1:5" ht="15" customHeight="1" x14ac:dyDescent="0.2">
      <c r="A156" s="5">
        <v>26</v>
      </c>
      <c r="B156" s="4">
        <v>1.1000000000000001</v>
      </c>
      <c r="C156" s="4">
        <v>71</v>
      </c>
      <c r="D156" s="4">
        <v>123</v>
      </c>
      <c r="E156" s="4">
        <v>3.17</v>
      </c>
    </row>
    <row r="157" spans="1:5" ht="15" customHeight="1" x14ac:dyDescent="0.2">
      <c r="A157" s="5">
        <v>27</v>
      </c>
      <c r="B157" s="4">
        <v>1.3</v>
      </c>
      <c r="C157" s="4">
        <v>55</v>
      </c>
      <c r="D157" s="4">
        <v>154</v>
      </c>
      <c r="E157" s="4">
        <v>3.73</v>
      </c>
    </row>
    <row r="158" spans="1:5" ht="15" customHeight="1" x14ac:dyDescent="0.2">
      <c r="A158" s="5">
        <v>28</v>
      </c>
      <c r="B158" s="4">
        <v>1.3</v>
      </c>
      <c r="C158" s="4">
        <v>91</v>
      </c>
      <c r="D158" s="4">
        <v>191</v>
      </c>
      <c r="E158" s="4">
        <v>5.66</v>
      </c>
    </row>
    <row r="159" spans="1:5" ht="15" customHeight="1" x14ac:dyDescent="0.2">
      <c r="A159" s="5">
        <v>29</v>
      </c>
      <c r="B159" s="4">
        <v>2</v>
      </c>
      <c r="C159" s="4">
        <v>80</v>
      </c>
      <c r="D159" s="4">
        <v>126</v>
      </c>
      <c r="E159" s="4">
        <v>6.9</v>
      </c>
    </row>
    <row r="160" spans="1:5" ht="15" customHeight="1" x14ac:dyDescent="0.2">
      <c r="A160" s="5">
        <v>30</v>
      </c>
      <c r="B160" s="4">
        <v>0.4</v>
      </c>
      <c r="C160" s="4">
        <v>26</v>
      </c>
      <c r="D160" s="4">
        <v>20</v>
      </c>
      <c r="E160" s="4">
        <v>1.2</v>
      </c>
    </row>
    <row r="161" spans="1:5" ht="15" customHeight="1" x14ac:dyDescent="0.2">
      <c r="A161" s="5">
        <v>31</v>
      </c>
      <c r="B161" s="4">
        <v>0.75</v>
      </c>
      <c r="C161" s="4">
        <v>72</v>
      </c>
      <c r="D161" s="4">
        <v>56</v>
      </c>
      <c r="E161" s="4">
        <v>2.5299999999999998</v>
      </c>
    </row>
    <row r="162" spans="1:5" ht="15" customHeight="1" x14ac:dyDescent="0.2">
      <c r="A162" s="5">
        <v>32</v>
      </c>
      <c r="B162" s="4">
        <v>0.81</v>
      </c>
      <c r="C162" s="4">
        <v>72</v>
      </c>
      <c r="D162" s="4">
        <v>69.3</v>
      </c>
      <c r="E162" s="4">
        <v>3.53</v>
      </c>
    </row>
    <row r="163" spans="1:5" ht="15" customHeight="1" x14ac:dyDescent="0.2">
      <c r="A163" s="5">
        <v>33</v>
      </c>
      <c r="B163" s="4">
        <v>0.6</v>
      </c>
      <c r="C163" s="4">
        <v>51</v>
      </c>
      <c r="D163" s="4">
        <v>41</v>
      </c>
      <c r="E163" s="4">
        <v>2.2999999999999998</v>
      </c>
    </row>
    <row r="164" spans="1:5" ht="15" customHeight="1" x14ac:dyDescent="0.2">
      <c r="A164" s="5">
        <v>34</v>
      </c>
      <c r="B164" s="4">
        <v>1</v>
      </c>
      <c r="C164" s="4">
        <v>63</v>
      </c>
      <c r="D164" s="4">
        <v>10</v>
      </c>
      <c r="E164" s="4">
        <v>1.66</v>
      </c>
    </row>
    <row r="165" spans="1:5" ht="15" customHeight="1" x14ac:dyDescent="0.2">
      <c r="A165" s="5">
        <v>35</v>
      </c>
      <c r="B165" s="4">
        <v>2</v>
      </c>
      <c r="C165" s="4">
        <v>121</v>
      </c>
      <c r="D165" s="4">
        <v>111</v>
      </c>
      <c r="E165" s="4">
        <v>6.49</v>
      </c>
    </row>
    <row r="166" spans="1:5" ht="15" customHeight="1" x14ac:dyDescent="0.2">
      <c r="A166" s="5">
        <v>36</v>
      </c>
      <c r="B166" s="4">
        <v>2.1</v>
      </c>
      <c r="C166" s="4">
        <v>104</v>
      </c>
      <c r="D166" s="4">
        <v>165</v>
      </c>
      <c r="E166" s="4">
        <v>4.83</v>
      </c>
    </row>
    <row r="167" spans="1:5" ht="15" customHeight="1" x14ac:dyDescent="0.2">
      <c r="A167" s="5">
        <v>37</v>
      </c>
      <c r="B167" s="4">
        <v>1</v>
      </c>
      <c r="C167" s="4">
        <v>59</v>
      </c>
      <c r="D167" s="4">
        <v>264</v>
      </c>
      <c r="E167" s="4">
        <v>5.75</v>
      </c>
    </row>
    <row r="168" spans="1:5" ht="15" customHeight="1" x14ac:dyDescent="0.2">
      <c r="A168" s="5">
        <v>38</v>
      </c>
      <c r="B168" s="4">
        <v>4.5999999999999996</v>
      </c>
      <c r="C168" s="4">
        <v>139</v>
      </c>
      <c r="D168" s="4">
        <v>193</v>
      </c>
      <c r="E168" s="4">
        <v>12.17</v>
      </c>
    </row>
    <row r="169" spans="1:5" ht="15" customHeight="1" x14ac:dyDescent="0.2">
      <c r="A169" s="5">
        <v>39</v>
      </c>
      <c r="B169" s="4">
        <v>0.8</v>
      </c>
      <c r="C169" s="4">
        <v>34</v>
      </c>
      <c r="D169" s="4">
        <v>20</v>
      </c>
      <c r="E169" s="4">
        <v>1.84</v>
      </c>
    </row>
    <row r="170" spans="1:5" ht="15" customHeight="1" x14ac:dyDescent="0.2">
      <c r="A170" s="5">
        <v>40</v>
      </c>
      <c r="B170" s="4">
        <v>1.75</v>
      </c>
      <c r="C170" s="4">
        <v>99</v>
      </c>
      <c r="D170" s="4">
        <v>151.5</v>
      </c>
      <c r="E170" s="4">
        <v>4.46</v>
      </c>
    </row>
    <row r="171" spans="1:5" ht="15" customHeight="1" x14ac:dyDescent="0.2">
      <c r="A171" s="5">
        <v>41</v>
      </c>
      <c r="B171" s="4">
        <v>1.3</v>
      </c>
      <c r="C171" s="4">
        <v>62</v>
      </c>
      <c r="D171" s="4">
        <v>30</v>
      </c>
      <c r="E171" s="4">
        <v>3.68</v>
      </c>
    </row>
    <row r="172" spans="1:5" ht="15" customHeight="1" x14ac:dyDescent="0.2">
      <c r="A172" s="5">
        <v>42</v>
      </c>
      <c r="B172" s="4">
        <v>2.2999999999999998</v>
      </c>
      <c r="C172" s="4">
        <v>60</v>
      </c>
      <c r="D172" s="4">
        <v>114.9</v>
      </c>
      <c r="E172" s="4">
        <v>5.1100000000000003</v>
      </c>
    </row>
    <row r="173" spans="1:5" ht="15" customHeight="1" x14ac:dyDescent="0.2">
      <c r="A173" s="5">
        <v>43</v>
      </c>
      <c r="B173" s="4">
        <v>2</v>
      </c>
      <c r="C173" s="4">
        <v>67</v>
      </c>
      <c r="D173" s="4">
        <v>68</v>
      </c>
      <c r="E173" s="4">
        <v>3.31</v>
      </c>
    </row>
    <row r="174" spans="1:5" ht="15" customHeight="1" x14ac:dyDescent="0.2">
      <c r="A174" s="5">
        <v>1</v>
      </c>
      <c r="B174" s="4">
        <v>2.5</v>
      </c>
      <c r="C174" s="4">
        <v>145</v>
      </c>
      <c r="D174" s="4">
        <v>337.5</v>
      </c>
      <c r="E174" s="4">
        <v>7.54</v>
      </c>
    </row>
    <row r="175" spans="1:5" ht="15" customHeight="1" x14ac:dyDescent="0.2">
      <c r="A175" s="5">
        <v>2</v>
      </c>
      <c r="B175" s="4">
        <v>3.8</v>
      </c>
      <c r="C175" s="4">
        <v>174</v>
      </c>
      <c r="D175" s="4">
        <v>595.70000000000005</v>
      </c>
      <c r="E175" s="4">
        <v>17.07</v>
      </c>
    </row>
    <row r="176" spans="1:5" ht="15" customHeight="1" x14ac:dyDescent="0.2">
      <c r="A176" s="5">
        <v>3</v>
      </c>
      <c r="B176" s="4">
        <v>4.3</v>
      </c>
      <c r="C176" s="4">
        <v>215</v>
      </c>
      <c r="D176" s="4">
        <v>294</v>
      </c>
      <c r="E176" s="4">
        <v>7.36</v>
      </c>
    </row>
    <row r="177" spans="1:5" ht="15" customHeight="1" x14ac:dyDescent="0.2">
      <c r="A177" s="5">
        <v>4</v>
      </c>
      <c r="B177" s="4">
        <v>1.4</v>
      </c>
      <c r="C177" s="4">
        <v>74</v>
      </c>
      <c r="D177" s="4">
        <v>69.8</v>
      </c>
      <c r="E177" s="4">
        <v>4.46</v>
      </c>
    </row>
    <row r="178" spans="1:5" ht="15" customHeight="1" x14ac:dyDescent="0.2">
      <c r="A178" s="5">
        <v>5</v>
      </c>
      <c r="B178" s="4">
        <v>3.6</v>
      </c>
      <c r="C178" s="4">
        <v>145</v>
      </c>
      <c r="D178" s="4">
        <v>221.3</v>
      </c>
      <c r="E178" s="4">
        <v>8</v>
      </c>
    </row>
    <row r="179" spans="1:5" ht="15" customHeight="1" x14ac:dyDescent="0.2">
      <c r="A179" s="5">
        <v>6</v>
      </c>
      <c r="B179" s="4">
        <v>0.5</v>
      </c>
      <c r="C179" s="4">
        <v>37</v>
      </c>
      <c r="D179" s="4">
        <v>28.5</v>
      </c>
      <c r="E179" s="4">
        <v>1.56</v>
      </c>
    </row>
    <row r="180" spans="1:5" ht="15" customHeight="1" x14ac:dyDescent="0.2">
      <c r="A180" s="5">
        <v>7</v>
      </c>
      <c r="B180" s="4">
        <v>1.75</v>
      </c>
      <c r="C180" s="4">
        <v>93</v>
      </c>
      <c r="D180" s="4">
        <v>240</v>
      </c>
      <c r="E180" s="4">
        <v>6.58</v>
      </c>
    </row>
    <row r="181" spans="1:5" ht="15" customHeight="1" x14ac:dyDescent="0.2">
      <c r="A181" s="5">
        <v>8</v>
      </c>
      <c r="B181" s="4">
        <v>1.7</v>
      </c>
      <c r="C181" s="4">
        <v>100</v>
      </c>
      <c r="D181" s="4">
        <v>172.5</v>
      </c>
      <c r="E181" s="4">
        <v>5.84</v>
      </c>
    </row>
    <row r="182" spans="1:5" ht="15" customHeight="1" x14ac:dyDescent="0.2">
      <c r="A182" s="5">
        <v>9</v>
      </c>
      <c r="B182" s="4">
        <v>3</v>
      </c>
      <c r="C182" s="4">
        <v>136</v>
      </c>
      <c r="D182" s="4">
        <v>210</v>
      </c>
      <c r="E182" s="4">
        <v>8.42</v>
      </c>
    </row>
    <row r="183" spans="1:5" ht="15" customHeight="1" x14ac:dyDescent="0.2">
      <c r="A183" s="5">
        <v>10</v>
      </c>
      <c r="B183" s="4">
        <v>2.7</v>
      </c>
      <c r="C183" s="4">
        <v>142</v>
      </c>
      <c r="D183" s="4">
        <v>283.5</v>
      </c>
      <c r="E183" s="4">
        <v>5.7</v>
      </c>
    </row>
    <row r="184" spans="1:5" ht="15" customHeight="1" x14ac:dyDescent="0.2">
      <c r="A184" s="5">
        <v>11</v>
      </c>
      <c r="B184" s="4">
        <v>1.55</v>
      </c>
      <c r="C184" s="4">
        <v>50</v>
      </c>
      <c r="D184" s="4">
        <v>43.5</v>
      </c>
      <c r="E184" s="4">
        <v>1.98</v>
      </c>
    </row>
    <row r="185" spans="1:5" ht="15" customHeight="1" x14ac:dyDescent="0.2">
      <c r="A185" s="5">
        <v>12</v>
      </c>
      <c r="B185" s="4">
        <v>0.2</v>
      </c>
      <c r="C185" s="4">
        <v>18</v>
      </c>
      <c r="D185" s="4">
        <v>26.4</v>
      </c>
      <c r="E185" s="4">
        <v>0.78</v>
      </c>
    </row>
    <row r="186" spans="1:5" ht="15" customHeight="1" x14ac:dyDescent="0.2">
      <c r="A186" s="5">
        <v>13</v>
      </c>
      <c r="B186" s="4">
        <v>1.25</v>
      </c>
      <c r="C186" s="4">
        <v>85</v>
      </c>
      <c r="D186" s="4">
        <v>147</v>
      </c>
      <c r="E186" s="4">
        <v>3.04</v>
      </c>
    </row>
    <row r="187" spans="1:5" ht="15" customHeight="1" x14ac:dyDescent="0.2">
      <c r="A187" s="5">
        <v>14</v>
      </c>
      <c r="B187" s="4">
        <v>1.8</v>
      </c>
      <c r="C187" s="4">
        <v>83</v>
      </c>
      <c r="D187" s="4">
        <v>97.5</v>
      </c>
      <c r="E187" s="4">
        <v>5.29</v>
      </c>
    </row>
    <row r="188" spans="1:5" ht="15" customHeight="1" x14ac:dyDescent="0.2">
      <c r="A188" s="5">
        <v>15</v>
      </c>
      <c r="B188" s="4">
        <v>0.3</v>
      </c>
      <c r="C188" s="4">
        <v>21</v>
      </c>
      <c r="D188" s="4">
        <v>21</v>
      </c>
      <c r="E188" s="4">
        <v>1.01</v>
      </c>
    </row>
    <row r="189" spans="1:5" ht="15" customHeight="1" x14ac:dyDescent="0.2">
      <c r="A189" s="5">
        <v>16</v>
      </c>
      <c r="B189" s="4">
        <v>0.6</v>
      </c>
      <c r="C189" s="4">
        <v>27</v>
      </c>
      <c r="D189" s="4">
        <v>42</v>
      </c>
      <c r="E189" s="4">
        <v>2.21</v>
      </c>
    </row>
    <row r="190" spans="1:5" ht="15" customHeight="1" x14ac:dyDescent="0.2">
      <c r="A190" s="5">
        <v>17</v>
      </c>
      <c r="B190" s="4">
        <v>3.55</v>
      </c>
      <c r="C190" s="4">
        <v>216</v>
      </c>
      <c r="D190" s="4">
        <v>414</v>
      </c>
      <c r="E190" s="4">
        <v>19.920000000000002</v>
      </c>
    </row>
    <row r="191" spans="1:5" ht="15" customHeight="1" x14ac:dyDescent="0.2">
      <c r="A191" s="5">
        <v>18</v>
      </c>
      <c r="B191" s="4">
        <v>5.5</v>
      </c>
      <c r="C191" s="4">
        <v>381</v>
      </c>
      <c r="D191" s="4">
        <v>557.29999999999995</v>
      </c>
      <c r="E191" s="4">
        <v>21.07</v>
      </c>
    </row>
    <row r="192" spans="1:5" ht="15" customHeight="1" x14ac:dyDescent="0.2">
      <c r="A192" s="5">
        <v>19</v>
      </c>
      <c r="B192" s="4">
        <v>4</v>
      </c>
      <c r="C192" s="4">
        <v>199</v>
      </c>
      <c r="D192" s="4">
        <v>306</v>
      </c>
      <c r="E192" s="4">
        <v>12.93</v>
      </c>
    </row>
    <row r="193" spans="1:5" ht="15" customHeight="1" x14ac:dyDescent="0.2">
      <c r="A193" s="5">
        <v>20</v>
      </c>
      <c r="B193" s="4">
        <v>3.5</v>
      </c>
      <c r="C193" s="4">
        <v>212</v>
      </c>
      <c r="D193" s="4">
        <v>331.5</v>
      </c>
      <c r="E193" s="4">
        <v>12.93</v>
      </c>
    </row>
    <row r="194" spans="1:5" ht="15" customHeight="1" x14ac:dyDescent="0.2">
      <c r="A194" s="5">
        <v>21</v>
      </c>
      <c r="B194" s="4">
        <v>3.5</v>
      </c>
      <c r="C194" s="4">
        <v>156</v>
      </c>
      <c r="D194" s="4">
        <v>126</v>
      </c>
      <c r="E194" s="4">
        <v>7.87</v>
      </c>
    </row>
    <row r="195" spans="1:5" ht="15" customHeight="1" x14ac:dyDescent="0.2">
      <c r="A195" s="5">
        <v>22</v>
      </c>
      <c r="B195" s="4">
        <v>1.38</v>
      </c>
      <c r="C195" s="4">
        <v>86</v>
      </c>
      <c r="D195" s="4">
        <v>131.30000000000001</v>
      </c>
      <c r="E195" s="4">
        <v>3.13</v>
      </c>
    </row>
    <row r="196" spans="1:5" ht="15" customHeight="1" x14ac:dyDescent="0.2">
      <c r="A196" s="5">
        <v>23</v>
      </c>
      <c r="B196" s="4">
        <v>5.5</v>
      </c>
      <c r="C196" s="4">
        <v>224</v>
      </c>
      <c r="D196" s="4">
        <v>540</v>
      </c>
      <c r="E196" s="4">
        <v>15.18</v>
      </c>
    </row>
    <row r="197" spans="1:5" ht="15" customHeight="1" x14ac:dyDescent="0.2">
      <c r="A197" s="5">
        <v>24</v>
      </c>
      <c r="B197" s="4">
        <v>2.7</v>
      </c>
      <c r="C197" s="4">
        <v>139.69999999999999</v>
      </c>
      <c r="D197" s="4">
        <v>202.8</v>
      </c>
      <c r="E197" s="4">
        <v>3.91</v>
      </c>
    </row>
    <row r="198" spans="1:5" ht="15" customHeight="1" x14ac:dyDescent="0.2">
      <c r="A198" s="5">
        <v>25</v>
      </c>
      <c r="B198" s="4">
        <v>4.5</v>
      </c>
      <c r="C198" s="4">
        <v>220</v>
      </c>
      <c r="D198" s="4">
        <v>577.5</v>
      </c>
      <c r="E198" s="4">
        <v>8.6</v>
      </c>
    </row>
    <row r="199" spans="1:5" ht="15" customHeight="1" x14ac:dyDescent="0.2">
      <c r="A199" s="5">
        <v>26</v>
      </c>
      <c r="B199" s="4">
        <v>1.1000000000000001</v>
      </c>
      <c r="C199" s="4">
        <v>46</v>
      </c>
      <c r="D199" s="4">
        <v>121.5</v>
      </c>
      <c r="E199" s="4">
        <v>4.09</v>
      </c>
    </row>
    <row r="200" spans="1:5" ht="15" customHeight="1" x14ac:dyDescent="0.2">
      <c r="A200" s="5">
        <v>27</v>
      </c>
      <c r="B200" s="4">
        <v>1.3</v>
      </c>
      <c r="C200" s="4">
        <v>54</v>
      </c>
      <c r="D200" s="4">
        <v>87</v>
      </c>
      <c r="E200" s="4">
        <v>2.76</v>
      </c>
    </row>
    <row r="201" spans="1:5" ht="15" customHeight="1" x14ac:dyDescent="0.2">
      <c r="A201" s="5">
        <v>28</v>
      </c>
      <c r="B201" s="4">
        <v>1.3</v>
      </c>
      <c r="C201" s="4">
        <v>78</v>
      </c>
      <c r="D201" s="4">
        <v>144</v>
      </c>
      <c r="E201" s="4">
        <v>5.29</v>
      </c>
    </row>
    <row r="202" spans="1:5" ht="15" customHeight="1" x14ac:dyDescent="0.2">
      <c r="A202" s="5">
        <v>29</v>
      </c>
      <c r="B202" s="4">
        <v>2</v>
      </c>
      <c r="C202" s="4">
        <v>90</v>
      </c>
      <c r="D202" s="4">
        <v>73.5</v>
      </c>
      <c r="E202" s="4">
        <v>3.17</v>
      </c>
    </row>
    <row r="203" spans="1:5" ht="15" customHeight="1" x14ac:dyDescent="0.2">
      <c r="A203" s="5">
        <v>30</v>
      </c>
      <c r="B203" s="4">
        <v>0.4</v>
      </c>
      <c r="C203" s="4">
        <v>20</v>
      </c>
      <c r="D203" s="4">
        <v>21</v>
      </c>
      <c r="E203" s="4">
        <v>1.06</v>
      </c>
    </row>
    <row r="204" spans="1:5" ht="15" customHeight="1" x14ac:dyDescent="0.2">
      <c r="A204" s="5">
        <v>31</v>
      </c>
      <c r="B204" s="4">
        <v>0.75</v>
      </c>
      <c r="C204" s="4">
        <v>32</v>
      </c>
      <c r="D204" s="4">
        <v>31.5</v>
      </c>
      <c r="E204" s="4">
        <v>2.35</v>
      </c>
    </row>
    <row r="205" spans="1:5" ht="15" customHeight="1" x14ac:dyDescent="0.2">
      <c r="A205" s="5">
        <v>32</v>
      </c>
      <c r="B205" s="4">
        <v>0.81</v>
      </c>
      <c r="C205" s="4">
        <v>36</v>
      </c>
      <c r="D205" s="4">
        <v>67.2</v>
      </c>
      <c r="E205" s="4">
        <v>2.38</v>
      </c>
    </row>
    <row r="206" spans="1:5" ht="15" customHeight="1" x14ac:dyDescent="0.2">
      <c r="A206" s="5">
        <v>33</v>
      </c>
      <c r="B206" s="4">
        <v>1.4</v>
      </c>
      <c r="C206" s="4">
        <v>52</v>
      </c>
      <c r="D206" s="4">
        <v>132</v>
      </c>
      <c r="E206" s="4">
        <v>5.15</v>
      </c>
    </row>
    <row r="207" spans="1:5" ht="15" customHeight="1" x14ac:dyDescent="0.2">
      <c r="A207" s="5">
        <v>34</v>
      </c>
      <c r="B207" s="4">
        <v>1</v>
      </c>
      <c r="C207" s="4">
        <v>18</v>
      </c>
      <c r="D207" s="4">
        <v>10.5</v>
      </c>
      <c r="E207" s="4">
        <v>0.6</v>
      </c>
    </row>
    <row r="208" spans="1:5" ht="15" customHeight="1" x14ac:dyDescent="0.2">
      <c r="A208" s="5">
        <v>35</v>
      </c>
      <c r="B208" s="4">
        <v>2</v>
      </c>
      <c r="C208" s="4">
        <v>135</v>
      </c>
      <c r="D208" s="4">
        <v>261</v>
      </c>
      <c r="E208" s="4">
        <v>5.61</v>
      </c>
    </row>
    <row r="209" spans="1:5" ht="15" customHeight="1" x14ac:dyDescent="0.2">
      <c r="A209" s="5">
        <v>36</v>
      </c>
      <c r="B209" s="4">
        <v>2.1</v>
      </c>
      <c r="C209" s="4">
        <v>120</v>
      </c>
      <c r="D209" s="4">
        <v>133.5</v>
      </c>
      <c r="E209" s="4">
        <v>4.83</v>
      </c>
    </row>
    <row r="210" spans="1:5" ht="15" customHeight="1" x14ac:dyDescent="0.2">
      <c r="A210" s="5">
        <v>37</v>
      </c>
      <c r="B210" s="4">
        <v>1</v>
      </c>
      <c r="C210" s="4">
        <v>60</v>
      </c>
      <c r="D210" s="4">
        <v>63</v>
      </c>
      <c r="E210" s="4">
        <v>3.17</v>
      </c>
    </row>
    <row r="211" spans="1:5" ht="15" customHeight="1" x14ac:dyDescent="0.2">
      <c r="A211" s="5">
        <v>38</v>
      </c>
      <c r="B211" s="4">
        <v>4.5999999999999996</v>
      </c>
      <c r="C211" s="4">
        <v>193</v>
      </c>
      <c r="D211" s="4">
        <v>379.5</v>
      </c>
      <c r="E211" s="4">
        <v>9.89</v>
      </c>
    </row>
    <row r="212" spans="1:5" ht="15" customHeight="1" x14ac:dyDescent="0.2">
      <c r="A212" s="5">
        <v>39</v>
      </c>
      <c r="B212" s="4">
        <v>0.4</v>
      </c>
      <c r="C212" s="4">
        <v>22</v>
      </c>
      <c r="D212" s="4">
        <v>21</v>
      </c>
      <c r="E212" s="4">
        <v>1.61</v>
      </c>
    </row>
    <row r="213" spans="1:5" ht="15" customHeight="1" x14ac:dyDescent="0.2">
      <c r="A213" s="5">
        <v>40</v>
      </c>
      <c r="B213" s="4">
        <v>1.75</v>
      </c>
      <c r="C213" s="4">
        <v>124</v>
      </c>
      <c r="D213" s="4">
        <v>150</v>
      </c>
      <c r="E213" s="4">
        <v>4.83</v>
      </c>
    </row>
    <row r="214" spans="1:5" ht="15" customHeight="1" x14ac:dyDescent="0.2">
      <c r="A214" s="5">
        <v>41</v>
      </c>
      <c r="B214" s="4">
        <v>1.3</v>
      </c>
      <c r="C214" s="4">
        <v>50</v>
      </c>
      <c r="D214" s="4">
        <v>31.5</v>
      </c>
      <c r="E214" s="4">
        <v>2.2999999999999998</v>
      </c>
    </row>
    <row r="215" spans="1:5" ht="15" customHeight="1" x14ac:dyDescent="0.2">
      <c r="A215" s="5">
        <v>42</v>
      </c>
      <c r="B215" s="4">
        <v>1.65</v>
      </c>
      <c r="C215" s="4">
        <v>62</v>
      </c>
      <c r="D215" s="4">
        <v>99.8</v>
      </c>
      <c r="E215" s="4">
        <v>3.59</v>
      </c>
    </row>
    <row r="216" spans="1:5" ht="15" customHeight="1" x14ac:dyDescent="0.2">
      <c r="A216" s="5">
        <v>43</v>
      </c>
      <c r="B216" s="4">
        <v>2</v>
      </c>
      <c r="C216" s="4">
        <v>96</v>
      </c>
      <c r="D216" s="4">
        <v>94.5</v>
      </c>
      <c r="E216" s="4">
        <v>5.61</v>
      </c>
    </row>
    <row r="217" spans="1:5" ht="15" customHeight="1" x14ac:dyDescent="0.2">
      <c r="A217" s="5">
        <v>1</v>
      </c>
      <c r="B217" s="4">
        <v>2.5</v>
      </c>
      <c r="C217" s="4">
        <v>123</v>
      </c>
      <c r="D217" s="4">
        <v>207.2</v>
      </c>
      <c r="E217" s="4">
        <v>4.51</v>
      </c>
    </row>
    <row r="218" spans="1:5" ht="15" customHeight="1" x14ac:dyDescent="0.2">
      <c r="A218" s="5">
        <v>2</v>
      </c>
      <c r="B218" s="4">
        <v>4.25</v>
      </c>
      <c r="C218" s="4">
        <v>244</v>
      </c>
      <c r="D218" s="4">
        <v>234.8</v>
      </c>
      <c r="E218" s="4">
        <v>16.61</v>
      </c>
    </row>
    <row r="219" spans="1:5" ht="15" customHeight="1" x14ac:dyDescent="0.2">
      <c r="A219" s="5">
        <v>3</v>
      </c>
      <c r="B219" s="4">
        <v>2.8</v>
      </c>
      <c r="C219" s="4">
        <v>119</v>
      </c>
      <c r="D219" s="4">
        <v>361.8</v>
      </c>
      <c r="E219" s="4">
        <v>10.17</v>
      </c>
    </row>
    <row r="220" spans="1:5" ht="15" customHeight="1" x14ac:dyDescent="0.2">
      <c r="A220" s="5">
        <v>4</v>
      </c>
      <c r="B220" s="4">
        <v>1.4</v>
      </c>
      <c r="C220" s="4">
        <v>84</v>
      </c>
      <c r="D220" s="4">
        <v>116.5</v>
      </c>
      <c r="E220" s="4">
        <v>4.37</v>
      </c>
    </row>
    <row r="221" spans="1:5" ht="15" customHeight="1" x14ac:dyDescent="0.2">
      <c r="A221" s="5">
        <v>5</v>
      </c>
      <c r="B221" s="4">
        <v>3.4</v>
      </c>
      <c r="C221" s="4">
        <v>180</v>
      </c>
      <c r="D221" s="4">
        <v>146.6</v>
      </c>
      <c r="E221" s="4">
        <v>8.92</v>
      </c>
    </row>
    <row r="222" spans="1:5" ht="15" customHeight="1" x14ac:dyDescent="0.2">
      <c r="A222" s="5">
        <v>6</v>
      </c>
      <c r="B222" s="4">
        <v>0.5</v>
      </c>
      <c r="C222" s="4">
        <v>18</v>
      </c>
      <c r="D222" s="4">
        <v>35.700000000000003</v>
      </c>
      <c r="E222" s="4">
        <v>1.47</v>
      </c>
    </row>
    <row r="223" spans="1:5" ht="15" customHeight="1" x14ac:dyDescent="0.2">
      <c r="A223" s="5">
        <v>7</v>
      </c>
      <c r="B223" s="4">
        <v>3.75</v>
      </c>
      <c r="C223" s="4">
        <v>211</v>
      </c>
      <c r="D223" s="4">
        <v>555</v>
      </c>
      <c r="E223" s="4">
        <v>13.06</v>
      </c>
    </row>
    <row r="224" spans="1:5" ht="15" customHeight="1" x14ac:dyDescent="0.2">
      <c r="A224" s="5">
        <v>8</v>
      </c>
      <c r="B224" s="4">
        <v>1.7</v>
      </c>
      <c r="C224" s="4">
        <v>89</v>
      </c>
      <c r="D224" s="4">
        <v>299.5</v>
      </c>
      <c r="E224" s="4">
        <v>4.91</v>
      </c>
    </row>
    <row r="225" spans="1:5" ht="15" customHeight="1" x14ac:dyDescent="0.2">
      <c r="A225" s="5">
        <v>9</v>
      </c>
      <c r="B225" s="4">
        <v>3</v>
      </c>
      <c r="C225" s="4">
        <v>200</v>
      </c>
      <c r="D225" s="4">
        <v>189</v>
      </c>
      <c r="E225" s="4">
        <v>7.82</v>
      </c>
    </row>
    <row r="226" spans="1:5" ht="15" customHeight="1" x14ac:dyDescent="0.2">
      <c r="A226" s="5">
        <v>10</v>
      </c>
      <c r="B226" s="4">
        <v>2.7</v>
      </c>
      <c r="C226" s="4">
        <v>132</v>
      </c>
      <c r="D226" s="4">
        <v>290.10000000000002</v>
      </c>
      <c r="E226" s="4">
        <v>10.58</v>
      </c>
    </row>
    <row r="227" spans="1:5" ht="15" customHeight="1" x14ac:dyDescent="0.2">
      <c r="A227" s="5">
        <v>11</v>
      </c>
      <c r="B227" s="4">
        <v>1.55</v>
      </c>
      <c r="C227" s="4">
        <v>61</v>
      </c>
      <c r="D227" s="4">
        <v>95.6</v>
      </c>
      <c r="E227" s="4">
        <v>4</v>
      </c>
    </row>
    <row r="228" spans="1:5" ht="15" customHeight="1" x14ac:dyDescent="0.2">
      <c r="A228" s="5">
        <v>12</v>
      </c>
      <c r="B228" s="4">
        <v>0.25</v>
      </c>
      <c r="C228" s="4">
        <v>17</v>
      </c>
      <c r="D228" s="4">
        <v>11.6</v>
      </c>
      <c r="E228" s="4">
        <v>1.17</v>
      </c>
    </row>
    <row r="229" spans="1:5" ht="15" customHeight="1" x14ac:dyDescent="0.2">
      <c r="A229" s="5">
        <v>13</v>
      </c>
      <c r="B229" s="4">
        <v>1.25</v>
      </c>
      <c r="C229" s="4">
        <v>87</v>
      </c>
      <c r="D229" s="4">
        <v>69.400000000000006</v>
      </c>
      <c r="E229" s="4">
        <v>3.5</v>
      </c>
    </row>
    <row r="230" spans="1:5" ht="15" customHeight="1" x14ac:dyDescent="0.2">
      <c r="A230" s="5">
        <v>14</v>
      </c>
      <c r="B230" s="4">
        <v>1.6</v>
      </c>
      <c r="C230" s="4">
        <v>89</v>
      </c>
      <c r="D230" s="4">
        <v>130</v>
      </c>
      <c r="E230" s="4">
        <v>5.2</v>
      </c>
    </row>
    <row r="231" spans="1:5" ht="15" customHeight="1" x14ac:dyDescent="0.2">
      <c r="A231" s="5">
        <v>15</v>
      </c>
      <c r="B231" s="4">
        <v>0.3</v>
      </c>
      <c r="C231" s="4">
        <v>16</v>
      </c>
      <c r="D231" s="4">
        <v>22.3</v>
      </c>
      <c r="E231" s="4">
        <v>0.97</v>
      </c>
    </row>
    <row r="232" spans="1:5" ht="15" customHeight="1" x14ac:dyDescent="0.2">
      <c r="A232" s="5">
        <v>16</v>
      </c>
      <c r="B232" s="4">
        <v>0.6</v>
      </c>
      <c r="C232" s="4">
        <v>38</v>
      </c>
      <c r="D232" s="4">
        <v>23.8</v>
      </c>
      <c r="E232" s="4">
        <v>2.2999999999999998</v>
      </c>
    </row>
    <row r="233" spans="1:5" ht="15" customHeight="1" x14ac:dyDescent="0.2">
      <c r="A233" s="5">
        <v>17</v>
      </c>
      <c r="B233" s="4">
        <v>3.55</v>
      </c>
      <c r="C233" s="4">
        <v>232</v>
      </c>
      <c r="D233" s="4">
        <v>609.29999999999995</v>
      </c>
      <c r="E233" s="4">
        <v>19.73</v>
      </c>
    </row>
    <row r="234" spans="1:5" ht="15" customHeight="1" x14ac:dyDescent="0.2">
      <c r="A234" s="5">
        <v>18</v>
      </c>
      <c r="B234" s="4">
        <v>7</v>
      </c>
      <c r="C234" s="4">
        <v>437</v>
      </c>
      <c r="D234" s="4">
        <v>845.1</v>
      </c>
      <c r="E234" s="4">
        <v>26.54</v>
      </c>
    </row>
    <row r="235" spans="1:5" ht="15" customHeight="1" x14ac:dyDescent="0.2">
      <c r="A235" s="5">
        <v>19</v>
      </c>
      <c r="B235" s="4">
        <v>4</v>
      </c>
      <c r="C235" s="4">
        <v>217</v>
      </c>
      <c r="D235" s="4">
        <v>378.6</v>
      </c>
      <c r="E235" s="4">
        <v>16</v>
      </c>
    </row>
    <row r="236" spans="1:5" ht="15" customHeight="1" x14ac:dyDescent="0.2">
      <c r="A236" s="5">
        <v>20</v>
      </c>
      <c r="B236" s="4">
        <v>3.5</v>
      </c>
      <c r="C236" s="4">
        <v>224</v>
      </c>
      <c r="D236" s="4">
        <v>428.1</v>
      </c>
      <c r="E236" s="4">
        <v>12.37</v>
      </c>
    </row>
    <row r="237" spans="1:5" ht="15" customHeight="1" x14ac:dyDescent="0.2">
      <c r="A237" s="5">
        <v>21</v>
      </c>
      <c r="B237" s="4">
        <v>3.5</v>
      </c>
      <c r="C237" s="4">
        <v>180</v>
      </c>
      <c r="D237" s="4">
        <v>260</v>
      </c>
      <c r="E237" s="4">
        <v>14.16</v>
      </c>
    </row>
    <row r="238" spans="1:5" ht="15" customHeight="1" x14ac:dyDescent="0.2">
      <c r="A238" s="5">
        <v>22</v>
      </c>
      <c r="B238" s="4">
        <v>1.38</v>
      </c>
      <c r="C238" s="4">
        <v>110</v>
      </c>
      <c r="D238" s="4">
        <v>140.5</v>
      </c>
      <c r="E238" s="4">
        <v>3.68</v>
      </c>
    </row>
    <row r="239" spans="1:5" ht="15" customHeight="1" x14ac:dyDescent="0.2">
      <c r="A239" s="5">
        <v>23</v>
      </c>
      <c r="B239" s="4">
        <v>5.5</v>
      </c>
      <c r="C239" s="4">
        <v>274</v>
      </c>
      <c r="D239" s="4">
        <v>745</v>
      </c>
      <c r="E239" s="4">
        <v>18</v>
      </c>
    </row>
    <row r="240" spans="1:5" ht="15" customHeight="1" x14ac:dyDescent="0.2">
      <c r="A240" s="5">
        <v>24</v>
      </c>
      <c r="B240" s="4">
        <v>2.7</v>
      </c>
      <c r="C240" s="4">
        <v>178</v>
      </c>
      <c r="D240" s="4">
        <v>272.39999999999998</v>
      </c>
      <c r="E240" s="4">
        <v>8.6</v>
      </c>
    </row>
    <row r="241" spans="1:5" ht="15" customHeight="1" x14ac:dyDescent="0.2">
      <c r="A241" s="5">
        <v>25</v>
      </c>
      <c r="B241" s="4">
        <v>4.5</v>
      </c>
      <c r="C241" s="4">
        <v>234</v>
      </c>
      <c r="D241" s="4">
        <v>707.8</v>
      </c>
      <c r="E241" s="4">
        <v>12.05</v>
      </c>
    </row>
    <row r="242" spans="1:5" ht="15" customHeight="1" x14ac:dyDescent="0.2">
      <c r="A242" s="5">
        <v>26</v>
      </c>
      <c r="B242" s="4">
        <v>1.1000000000000001</v>
      </c>
      <c r="C242" s="4">
        <v>48</v>
      </c>
      <c r="D242" s="4">
        <v>131.4</v>
      </c>
      <c r="E242" s="4">
        <v>4.1399999999999997</v>
      </c>
    </row>
    <row r="243" spans="1:5" ht="15" customHeight="1" x14ac:dyDescent="0.2">
      <c r="A243" s="5">
        <v>27</v>
      </c>
      <c r="B243" s="4">
        <v>1.3</v>
      </c>
      <c r="C243" s="4">
        <v>64</v>
      </c>
      <c r="D243" s="4">
        <v>202.9</v>
      </c>
      <c r="E243" s="4">
        <v>5.1100000000000003</v>
      </c>
    </row>
    <row r="244" spans="1:5" ht="15" customHeight="1" x14ac:dyDescent="0.2">
      <c r="A244" s="5">
        <v>28</v>
      </c>
      <c r="B244" s="4">
        <v>1.3</v>
      </c>
      <c r="C244" s="4">
        <v>91</v>
      </c>
      <c r="D244" s="4">
        <v>172.4</v>
      </c>
      <c r="E244" s="4">
        <v>5.38</v>
      </c>
    </row>
    <row r="245" spans="1:5" ht="15" customHeight="1" x14ac:dyDescent="0.2">
      <c r="A245" s="5">
        <v>29</v>
      </c>
      <c r="B245" s="4">
        <v>1.5</v>
      </c>
      <c r="C245" s="4">
        <v>201</v>
      </c>
      <c r="D245" s="4">
        <v>179.5</v>
      </c>
      <c r="E245" s="4">
        <v>2.66</v>
      </c>
    </row>
    <row r="246" spans="1:5" ht="15" customHeight="1" x14ac:dyDescent="0.2">
      <c r="A246" s="5">
        <v>30</v>
      </c>
      <c r="B246" s="4">
        <v>0.4</v>
      </c>
      <c r="C246" s="4">
        <v>16</v>
      </c>
      <c r="D246" s="4">
        <v>22.3</v>
      </c>
      <c r="E246" s="4">
        <v>0.95</v>
      </c>
    </row>
    <row r="247" spans="1:5" ht="15" customHeight="1" x14ac:dyDescent="0.2">
      <c r="A247" s="5">
        <v>31</v>
      </c>
      <c r="B247" s="4">
        <v>0.75</v>
      </c>
      <c r="C247" s="4">
        <v>31</v>
      </c>
      <c r="D247" s="4">
        <v>69.8</v>
      </c>
      <c r="E247" s="4">
        <v>3.13</v>
      </c>
    </row>
    <row r="248" spans="1:5" ht="15" customHeight="1" x14ac:dyDescent="0.2">
      <c r="A248" s="5">
        <v>32</v>
      </c>
      <c r="B248" s="4">
        <v>0.61</v>
      </c>
      <c r="C248" s="4">
        <v>50</v>
      </c>
      <c r="D248" s="4">
        <v>70.599999999999994</v>
      </c>
      <c r="E248" s="4">
        <v>1.51</v>
      </c>
    </row>
    <row r="249" spans="1:5" ht="15" customHeight="1" x14ac:dyDescent="0.2">
      <c r="A249" s="5">
        <v>33</v>
      </c>
      <c r="B249" s="4">
        <v>0.6</v>
      </c>
      <c r="C249" s="4">
        <v>29</v>
      </c>
      <c r="D249" s="4">
        <v>91.3</v>
      </c>
      <c r="E249" s="4">
        <v>2.54</v>
      </c>
    </row>
    <row r="250" spans="1:5" ht="15" customHeight="1" x14ac:dyDescent="0.2">
      <c r="A250" s="5">
        <v>34</v>
      </c>
      <c r="B250" s="4">
        <v>1</v>
      </c>
      <c r="C250" s="4">
        <v>46</v>
      </c>
      <c r="D250" s="4">
        <v>73.099999999999994</v>
      </c>
      <c r="E250" s="4">
        <v>2</v>
      </c>
    </row>
    <row r="251" spans="1:5" ht="15" customHeight="1" x14ac:dyDescent="0.2">
      <c r="A251" s="5">
        <v>35</v>
      </c>
      <c r="B251" s="4">
        <v>2.4</v>
      </c>
      <c r="C251" s="4">
        <v>152</v>
      </c>
      <c r="D251" s="4">
        <v>256</v>
      </c>
      <c r="E251" s="4">
        <v>7.77</v>
      </c>
    </row>
    <row r="252" spans="1:5" ht="15" customHeight="1" x14ac:dyDescent="0.2">
      <c r="A252" s="5">
        <v>36</v>
      </c>
      <c r="B252" s="4">
        <v>2.1</v>
      </c>
      <c r="C252" s="4">
        <v>92</v>
      </c>
      <c r="D252" s="4">
        <v>118</v>
      </c>
      <c r="E252" s="4">
        <v>4.83</v>
      </c>
    </row>
    <row r="253" spans="1:5" ht="15" customHeight="1" x14ac:dyDescent="0.2">
      <c r="A253" s="5">
        <v>37</v>
      </c>
      <c r="B253" s="4">
        <v>1</v>
      </c>
      <c r="C253" s="4">
        <v>61</v>
      </c>
      <c r="D253" s="4">
        <v>121.4</v>
      </c>
      <c r="E253" s="4">
        <v>3.91</v>
      </c>
    </row>
    <row r="254" spans="1:5" ht="15" customHeight="1" x14ac:dyDescent="0.2">
      <c r="A254" s="5">
        <v>38</v>
      </c>
      <c r="B254" s="4">
        <v>0.6</v>
      </c>
      <c r="C254" s="4">
        <v>37</v>
      </c>
      <c r="D254" s="4">
        <v>69.7</v>
      </c>
      <c r="E254" s="4">
        <v>2.9</v>
      </c>
    </row>
    <row r="255" spans="1:5" ht="15" customHeight="1" x14ac:dyDescent="0.2">
      <c r="A255" s="5">
        <v>39</v>
      </c>
      <c r="B255" s="4">
        <v>0.4</v>
      </c>
      <c r="C255" s="4">
        <v>20</v>
      </c>
      <c r="D255" s="4">
        <v>31.9</v>
      </c>
      <c r="E255" s="4">
        <v>1.53</v>
      </c>
    </row>
    <row r="256" spans="1:5" ht="15" customHeight="1" x14ac:dyDescent="0.2">
      <c r="A256" s="5">
        <v>40</v>
      </c>
      <c r="B256" s="4">
        <v>1.75</v>
      </c>
      <c r="C256" s="4">
        <v>158</v>
      </c>
      <c r="D256" s="4">
        <v>149</v>
      </c>
      <c r="E256" s="4">
        <v>5.1100000000000003</v>
      </c>
    </row>
    <row r="257" spans="1:5" ht="15" customHeight="1" x14ac:dyDescent="0.2">
      <c r="A257" s="5">
        <v>41</v>
      </c>
      <c r="B257" s="4">
        <v>1.3</v>
      </c>
      <c r="C257" s="4">
        <v>73</v>
      </c>
      <c r="D257" s="4">
        <v>22.7</v>
      </c>
      <c r="E257" s="4">
        <v>4.5999999999999996</v>
      </c>
    </row>
    <row r="258" spans="1:5" ht="15" customHeight="1" x14ac:dyDescent="0.2">
      <c r="A258" s="5">
        <v>42</v>
      </c>
      <c r="B258" s="4">
        <v>2.2999999999999998</v>
      </c>
      <c r="C258" s="4">
        <v>126</v>
      </c>
      <c r="D258" s="4">
        <v>237</v>
      </c>
      <c r="E258" s="4">
        <v>7.22</v>
      </c>
    </row>
    <row r="259" spans="1:5" ht="15" customHeight="1" x14ac:dyDescent="0.2">
      <c r="A259" s="5">
        <v>43</v>
      </c>
      <c r="B259" s="4">
        <v>1.75</v>
      </c>
      <c r="C259" s="4">
        <v>97</v>
      </c>
      <c r="D259" s="4">
        <v>129.4</v>
      </c>
      <c r="E259" s="4">
        <v>7.78</v>
      </c>
    </row>
    <row r="260" spans="1:5" ht="15" customHeight="1" x14ac:dyDescent="0.2">
      <c r="A260" s="5">
        <v>1</v>
      </c>
      <c r="B260" s="4">
        <v>2.25</v>
      </c>
      <c r="C260" s="4">
        <v>124</v>
      </c>
      <c r="D260" s="4">
        <v>345</v>
      </c>
      <c r="E260" s="4">
        <v>4.37</v>
      </c>
    </row>
    <row r="261" spans="1:5" ht="15" customHeight="1" x14ac:dyDescent="0.2">
      <c r="A261" s="5">
        <v>2</v>
      </c>
      <c r="B261" s="4">
        <v>4.25</v>
      </c>
      <c r="C261" s="4">
        <v>160</v>
      </c>
      <c r="D261" s="4">
        <v>479</v>
      </c>
      <c r="E261" s="4">
        <v>12.28</v>
      </c>
    </row>
    <row r="262" spans="1:5" ht="15" customHeight="1" x14ac:dyDescent="0.2">
      <c r="A262" s="5">
        <v>3</v>
      </c>
      <c r="B262" s="4">
        <v>4.3</v>
      </c>
      <c r="C262" s="4">
        <v>163</v>
      </c>
      <c r="D262" s="4">
        <v>250.5</v>
      </c>
      <c r="E262" s="4">
        <v>5.43</v>
      </c>
    </row>
    <row r="263" spans="1:5" ht="15" customHeight="1" x14ac:dyDescent="0.2">
      <c r="A263" s="5">
        <v>4</v>
      </c>
      <c r="B263" s="4">
        <v>1.4</v>
      </c>
      <c r="C263" s="4">
        <v>64</v>
      </c>
      <c r="D263" s="4">
        <v>134.19999999999999</v>
      </c>
      <c r="E263" s="4">
        <v>4.1399999999999997</v>
      </c>
    </row>
    <row r="264" spans="1:5" ht="15" customHeight="1" x14ac:dyDescent="0.2">
      <c r="A264" s="5">
        <v>5</v>
      </c>
      <c r="B264" s="4">
        <v>3.4</v>
      </c>
      <c r="C264" s="4">
        <v>148</v>
      </c>
      <c r="D264" s="4">
        <v>262.8</v>
      </c>
      <c r="E264" s="4">
        <v>9.1999999999999993</v>
      </c>
    </row>
    <row r="265" spans="1:5" ht="15" customHeight="1" x14ac:dyDescent="0.2">
      <c r="A265" s="5">
        <v>6</v>
      </c>
      <c r="B265" s="4">
        <v>0.5</v>
      </c>
      <c r="C265" s="4">
        <v>16</v>
      </c>
      <c r="D265" s="4">
        <v>44.8</v>
      </c>
      <c r="E265" s="4">
        <v>1.01</v>
      </c>
    </row>
    <row r="266" spans="1:5" ht="15" customHeight="1" x14ac:dyDescent="0.2">
      <c r="A266" s="5">
        <v>7</v>
      </c>
      <c r="B266" s="4">
        <v>3.75</v>
      </c>
      <c r="C266" s="4">
        <v>141</v>
      </c>
      <c r="D266" s="4">
        <v>415</v>
      </c>
      <c r="E266" s="4">
        <v>9.94</v>
      </c>
    </row>
    <row r="267" spans="1:5" ht="15" customHeight="1" x14ac:dyDescent="0.2">
      <c r="A267" s="5">
        <v>8</v>
      </c>
      <c r="B267" s="4">
        <v>1.7</v>
      </c>
      <c r="C267" s="4">
        <v>143</v>
      </c>
      <c r="D267" s="4">
        <v>210.2</v>
      </c>
      <c r="E267" s="4">
        <v>4.28</v>
      </c>
    </row>
    <row r="268" spans="1:5" ht="15" customHeight="1" x14ac:dyDescent="0.2">
      <c r="A268" s="5">
        <v>9</v>
      </c>
      <c r="B268" s="4">
        <v>3</v>
      </c>
      <c r="C268" s="4">
        <v>97</v>
      </c>
      <c r="D268" s="4">
        <v>231.8</v>
      </c>
      <c r="E268" s="4">
        <v>7.82</v>
      </c>
    </row>
    <row r="269" spans="1:5" ht="15" customHeight="1" x14ac:dyDescent="0.2">
      <c r="A269" s="5">
        <v>10</v>
      </c>
      <c r="B269" s="4">
        <v>2.7</v>
      </c>
      <c r="C269" s="4">
        <v>179</v>
      </c>
      <c r="D269" s="4">
        <v>331</v>
      </c>
      <c r="E269" s="4">
        <v>8.6</v>
      </c>
    </row>
    <row r="270" spans="1:5" ht="15" customHeight="1" x14ac:dyDescent="0.2">
      <c r="A270" s="5">
        <v>11</v>
      </c>
      <c r="B270" s="4">
        <v>1.55</v>
      </c>
      <c r="C270" s="4">
        <v>59</v>
      </c>
      <c r="D270" s="4">
        <v>82.1</v>
      </c>
      <c r="E270" s="4">
        <v>1.93</v>
      </c>
    </row>
    <row r="271" spans="1:5" ht="15" customHeight="1" x14ac:dyDescent="0.2">
      <c r="A271" s="5">
        <v>12</v>
      </c>
      <c r="B271" s="4">
        <v>0.25</v>
      </c>
      <c r="C271" s="4">
        <v>27</v>
      </c>
      <c r="D271" s="4">
        <v>23.1</v>
      </c>
      <c r="E271" s="4">
        <v>1.43</v>
      </c>
    </row>
    <row r="272" spans="1:5" ht="15" customHeight="1" x14ac:dyDescent="0.2">
      <c r="A272" s="5">
        <v>13</v>
      </c>
      <c r="B272" s="4">
        <v>1.25</v>
      </c>
      <c r="C272" s="4">
        <v>54</v>
      </c>
      <c r="D272" s="4">
        <v>135.5</v>
      </c>
      <c r="E272" s="4">
        <v>3.65</v>
      </c>
    </row>
    <row r="273" spans="1:5" ht="15" customHeight="1" x14ac:dyDescent="0.2">
      <c r="A273" s="5">
        <v>14</v>
      </c>
      <c r="B273" s="4">
        <v>1.4</v>
      </c>
      <c r="C273" s="4">
        <v>63</v>
      </c>
      <c r="D273" s="4">
        <v>101.8</v>
      </c>
      <c r="E273" s="4">
        <v>5.0599999999999996</v>
      </c>
    </row>
    <row r="274" spans="1:5" ht="15" customHeight="1" x14ac:dyDescent="0.2">
      <c r="A274" s="5">
        <v>15</v>
      </c>
      <c r="B274" s="4">
        <v>0.3</v>
      </c>
      <c r="C274" s="4">
        <v>13</v>
      </c>
      <c r="D274" s="4">
        <v>27.9</v>
      </c>
      <c r="E274" s="4">
        <v>0.37</v>
      </c>
    </row>
    <row r="275" spans="1:5" ht="15" customHeight="1" x14ac:dyDescent="0.2">
      <c r="A275" s="5">
        <v>16</v>
      </c>
      <c r="B275" s="4">
        <v>0.6</v>
      </c>
      <c r="C275" s="4">
        <v>19</v>
      </c>
      <c r="D275" s="4">
        <v>22.1</v>
      </c>
      <c r="E275" s="4">
        <v>1.79</v>
      </c>
    </row>
    <row r="276" spans="1:5" ht="15" customHeight="1" x14ac:dyDescent="0.2">
      <c r="A276" s="5">
        <v>17</v>
      </c>
      <c r="B276" s="4">
        <v>3.55</v>
      </c>
      <c r="C276" s="4">
        <v>178</v>
      </c>
      <c r="D276" s="4">
        <v>1005.6</v>
      </c>
      <c r="E276" s="4">
        <v>10.119999999999999</v>
      </c>
    </row>
    <row r="277" spans="1:5" ht="15" customHeight="1" x14ac:dyDescent="0.2">
      <c r="A277" s="5">
        <v>18</v>
      </c>
      <c r="B277" s="4">
        <v>7</v>
      </c>
      <c r="C277" s="4">
        <v>387</v>
      </c>
      <c r="D277" s="4">
        <v>730.2</v>
      </c>
      <c r="E277" s="4">
        <v>22.72</v>
      </c>
    </row>
    <row r="278" spans="1:5" ht="15" customHeight="1" x14ac:dyDescent="0.2">
      <c r="A278" s="5">
        <v>19</v>
      </c>
      <c r="B278" s="4">
        <v>4</v>
      </c>
      <c r="C278" s="4">
        <v>270</v>
      </c>
      <c r="D278" s="4">
        <v>478</v>
      </c>
      <c r="E278" s="4">
        <v>6.44</v>
      </c>
    </row>
    <row r="279" spans="1:5" ht="15" customHeight="1" x14ac:dyDescent="0.2">
      <c r="A279" s="5">
        <v>20</v>
      </c>
      <c r="B279" s="4">
        <v>3.5</v>
      </c>
      <c r="C279" s="4">
        <v>200</v>
      </c>
      <c r="D279" s="4">
        <v>445</v>
      </c>
      <c r="E279" s="4">
        <v>11.22</v>
      </c>
    </row>
    <row r="280" spans="1:5" ht="15" customHeight="1" x14ac:dyDescent="0.2">
      <c r="A280" s="5">
        <v>21</v>
      </c>
      <c r="B280" s="4">
        <v>3.5</v>
      </c>
      <c r="C280" s="4">
        <v>140</v>
      </c>
      <c r="D280" s="4">
        <v>215.9</v>
      </c>
      <c r="E280" s="4">
        <v>11.27</v>
      </c>
    </row>
    <row r="281" spans="1:5" ht="15" customHeight="1" x14ac:dyDescent="0.2">
      <c r="A281" s="5">
        <v>22</v>
      </c>
      <c r="B281" s="4">
        <v>1.38</v>
      </c>
      <c r="C281" s="4">
        <v>108</v>
      </c>
      <c r="D281" s="4">
        <v>170.1</v>
      </c>
      <c r="E281" s="4">
        <v>3.91</v>
      </c>
    </row>
    <row r="282" spans="1:5" ht="15" customHeight="1" x14ac:dyDescent="0.2">
      <c r="A282" s="5">
        <v>23</v>
      </c>
      <c r="B282" s="4">
        <v>5.5</v>
      </c>
      <c r="C282" s="4">
        <v>291</v>
      </c>
      <c r="D282" s="4">
        <v>1030.9000000000001</v>
      </c>
      <c r="E282" s="4">
        <v>10.58</v>
      </c>
    </row>
    <row r="283" spans="1:5" ht="15" customHeight="1" x14ac:dyDescent="0.2">
      <c r="A283" s="5">
        <v>24</v>
      </c>
      <c r="B283" s="4">
        <v>2.7</v>
      </c>
      <c r="C283" s="4">
        <v>134</v>
      </c>
      <c r="D283" s="4">
        <v>179.5</v>
      </c>
      <c r="E283" s="4">
        <v>4.88</v>
      </c>
    </row>
    <row r="284" spans="1:5" ht="15" customHeight="1" x14ac:dyDescent="0.2">
      <c r="A284" s="5">
        <v>25</v>
      </c>
      <c r="B284" s="4">
        <v>4.5</v>
      </c>
      <c r="C284" s="4">
        <v>176</v>
      </c>
      <c r="D284" s="4">
        <v>335</v>
      </c>
      <c r="E284" s="4">
        <v>10.44</v>
      </c>
    </row>
    <row r="285" spans="1:5" ht="15" customHeight="1" x14ac:dyDescent="0.2">
      <c r="A285" s="5">
        <v>26</v>
      </c>
      <c r="B285" s="4">
        <v>1.1000000000000001</v>
      </c>
      <c r="C285" s="4">
        <v>43</v>
      </c>
      <c r="D285" s="4">
        <v>120.2</v>
      </c>
      <c r="E285" s="4">
        <v>3.22</v>
      </c>
    </row>
    <row r="286" spans="1:5" ht="15" customHeight="1" x14ac:dyDescent="0.2">
      <c r="A286" s="5">
        <v>27</v>
      </c>
      <c r="B286" s="4">
        <v>1.3</v>
      </c>
      <c r="C286" s="4">
        <v>67</v>
      </c>
      <c r="D286" s="4">
        <v>197</v>
      </c>
      <c r="E286" s="4">
        <v>3.31</v>
      </c>
    </row>
    <row r="287" spans="1:5" ht="15" customHeight="1" x14ac:dyDescent="0.2">
      <c r="A287" s="5">
        <v>28</v>
      </c>
      <c r="B287" s="4">
        <v>0.5</v>
      </c>
      <c r="C287" s="4">
        <v>44</v>
      </c>
      <c r="D287" s="4">
        <v>67.8</v>
      </c>
      <c r="E287" s="4">
        <v>2.5299999999999998</v>
      </c>
    </row>
    <row r="288" spans="1:5" ht="15" customHeight="1" x14ac:dyDescent="0.2">
      <c r="A288" s="5">
        <v>29</v>
      </c>
      <c r="B288" s="4">
        <v>1.5</v>
      </c>
      <c r="C288" s="4">
        <v>68</v>
      </c>
      <c r="D288" s="4">
        <v>143.9</v>
      </c>
      <c r="E288" s="4">
        <v>3.63</v>
      </c>
    </row>
    <row r="289" spans="1:5" ht="15" customHeight="1" x14ac:dyDescent="0.2">
      <c r="A289" s="5">
        <v>30</v>
      </c>
      <c r="B289" s="4">
        <v>0.4</v>
      </c>
      <c r="C289" s="4">
        <v>27</v>
      </c>
      <c r="D289" s="4">
        <v>35.700000000000003</v>
      </c>
      <c r="E289" s="4">
        <v>1.06</v>
      </c>
    </row>
    <row r="290" spans="1:5" ht="15" customHeight="1" x14ac:dyDescent="0.2">
      <c r="A290" s="5">
        <v>31</v>
      </c>
      <c r="B290" s="4">
        <v>0.75</v>
      </c>
      <c r="C290" s="4">
        <v>26</v>
      </c>
      <c r="D290" s="4">
        <v>48.1</v>
      </c>
      <c r="E290" s="4">
        <v>1.06</v>
      </c>
    </row>
    <row r="291" spans="1:5" ht="15" customHeight="1" x14ac:dyDescent="0.2">
      <c r="A291" s="5">
        <v>32</v>
      </c>
      <c r="B291" s="4">
        <v>0.61</v>
      </c>
      <c r="C291" s="4">
        <v>30</v>
      </c>
      <c r="D291" s="4">
        <v>90.5</v>
      </c>
      <c r="E291" s="4">
        <v>1.84</v>
      </c>
    </row>
    <row r="292" spans="1:5" ht="15" customHeight="1" x14ac:dyDescent="0.2">
      <c r="A292" s="5">
        <v>33</v>
      </c>
      <c r="B292" s="4">
        <v>0.6</v>
      </c>
      <c r="C292" s="4">
        <v>23</v>
      </c>
      <c r="D292" s="4">
        <v>57.6</v>
      </c>
      <c r="E292" s="4">
        <v>1.33</v>
      </c>
    </row>
    <row r="293" spans="1:5" ht="15" customHeight="1" x14ac:dyDescent="0.2">
      <c r="A293" s="5">
        <v>34</v>
      </c>
      <c r="B293" s="4">
        <v>1</v>
      </c>
      <c r="C293" s="4">
        <v>48</v>
      </c>
      <c r="D293" s="4">
        <v>83.9</v>
      </c>
      <c r="E293" s="4">
        <v>1.89</v>
      </c>
    </row>
    <row r="294" spans="1:5" ht="15" customHeight="1" x14ac:dyDescent="0.2">
      <c r="A294" s="5">
        <v>35</v>
      </c>
      <c r="B294" s="4">
        <v>2.4</v>
      </c>
      <c r="C294" s="4">
        <v>146</v>
      </c>
      <c r="D294" s="4">
        <v>224.9</v>
      </c>
      <c r="E294" s="4">
        <v>8.91</v>
      </c>
    </row>
    <row r="295" spans="1:5" ht="15" customHeight="1" x14ac:dyDescent="0.2">
      <c r="A295" s="5">
        <v>36</v>
      </c>
      <c r="B295" s="4">
        <v>2.1</v>
      </c>
      <c r="C295" s="4">
        <v>89</v>
      </c>
      <c r="D295" s="4">
        <v>138.30000000000001</v>
      </c>
      <c r="E295" s="4">
        <v>3.82</v>
      </c>
    </row>
    <row r="296" spans="1:5" ht="15" customHeight="1" x14ac:dyDescent="0.2">
      <c r="A296" s="5">
        <v>37</v>
      </c>
      <c r="B296" s="4">
        <v>1</v>
      </c>
      <c r="C296" s="4">
        <v>43</v>
      </c>
      <c r="D296" s="4">
        <v>44</v>
      </c>
      <c r="E296" s="4">
        <v>2.21</v>
      </c>
    </row>
    <row r="297" spans="1:5" ht="15" customHeight="1" x14ac:dyDescent="0.2">
      <c r="A297" s="5">
        <v>38</v>
      </c>
      <c r="B297" s="4">
        <v>0.6</v>
      </c>
      <c r="C297" s="4">
        <v>33</v>
      </c>
      <c r="D297" s="4">
        <v>68.2</v>
      </c>
      <c r="E297" s="4">
        <v>2.35</v>
      </c>
    </row>
    <row r="298" spans="1:5" ht="15" customHeight="1" x14ac:dyDescent="0.2">
      <c r="A298" s="5">
        <v>39</v>
      </c>
      <c r="B298" s="4">
        <v>0.4</v>
      </c>
      <c r="C298" s="4">
        <v>27</v>
      </c>
      <c r="D298" s="4">
        <v>46.1</v>
      </c>
      <c r="E298" s="4">
        <v>1.1000000000000001</v>
      </c>
    </row>
    <row r="299" spans="1:5" ht="15" customHeight="1" x14ac:dyDescent="0.2">
      <c r="A299" s="5">
        <v>40</v>
      </c>
      <c r="B299" s="4">
        <v>1.5</v>
      </c>
      <c r="C299" s="4">
        <v>78</v>
      </c>
      <c r="D299" s="4">
        <v>156.30000000000001</v>
      </c>
      <c r="E299" s="4">
        <v>2.76</v>
      </c>
    </row>
    <row r="300" spans="1:5" ht="15" customHeight="1" x14ac:dyDescent="0.2">
      <c r="A300" s="5">
        <v>41</v>
      </c>
      <c r="B300" s="4">
        <v>1.3</v>
      </c>
      <c r="C300" s="4">
        <v>50</v>
      </c>
      <c r="D300" s="4">
        <v>36.5</v>
      </c>
      <c r="E300" s="4">
        <v>2.76</v>
      </c>
    </row>
    <row r="301" spans="1:5" ht="15" customHeight="1" x14ac:dyDescent="0.2">
      <c r="A301" s="5">
        <v>42</v>
      </c>
      <c r="B301" s="4">
        <v>2.2999999999999998</v>
      </c>
      <c r="C301" s="4">
        <v>74</v>
      </c>
      <c r="D301" s="4">
        <v>157.1</v>
      </c>
      <c r="E301" s="4">
        <v>4.97</v>
      </c>
    </row>
    <row r="302" spans="1:5" ht="15" customHeight="1" x14ac:dyDescent="0.2">
      <c r="A302" s="5">
        <v>43</v>
      </c>
      <c r="B302" s="4">
        <v>1.75</v>
      </c>
      <c r="C302" s="4">
        <v>35</v>
      </c>
      <c r="D302" s="4">
        <v>107.1</v>
      </c>
      <c r="E302" s="4">
        <v>3.7</v>
      </c>
    </row>
    <row r="303" spans="1:5" ht="15" customHeight="1" x14ac:dyDescent="0.2">
      <c r="A303" s="5">
        <v>1</v>
      </c>
      <c r="B303" s="4">
        <v>2.15</v>
      </c>
      <c r="C303" s="4">
        <v>87</v>
      </c>
      <c r="D303" s="4">
        <v>222.8</v>
      </c>
      <c r="E303" s="4">
        <v>7.27</v>
      </c>
    </row>
    <row r="304" spans="1:5" ht="15" customHeight="1" x14ac:dyDescent="0.2">
      <c r="A304" s="5">
        <v>2</v>
      </c>
      <c r="B304" s="4">
        <v>3.75</v>
      </c>
      <c r="C304" s="4">
        <v>133</v>
      </c>
      <c r="D304" s="4">
        <v>170</v>
      </c>
      <c r="E304" s="4">
        <v>14.2</v>
      </c>
    </row>
    <row r="305" spans="1:5" ht="15" customHeight="1" x14ac:dyDescent="0.2">
      <c r="A305" s="5">
        <v>3</v>
      </c>
      <c r="B305" s="4">
        <v>3.55</v>
      </c>
      <c r="C305" s="4">
        <v>147</v>
      </c>
      <c r="D305" s="4">
        <v>246.5</v>
      </c>
      <c r="E305" s="4">
        <v>10.95</v>
      </c>
    </row>
    <row r="306" spans="1:5" ht="15" customHeight="1" x14ac:dyDescent="0.2">
      <c r="A306" s="5">
        <v>4</v>
      </c>
      <c r="B306" s="4">
        <v>1.4</v>
      </c>
      <c r="C306" s="4">
        <v>54</v>
      </c>
      <c r="D306" s="4">
        <v>104.7</v>
      </c>
      <c r="E306" s="4">
        <v>3.91</v>
      </c>
    </row>
    <row r="307" spans="1:5" ht="15" customHeight="1" x14ac:dyDescent="0.2">
      <c r="A307" s="5">
        <v>5</v>
      </c>
      <c r="B307" s="4">
        <v>3.1</v>
      </c>
      <c r="C307" s="4">
        <v>225</v>
      </c>
      <c r="D307" s="4">
        <v>164.3</v>
      </c>
      <c r="E307" s="4">
        <v>11.04</v>
      </c>
    </row>
    <row r="308" spans="1:5" ht="15" customHeight="1" x14ac:dyDescent="0.2">
      <c r="A308" s="5">
        <v>6</v>
      </c>
      <c r="B308" s="4">
        <v>0.5</v>
      </c>
      <c r="C308" s="4">
        <v>39</v>
      </c>
      <c r="D308" s="4">
        <v>59.8</v>
      </c>
      <c r="E308" s="4">
        <v>1.84</v>
      </c>
    </row>
    <row r="309" spans="1:5" ht="15" customHeight="1" x14ac:dyDescent="0.2">
      <c r="A309" s="5">
        <v>7</v>
      </c>
      <c r="B309" s="4">
        <v>1.75</v>
      </c>
      <c r="C309" s="4">
        <v>87</v>
      </c>
      <c r="D309" s="4">
        <v>310</v>
      </c>
      <c r="E309" s="4">
        <v>8.2799999999999994</v>
      </c>
    </row>
    <row r="310" spans="1:5" ht="15" customHeight="1" x14ac:dyDescent="0.2">
      <c r="A310" s="5">
        <v>8</v>
      </c>
      <c r="B310" s="4">
        <v>1.7</v>
      </c>
      <c r="C310" s="4">
        <v>100</v>
      </c>
      <c r="D310" s="4">
        <v>205.5</v>
      </c>
      <c r="E310" s="4">
        <v>6.62</v>
      </c>
    </row>
    <row r="311" spans="1:5" ht="15" customHeight="1" x14ac:dyDescent="0.2">
      <c r="A311" s="5">
        <v>9</v>
      </c>
      <c r="B311" s="4">
        <v>3</v>
      </c>
      <c r="C311" s="4">
        <v>91</v>
      </c>
      <c r="D311" s="4">
        <v>172</v>
      </c>
      <c r="E311" s="4">
        <v>8.65</v>
      </c>
    </row>
    <row r="312" spans="1:5" ht="15" customHeight="1" x14ac:dyDescent="0.2">
      <c r="A312" s="5">
        <v>10</v>
      </c>
      <c r="B312" s="4">
        <v>2.7</v>
      </c>
      <c r="C312" s="4">
        <v>209</v>
      </c>
      <c r="D312" s="4">
        <v>320.5</v>
      </c>
      <c r="E312" s="4">
        <v>12.56</v>
      </c>
    </row>
    <row r="313" spans="1:5" ht="15" customHeight="1" x14ac:dyDescent="0.2">
      <c r="A313" s="5">
        <v>11</v>
      </c>
      <c r="B313" s="4">
        <v>1.55</v>
      </c>
      <c r="C313" s="4">
        <v>57</v>
      </c>
      <c r="D313" s="4">
        <v>98.9</v>
      </c>
      <c r="E313" s="4">
        <v>3.83</v>
      </c>
    </row>
    <row r="314" spans="1:5" ht="15" customHeight="1" x14ac:dyDescent="0.2">
      <c r="A314" s="5">
        <v>12</v>
      </c>
      <c r="B314" s="4">
        <v>0.25</v>
      </c>
      <c r="C314" s="4">
        <v>20</v>
      </c>
      <c r="D314" s="4">
        <v>30.6</v>
      </c>
      <c r="E314" s="4">
        <v>1.7</v>
      </c>
    </row>
    <row r="315" spans="1:5" ht="15" customHeight="1" x14ac:dyDescent="0.2">
      <c r="A315" s="5">
        <v>13</v>
      </c>
      <c r="B315" s="4">
        <v>1.25</v>
      </c>
      <c r="C315" s="4">
        <v>76</v>
      </c>
      <c r="D315" s="4">
        <v>129.6</v>
      </c>
      <c r="E315" s="4">
        <v>4.74</v>
      </c>
    </row>
    <row r="316" spans="1:5" ht="15" customHeight="1" x14ac:dyDescent="0.2">
      <c r="A316" s="5">
        <v>14</v>
      </c>
      <c r="B316" s="4">
        <v>1.4</v>
      </c>
      <c r="C316" s="4">
        <v>70</v>
      </c>
      <c r="D316" s="4">
        <v>121.6</v>
      </c>
      <c r="E316" s="4">
        <v>4.88</v>
      </c>
    </row>
    <row r="317" spans="1:5" ht="15" customHeight="1" x14ac:dyDescent="0.2">
      <c r="A317" s="5">
        <v>15</v>
      </c>
      <c r="B317" s="4">
        <v>0.3</v>
      </c>
      <c r="C317" s="4">
        <v>16</v>
      </c>
      <c r="D317" s="4">
        <v>22.7</v>
      </c>
      <c r="E317" s="4">
        <v>0.69</v>
      </c>
    </row>
    <row r="318" spans="1:5" ht="15" customHeight="1" x14ac:dyDescent="0.2">
      <c r="A318" s="5">
        <v>16</v>
      </c>
      <c r="B318" s="4">
        <v>0.6</v>
      </c>
      <c r="C318" s="4">
        <v>27</v>
      </c>
      <c r="D318" s="4">
        <v>23.1</v>
      </c>
      <c r="E318" s="4">
        <v>1.98</v>
      </c>
    </row>
    <row r="319" spans="1:5" ht="15" customHeight="1" x14ac:dyDescent="0.2">
      <c r="A319" s="5">
        <v>17</v>
      </c>
      <c r="B319" s="4">
        <v>3.55</v>
      </c>
      <c r="C319" s="4">
        <v>144</v>
      </c>
      <c r="D319" s="4">
        <v>445</v>
      </c>
      <c r="E319" s="4">
        <v>14.03</v>
      </c>
    </row>
    <row r="320" spans="1:5" ht="15" customHeight="1" x14ac:dyDescent="0.2">
      <c r="A320" s="5">
        <v>18</v>
      </c>
      <c r="B320" s="4">
        <v>7</v>
      </c>
      <c r="C320" s="4">
        <v>407</v>
      </c>
      <c r="D320" s="4">
        <v>624.9</v>
      </c>
      <c r="E320" s="4">
        <v>31.1</v>
      </c>
    </row>
    <row r="321" spans="1:5" ht="15" customHeight="1" x14ac:dyDescent="0.2">
      <c r="A321" s="5">
        <v>19</v>
      </c>
      <c r="B321" s="4">
        <v>4</v>
      </c>
      <c r="C321" s="4">
        <v>192</v>
      </c>
      <c r="D321" s="4">
        <v>515.5</v>
      </c>
      <c r="E321" s="4">
        <v>21.7</v>
      </c>
    </row>
    <row r="322" spans="1:5" ht="15" customHeight="1" x14ac:dyDescent="0.2">
      <c r="A322" s="5">
        <v>20</v>
      </c>
      <c r="B322" s="4">
        <v>3.5</v>
      </c>
      <c r="C322" s="4">
        <v>212</v>
      </c>
      <c r="D322" s="4">
        <v>391.7</v>
      </c>
      <c r="E322" s="4">
        <v>14.81</v>
      </c>
    </row>
    <row r="323" spans="1:5" ht="15" customHeight="1" x14ac:dyDescent="0.2">
      <c r="A323" s="5">
        <v>21</v>
      </c>
      <c r="B323" s="4">
        <v>3.5</v>
      </c>
      <c r="C323" s="4">
        <v>176</v>
      </c>
      <c r="D323" s="4">
        <v>199.5</v>
      </c>
      <c r="E323" s="4">
        <v>9.43</v>
      </c>
    </row>
    <row r="324" spans="1:5" ht="15" customHeight="1" x14ac:dyDescent="0.2">
      <c r="A324" s="5">
        <v>22</v>
      </c>
      <c r="B324" s="4">
        <v>1.38</v>
      </c>
      <c r="C324" s="4">
        <v>64</v>
      </c>
      <c r="D324" s="4">
        <v>192.5</v>
      </c>
      <c r="E324" s="4">
        <v>4.5999999999999996</v>
      </c>
    </row>
    <row r="325" spans="1:5" ht="15" customHeight="1" x14ac:dyDescent="0.2">
      <c r="A325" s="5">
        <v>23</v>
      </c>
      <c r="B325" s="4">
        <v>5.5</v>
      </c>
      <c r="C325" s="4">
        <v>341</v>
      </c>
      <c r="D325" s="4">
        <v>660</v>
      </c>
      <c r="E325" s="4">
        <v>19.09</v>
      </c>
    </row>
    <row r="326" spans="1:5" ht="15" customHeight="1" x14ac:dyDescent="0.2">
      <c r="A326" s="5">
        <v>24</v>
      </c>
      <c r="B326" s="4">
        <v>2.7</v>
      </c>
      <c r="C326" s="4">
        <v>181</v>
      </c>
      <c r="D326" s="4">
        <v>269</v>
      </c>
      <c r="E326" s="4">
        <v>5.15</v>
      </c>
    </row>
    <row r="327" spans="1:5" ht="15" customHeight="1" x14ac:dyDescent="0.2">
      <c r="A327" s="5">
        <v>25</v>
      </c>
      <c r="B327" s="4">
        <v>4.5</v>
      </c>
      <c r="C327" s="4">
        <v>166</v>
      </c>
      <c r="D327" s="4">
        <v>267.8</v>
      </c>
      <c r="E327" s="4">
        <v>16.05</v>
      </c>
    </row>
    <row r="328" spans="1:5" ht="15" customHeight="1" x14ac:dyDescent="0.2">
      <c r="A328" s="5">
        <v>26</v>
      </c>
      <c r="B328" s="4">
        <v>1.1000000000000001</v>
      </c>
      <c r="C328" s="4">
        <v>42</v>
      </c>
      <c r="D328" s="4">
        <v>139.69999999999999</v>
      </c>
      <c r="E328" s="4">
        <v>4.28</v>
      </c>
    </row>
    <row r="329" spans="1:5" ht="15" customHeight="1" x14ac:dyDescent="0.2">
      <c r="A329" s="5">
        <v>27</v>
      </c>
      <c r="B329" s="4">
        <v>2.5</v>
      </c>
      <c r="C329" s="4">
        <v>122</v>
      </c>
      <c r="D329" s="4">
        <v>188.6</v>
      </c>
      <c r="E329" s="4">
        <v>9.34</v>
      </c>
    </row>
    <row r="330" spans="1:5" ht="15" customHeight="1" x14ac:dyDescent="0.2">
      <c r="A330" s="5">
        <v>28</v>
      </c>
      <c r="B330" s="4">
        <v>0.5</v>
      </c>
      <c r="C330" s="4">
        <v>41</v>
      </c>
      <c r="D330" s="4">
        <v>70.2</v>
      </c>
      <c r="E330" s="4">
        <v>2.76</v>
      </c>
    </row>
    <row r="331" spans="1:5" ht="15" customHeight="1" x14ac:dyDescent="0.2">
      <c r="A331" s="5">
        <v>29</v>
      </c>
      <c r="B331" s="4">
        <v>2</v>
      </c>
      <c r="C331" s="4">
        <v>61</v>
      </c>
      <c r="D331" s="4">
        <v>174</v>
      </c>
      <c r="E331" s="4">
        <v>6.05</v>
      </c>
    </row>
    <row r="332" spans="1:5" ht="15" customHeight="1" x14ac:dyDescent="0.2">
      <c r="A332" s="5">
        <v>30</v>
      </c>
      <c r="B332" s="4">
        <v>0.25</v>
      </c>
      <c r="C332" s="4">
        <v>8</v>
      </c>
      <c r="D332" s="4">
        <v>13</v>
      </c>
      <c r="E332" s="4">
        <v>0.09</v>
      </c>
    </row>
    <row r="333" spans="1:5" ht="15" customHeight="1" x14ac:dyDescent="0.2">
      <c r="A333" s="5">
        <v>31</v>
      </c>
      <c r="B333" s="4">
        <v>0.75</v>
      </c>
      <c r="C333" s="4">
        <v>22</v>
      </c>
      <c r="D333" s="4">
        <v>48.1</v>
      </c>
      <c r="E333" s="4">
        <v>3.62</v>
      </c>
    </row>
    <row r="334" spans="1:5" ht="15" customHeight="1" x14ac:dyDescent="0.2">
      <c r="A334" s="5">
        <v>32</v>
      </c>
      <c r="B334" s="4">
        <v>0.81</v>
      </c>
      <c r="C334" s="4">
        <v>43</v>
      </c>
      <c r="D334" s="4">
        <v>73.2</v>
      </c>
      <c r="E334" s="4">
        <v>6.16</v>
      </c>
    </row>
    <row r="335" spans="1:5" ht="15" customHeight="1" x14ac:dyDescent="0.2">
      <c r="A335" s="5">
        <v>33</v>
      </c>
      <c r="B335" s="4">
        <v>0.6</v>
      </c>
      <c r="C335" s="4">
        <v>36</v>
      </c>
      <c r="D335" s="4">
        <v>47.7</v>
      </c>
      <c r="E335" s="4">
        <v>2.8</v>
      </c>
    </row>
    <row r="336" spans="1:5" ht="15" customHeight="1" x14ac:dyDescent="0.2">
      <c r="A336" s="5">
        <v>34</v>
      </c>
      <c r="B336" s="4">
        <v>1</v>
      </c>
      <c r="C336" s="4">
        <v>28</v>
      </c>
      <c r="D336" s="4">
        <v>170.3</v>
      </c>
      <c r="E336" s="4">
        <v>1.93</v>
      </c>
    </row>
    <row r="337" spans="1:5" ht="15" customHeight="1" x14ac:dyDescent="0.2">
      <c r="A337" s="5">
        <v>35</v>
      </c>
      <c r="B337" s="4">
        <v>2.4</v>
      </c>
      <c r="C337" s="4">
        <v>136</v>
      </c>
      <c r="D337" s="4">
        <v>216.3</v>
      </c>
      <c r="E337" s="4">
        <v>10.72</v>
      </c>
    </row>
    <row r="338" spans="1:5" ht="15" customHeight="1" x14ac:dyDescent="0.2">
      <c r="A338" s="5">
        <v>36</v>
      </c>
      <c r="B338" s="4">
        <v>2.1</v>
      </c>
      <c r="C338" s="4">
        <v>86</v>
      </c>
      <c r="D338" s="4">
        <v>204.4</v>
      </c>
      <c r="E338" s="4">
        <v>7.64</v>
      </c>
    </row>
    <row r="339" spans="1:5" ht="15" customHeight="1" x14ac:dyDescent="0.2">
      <c r="A339" s="5">
        <v>37</v>
      </c>
      <c r="B339" s="4">
        <v>1</v>
      </c>
      <c r="C339" s="4">
        <v>54</v>
      </c>
      <c r="D339" s="4">
        <v>67.5</v>
      </c>
      <c r="E339" s="4">
        <v>3.22</v>
      </c>
    </row>
    <row r="340" spans="1:5" ht="15" customHeight="1" x14ac:dyDescent="0.2">
      <c r="A340" s="5">
        <v>38</v>
      </c>
      <c r="B340" s="4">
        <v>0.6</v>
      </c>
      <c r="C340" s="4">
        <v>26</v>
      </c>
      <c r="D340" s="4">
        <v>73.400000000000006</v>
      </c>
      <c r="E340" s="4">
        <v>3.68</v>
      </c>
    </row>
    <row r="341" spans="1:5" ht="15" customHeight="1" x14ac:dyDescent="0.2">
      <c r="A341" s="5">
        <v>39</v>
      </c>
      <c r="B341" s="4">
        <v>0.8</v>
      </c>
      <c r="C341" s="4">
        <v>26</v>
      </c>
      <c r="D341" s="4">
        <v>24.4</v>
      </c>
      <c r="E341" s="4">
        <v>1.52</v>
      </c>
    </row>
    <row r="342" spans="1:5" ht="15" customHeight="1" x14ac:dyDescent="0.2">
      <c r="A342" s="5">
        <v>40</v>
      </c>
      <c r="B342" s="4">
        <v>1.75</v>
      </c>
      <c r="C342" s="4">
        <v>62</v>
      </c>
      <c r="D342" s="4">
        <v>180.9</v>
      </c>
      <c r="E342" s="4">
        <v>5.5</v>
      </c>
    </row>
    <row r="343" spans="1:5" ht="15" customHeight="1" x14ac:dyDescent="0.2">
      <c r="A343" s="5">
        <v>41</v>
      </c>
      <c r="B343" s="4">
        <v>1.3</v>
      </c>
      <c r="C343" s="4">
        <v>51</v>
      </c>
      <c r="D343" s="4">
        <v>54.2</v>
      </c>
      <c r="E343" s="4">
        <v>5.29</v>
      </c>
    </row>
    <row r="344" spans="1:5" ht="15" customHeight="1" x14ac:dyDescent="0.2">
      <c r="A344" s="5">
        <v>42</v>
      </c>
      <c r="B344" s="4">
        <v>2.2999999999999998</v>
      </c>
      <c r="C344" s="4">
        <v>82</v>
      </c>
      <c r="D344" s="4">
        <v>205</v>
      </c>
      <c r="E344" s="4">
        <v>7.68</v>
      </c>
    </row>
    <row r="345" spans="1:5" ht="15" customHeight="1" x14ac:dyDescent="0.2">
      <c r="A345" s="5">
        <v>43</v>
      </c>
      <c r="B345" s="4">
        <v>2</v>
      </c>
      <c r="C345" s="4">
        <v>81</v>
      </c>
      <c r="D345" s="4">
        <v>118.4</v>
      </c>
      <c r="E345" s="4">
        <v>7.73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abSelected="1" workbookViewId="0">
      <selection activeCell="T11" sqref="T11"/>
    </sheetView>
  </sheetViews>
  <sheetFormatPr baseColWidth="10" defaultRowHeight="15" x14ac:dyDescent="0.25"/>
  <cols>
    <col min="1" max="1" width="12.7109375" style="5" customWidth="1"/>
    <col min="2" max="2" width="14.28515625" style="5" bestFit="1" customWidth="1"/>
    <col min="3" max="3" width="16.85546875" style="5" customWidth="1"/>
    <col min="4" max="4" width="13.85546875" style="5" bestFit="1" customWidth="1"/>
    <col min="5" max="5" width="11.85546875" style="5" customWidth="1"/>
    <col min="6" max="6" width="11.42578125" style="9"/>
    <col min="7" max="11" width="11.42578125" style="8"/>
    <col min="12" max="12" width="11.42578125" style="10"/>
  </cols>
  <sheetData>
    <row r="1" spans="1:12" x14ac:dyDescent="0.25">
      <c r="A1" s="1" t="s">
        <v>4</v>
      </c>
      <c r="B1" s="1" t="s">
        <v>5</v>
      </c>
      <c r="C1" s="6" t="s">
        <v>6</v>
      </c>
      <c r="D1" s="6" t="s">
        <v>7</v>
      </c>
      <c r="E1" s="6" t="s">
        <v>8</v>
      </c>
      <c r="F1" s="1" t="s">
        <v>9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1" t="s">
        <v>10</v>
      </c>
    </row>
    <row r="2" spans="1:12" x14ac:dyDescent="0.25">
      <c r="A2" s="5">
        <v>1</v>
      </c>
      <c r="B2" s="5">
        <v>2.5</v>
      </c>
      <c r="C2" s="5">
        <v>161</v>
      </c>
      <c r="D2" s="5">
        <v>207.5</v>
      </c>
      <c r="E2" s="5">
        <v>7.87</v>
      </c>
      <c r="F2" s="9">
        <v>0.51049999999999995</v>
      </c>
      <c r="G2" s="8">
        <v>0</v>
      </c>
      <c r="H2" s="8">
        <v>18.739999999999998</v>
      </c>
      <c r="I2" s="8">
        <v>0</v>
      </c>
      <c r="J2" s="8">
        <v>0</v>
      </c>
      <c r="K2" s="8">
        <f>SUM(G2:J2)</f>
        <v>18.739999999999998</v>
      </c>
      <c r="L2" s="9">
        <v>0.92</v>
      </c>
    </row>
    <row r="3" spans="1:12" x14ac:dyDescent="0.25">
      <c r="A3" s="5">
        <v>2</v>
      </c>
      <c r="B3" s="5">
        <v>3.8</v>
      </c>
      <c r="C3" s="5">
        <v>184</v>
      </c>
      <c r="D3" s="5">
        <v>303.5</v>
      </c>
      <c r="E3" s="5">
        <v>10.35</v>
      </c>
      <c r="F3" s="9">
        <v>0.50960000000000005</v>
      </c>
      <c r="G3" s="8">
        <v>0</v>
      </c>
      <c r="H3" s="8">
        <v>0.5</v>
      </c>
      <c r="I3" s="8">
        <v>0</v>
      </c>
      <c r="J3" s="8">
        <v>0</v>
      </c>
      <c r="K3" s="8">
        <f t="shared" ref="K3:K66" si="0">SUM(G3:J3)</f>
        <v>0.5</v>
      </c>
      <c r="L3" s="9">
        <v>0.73909999999999998</v>
      </c>
    </row>
    <row r="4" spans="1:12" x14ac:dyDescent="0.25">
      <c r="A4" s="5">
        <v>3</v>
      </c>
      <c r="B4" s="5">
        <v>3.4</v>
      </c>
      <c r="C4" s="5">
        <v>170</v>
      </c>
      <c r="D4" s="5">
        <v>252</v>
      </c>
      <c r="E4" s="5">
        <v>9.98</v>
      </c>
      <c r="F4" s="9">
        <v>0.56240000000000001</v>
      </c>
      <c r="G4" s="8">
        <v>0</v>
      </c>
      <c r="H4" s="8">
        <v>7.4</v>
      </c>
      <c r="I4" s="8">
        <v>0</v>
      </c>
      <c r="J4" s="8">
        <v>0</v>
      </c>
      <c r="K4" s="8">
        <f t="shared" si="0"/>
        <v>7.4</v>
      </c>
      <c r="L4" s="9">
        <v>0.85829999999999995</v>
      </c>
    </row>
    <row r="5" spans="1:12" x14ac:dyDescent="0.25">
      <c r="A5" s="5">
        <v>4</v>
      </c>
      <c r="B5" s="5">
        <v>1.4</v>
      </c>
      <c r="C5" s="5">
        <v>68</v>
      </c>
      <c r="D5" s="5">
        <v>88</v>
      </c>
      <c r="E5" s="5">
        <v>4.83</v>
      </c>
      <c r="F5" s="9">
        <v>0.59040000000000004</v>
      </c>
      <c r="G5" s="8">
        <v>0</v>
      </c>
      <c r="H5" s="8">
        <v>0</v>
      </c>
      <c r="I5" s="8">
        <v>0</v>
      </c>
      <c r="J5" s="8">
        <v>0</v>
      </c>
      <c r="K5" s="8">
        <f t="shared" si="0"/>
        <v>0</v>
      </c>
      <c r="L5" s="9">
        <v>0.83179999999999998</v>
      </c>
    </row>
    <row r="6" spans="1:12" x14ac:dyDescent="0.25">
      <c r="A6" s="13">
        <v>5</v>
      </c>
      <c r="B6" s="13">
        <v>3.6</v>
      </c>
      <c r="C6" s="13">
        <v>130</v>
      </c>
      <c r="D6" s="13">
        <v>149.80000000000001</v>
      </c>
      <c r="E6" s="13">
        <v>8.74</v>
      </c>
      <c r="F6" s="14">
        <v>0.62439999999999996</v>
      </c>
      <c r="G6" s="15">
        <v>0.04</v>
      </c>
      <c r="H6" s="15">
        <v>0</v>
      </c>
      <c r="I6" s="15">
        <v>0</v>
      </c>
      <c r="J6" s="15">
        <v>0</v>
      </c>
      <c r="K6" s="15">
        <f t="shared" si="0"/>
        <v>0.04</v>
      </c>
      <c r="L6" s="14">
        <v>1</v>
      </c>
    </row>
    <row r="7" spans="1:12" x14ac:dyDescent="0.25">
      <c r="A7" s="13">
        <v>6</v>
      </c>
      <c r="B7" s="13">
        <v>0.5</v>
      </c>
      <c r="C7" s="13">
        <v>34</v>
      </c>
      <c r="D7" s="13">
        <v>21</v>
      </c>
      <c r="E7" s="13">
        <v>1.84</v>
      </c>
      <c r="F7" s="14">
        <v>0.79</v>
      </c>
      <c r="G7" s="15">
        <v>0</v>
      </c>
      <c r="H7" s="15">
        <v>2.37</v>
      </c>
      <c r="I7" s="15">
        <v>0</v>
      </c>
      <c r="J7" s="15">
        <v>0</v>
      </c>
      <c r="K7" s="15">
        <f t="shared" si="0"/>
        <v>2.37</v>
      </c>
      <c r="L7" s="14">
        <v>1</v>
      </c>
    </row>
    <row r="8" spans="1:12" x14ac:dyDescent="0.25">
      <c r="A8" s="13">
        <v>7</v>
      </c>
      <c r="B8" s="13">
        <v>1.75</v>
      </c>
      <c r="C8" s="13">
        <v>91</v>
      </c>
      <c r="D8" s="13">
        <v>243</v>
      </c>
      <c r="E8" s="13">
        <v>7.36</v>
      </c>
      <c r="F8" s="14">
        <v>0.60319999999999996</v>
      </c>
      <c r="G8" s="15">
        <v>0</v>
      </c>
      <c r="H8" s="15">
        <v>0</v>
      </c>
      <c r="I8" s="15">
        <v>39.69</v>
      </c>
      <c r="J8" s="15">
        <v>0</v>
      </c>
      <c r="K8" s="15">
        <f t="shared" si="0"/>
        <v>39.69</v>
      </c>
      <c r="L8" s="14">
        <v>1</v>
      </c>
    </row>
    <row r="9" spans="1:12" x14ac:dyDescent="0.25">
      <c r="A9" s="13">
        <v>8</v>
      </c>
      <c r="B9" s="13">
        <v>1.7</v>
      </c>
      <c r="C9" s="13">
        <v>114</v>
      </c>
      <c r="D9" s="13">
        <v>154.6</v>
      </c>
      <c r="E9" s="13">
        <v>6.67</v>
      </c>
      <c r="F9" s="14">
        <v>0.54649999999999999</v>
      </c>
      <c r="G9" s="15">
        <v>0</v>
      </c>
      <c r="H9" s="15">
        <v>13.04</v>
      </c>
      <c r="I9" s="15">
        <v>0</v>
      </c>
      <c r="J9" s="15">
        <v>0</v>
      </c>
      <c r="K9" s="15">
        <f t="shared" si="0"/>
        <v>13.04</v>
      </c>
      <c r="L9" s="14">
        <v>1</v>
      </c>
    </row>
    <row r="10" spans="1:12" x14ac:dyDescent="0.25">
      <c r="A10" s="13">
        <v>9</v>
      </c>
      <c r="B10" s="13">
        <v>3</v>
      </c>
      <c r="C10" s="13">
        <v>211</v>
      </c>
      <c r="D10" s="13">
        <v>166.4</v>
      </c>
      <c r="E10" s="13">
        <v>9.1999999999999993</v>
      </c>
      <c r="F10" s="14">
        <v>0.65310000000000001</v>
      </c>
      <c r="G10" s="15">
        <v>0</v>
      </c>
      <c r="H10" s="15">
        <v>59.09</v>
      </c>
      <c r="I10" s="15">
        <v>0</v>
      </c>
      <c r="J10" s="15">
        <v>0</v>
      </c>
      <c r="K10" s="15">
        <f t="shared" si="0"/>
        <v>59.09</v>
      </c>
      <c r="L10" s="14">
        <v>1</v>
      </c>
    </row>
    <row r="11" spans="1:12" x14ac:dyDescent="0.25">
      <c r="A11" s="5">
        <v>10</v>
      </c>
      <c r="B11" s="5">
        <v>3.4</v>
      </c>
      <c r="C11" s="5">
        <v>192</v>
      </c>
      <c r="D11" s="5">
        <v>253.8</v>
      </c>
      <c r="E11" s="5">
        <v>9.2899999999999991</v>
      </c>
      <c r="F11" s="9">
        <v>0.50670000000000004</v>
      </c>
      <c r="G11" s="8">
        <v>0</v>
      </c>
      <c r="H11" s="8">
        <v>17.329999999999998</v>
      </c>
      <c r="I11" s="8">
        <v>0</v>
      </c>
      <c r="J11" s="8">
        <v>0</v>
      </c>
      <c r="K11" s="8">
        <f t="shared" si="0"/>
        <v>17.329999999999998</v>
      </c>
      <c r="L11" s="9">
        <v>0.74309999999999998</v>
      </c>
    </row>
    <row r="12" spans="1:12" x14ac:dyDescent="0.25">
      <c r="A12" s="5">
        <v>11</v>
      </c>
      <c r="B12" s="5">
        <v>0.55000000000000004</v>
      </c>
      <c r="C12" s="5">
        <v>36</v>
      </c>
      <c r="D12" s="5">
        <v>40.200000000000003</v>
      </c>
      <c r="E12" s="5">
        <v>0.83</v>
      </c>
      <c r="F12" s="9">
        <v>0.38619999999999999</v>
      </c>
      <c r="G12" s="8">
        <v>0</v>
      </c>
      <c r="H12" s="8">
        <v>0</v>
      </c>
      <c r="I12" s="8">
        <v>0</v>
      </c>
      <c r="J12" s="8">
        <v>0.14000000000000001</v>
      </c>
      <c r="K12" s="8">
        <f t="shared" si="0"/>
        <v>0.14000000000000001</v>
      </c>
      <c r="L12" s="9">
        <v>0.41789999999999999</v>
      </c>
    </row>
    <row r="13" spans="1:12" x14ac:dyDescent="0.25">
      <c r="A13" s="7">
        <v>12</v>
      </c>
      <c r="B13" s="7">
        <v>0.2</v>
      </c>
      <c r="C13" s="7">
        <v>13</v>
      </c>
      <c r="D13" s="7">
        <v>16.8</v>
      </c>
      <c r="E13" s="7">
        <v>0.92</v>
      </c>
      <c r="F13" s="11">
        <v>1</v>
      </c>
      <c r="G13" s="12"/>
      <c r="H13" s="12"/>
      <c r="I13" s="12"/>
      <c r="J13" s="12"/>
      <c r="K13" s="12">
        <f t="shared" si="0"/>
        <v>0</v>
      </c>
      <c r="L13" s="11">
        <v>1</v>
      </c>
    </row>
    <row r="14" spans="1:12" x14ac:dyDescent="0.25">
      <c r="A14" s="13">
        <v>13</v>
      </c>
      <c r="B14" s="13">
        <v>1.25</v>
      </c>
      <c r="C14" s="13">
        <v>80</v>
      </c>
      <c r="D14" s="13">
        <v>66</v>
      </c>
      <c r="E14" s="13">
        <v>3.91</v>
      </c>
      <c r="F14" s="14">
        <v>0.57420000000000004</v>
      </c>
      <c r="G14" s="15">
        <v>0</v>
      </c>
      <c r="H14" s="15">
        <v>5.47</v>
      </c>
      <c r="I14" s="15">
        <v>0</v>
      </c>
      <c r="J14" s="15">
        <v>0</v>
      </c>
      <c r="K14" s="15">
        <f t="shared" si="0"/>
        <v>5.47</v>
      </c>
      <c r="L14" s="14">
        <v>1</v>
      </c>
    </row>
    <row r="15" spans="1:12" x14ac:dyDescent="0.25">
      <c r="A15" s="5">
        <v>14</v>
      </c>
      <c r="B15" s="5">
        <v>3</v>
      </c>
      <c r="C15" s="5">
        <v>155</v>
      </c>
      <c r="D15" s="5">
        <v>135</v>
      </c>
      <c r="E15" s="5">
        <v>7.45</v>
      </c>
      <c r="F15" s="9">
        <v>0.56540000000000001</v>
      </c>
      <c r="G15" s="8">
        <v>0</v>
      </c>
      <c r="H15" s="8">
        <v>11.65</v>
      </c>
      <c r="I15" s="8">
        <v>0</v>
      </c>
      <c r="J15" s="8">
        <v>0</v>
      </c>
      <c r="K15" s="8">
        <f t="shared" si="0"/>
        <v>11.65</v>
      </c>
      <c r="L15" s="9">
        <v>0.80740000000000001</v>
      </c>
    </row>
    <row r="16" spans="1:12" x14ac:dyDescent="0.25">
      <c r="A16" s="5">
        <v>15</v>
      </c>
      <c r="B16" s="5">
        <v>0.3</v>
      </c>
      <c r="C16" s="5">
        <v>15</v>
      </c>
      <c r="D16" s="5">
        <v>31.5</v>
      </c>
      <c r="E16" s="5">
        <v>0.92</v>
      </c>
      <c r="F16" s="9">
        <v>0.7</v>
      </c>
      <c r="G16" s="8">
        <v>0</v>
      </c>
      <c r="H16" s="8">
        <v>0</v>
      </c>
      <c r="I16" s="8">
        <v>0</v>
      </c>
      <c r="J16" s="8">
        <v>0.11</v>
      </c>
      <c r="K16" s="8">
        <f t="shared" si="0"/>
        <v>0.11</v>
      </c>
      <c r="L16" s="9">
        <v>0.7873</v>
      </c>
    </row>
    <row r="17" spans="1:12" x14ac:dyDescent="0.25">
      <c r="A17" s="5">
        <v>16</v>
      </c>
      <c r="B17" s="5">
        <v>0.6</v>
      </c>
      <c r="C17" s="5">
        <v>34</v>
      </c>
      <c r="D17" s="5">
        <v>44</v>
      </c>
      <c r="E17" s="5">
        <v>1.1499999999999999</v>
      </c>
      <c r="F17" s="9">
        <v>0.40179999999999999</v>
      </c>
      <c r="G17" s="8">
        <v>0.01</v>
      </c>
      <c r="H17" s="8">
        <v>0</v>
      </c>
      <c r="I17" s="8">
        <v>0</v>
      </c>
      <c r="J17" s="8">
        <v>0</v>
      </c>
      <c r="K17" s="8">
        <f t="shared" si="0"/>
        <v>0.01</v>
      </c>
      <c r="L17" s="9">
        <v>0.5</v>
      </c>
    </row>
    <row r="18" spans="1:12" x14ac:dyDescent="0.25">
      <c r="A18" s="5">
        <v>17</v>
      </c>
      <c r="B18" s="5">
        <v>4.05</v>
      </c>
      <c r="C18" s="5">
        <v>279</v>
      </c>
      <c r="D18" s="5">
        <v>286.60000000000002</v>
      </c>
      <c r="E18" s="5">
        <v>10.81</v>
      </c>
      <c r="F18" s="9">
        <v>0.53849999999999998</v>
      </c>
      <c r="G18" s="8">
        <v>0</v>
      </c>
      <c r="H18" s="8">
        <v>52.48</v>
      </c>
      <c r="I18" s="8">
        <v>0</v>
      </c>
      <c r="J18" s="8">
        <v>0</v>
      </c>
      <c r="K18" s="8">
        <f t="shared" si="0"/>
        <v>52.48</v>
      </c>
      <c r="L18" s="9">
        <v>0.80649999999999999</v>
      </c>
    </row>
    <row r="19" spans="1:12" x14ac:dyDescent="0.25">
      <c r="A19" s="13">
        <v>18</v>
      </c>
      <c r="B19" s="13">
        <v>5.5</v>
      </c>
      <c r="C19" s="13">
        <v>306</v>
      </c>
      <c r="D19" s="13">
        <v>462</v>
      </c>
      <c r="E19" s="13">
        <v>21.07</v>
      </c>
      <c r="F19" s="14">
        <v>0.8377</v>
      </c>
      <c r="G19" s="15">
        <v>0</v>
      </c>
      <c r="H19" s="15">
        <v>15.43</v>
      </c>
      <c r="I19" s="15">
        <v>0</v>
      </c>
      <c r="J19" s="15">
        <v>0</v>
      </c>
      <c r="K19" s="15">
        <f t="shared" si="0"/>
        <v>15.43</v>
      </c>
      <c r="L19" s="14">
        <v>1</v>
      </c>
    </row>
    <row r="20" spans="1:12" x14ac:dyDescent="0.25">
      <c r="A20" s="5">
        <v>19</v>
      </c>
      <c r="B20" s="5">
        <v>4</v>
      </c>
      <c r="C20" s="5">
        <v>229</v>
      </c>
      <c r="D20" s="5">
        <v>218</v>
      </c>
      <c r="E20" s="5">
        <v>13.57</v>
      </c>
      <c r="F20" s="9">
        <v>0.82379999999999998</v>
      </c>
      <c r="G20" s="8">
        <v>0</v>
      </c>
      <c r="H20" s="8">
        <v>60.83</v>
      </c>
      <c r="I20" s="8">
        <v>0</v>
      </c>
      <c r="J20" s="8">
        <v>0</v>
      </c>
      <c r="K20" s="8">
        <f t="shared" si="0"/>
        <v>60.83</v>
      </c>
      <c r="L20" s="9">
        <v>0.9375</v>
      </c>
    </row>
    <row r="21" spans="1:12" x14ac:dyDescent="0.25">
      <c r="A21" s="13">
        <v>20</v>
      </c>
      <c r="B21" s="13">
        <v>3.5</v>
      </c>
      <c r="C21" s="13">
        <v>237</v>
      </c>
      <c r="D21" s="13">
        <v>260.5</v>
      </c>
      <c r="E21" s="13">
        <v>12.24</v>
      </c>
      <c r="F21" s="14">
        <v>0.71630000000000005</v>
      </c>
      <c r="G21" s="15">
        <v>0</v>
      </c>
      <c r="H21" s="15">
        <v>54.36</v>
      </c>
      <c r="I21" s="15">
        <v>0</v>
      </c>
      <c r="J21" s="15">
        <v>0</v>
      </c>
      <c r="K21" s="15">
        <f t="shared" si="0"/>
        <v>54.36</v>
      </c>
      <c r="L21" s="14">
        <v>1</v>
      </c>
    </row>
    <row r="22" spans="1:12" x14ac:dyDescent="0.25">
      <c r="A22" s="5">
        <v>21</v>
      </c>
      <c r="B22" s="5">
        <v>3</v>
      </c>
      <c r="C22" s="5">
        <v>103</v>
      </c>
      <c r="D22" s="5">
        <v>144.5</v>
      </c>
      <c r="E22" s="5">
        <v>5.1100000000000003</v>
      </c>
      <c r="F22" s="9">
        <v>0.38619999999999999</v>
      </c>
      <c r="G22" s="8">
        <v>0.13</v>
      </c>
      <c r="H22" s="8">
        <v>0</v>
      </c>
      <c r="I22" s="8">
        <v>0</v>
      </c>
      <c r="J22" s="8">
        <v>0</v>
      </c>
      <c r="K22" s="8">
        <f t="shared" si="0"/>
        <v>0.13</v>
      </c>
      <c r="L22" s="9">
        <v>0.49509999999999998</v>
      </c>
    </row>
    <row r="23" spans="1:12" x14ac:dyDescent="0.25">
      <c r="A23" s="5">
        <v>22</v>
      </c>
      <c r="B23" s="5">
        <v>1.38</v>
      </c>
      <c r="C23" s="5">
        <v>86</v>
      </c>
      <c r="D23" s="5">
        <v>100.5</v>
      </c>
      <c r="E23" s="5">
        <v>5.43</v>
      </c>
      <c r="F23" s="9">
        <v>0.59509999999999996</v>
      </c>
      <c r="G23" s="8">
        <v>0</v>
      </c>
      <c r="H23" s="8">
        <v>6.64</v>
      </c>
      <c r="I23" s="8">
        <v>0</v>
      </c>
      <c r="J23" s="8">
        <v>0</v>
      </c>
      <c r="K23" s="8">
        <f t="shared" si="0"/>
        <v>6.64</v>
      </c>
      <c r="L23" s="9">
        <v>0.72840000000000005</v>
      </c>
    </row>
    <row r="24" spans="1:12" x14ac:dyDescent="0.25">
      <c r="A24" s="5">
        <v>23</v>
      </c>
      <c r="B24" s="5">
        <v>5.5</v>
      </c>
      <c r="C24" s="5">
        <v>200</v>
      </c>
      <c r="D24" s="5">
        <v>423.5</v>
      </c>
      <c r="E24" s="5">
        <v>9.66</v>
      </c>
      <c r="F24" s="9">
        <v>0.3871</v>
      </c>
      <c r="G24" s="8">
        <v>0.51</v>
      </c>
      <c r="H24" s="8">
        <v>0</v>
      </c>
      <c r="I24" s="8">
        <v>0</v>
      </c>
      <c r="J24" s="8">
        <v>0</v>
      </c>
      <c r="K24" s="8">
        <f t="shared" si="0"/>
        <v>0.51</v>
      </c>
      <c r="L24" s="9">
        <v>0.68</v>
      </c>
    </row>
    <row r="25" spans="1:12" x14ac:dyDescent="0.25">
      <c r="A25" s="5">
        <v>24</v>
      </c>
      <c r="B25" s="5">
        <v>2.7</v>
      </c>
      <c r="C25" s="5">
        <v>122</v>
      </c>
      <c r="D25" s="5">
        <v>190.5</v>
      </c>
      <c r="E25" s="5">
        <v>7.22</v>
      </c>
      <c r="F25" s="9">
        <v>0.4506</v>
      </c>
      <c r="G25" s="8">
        <v>0.01</v>
      </c>
      <c r="H25" s="8">
        <v>0</v>
      </c>
      <c r="I25" s="8">
        <v>0</v>
      </c>
      <c r="J25" s="8">
        <v>0</v>
      </c>
      <c r="K25" s="8">
        <f t="shared" si="0"/>
        <v>0.01</v>
      </c>
      <c r="L25" s="9">
        <v>0.74070000000000003</v>
      </c>
    </row>
    <row r="26" spans="1:12" x14ac:dyDescent="0.25">
      <c r="A26" s="5">
        <v>25</v>
      </c>
      <c r="B26" s="5">
        <v>4.5</v>
      </c>
      <c r="C26" s="5">
        <v>194</v>
      </c>
      <c r="D26" s="5">
        <v>490.5</v>
      </c>
      <c r="E26" s="5">
        <v>12.47</v>
      </c>
      <c r="F26" s="9">
        <v>0.53349999999999997</v>
      </c>
      <c r="G26" s="8">
        <v>0.3</v>
      </c>
      <c r="H26" s="8">
        <v>0</v>
      </c>
      <c r="I26" s="8">
        <v>8.89</v>
      </c>
      <c r="J26" s="8">
        <v>0</v>
      </c>
      <c r="K26" s="8">
        <f t="shared" si="0"/>
        <v>9.1900000000000013</v>
      </c>
      <c r="L26" s="9">
        <v>0.83330000000000004</v>
      </c>
    </row>
    <row r="27" spans="1:12" x14ac:dyDescent="0.25">
      <c r="A27" s="5">
        <v>26</v>
      </c>
      <c r="B27" s="5">
        <v>1.1000000000000001</v>
      </c>
      <c r="C27" s="5">
        <v>61</v>
      </c>
      <c r="D27" s="5">
        <v>80.900000000000006</v>
      </c>
      <c r="E27" s="5">
        <v>3.17</v>
      </c>
      <c r="F27" s="9">
        <v>0.4481</v>
      </c>
      <c r="G27" s="8">
        <v>0</v>
      </c>
      <c r="H27" s="8">
        <v>0</v>
      </c>
      <c r="I27" s="8">
        <v>0</v>
      </c>
      <c r="J27" s="8">
        <v>0</v>
      </c>
      <c r="K27" s="8">
        <f t="shared" si="0"/>
        <v>0</v>
      </c>
      <c r="L27" s="9">
        <v>0.68179999999999996</v>
      </c>
    </row>
    <row r="28" spans="1:12" x14ac:dyDescent="0.25">
      <c r="A28" s="5">
        <v>27</v>
      </c>
      <c r="B28" s="5">
        <v>2.5</v>
      </c>
      <c r="C28" s="5">
        <v>117</v>
      </c>
      <c r="D28" s="5">
        <v>274.5</v>
      </c>
      <c r="E28" s="5">
        <v>5.0599999999999996</v>
      </c>
      <c r="F28" s="9">
        <v>0.29609999999999997</v>
      </c>
      <c r="G28" s="8">
        <v>0</v>
      </c>
      <c r="H28" s="8">
        <v>0</v>
      </c>
      <c r="I28" s="8">
        <v>18.96</v>
      </c>
      <c r="J28" s="8">
        <v>0</v>
      </c>
      <c r="K28" s="8">
        <f t="shared" si="0"/>
        <v>18.96</v>
      </c>
      <c r="L28" s="9">
        <v>0.36749999999999999</v>
      </c>
    </row>
    <row r="29" spans="1:12" x14ac:dyDescent="0.25">
      <c r="A29" s="5">
        <v>28</v>
      </c>
      <c r="B29" s="5">
        <v>1.4</v>
      </c>
      <c r="C29" s="5">
        <v>78</v>
      </c>
      <c r="D29" s="5">
        <v>128.80000000000001</v>
      </c>
      <c r="E29" s="5">
        <v>5.52</v>
      </c>
      <c r="F29" s="9">
        <v>0.5212</v>
      </c>
      <c r="G29" s="8">
        <v>0</v>
      </c>
      <c r="H29" s="8">
        <v>0.95</v>
      </c>
      <c r="I29" s="8">
        <v>0.04</v>
      </c>
      <c r="J29" s="8">
        <v>0</v>
      </c>
      <c r="K29" s="8">
        <f t="shared" si="0"/>
        <v>0.99</v>
      </c>
      <c r="L29" s="9">
        <v>0.5786</v>
      </c>
    </row>
    <row r="30" spans="1:12" x14ac:dyDescent="0.25">
      <c r="A30" s="5">
        <v>29</v>
      </c>
      <c r="B30" s="5">
        <v>2</v>
      </c>
      <c r="C30" s="5">
        <v>84</v>
      </c>
      <c r="D30" s="5">
        <v>63</v>
      </c>
      <c r="E30" s="5">
        <v>4.1399999999999997</v>
      </c>
      <c r="F30" s="9">
        <v>0.54349999999999998</v>
      </c>
      <c r="G30" s="8">
        <v>7.0000000000000007E-2</v>
      </c>
      <c r="H30" s="8">
        <v>0</v>
      </c>
      <c r="I30" s="8">
        <v>0</v>
      </c>
      <c r="J30" s="8">
        <v>0</v>
      </c>
      <c r="K30" s="8">
        <f t="shared" si="0"/>
        <v>7.0000000000000007E-2</v>
      </c>
      <c r="L30" s="9">
        <v>0.83330000000000004</v>
      </c>
    </row>
    <row r="31" spans="1:12" x14ac:dyDescent="0.25">
      <c r="A31" s="5">
        <v>30</v>
      </c>
      <c r="B31" s="5">
        <v>2.5</v>
      </c>
      <c r="C31" s="5">
        <v>30</v>
      </c>
      <c r="D31" s="5">
        <v>65</v>
      </c>
      <c r="E31" s="5">
        <v>2.69</v>
      </c>
      <c r="F31" s="9">
        <v>0.59240000000000004</v>
      </c>
      <c r="G31" s="8">
        <v>0.95</v>
      </c>
      <c r="H31" s="8">
        <v>0</v>
      </c>
      <c r="I31" s="8">
        <v>0</v>
      </c>
      <c r="J31" s="8">
        <v>0</v>
      </c>
      <c r="K31" s="8">
        <f t="shared" si="0"/>
        <v>0.95</v>
      </c>
      <c r="L31" s="9">
        <v>0.74</v>
      </c>
    </row>
    <row r="32" spans="1:12" x14ac:dyDescent="0.25">
      <c r="A32" s="13">
        <v>31</v>
      </c>
      <c r="B32" s="13">
        <v>0.75</v>
      </c>
      <c r="C32" s="13">
        <v>39</v>
      </c>
      <c r="D32" s="13">
        <v>44</v>
      </c>
      <c r="E32" s="13">
        <v>3.82</v>
      </c>
      <c r="F32" s="14">
        <v>0.90480000000000005</v>
      </c>
      <c r="G32" s="15">
        <v>0</v>
      </c>
      <c r="H32" s="15">
        <v>0</v>
      </c>
      <c r="I32" s="15">
        <v>0</v>
      </c>
      <c r="J32" s="15">
        <v>0</v>
      </c>
      <c r="K32" s="15">
        <f t="shared" si="0"/>
        <v>0</v>
      </c>
      <c r="L32" s="14">
        <v>1</v>
      </c>
    </row>
    <row r="33" spans="1:12" x14ac:dyDescent="0.25">
      <c r="A33" s="5">
        <v>32</v>
      </c>
      <c r="B33" s="5">
        <v>0.81</v>
      </c>
      <c r="C33" s="5">
        <v>25</v>
      </c>
      <c r="D33" s="5">
        <v>67</v>
      </c>
      <c r="E33" s="5">
        <v>1.1499999999999999</v>
      </c>
      <c r="F33" s="9">
        <v>0.42599999999999999</v>
      </c>
      <c r="G33" s="8">
        <v>0.14000000000000001</v>
      </c>
      <c r="H33" s="8">
        <v>0</v>
      </c>
      <c r="I33" s="8">
        <v>5.12</v>
      </c>
      <c r="J33" s="8">
        <v>0</v>
      </c>
      <c r="K33" s="8">
        <f t="shared" si="0"/>
        <v>5.26</v>
      </c>
      <c r="L33" s="9">
        <v>0.44</v>
      </c>
    </row>
    <row r="34" spans="1:12" x14ac:dyDescent="0.25">
      <c r="A34" s="5">
        <v>33</v>
      </c>
      <c r="B34" s="5">
        <v>1.6</v>
      </c>
      <c r="C34" s="5">
        <v>102</v>
      </c>
      <c r="D34" s="5">
        <v>110.5</v>
      </c>
      <c r="E34" s="5">
        <v>5.0599999999999996</v>
      </c>
      <c r="F34" s="9">
        <v>0.49480000000000002</v>
      </c>
      <c r="G34" s="8">
        <v>0</v>
      </c>
      <c r="H34" s="8">
        <v>7.17</v>
      </c>
      <c r="I34" s="8">
        <v>0</v>
      </c>
      <c r="J34" s="8">
        <v>0</v>
      </c>
      <c r="K34" s="8">
        <f t="shared" si="0"/>
        <v>7.17</v>
      </c>
      <c r="L34" s="9">
        <v>0.66239999999999999</v>
      </c>
    </row>
    <row r="35" spans="1:12" x14ac:dyDescent="0.25">
      <c r="A35" s="5">
        <v>34</v>
      </c>
      <c r="B35" s="5">
        <v>1</v>
      </c>
      <c r="C35" s="5">
        <v>29</v>
      </c>
      <c r="D35" s="5">
        <v>21</v>
      </c>
      <c r="E35" s="5">
        <v>0.69</v>
      </c>
      <c r="F35" s="9">
        <v>0.54390000000000005</v>
      </c>
      <c r="G35" s="8">
        <v>0</v>
      </c>
      <c r="H35" s="8">
        <v>0</v>
      </c>
      <c r="I35" s="8">
        <v>0</v>
      </c>
      <c r="J35" s="8">
        <v>0.06</v>
      </c>
      <c r="K35" s="8">
        <f t="shared" si="0"/>
        <v>0.06</v>
      </c>
      <c r="L35" s="9">
        <v>0.58620000000000005</v>
      </c>
    </row>
    <row r="36" spans="1:12" x14ac:dyDescent="0.25">
      <c r="A36" s="13">
        <v>35</v>
      </c>
      <c r="B36" s="13">
        <v>3</v>
      </c>
      <c r="C36" s="13">
        <v>191</v>
      </c>
      <c r="D36" s="13">
        <v>306.5</v>
      </c>
      <c r="E36" s="13">
        <v>12.65</v>
      </c>
      <c r="F36" s="14">
        <v>0.73650000000000004</v>
      </c>
      <c r="G36" s="15">
        <v>0</v>
      </c>
      <c r="H36" s="15">
        <v>16.97</v>
      </c>
      <c r="I36" s="15">
        <v>0</v>
      </c>
      <c r="J36" s="15">
        <v>0</v>
      </c>
      <c r="K36" s="15">
        <f t="shared" si="0"/>
        <v>16.97</v>
      </c>
      <c r="L36" s="14">
        <v>1</v>
      </c>
    </row>
    <row r="37" spans="1:12" x14ac:dyDescent="0.25">
      <c r="A37" s="5">
        <v>36</v>
      </c>
      <c r="B37" s="5">
        <v>1.1000000000000001</v>
      </c>
      <c r="C37" s="5">
        <v>101</v>
      </c>
      <c r="D37" s="5">
        <v>125.5</v>
      </c>
      <c r="E37" s="5">
        <v>2.0699999999999998</v>
      </c>
      <c r="F37" s="9">
        <v>0.2697</v>
      </c>
      <c r="G37" s="8">
        <v>0</v>
      </c>
      <c r="H37" s="8">
        <v>6.38</v>
      </c>
      <c r="I37" s="8">
        <v>0</v>
      </c>
      <c r="J37" s="8">
        <v>0</v>
      </c>
      <c r="K37" s="8">
        <f t="shared" si="0"/>
        <v>6.38</v>
      </c>
      <c r="L37" s="9">
        <v>0.54020000000000001</v>
      </c>
    </row>
    <row r="38" spans="1:12" x14ac:dyDescent="0.25">
      <c r="A38" s="5">
        <v>37</v>
      </c>
      <c r="B38" s="5">
        <v>1</v>
      </c>
      <c r="C38" s="5">
        <v>58</v>
      </c>
      <c r="D38" s="5">
        <v>145</v>
      </c>
      <c r="E38" s="5">
        <v>5.0599999999999996</v>
      </c>
      <c r="F38" s="9">
        <v>0.67190000000000005</v>
      </c>
      <c r="G38" s="8">
        <v>0</v>
      </c>
      <c r="H38" s="8">
        <v>1.64</v>
      </c>
      <c r="I38" s="8">
        <v>34.729999999999997</v>
      </c>
      <c r="J38" s="8">
        <v>0</v>
      </c>
      <c r="K38" s="8">
        <f t="shared" si="0"/>
        <v>36.369999999999997</v>
      </c>
      <c r="L38" s="9">
        <v>0.81</v>
      </c>
    </row>
    <row r="39" spans="1:12" x14ac:dyDescent="0.25">
      <c r="A39" s="13">
        <v>38</v>
      </c>
      <c r="B39" s="13">
        <v>4.5999999999999996</v>
      </c>
      <c r="C39" s="13">
        <v>246</v>
      </c>
      <c r="D39" s="13">
        <v>249</v>
      </c>
      <c r="E39" s="13">
        <v>17.02</v>
      </c>
      <c r="F39" s="14">
        <v>0.98729999999999996</v>
      </c>
      <c r="G39" s="15">
        <v>0.22</v>
      </c>
      <c r="H39" s="15">
        <v>0</v>
      </c>
      <c r="I39" s="15">
        <v>0</v>
      </c>
      <c r="J39" s="15">
        <v>0</v>
      </c>
      <c r="K39" s="15">
        <f t="shared" si="0"/>
        <v>0.22</v>
      </c>
      <c r="L39" s="14">
        <v>1</v>
      </c>
    </row>
    <row r="40" spans="1:12" x14ac:dyDescent="0.25">
      <c r="A40" s="5">
        <v>39</v>
      </c>
      <c r="B40" s="5">
        <v>0.8</v>
      </c>
      <c r="C40" s="5">
        <v>46</v>
      </c>
      <c r="D40" s="5">
        <v>33.5</v>
      </c>
      <c r="E40" s="5">
        <v>1.38</v>
      </c>
      <c r="F40" s="9">
        <v>0.40389999999999998</v>
      </c>
      <c r="G40" s="8">
        <v>0.02</v>
      </c>
      <c r="H40" s="8">
        <v>0</v>
      </c>
      <c r="I40" s="8">
        <v>0</v>
      </c>
      <c r="J40" s="8">
        <v>0</v>
      </c>
      <c r="K40" s="8">
        <f t="shared" si="0"/>
        <v>0.02</v>
      </c>
      <c r="L40" s="9">
        <v>0.62690000000000001</v>
      </c>
    </row>
    <row r="41" spans="1:12" x14ac:dyDescent="0.25">
      <c r="A41" s="5">
        <v>40</v>
      </c>
      <c r="B41" s="5">
        <v>1.75</v>
      </c>
      <c r="C41" s="5">
        <v>113</v>
      </c>
      <c r="D41" s="5">
        <v>167.5</v>
      </c>
      <c r="E41" s="5">
        <v>3.96</v>
      </c>
      <c r="F41" s="9">
        <v>0.30580000000000002</v>
      </c>
      <c r="G41" s="8">
        <v>0</v>
      </c>
      <c r="H41" s="8">
        <v>5.94</v>
      </c>
      <c r="I41" s="8">
        <v>0</v>
      </c>
      <c r="J41" s="8">
        <v>0</v>
      </c>
      <c r="K41" s="8">
        <f t="shared" si="0"/>
        <v>5.94</v>
      </c>
      <c r="L41" s="9">
        <v>0.46289999999999998</v>
      </c>
    </row>
    <row r="42" spans="1:12" x14ac:dyDescent="0.25">
      <c r="A42" s="5">
        <v>41</v>
      </c>
      <c r="B42" s="5">
        <v>1.3</v>
      </c>
      <c r="C42" s="5">
        <v>80</v>
      </c>
      <c r="D42" s="5">
        <v>79.5</v>
      </c>
      <c r="E42" s="5">
        <v>4.1399999999999997</v>
      </c>
      <c r="F42" s="9">
        <v>0.5383</v>
      </c>
      <c r="G42" s="8">
        <v>0</v>
      </c>
      <c r="H42" s="8">
        <v>3.91</v>
      </c>
      <c r="I42" s="8">
        <v>0</v>
      </c>
      <c r="J42" s="8">
        <v>0</v>
      </c>
      <c r="K42" s="8">
        <f t="shared" si="0"/>
        <v>3.91</v>
      </c>
      <c r="L42" s="9">
        <v>0.92079999999999995</v>
      </c>
    </row>
    <row r="43" spans="1:12" x14ac:dyDescent="0.25">
      <c r="A43" s="13">
        <v>42</v>
      </c>
      <c r="B43" s="13">
        <v>2.2999999999999998</v>
      </c>
      <c r="C43" s="13">
        <v>76</v>
      </c>
      <c r="D43" s="13">
        <v>109</v>
      </c>
      <c r="E43" s="13">
        <v>8.6</v>
      </c>
      <c r="F43" s="14">
        <v>0.93400000000000005</v>
      </c>
      <c r="G43" s="15">
        <v>0.41</v>
      </c>
      <c r="H43" s="15">
        <v>0</v>
      </c>
      <c r="I43" s="15">
        <v>0</v>
      </c>
      <c r="J43" s="15">
        <v>0</v>
      </c>
      <c r="K43" s="15">
        <f t="shared" si="0"/>
        <v>0.41</v>
      </c>
      <c r="L43" s="14">
        <v>1</v>
      </c>
    </row>
    <row r="44" spans="1:12" x14ac:dyDescent="0.25">
      <c r="A44" s="5">
        <v>43</v>
      </c>
      <c r="B44" s="5">
        <v>1.5</v>
      </c>
      <c r="C44" s="5">
        <v>87</v>
      </c>
      <c r="D44" s="5">
        <v>94.5</v>
      </c>
      <c r="E44" s="5">
        <v>1.79</v>
      </c>
      <c r="F44" s="9">
        <v>0.2195</v>
      </c>
      <c r="G44" s="8">
        <v>0</v>
      </c>
      <c r="H44" s="8">
        <v>0</v>
      </c>
      <c r="I44" s="8">
        <v>0</v>
      </c>
      <c r="J44" s="8">
        <v>0</v>
      </c>
      <c r="K44" s="8">
        <f t="shared" si="0"/>
        <v>0</v>
      </c>
      <c r="L44" s="9">
        <v>0.39079999999999998</v>
      </c>
    </row>
    <row r="45" spans="1:12" x14ac:dyDescent="0.25">
      <c r="A45" s="5">
        <v>44</v>
      </c>
      <c r="B45" s="5">
        <v>2.5</v>
      </c>
      <c r="C45" s="5">
        <v>138</v>
      </c>
      <c r="D45" s="5">
        <v>295.5</v>
      </c>
      <c r="E45" s="5">
        <v>7.18</v>
      </c>
      <c r="F45" s="9">
        <v>0.4052</v>
      </c>
      <c r="G45" s="8">
        <v>0</v>
      </c>
      <c r="H45" s="8">
        <v>0.1</v>
      </c>
      <c r="I45" s="8">
        <v>21.29</v>
      </c>
      <c r="J45" s="8">
        <v>0</v>
      </c>
      <c r="K45" s="8">
        <f t="shared" si="0"/>
        <v>21.39</v>
      </c>
      <c r="L45" s="9">
        <v>0.7</v>
      </c>
    </row>
    <row r="46" spans="1:12" x14ac:dyDescent="0.25">
      <c r="A46" s="5">
        <v>45</v>
      </c>
      <c r="B46" s="5">
        <v>3.8</v>
      </c>
      <c r="C46" s="5">
        <v>151</v>
      </c>
      <c r="D46" s="5">
        <v>206</v>
      </c>
      <c r="E46" s="5">
        <v>10.210000000000001</v>
      </c>
      <c r="F46" s="9">
        <v>0.59840000000000004</v>
      </c>
      <c r="G46" s="8">
        <v>0</v>
      </c>
      <c r="H46" s="8">
        <v>1.88</v>
      </c>
      <c r="I46" s="8">
        <v>0</v>
      </c>
      <c r="J46" s="8">
        <v>0</v>
      </c>
      <c r="K46" s="8">
        <f t="shared" si="0"/>
        <v>1.88</v>
      </c>
      <c r="L46" s="9">
        <v>0.9536</v>
      </c>
    </row>
    <row r="47" spans="1:12" x14ac:dyDescent="0.25">
      <c r="A47" s="5">
        <v>46</v>
      </c>
      <c r="B47" s="5">
        <v>4.3</v>
      </c>
      <c r="C47" s="5">
        <v>147</v>
      </c>
      <c r="D47" s="5">
        <v>444</v>
      </c>
      <c r="E47" s="5">
        <v>10.44</v>
      </c>
      <c r="F47" s="9">
        <v>0.57169999999999999</v>
      </c>
      <c r="G47" s="8">
        <v>0.77</v>
      </c>
      <c r="H47" s="8">
        <v>0</v>
      </c>
      <c r="I47" s="8">
        <v>58.81</v>
      </c>
      <c r="J47" s="8">
        <v>0</v>
      </c>
      <c r="K47" s="8">
        <f t="shared" si="0"/>
        <v>59.580000000000005</v>
      </c>
      <c r="L47" s="9">
        <v>0.89800000000000002</v>
      </c>
    </row>
    <row r="48" spans="1:12" x14ac:dyDescent="0.25">
      <c r="A48" s="5">
        <v>47</v>
      </c>
      <c r="B48" s="5">
        <v>1.4</v>
      </c>
      <c r="C48" s="5">
        <v>88</v>
      </c>
      <c r="D48" s="5">
        <v>52.5</v>
      </c>
      <c r="E48" s="5">
        <v>3.13</v>
      </c>
      <c r="F48" s="9">
        <v>0.48930000000000001</v>
      </c>
      <c r="G48" s="8">
        <v>0</v>
      </c>
      <c r="H48" s="8">
        <v>3.52</v>
      </c>
      <c r="I48" s="8">
        <v>0</v>
      </c>
      <c r="J48" s="8">
        <v>0</v>
      </c>
      <c r="K48" s="8">
        <f t="shared" si="0"/>
        <v>3.52</v>
      </c>
      <c r="L48" s="9">
        <v>0.83809999999999996</v>
      </c>
    </row>
    <row r="49" spans="1:12" x14ac:dyDescent="0.25">
      <c r="A49" s="5">
        <v>48</v>
      </c>
      <c r="B49" s="5">
        <v>3.6</v>
      </c>
      <c r="C49" s="5">
        <v>152</v>
      </c>
      <c r="D49" s="5">
        <v>204</v>
      </c>
      <c r="E49" s="5">
        <v>9.19</v>
      </c>
      <c r="F49" s="9">
        <v>0.53600000000000003</v>
      </c>
      <c r="G49" s="8">
        <v>0</v>
      </c>
      <c r="H49" s="8">
        <v>4.03</v>
      </c>
      <c r="I49" s="8">
        <v>0</v>
      </c>
      <c r="J49" s="8">
        <v>0</v>
      </c>
      <c r="K49" s="8">
        <f t="shared" si="0"/>
        <v>4.03</v>
      </c>
      <c r="L49" s="9">
        <v>0.92449999999999999</v>
      </c>
    </row>
    <row r="50" spans="1:12" x14ac:dyDescent="0.25">
      <c r="A50" s="13">
        <v>49</v>
      </c>
      <c r="B50" s="13">
        <v>0.5</v>
      </c>
      <c r="C50" s="13">
        <v>17</v>
      </c>
      <c r="D50" s="13">
        <v>21</v>
      </c>
      <c r="E50" s="13">
        <v>0.97</v>
      </c>
      <c r="F50" s="14">
        <v>0.76939999999999997</v>
      </c>
      <c r="G50" s="15">
        <v>0.15</v>
      </c>
      <c r="H50" s="15">
        <v>0</v>
      </c>
      <c r="I50" s="15">
        <v>0</v>
      </c>
      <c r="J50" s="15">
        <v>0</v>
      </c>
      <c r="K50" s="15">
        <f t="shared" si="0"/>
        <v>0.15</v>
      </c>
      <c r="L50" s="14">
        <v>1</v>
      </c>
    </row>
    <row r="51" spans="1:12" x14ac:dyDescent="0.25">
      <c r="A51" s="13">
        <v>50</v>
      </c>
      <c r="B51" s="13">
        <v>1.75</v>
      </c>
      <c r="C51" s="13">
        <v>88</v>
      </c>
      <c r="D51" s="13">
        <v>218</v>
      </c>
      <c r="E51" s="13">
        <v>7.82</v>
      </c>
      <c r="F51" s="14">
        <v>0.66949999999999998</v>
      </c>
      <c r="G51" s="15">
        <v>0.02</v>
      </c>
      <c r="H51" s="15">
        <v>0</v>
      </c>
      <c r="I51" s="15">
        <v>25.5</v>
      </c>
      <c r="J51" s="15">
        <v>0</v>
      </c>
      <c r="K51" s="15">
        <f t="shared" si="0"/>
        <v>25.52</v>
      </c>
      <c r="L51" s="14">
        <v>1</v>
      </c>
    </row>
    <row r="52" spans="1:12" x14ac:dyDescent="0.25">
      <c r="A52" s="5">
        <v>51</v>
      </c>
      <c r="B52" s="5">
        <v>1.7</v>
      </c>
      <c r="C52" s="5">
        <v>82</v>
      </c>
      <c r="D52" s="5">
        <v>158.30000000000001</v>
      </c>
      <c r="E52" s="5">
        <v>5.84</v>
      </c>
      <c r="F52" s="9">
        <v>0.49209999999999998</v>
      </c>
      <c r="G52" s="8">
        <v>0.03</v>
      </c>
      <c r="H52" s="8">
        <v>0</v>
      </c>
      <c r="I52" s="8">
        <v>7.87</v>
      </c>
      <c r="J52" s="8">
        <v>0</v>
      </c>
      <c r="K52" s="8">
        <f t="shared" si="0"/>
        <v>7.9</v>
      </c>
      <c r="L52" s="9">
        <v>0.52439999999999998</v>
      </c>
    </row>
    <row r="53" spans="1:12" x14ac:dyDescent="0.25">
      <c r="A53" s="13">
        <v>52</v>
      </c>
      <c r="B53" s="13">
        <v>3</v>
      </c>
      <c r="C53" s="13">
        <v>160</v>
      </c>
      <c r="D53" s="13">
        <v>178.5</v>
      </c>
      <c r="E53" s="13">
        <v>9.89</v>
      </c>
      <c r="F53" s="14">
        <v>0.69710000000000005</v>
      </c>
      <c r="G53" s="15">
        <v>0</v>
      </c>
      <c r="H53" s="15">
        <v>26.09</v>
      </c>
      <c r="I53" s="15">
        <v>0</v>
      </c>
      <c r="J53" s="15">
        <v>0</v>
      </c>
      <c r="K53" s="15">
        <f t="shared" si="0"/>
        <v>26.09</v>
      </c>
      <c r="L53" s="14">
        <v>1</v>
      </c>
    </row>
    <row r="54" spans="1:12" x14ac:dyDescent="0.25">
      <c r="A54" s="5">
        <v>53</v>
      </c>
      <c r="B54" s="5">
        <v>3.4</v>
      </c>
      <c r="C54" s="5">
        <v>152</v>
      </c>
      <c r="D54" s="5">
        <v>318.5</v>
      </c>
      <c r="E54" s="5">
        <v>8.56</v>
      </c>
      <c r="F54" s="9">
        <v>0.436</v>
      </c>
      <c r="G54" s="8">
        <v>0.15</v>
      </c>
      <c r="H54" s="8">
        <v>0</v>
      </c>
      <c r="I54" s="8">
        <v>0</v>
      </c>
      <c r="J54" s="8">
        <v>0</v>
      </c>
      <c r="K54" s="8">
        <f t="shared" si="0"/>
        <v>0.15</v>
      </c>
      <c r="L54" s="9">
        <v>0.67649999999999999</v>
      </c>
    </row>
    <row r="55" spans="1:12" x14ac:dyDescent="0.25">
      <c r="A55" s="5">
        <v>54</v>
      </c>
      <c r="B55" s="5">
        <v>0.55000000000000004</v>
      </c>
      <c r="C55" s="5">
        <v>49</v>
      </c>
      <c r="D55" s="5">
        <v>71.8</v>
      </c>
      <c r="E55" s="5">
        <v>1.1000000000000001</v>
      </c>
      <c r="F55" s="9">
        <v>0.36359999999999998</v>
      </c>
      <c r="G55" s="8">
        <v>0</v>
      </c>
      <c r="H55" s="8">
        <v>5.19</v>
      </c>
      <c r="I55" s="8">
        <v>3.12</v>
      </c>
      <c r="J55" s="8">
        <v>0.05</v>
      </c>
      <c r="K55" s="8">
        <f t="shared" si="0"/>
        <v>8.3600000000000012</v>
      </c>
      <c r="L55" s="9">
        <v>0.36359999999999998</v>
      </c>
    </row>
    <row r="56" spans="1:12" x14ac:dyDescent="0.25">
      <c r="A56" s="13">
        <v>55</v>
      </c>
      <c r="B56" s="13">
        <v>0.2</v>
      </c>
      <c r="C56" s="13">
        <v>26</v>
      </c>
      <c r="D56" s="13">
        <v>16.8</v>
      </c>
      <c r="E56" s="13">
        <v>0.92</v>
      </c>
      <c r="F56" s="14">
        <v>1</v>
      </c>
      <c r="G56" s="15">
        <v>0</v>
      </c>
      <c r="H56" s="15">
        <v>13</v>
      </c>
      <c r="I56" s="15">
        <v>0</v>
      </c>
      <c r="J56" s="15">
        <v>0</v>
      </c>
      <c r="K56" s="15">
        <f t="shared" si="0"/>
        <v>13</v>
      </c>
      <c r="L56" s="14">
        <v>1</v>
      </c>
    </row>
    <row r="57" spans="1:12" x14ac:dyDescent="0.25">
      <c r="A57" s="5">
        <v>56</v>
      </c>
      <c r="B57" s="5">
        <v>1.25</v>
      </c>
      <c r="C57" s="5">
        <v>80</v>
      </c>
      <c r="D57" s="5">
        <v>70.5</v>
      </c>
      <c r="E57" s="5">
        <v>2.85</v>
      </c>
      <c r="F57" s="9">
        <v>0.40970000000000001</v>
      </c>
      <c r="G57" s="8">
        <v>0</v>
      </c>
      <c r="H57" s="8">
        <v>2.8</v>
      </c>
      <c r="I57" s="8">
        <v>0</v>
      </c>
      <c r="J57" s="8">
        <v>0</v>
      </c>
      <c r="K57" s="8">
        <f t="shared" si="0"/>
        <v>2.8</v>
      </c>
      <c r="L57" s="9">
        <v>0.62409999999999999</v>
      </c>
    </row>
    <row r="58" spans="1:12" x14ac:dyDescent="0.25">
      <c r="A58" s="5">
        <v>57</v>
      </c>
      <c r="B58" s="5">
        <v>3</v>
      </c>
      <c r="C58" s="5">
        <v>123</v>
      </c>
      <c r="D58" s="5">
        <v>156.69999999999999</v>
      </c>
      <c r="E58" s="5">
        <v>6.3</v>
      </c>
      <c r="F58" s="9">
        <v>0.4229</v>
      </c>
      <c r="G58" s="8">
        <v>0.05</v>
      </c>
      <c r="H58" s="8">
        <v>0</v>
      </c>
      <c r="I58" s="8">
        <v>0</v>
      </c>
      <c r="J58" s="8">
        <v>0</v>
      </c>
      <c r="K58" s="8">
        <f t="shared" si="0"/>
        <v>0.05</v>
      </c>
      <c r="L58" s="9">
        <v>0.75560000000000005</v>
      </c>
    </row>
    <row r="59" spans="1:12" x14ac:dyDescent="0.25">
      <c r="A59" s="5">
        <v>58</v>
      </c>
      <c r="B59" s="5">
        <v>0.3</v>
      </c>
      <c r="C59" s="5">
        <v>16</v>
      </c>
      <c r="D59" s="5">
        <v>31.5</v>
      </c>
      <c r="E59" s="5">
        <v>0.92</v>
      </c>
      <c r="F59" s="9">
        <v>0.68820000000000003</v>
      </c>
      <c r="G59" s="8">
        <v>0</v>
      </c>
      <c r="H59" s="8">
        <v>0</v>
      </c>
      <c r="I59" s="8">
        <v>0</v>
      </c>
      <c r="J59" s="8">
        <v>0.14000000000000001</v>
      </c>
      <c r="K59" s="8">
        <f t="shared" si="0"/>
        <v>0.14000000000000001</v>
      </c>
      <c r="L59" s="9">
        <v>0.7873</v>
      </c>
    </row>
    <row r="60" spans="1:12" x14ac:dyDescent="0.25">
      <c r="A60" s="13">
        <v>59</v>
      </c>
      <c r="B60" s="13">
        <v>0.6</v>
      </c>
      <c r="C60" s="13">
        <v>28</v>
      </c>
      <c r="D60" s="13">
        <v>42</v>
      </c>
      <c r="E60" s="13">
        <v>2.12</v>
      </c>
      <c r="F60" s="14">
        <v>0.6593</v>
      </c>
      <c r="G60" s="15">
        <v>0</v>
      </c>
      <c r="H60" s="15">
        <v>0</v>
      </c>
      <c r="I60" s="15">
        <v>0</v>
      </c>
      <c r="J60" s="15">
        <v>0</v>
      </c>
      <c r="K60" s="15">
        <f t="shared" si="0"/>
        <v>0</v>
      </c>
      <c r="L60" s="14">
        <v>1</v>
      </c>
    </row>
    <row r="61" spans="1:12" x14ac:dyDescent="0.25">
      <c r="A61" s="5">
        <v>60</v>
      </c>
      <c r="B61" s="5">
        <v>4.05</v>
      </c>
      <c r="C61" s="5">
        <v>280</v>
      </c>
      <c r="D61" s="5">
        <v>337</v>
      </c>
      <c r="E61" s="5">
        <v>5.98</v>
      </c>
      <c r="F61" s="9">
        <v>0.20499999999999999</v>
      </c>
      <c r="G61" s="8">
        <v>0</v>
      </c>
      <c r="H61" s="8">
        <v>13.02</v>
      </c>
      <c r="I61" s="8">
        <v>0</v>
      </c>
      <c r="J61" s="8">
        <v>0</v>
      </c>
      <c r="K61" s="8">
        <f t="shared" si="0"/>
        <v>13.02</v>
      </c>
      <c r="L61" s="9">
        <v>0.2172</v>
      </c>
    </row>
    <row r="62" spans="1:12" x14ac:dyDescent="0.25">
      <c r="A62" s="5">
        <v>61</v>
      </c>
      <c r="B62" s="5">
        <v>5.5</v>
      </c>
      <c r="C62" s="5">
        <v>286</v>
      </c>
      <c r="D62" s="5">
        <v>506</v>
      </c>
      <c r="E62" s="5">
        <v>18.12</v>
      </c>
      <c r="F62" s="9">
        <v>0.66300000000000003</v>
      </c>
      <c r="G62" s="8">
        <v>0</v>
      </c>
      <c r="H62" s="8">
        <v>0</v>
      </c>
      <c r="I62" s="8">
        <v>0</v>
      </c>
      <c r="J62" s="8">
        <v>0</v>
      </c>
      <c r="K62" s="8">
        <f t="shared" si="0"/>
        <v>0</v>
      </c>
      <c r="L62" s="9">
        <v>0.81820000000000004</v>
      </c>
    </row>
    <row r="63" spans="1:12" x14ac:dyDescent="0.25">
      <c r="A63" s="13">
        <v>62</v>
      </c>
      <c r="B63" s="13">
        <v>4</v>
      </c>
      <c r="C63" s="13">
        <v>208</v>
      </c>
      <c r="D63" s="13">
        <v>218</v>
      </c>
      <c r="E63" s="13">
        <v>15.32</v>
      </c>
      <c r="F63" s="14">
        <v>0.95909999999999995</v>
      </c>
      <c r="G63" s="15">
        <v>0</v>
      </c>
      <c r="H63" s="15">
        <v>49.3</v>
      </c>
      <c r="I63" s="15">
        <v>0</v>
      </c>
      <c r="J63" s="15">
        <v>0</v>
      </c>
      <c r="K63" s="15">
        <f t="shared" si="0"/>
        <v>49.3</v>
      </c>
      <c r="L63" s="14">
        <v>1</v>
      </c>
    </row>
    <row r="64" spans="1:12" x14ac:dyDescent="0.25">
      <c r="A64" s="13">
        <v>63</v>
      </c>
      <c r="B64" s="13">
        <v>3.5</v>
      </c>
      <c r="C64" s="13">
        <v>197</v>
      </c>
      <c r="D64" s="13">
        <v>316.60000000000002</v>
      </c>
      <c r="E64" s="13">
        <v>13.11</v>
      </c>
      <c r="F64" s="14">
        <v>0.70709999999999995</v>
      </c>
      <c r="G64" s="15">
        <v>0</v>
      </c>
      <c r="H64" s="15">
        <v>11.24</v>
      </c>
      <c r="I64" s="15">
        <v>0</v>
      </c>
      <c r="J64" s="15">
        <v>0</v>
      </c>
      <c r="K64" s="15">
        <f t="shared" si="0"/>
        <v>11.24</v>
      </c>
      <c r="L64" s="14">
        <v>1</v>
      </c>
    </row>
    <row r="65" spans="1:12" x14ac:dyDescent="0.25">
      <c r="A65" s="5">
        <v>64</v>
      </c>
      <c r="B65" s="5">
        <v>3.5</v>
      </c>
      <c r="C65" s="5">
        <v>129</v>
      </c>
      <c r="D65" s="5">
        <v>312</v>
      </c>
      <c r="E65" s="5">
        <v>5.84</v>
      </c>
      <c r="F65" s="9">
        <v>0.31280000000000002</v>
      </c>
      <c r="G65" s="8">
        <v>0.28999999999999998</v>
      </c>
      <c r="H65" s="8">
        <v>0</v>
      </c>
      <c r="I65" s="8">
        <v>27.56</v>
      </c>
      <c r="J65" s="8">
        <v>0</v>
      </c>
      <c r="K65" s="8">
        <f t="shared" si="0"/>
        <v>27.849999999999998</v>
      </c>
      <c r="L65" s="9">
        <v>0.33329999999999999</v>
      </c>
    </row>
    <row r="66" spans="1:12" x14ac:dyDescent="0.25">
      <c r="A66" s="5">
        <v>65</v>
      </c>
      <c r="B66" s="5">
        <v>1.38</v>
      </c>
      <c r="C66" s="5">
        <v>95</v>
      </c>
      <c r="D66" s="5">
        <v>100.5</v>
      </c>
      <c r="E66" s="5">
        <v>4.28</v>
      </c>
      <c r="F66" s="9">
        <v>0.47260000000000002</v>
      </c>
      <c r="G66" s="8">
        <v>0</v>
      </c>
      <c r="H66" s="8">
        <v>8.64</v>
      </c>
      <c r="I66" s="8">
        <v>0</v>
      </c>
      <c r="J66" s="8">
        <v>0</v>
      </c>
      <c r="K66" s="8">
        <f t="shared" si="0"/>
        <v>8.64</v>
      </c>
      <c r="L66" s="9">
        <v>0.72840000000000005</v>
      </c>
    </row>
    <row r="67" spans="1:12" x14ac:dyDescent="0.25">
      <c r="A67" s="5">
        <v>66</v>
      </c>
      <c r="B67" s="5">
        <v>5.5</v>
      </c>
      <c r="C67" s="5">
        <v>204</v>
      </c>
      <c r="D67" s="5">
        <v>599.5</v>
      </c>
      <c r="E67" s="5">
        <v>12.88</v>
      </c>
      <c r="F67" s="9">
        <v>0.52659999999999996</v>
      </c>
      <c r="G67" s="8">
        <v>0.71</v>
      </c>
      <c r="H67" s="8">
        <v>0</v>
      </c>
      <c r="I67" s="8">
        <v>51.25</v>
      </c>
      <c r="J67" s="8">
        <v>0</v>
      </c>
      <c r="K67" s="8">
        <f t="shared" ref="K67:K130" si="1">SUM(G67:J67)</f>
        <v>51.96</v>
      </c>
      <c r="L67" s="9">
        <v>0.68179999999999996</v>
      </c>
    </row>
    <row r="68" spans="1:12" x14ac:dyDescent="0.25">
      <c r="A68" s="5">
        <v>67</v>
      </c>
      <c r="B68" s="5">
        <v>2.7</v>
      </c>
      <c r="C68" s="5">
        <v>92</v>
      </c>
      <c r="D68" s="5">
        <v>192.5</v>
      </c>
      <c r="E68" s="5">
        <v>5.93</v>
      </c>
      <c r="F68" s="9">
        <v>0.44669999999999999</v>
      </c>
      <c r="G68" s="8">
        <v>0.4</v>
      </c>
      <c r="H68" s="8">
        <v>0</v>
      </c>
      <c r="I68" s="8">
        <v>15.07</v>
      </c>
      <c r="J68" s="8">
        <v>0</v>
      </c>
      <c r="K68" s="8">
        <f t="shared" si="1"/>
        <v>15.47</v>
      </c>
      <c r="L68" s="9">
        <v>0.46739999999999998</v>
      </c>
    </row>
    <row r="69" spans="1:12" x14ac:dyDescent="0.25">
      <c r="A69" s="5">
        <v>68</v>
      </c>
      <c r="B69" s="5">
        <v>4.5</v>
      </c>
      <c r="C69" s="5">
        <v>152</v>
      </c>
      <c r="D69" s="5">
        <v>423.5</v>
      </c>
      <c r="E69" s="5">
        <v>13.75</v>
      </c>
      <c r="F69" s="9">
        <v>0.76170000000000004</v>
      </c>
      <c r="G69" s="8">
        <v>1.06</v>
      </c>
      <c r="H69" s="8">
        <v>0</v>
      </c>
      <c r="I69" s="8">
        <v>33.340000000000003</v>
      </c>
      <c r="J69" s="8">
        <v>0</v>
      </c>
      <c r="K69" s="8">
        <f t="shared" si="1"/>
        <v>34.400000000000006</v>
      </c>
      <c r="L69" s="9">
        <v>0.875</v>
      </c>
    </row>
    <row r="70" spans="1:12" x14ac:dyDescent="0.25">
      <c r="A70" s="5">
        <v>69</v>
      </c>
      <c r="B70" s="5">
        <v>1.1000000000000001</v>
      </c>
      <c r="C70" s="5">
        <v>70</v>
      </c>
      <c r="D70" s="5">
        <v>67</v>
      </c>
      <c r="E70" s="5">
        <v>2.5299999999999998</v>
      </c>
      <c r="F70" s="9">
        <v>0.39860000000000001</v>
      </c>
      <c r="G70" s="8">
        <v>0</v>
      </c>
      <c r="H70" s="8">
        <v>1.76</v>
      </c>
      <c r="I70" s="8">
        <v>0</v>
      </c>
      <c r="J70" s="8">
        <v>0</v>
      </c>
      <c r="K70" s="8">
        <f t="shared" si="1"/>
        <v>1.76</v>
      </c>
      <c r="L70" s="9">
        <v>0.68179999999999996</v>
      </c>
    </row>
    <row r="71" spans="1:12" x14ac:dyDescent="0.25">
      <c r="A71" s="5">
        <v>70</v>
      </c>
      <c r="B71" s="5">
        <v>2.5</v>
      </c>
      <c r="C71" s="5">
        <v>68</v>
      </c>
      <c r="D71" s="5">
        <v>155.19999999999999</v>
      </c>
      <c r="E71" s="5">
        <v>5.98</v>
      </c>
      <c r="F71" s="9">
        <v>0.61050000000000004</v>
      </c>
      <c r="G71" s="8">
        <v>0.72</v>
      </c>
      <c r="H71" s="8">
        <v>0</v>
      </c>
      <c r="I71" s="8">
        <v>23.32</v>
      </c>
      <c r="J71" s="8">
        <v>0</v>
      </c>
      <c r="K71" s="8">
        <f t="shared" si="1"/>
        <v>24.04</v>
      </c>
      <c r="L71" s="9">
        <v>0.63239999999999996</v>
      </c>
    </row>
    <row r="72" spans="1:12" x14ac:dyDescent="0.25">
      <c r="A72" s="13">
        <v>71</v>
      </c>
      <c r="B72" s="13">
        <v>1.4</v>
      </c>
      <c r="C72" s="13">
        <v>75</v>
      </c>
      <c r="D72" s="13">
        <v>157</v>
      </c>
      <c r="E72" s="13">
        <v>6.39</v>
      </c>
      <c r="F72" s="14">
        <v>0.61129999999999995</v>
      </c>
      <c r="G72" s="15">
        <v>0</v>
      </c>
      <c r="H72" s="15">
        <v>0</v>
      </c>
      <c r="I72" s="15">
        <v>17.03</v>
      </c>
      <c r="J72" s="15">
        <v>0</v>
      </c>
      <c r="K72" s="15">
        <f t="shared" si="1"/>
        <v>17.03</v>
      </c>
      <c r="L72" s="14">
        <v>1</v>
      </c>
    </row>
    <row r="73" spans="1:12" x14ac:dyDescent="0.25">
      <c r="A73" s="5">
        <v>72</v>
      </c>
      <c r="B73" s="5">
        <v>2</v>
      </c>
      <c r="C73" s="5">
        <v>54</v>
      </c>
      <c r="D73" s="5">
        <v>67</v>
      </c>
      <c r="E73" s="5">
        <v>2.81</v>
      </c>
      <c r="F73" s="9">
        <v>0.4642</v>
      </c>
      <c r="G73" s="8">
        <v>0.31</v>
      </c>
      <c r="H73" s="8">
        <v>0</v>
      </c>
      <c r="I73" s="8">
        <v>0</v>
      </c>
      <c r="J73" s="8">
        <v>0</v>
      </c>
      <c r="K73" s="8">
        <f t="shared" si="1"/>
        <v>0.31</v>
      </c>
      <c r="L73" s="9">
        <v>0.64810000000000001</v>
      </c>
    </row>
    <row r="74" spans="1:12" x14ac:dyDescent="0.25">
      <c r="A74" s="5">
        <v>73</v>
      </c>
      <c r="B74" s="5">
        <v>1.75</v>
      </c>
      <c r="C74" s="5">
        <v>42</v>
      </c>
      <c r="D74" s="5">
        <v>75.5</v>
      </c>
      <c r="E74" s="5">
        <v>3.17</v>
      </c>
      <c r="F74" s="9">
        <v>0.53129999999999999</v>
      </c>
      <c r="G74" s="8">
        <v>0.26</v>
      </c>
      <c r="H74" s="8">
        <v>0</v>
      </c>
      <c r="I74" s="8">
        <v>0</v>
      </c>
      <c r="J74" s="8">
        <v>0</v>
      </c>
      <c r="K74" s="8">
        <f t="shared" si="1"/>
        <v>0.26</v>
      </c>
      <c r="L74" s="9">
        <v>0.6371</v>
      </c>
    </row>
    <row r="75" spans="1:12" x14ac:dyDescent="0.25">
      <c r="A75" s="5">
        <v>74</v>
      </c>
      <c r="B75" s="5">
        <v>0.75</v>
      </c>
      <c r="C75" s="5">
        <v>45</v>
      </c>
      <c r="D75" s="5">
        <v>44</v>
      </c>
      <c r="E75" s="5">
        <v>1.79</v>
      </c>
      <c r="F75" s="9">
        <v>0.44269999999999998</v>
      </c>
      <c r="G75" s="8">
        <v>0</v>
      </c>
      <c r="H75" s="8">
        <v>0</v>
      </c>
      <c r="I75" s="8">
        <v>0</v>
      </c>
      <c r="J75" s="8">
        <v>0</v>
      </c>
      <c r="K75" s="8">
        <f t="shared" si="1"/>
        <v>0</v>
      </c>
      <c r="L75" s="9">
        <v>0.75560000000000005</v>
      </c>
    </row>
    <row r="76" spans="1:12" x14ac:dyDescent="0.25">
      <c r="A76" s="5">
        <v>75</v>
      </c>
      <c r="B76" s="5">
        <v>0.81</v>
      </c>
      <c r="C76" s="5">
        <v>31</v>
      </c>
      <c r="D76" s="5">
        <v>67</v>
      </c>
      <c r="E76" s="5">
        <v>2.2999999999999998</v>
      </c>
      <c r="F76" s="9">
        <v>0.51959999999999995</v>
      </c>
      <c r="G76" s="8">
        <v>0</v>
      </c>
      <c r="H76" s="8">
        <v>0</v>
      </c>
      <c r="I76" s="8">
        <v>0</v>
      </c>
      <c r="J76" s="8">
        <v>0</v>
      </c>
      <c r="K76" s="8">
        <f t="shared" si="1"/>
        <v>0</v>
      </c>
      <c r="L76" s="9">
        <v>0.92589999999999995</v>
      </c>
    </row>
    <row r="77" spans="1:12" x14ac:dyDescent="0.25">
      <c r="A77" s="5">
        <v>76</v>
      </c>
      <c r="B77" s="5">
        <v>1.6</v>
      </c>
      <c r="C77" s="5">
        <v>102</v>
      </c>
      <c r="D77" s="5">
        <v>120.5</v>
      </c>
      <c r="E77" s="5">
        <v>5.0599999999999996</v>
      </c>
      <c r="F77" s="9">
        <v>0.46949999999999997</v>
      </c>
      <c r="G77" s="8">
        <v>0</v>
      </c>
      <c r="H77" s="8">
        <v>6.91</v>
      </c>
      <c r="I77" s="8">
        <v>0</v>
      </c>
      <c r="J77" s="8">
        <v>0</v>
      </c>
      <c r="K77" s="8">
        <f t="shared" si="1"/>
        <v>6.91</v>
      </c>
      <c r="L77" s="9">
        <v>0.60750000000000004</v>
      </c>
    </row>
    <row r="78" spans="1:12" x14ac:dyDescent="0.25">
      <c r="A78" s="5">
        <v>77</v>
      </c>
      <c r="B78" s="5">
        <v>1</v>
      </c>
      <c r="C78" s="5">
        <v>22</v>
      </c>
      <c r="D78" s="5">
        <v>21</v>
      </c>
      <c r="E78" s="5">
        <v>0.64</v>
      </c>
      <c r="F78" s="9">
        <v>0.58179999999999998</v>
      </c>
      <c r="G78" s="8">
        <v>0.3</v>
      </c>
      <c r="H78" s="8">
        <v>0</v>
      </c>
      <c r="I78" s="8">
        <v>0</v>
      </c>
      <c r="J78" s="8">
        <v>0</v>
      </c>
      <c r="K78" s="8">
        <f t="shared" si="1"/>
        <v>0.3</v>
      </c>
      <c r="L78" s="9">
        <v>0.77270000000000005</v>
      </c>
    </row>
    <row r="79" spans="1:12" x14ac:dyDescent="0.25">
      <c r="A79" s="13">
        <v>78</v>
      </c>
      <c r="B79" s="13">
        <v>2</v>
      </c>
      <c r="C79" s="13">
        <v>89</v>
      </c>
      <c r="D79" s="13">
        <v>157.5</v>
      </c>
      <c r="E79" s="13">
        <v>7.54</v>
      </c>
      <c r="F79" s="14">
        <v>0.64400000000000002</v>
      </c>
      <c r="G79" s="15">
        <v>0.09</v>
      </c>
      <c r="H79" s="15">
        <v>0</v>
      </c>
      <c r="I79" s="15">
        <v>0</v>
      </c>
      <c r="J79" s="15">
        <v>0</v>
      </c>
      <c r="K79" s="15">
        <f t="shared" si="1"/>
        <v>0.09</v>
      </c>
      <c r="L79" s="14">
        <v>1</v>
      </c>
    </row>
    <row r="80" spans="1:12" x14ac:dyDescent="0.25">
      <c r="A80" s="5">
        <v>79</v>
      </c>
      <c r="B80" s="5">
        <v>1.1000000000000001</v>
      </c>
      <c r="C80" s="5">
        <v>79</v>
      </c>
      <c r="D80" s="5">
        <v>102.4</v>
      </c>
      <c r="E80" s="5">
        <v>3.08</v>
      </c>
      <c r="F80" s="9">
        <v>0.39579999999999999</v>
      </c>
      <c r="G80" s="8">
        <v>0</v>
      </c>
      <c r="H80" s="8">
        <v>7.34</v>
      </c>
      <c r="I80" s="8">
        <v>0</v>
      </c>
      <c r="J80" s="8">
        <v>0</v>
      </c>
      <c r="K80" s="8">
        <f t="shared" si="1"/>
        <v>7.34</v>
      </c>
      <c r="L80" s="9">
        <v>0.68179999999999996</v>
      </c>
    </row>
    <row r="81" spans="1:12" x14ac:dyDescent="0.25">
      <c r="A81" s="5">
        <v>80</v>
      </c>
      <c r="B81" s="5">
        <v>1</v>
      </c>
      <c r="C81" s="5">
        <v>74</v>
      </c>
      <c r="D81" s="5">
        <v>144.5</v>
      </c>
      <c r="E81" s="5">
        <v>5.29</v>
      </c>
      <c r="F81" s="9">
        <v>0.70079999999999998</v>
      </c>
      <c r="G81" s="8">
        <v>0</v>
      </c>
      <c r="H81" s="8">
        <v>13.34</v>
      </c>
      <c r="I81" s="8">
        <v>36.369999999999997</v>
      </c>
      <c r="J81" s="8">
        <v>0</v>
      </c>
      <c r="K81" s="8">
        <f t="shared" si="1"/>
        <v>49.709999999999994</v>
      </c>
      <c r="L81" s="9">
        <v>0.81</v>
      </c>
    </row>
    <row r="82" spans="1:12" x14ac:dyDescent="0.25">
      <c r="A82" s="5">
        <v>81</v>
      </c>
      <c r="B82" s="5">
        <v>4.5999999999999996</v>
      </c>
      <c r="C82" s="5">
        <v>236</v>
      </c>
      <c r="D82" s="5">
        <v>262</v>
      </c>
      <c r="E82" s="5">
        <v>13.71</v>
      </c>
      <c r="F82" s="9">
        <v>0.71220000000000006</v>
      </c>
      <c r="G82" s="8">
        <v>0</v>
      </c>
      <c r="H82" s="8">
        <v>38.14</v>
      </c>
      <c r="I82" s="8">
        <v>0</v>
      </c>
      <c r="J82" s="8">
        <v>0</v>
      </c>
      <c r="K82" s="8">
        <f t="shared" si="1"/>
        <v>38.14</v>
      </c>
      <c r="L82" s="9">
        <v>0.81520000000000004</v>
      </c>
    </row>
    <row r="83" spans="1:12" x14ac:dyDescent="0.25">
      <c r="A83" s="5">
        <v>82</v>
      </c>
      <c r="B83" s="5">
        <v>0.8</v>
      </c>
      <c r="C83" s="5">
        <v>30</v>
      </c>
      <c r="D83" s="5">
        <v>33.5</v>
      </c>
      <c r="E83" s="5">
        <v>0.92</v>
      </c>
      <c r="F83" s="9">
        <v>0.4451</v>
      </c>
      <c r="G83" s="8">
        <v>0.12</v>
      </c>
      <c r="H83" s="8">
        <v>0</v>
      </c>
      <c r="I83" s="8">
        <v>0</v>
      </c>
      <c r="J83" s="8">
        <v>0</v>
      </c>
      <c r="K83" s="8">
        <f t="shared" si="1"/>
        <v>0.12</v>
      </c>
      <c r="L83" s="9">
        <v>0.50149999999999995</v>
      </c>
    </row>
    <row r="84" spans="1:12" x14ac:dyDescent="0.25">
      <c r="A84" s="5">
        <v>83</v>
      </c>
      <c r="B84" s="5">
        <v>1.75</v>
      </c>
      <c r="C84" s="5">
        <v>99</v>
      </c>
      <c r="D84" s="5">
        <v>167.5</v>
      </c>
      <c r="E84" s="5">
        <v>3.36</v>
      </c>
      <c r="F84" s="9">
        <v>0.26529999999999998</v>
      </c>
      <c r="G84" s="8">
        <v>0</v>
      </c>
      <c r="H84" s="8">
        <v>1.1399999999999999</v>
      </c>
      <c r="I84" s="8">
        <v>0</v>
      </c>
      <c r="J84" s="8">
        <v>0</v>
      </c>
      <c r="K84" s="8">
        <f t="shared" si="1"/>
        <v>1.1399999999999999</v>
      </c>
      <c r="L84" s="9">
        <v>0.42859999999999998</v>
      </c>
    </row>
    <row r="85" spans="1:12" x14ac:dyDescent="0.25">
      <c r="A85" s="13">
        <v>84</v>
      </c>
      <c r="B85" s="13">
        <v>1.3</v>
      </c>
      <c r="C85" s="13">
        <v>70</v>
      </c>
      <c r="D85" s="13">
        <v>67</v>
      </c>
      <c r="E85" s="13">
        <v>5.0599999999999996</v>
      </c>
      <c r="F85" s="14">
        <v>0.72240000000000004</v>
      </c>
      <c r="G85" s="15">
        <v>0</v>
      </c>
      <c r="H85" s="15">
        <v>0</v>
      </c>
      <c r="I85" s="15">
        <v>0</v>
      </c>
      <c r="J85" s="15">
        <v>0</v>
      </c>
      <c r="K85" s="15">
        <f t="shared" si="1"/>
        <v>0</v>
      </c>
      <c r="L85" s="14">
        <v>1</v>
      </c>
    </row>
    <row r="86" spans="1:12" x14ac:dyDescent="0.25">
      <c r="A86" s="5">
        <v>85</v>
      </c>
      <c r="B86" s="5">
        <v>2.2999999999999998</v>
      </c>
      <c r="C86" s="5">
        <v>85</v>
      </c>
      <c r="D86" s="5">
        <v>132</v>
      </c>
      <c r="E86" s="5">
        <v>7.64</v>
      </c>
      <c r="F86" s="9">
        <v>0.69930000000000003</v>
      </c>
      <c r="G86" s="8">
        <v>0.27</v>
      </c>
      <c r="H86" s="8">
        <v>0</v>
      </c>
      <c r="I86" s="8">
        <v>0</v>
      </c>
      <c r="J86" s="8">
        <v>0</v>
      </c>
      <c r="K86" s="8">
        <f t="shared" si="1"/>
        <v>0.27</v>
      </c>
      <c r="L86" s="9">
        <v>0.95289999999999997</v>
      </c>
    </row>
    <row r="87" spans="1:12" x14ac:dyDescent="0.25">
      <c r="A87" s="5">
        <v>86</v>
      </c>
      <c r="B87" s="5">
        <v>1.5</v>
      </c>
      <c r="C87" s="5">
        <v>90</v>
      </c>
      <c r="D87" s="5">
        <v>115.5</v>
      </c>
      <c r="E87" s="5">
        <v>1.75</v>
      </c>
      <c r="F87" s="9">
        <v>0.19700000000000001</v>
      </c>
      <c r="G87" s="8">
        <v>0</v>
      </c>
      <c r="H87" s="8">
        <v>0</v>
      </c>
      <c r="I87" s="8">
        <v>0</v>
      </c>
      <c r="J87" s="8">
        <v>0</v>
      </c>
      <c r="K87" s="8">
        <f t="shared" si="1"/>
        <v>0</v>
      </c>
      <c r="L87" s="9">
        <v>0.37780000000000002</v>
      </c>
    </row>
    <row r="88" spans="1:12" x14ac:dyDescent="0.25">
      <c r="A88" s="5">
        <v>87</v>
      </c>
      <c r="B88" s="5">
        <v>2.5</v>
      </c>
      <c r="C88" s="5">
        <v>140</v>
      </c>
      <c r="D88" s="5">
        <v>362.5</v>
      </c>
      <c r="E88" s="5">
        <v>8.92</v>
      </c>
      <c r="F88" s="9">
        <v>0.54500000000000004</v>
      </c>
      <c r="G88" s="8">
        <v>0</v>
      </c>
      <c r="H88" s="8">
        <v>0</v>
      </c>
      <c r="I88" s="8">
        <v>54.27</v>
      </c>
      <c r="J88" s="8">
        <v>0</v>
      </c>
      <c r="K88" s="8">
        <f t="shared" si="1"/>
        <v>54.27</v>
      </c>
      <c r="L88" s="9">
        <v>0.97140000000000004</v>
      </c>
    </row>
    <row r="89" spans="1:12" x14ac:dyDescent="0.25">
      <c r="A89" s="5">
        <v>88</v>
      </c>
      <c r="B89" s="5">
        <v>3.8</v>
      </c>
      <c r="C89" s="5">
        <v>185</v>
      </c>
      <c r="D89" s="5">
        <v>374.5</v>
      </c>
      <c r="E89" s="5">
        <v>13.29</v>
      </c>
      <c r="F89" s="9">
        <v>0.65290000000000004</v>
      </c>
      <c r="G89" s="8">
        <v>0</v>
      </c>
      <c r="H89" s="8">
        <v>0</v>
      </c>
      <c r="I89" s="8">
        <v>0</v>
      </c>
      <c r="J89" s="8">
        <v>0</v>
      </c>
      <c r="K89" s="8">
        <f t="shared" si="1"/>
        <v>0</v>
      </c>
      <c r="L89" s="9">
        <v>0.97299999999999998</v>
      </c>
    </row>
    <row r="90" spans="1:12" x14ac:dyDescent="0.25">
      <c r="A90" s="5">
        <v>89</v>
      </c>
      <c r="B90" s="5">
        <v>4.3</v>
      </c>
      <c r="C90" s="5">
        <v>198</v>
      </c>
      <c r="D90" s="5">
        <v>283.5</v>
      </c>
      <c r="E90" s="5">
        <v>10.4</v>
      </c>
      <c r="F90" s="9">
        <v>0.49769999999999998</v>
      </c>
      <c r="G90" s="8">
        <v>0</v>
      </c>
      <c r="H90" s="8">
        <v>6.25</v>
      </c>
      <c r="I90" s="8">
        <v>0</v>
      </c>
      <c r="J90" s="8">
        <v>0</v>
      </c>
      <c r="K90" s="8">
        <f t="shared" si="1"/>
        <v>6.25</v>
      </c>
      <c r="L90" s="9">
        <v>0.76300000000000001</v>
      </c>
    </row>
    <row r="91" spans="1:12" x14ac:dyDescent="0.25">
      <c r="A91" s="7">
        <v>90</v>
      </c>
      <c r="B91" s="7">
        <v>1.4</v>
      </c>
      <c r="C91" s="7">
        <v>54</v>
      </c>
      <c r="D91" s="7">
        <v>52.5</v>
      </c>
      <c r="E91" s="7">
        <v>5.84</v>
      </c>
      <c r="F91" s="11">
        <v>1</v>
      </c>
      <c r="G91" s="12"/>
      <c r="H91" s="12"/>
      <c r="I91" s="12"/>
      <c r="J91" s="12"/>
      <c r="K91" s="12">
        <f t="shared" si="1"/>
        <v>0</v>
      </c>
      <c r="L91" s="11">
        <v>1</v>
      </c>
    </row>
    <row r="92" spans="1:12" x14ac:dyDescent="0.25">
      <c r="A92" s="5">
        <v>91</v>
      </c>
      <c r="B92" s="5">
        <v>3.6</v>
      </c>
      <c r="C92" s="5">
        <v>152</v>
      </c>
      <c r="D92" s="5">
        <v>198.8</v>
      </c>
      <c r="E92" s="5">
        <v>9.84</v>
      </c>
      <c r="F92" s="9">
        <v>0.59560000000000002</v>
      </c>
      <c r="G92" s="8">
        <v>0</v>
      </c>
      <c r="H92" s="8">
        <v>6.23</v>
      </c>
      <c r="I92" s="8">
        <v>0</v>
      </c>
      <c r="J92" s="8">
        <v>0</v>
      </c>
      <c r="K92" s="8">
        <f t="shared" si="1"/>
        <v>6.23</v>
      </c>
      <c r="L92" s="9">
        <v>0.97219999999999995</v>
      </c>
    </row>
    <row r="93" spans="1:12" x14ac:dyDescent="0.25">
      <c r="A93" s="5">
        <v>92</v>
      </c>
      <c r="B93" s="5">
        <v>0.5</v>
      </c>
      <c r="C93" s="5">
        <v>25</v>
      </c>
      <c r="D93" s="5">
        <v>47.5</v>
      </c>
      <c r="E93" s="5">
        <v>1.7</v>
      </c>
      <c r="F93" s="9">
        <v>0.57110000000000005</v>
      </c>
      <c r="G93" s="8">
        <v>0</v>
      </c>
      <c r="H93" s="8">
        <v>0</v>
      </c>
      <c r="I93" s="8">
        <v>0</v>
      </c>
      <c r="J93" s="8">
        <v>0</v>
      </c>
      <c r="K93" s="8">
        <f t="shared" si="1"/>
        <v>0</v>
      </c>
      <c r="L93" s="9">
        <v>0.8</v>
      </c>
    </row>
    <row r="94" spans="1:12" x14ac:dyDescent="0.25">
      <c r="A94" s="13">
        <v>93</v>
      </c>
      <c r="B94" s="13">
        <v>1.75</v>
      </c>
      <c r="C94" s="13">
        <v>82</v>
      </c>
      <c r="D94" s="13">
        <v>309</v>
      </c>
      <c r="E94" s="13">
        <v>7.59</v>
      </c>
      <c r="F94" s="14">
        <v>0.69159999999999999</v>
      </c>
      <c r="G94" s="15">
        <v>0.11</v>
      </c>
      <c r="H94" s="15">
        <v>0</v>
      </c>
      <c r="I94" s="15">
        <v>99.8</v>
      </c>
      <c r="J94" s="15">
        <v>0</v>
      </c>
      <c r="K94" s="15">
        <f t="shared" si="1"/>
        <v>99.91</v>
      </c>
      <c r="L94" s="14">
        <v>1</v>
      </c>
    </row>
    <row r="95" spans="1:12" x14ac:dyDescent="0.25">
      <c r="A95" s="5">
        <v>94</v>
      </c>
      <c r="B95" s="5">
        <v>1.7</v>
      </c>
      <c r="C95" s="5">
        <v>102</v>
      </c>
      <c r="D95" s="5">
        <v>191.8</v>
      </c>
      <c r="E95" s="5">
        <v>4.55</v>
      </c>
      <c r="F95" s="9">
        <v>0.35759999999999997</v>
      </c>
      <c r="G95" s="8">
        <v>0</v>
      </c>
      <c r="H95" s="8">
        <v>1.77</v>
      </c>
      <c r="I95" s="8">
        <v>10.76</v>
      </c>
      <c r="J95" s="8">
        <v>0</v>
      </c>
      <c r="K95" s="8">
        <f t="shared" si="1"/>
        <v>12.53</v>
      </c>
      <c r="L95" s="9">
        <v>0.47649999999999998</v>
      </c>
    </row>
    <row r="96" spans="1:12" x14ac:dyDescent="0.25">
      <c r="A96" s="5">
        <v>95</v>
      </c>
      <c r="B96" s="5">
        <v>3</v>
      </c>
      <c r="C96" s="5">
        <v>141</v>
      </c>
      <c r="D96" s="5">
        <v>253</v>
      </c>
      <c r="E96" s="5">
        <v>9.89</v>
      </c>
      <c r="F96" s="9">
        <v>0.59930000000000005</v>
      </c>
      <c r="G96" s="8">
        <v>0</v>
      </c>
      <c r="H96" s="8">
        <v>0</v>
      </c>
      <c r="I96" s="8">
        <v>0</v>
      </c>
      <c r="J96" s="8">
        <v>0</v>
      </c>
      <c r="K96" s="8">
        <f t="shared" si="1"/>
        <v>0</v>
      </c>
      <c r="L96" s="9">
        <v>0.96450000000000002</v>
      </c>
    </row>
    <row r="97" spans="1:12" x14ac:dyDescent="0.25">
      <c r="A97" s="13">
        <v>96</v>
      </c>
      <c r="B97" s="13">
        <v>3.4</v>
      </c>
      <c r="C97" s="13">
        <v>175</v>
      </c>
      <c r="D97" s="13">
        <v>283</v>
      </c>
      <c r="E97" s="13">
        <v>12.19</v>
      </c>
      <c r="F97" s="14">
        <v>0.69310000000000005</v>
      </c>
      <c r="G97" s="15">
        <v>0</v>
      </c>
      <c r="H97" s="15">
        <v>5.33</v>
      </c>
      <c r="I97" s="15">
        <v>0</v>
      </c>
      <c r="J97" s="15">
        <v>0</v>
      </c>
      <c r="K97" s="15">
        <f t="shared" si="1"/>
        <v>5.33</v>
      </c>
      <c r="L97" s="14">
        <v>1</v>
      </c>
    </row>
    <row r="98" spans="1:12" x14ac:dyDescent="0.25">
      <c r="A98" s="5">
        <v>97</v>
      </c>
      <c r="B98" s="5">
        <v>0.6</v>
      </c>
      <c r="C98" s="5">
        <v>33</v>
      </c>
      <c r="D98" s="5">
        <v>55.5</v>
      </c>
      <c r="E98" s="5">
        <v>1.38</v>
      </c>
      <c r="F98" s="9">
        <v>0.40260000000000001</v>
      </c>
      <c r="G98" s="8">
        <v>0</v>
      </c>
      <c r="H98" s="8">
        <v>0</v>
      </c>
      <c r="I98" s="8">
        <v>0</v>
      </c>
      <c r="J98" s="8">
        <v>0</v>
      </c>
      <c r="K98" s="8">
        <f t="shared" si="1"/>
        <v>0</v>
      </c>
      <c r="L98" s="9">
        <v>0.60609999999999997</v>
      </c>
    </row>
    <row r="99" spans="1:12" x14ac:dyDescent="0.25">
      <c r="A99" s="13">
        <v>98</v>
      </c>
      <c r="B99" s="13">
        <v>0.2</v>
      </c>
      <c r="C99" s="13">
        <v>15</v>
      </c>
      <c r="D99" s="13">
        <v>37</v>
      </c>
      <c r="E99" s="13">
        <v>0.92</v>
      </c>
      <c r="F99" s="14">
        <v>1</v>
      </c>
      <c r="G99" s="15">
        <v>0</v>
      </c>
      <c r="H99" s="15">
        <v>1.82</v>
      </c>
      <c r="I99" s="15">
        <v>13.26</v>
      </c>
      <c r="J99" s="15">
        <v>0.26</v>
      </c>
      <c r="K99" s="15">
        <f t="shared" si="1"/>
        <v>15.34</v>
      </c>
      <c r="L99" s="14">
        <v>1</v>
      </c>
    </row>
    <row r="100" spans="1:12" x14ac:dyDescent="0.25">
      <c r="A100" s="5">
        <v>99</v>
      </c>
      <c r="B100" s="5">
        <v>1.25</v>
      </c>
      <c r="C100" s="5">
        <v>82</v>
      </c>
      <c r="D100" s="5">
        <v>73.5</v>
      </c>
      <c r="E100" s="5">
        <v>3.96</v>
      </c>
      <c r="F100" s="9">
        <v>0.54830000000000001</v>
      </c>
      <c r="G100" s="8">
        <v>0</v>
      </c>
      <c r="H100" s="8">
        <v>6.41</v>
      </c>
      <c r="I100" s="8">
        <v>0</v>
      </c>
      <c r="J100" s="8">
        <v>0</v>
      </c>
      <c r="K100" s="8">
        <f t="shared" si="1"/>
        <v>6.41</v>
      </c>
      <c r="L100" s="9">
        <v>0.99590000000000001</v>
      </c>
    </row>
    <row r="101" spans="1:12" x14ac:dyDescent="0.25">
      <c r="A101" s="5">
        <v>100</v>
      </c>
      <c r="B101" s="5">
        <v>3</v>
      </c>
      <c r="C101" s="5">
        <v>96</v>
      </c>
      <c r="D101" s="5">
        <v>121.5</v>
      </c>
      <c r="E101" s="5">
        <v>6.39</v>
      </c>
      <c r="F101" s="9">
        <v>0.5534</v>
      </c>
      <c r="G101" s="8">
        <v>0.4</v>
      </c>
      <c r="H101" s="8">
        <v>0</v>
      </c>
      <c r="I101" s="8">
        <v>0</v>
      </c>
      <c r="J101" s="8">
        <v>0</v>
      </c>
      <c r="K101" s="8">
        <f t="shared" si="1"/>
        <v>0.4</v>
      </c>
      <c r="L101" s="9">
        <v>0.89710000000000001</v>
      </c>
    </row>
    <row r="102" spans="1:12" x14ac:dyDescent="0.25">
      <c r="A102" s="5">
        <v>101</v>
      </c>
      <c r="B102" s="5">
        <v>0.3</v>
      </c>
      <c r="C102" s="5">
        <v>21</v>
      </c>
      <c r="D102" s="5">
        <v>30.3</v>
      </c>
      <c r="E102" s="5">
        <v>0.83</v>
      </c>
      <c r="F102" s="9">
        <v>0.66669999999999996</v>
      </c>
      <c r="G102" s="8">
        <v>0</v>
      </c>
      <c r="H102" s="8">
        <v>0.59</v>
      </c>
      <c r="I102" s="8">
        <v>1.19</v>
      </c>
      <c r="J102" s="8">
        <v>0.13</v>
      </c>
      <c r="K102" s="8">
        <f t="shared" si="1"/>
        <v>1.9099999999999997</v>
      </c>
      <c r="L102" s="9">
        <v>0.66669999999999996</v>
      </c>
    </row>
    <row r="103" spans="1:12" x14ac:dyDescent="0.25">
      <c r="A103" s="13">
        <v>102</v>
      </c>
      <c r="B103" s="13">
        <v>0.6</v>
      </c>
      <c r="C103" s="13">
        <v>27</v>
      </c>
      <c r="D103" s="13">
        <v>132</v>
      </c>
      <c r="E103" s="13">
        <v>2.35</v>
      </c>
      <c r="F103" s="14">
        <v>0.63539999999999996</v>
      </c>
      <c r="G103" s="15">
        <v>0</v>
      </c>
      <c r="H103" s="15">
        <v>0</v>
      </c>
      <c r="I103" s="15">
        <v>48.51</v>
      </c>
      <c r="J103" s="15">
        <v>0</v>
      </c>
      <c r="K103" s="15">
        <f t="shared" si="1"/>
        <v>48.51</v>
      </c>
      <c r="L103" s="14">
        <v>1</v>
      </c>
    </row>
    <row r="104" spans="1:12" x14ac:dyDescent="0.25">
      <c r="A104" s="5">
        <v>103</v>
      </c>
      <c r="B104" s="5">
        <v>4.05</v>
      </c>
      <c r="C104" s="5">
        <v>250</v>
      </c>
      <c r="D104" s="5">
        <v>536.5</v>
      </c>
      <c r="E104" s="5">
        <v>16.47</v>
      </c>
      <c r="F104" s="9">
        <v>0.70689999999999997</v>
      </c>
      <c r="G104" s="8">
        <v>0</v>
      </c>
      <c r="H104" s="8">
        <v>4.0999999999999996</v>
      </c>
      <c r="I104" s="8">
        <v>50.71</v>
      </c>
      <c r="J104" s="8">
        <v>0</v>
      </c>
      <c r="K104" s="8">
        <f t="shared" si="1"/>
        <v>54.81</v>
      </c>
      <c r="L104" s="9">
        <v>0.87649999999999995</v>
      </c>
    </row>
    <row r="105" spans="1:12" x14ac:dyDescent="0.25">
      <c r="A105" s="13">
        <v>104</v>
      </c>
      <c r="B105" s="13">
        <v>5.5</v>
      </c>
      <c r="C105" s="13">
        <v>335</v>
      </c>
      <c r="D105" s="13">
        <v>549</v>
      </c>
      <c r="E105" s="13">
        <v>21.85</v>
      </c>
      <c r="F105" s="14">
        <v>0.79310000000000003</v>
      </c>
      <c r="G105" s="15">
        <v>0</v>
      </c>
      <c r="H105" s="15">
        <v>15.1</v>
      </c>
      <c r="I105" s="15">
        <v>0</v>
      </c>
      <c r="J105" s="15">
        <v>0</v>
      </c>
      <c r="K105" s="15">
        <f t="shared" si="1"/>
        <v>15.1</v>
      </c>
      <c r="L105" s="14">
        <v>1</v>
      </c>
    </row>
    <row r="106" spans="1:12" x14ac:dyDescent="0.25">
      <c r="A106" s="5">
        <v>105</v>
      </c>
      <c r="B106" s="5">
        <v>4</v>
      </c>
      <c r="C106" s="5">
        <v>215</v>
      </c>
      <c r="D106" s="5">
        <v>564</v>
      </c>
      <c r="E106" s="5">
        <v>15.87</v>
      </c>
      <c r="F106" s="9">
        <v>0.69410000000000005</v>
      </c>
      <c r="G106" s="8">
        <v>0</v>
      </c>
      <c r="H106" s="8">
        <v>0</v>
      </c>
      <c r="I106" s="8">
        <v>58.12</v>
      </c>
      <c r="J106" s="8">
        <v>0</v>
      </c>
      <c r="K106" s="8">
        <f t="shared" si="1"/>
        <v>58.12</v>
      </c>
      <c r="L106" s="9">
        <v>0.93020000000000003</v>
      </c>
    </row>
    <row r="107" spans="1:12" x14ac:dyDescent="0.25">
      <c r="A107" s="13">
        <v>106</v>
      </c>
      <c r="B107" s="13">
        <v>3.5</v>
      </c>
      <c r="C107" s="13">
        <v>186</v>
      </c>
      <c r="D107" s="13">
        <v>526</v>
      </c>
      <c r="E107" s="13">
        <v>14.63</v>
      </c>
      <c r="F107" s="14">
        <v>0.72219999999999995</v>
      </c>
      <c r="G107" s="15">
        <v>0</v>
      </c>
      <c r="H107" s="15">
        <v>0</v>
      </c>
      <c r="I107" s="15">
        <v>78.16</v>
      </c>
      <c r="J107" s="15">
        <v>0</v>
      </c>
      <c r="K107" s="15">
        <f t="shared" si="1"/>
        <v>78.16</v>
      </c>
      <c r="L107" s="14">
        <v>1</v>
      </c>
    </row>
    <row r="108" spans="1:12" x14ac:dyDescent="0.25">
      <c r="A108" s="13">
        <v>107</v>
      </c>
      <c r="B108" s="13">
        <v>3.5</v>
      </c>
      <c r="C108" s="13">
        <v>144</v>
      </c>
      <c r="D108" s="13">
        <v>132</v>
      </c>
      <c r="E108" s="13">
        <v>10.35</v>
      </c>
      <c r="F108" s="14">
        <v>0.84040000000000004</v>
      </c>
      <c r="G108" s="15">
        <v>0.17</v>
      </c>
      <c r="H108" s="15">
        <v>12.07</v>
      </c>
      <c r="I108" s="15">
        <v>0</v>
      </c>
      <c r="J108" s="15">
        <v>0</v>
      </c>
      <c r="K108" s="15">
        <f t="shared" si="1"/>
        <v>12.24</v>
      </c>
      <c r="L108" s="14">
        <v>1</v>
      </c>
    </row>
    <row r="109" spans="1:12" x14ac:dyDescent="0.25">
      <c r="A109" s="5">
        <v>108</v>
      </c>
      <c r="B109" s="5">
        <v>1.38</v>
      </c>
      <c r="C109" s="5">
        <v>105</v>
      </c>
      <c r="D109" s="5">
        <v>100.5</v>
      </c>
      <c r="E109" s="5">
        <v>5.93</v>
      </c>
      <c r="F109" s="9">
        <v>0.64990000000000003</v>
      </c>
      <c r="G109" s="8">
        <v>0</v>
      </c>
      <c r="H109" s="8">
        <v>20.16</v>
      </c>
      <c r="I109" s="8">
        <v>0</v>
      </c>
      <c r="J109" s="8">
        <v>0</v>
      </c>
      <c r="K109" s="8">
        <f t="shared" si="1"/>
        <v>20.16</v>
      </c>
      <c r="L109" s="9">
        <v>0.72840000000000005</v>
      </c>
    </row>
    <row r="110" spans="1:12" x14ac:dyDescent="0.25">
      <c r="A110" s="5">
        <v>109</v>
      </c>
      <c r="B110" s="5">
        <v>5.5</v>
      </c>
      <c r="C110" s="5">
        <v>209</v>
      </c>
      <c r="D110" s="5">
        <v>615.5</v>
      </c>
      <c r="E110" s="5">
        <v>16.559999999999999</v>
      </c>
      <c r="F110" s="9">
        <v>0.68289999999999995</v>
      </c>
      <c r="G110" s="8">
        <v>0.81</v>
      </c>
      <c r="H110" s="8">
        <v>0</v>
      </c>
      <c r="I110" s="8">
        <v>51.09</v>
      </c>
      <c r="J110" s="8">
        <v>0</v>
      </c>
      <c r="K110" s="8">
        <f t="shared" si="1"/>
        <v>51.900000000000006</v>
      </c>
      <c r="L110" s="9">
        <v>0.91869999999999996</v>
      </c>
    </row>
    <row r="111" spans="1:12" x14ac:dyDescent="0.25">
      <c r="A111" s="5">
        <v>110</v>
      </c>
      <c r="B111" s="5">
        <v>2.7</v>
      </c>
      <c r="C111" s="5">
        <v>142</v>
      </c>
      <c r="D111" s="5">
        <v>234</v>
      </c>
      <c r="E111" s="5">
        <v>10.07</v>
      </c>
      <c r="F111" s="9">
        <v>0.66190000000000004</v>
      </c>
      <c r="G111" s="8">
        <v>0</v>
      </c>
      <c r="H111" s="8">
        <v>3.47</v>
      </c>
      <c r="I111" s="8">
        <v>0</v>
      </c>
      <c r="J111" s="8">
        <v>0</v>
      </c>
      <c r="K111" s="8">
        <f t="shared" si="1"/>
        <v>3.47</v>
      </c>
      <c r="L111" s="9">
        <v>0.9577</v>
      </c>
    </row>
    <row r="112" spans="1:12" x14ac:dyDescent="0.25">
      <c r="A112" s="13">
        <v>111</v>
      </c>
      <c r="B112" s="13">
        <v>4.5</v>
      </c>
      <c r="C112" s="13">
        <v>185</v>
      </c>
      <c r="D112" s="13">
        <v>427</v>
      </c>
      <c r="E112" s="13">
        <v>14.9</v>
      </c>
      <c r="F112" s="14">
        <v>0.69799999999999995</v>
      </c>
      <c r="G112" s="15">
        <v>0.3</v>
      </c>
      <c r="H112" s="15">
        <v>0</v>
      </c>
      <c r="I112" s="15">
        <v>0</v>
      </c>
      <c r="J112" s="15">
        <v>0</v>
      </c>
      <c r="K112" s="15">
        <f t="shared" si="1"/>
        <v>0.3</v>
      </c>
      <c r="L112" s="14">
        <v>1</v>
      </c>
    </row>
    <row r="113" spans="1:12" x14ac:dyDescent="0.25">
      <c r="A113" s="5">
        <v>112</v>
      </c>
      <c r="B113" s="5">
        <v>1.1000000000000001</v>
      </c>
      <c r="C113" s="5">
        <v>74</v>
      </c>
      <c r="D113" s="5">
        <v>105</v>
      </c>
      <c r="E113" s="5">
        <v>4.32</v>
      </c>
      <c r="F113" s="9">
        <v>0.52659999999999996</v>
      </c>
      <c r="G113" s="8">
        <v>0</v>
      </c>
      <c r="H113" s="8">
        <v>6.68</v>
      </c>
      <c r="I113" s="8">
        <v>0</v>
      </c>
      <c r="J113" s="8">
        <v>0</v>
      </c>
      <c r="K113" s="8">
        <f t="shared" si="1"/>
        <v>6.68</v>
      </c>
      <c r="L113" s="9">
        <v>0.73640000000000005</v>
      </c>
    </row>
    <row r="114" spans="1:12" x14ac:dyDescent="0.25">
      <c r="A114" s="13">
        <v>113</v>
      </c>
      <c r="B114" s="13">
        <v>2.5</v>
      </c>
      <c r="C114" s="13">
        <v>105</v>
      </c>
      <c r="D114" s="13">
        <v>332.5</v>
      </c>
      <c r="E114" s="13">
        <v>8.92</v>
      </c>
      <c r="F114" s="14">
        <v>0.66159999999999997</v>
      </c>
      <c r="G114" s="15">
        <v>0.28000000000000003</v>
      </c>
      <c r="H114" s="15">
        <v>0</v>
      </c>
      <c r="I114" s="15">
        <v>68.209999999999994</v>
      </c>
      <c r="J114" s="15">
        <v>0</v>
      </c>
      <c r="K114" s="15">
        <f t="shared" si="1"/>
        <v>68.489999999999995</v>
      </c>
      <c r="L114" s="14">
        <v>1</v>
      </c>
    </row>
    <row r="115" spans="1:12" x14ac:dyDescent="0.25">
      <c r="A115" s="13">
        <v>114</v>
      </c>
      <c r="B115" s="13">
        <v>1.4</v>
      </c>
      <c r="C115" s="13">
        <v>94</v>
      </c>
      <c r="D115" s="13">
        <v>123.5</v>
      </c>
      <c r="E115" s="13">
        <v>6.53</v>
      </c>
      <c r="F115" s="14">
        <v>0.65029999999999999</v>
      </c>
      <c r="G115" s="15">
        <v>0</v>
      </c>
      <c r="H115" s="15">
        <v>13.7</v>
      </c>
      <c r="I115" s="15">
        <v>0</v>
      </c>
      <c r="J115" s="15">
        <v>0</v>
      </c>
      <c r="K115" s="15">
        <f t="shared" si="1"/>
        <v>13.7</v>
      </c>
      <c r="L115" s="14">
        <v>1</v>
      </c>
    </row>
    <row r="116" spans="1:12" x14ac:dyDescent="0.25">
      <c r="A116" s="13">
        <v>115</v>
      </c>
      <c r="B116" s="13">
        <v>2</v>
      </c>
      <c r="C116" s="13">
        <v>42</v>
      </c>
      <c r="D116" s="13">
        <v>42</v>
      </c>
      <c r="E116" s="13">
        <v>3.04</v>
      </c>
      <c r="F116" s="14">
        <v>0.71279999999999999</v>
      </c>
      <c r="G116" s="15">
        <v>0.73</v>
      </c>
      <c r="H116" s="15">
        <v>0</v>
      </c>
      <c r="I116" s="15">
        <v>0</v>
      </c>
      <c r="J116" s="15">
        <v>0</v>
      </c>
      <c r="K116" s="15">
        <f t="shared" si="1"/>
        <v>0.73</v>
      </c>
      <c r="L116" s="14">
        <v>1</v>
      </c>
    </row>
    <row r="117" spans="1:12" x14ac:dyDescent="0.25">
      <c r="A117" s="7">
        <v>116</v>
      </c>
      <c r="B117" s="7">
        <v>0.4</v>
      </c>
      <c r="C117" s="7">
        <v>29</v>
      </c>
      <c r="D117" s="7">
        <v>10.5</v>
      </c>
      <c r="E117" s="7">
        <v>0.87</v>
      </c>
      <c r="F117" s="11">
        <v>1</v>
      </c>
      <c r="G117" s="12"/>
      <c r="H117" s="12"/>
      <c r="I117" s="12"/>
      <c r="J117" s="12"/>
      <c r="K117" s="12">
        <f t="shared" si="1"/>
        <v>0</v>
      </c>
      <c r="L117" s="11">
        <v>1</v>
      </c>
    </row>
    <row r="118" spans="1:12" x14ac:dyDescent="0.25">
      <c r="A118" s="13">
        <v>117</v>
      </c>
      <c r="B118" s="13">
        <v>0.75</v>
      </c>
      <c r="C118" s="13">
        <v>35</v>
      </c>
      <c r="D118" s="13">
        <v>42</v>
      </c>
      <c r="E118" s="13">
        <v>2.81</v>
      </c>
      <c r="F118" s="14">
        <v>0.73529999999999995</v>
      </c>
      <c r="G118" s="15">
        <v>0</v>
      </c>
      <c r="H118" s="15">
        <v>0</v>
      </c>
      <c r="I118" s="15">
        <v>0</v>
      </c>
      <c r="J118" s="15">
        <v>0</v>
      </c>
      <c r="K118" s="15">
        <f t="shared" si="1"/>
        <v>0</v>
      </c>
      <c r="L118" s="14">
        <v>1</v>
      </c>
    </row>
    <row r="119" spans="1:12" x14ac:dyDescent="0.25">
      <c r="A119" s="5">
        <v>118</v>
      </c>
      <c r="B119" s="5">
        <v>0.81</v>
      </c>
      <c r="C119" s="5">
        <v>32</v>
      </c>
      <c r="D119" s="5">
        <v>54.5</v>
      </c>
      <c r="E119" s="5">
        <v>2.81</v>
      </c>
      <c r="F119" s="9">
        <v>0.66110000000000002</v>
      </c>
      <c r="G119" s="8">
        <v>0</v>
      </c>
      <c r="H119" s="8">
        <v>0</v>
      </c>
      <c r="I119" s="8">
        <v>0</v>
      </c>
      <c r="J119" s="8">
        <v>0</v>
      </c>
      <c r="K119" s="8">
        <f t="shared" si="1"/>
        <v>0</v>
      </c>
      <c r="L119" s="9">
        <v>0.92589999999999995</v>
      </c>
    </row>
    <row r="120" spans="1:12" x14ac:dyDescent="0.25">
      <c r="A120" s="5">
        <v>119</v>
      </c>
      <c r="B120" s="5">
        <v>1.6</v>
      </c>
      <c r="C120" s="5">
        <v>80</v>
      </c>
      <c r="D120" s="5">
        <v>102</v>
      </c>
      <c r="E120" s="5">
        <v>4.55</v>
      </c>
      <c r="F120" s="9">
        <v>0.48070000000000002</v>
      </c>
      <c r="G120" s="8">
        <v>0</v>
      </c>
      <c r="H120" s="8">
        <v>0</v>
      </c>
      <c r="I120" s="8">
        <v>0</v>
      </c>
      <c r="J120" s="8">
        <v>0</v>
      </c>
      <c r="K120" s="8">
        <f t="shared" si="1"/>
        <v>0</v>
      </c>
      <c r="L120" s="9">
        <v>0.71760000000000002</v>
      </c>
    </row>
    <row r="121" spans="1:12" x14ac:dyDescent="0.25">
      <c r="A121" s="5">
        <v>120</v>
      </c>
      <c r="B121" s="5">
        <v>1</v>
      </c>
      <c r="C121" s="5">
        <v>31</v>
      </c>
      <c r="D121" s="5">
        <v>23</v>
      </c>
      <c r="E121" s="5">
        <v>1.1499999999999999</v>
      </c>
      <c r="F121" s="9">
        <v>0.53249999999999997</v>
      </c>
      <c r="G121" s="8">
        <v>0.28000000000000003</v>
      </c>
      <c r="H121" s="8">
        <v>0</v>
      </c>
      <c r="I121" s="8">
        <v>0</v>
      </c>
      <c r="J121" s="8">
        <v>0</v>
      </c>
      <c r="K121" s="8">
        <f t="shared" si="1"/>
        <v>0.28000000000000003</v>
      </c>
      <c r="L121" s="9">
        <v>0.5484</v>
      </c>
    </row>
    <row r="122" spans="1:12" x14ac:dyDescent="0.25">
      <c r="A122" s="13">
        <v>121</v>
      </c>
      <c r="B122" s="13">
        <v>2</v>
      </c>
      <c r="C122" s="13">
        <v>122</v>
      </c>
      <c r="D122" s="13">
        <v>105</v>
      </c>
      <c r="E122" s="13">
        <v>6.95</v>
      </c>
      <c r="F122" s="14">
        <v>0.70120000000000005</v>
      </c>
      <c r="G122" s="15">
        <v>0</v>
      </c>
      <c r="H122" s="15">
        <v>20.12</v>
      </c>
      <c r="I122" s="15">
        <v>0</v>
      </c>
      <c r="J122" s="15">
        <v>0</v>
      </c>
      <c r="K122" s="15">
        <f t="shared" si="1"/>
        <v>20.12</v>
      </c>
      <c r="L122" s="14">
        <v>1</v>
      </c>
    </row>
    <row r="123" spans="1:12" x14ac:dyDescent="0.25">
      <c r="A123" s="5">
        <v>122</v>
      </c>
      <c r="B123" s="5">
        <v>1.1000000000000001</v>
      </c>
      <c r="C123" s="5">
        <v>69</v>
      </c>
      <c r="D123" s="5">
        <v>67</v>
      </c>
      <c r="E123" s="5">
        <v>2.94</v>
      </c>
      <c r="F123" s="9">
        <v>0.45950000000000002</v>
      </c>
      <c r="G123" s="8">
        <v>0</v>
      </c>
      <c r="H123" s="8">
        <v>2.23</v>
      </c>
      <c r="I123" s="8">
        <v>0</v>
      </c>
      <c r="J123" s="8">
        <v>0</v>
      </c>
      <c r="K123" s="8">
        <f t="shared" si="1"/>
        <v>2.23</v>
      </c>
      <c r="L123" s="9">
        <v>0.68179999999999996</v>
      </c>
    </row>
    <row r="124" spans="1:12" x14ac:dyDescent="0.25">
      <c r="A124" s="5">
        <v>123</v>
      </c>
      <c r="B124" s="5">
        <v>1</v>
      </c>
      <c r="C124" s="5">
        <v>51</v>
      </c>
      <c r="D124" s="5">
        <v>194.5</v>
      </c>
      <c r="E124" s="5">
        <v>5.52</v>
      </c>
      <c r="F124" s="9">
        <v>0.75309999999999999</v>
      </c>
      <c r="G124" s="8">
        <v>0</v>
      </c>
      <c r="H124" s="8">
        <v>0</v>
      </c>
      <c r="I124" s="8">
        <v>79.62</v>
      </c>
      <c r="J124" s="8">
        <v>0</v>
      </c>
      <c r="K124" s="8">
        <f t="shared" si="1"/>
        <v>79.62</v>
      </c>
      <c r="L124" s="9">
        <v>0.84309999999999996</v>
      </c>
    </row>
    <row r="125" spans="1:12" x14ac:dyDescent="0.25">
      <c r="A125" s="13">
        <v>124</v>
      </c>
      <c r="B125" s="13">
        <v>4.5999999999999996</v>
      </c>
      <c r="C125" s="13">
        <v>219</v>
      </c>
      <c r="D125" s="13">
        <v>375.5</v>
      </c>
      <c r="E125" s="13">
        <v>16.239999999999998</v>
      </c>
      <c r="F125" s="14">
        <v>0.74380000000000002</v>
      </c>
      <c r="G125" s="15">
        <v>0</v>
      </c>
      <c r="H125" s="15">
        <v>0</v>
      </c>
      <c r="I125" s="15">
        <v>0</v>
      </c>
      <c r="J125" s="15">
        <v>0</v>
      </c>
      <c r="K125" s="15">
        <f t="shared" si="1"/>
        <v>0</v>
      </c>
      <c r="L125" s="14">
        <v>1</v>
      </c>
    </row>
    <row r="126" spans="1:12" x14ac:dyDescent="0.25">
      <c r="A126" s="13">
        <v>125</v>
      </c>
      <c r="B126" s="13">
        <v>0.8</v>
      </c>
      <c r="C126" s="13">
        <v>27</v>
      </c>
      <c r="D126" s="13">
        <v>21</v>
      </c>
      <c r="E126" s="13">
        <v>1.38</v>
      </c>
      <c r="F126" s="14">
        <v>0.6694</v>
      </c>
      <c r="G126" s="15">
        <v>0.24</v>
      </c>
      <c r="H126" s="15">
        <v>0</v>
      </c>
      <c r="I126" s="15">
        <v>0</v>
      </c>
      <c r="J126" s="15">
        <v>0</v>
      </c>
      <c r="K126" s="15">
        <f t="shared" si="1"/>
        <v>0.24</v>
      </c>
      <c r="L126" s="14">
        <v>1</v>
      </c>
    </row>
    <row r="127" spans="1:12" x14ac:dyDescent="0.25">
      <c r="A127" s="5">
        <v>126</v>
      </c>
      <c r="B127" s="5">
        <v>1.75</v>
      </c>
      <c r="C127" s="5">
        <v>78</v>
      </c>
      <c r="D127" s="5">
        <v>151</v>
      </c>
      <c r="E127" s="5">
        <v>4</v>
      </c>
      <c r="F127" s="9">
        <v>0.35270000000000001</v>
      </c>
      <c r="G127" s="8">
        <v>0</v>
      </c>
      <c r="H127" s="8">
        <v>0</v>
      </c>
      <c r="I127" s="8">
        <v>1.48</v>
      </c>
      <c r="J127" s="8">
        <v>0</v>
      </c>
      <c r="K127" s="8">
        <f t="shared" si="1"/>
        <v>1.48</v>
      </c>
      <c r="L127" s="9">
        <v>0.55130000000000001</v>
      </c>
    </row>
    <row r="128" spans="1:12" x14ac:dyDescent="0.25">
      <c r="A128" s="13">
        <v>127</v>
      </c>
      <c r="B128" s="13">
        <v>1.3</v>
      </c>
      <c r="C128" s="13">
        <v>73</v>
      </c>
      <c r="D128" s="13">
        <v>68.5</v>
      </c>
      <c r="E128" s="13">
        <v>5.0599999999999996</v>
      </c>
      <c r="F128" s="14">
        <v>0.70909999999999995</v>
      </c>
      <c r="G128" s="15">
        <v>0</v>
      </c>
      <c r="H128" s="15">
        <v>1.01</v>
      </c>
      <c r="I128" s="15">
        <v>0</v>
      </c>
      <c r="J128" s="15">
        <v>0</v>
      </c>
      <c r="K128" s="15">
        <f t="shared" si="1"/>
        <v>1.01</v>
      </c>
      <c r="L128" s="14">
        <v>1</v>
      </c>
    </row>
    <row r="129" spans="1:12" x14ac:dyDescent="0.25">
      <c r="A129" s="5">
        <v>128</v>
      </c>
      <c r="B129" s="5">
        <v>2.2999999999999998</v>
      </c>
      <c r="C129" s="5">
        <v>83</v>
      </c>
      <c r="D129" s="5">
        <v>161</v>
      </c>
      <c r="E129" s="5">
        <v>7.54</v>
      </c>
      <c r="F129" s="9">
        <v>0.68089999999999995</v>
      </c>
      <c r="G129" s="8">
        <v>0.44</v>
      </c>
      <c r="H129" s="8">
        <v>0</v>
      </c>
      <c r="I129" s="8">
        <v>0</v>
      </c>
      <c r="J129" s="8">
        <v>0</v>
      </c>
      <c r="K129" s="8">
        <f t="shared" si="1"/>
        <v>0.44</v>
      </c>
      <c r="L129" s="9">
        <v>0.97589999999999999</v>
      </c>
    </row>
    <row r="130" spans="1:12" x14ac:dyDescent="0.25">
      <c r="A130" s="5">
        <v>129</v>
      </c>
      <c r="B130" s="5">
        <v>1</v>
      </c>
      <c r="C130" s="5">
        <v>66</v>
      </c>
      <c r="D130" s="5">
        <v>70.3</v>
      </c>
      <c r="E130" s="5">
        <v>2.71</v>
      </c>
      <c r="F130" s="9">
        <v>0.4304</v>
      </c>
      <c r="G130" s="8">
        <v>0</v>
      </c>
      <c r="H130" s="8">
        <v>2.95</v>
      </c>
      <c r="I130" s="8">
        <v>0</v>
      </c>
      <c r="J130" s="8">
        <v>0</v>
      </c>
      <c r="K130" s="8">
        <f t="shared" si="1"/>
        <v>2.95</v>
      </c>
      <c r="L130" s="9">
        <v>0.67849999999999999</v>
      </c>
    </row>
    <row r="131" spans="1:12" x14ac:dyDescent="0.25">
      <c r="A131" s="5">
        <v>130</v>
      </c>
      <c r="B131" s="5">
        <v>2.5</v>
      </c>
      <c r="C131" s="5">
        <v>127</v>
      </c>
      <c r="D131" s="5">
        <v>338</v>
      </c>
      <c r="E131" s="5">
        <v>7.31</v>
      </c>
      <c r="F131" s="9">
        <v>0.4254</v>
      </c>
      <c r="G131" s="8">
        <v>0.02</v>
      </c>
      <c r="H131" s="8">
        <v>0</v>
      </c>
      <c r="I131" s="8">
        <v>37.86</v>
      </c>
      <c r="J131" s="8">
        <v>0</v>
      </c>
      <c r="K131" s="8">
        <f t="shared" ref="K131:K194" si="2">SUM(G131:J131)</f>
        <v>37.880000000000003</v>
      </c>
      <c r="L131" s="9">
        <v>0.7</v>
      </c>
    </row>
    <row r="132" spans="1:12" x14ac:dyDescent="0.25">
      <c r="A132" s="5">
        <v>131</v>
      </c>
      <c r="B132" s="5">
        <v>3.8</v>
      </c>
      <c r="C132" s="5">
        <v>262</v>
      </c>
      <c r="D132" s="5">
        <v>421</v>
      </c>
      <c r="E132" s="5">
        <v>18.579999999999998</v>
      </c>
      <c r="F132" s="9">
        <v>0.88800000000000001</v>
      </c>
      <c r="G132" s="8">
        <v>0</v>
      </c>
      <c r="H132" s="8">
        <v>34.26</v>
      </c>
      <c r="I132" s="8">
        <v>0</v>
      </c>
      <c r="J132" s="8">
        <v>0</v>
      </c>
      <c r="K132" s="8">
        <f t="shared" si="2"/>
        <v>34.26</v>
      </c>
      <c r="L132" s="9">
        <v>0.98340000000000005</v>
      </c>
    </row>
    <row r="133" spans="1:12" x14ac:dyDescent="0.25">
      <c r="A133" s="5">
        <v>132</v>
      </c>
      <c r="B133" s="5">
        <v>4.3</v>
      </c>
      <c r="C133" s="5">
        <v>189</v>
      </c>
      <c r="D133" s="5">
        <v>287</v>
      </c>
      <c r="E133" s="5">
        <v>8.92</v>
      </c>
      <c r="F133" s="9">
        <v>0.3987</v>
      </c>
      <c r="G133" s="8">
        <v>0</v>
      </c>
      <c r="H133" s="8">
        <v>0.6</v>
      </c>
      <c r="I133" s="8">
        <v>0</v>
      </c>
      <c r="J133" s="8">
        <v>0</v>
      </c>
      <c r="K133" s="8">
        <f t="shared" si="2"/>
        <v>0.6</v>
      </c>
      <c r="L133" s="9">
        <v>0.65710000000000002</v>
      </c>
    </row>
    <row r="134" spans="1:12" x14ac:dyDescent="0.25">
      <c r="A134" s="5">
        <v>133</v>
      </c>
      <c r="B134" s="5">
        <v>1.4</v>
      </c>
      <c r="C134" s="5">
        <v>75</v>
      </c>
      <c r="D134" s="5">
        <v>71</v>
      </c>
      <c r="E134" s="5">
        <v>4.88</v>
      </c>
      <c r="F134" s="9">
        <v>0.65480000000000005</v>
      </c>
      <c r="G134" s="8">
        <v>0</v>
      </c>
      <c r="H134" s="8">
        <v>0</v>
      </c>
      <c r="I134" s="8">
        <v>0</v>
      </c>
      <c r="J134" s="8">
        <v>0</v>
      </c>
      <c r="K134" s="8">
        <f t="shared" si="2"/>
        <v>0</v>
      </c>
      <c r="L134" s="9">
        <v>0.92859999999999998</v>
      </c>
    </row>
    <row r="135" spans="1:12" x14ac:dyDescent="0.25">
      <c r="A135" s="5">
        <v>134</v>
      </c>
      <c r="B135" s="5">
        <v>3.6</v>
      </c>
      <c r="C135" s="5">
        <v>163</v>
      </c>
      <c r="D135" s="5">
        <v>218</v>
      </c>
      <c r="E135" s="5">
        <v>10.95</v>
      </c>
      <c r="F135" s="9">
        <v>0.66239999999999999</v>
      </c>
      <c r="G135" s="8">
        <v>0</v>
      </c>
      <c r="H135" s="8">
        <v>9.8800000000000008</v>
      </c>
      <c r="I135" s="8">
        <v>0</v>
      </c>
      <c r="J135" s="8">
        <v>0</v>
      </c>
      <c r="K135" s="8">
        <f t="shared" si="2"/>
        <v>9.8800000000000008</v>
      </c>
      <c r="L135" s="9">
        <v>0.99039999999999995</v>
      </c>
    </row>
    <row r="136" spans="1:12" x14ac:dyDescent="0.25">
      <c r="A136" s="5">
        <v>135</v>
      </c>
      <c r="B136" s="5">
        <v>0.5</v>
      </c>
      <c r="C136" s="5">
        <v>30</v>
      </c>
      <c r="D136" s="5">
        <v>31</v>
      </c>
      <c r="E136" s="5">
        <v>1.24</v>
      </c>
      <c r="F136" s="9">
        <v>0.51229999999999998</v>
      </c>
      <c r="G136" s="8">
        <v>0.01</v>
      </c>
      <c r="H136" s="8">
        <v>0</v>
      </c>
      <c r="I136" s="8">
        <v>0</v>
      </c>
      <c r="J136" s="8">
        <v>0</v>
      </c>
      <c r="K136" s="8">
        <f t="shared" si="2"/>
        <v>0.01</v>
      </c>
      <c r="L136" s="9">
        <v>0.8</v>
      </c>
    </row>
    <row r="137" spans="1:12" x14ac:dyDescent="0.25">
      <c r="A137" s="13">
        <v>136</v>
      </c>
      <c r="B137" s="13">
        <v>1.75</v>
      </c>
      <c r="C137" s="13">
        <v>84</v>
      </c>
      <c r="D137" s="13">
        <v>178</v>
      </c>
      <c r="E137" s="13">
        <v>7.64</v>
      </c>
      <c r="F137" s="14">
        <v>0.68079999999999996</v>
      </c>
      <c r="G137" s="15">
        <v>0.08</v>
      </c>
      <c r="H137" s="15">
        <v>0</v>
      </c>
      <c r="I137" s="15">
        <v>5.87</v>
      </c>
      <c r="J137" s="15">
        <v>0</v>
      </c>
      <c r="K137" s="15">
        <f t="shared" si="2"/>
        <v>5.95</v>
      </c>
      <c r="L137" s="14">
        <v>1</v>
      </c>
    </row>
    <row r="138" spans="1:12" x14ac:dyDescent="0.25">
      <c r="A138" s="5">
        <v>137</v>
      </c>
      <c r="B138" s="5">
        <v>1.7</v>
      </c>
      <c r="C138" s="5">
        <v>114</v>
      </c>
      <c r="D138" s="5">
        <v>195</v>
      </c>
      <c r="E138" s="5">
        <v>6.35</v>
      </c>
      <c r="F138" s="9">
        <v>0.49869999999999998</v>
      </c>
      <c r="G138" s="8">
        <v>0</v>
      </c>
      <c r="H138" s="8">
        <v>11.47</v>
      </c>
      <c r="I138" s="8">
        <v>19.350000000000001</v>
      </c>
      <c r="J138" s="8">
        <v>0</v>
      </c>
      <c r="K138" s="8">
        <f t="shared" si="2"/>
        <v>30.82</v>
      </c>
      <c r="L138" s="9">
        <v>0.82350000000000001</v>
      </c>
    </row>
    <row r="139" spans="1:12" x14ac:dyDescent="0.25">
      <c r="A139" s="13">
        <v>138</v>
      </c>
      <c r="B139" s="13">
        <v>3</v>
      </c>
      <c r="C139" s="13">
        <v>211</v>
      </c>
      <c r="D139" s="13">
        <v>183</v>
      </c>
      <c r="E139" s="13">
        <v>8.9700000000000006</v>
      </c>
      <c r="F139" s="14">
        <v>0.60019999999999996</v>
      </c>
      <c r="G139" s="15">
        <v>0</v>
      </c>
      <c r="H139" s="15">
        <v>51.89</v>
      </c>
      <c r="I139" s="15">
        <v>0</v>
      </c>
      <c r="J139" s="15">
        <v>0</v>
      </c>
      <c r="K139" s="15">
        <f t="shared" si="2"/>
        <v>51.89</v>
      </c>
      <c r="L139" s="14">
        <v>1</v>
      </c>
    </row>
    <row r="140" spans="1:12" x14ac:dyDescent="0.25">
      <c r="A140" s="13">
        <v>139</v>
      </c>
      <c r="B140" s="13">
        <v>3.15</v>
      </c>
      <c r="C140" s="13">
        <v>147</v>
      </c>
      <c r="D140" s="13">
        <v>253</v>
      </c>
      <c r="E140" s="13">
        <v>11.22</v>
      </c>
      <c r="F140" s="14">
        <v>0.68989999999999996</v>
      </c>
      <c r="G140" s="15">
        <v>0</v>
      </c>
      <c r="H140" s="15">
        <v>0</v>
      </c>
      <c r="I140" s="15">
        <v>0</v>
      </c>
      <c r="J140" s="15">
        <v>0</v>
      </c>
      <c r="K140" s="15">
        <f t="shared" si="2"/>
        <v>0</v>
      </c>
      <c r="L140" s="14">
        <v>1</v>
      </c>
    </row>
    <row r="141" spans="1:12" x14ac:dyDescent="0.25">
      <c r="A141" s="13">
        <v>140</v>
      </c>
      <c r="B141" s="13">
        <v>1.55</v>
      </c>
      <c r="C141" s="13">
        <v>58</v>
      </c>
      <c r="D141" s="13">
        <v>43</v>
      </c>
      <c r="E141" s="13">
        <v>3.04</v>
      </c>
      <c r="F141" s="14">
        <v>0.60270000000000001</v>
      </c>
      <c r="G141" s="15">
        <v>0.2</v>
      </c>
      <c r="H141" s="15">
        <v>0</v>
      </c>
      <c r="I141" s="15">
        <v>0</v>
      </c>
      <c r="J141" s="15">
        <v>0</v>
      </c>
      <c r="K141" s="15">
        <f t="shared" si="2"/>
        <v>0.2</v>
      </c>
      <c r="L141" s="14">
        <v>1</v>
      </c>
    </row>
    <row r="142" spans="1:12" x14ac:dyDescent="0.25">
      <c r="A142" s="7">
        <v>141</v>
      </c>
      <c r="B142" s="7">
        <v>0.2</v>
      </c>
      <c r="C142" s="7">
        <v>11</v>
      </c>
      <c r="D142" s="7">
        <v>24.8</v>
      </c>
      <c r="E142" s="7">
        <v>1.29</v>
      </c>
      <c r="F142" s="11">
        <v>1</v>
      </c>
      <c r="G142" s="12"/>
      <c r="H142" s="12"/>
      <c r="I142" s="12"/>
      <c r="J142" s="12"/>
      <c r="K142" s="12">
        <f t="shared" si="2"/>
        <v>0</v>
      </c>
      <c r="L142" s="11">
        <v>1</v>
      </c>
    </row>
    <row r="143" spans="1:12" x14ac:dyDescent="0.25">
      <c r="A143" s="5">
        <v>142</v>
      </c>
      <c r="B143" s="5">
        <v>1.25</v>
      </c>
      <c r="C143" s="5">
        <v>111</v>
      </c>
      <c r="D143" s="5">
        <v>81</v>
      </c>
      <c r="E143" s="5">
        <v>3.45</v>
      </c>
      <c r="F143" s="9">
        <v>0.4546</v>
      </c>
      <c r="G143" s="8">
        <v>0</v>
      </c>
      <c r="H143" s="8">
        <v>18</v>
      </c>
      <c r="I143" s="8">
        <v>0</v>
      </c>
      <c r="J143" s="8">
        <v>0</v>
      </c>
      <c r="K143" s="8">
        <f t="shared" si="2"/>
        <v>18</v>
      </c>
      <c r="L143" s="9">
        <v>0.6</v>
      </c>
    </row>
    <row r="144" spans="1:12" x14ac:dyDescent="0.25">
      <c r="A144" s="5">
        <v>143</v>
      </c>
      <c r="B144" s="5">
        <v>1.8</v>
      </c>
      <c r="C144" s="5">
        <v>114</v>
      </c>
      <c r="D144" s="5">
        <v>111</v>
      </c>
      <c r="E144" s="5">
        <v>5.98</v>
      </c>
      <c r="F144" s="9">
        <v>0.56599999999999995</v>
      </c>
      <c r="G144" s="8">
        <v>0</v>
      </c>
      <c r="H144" s="8">
        <v>11.25</v>
      </c>
      <c r="I144" s="8">
        <v>0</v>
      </c>
      <c r="J144" s="8">
        <v>0</v>
      </c>
      <c r="K144" s="8">
        <f t="shared" si="2"/>
        <v>11.25</v>
      </c>
      <c r="L144" s="9">
        <v>0.65949999999999998</v>
      </c>
    </row>
    <row r="145" spans="1:12" x14ac:dyDescent="0.25">
      <c r="A145" s="5">
        <v>144</v>
      </c>
      <c r="B145" s="5">
        <v>0.3</v>
      </c>
      <c r="C145" s="5">
        <v>20</v>
      </c>
      <c r="D145" s="5">
        <v>20</v>
      </c>
      <c r="E145" s="5">
        <v>1.01</v>
      </c>
      <c r="F145" s="9">
        <v>0.73440000000000005</v>
      </c>
      <c r="G145" s="8">
        <v>0</v>
      </c>
      <c r="H145" s="8">
        <v>0</v>
      </c>
      <c r="I145" s="8">
        <v>0</v>
      </c>
      <c r="J145" s="8">
        <v>0.01</v>
      </c>
      <c r="K145" s="8">
        <f t="shared" si="2"/>
        <v>0.01</v>
      </c>
      <c r="L145" s="9">
        <v>0.85</v>
      </c>
    </row>
    <row r="146" spans="1:12" x14ac:dyDescent="0.25">
      <c r="A146" s="13">
        <v>145</v>
      </c>
      <c r="B146" s="13">
        <v>0.6</v>
      </c>
      <c r="C146" s="13">
        <v>27</v>
      </c>
      <c r="D146" s="13">
        <v>31</v>
      </c>
      <c r="E146" s="13">
        <v>1.84</v>
      </c>
      <c r="F146" s="14">
        <v>0.68859999999999999</v>
      </c>
      <c r="G146" s="15">
        <v>0.02</v>
      </c>
      <c r="H146" s="15">
        <v>0</v>
      </c>
      <c r="I146" s="15">
        <v>0</v>
      </c>
      <c r="J146" s="15">
        <v>0</v>
      </c>
      <c r="K146" s="15">
        <f t="shared" si="2"/>
        <v>0.02</v>
      </c>
      <c r="L146" s="14">
        <v>1</v>
      </c>
    </row>
    <row r="147" spans="1:12" x14ac:dyDescent="0.25">
      <c r="A147" s="13">
        <v>146</v>
      </c>
      <c r="B147" s="13">
        <v>3.55</v>
      </c>
      <c r="C147" s="13">
        <v>200</v>
      </c>
      <c r="D147" s="13">
        <v>467</v>
      </c>
      <c r="E147" s="13">
        <v>17.989999999999998</v>
      </c>
      <c r="F147" s="14">
        <v>0.89870000000000005</v>
      </c>
      <c r="G147" s="15">
        <v>0</v>
      </c>
      <c r="H147" s="15">
        <v>0</v>
      </c>
      <c r="I147" s="15">
        <v>38.65</v>
      </c>
      <c r="J147" s="15">
        <v>0</v>
      </c>
      <c r="K147" s="15">
        <f t="shared" si="2"/>
        <v>38.65</v>
      </c>
      <c r="L147" s="14">
        <v>1</v>
      </c>
    </row>
    <row r="148" spans="1:12" x14ac:dyDescent="0.25">
      <c r="A148" s="5">
        <v>147</v>
      </c>
      <c r="B148" s="5">
        <v>5.5</v>
      </c>
      <c r="C148" s="5">
        <v>304</v>
      </c>
      <c r="D148" s="5">
        <v>569.6</v>
      </c>
      <c r="E148" s="5">
        <v>20.239999999999998</v>
      </c>
      <c r="F148" s="9">
        <v>0.71519999999999995</v>
      </c>
      <c r="G148" s="8">
        <v>0</v>
      </c>
      <c r="H148" s="8">
        <v>0</v>
      </c>
      <c r="I148" s="8">
        <v>0</v>
      </c>
      <c r="J148" s="8">
        <v>0</v>
      </c>
      <c r="K148" s="8">
        <f t="shared" si="2"/>
        <v>0</v>
      </c>
      <c r="L148" s="9">
        <v>0.90500000000000003</v>
      </c>
    </row>
    <row r="149" spans="1:12" x14ac:dyDescent="0.25">
      <c r="A149" s="5">
        <v>148</v>
      </c>
      <c r="B149" s="5">
        <v>4</v>
      </c>
      <c r="C149" s="5">
        <v>206</v>
      </c>
      <c r="D149" s="5">
        <v>352</v>
      </c>
      <c r="E149" s="5">
        <v>6.21</v>
      </c>
      <c r="F149" s="9">
        <v>0.2112</v>
      </c>
      <c r="G149" s="8">
        <v>0.02</v>
      </c>
      <c r="H149" s="8">
        <v>0</v>
      </c>
      <c r="I149" s="8">
        <v>0</v>
      </c>
      <c r="J149" s="8">
        <v>0</v>
      </c>
      <c r="K149" s="8">
        <f t="shared" si="2"/>
        <v>0.02</v>
      </c>
      <c r="L149" s="9">
        <v>0.44600000000000001</v>
      </c>
    </row>
    <row r="150" spans="1:12" x14ac:dyDescent="0.25">
      <c r="A150" s="13">
        <v>149</v>
      </c>
      <c r="B150" s="13">
        <v>3.5</v>
      </c>
      <c r="C150" s="13">
        <v>175</v>
      </c>
      <c r="D150" s="13">
        <v>437.3</v>
      </c>
      <c r="E150" s="13">
        <v>12.42</v>
      </c>
      <c r="F150" s="14">
        <v>0.59770000000000001</v>
      </c>
      <c r="G150" s="15">
        <v>0</v>
      </c>
      <c r="H150" s="15">
        <v>0</v>
      </c>
      <c r="I150" s="15">
        <v>11.92</v>
      </c>
      <c r="J150" s="15">
        <v>0</v>
      </c>
      <c r="K150" s="15">
        <f t="shared" si="2"/>
        <v>11.92</v>
      </c>
      <c r="L150" s="14">
        <v>1</v>
      </c>
    </row>
    <row r="151" spans="1:12" x14ac:dyDescent="0.25">
      <c r="A151" s="5">
        <v>150</v>
      </c>
      <c r="B151" s="5">
        <v>3.5</v>
      </c>
      <c r="C151" s="5">
        <v>112</v>
      </c>
      <c r="D151" s="5">
        <v>106</v>
      </c>
      <c r="E151" s="5">
        <v>4.46</v>
      </c>
      <c r="F151" s="9">
        <v>0.38300000000000001</v>
      </c>
      <c r="G151" s="8">
        <v>0.28000000000000003</v>
      </c>
      <c r="H151" s="8">
        <v>0</v>
      </c>
      <c r="I151" s="8">
        <v>0</v>
      </c>
      <c r="J151" s="8">
        <v>0</v>
      </c>
      <c r="K151" s="8">
        <f t="shared" si="2"/>
        <v>0.28000000000000003</v>
      </c>
      <c r="L151" s="9">
        <v>0.49530000000000002</v>
      </c>
    </row>
    <row r="152" spans="1:12" x14ac:dyDescent="0.25">
      <c r="A152" s="13">
        <v>151</v>
      </c>
      <c r="B152" s="13">
        <v>1.38</v>
      </c>
      <c r="C152" s="13">
        <v>120</v>
      </c>
      <c r="D152" s="13">
        <v>99.5</v>
      </c>
      <c r="E152" s="13">
        <v>6.44</v>
      </c>
      <c r="F152" s="14">
        <v>0.73780000000000001</v>
      </c>
      <c r="G152" s="15">
        <v>0</v>
      </c>
      <c r="H152" s="15">
        <v>37.67</v>
      </c>
      <c r="I152" s="15">
        <v>0</v>
      </c>
      <c r="J152" s="15">
        <v>0</v>
      </c>
      <c r="K152" s="15">
        <f t="shared" si="2"/>
        <v>37.67</v>
      </c>
      <c r="L152" s="14">
        <v>1</v>
      </c>
    </row>
    <row r="153" spans="1:12" x14ac:dyDescent="0.25">
      <c r="A153" s="5">
        <v>152</v>
      </c>
      <c r="B153" s="5">
        <v>5.5</v>
      </c>
      <c r="C153" s="5">
        <v>178</v>
      </c>
      <c r="D153" s="5">
        <v>532</v>
      </c>
      <c r="E153" s="5">
        <v>8.2799999999999994</v>
      </c>
      <c r="F153" s="9">
        <v>0.35580000000000001</v>
      </c>
      <c r="G153" s="8">
        <v>0.71</v>
      </c>
      <c r="H153" s="8">
        <v>0</v>
      </c>
      <c r="I153" s="8">
        <v>55.73</v>
      </c>
      <c r="J153" s="8">
        <v>0</v>
      </c>
      <c r="K153" s="8">
        <f t="shared" si="2"/>
        <v>56.44</v>
      </c>
      <c r="L153" s="9">
        <v>0.42699999999999999</v>
      </c>
    </row>
    <row r="154" spans="1:12" x14ac:dyDescent="0.25">
      <c r="A154" s="13">
        <v>153</v>
      </c>
      <c r="B154" s="13">
        <v>2.7</v>
      </c>
      <c r="C154" s="13">
        <v>129</v>
      </c>
      <c r="D154" s="13">
        <v>82</v>
      </c>
      <c r="E154" s="13">
        <v>6.55</v>
      </c>
      <c r="F154" s="14">
        <v>0.65369999999999995</v>
      </c>
      <c r="G154" s="15">
        <v>0</v>
      </c>
      <c r="H154" s="15">
        <v>0.6</v>
      </c>
      <c r="I154" s="15">
        <v>0</v>
      </c>
      <c r="J154" s="15">
        <v>0</v>
      </c>
      <c r="K154" s="15">
        <f t="shared" si="2"/>
        <v>0.6</v>
      </c>
      <c r="L154" s="14">
        <v>1</v>
      </c>
    </row>
    <row r="155" spans="1:12" x14ac:dyDescent="0.25">
      <c r="A155" s="13">
        <v>154</v>
      </c>
      <c r="B155" s="13">
        <v>4.5</v>
      </c>
      <c r="C155" s="13">
        <v>174</v>
      </c>
      <c r="D155" s="13">
        <v>346.3</v>
      </c>
      <c r="E155" s="13">
        <v>14.86</v>
      </c>
      <c r="F155" s="14">
        <v>0.7591</v>
      </c>
      <c r="G155" s="15">
        <v>0.25</v>
      </c>
      <c r="H155" s="15">
        <v>0</v>
      </c>
      <c r="I155" s="15">
        <v>0</v>
      </c>
      <c r="J155" s="15">
        <v>0</v>
      </c>
      <c r="K155" s="15">
        <f t="shared" si="2"/>
        <v>0.25</v>
      </c>
      <c r="L155" s="14">
        <v>1</v>
      </c>
    </row>
    <row r="156" spans="1:12" x14ac:dyDescent="0.25">
      <c r="A156" s="5">
        <v>155</v>
      </c>
      <c r="B156" s="5">
        <v>1.1000000000000001</v>
      </c>
      <c r="C156" s="5">
        <v>71</v>
      </c>
      <c r="D156" s="5">
        <v>123</v>
      </c>
      <c r="E156" s="5">
        <v>3.17</v>
      </c>
      <c r="F156" s="9">
        <v>0.39510000000000001</v>
      </c>
      <c r="G156" s="8">
        <v>0</v>
      </c>
      <c r="H156" s="8">
        <v>0.47</v>
      </c>
      <c r="I156" s="8">
        <v>3.95</v>
      </c>
      <c r="J156" s="8">
        <v>0</v>
      </c>
      <c r="K156" s="8">
        <f t="shared" si="2"/>
        <v>4.42</v>
      </c>
      <c r="L156" s="9">
        <v>0.59670000000000001</v>
      </c>
    </row>
    <row r="157" spans="1:12" x14ac:dyDescent="0.25">
      <c r="A157" s="5">
        <v>156</v>
      </c>
      <c r="B157" s="5">
        <v>1.3</v>
      </c>
      <c r="C157" s="5">
        <v>55</v>
      </c>
      <c r="D157" s="5">
        <v>154</v>
      </c>
      <c r="E157" s="5">
        <v>3.73</v>
      </c>
      <c r="F157" s="9">
        <v>0.46250000000000002</v>
      </c>
      <c r="G157" s="8">
        <v>0</v>
      </c>
      <c r="H157" s="8">
        <v>0</v>
      </c>
      <c r="I157" s="8">
        <v>22.12</v>
      </c>
      <c r="J157" s="8">
        <v>0</v>
      </c>
      <c r="K157" s="8">
        <f t="shared" si="2"/>
        <v>22.12</v>
      </c>
      <c r="L157" s="9">
        <v>0.70909999999999995</v>
      </c>
    </row>
    <row r="158" spans="1:12" x14ac:dyDescent="0.25">
      <c r="A158" s="5">
        <v>157</v>
      </c>
      <c r="B158" s="5">
        <v>1.3</v>
      </c>
      <c r="C158" s="5">
        <v>91</v>
      </c>
      <c r="D158" s="5">
        <v>191</v>
      </c>
      <c r="E158" s="5">
        <v>5.66</v>
      </c>
      <c r="F158" s="9">
        <v>0.57479999999999998</v>
      </c>
      <c r="G158" s="8">
        <v>0</v>
      </c>
      <c r="H158" s="8">
        <v>11.88</v>
      </c>
      <c r="I158" s="8">
        <v>41.36</v>
      </c>
      <c r="J158" s="8">
        <v>0</v>
      </c>
      <c r="K158" s="8">
        <f t="shared" si="2"/>
        <v>53.24</v>
      </c>
      <c r="L158" s="9">
        <v>0.62309999999999999</v>
      </c>
    </row>
    <row r="159" spans="1:12" x14ac:dyDescent="0.25">
      <c r="A159" s="13">
        <v>158</v>
      </c>
      <c r="B159" s="13">
        <v>2</v>
      </c>
      <c r="C159" s="13">
        <v>80</v>
      </c>
      <c r="D159" s="13">
        <v>126</v>
      </c>
      <c r="E159" s="13">
        <v>6.9</v>
      </c>
      <c r="F159" s="14">
        <v>0.6472</v>
      </c>
      <c r="G159" s="15">
        <v>0.19</v>
      </c>
      <c r="H159" s="15">
        <v>0</v>
      </c>
      <c r="I159" s="15">
        <v>0</v>
      </c>
      <c r="J159" s="15">
        <v>0</v>
      </c>
      <c r="K159" s="15">
        <f t="shared" si="2"/>
        <v>0.19</v>
      </c>
      <c r="L159" s="14">
        <v>1</v>
      </c>
    </row>
    <row r="160" spans="1:12" x14ac:dyDescent="0.25">
      <c r="A160" s="13">
        <v>159</v>
      </c>
      <c r="B160" s="13">
        <v>0.4</v>
      </c>
      <c r="C160" s="13">
        <v>26</v>
      </c>
      <c r="D160" s="13">
        <v>20</v>
      </c>
      <c r="E160" s="13">
        <v>1.2</v>
      </c>
      <c r="F160" s="14">
        <v>0.64019999999999999</v>
      </c>
      <c r="G160" s="15">
        <v>0</v>
      </c>
      <c r="H160" s="15">
        <v>0</v>
      </c>
      <c r="I160" s="15">
        <v>0</v>
      </c>
      <c r="J160" s="15">
        <v>0</v>
      </c>
      <c r="K160" s="15">
        <f t="shared" si="2"/>
        <v>0</v>
      </c>
      <c r="L160" s="14">
        <v>1</v>
      </c>
    </row>
    <row r="161" spans="1:12" x14ac:dyDescent="0.25">
      <c r="A161" s="5">
        <v>160</v>
      </c>
      <c r="B161" s="5">
        <v>0.75</v>
      </c>
      <c r="C161" s="5">
        <v>72</v>
      </c>
      <c r="D161" s="5">
        <v>56</v>
      </c>
      <c r="E161" s="5">
        <v>2.5299999999999998</v>
      </c>
      <c r="F161" s="9">
        <v>0.5282</v>
      </c>
      <c r="G161" s="8">
        <v>0</v>
      </c>
      <c r="H161" s="8">
        <v>14.62</v>
      </c>
      <c r="I161" s="8">
        <v>0</v>
      </c>
      <c r="J161" s="8">
        <v>0</v>
      </c>
      <c r="K161" s="8">
        <f t="shared" si="2"/>
        <v>14.62</v>
      </c>
      <c r="L161" s="9">
        <v>0.8518</v>
      </c>
    </row>
    <row r="162" spans="1:12" x14ac:dyDescent="0.25">
      <c r="A162" s="5">
        <v>161</v>
      </c>
      <c r="B162" s="5">
        <v>0.81</v>
      </c>
      <c r="C162" s="5">
        <v>72</v>
      </c>
      <c r="D162" s="5">
        <v>69.3</v>
      </c>
      <c r="E162" s="5">
        <v>3.53</v>
      </c>
      <c r="F162" s="9">
        <v>0.62050000000000005</v>
      </c>
      <c r="G162" s="8">
        <v>0</v>
      </c>
      <c r="H162" s="8">
        <v>16.66</v>
      </c>
      <c r="I162" s="8">
        <v>0</v>
      </c>
      <c r="J162" s="8">
        <v>0</v>
      </c>
      <c r="K162" s="8">
        <f t="shared" si="2"/>
        <v>16.66</v>
      </c>
      <c r="L162" s="9">
        <v>0.92589999999999995</v>
      </c>
    </row>
    <row r="163" spans="1:12" x14ac:dyDescent="0.25">
      <c r="A163" s="13">
        <v>162</v>
      </c>
      <c r="B163" s="13">
        <v>0.6</v>
      </c>
      <c r="C163" s="13">
        <v>51</v>
      </c>
      <c r="D163" s="13">
        <v>41</v>
      </c>
      <c r="E163" s="13">
        <v>2.2999999999999998</v>
      </c>
      <c r="F163" s="14">
        <v>0.62670000000000003</v>
      </c>
      <c r="G163" s="15">
        <v>0</v>
      </c>
      <c r="H163" s="15">
        <v>9.16</v>
      </c>
      <c r="I163" s="15">
        <v>0</v>
      </c>
      <c r="J163" s="15">
        <v>0</v>
      </c>
      <c r="K163" s="15">
        <f t="shared" si="2"/>
        <v>9.16</v>
      </c>
      <c r="L163" s="14">
        <v>1</v>
      </c>
    </row>
    <row r="164" spans="1:12" x14ac:dyDescent="0.25">
      <c r="A164" s="7">
        <v>163</v>
      </c>
      <c r="B164" s="7">
        <v>1</v>
      </c>
      <c r="C164" s="7">
        <v>63</v>
      </c>
      <c r="D164" s="7">
        <v>10</v>
      </c>
      <c r="E164" s="7">
        <v>1.66</v>
      </c>
      <c r="F164" s="11">
        <v>1</v>
      </c>
      <c r="G164" s="12"/>
      <c r="H164" s="12"/>
      <c r="I164" s="12"/>
      <c r="J164" s="12"/>
      <c r="K164" s="12">
        <f t="shared" si="2"/>
        <v>0</v>
      </c>
      <c r="L164" s="11">
        <v>1</v>
      </c>
    </row>
    <row r="165" spans="1:12" x14ac:dyDescent="0.25">
      <c r="A165" s="13">
        <v>164</v>
      </c>
      <c r="B165" s="13">
        <v>2</v>
      </c>
      <c r="C165" s="13">
        <v>121</v>
      </c>
      <c r="D165" s="13">
        <v>111</v>
      </c>
      <c r="E165" s="13">
        <v>6.49</v>
      </c>
      <c r="F165" s="14">
        <v>0.61470000000000002</v>
      </c>
      <c r="G165" s="15">
        <v>0</v>
      </c>
      <c r="H165" s="15">
        <v>14.32</v>
      </c>
      <c r="I165" s="15">
        <v>0</v>
      </c>
      <c r="J165" s="15">
        <v>0</v>
      </c>
      <c r="K165" s="15">
        <f t="shared" si="2"/>
        <v>14.32</v>
      </c>
      <c r="L165" s="14">
        <v>1</v>
      </c>
    </row>
    <row r="166" spans="1:12" x14ac:dyDescent="0.25">
      <c r="A166" s="5">
        <v>165</v>
      </c>
      <c r="B166" s="5">
        <v>2.1</v>
      </c>
      <c r="C166" s="5">
        <v>104</v>
      </c>
      <c r="D166" s="5">
        <v>165</v>
      </c>
      <c r="E166" s="5">
        <v>4.83</v>
      </c>
      <c r="F166" s="9">
        <v>0.34370000000000001</v>
      </c>
      <c r="G166" s="8">
        <v>0</v>
      </c>
      <c r="H166" s="8">
        <v>0</v>
      </c>
      <c r="I166" s="8">
        <v>0</v>
      </c>
      <c r="J166" s="8">
        <v>0</v>
      </c>
      <c r="K166" s="8">
        <f t="shared" si="2"/>
        <v>0</v>
      </c>
      <c r="L166" s="9">
        <v>0.44359999999999999</v>
      </c>
    </row>
    <row r="167" spans="1:12" x14ac:dyDescent="0.25">
      <c r="A167" s="5">
        <v>166</v>
      </c>
      <c r="B167" s="5">
        <v>1</v>
      </c>
      <c r="C167" s="5">
        <v>59</v>
      </c>
      <c r="D167" s="5">
        <v>264</v>
      </c>
      <c r="E167" s="5">
        <v>5.75</v>
      </c>
      <c r="F167" s="9">
        <v>0.75849999999999995</v>
      </c>
      <c r="G167" s="8">
        <v>0</v>
      </c>
      <c r="H167" s="8">
        <v>3.87</v>
      </c>
      <c r="I167" s="8">
        <v>130.97</v>
      </c>
      <c r="J167" s="8">
        <v>0</v>
      </c>
      <c r="K167" s="8">
        <f t="shared" si="2"/>
        <v>134.84</v>
      </c>
      <c r="L167" s="9">
        <v>0.81</v>
      </c>
    </row>
    <row r="168" spans="1:12" x14ac:dyDescent="0.25">
      <c r="A168" s="5">
        <v>167</v>
      </c>
      <c r="B168" s="5">
        <v>4.5999999999999996</v>
      </c>
      <c r="C168" s="5">
        <v>139</v>
      </c>
      <c r="D168" s="5">
        <v>193</v>
      </c>
      <c r="E168" s="5">
        <v>12.17</v>
      </c>
      <c r="F168" s="9">
        <v>0.78869999999999996</v>
      </c>
      <c r="G168" s="8">
        <v>0.69</v>
      </c>
      <c r="H168" s="8">
        <v>0</v>
      </c>
      <c r="I168" s="8">
        <v>0</v>
      </c>
      <c r="J168" s="8">
        <v>0</v>
      </c>
      <c r="K168" s="8">
        <f t="shared" si="2"/>
        <v>0.69</v>
      </c>
      <c r="L168" s="9">
        <v>0.95679999999999998</v>
      </c>
    </row>
    <row r="169" spans="1:12" x14ac:dyDescent="0.25">
      <c r="A169" s="13">
        <v>168</v>
      </c>
      <c r="B169" s="13">
        <v>0.8</v>
      </c>
      <c r="C169" s="13">
        <v>34</v>
      </c>
      <c r="D169" s="13">
        <v>20</v>
      </c>
      <c r="E169" s="13">
        <v>1.84</v>
      </c>
      <c r="F169" s="14">
        <v>0.75880000000000003</v>
      </c>
      <c r="G169" s="15">
        <v>0.17</v>
      </c>
      <c r="H169" s="15">
        <v>0</v>
      </c>
      <c r="I169" s="15">
        <v>0</v>
      </c>
      <c r="J169" s="15">
        <v>0</v>
      </c>
      <c r="K169" s="15">
        <f t="shared" si="2"/>
        <v>0.17</v>
      </c>
      <c r="L169" s="14">
        <v>1</v>
      </c>
    </row>
    <row r="170" spans="1:12" x14ac:dyDescent="0.25">
      <c r="A170" s="5">
        <v>169</v>
      </c>
      <c r="B170" s="5">
        <v>1.75</v>
      </c>
      <c r="C170" s="5">
        <v>99</v>
      </c>
      <c r="D170" s="5">
        <v>151.5</v>
      </c>
      <c r="E170" s="5">
        <v>4.46</v>
      </c>
      <c r="F170" s="9">
        <v>0.35089999999999999</v>
      </c>
      <c r="G170" s="8">
        <v>0</v>
      </c>
      <c r="H170" s="8">
        <v>1.1299999999999999</v>
      </c>
      <c r="I170" s="8">
        <v>0</v>
      </c>
      <c r="J170" s="8">
        <v>0</v>
      </c>
      <c r="K170" s="8">
        <f t="shared" si="2"/>
        <v>1.1299999999999999</v>
      </c>
      <c r="L170" s="9">
        <v>0.48320000000000002</v>
      </c>
    </row>
    <row r="171" spans="1:12" x14ac:dyDescent="0.25">
      <c r="A171" s="13">
        <v>170</v>
      </c>
      <c r="B171" s="13">
        <v>1.3</v>
      </c>
      <c r="C171" s="13">
        <v>62</v>
      </c>
      <c r="D171" s="13">
        <v>30</v>
      </c>
      <c r="E171" s="13">
        <v>3.68</v>
      </c>
      <c r="F171" s="14">
        <v>0.81740000000000002</v>
      </c>
      <c r="G171" s="15">
        <v>0.1</v>
      </c>
      <c r="H171" s="15">
        <v>0</v>
      </c>
      <c r="I171" s="15">
        <v>0</v>
      </c>
      <c r="J171" s="15">
        <v>0</v>
      </c>
      <c r="K171" s="15">
        <f t="shared" si="2"/>
        <v>0.1</v>
      </c>
      <c r="L171" s="14">
        <v>1</v>
      </c>
    </row>
    <row r="172" spans="1:12" x14ac:dyDescent="0.25">
      <c r="A172" s="5">
        <v>171</v>
      </c>
      <c r="B172" s="5">
        <v>2.2999999999999998</v>
      </c>
      <c r="C172" s="5">
        <v>60</v>
      </c>
      <c r="D172" s="5">
        <v>114.9</v>
      </c>
      <c r="E172" s="5">
        <v>5.1100000000000003</v>
      </c>
      <c r="F172" s="9">
        <v>0.57199999999999995</v>
      </c>
      <c r="G172" s="8">
        <v>0.53</v>
      </c>
      <c r="H172" s="8">
        <v>0</v>
      </c>
      <c r="I172" s="8">
        <v>2.9</v>
      </c>
      <c r="J172" s="8">
        <v>0</v>
      </c>
      <c r="K172" s="8">
        <f t="shared" si="2"/>
        <v>3.4299999999999997</v>
      </c>
      <c r="L172" s="9">
        <v>0.7167</v>
      </c>
    </row>
    <row r="173" spans="1:12" x14ac:dyDescent="0.25">
      <c r="A173" s="5">
        <v>172</v>
      </c>
      <c r="B173" s="5">
        <v>2</v>
      </c>
      <c r="C173" s="5">
        <v>67</v>
      </c>
      <c r="D173" s="5">
        <v>68</v>
      </c>
      <c r="E173" s="5">
        <v>3.31</v>
      </c>
      <c r="F173" s="9">
        <v>0.47689999999999999</v>
      </c>
      <c r="G173" s="8">
        <v>0.19</v>
      </c>
      <c r="H173" s="8">
        <v>0</v>
      </c>
      <c r="I173" s="8">
        <v>0</v>
      </c>
      <c r="J173" s="8">
        <v>0</v>
      </c>
      <c r="K173" s="8">
        <f t="shared" si="2"/>
        <v>0.19</v>
      </c>
      <c r="L173" s="9">
        <v>0.64710000000000001</v>
      </c>
    </row>
    <row r="174" spans="1:12" x14ac:dyDescent="0.25">
      <c r="A174" s="5">
        <v>173</v>
      </c>
      <c r="B174" s="5">
        <v>2.5</v>
      </c>
      <c r="C174" s="5">
        <v>145</v>
      </c>
      <c r="D174" s="5">
        <v>337.5</v>
      </c>
      <c r="E174" s="5">
        <v>7.54</v>
      </c>
      <c r="F174" s="9">
        <v>0.43390000000000001</v>
      </c>
      <c r="G174" s="8">
        <v>0</v>
      </c>
      <c r="H174" s="8">
        <v>2.57</v>
      </c>
      <c r="I174" s="8">
        <v>39.07</v>
      </c>
      <c r="J174" s="8">
        <v>0</v>
      </c>
      <c r="K174" s="8">
        <f t="shared" si="2"/>
        <v>41.64</v>
      </c>
      <c r="L174" s="9">
        <v>0.7</v>
      </c>
    </row>
    <row r="175" spans="1:12" x14ac:dyDescent="0.25">
      <c r="A175" s="13">
        <v>174</v>
      </c>
      <c r="B175" s="13">
        <v>3.8</v>
      </c>
      <c r="C175" s="13">
        <v>174</v>
      </c>
      <c r="D175" s="13">
        <v>595.70000000000005</v>
      </c>
      <c r="E175" s="13">
        <v>17.07</v>
      </c>
      <c r="F175" s="14">
        <v>0.84830000000000005</v>
      </c>
      <c r="G175" s="15">
        <v>0.17</v>
      </c>
      <c r="H175" s="15">
        <v>0</v>
      </c>
      <c r="I175" s="15">
        <v>121.62</v>
      </c>
      <c r="J175" s="15">
        <v>0</v>
      </c>
      <c r="K175" s="15">
        <f t="shared" si="2"/>
        <v>121.79</v>
      </c>
      <c r="L175" s="14">
        <v>1</v>
      </c>
    </row>
    <row r="176" spans="1:12" x14ac:dyDescent="0.25">
      <c r="A176" s="5">
        <v>175</v>
      </c>
      <c r="B176" s="5">
        <v>4.3</v>
      </c>
      <c r="C176" s="5">
        <v>215</v>
      </c>
      <c r="D176" s="5">
        <v>294</v>
      </c>
      <c r="E176" s="5">
        <v>7.36</v>
      </c>
      <c r="F176" s="9">
        <v>0.29580000000000001</v>
      </c>
      <c r="G176" s="8">
        <v>0</v>
      </c>
      <c r="H176" s="8">
        <v>6.13</v>
      </c>
      <c r="I176" s="8">
        <v>0</v>
      </c>
      <c r="J176" s="8">
        <v>0</v>
      </c>
      <c r="K176" s="8">
        <f t="shared" si="2"/>
        <v>6.13</v>
      </c>
      <c r="L176" s="9">
        <v>0.45119999999999999</v>
      </c>
    </row>
    <row r="177" spans="1:12" x14ac:dyDescent="0.25">
      <c r="A177" s="5">
        <v>176</v>
      </c>
      <c r="B177" s="5">
        <v>1.4</v>
      </c>
      <c r="C177" s="5">
        <v>74</v>
      </c>
      <c r="D177" s="5">
        <v>69.8</v>
      </c>
      <c r="E177" s="5">
        <v>4.46</v>
      </c>
      <c r="F177" s="9">
        <v>0.60960000000000003</v>
      </c>
      <c r="G177" s="8">
        <v>0</v>
      </c>
      <c r="H177" s="8">
        <v>0</v>
      </c>
      <c r="I177" s="8">
        <v>0</v>
      </c>
      <c r="J177" s="8">
        <v>0</v>
      </c>
      <c r="K177" s="8">
        <f t="shared" si="2"/>
        <v>0</v>
      </c>
      <c r="L177" s="9">
        <v>0.92859999999999998</v>
      </c>
    </row>
    <row r="178" spans="1:12" x14ac:dyDescent="0.25">
      <c r="A178" s="5">
        <v>177</v>
      </c>
      <c r="B178" s="5">
        <v>3.6</v>
      </c>
      <c r="C178" s="5">
        <v>145</v>
      </c>
      <c r="D178" s="5">
        <v>221.3</v>
      </c>
      <c r="E178" s="5">
        <v>8</v>
      </c>
      <c r="F178" s="9">
        <v>0.43759999999999999</v>
      </c>
      <c r="G178" s="8">
        <v>0.11</v>
      </c>
      <c r="H178" s="8">
        <v>0</v>
      </c>
      <c r="I178" s="8">
        <v>0</v>
      </c>
      <c r="J178" s="8">
        <v>0</v>
      </c>
      <c r="K178" s="8">
        <f t="shared" si="2"/>
        <v>0.11</v>
      </c>
      <c r="L178" s="9">
        <v>0.63890000000000002</v>
      </c>
    </row>
    <row r="179" spans="1:12" x14ac:dyDescent="0.25">
      <c r="A179" s="5">
        <v>178</v>
      </c>
      <c r="B179" s="5">
        <v>0.5</v>
      </c>
      <c r="C179" s="5">
        <v>37</v>
      </c>
      <c r="D179" s="5">
        <v>28.5</v>
      </c>
      <c r="E179" s="5">
        <v>1.56</v>
      </c>
      <c r="F179" s="9">
        <v>0.58479999999999999</v>
      </c>
      <c r="G179" s="8">
        <v>0</v>
      </c>
      <c r="H179" s="8">
        <v>2.75</v>
      </c>
      <c r="I179" s="8">
        <v>0</v>
      </c>
      <c r="J179" s="8">
        <v>0</v>
      </c>
      <c r="K179" s="8">
        <f t="shared" si="2"/>
        <v>2.75</v>
      </c>
      <c r="L179" s="9">
        <v>0.8</v>
      </c>
    </row>
    <row r="180" spans="1:12" x14ac:dyDescent="0.25">
      <c r="A180" s="13">
        <v>179</v>
      </c>
      <c r="B180" s="13">
        <v>1.75</v>
      </c>
      <c r="C180" s="13">
        <v>93</v>
      </c>
      <c r="D180" s="13">
        <v>240</v>
      </c>
      <c r="E180" s="13">
        <v>6.58</v>
      </c>
      <c r="F180" s="14">
        <v>0.51149999999999995</v>
      </c>
      <c r="G180" s="15">
        <v>0</v>
      </c>
      <c r="H180" s="15">
        <v>0</v>
      </c>
      <c r="I180" s="15">
        <v>38.270000000000003</v>
      </c>
      <c r="J180" s="15">
        <v>0</v>
      </c>
      <c r="K180" s="15">
        <f t="shared" si="2"/>
        <v>38.270000000000003</v>
      </c>
      <c r="L180" s="14">
        <v>1</v>
      </c>
    </row>
    <row r="181" spans="1:12" x14ac:dyDescent="0.25">
      <c r="A181" s="5">
        <v>180</v>
      </c>
      <c r="B181" s="5">
        <v>1.7</v>
      </c>
      <c r="C181" s="5">
        <v>100</v>
      </c>
      <c r="D181" s="5">
        <v>172.5</v>
      </c>
      <c r="E181" s="5">
        <v>5.84</v>
      </c>
      <c r="F181" s="9">
        <v>0.45279999999999998</v>
      </c>
      <c r="G181" s="8">
        <v>0</v>
      </c>
      <c r="H181" s="8">
        <v>3.93</v>
      </c>
      <c r="I181" s="8">
        <v>7.97</v>
      </c>
      <c r="J181" s="8">
        <v>0</v>
      </c>
      <c r="K181" s="8">
        <f t="shared" si="2"/>
        <v>11.9</v>
      </c>
      <c r="L181" s="9">
        <v>0.47649999999999998</v>
      </c>
    </row>
    <row r="182" spans="1:12" x14ac:dyDescent="0.25">
      <c r="A182" s="5">
        <v>181</v>
      </c>
      <c r="B182" s="5">
        <v>3</v>
      </c>
      <c r="C182" s="5">
        <v>136</v>
      </c>
      <c r="D182" s="5">
        <v>210</v>
      </c>
      <c r="E182" s="5">
        <v>8.42</v>
      </c>
      <c r="F182" s="9">
        <v>0.51329999999999998</v>
      </c>
      <c r="G182" s="8">
        <v>0</v>
      </c>
      <c r="H182" s="8">
        <v>0.71</v>
      </c>
      <c r="I182" s="8">
        <v>0</v>
      </c>
      <c r="J182" s="8">
        <v>0</v>
      </c>
      <c r="K182" s="8">
        <f t="shared" si="2"/>
        <v>0.71</v>
      </c>
      <c r="L182" s="9">
        <v>0.76670000000000005</v>
      </c>
    </row>
    <row r="183" spans="1:12" x14ac:dyDescent="0.25">
      <c r="A183" s="5">
        <v>182</v>
      </c>
      <c r="B183" s="5">
        <v>2.7</v>
      </c>
      <c r="C183" s="5">
        <v>142</v>
      </c>
      <c r="D183" s="5">
        <v>283.5</v>
      </c>
      <c r="E183" s="5">
        <v>5.7</v>
      </c>
      <c r="F183" s="9">
        <v>0.28079999999999999</v>
      </c>
      <c r="G183" s="8">
        <v>0</v>
      </c>
      <c r="H183" s="8">
        <v>0</v>
      </c>
      <c r="I183" s="8">
        <v>10.99</v>
      </c>
      <c r="J183" s="8">
        <v>0</v>
      </c>
      <c r="K183" s="8">
        <f t="shared" si="2"/>
        <v>10.99</v>
      </c>
      <c r="L183" s="9">
        <v>0.30280000000000001</v>
      </c>
    </row>
    <row r="184" spans="1:12" x14ac:dyDescent="0.25">
      <c r="A184" s="5">
        <v>183</v>
      </c>
      <c r="B184" s="5">
        <v>1.55</v>
      </c>
      <c r="C184" s="5">
        <v>50</v>
      </c>
      <c r="D184" s="5">
        <v>43.5</v>
      </c>
      <c r="E184" s="5">
        <v>1.98</v>
      </c>
      <c r="F184" s="9">
        <v>0.45079999999999998</v>
      </c>
      <c r="G184" s="8">
        <v>0.26</v>
      </c>
      <c r="H184" s="8">
        <v>0</v>
      </c>
      <c r="I184" s="8">
        <v>0</v>
      </c>
      <c r="J184" s="8">
        <v>0</v>
      </c>
      <c r="K184" s="8">
        <f t="shared" si="2"/>
        <v>0.26</v>
      </c>
      <c r="L184" s="9">
        <v>0.54</v>
      </c>
    </row>
    <row r="185" spans="1:12" x14ac:dyDescent="0.25">
      <c r="A185" s="13">
        <v>184</v>
      </c>
      <c r="B185" s="13">
        <v>0.2</v>
      </c>
      <c r="C185" s="13">
        <v>18</v>
      </c>
      <c r="D185" s="13">
        <v>26.4</v>
      </c>
      <c r="E185" s="13">
        <v>0.78</v>
      </c>
      <c r="F185" s="14">
        <v>1</v>
      </c>
      <c r="G185" s="15">
        <v>0</v>
      </c>
      <c r="H185" s="15">
        <v>5.51</v>
      </c>
      <c r="I185" s="15">
        <v>3.35</v>
      </c>
      <c r="J185" s="15">
        <v>0.38</v>
      </c>
      <c r="K185" s="15">
        <f t="shared" si="2"/>
        <v>9.24</v>
      </c>
      <c r="L185" s="14">
        <v>1</v>
      </c>
    </row>
    <row r="186" spans="1:12" x14ac:dyDescent="0.25">
      <c r="A186" s="5">
        <v>185</v>
      </c>
      <c r="B186" s="5">
        <v>1.25</v>
      </c>
      <c r="C186" s="5">
        <v>85</v>
      </c>
      <c r="D186" s="5">
        <v>147</v>
      </c>
      <c r="E186" s="5">
        <v>3.04</v>
      </c>
      <c r="F186" s="9">
        <v>0.33460000000000001</v>
      </c>
      <c r="G186" s="8">
        <v>0</v>
      </c>
      <c r="H186" s="8">
        <v>1.53</v>
      </c>
      <c r="I186" s="8">
        <v>5.79</v>
      </c>
      <c r="J186" s="8">
        <v>0</v>
      </c>
      <c r="K186" s="8">
        <f t="shared" si="2"/>
        <v>7.32</v>
      </c>
      <c r="L186" s="9">
        <v>0.49930000000000002</v>
      </c>
    </row>
    <row r="187" spans="1:12" x14ac:dyDescent="0.25">
      <c r="A187" s="5">
        <v>186</v>
      </c>
      <c r="B187" s="5">
        <v>1.8</v>
      </c>
      <c r="C187" s="5">
        <v>83</v>
      </c>
      <c r="D187" s="5">
        <v>97.5</v>
      </c>
      <c r="E187" s="5">
        <v>5.29</v>
      </c>
      <c r="F187" s="9">
        <v>0.55320000000000003</v>
      </c>
      <c r="G187" s="8">
        <v>0</v>
      </c>
      <c r="H187" s="8">
        <v>0</v>
      </c>
      <c r="I187" s="8">
        <v>0</v>
      </c>
      <c r="J187" s="8">
        <v>0</v>
      </c>
      <c r="K187" s="8">
        <f t="shared" si="2"/>
        <v>0</v>
      </c>
      <c r="L187" s="9">
        <v>0.72219999999999995</v>
      </c>
    </row>
    <row r="188" spans="1:12" x14ac:dyDescent="0.25">
      <c r="A188" s="5">
        <v>187</v>
      </c>
      <c r="B188" s="5">
        <v>0.3</v>
      </c>
      <c r="C188" s="5">
        <v>21</v>
      </c>
      <c r="D188" s="5">
        <v>21</v>
      </c>
      <c r="E188" s="5">
        <v>1.01</v>
      </c>
      <c r="F188" s="9">
        <v>0.72270000000000001</v>
      </c>
      <c r="G188" s="8">
        <v>0</v>
      </c>
      <c r="H188" s="8">
        <v>0.62</v>
      </c>
      <c r="I188" s="8">
        <v>0</v>
      </c>
      <c r="J188" s="8">
        <v>0</v>
      </c>
      <c r="K188" s="8">
        <f t="shared" si="2"/>
        <v>0.62</v>
      </c>
      <c r="L188" s="9">
        <v>0.83330000000000004</v>
      </c>
    </row>
    <row r="189" spans="1:12" x14ac:dyDescent="0.25">
      <c r="A189" s="13">
        <v>188</v>
      </c>
      <c r="B189" s="13">
        <v>0.6</v>
      </c>
      <c r="C189" s="13">
        <v>27</v>
      </c>
      <c r="D189" s="13">
        <v>42</v>
      </c>
      <c r="E189" s="13">
        <v>2.21</v>
      </c>
      <c r="F189" s="14">
        <v>0.69069999999999998</v>
      </c>
      <c r="G189" s="15">
        <v>0</v>
      </c>
      <c r="H189" s="15">
        <v>0</v>
      </c>
      <c r="I189" s="15">
        <v>0</v>
      </c>
      <c r="J189" s="15">
        <v>0</v>
      </c>
      <c r="K189" s="15">
        <f t="shared" si="2"/>
        <v>0</v>
      </c>
      <c r="L189" s="14">
        <v>1</v>
      </c>
    </row>
    <row r="190" spans="1:12" x14ac:dyDescent="0.25">
      <c r="A190" s="7">
        <v>189</v>
      </c>
      <c r="B190" s="7">
        <v>3.55</v>
      </c>
      <c r="C190" s="7">
        <v>216</v>
      </c>
      <c r="D190" s="7">
        <v>414</v>
      </c>
      <c r="E190" s="7">
        <v>19.920000000000002</v>
      </c>
      <c r="F190" s="11">
        <v>1</v>
      </c>
      <c r="G190" s="12"/>
      <c r="H190" s="12"/>
      <c r="I190" s="12"/>
      <c r="J190" s="12"/>
      <c r="K190" s="12">
        <f t="shared" si="2"/>
        <v>0</v>
      </c>
      <c r="L190" s="11">
        <v>1</v>
      </c>
    </row>
    <row r="191" spans="1:12" x14ac:dyDescent="0.25">
      <c r="A191" s="5">
        <v>190</v>
      </c>
      <c r="B191" s="5">
        <v>5.5</v>
      </c>
      <c r="C191" s="5">
        <v>381</v>
      </c>
      <c r="D191" s="5">
        <v>557.29999999999995</v>
      </c>
      <c r="E191" s="5">
        <v>21.07</v>
      </c>
      <c r="F191" s="9">
        <v>0.75260000000000005</v>
      </c>
      <c r="G191" s="8">
        <v>0</v>
      </c>
      <c r="H191" s="8">
        <v>49.35</v>
      </c>
      <c r="I191" s="8">
        <v>0</v>
      </c>
      <c r="J191" s="8">
        <v>0</v>
      </c>
      <c r="K191" s="8">
        <f t="shared" si="2"/>
        <v>49.35</v>
      </c>
      <c r="L191" s="9">
        <v>0.92500000000000004</v>
      </c>
    </row>
    <row r="192" spans="1:12" x14ac:dyDescent="0.25">
      <c r="A192" s="5">
        <v>191</v>
      </c>
      <c r="B192" s="5">
        <v>4</v>
      </c>
      <c r="C192" s="5">
        <v>199</v>
      </c>
      <c r="D192" s="5">
        <v>306</v>
      </c>
      <c r="E192" s="5">
        <v>12.93</v>
      </c>
      <c r="F192" s="9">
        <v>0.66339999999999999</v>
      </c>
      <c r="G192" s="8">
        <v>0</v>
      </c>
      <c r="H192" s="8">
        <v>8</v>
      </c>
      <c r="I192" s="8">
        <v>0</v>
      </c>
      <c r="J192" s="8">
        <v>0</v>
      </c>
      <c r="K192" s="8">
        <f t="shared" si="2"/>
        <v>8</v>
      </c>
      <c r="L192" s="9">
        <v>0.90449999999999997</v>
      </c>
    </row>
    <row r="193" spans="1:12" x14ac:dyDescent="0.25">
      <c r="A193" s="13">
        <v>192</v>
      </c>
      <c r="B193" s="13">
        <v>3.5</v>
      </c>
      <c r="C193" s="13">
        <v>212</v>
      </c>
      <c r="D193" s="13">
        <v>331.5</v>
      </c>
      <c r="E193" s="13">
        <v>12.93</v>
      </c>
      <c r="F193" s="14">
        <v>0.67749999999999999</v>
      </c>
      <c r="G193" s="15">
        <v>0</v>
      </c>
      <c r="H193" s="15">
        <v>17.28</v>
      </c>
      <c r="I193" s="15">
        <v>0</v>
      </c>
      <c r="J193" s="15">
        <v>0</v>
      </c>
      <c r="K193" s="15">
        <f t="shared" si="2"/>
        <v>17.28</v>
      </c>
      <c r="L193" s="14">
        <v>1</v>
      </c>
    </row>
    <row r="194" spans="1:12" x14ac:dyDescent="0.25">
      <c r="A194" s="5">
        <v>193</v>
      </c>
      <c r="B194" s="5">
        <v>3.5</v>
      </c>
      <c r="C194" s="5">
        <v>156</v>
      </c>
      <c r="D194" s="5">
        <v>126</v>
      </c>
      <c r="E194" s="5">
        <v>7.87</v>
      </c>
      <c r="F194" s="9">
        <v>0.5927</v>
      </c>
      <c r="G194" s="8">
        <v>0</v>
      </c>
      <c r="H194" s="8">
        <v>1.71</v>
      </c>
      <c r="I194" s="8">
        <v>0</v>
      </c>
      <c r="J194" s="8">
        <v>0</v>
      </c>
      <c r="K194" s="8">
        <f t="shared" si="2"/>
        <v>1.71</v>
      </c>
      <c r="L194" s="9">
        <v>0.86509999999999998</v>
      </c>
    </row>
    <row r="195" spans="1:12" x14ac:dyDescent="0.25">
      <c r="A195" s="5">
        <v>194</v>
      </c>
      <c r="B195" s="5">
        <v>1.38</v>
      </c>
      <c r="C195" s="5">
        <v>86</v>
      </c>
      <c r="D195" s="5">
        <v>131.30000000000001</v>
      </c>
      <c r="E195" s="5">
        <v>3.13</v>
      </c>
      <c r="F195" s="9">
        <v>0.3175</v>
      </c>
      <c r="G195" s="8">
        <v>0</v>
      </c>
      <c r="H195" s="8">
        <v>3.42</v>
      </c>
      <c r="I195" s="8">
        <v>0</v>
      </c>
      <c r="J195" s="8">
        <v>0</v>
      </c>
      <c r="K195" s="8">
        <f t="shared" ref="K195:K258" si="3">SUM(G195:J195)</f>
        <v>3.42</v>
      </c>
      <c r="L195" s="9">
        <v>0.54349999999999998</v>
      </c>
    </row>
    <row r="196" spans="1:12" x14ac:dyDescent="0.25">
      <c r="A196" s="5">
        <v>195</v>
      </c>
      <c r="B196" s="5">
        <v>5.5</v>
      </c>
      <c r="C196" s="5">
        <v>224</v>
      </c>
      <c r="D196" s="5">
        <v>540</v>
      </c>
      <c r="E196" s="5">
        <v>15.18</v>
      </c>
      <c r="F196" s="9">
        <v>0.58430000000000004</v>
      </c>
      <c r="G196" s="8">
        <v>0.41</v>
      </c>
      <c r="H196" s="8">
        <v>0</v>
      </c>
      <c r="I196" s="8">
        <v>0</v>
      </c>
      <c r="J196" s="8">
        <v>0</v>
      </c>
      <c r="K196" s="8">
        <f t="shared" si="3"/>
        <v>0.41</v>
      </c>
      <c r="L196" s="9">
        <v>0.81820000000000004</v>
      </c>
    </row>
    <row r="197" spans="1:12" x14ac:dyDescent="0.25">
      <c r="A197" s="5">
        <v>196</v>
      </c>
      <c r="B197" s="5">
        <v>2.7</v>
      </c>
      <c r="C197" s="5">
        <v>139.69999999999999</v>
      </c>
      <c r="D197" s="5">
        <v>202.8</v>
      </c>
      <c r="E197" s="5">
        <v>3.91</v>
      </c>
      <c r="F197" s="9">
        <v>0.22309999999999999</v>
      </c>
      <c r="G197" s="8">
        <v>0</v>
      </c>
      <c r="H197" s="8">
        <v>0</v>
      </c>
      <c r="I197" s="8">
        <v>0</v>
      </c>
      <c r="J197" s="8">
        <v>0</v>
      </c>
      <c r="K197" s="8">
        <f t="shared" si="3"/>
        <v>0</v>
      </c>
      <c r="L197" s="9">
        <v>0.3609</v>
      </c>
    </row>
    <row r="198" spans="1:12" x14ac:dyDescent="0.25">
      <c r="A198" s="5">
        <v>197</v>
      </c>
      <c r="B198" s="5">
        <v>4.5</v>
      </c>
      <c r="C198" s="5">
        <v>220</v>
      </c>
      <c r="D198" s="5">
        <v>577.5</v>
      </c>
      <c r="E198" s="5">
        <v>8.6</v>
      </c>
      <c r="F198" s="9">
        <v>0.30180000000000001</v>
      </c>
      <c r="G198" s="8">
        <v>0.05</v>
      </c>
      <c r="H198" s="8">
        <v>0</v>
      </c>
      <c r="I198" s="8">
        <v>31.64</v>
      </c>
      <c r="J198" s="8">
        <v>0</v>
      </c>
      <c r="K198" s="8">
        <f t="shared" si="3"/>
        <v>31.69</v>
      </c>
      <c r="L198" s="9">
        <v>0.5111</v>
      </c>
    </row>
    <row r="199" spans="1:12" x14ac:dyDescent="0.25">
      <c r="A199" s="5">
        <v>198</v>
      </c>
      <c r="B199" s="5">
        <v>1.1000000000000001</v>
      </c>
      <c r="C199" s="5">
        <v>46</v>
      </c>
      <c r="D199" s="5">
        <v>121.5</v>
      </c>
      <c r="E199" s="5">
        <v>4.09</v>
      </c>
      <c r="F199" s="9">
        <v>0.59960000000000002</v>
      </c>
      <c r="G199" s="8">
        <v>0</v>
      </c>
      <c r="H199" s="8">
        <v>0</v>
      </c>
      <c r="I199" s="8">
        <v>20.16</v>
      </c>
      <c r="J199" s="8">
        <v>0</v>
      </c>
      <c r="K199" s="8">
        <f t="shared" si="3"/>
        <v>20.16</v>
      </c>
      <c r="L199" s="9">
        <v>0.93479999999999996</v>
      </c>
    </row>
    <row r="200" spans="1:12" x14ac:dyDescent="0.25">
      <c r="A200" s="5">
        <v>199</v>
      </c>
      <c r="B200" s="5">
        <v>1.3</v>
      </c>
      <c r="C200" s="5">
        <v>54</v>
      </c>
      <c r="D200" s="5">
        <v>87</v>
      </c>
      <c r="E200" s="5">
        <v>2.76</v>
      </c>
      <c r="F200" s="9">
        <v>0.39889999999999998</v>
      </c>
      <c r="G200" s="8">
        <v>0</v>
      </c>
      <c r="H200" s="8">
        <v>0</v>
      </c>
      <c r="I200" s="8">
        <v>0</v>
      </c>
      <c r="J200" s="8">
        <v>0</v>
      </c>
      <c r="K200" s="8">
        <f t="shared" si="3"/>
        <v>0</v>
      </c>
      <c r="L200" s="9">
        <v>0.57689999999999997</v>
      </c>
    </row>
    <row r="201" spans="1:12" x14ac:dyDescent="0.25">
      <c r="A201" s="5">
        <v>200</v>
      </c>
      <c r="B201" s="5">
        <v>1.3</v>
      </c>
      <c r="C201" s="5">
        <v>78</v>
      </c>
      <c r="D201" s="5">
        <v>144</v>
      </c>
      <c r="E201" s="5">
        <v>5.29</v>
      </c>
      <c r="F201" s="9">
        <v>0.53900000000000003</v>
      </c>
      <c r="G201" s="8">
        <v>0</v>
      </c>
      <c r="H201" s="8">
        <v>3.53</v>
      </c>
      <c r="I201" s="8">
        <v>12.73</v>
      </c>
      <c r="J201" s="8">
        <v>0</v>
      </c>
      <c r="K201" s="8">
        <f t="shared" si="3"/>
        <v>16.260000000000002</v>
      </c>
      <c r="L201" s="9">
        <v>0.62309999999999999</v>
      </c>
    </row>
    <row r="202" spans="1:12" x14ac:dyDescent="0.25">
      <c r="A202" s="5">
        <v>201</v>
      </c>
      <c r="B202" s="5">
        <v>2</v>
      </c>
      <c r="C202" s="5">
        <v>90</v>
      </c>
      <c r="D202" s="5">
        <v>73.5</v>
      </c>
      <c r="E202" s="5">
        <v>3.17</v>
      </c>
      <c r="F202" s="9">
        <v>0.38219999999999998</v>
      </c>
      <c r="G202" s="8">
        <v>0.01</v>
      </c>
      <c r="H202" s="8">
        <v>0</v>
      </c>
      <c r="I202" s="8">
        <v>0</v>
      </c>
      <c r="J202" s="8">
        <v>0</v>
      </c>
      <c r="K202" s="8">
        <f t="shared" si="3"/>
        <v>0.01</v>
      </c>
      <c r="L202" s="9">
        <v>0.59860000000000002</v>
      </c>
    </row>
    <row r="203" spans="1:12" x14ac:dyDescent="0.25">
      <c r="A203" s="5">
        <v>202</v>
      </c>
      <c r="B203" s="5">
        <v>0.4</v>
      </c>
      <c r="C203" s="5">
        <v>20</v>
      </c>
      <c r="D203" s="5">
        <v>21</v>
      </c>
      <c r="E203" s="5">
        <v>1.06</v>
      </c>
      <c r="F203" s="9">
        <v>0.71719999999999995</v>
      </c>
      <c r="G203" s="8">
        <v>0.05</v>
      </c>
      <c r="H203" s="8">
        <v>0</v>
      </c>
      <c r="I203" s="8">
        <v>0</v>
      </c>
      <c r="J203" s="8">
        <v>0</v>
      </c>
      <c r="K203" s="8">
        <f t="shared" si="3"/>
        <v>0.05</v>
      </c>
      <c r="L203" s="9">
        <v>0.85</v>
      </c>
    </row>
    <row r="204" spans="1:12" x14ac:dyDescent="0.25">
      <c r="A204" s="13">
        <v>203</v>
      </c>
      <c r="B204" s="13">
        <v>0.75</v>
      </c>
      <c r="C204" s="13">
        <v>32</v>
      </c>
      <c r="D204" s="13">
        <v>31.5</v>
      </c>
      <c r="E204" s="13">
        <v>2.35</v>
      </c>
      <c r="F204" s="14">
        <v>0.76170000000000004</v>
      </c>
      <c r="G204" s="15">
        <v>0.04</v>
      </c>
      <c r="H204" s="15">
        <v>0</v>
      </c>
      <c r="I204" s="15">
        <v>0</v>
      </c>
      <c r="J204" s="15">
        <v>0</v>
      </c>
      <c r="K204" s="15">
        <f t="shared" si="3"/>
        <v>0.04</v>
      </c>
      <c r="L204" s="14">
        <v>1</v>
      </c>
    </row>
    <row r="205" spans="1:12" x14ac:dyDescent="0.25">
      <c r="A205" s="5">
        <v>204</v>
      </c>
      <c r="B205" s="5">
        <v>0.81</v>
      </c>
      <c r="C205" s="5">
        <v>36</v>
      </c>
      <c r="D205" s="5">
        <v>67.2</v>
      </c>
      <c r="E205" s="5">
        <v>2.38</v>
      </c>
      <c r="F205" s="9">
        <v>0.504</v>
      </c>
      <c r="G205" s="8">
        <v>0</v>
      </c>
      <c r="H205" s="8">
        <v>0</v>
      </c>
      <c r="I205" s="8">
        <v>0</v>
      </c>
      <c r="J205" s="8">
        <v>0</v>
      </c>
      <c r="K205" s="8">
        <f t="shared" si="3"/>
        <v>0</v>
      </c>
      <c r="L205" s="9">
        <v>0.92589999999999995</v>
      </c>
    </row>
    <row r="206" spans="1:12" x14ac:dyDescent="0.25">
      <c r="A206" s="5">
        <v>205</v>
      </c>
      <c r="B206" s="5">
        <v>1.4</v>
      </c>
      <c r="C206" s="5">
        <v>52</v>
      </c>
      <c r="D206" s="5">
        <v>132</v>
      </c>
      <c r="E206" s="5">
        <v>5.15</v>
      </c>
      <c r="F206" s="9">
        <v>0.6663</v>
      </c>
      <c r="G206" s="8">
        <v>0.15</v>
      </c>
      <c r="H206" s="8">
        <v>0</v>
      </c>
      <c r="I206" s="8">
        <v>24.74</v>
      </c>
      <c r="J206" s="8">
        <v>0</v>
      </c>
      <c r="K206" s="8">
        <f t="shared" si="3"/>
        <v>24.889999999999997</v>
      </c>
      <c r="L206" s="9">
        <v>0.82689999999999997</v>
      </c>
    </row>
    <row r="207" spans="1:12" x14ac:dyDescent="0.25">
      <c r="A207" s="7">
        <v>206</v>
      </c>
      <c r="B207" s="7">
        <v>1</v>
      </c>
      <c r="C207" s="7">
        <v>18</v>
      </c>
      <c r="D207" s="7">
        <v>10.5</v>
      </c>
      <c r="E207" s="7">
        <v>0.6</v>
      </c>
      <c r="F207" s="11">
        <v>1</v>
      </c>
      <c r="G207" s="12"/>
      <c r="H207" s="12"/>
      <c r="I207" s="12"/>
      <c r="J207" s="12"/>
      <c r="K207" s="12">
        <f t="shared" si="3"/>
        <v>0</v>
      </c>
      <c r="L207" s="11">
        <v>1</v>
      </c>
    </row>
    <row r="208" spans="1:12" x14ac:dyDescent="0.25">
      <c r="A208" s="5">
        <v>207</v>
      </c>
      <c r="B208" s="5">
        <v>2</v>
      </c>
      <c r="C208" s="5">
        <v>135</v>
      </c>
      <c r="D208" s="5">
        <v>261</v>
      </c>
      <c r="E208" s="5">
        <v>5.61</v>
      </c>
      <c r="F208" s="9">
        <v>0.3705</v>
      </c>
      <c r="G208" s="8">
        <v>0</v>
      </c>
      <c r="H208" s="8">
        <v>9.85</v>
      </c>
      <c r="I208" s="8">
        <v>28.75</v>
      </c>
      <c r="J208" s="8">
        <v>0</v>
      </c>
      <c r="K208" s="8">
        <f t="shared" si="3"/>
        <v>38.6</v>
      </c>
      <c r="L208" s="9">
        <v>0.40500000000000003</v>
      </c>
    </row>
    <row r="209" spans="1:12" x14ac:dyDescent="0.25">
      <c r="A209" s="5">
        <v>208</v>
      </c>
      <c r="B209" s="5">
        <v>2.1</v>
      </c>
      <c r="C209" s="5">
        <v>120</v>
      </c>
      <c r="D209" s="5">
        <v>133.5</v>
      </c>
      <c r="E209" s="5">
        <v>4.83</v>
      </c>
      <c r="F209" s="9">
        <v>0.37830000000000003</v>
      </c>
      <c r="G209" s="8">
        <v>0</v>
      </c>
      <c r="H209" s="8">
        <v>1.66</v>
      </c>
      <c r="I209" s="8">
        <v>0</v>
      </c>
      <c r="J209" s="8">
        <v>0</v>
      </c>
      <c r="K209" s="8">
        <f t="shared" si="3"/>
        <v>1.66</v>
      </c>
      <c r="L209" s="9">
        <v>0.54830000000000001</v>
      </c>
    </row>
    <row r="210" spans="1:12" x14ac:dyDescent="0.25">
      <c r="A210" s="5">
        <v>209</v>
      </c>
      <c r="B210" s="5">
        <v>1</v>
      </c>
      <c r="C210" s="5">
        <v>60</v>
      </c>
      <c r="D210" s="5">
        <v>63</v>
      </c>
      <c r="E210" s="5">
        <v>3.17</v>
      </c>
      <c r="F210" s="9">
        <v>0.53259999999999996</v>
      </c>
      <c r="G210" s="8">
        <v>0</v>
      </c>
      <c r="H210" s="8">
        <v>1.2</v>
      </c>
      <c r="I210" s="8">
        <v>0</v>
      </c>
      <c r="J210" s="8">
        <v>0</v>
      </c>
      <c r="K210" s="8">
        <f t="shared" si="3"/>
        <v>1.2</v>
      </c>
      <c r="L210" s="9">
        <v>0.75</v>
      </c>
    </row>
    <row r="211" spans="1:12" x14ac:dyDescent="0.25">
      <c r="A211" s="5">
        <v>210</v>
      </c>
      <c r="B211" s="5">
        <v>4.5999999999999996</v>
      </c>
      <c r="C211" s="5">
        <v>193</v>
      </c>
      <c r="D211" s="5">
        <v>379.5</v>
      </c>
      <c r="E211" s="5">
        <v>9.89</v>
      </c>
      <c r="F211" s="9">
        <v>0.41849999999999998</v>
      </c>
      <c r="G211" s="8">
        <v>0.15</v>
      </c>
      <c r="H211" s="8">
        <v>0</v>
      </c>
      <c r="I211" s="8">
        <v>0</v>
      </c>
      <c r="J211" s="8">
        <v>0</v>
      </c>
      <c r="K211" s="8">
        <f t="shared" si="3"/>
        <v>0.15</v>
      </c>
      <c r="L211" s="9">
        <v>0.70469999999999999</v>
      </c>
    </row>
    <row r="212" spans="1:12" x14ac:dyDescent="0.25">
      <c r="A212" s="13">
        <v>211</v>
      </c>
      <c r="B212" s="13">
        <v>0.4</v>
      </c>
      <c r="C212" s="13">
        <v>22</v>
      </c>
      <c r="D212" s="13">
        <v>21</v>
      </c>
      <c r="E212" s="13">
        <v>1.61</v>
      </c>
      <c r="F212" s="14">
        <v>0.83909999999999996</v>
      </c>
      <c r="G212" s="15">
        <v>0</v>
      </c>
      <c r="H212" s="15">
        <v>0</v>
      </c>
      <c r="I212" s="15">
        <v>0</v>
      </c>
      <c r="J212" s="15">
        <v>0</v>
      </c>
      <c r="K212" s="15">
        <f t="shared" si="3"/>
        <v>0</v>
      </c>
      <c r="L212" s="14">
        <v>1</v>
      </c>
    </row>
    <row r="213" spans="1:12" x14ac:dyDescent="0.25">
      <c r="A213" s="5">
        <v>212</v>
      </c>
      <c r="B213" s="5">
        <v>1.75</v>
      </c>
      <c r="C213" s="5">
        <v>124</v>
      </c>
      <c r="D213" s="5">
        <v>150</v>
      </c>
      <c r="E213" s="5">
        <v>4.83</v>
      </c>
      <c r="F213" s="9">
        <v>0.37819999999999998</v>
      </c>
      <c r="G213" s="8">
        <v>0</v>
      </c>
      <c r="H213" s="8">
        <v>10.76</v>
      </c>
      <c r="I213" s="8">
        <v>0</v>
      </c>
      <c r="J213" s="8">
        <v>0</v>
      </c>
      <c r="K213" s="8">
        <f t="shared" si="3"/>
        <v>10.76</v>
      </c>
      <c r="L213" s="9">
        <v>0.48799999999999999</v>
      </c>
    </row>
    <row r="214" spans="1:12" x14ac:dyDescent="0.25">
      <c r="A214" s="5">
        <v>213</v>
      </c>
      <c r="B214" s="5">
        <v>1.3</v>
      </c>
      <c r="C214" s="5">
        <v>50</v>
      </c>
      <c r="D214" s="5">
        <v>31.5</v>
      </c>
      <c r="E214" s="5">
        <v>2.2999999999999998</v>
      </c>
      <c r="F214" s="9">
        <v>0.59899999999999998</v>
      </c>
      <c r="G214" s="8">
        <v>0.22</v>
      </c>
      <c r="H214" s="8">
        <v>0</v>
      </c>
      <c r="I214" s="8">
        <v>0</v>
      </c>
      <c r="J214" s="8">
        <v>0</v>
      </c>
      <c r="K214" s="8">
        <f t="shared" si="3"/>
        <v>0.22</v>
      </c>
      <c r="L214" s="9">
        <v>0.76</v>
      </c>
    </row>
    <row r="215" spans="1:12" x14ac:dyDescent="0.25">
      <c r="A215" s="5">
        <v>214</v>
      </c>
      <c r="B215" s="5">
        <v>1.65</v>
      </c>
      <c r="C215" s="5">
        <v>62</v>
      </c>
      <c r="D215" s="5">
        <v>99.8</v>
      </c>
      <c r="E215" s="5">
        <v>3.59</v>
      </c>
      <c r="F215" s="9">
        <v>0.43149999999999999</v>
      </c>
      <c r="G215" s="8">
        <v>0</v>
      </c>
      <c r="H215" s="8">
        <v>0</v>
      </c>
      <c r="I215" s="8">
        <v>0</v>
      </c>
      <c r="J215" s="8">
        <v>0</v>
      </c>
      <c r="K215" s="8">
        <f t="shared" si="3"/>
        <v>0</v>
      </c>
      <c r="L215" s="9">
        <v>0.48199999999999998</v>
      </c>
    </row>
    <row r="216" spans="1:12" x14ac:dyDescent="0.25">
      <c r="A216" s="5">
        <v>215</v>
      </c>
      <c r="B216" s="5">
        <v>2</v>
      </c>
      <c r="C216" s="5">
        <v>96</v>
      </c>
      <c r="D216" s="5">
        <v>94.5</v>
      </c>
      <c r="E216" s="5">
        <v>5.61</v>
      </c>
      <c r="F216" s="9">
        <v>0.56120000000000003</v>
      </c>
      <c r="G216" s="8">
        <v>0</v>
      </c>
      <c r="H216" s="8">
        <v>0</v>
      </c>
      <c r="I216" s="8">
        <v>0</v>
      </c>
      <c r="J216" s="8">
        <v>0</v>
      </c>
      <c r="K216" s="8">
        <f t="shared" si="3"/>
        <v>0</v>
      </c>
      <c r="L216" s="9">
        <v>0.7</v>
      </c>
    </row>
    <row r="217" spans="1:12" x14ac:dyDescent="0.25">
      <c r="A217" s="5">
        <v>216</v>
      </c>
      <c r="B217" s="5">
        <v>2.5</v>
      </c>
      <c r="C217" s="5">
        <v>123</v>
      </c>
      <c r="D217" s="5">
        <v>207.2</v>
      </c>
      <c r="E217" s="5">
        <v>4.51</v>
      </c>
      <c r="F217" s="9">
        <v>0.26440000000000002</v>
      </c>
      <c r="G217" s="8">
        <v>0</v>
      </c>
      <c r="H217" s="8">
        <v>0</v>
      </c>
      <c r="I217" s="8">
        <v>0</v>
      </c>
      <c r="J217" s="8">
        <v>0</v>
      </c>
      <c r="K217" s="8">
        <f t="shared" si="3"/>
        <v>0</v>
      </c>
      <c r="L217" s="9">
        <v>0.3533</v>
      </c>
    </row>
    <row r="218" spans="1:12" x14ac:dyDescent="0.25">
      <c r="A218" s="7">
        <v>217</v>
      </c>
      <c r="B218" s="7">
        <v>4.25</v>
      </c>
      <c r="C218" s="7">
        <v>244</v>
      </c>
      <c r="D218" s="7">
        <v>234.8</v>
      </c>
      <c r="E218" s="7">
        <v>16.61</v>
      </c>
      <c r="F218" s="11">
        <v>1</v>
      </c>
      <c r="G218" s="12"/>
      <c r="H218" s="12"/>
      <c r="I218" s="12"/>
      <c r="J218" s="12"/>
      <c r="K218" s="12">
        <f t="shared" si="3"/>
        <v>0</v>
      </c>
      <c r="L218" s="11">
        <v>1</v>
      </c>
    </row>
    <row r="219" spans="1:12" x14ac:dyDescent="0.25">
      <c r="A219" s="13">
        <v>218</v>
      </c>
      <c r="B219" s="13">
        <v>2.8</v>
      </c>
      <c r="C219" s="13">
        <v>119</v>
      </c>
      <c r="D219" s="13">
        <v>361.8</v>
      </c>
      <c r="E219" s="13">
        <v>10.17</v>
      </c>
      <c r="F219" s="14">
        <v>0.68440000000000001</v>
      </c>
      <c r="G219" s="15">
        <v>0.28000000000000003</v>
      </c>
      <c r="H219" s="15">
        <v>0</v>
      </c>
      <c r="I219" s="15">
        <v>60.3</v>
      </c>
      <c r="J219" s="15">
        <v>0</v>
      </c>
      <c r="K219" s="15">
        <f t="shared" si="3"/>
        <v>60.58</v>
      </c>
      <c r="L219" s="14">
        <v>1</v>
      </c>
    </row>
    <row r="220" spans="1:12" x14ac:dyDescent="0.25">
      <c r="A220" s="5">
        <v>219</v>
      </c>
      <c r="B220" s="5">
        <v>1.4</v>
      </c>
      <c r="C220" s="5">
        <v>84</v>
      </c>
      <c r="D220" s="5">
        <v>116.5</v>
      </c>
      <c r="E220" s="5">
        <v>4.37</v>
      </c>
      <c r="F220" s="9">
        <v>0.43740000000000001</v>
      </c>
      <c r="G220" s="8">
        <v>0</v>
      </c>
      <c r="H220" s="8">
        <v>2.88</v>
      </c>
      <c r="I220" s="8">
        <v>0</v>
      </c>
      <c r="J220" s="8">
        <v>0</v>
      </c>
      <c r="K220" s="8">
        <f t="shared" si="3"/>
        <v>2.88</v>
      </c>
      <c r="L220" s="9">
        <v>0.62829999999999997</v>
      </c>
    </row>
    <row r="221" spans="1:12" x14ac:dyDescent="0.25">
      <c r="A221" s="13">
        <v>220</v>
      </c>
      <c r="B221" s="13">
        <v>3.4</v>
      </c>
      <c r="C221" s="13">
        <v>180</v>
      </c>
      <c r="D221" s="13">
        <v>146.6</v>
      </c>
      <c r="E221" s="13">
        <v>8.92</v>
      </c>
      <c r="F221" s="14">
        <v>0.64780000000000004</v>
      </c>
      <c r="G221" s="15">
        <v>0</v>
      </c>
      <c r="H221" s="15">
        <v>25.55</v>
      </c>
      <c r="I221" s="15">
        <v>0</v>
      </c>
      <c r="J221" s="15">
        <v>0</v>
      </c>
      <c r="K221" s="15">
        <f t="shared" si="3"/>
        <v>25.55</v>
      </c>
      <c r="L221" s="14">
        <v>1</v>
      </c>
    </row>
    <row r="222" spans="1:12" x14ac:dyDescent="0.25">
      <c r="A222" s="13">
        <v>221</v>
      </c>
      <c r="B222" s="13">
        <v>0.5</v>
      </c>
      <c r="C222" s="13">
        <v>18</v>
      </c>
      <c r="D222" s="13">
        <v>35.700000000000003</v>
      </c>
      <c r="E222" s="13">
        <v>1.47</v>
      </c>
      <c r="F222" s="14">
        <v>0.70350000000000001</v>
      </c>
      <c r="G222" s="15">
        <v>0.1</v>
      </c>
      <c r="H222" s="15">
        <v>0</v>
      </c>
      <c r="I222" s="15">
        <v>0</v>
      </c>
      <c r="J222" s="15">
        <v>0</v>
      </c>
      <c r="K222" s="15">
        <f t="shared" si="3"/>
        <v>0.1</v>
      </c>
      <c r="L222" s="14">
        <v>1</v>
      </c>
    </row>
    <row r="223" spans="1:12" x14ac:dyDescent="0.25">
      <c r="A223" s="5">
        <v>222</v>
      </c>
      <c r="B223" s="5">
        <v>3.75</v>
      </c>
      <c r="C223" s="5">
        <v>211</v>
      </c>
      <c r="D223" s="5">
        <v>555</v>
      </c>
      <c r="E223" s="5">
        <v>13.06</v>
      </c>
      <c r="F223" s="9">
        <v>0.58579999999999999</v>
      </c>
      <c r="G223" s="8">
        <v>0</v>
      </c>
      <c r="H223" s="8">
        <v>0</v>
      </c>
      <c r="I223" s="8">
        <v>73.39</v>
      </c>
      <c r="J223" s="8">
        <v>0</v>
      </c>
      <c r="K223" s="8">
        <f t="shared" si="3"/>
        <v>73.39</v>
      </c>
      <c r="L223" s="9">
        <v>0.93330000000000002</v>
      </c>
    </row>
    <row r="224" spans="1:12" x14ac:dyDescent="0.25">
      <c r="A224" s="5">
        <v>223</v>
      </c>
      <c r="B224" s="5">
        <v>1.7</v>
      </c>
      <c r="C224" s="5">
        <v>89</v>
      </c>
      <c r="D224" s="5">
        <v>299.5</v>
      </c>
      <c r="E224" s="5">
        <v>4.91</v>
      </c>
      <c r="F224" s="9">
        <v>0.38929999999999998</v>
      </c>
      <c r="G224" s="8">
        <v>0</v>
      </c>
      <c r="H224" s="8">
        <v>0</v>
      </c>
      <c r="I224" s="8">
        <v>55.81</v>
      </c>
      <c r="J224" s="8">
        <v>0</v>
      </c>
      <c r="K224" s="8">
        <f t="shared" si="3"/>
        <v>55.81</v>
      </c>
      <c r="L224" s="9">
        <v>0.48309999999999997</v>
      </c>
    </row>
    <row r="225" spans="1:12" x14ac:dyDescent="0.25">
      <c r="A225" s="5">
        <v>224</v>
      </c>
      <c r="B225" s="5">
        <v>3</v>
      </c>
      <c r="C225" s="5">
        <v>200</v>
      </c>
      <c r="D225" s="5">
        <v>189</v>
      </c>
      <c r="E225" s="5">
        <v>7.82</v>
      </c>
      <c r="F225" s="9">
        <v>0.4864</v>
      </c>
      <c r="G225" s="8">
        <v>0</v>
      </c>
      <c r="H225" s="8">
        <v>33.81</v>
      </c>
      <c r="I225" s="8">
        <v>0</v>
      </c>
      <c r="J225" s="8">
        <v>0</v>
      </c>
      <c r="K225" s="8">
        <f t="shared" si="3"/>
        <v>33.81</v>
      </c>
      <c r="L225" s="9">
        <v>0.76670000000000005</v>
      </c>
    </row>
    <row r="226" spans="1:12" x14ac:dyDescent="0.25">
      <c r="A226" s="13">
        <v>225</v>
      </c>
      <c r="B226" s="13">
        <v>2.7</v>
      </c>
      <c r="C226" s="13">
        <v>132</v>
      </c>
      <c r="D226" s="13">
        <v>290.10000000000002</v>
      </c>
      <c r="E226" s="13">
        <v>10.58</v>
      </c>
      <c r="F226" s="14">
        <v>0.65910000000000002</v>
      </c>
      <c r="G226" s="15">
        <v>0</v>
      </c>
      <c r="H226" s="15">
        <v>0</v>
      </c>
      <c r="I226" s="15">
        <v>0</v>
      </c>
      <c r="J226" s="15">
        <v>0</v>
      </c>
      <c r="K226" s="15">
        <f t="shared" si="3"/>
        <v>0</v>
      </c>
      <c r="L226" s="14">
        <v>1</v>
      </c>
    </row>
    <row r="227" spans="1:12" x14ac:dyDescent="0.25">
      <c r="A227" s="5">
        <v>226</v>
      </c>
      <c r="B227" s="5">
        <v>1.55</v>
      </c>
      <c r="C227" s="5">
        <v>61</v>
      </c>
      <c r="D227" s="5">
        <v>95.6</v>
      </c>
      <c r="E227" s="5">
        <v>4</v>
      </c>
      <c r="F227" s="9">
        <v>0.49170000000000003</v>
      </c>
      <c r="G227" s="8">
        <v>0</v>
      </c>
      <c r="H227" s="8">
        <v>0</v>
      </c>
      <c r="I227" s="8">
        <v>0</v>
      </c>
      <c r="J227" s="8">
        <v>0</v>
      </c>
      <c r="K227" s="8">
        <f t="shared" si="3"/>
        <v>0</v>
      </c>
      <c r="L227" s="9">
        <v>0.76570000000000005</v>
      </c>
    </row>
    <row r="228" spans="1:12" x14ac:dyDescent="0.25">
      <c r="A228" s="7">
        <v>227</v>
      </c>
      <c r="B228" s="7">
        <v>0.25</v>
      </c>
      <c r="C228" s="7">
        <v>17</v>
      </c>
      <c r="D228" s="7">
        <v>11.6</v>
      </c>
      <c r="E228" s="7">
        <v>1.17</v>
      </c>
      <c r="F228" s="11">
        <v>1</v>
      </c>
      <c r="G228" s="12"/>
      <c r="H228" s="12"/>
      <c r="I228" s="12"/>
      <c r="J228" s="12"/>
      <c r="K228" s="12">
        <f t="shared" si="3"/>
        <v>0</v>
      </c>
      <c r="L228" s="11">
        <v>1</v>
      </c>
    </row>
    <row r="229" spans="1:12" x14ac:dyDescent="0.25">
      <c r="A229" s="5">
        <v>228</v>
      </c>
      <c r="B229" s="5">
        <v>1.25</v>
      </c>
      <c r="C229" s="5">
        <v>87</v>
      </c>
      <c r="D229" s="5">
        <v>69.400000000000006</v>
      </c>
      <c r="E229" s="5">
        <v>3.5</v>
      </c>
      <c r="F229" s="9">
        <v>0.50260000000000005</v>
      </c>
      <c r="G229" s="8">
        <v>0</v>
      </c>
      <c r="H229" s="8">
        <v>7.89</v>
      </c>
      <c r="I229" s="8">
        <v>0</v>
      </c>
      <c r="J229" s="8">
        <v>0</v>
      </c>
      <c r="K229" s="8">
        <f t="shared" si="3"/>
        <v>7.89</v>
      </c>
      <c r="L229" s="9">
        <v>0.63400000000000001</v>
      </c>
    </row>
    <row r="230" spans="1:12" x14ac:dyDescent="0.25">
      <c r="A230" s="5">
        <v>229</v>
      </c>
      <c r="B230" s="5">
        <v>1.6</v>
      </c>
      <c r="C230" s="5">
        <v>89</v>
      </c>
      <c r="D230" s="5">
        <v>130</v>
      </c>
      <c r="E230" s="5">
        <v>5.2</v>
      </c>
      <c r="F230" s="9">
        <v>0.45979999999999999</v>
      </c>
      <c r="G230" s="8">
        <v>0</v>
      </c>
      <c r="H230" s="8">
        <v>1.01</v>
      </c>
      <c r="I230" s="8">
        <v>0</v>
      </c>
      <c r="J230" s="8">
        <v>0</v>
      </c>
      <c r="K230" s="8">
        <f t="shared" si="3"/>
        <v>1.01</v>
      </c>
      <c r="L230" s="9">
        <v>0.56310000000000004</v>
      </c>
    </row>
    <row r="231" spans="1:12" x14ac:dyDescent="0.25">
      <c r="A231" s="13">
        <v>230</v>
      </c>
      <c r="B231" s="13">
        <v>0.3</v>
      </c>
      <c r="C231" s="13">
        <v>16</v>
      </c>
      <c r="D231" s="13">
        <v>22.3</v>
      </c>
      <c r="E231" s="13">
        <v>0.97</v>
      </c>
      <c r="F231" s="14">
        <v>0.77829999999999999</v>
      </c>
      <c r="G231" s="15">
        <v>0</v>
      </c>
      <c r="H231" s="15">
        <v>0</v>
      </c>
      <c r="I231" s="15">
        <v>0</v>
      </c>
      <c r="J231" s="15">
        <v>0</v>
      </c>
      <c r="K231" s="15">
        <f t="shared" si="3"/>
        <v>0</v>
      </c>
      <c r="L231" s="14">
        <v>1</v>
      </c>
    </row>
    <row r="232" spans="1:12" x14ac:dyDescent="0.25">
      <c r="A232" s="13">
        <v>231</v>
      </c>
      <c r="B232" s="13">
        <v>0.6</v>
      </c>
      <c r="C232" s="13">
        <v>38</v>
      </c>
      <c r="D232" s="13">
        <v>23.8</v>
      </c>
      <c r="E232" s="13">
        <v>2.2999999999999998</v>
      </c>
      <c r="F232" s="14">
        <v>0.83199999999999996</v>
      </c>
      <c r="G232" s="15">
        <v>0</v>
      </c>
      <c r="H232" s="15">
        <v>1.71</v>
      </c>
      <c r="I232" s="15">
        <v>0</v>
      </c>
      <c r="J232" s="15">
        <v>0</v>
      </c>
      <c r="K232" s="15">
        <f t="shared" si="3"/>
        <v>1.71</v>
      </c>
      <c r="L232" s="14">
        <v>1</v>
      </c>
    </row>
    <row r="233" spans="1:12" x14ac:dyDescent="0.25">
      <c r="A233" s="13">
        <v>232</v>
      </c>
      <c r="B233" s="13">
        <v>3.55</v>
      </c>
      <c r="C233" s="13">
        <v>232</v>
      </c>
      <c r="D233" s="13">
        <v>609.29999999999995</v>
      </c>
      <c r="E233" s="13">
        <v>19.73</v>
      </c>
      <c r="F233" s="14">
        <v>0.98929999999999996</v>
      </c>
      <c r="G233" s="15">
        <v>0</v>
      </c>
      <c r="H233" s="15">
        <v>15.92</v>
      </c>
      <c r="I233" s="15">
        <v>193.51</v>
      </c>
      <c r="J233" s="15">
        <v>0</v>
      </c>
      <c r="K233" s="15">
        <f t="shared" si="3"/>
        <v>209.42999999999998</v>
      </c>
      <c r="L233" s="14">
        <v>1</v>
      </c>
    </row>
    <row r="234" spans="1:12" x14ac:dyDescent="0.25">
      <c r="A234" s="13">
        <v>233</v>
      </c>
      <c r="B234" s="13">
        <v>7</v>
      </c>
      <c r="C234" s="13">
        <v>437</v>
      </c>
      <c r="D234" s="13">
        <v>845.1</v>
      </c>
      <c r="E234" s="13">
        <v>26.54</v>
      </c>
      <c r="F234" s="14">
        <v>0.79210000000000003</v>
      </c>
      <c r="G234" s="15">
        <v>0</v>
      </c>
      <c r="H234" s="15">
        <v>43.44</v>
      </c>
      <c r="I234" s="15">
        <v>97.57</v>
      </c>
      <c r="J234" s="15">
        <v>0</v>
      </c>
      <c r="K234" s="15">
        <f t="shared" si="3"/>
        <v>141.01</v>
      </c>
      <c r="L234" s="14">
        <v>1</v>
      </c>
    </row>
    <row r="235" spans="1:12" x14ac:dyDescent="0.25">
      <c r="A235" s="13">
        <v>234</v>
      </c>
      <c r="B235" s="13">
        <v>4</v>
      </c>
      <c r="C235" s="13">
        <v>217</v>
      </c>
      <c r="D235" s="13">
        <v>378.6</v>
      </c>
      <c r="E235" s="13">
        <v>16</v>
      </c>
      <c r="F235" s="14">
        <v>0.77239999999999998</v>
      </c>
      <c r="G235" s="15">
        <v>0</v>
      </c>
      <c r="H235" s="15">
        <v>3.55</v>
      </c>
      <c r="I235" s="15">
        <v>0</v>
      </c>
      <c r="J235" s="15">
        <v>0</v>
      </c>
      <c r="K235" s="15">
        <f t="shared" si="3"/>
        <v>3.55</v>
      </c>
      <c r="L235" s="14">
        <v>1</v>
      </c>
    </row>
    <row r="236" spans="1:12" x14ac:dyDescent="0.25">
      <c r="A236" s="5">
        <v>235</v>
      </c>
      <c r="B236" s="5">
        <v>3.5</v>
      </c>
      <c r="C236" s="5">
        <v>224</v>
      </c>
      <c r="D236" s="5">
        <v>428.1</v>
      </c>
      <c r="E236" s="5">
        <v>12.37</v>
      </c>
      <c r="F236" s="9">
        <v>0.5847</v>
      </c>
      <c r="G236" s="8">
        <v>0</v>
      </c>
      <c r="H236" s="8">
        <v>9.91</v>
      </c>
      <c r="I236" s="8">
        <v>23.32</v>
      </c>
      <c r="J236" s="8">
        <v>0</v>
      </c>
      <c r="K236" s="8">
        <f t="shared" si="3"/>
        <v>33.230000000000004</v>
      </c>
      <c r="L236" s="9">
        <v>0.85709999999999997</v>
      </c>
    </row>
    <row r="237" spans="1:12" x14ac:dyDescent="0.25">
      <c r="A237" s="13">
        <v>236</v>
      </c>
      <c r="B237" s="13">
        <v>3.5</v>
      </c>
      <c r="C237" s="13">
        <v>180</v>
      </c>
      <c r="D237" s="13">
        <v>260</v>
      </c>
      <c r="E237" s="13">
        <v>14.16</v>
      </c>
      <c r="F237" s="14">
        <v>0.86260000000000003</v>
      </c>
      <c r="G237" s="15">
        <v>0</v>
      </c>
      <c r="H237" s="15">
        <v>16.78</v>
      </c>
      <c r="I237" s="15">
        <v>0</v>
      </c>
      <c r="J237" s="15">
        <v>0</v>
      </c>
      <c r="K237" s="15">
        <f t="shared" si="3"/>
        <v>16.78</v>
      </c>
      <c r="L237" s="14">
        <v>1</v>
      </c>
    </row>
    <row r="238" spans="1:12" x14ac:dyDescent="0.25">
      <c r="A238" s="5">
        <v>237</v>
      </c>
      <c r="B238" s="5">
        <v>1.38</v>
      </c>
      <c r="C238" s="5">
        <v>110</v>
      </c>
      <c r="D238" s="5">
        <v>140.5</v>
      </c>
      <c r="E238" s="5">
        <v>3.68</v>
      </c>
      <c r="F238" s="9">
        <v>0.36130000000000001</v>
      </c>
      <c r="G238" s="8">
        <v>0</v>
      </c>
      <c r="H238" s="8">
        <v>9.5299999999999994</v>
      </c>
      <c r="I238" s="8">
        <v>1.25</v>
      </c>
      <c r="J238" s="8">
        <v>0</v>
      </c>
      <c r="K238" s="8">
        <f t="shared" si="3"/>
        <v>10.78</v>
      </c>
      <c r="L238" s="9">
        <v>0.52239999999999998</v>
      </c>
    </row>
    <row r="239" spans="1:12" x14ac:dyDescent="0.25">
      <c r="A239" s="5">
        <v>238</v>
      </c>
      <c r="B239" s="5">
        <v>5.5</v>
      </c>
      <c r="C239" s="5">
        <v>274</v>
      </c>
      <c r="D239" s="5">
        <v>745</v>
      </c>
      <c r="E239" s="5">
        <v>18</v>
      </c>
      <c r="F239" s="9">
        <v>0.58750000000000002</v>
      </c>
      <c r="G239" s="8">
        <v>0</v>
      </c>
      <c r="H239" s="8">
        <v>0</v>
      </c>
      <c r="I239" s="8">
        <v>33.020000000000003</v>
      </c>
      <c r="J239" s="8">
        <v>0</v>
      </c>
      <c r="K239" s="8">
        <f t="shared" si="3"/>
        <v>33.020000000000003</v>
      </c>
      <c r="L239" s="9">
        <v>0.72729999999999995</v>
      </c>
    </row>
    <row r="240" spans="1:12" x14ac:dyDescent="0.25">
      <c r="A240" s="5">
        <v>239</v>
      </c>
      <c r="B240" s="5">
        <v>2.7</v>
      </c>
      <c r="C240" s="5">
        <v>178</v>
      </c>
      <c r="D240" s="5">
        <v>272.39999999999998</v>
      </c>
      <c r="E240" s="5">
        <v>8.6</v>
      </c>
      <c r="F240" s="9">
        <v>0.48599999999999999</v>
      </c>
      <c r="G240" s="8">
        <v>0</v>
      </c>
      <c r="H240" s="8">
        <v>12.97</v>
      </c>
      <c r="I240" s="8">
        <v>0</v>
      </c>
      <c r="J240" s="8">
        <v>0</v>
      </c>
      <c r="K240" s="8">
        <f t="shared" si="3"/>
        <v>12.97</v>
      </c>
      <c r="L240" s="9">
        <v>0.85189999999999999</v>
      </c>
    </row>
    <row r="241" spans="1:12" x14ac:dyDescent="0.25">
      <c r="A241" s="5">
        <v>240</v>
      </c>
      <c r="B241" s="5">
        <v>4.5</v>
      </c>
      <c r="C241" s="5">
        <v>234</v>
      </c>
      <c r="D241" s="5">
        <v>707.8</v>
      </c>
      <c r="E241" s="5">
        <v>12.05</v>
      </c>
      <c r="F241" s="9">
        <v>0.44640000000000002</v>
      </c>
      <c r="G241" s="8">
        <v>0</v>
      </c>
      <c r="H241" s="8">
        <v>0</v>
      </c>
      <c r="I241" s="8">
        <v>81.290000000000006</v>
      </c>
      <c r="J241" s="8">
        <v>0</v>
      </c>
      <c r="K241" s="8">
        <f t="shared" si="3"/>
        <v>81.290000000000006</v>
      </c>
      <c r="L241" s="9">
        <v>0.75560000000000005</v>
      </c>
    </row>
    <row r="242" spans="1:12" x14ac:dyDescent="0.25">
      <c r="A242" s="5">
        <v>241</v>
      </c>
      <c r="B242" s="5">
        <v>1.1000000000000001</v>
      </c>
      <c r="C242" s="5">
        <v>48</v>
      </c>
      <c r="D242" s="5">
        <v>131.4</v>
      </c>
      <c r="E242" s="5">
        <v>4.1399999999999997</v>
      </c>
      <c r="F242" s="9">
        <v>0.58799999999999997</v>
      </c>
      <c r="G242" s="8">
        <v>0</v>
      </c>
      <c r="H242" s="8">
        <v>0</v>
      </c>
      <c r="I242" s="8">
        <v>24.1</v>
      </c>
      <c r="J242" s="8">
        <v>0</v>
      </c>
      <c r="K242" s="8">
        <f t="shared" si="3"/>
        <v>24.1</v>
      </c>
      <c r="L242" s="9">
        <v>0.89580000000000004</v>
      </c>
    </row>
    <row r="243" spans="1:12" x14ac:dyDescent="0.25">
      <c r="A243" s="5">
        <v>242</v>
      </c>
      <c r="B243" s="5">
        <v>1.3</v>
      </c>
      <c r="C243" s="5">
        <v>64</v>
      </c>
      <c r="D243" s="5">
        <v>202.9</v>
      </c>
      <c r="E243" s="5">
        <v>5.1100000000000003</v>
      </c>
      <c r="F243" s="9">
        <v>0.5534</v>
      </c>
      <c r="G243" s="8">
        <v>0</v>
      </c>
      <c r="H243" s="8">
        <v>0</v>
      </c>
      <c r="I243" s="8">
        <v>49.5</v>
      </c>
      <c r="J243" s="8">
        <v>0</v>
      </c>
      <c r="K243" s="8">
        <f t="shared" si="3"/>
        <v>49.5</v>
      </c>
      <c r="L243" s="9">
        <v>0.67190000000000005</v>
      </c>
    </row>
    <row r="244" spans="1:12" x14ac:dyDescent="0.25">
      <c r="A244" s="5">
        <v>243</v>
      </c>
      <c r="B244" s="5">
        <v>1.3</v>
      </c>
      <c r="C244" s="5">
        <v>91</v>
      </c>
      <c r="D244" s="5">
        <v>172.4</v>
      </c>
      <c r="E244" s="5">
        <v>5.38</v>
      </c>
      <c r="F244" s="9">
        <v>0.54769999999999996</v>
      </c>
      <c r="G244" s="8">
        <v>0</v>
      </c>
      <c r="H244" s="8">
        <v>10.87</v>
      </c>
      <c r="I244" s="8">
        <v>28.68</v>
      </c>
      <c r="J244" s="8">
        <v>0</v>
      </c>
      <c r="K244" s="8">
        <f t="shared" si="3"/>
        <v>39.549999999999997</v>
      </c>
      <c r="L244" s="9">
        <v>0.62309999999999999</v>
      </c>
    </row>
    <row r="245" spans="1:12" x14ac:dyDescent="0.25">
      <c r="A245" s="5">
        <v>244</v>
      </c>
      <c r="B245" s="5">
        <v>1.5</v>
      </c>
      <c r="C245" s="5">
        <v>201</v>
      </c>
      <c r="D245" s="5">
        <v>179.5</v>
      </c>
      <c r="E245" s="5">
        <v>2.66</v>
      </c>
      <c r="F245" s="9">
        <v>0.247</v>
      </c>
      <c r="G245" s="8">
        <v>0</v>
      </c>
      <c r="H245" s="8">
        <v>24.7</v>
      </c>
      <c r="I245" s="8">
        <v>4.57</v>
      </c>
      <c r="J245" s="8">
        <v>0</v>
      </c>
      <c r="K245" s="8">
        <f t="shared" si="3"/>
        <v>29.27</v>
      </c>
      <c r="L245" s="9">
        <v>0.3911</v>
      </c>
    </row>
    <row r="246" spans="1:12" x14ac:dyDescent="0.25">
      <c r="A246" s="13">
        <v>245</v>
      </c>
      <c r="B246" s="13">
        <v>0.4</v>
      </c>
      <c r="C246" s="13">
        <v>16</v>
      </c>
      <c r="D246" s="13">
        <v>22.3</v>
      </c>
      <c r="E246" s="13">
        <v>0.95</v>
      </c>
      <c r="F246" s="14">
        <v>0.77280000000000004</v>
      </c>
      <c r="G246" s="15">
        <v>0.08</v>
      </c>
      <c r="H246" s="15">
        <v>0</v>
      </c>
      <c r="I246" s="15">
        <v>0</v>
      </c>
      <c r="J246" s="15">
        <v>0</v>
      </c>
      <c r="K246" s="15">
        <f t="shared" si="3"/>
        <v>0.08</v>
      </c>
      <c r="L246" s="14">
        <v>1</v>
      </c>
    </row>
    <row r="247" spans="1:12" x14ac:dyDescent="0.25">
      <c r="A247" s="13">
        <v>246</v>
      </c>
      <c r="B247" s="13">
        <v>0.75</v>
      </c>
      <c r="C247" s="13">
        <v>31</v>
      </c>
      <c r="D247" s="13">
        <v>69.8</v>
      </c>
      <c r="E247" s="13">
        <v>3.13</v>
      </c>
      <c r="F247" s="14">
        <v>0.69569999999999999</v>
      </c>
      <c r="G247" s="15">
        <v>0</v>
      </c>
      <c r="H247" s="15">
        <v>0</v>
      </c>
      <c r="I247" s="15">
        <v>5.42</v>
      </c>
      <c r="J247" s="15">
        <v>0</v>
      </c>
      <c r="K247" s="15">
        <f t="shared" si="3"/>
        <v>5.42</v>
      </c>
      <c r="L247" s="14">
        <v>1</v>
      </c>
    </row>
    <row r="248" spans="1:12" x14ac:dyDescent="0.25">
      <c r="A248" s="5">
        <v>247</v>
      </c>
      <c r="B248" s="5">
        <v>0.61</v>
      </c>
      <c r="C248" s="5">
        <v>50</v>
      </c>
      <c r="D248" s="5">
        <v>70.599999999999994</v>
      </c>
      <c r="E248" s="5">
        <v>1.51</v>
      </c>
      <c r="F248" s="9">
        <v>0.37659999999999999</v>
      </c>
      <c r="G248" s="8">
        <v>0</v>
      </c>
      <c r="H248" s="8">
        <v>6.16</v>
      </c>
      <c r="I248" s="8">
        <v>0</v>
      </c>
      <c r="J248" s="8">
        <v>0</v>
      </c>
      <c r="K248" s="8">
        <f t="shared" si="3"/>
        <v>6.16</v>
      </c>
      <c r="L248" s="9">
        <v>0.43340000000000001</v>
      </c>
    </row>
    <row r="249" spans="1:12" x14ac:dyDescent="0.25">
      <c r="A249" s="13">
        <v>248</v>
      </c>
      <c r="B249" s="13">
        <v>0.6</v>
      </c>
      <c r="C249" s="13">
        <v>29</v>
      </c>
      <c r="D249" s="13">
        <v>91.3</v>
      </c>
      <c r="E249" s="13">
        <v>2.54</v>
      </c>
      <c r="F249" s="14">
        <v>0.64500000000000002</v>
      </c>
      <c r="G249" s="15">
        <v>0</v>
      </c>
      <c r="H249" s="15">
        <v>0</v>
      </c>
      <c r="I249" s="15">
        <v>21.65</v>
      </c>
      <c r="J249" s="15">
        <v>0</v>
      </c>
      <c r="K249" s="15">
        <f t="shared" si="3"/>
        <v>21.65</v>
      </c>
      <c r="L249" s="14">
        <v>1</v>
      </c>
    </row>
    <row r="250" spans="1:12" x14ac:dyDescent="0.25">
      <c r="A250" s="5">
        <v>249</v>
      </c>
      <c r="B250" s="5">
        <v>1</v>
      </c>
      <c r="C250" s="5">
        <v>46</v>
      </c>
      <c r="D250" s="5">
        <v>73.099999999999994</v>
      </c>
      <c r="E250" s="5">
        <v>2</v>
      </c>
      <c r="F250" s="9">
        <v>0.37419999999999998</v>
      </c>
      <c r="G250" s="8">
        <v>0</v>
      </c>
      <c r="H250" s="8">
        <v>0</v>
      </c>
      <c r="I250" s="8">
        <v>0</v>
      </c>
      <c r="J250" s="8">
        <v>0</v>
      </c>
      <c r="K250" s="8">
        <f t="shared" si="3"/>
        <v>0</v>
      </c>
      <c r="L250" s="9">
        <v>0.6</v>
      </c>
    </row>
    <row r="251" spans="1:12" x14ac:dyDescent="0.25">
      <c r="A251" s="5">
        <v>250</v>
      </c>
      <c r="B251" s="5">
        <v>2.4</v>
      </c>
      <c r="C251" s="5">
        <v>152</v>
      </c>
      <c r="D251" s="5">
        <v>256</v>
      </c>
      <c r="E251" s="5">
        <v>7.77</v>
      </c>
      <c r="F251" s="9">
        <v>0.47110000000000002</v>
      </c>
      <c r="G251" s="8">
        <v>0</v>
      </c>
      <c r="H251" s="8">
        <v>8.36</v>
      </c>
      <c r="I251" s="8">
        <v>7.52</v>
      </c>
      <c r="J251" s="8">
        <v>0</v>
      </c>
      <c r="K251" s="8">
        <f t="shared" si="3"/>
        <v>15.879999999999999</v>
      </c>
      <c r="L251" s="9">
        <v>0.72919999999999996</v>
      </c>
    </row>
    <row r="252" spans="1:12" x14ac:dyDescent="0.25">
      <c r="A252" s="5">
        <v>251</v>
      </c>
      <c r="B252" s="5">
        <v>2.1</v>
      </c>
      <c r="C252" s="5">
        <v>92</v>
      </c>
      <c r="D252" s="5">
        <v>118</v>
      </c>
      <c r="E252" s="5">
        <v>4.83</v>
      </c>
      <c r="F252" s="9">
        <v>0.43430000000000002</v>
      </c>
      <c r="G252" s="8">
        <v>0</v>
      </c>
      <c r="H252" s="8">
        <v>0</v>
      </c>
      <c r="I252" s="8">
        <v>0</v>
      </c>
      <c r="J252" s="8">
        <v>0</v>
      </c>
      <c r="K252" s="8">
        <f t="shared" si="3"/>
        <v>0</v>
      </c>
      <c r="L252" s="9">
        <v>0.61899999999999999</v>
      </c>
    </row>
    <row r="253" spans="1:12" x14ac:dyDescent="0.25">
      <c r="A253" s="5">
        <v>252</v>
      </c>
      <c r="B253" s="5">
        <v>1</v>
      </c>
      <c r="C253" s="5">
        <v>61</v>
      </c>
      <c r="D253" s="5">
        <v>121.4</v>
      </c>
      <c r="E253" s="5">
        <v>3.91</v>
      </c>
      <c r="F253" s="9">
        <v>0.52749999999999997</v>
      </c>
      <c r="G253" s="8">
        <v>0</v>
      </c>
      <c r="H253" s="8">
        <v>0.78</v>
      </c>
      <c r="I253" s="8">
        <v>12.33</v>
      </c>
      <c r="J253" s="8">
        <v>0</v>
      </c>
      <c r="K253" s="8">
        <f t="shared" si="3"/>
        <v>13.11</v>
      </c>
      <c r="L253" s="9">
        <v>0.81</v>
      </c>
    </row>
    <row r="254" spans="1:12" x14ac:dyDescent="0.25">
      <c r="A254" s="13">
        <v>253</v>
      </c>
      <c r="B254" s="13">
        <v>0.6</v>
      </c>
      <c r="C254" s="13">
        <v>37</v>
      </c>
      <c r="D254" s="13">
        <v>69.7</v>
      </c>
      <c r="E254" s="13">
        <v>2.9</v>
      </c>
      <c r="F254" s="14">
        <v>0.66830000000000001</v>
      </c>
      <c r="G254" s="15">
        <v>0</v>
      </c>
      <c r="H254" s="15">
        <v>0</v>
      </c>
      <c r="I254" s="15">
        <v>4.92</v>
      </c>
      <c r="J254" s="15">
        <v>0</v>
      </c>
      <c r="K254" s="15">
        <f t="shared" si="3"/>
        <v>4.92</v>
      </c>
      <c r="L254" s="14">
        <v>1</v>
      </c>
    </row>
    <row r="255" spans="1:12" x14ac:dyDescent="0.25">
      <c r="A255" s="13">
        <v>254</v>
      </c>
      <c r="B255" s="13">
        <v>0.4</v>
      </c>
      <c r="C255" s="13">
        <v>20</v>
      </c>
      <c r="D255" s="13">
        <v>31.9</v>
      </c>
      <c r="E255" s="13">
        <v>1.53</v>
      </c>
      <c r="F255" s="14">
        <v>0.72130000000000005</v>
      </c>
      <c r="G255" s="15">
        <v>0</v>
      </c>
      <c r="H255" s="15">
        <v>0</v>
      </c>
      <c r="I255" s="15">
        <v>0</v>
      </c>
      <c r="J255" s="15">
        <v>0</v>
      </c>
      <c r="K255" s="15">
        <f t="shared" si="3"/>
        <v>0</v>
      </c>
      <c r="L255" s="14">
        <v>1</v>
      </c>
    </row>
    <row r="256" spans="1:12" x14ac:dyDescent="0.25">
      <c r="A256" s="5">
        <v>255</v>
      </c>
      <c r="B256" s="5">
        <v>1.75</v>
      </c>
      <c r="C256" s="5">
        <v>158</v>
      </c>
      <c r="D256" s="5">
        <v>149</v>
      </c>
      <c r="E256" s="5">
        <v>5.1100000000000003</v>
      </c>
      <c r="F256" s="9">
        <v>0.4012</v>
      </c>
      <c r="G256" s="8">
        <v>0</v>
      </c>
      <c r="H256" s="8">
        <v>25.29</v>
      </c>
      <c r="I256" s="8">
        <v>0</v>
      </c>
      <c r="J256" s="8">
        <v>0</v>
      </c>
      <c r="K256" s="8">
        <f t="shared" si="3"/>
        <v>25.29</v>
      </c>
      <c r="L256" s="9">
        <v>0.49130000000000001</v>
      </c>
    </row>
    <row r="257" spans="1:12" x14ac:dyDescent="0.25">
      <c r="A257" s="7">
        <v>256</v>
      </c>
      <c r="B257" s="7">
        <v>1.3</v>
      </c>
      <c r="C257" s="7">
        <v>73</v>
      </c>
      <c r="D257" s="7">
        <v>22.7</v>
      </c>
      <c r="E257" s="7">
        <v>4.5999999999999996</v>
      </c>
      <c r="F257" s="11">
        <v>1</v>
      </c>
      <c r="G257" s="12"/>
      <c r="H257" s="12"/>
      <c r="I257" s="12"/>
      <c r="J257" s="12"/>
      <c r="K257" s="12">
        <f t="shared" si="3"/>
        <v>0</v>
      </c>
      <c r="L257" s="11">
        <v>1</v>
      </c>
    </row>
    <row r="258" spans="1:12" x14ac:dyDescent="0.25">
      <c r="A258" s="5">
        <v>257</v>
      </c>
      <c r="B258" s="5">
        <v>2.2999999999999998</v>
      </c>
      <c r="C258" s="5">
        <v>126</v>
      </c>
      <c r="D258" s="5">
        <v>237</v>
      </c>
      <c r="E258" s="5">
        <v>7.22</v>
      </c>
      <c r="F258" s="9">
        <v>0.44429999999999997</v>
      </c>
      <c r="G258" s="8">
        <v>0</v>
      </c>
      <c r="H258" s="8">
        <v>0</v>
      </c>
      <c r="I258" s="8">
        <v>5.4</v>
      </c>
      <c r="J258" s="8">
        <v>0</v>
      </c>
      <c r="K258" s="8">
        <f t="shared" si="3"/>
        <v>5.4</v>
      </c>
      <c r="L258" s="9">
        <v>0.76090000000000002</v>
      </c>
    </row>
    <row r="259" spans="1:12" x14ac:dyDescent="0.25">
      <c r="A259" s="13">
        <v>258</v>
      </c>
      <c r="B259" s="13">
        <v>1.75</v>
      </c>
      <c r="C259" s="13">
        <v>97</v>
      </c>
      <c r="D259" s="13">
        <v>129.4</v>
      </c>
      <c r="E259" s="13">
        <v>7.78</v>
      </c>
      <c r="F259" s="14">
        <v>0.75960000000000005</v>
      </c>
      <c r="G259" s="15">
        <v>0</v>
      </c>
      <c r="H259" s="15">
        <v>11.94</v>
      </c>
      <c r="I259" s="15">
        <v>0</v>
      </c>
      <c r="J259" s="15">
        <v>0</v>
      </c>
      <c r="K259" s="15">
        <f t="shared" ref="K259:K322" si="4">SUM(G259:J259)</f>
        <v>11.94</v>
      </c>
      <c r="L259" s="14">
        <v>1</v>
      </c>
    </row>
    <row r="260" spans="1:12" x14ac:dyDescent="0.25">
      <c r="A260" s="5">
        <v>259</v>
      </c>
      <c r="B260" s="5">
        <v>2.25</v>
      </c>
      <c r="C260" s="5">
        <v>124</v>
      </c>
      <c r="D260" s="5">
        <v>345</v>
      </c>
      <c r="E260" s="5">
        <v>4.37</v>
      </c>
      <c r="F260" s="9">
        <v>0.26029999999999998</v>
      </c>
      <c r="G260" s="8">
        <v>0</v>
      </c>
      <c r="H260" s="8">
        <v>0</v>
      </c>
      <c r="I260" s="8">
        <v>34.090000000000003</v>
      </c>
      <c r="J260" s="8">
        <v>0</v>
      </c>
      <c r="K260" s="8">
        <f t="shared" si="4"/>
        <v>34.090000000000003</v>
      </c>
      <c r="L260" s="9">
        <v>0.36</v>
      </c>
    </row>
    <row r="261" spans="1:12" x14ac:dyDescent="0.25">
      <c r="A261" s="5">
        <v>260</v>
      </c>
      <c r="B261" s="5">
        <v>4.25</v>
      </c>
      <c r="C261" s="5">
        <v>160</v>
      </c>
      <c r="D261" s="5">
        <v>479</v>
      </c>
      <c r="E261" s="5">
        <v>12.28</v>
      </c>
      <c r="F261" s="9">
        <v>0.63549999999999995</v>
      </c>
      <c r="G261" s="8">
        <v>0.63</v>
      </c>
      <c r="H261" s="8">
        <v>0</v>
      </c>
      <c r="I261" s="8">
        <v>57.02</v>
      </c>
      <c r="J261" s="8">
        <v>0</v>
      </c>
      <c r="K261" s="8">
        <f t="shared" si="4"/>
        <v>57.650000000000006</v>
      </c>
      <c r="L261" s="9">
        <v>0.88239999999999996</v>
      </c>
    </row>
    <row r="262" spans="1:12" x14ac:dyDescent="0.25">
      <c r="A262" s="5">
        <v>261</v>
      </c>
      <c r="B262" s="5">
        <v>4.3</v>
      </c>
      <c r="C262" s="5">
        <v>163</v>
      </c>
      <c r="D262" s="5">
        <v>250.5</v>
      </c>
      <c r="E262" s="5">
        <v>5.43</v>
      </c>
      <c r="F262" s="9">
        <v>0.2467</v>
      </c>
      <c r="G262" s="8">
        <v>0.13</v>
      </c>
      <c r="H262" s="8">
        <v>0</v>
      </c>
      <c r="I262" s="8">
        <v>0</v>
      </c>
      <c r="J262" s="8">
        <v>0</v>
      </c>
      <c r="K262" s="8">
        <f t="shared" si="4"/>
        <v>0.13</v>
      </c>
      <c r="L262" s="9">
        <v>0.29220000000000002</v>
      </c>
    </row>
    <row r="263" spans="1:12" x14ac:dyDescent="0.25">
      <c r="A263" s="5">
        <v>262</v>
      </c>
      <c r="B263" s="5">
        <v>1.4</v>
      </c>
      <c r="C263" s="5">
        <v>64</v>
      </c>
      <c r="D263" s="5">
        <v>134.19999999999999</v>
      </c>
      <c r="E263" s="5">
        <v>4.1399999999999997</v>
      </c>
      <c r="F263" s="9">
        <v>0.44669999999999999</v>
      </c>
      <c r="G263" s="8">
        <v>0</v>
      </c>
      <c r="H263" s="8">
        <v>0</v>
      </c>
      <c r="I263" s="8">
        <v>6.78</v>
      </c>
      <c r="J263" s="8">
        <v>0</v>
      </c>
      <c r="K263" s="8">
        <f t="shared" si="4"/>
        <v>6.78</v>
      </c>
      <c r="L263" s="9">
        <v>0.67190000000000005</v>
      </c>
    </row>
    <row r="264" spans="1:12" x14ac:dyDescent="0.25">
      <c r="A264" s="5">
        <v>263</v>
      </c>
      <c r="B264" s="5">
        <v>3.4</v>
      </c>
      <c r="C264" s="5">
        <v>148</v>
      </c>
      <c r="D264" s="5">
        <v>262.8</v>
      </c>
      <c r="E264" s="5">
        <v>9.1999999999999993</v>
      </c>
      <c r="F264" s="9">
        <v>0.50529999999999997</v>
      </c>
      <c r="G264" s="8">
        <v>0.02</v>
      </c>
      <c r="H264" s="8">
        <v>0</v>
      </c>
      <c r="I264" s="8">
        <v>0</v>
      </c>
      <c r="J264" s="8">
        <v>0</v>
      </c>
      <c r="K264" s="8">
        <f t="shared" si="4"/>
        <v>0.02</v>
      </c>
      <c r="L264" s="9">
        <v>0.82430000000000003</v>
      </c>
    </row>
    <row r="265" spans="1:12" x14ac:dyDescent="0.25">
      <c r="A265" s="5">
        <v>264</v>
      </c>
      <c r="B265" s="5">
        <v>0.5</v>
      </c>
      <c r="C265" s="5">
        <v>16</v>
      </c>
      <c r="D265" s="5">
        <v>44.8</v>
      </c>
      <c r="E265" s="5">
        <v>1.01</v>
      </c>
      <c r="F265" s="9">
        <v>0.64370000000000005</v>
      </c>
      <c r="G265" s="8">
        <v>0.11</v>
      </c>
      <c r="H265" s="8">
        <v>0</v>
      </c>
      <c r="I265" s="8">
        <v>6.79</v>
      </c>
      <c r="J265" s="8">
        <v>0</v>
      </c>
      <c r="K265" s="8">
        <f t="shared" si="4"/>
        <v>6.9</v>
      </c>
      <c r="L265" s="9">
        <v>0.6875</v>
      </c>
    </row>
    <row r="266" spans="1:12" x14ac:dyDescent="0.25">
      <c r="A266" s="5">
        <v>265</v>
      </c>
      <c r="B266" s="5">
        <v>3.75</v>
      </c>
      <c r="C266" s="5">
        <v>141</v>
      </c>
      <c r="D266" s="5">
        <v>415</v>
      </c>
      <c r="E266" s="5">
        <v>9.94</v>
      </c>
      <c r="F266" s="9">
        <v>0.56200000000000006</v>
      </c>
      <c r="G266" s="8">
        <v>0.52</v>
      </c>
      <c r="H266" s="8">
        <v>0</v>
      </c>
      <c r="I266" s="8">
        <v>52.45</v>
      </c>
      <c r="J266" s="8">
        <v>0</v>
      </c>
      <c r="K266" s="8">
        <f t="shared" si="4"/>
        <v>52.970000000000006</v>
      </c>
      <c r="L266" s="9">
        <v>0.87180000000000002</v>
      </c>
    </row>
    <row r="267" spans="1:12" x14ac:dyDescent="0.25">
      <c r="A267" s="5">
        <v>266</v>
      </c>
      <c r="B267" s="5">
        <v>1.7</v>
      </c>
      <c r="C267" s="5">
        <v>143</v>
      </c>
      <c r="D267" s="5">
        <v>210.2</v>
      </c>
      <c r="E267" s="5">
        <v>4.28</v>
      </c>
      <c r="F267" s="9">
        <v>0.33760000000000001</v>
      </c>
      <c r="G267" s="8">
        <v>0</v>
      </c>
      <c r="H267" s="8">
        <v>14.97</v>
      </c>
      <c r="I267" s="8">
        <v>15.72</v>
      </c>
      <c r="J267" s="8">
        <v>0</v>
      </c>
      <c r="K267" s="8">
        <f t="shared" si="4"/>
        <v>30.69</v>
      </c>
      <c r="L267" s="9">
        <v>0.47649999999999998</v>
      </c>
    </row>
    <row r="268" spans="1:12" x14ac:dyDescent="0.25">
      <c r="A268" s="5">
        <v>267</v>
      </c>
      <c r="B268" s="5">
        <v>3</v>
      </c>
      <c r="C268" s="5">
        <v>97</v>
      </c>
      <c r="D268" s="5">
        <v>231.8</v>
      </c>
      <c r="E268" s="5">
        <v>7.82</v>
      </c>
      <c r="F268" s="9">
        <v>0.60740000000000005</v>
      </c>
      <c r="G268" s="8">
        <v>0.67</v>
      </c>
      <c r="H268" s="8">
        <v>0</v>
      </c>
      <c r="I268" s="8">
        <v>20.34</v>
      </c>
      <c r="J268" s="8">
        <v>0</v>
      </c>
      <c r="K268" s="8">
        <f t="shared" si="4"/>
        <v>21.01</v>
      </c>
      <c r="L268" s="9">
        <v>0.78349999999999997</v>
      </c>
    </row>
    <row r="269" spans="1:12" x14ac:dyDescent="0.25">
      <c r="A269" s="5">
        <v>268</v>
      </c>
      <c r="B269" s="5">
        <v>2.7</v>
      </c>
      <c r="C269" s="5">
        <v>179</v>
      </c>
      <c r="D269" s="5">
        <v>331</v>
      </c>
      <c r="E269" s="5">
        <v>8.6</v>
      </c>
      <c r="F269" s="9">
        <v>0.48</v>
      </c>
      <c r="G269" s="8">
        <v>0</v>
      </c>
      <c r="H269" s="8">
        <v>12.23</v>
      </c>
      <c r="I269" s="8">
        <v>25.23</v>
      </c>
      <c r="J269" s="8">
        <v>0</v>
      </c>
      <c r="K269" s="8">
        <f t="shared" si="4"/>
        <v>37.46</v>
      </c>
      <c r="L269" s="9">
        <v>0.85189999999999999</v>
      </c>
    </row>
    <row r="270" spans="1:12" x14ac:dyDescent="0.25">
      <c r="A270" s="5">
        <v>269</v>
      </c>
      <c r="B270" s="5">
        <v>1.55</v>
      </c>
      <c r="C270" s="5">
        <v>59</v>
      </c>
      <c r="D270" s="5">
        <v>82.1</v>
      </c>
      <c r="E270" s="5">
        <v>1.93</v>
      </c>
      <c r="F270" s="9">
        <v>0.29920000000000002</v>
      </c>
      <c r="G270" s="8">
        <v>7.0000000000000007E-2</v>
      </c>
      <c r="H270" s="8">
        <v>0</v>
      </c>
      <c r="I270" s="8">
        <v>0</v>
      </c>
      <c r="J270" s="8">
        <v>0</v>
      </c>
      <c r="K270" s="8">
        <f t="shared" si="4"/>
        <v>7.0000000000000007E-2</v>
      </c>
      <c r="L270" s="9">
        <v>0.45760000000000001</v>
      </c>
    </row>
    <row r="271" spans="1:12" x14ac:dyDescent="0.25">
      <c r="A271" s="13">
        <v>270</v>
      </c>
      <c r="B271" s="13">
        <v>0.25</v>
      </c>
      <c r="C271" s="13">
        <v>27</v>
      </c>
      <c r="D271" s="13">
        <v>23.1</v>
      </c>
      <c r="E271" s="13">
        <v>1.43</v>
      </c>
      <c r="F271" s="14">
        <v>0.95809999999999995</v>
      </c>
      <c r="G271" s="15">
        <v>0</v>
      </c>
      <c r="H271" s="15">
        <v>11.65</v>
      </c>
      <c r="I271" s="15">
        <v>0</v>
      </c>
      <c r="J271" s="15">
        <v>0</v>
      </c>
      <c r="K271" s="15">
        <f t="shared" si="4"/>
        <v>11.65</v>
      </c>
      <c r="L271" s="14">
        <v>1</v>
      </c>
    </row>
    <row r="272" spans="1:12" x14ac:dyDescent="0.25">
      <c r="A272" s="5">
        <v>271</v>
      </c>
      <c r="B272" s="5">
        <v>1.25</v>
      </c>
      <c r="C272" s="5">
        <v>54</v>
      </c>
      <c r="D272" s="5">
        <v>135.5</v>
      </c>
      <c r="E272" s="5">
        <v>3.65</v>
      </c>
      <c r="F272" s="9">
        <v>0.46460000000000001</v>
      </c>
      <c r="G272" s="8">
        <v>0</v>
      </c>
      <c r="H272" s="8">
        <v>0</v>
      </c>
      <c r="I272" s="8">
        <v>14.65</v>
      </c>
      <c r="J272" s="8">
        <v>0</v>
      </c>
      <c r="K272" s="8">
        <f t="shared" si="4"/>
        <v>14.65</v>
      </c>
      <c r="L272" s="9">
        <v>0.54169999999999996</v>
      </c>
    </row>
    <row r="273" spans="1:12" x14ac:dyDescent="0.25">
      <c r="A273" s="5">
        <v>272</v>
      </c>
      <c r="B273" s="5">
        <v>1.4</v>
      </c>
      <c r="C273" s="5">
        <v>63</v>
      </c>
      <c r="D273" s="5">
        <v>101.8</v>
      </c>
      <c r="E273" s="5">
        <v>5.0599999999999996</v>
      </c>
      <c r="F273" s="9">
        <v>0.5827</v>
      </c>
      <c r="G273" s="8">
        <v>0</v>
      </c>
      <c r="H273" s="8">
        <v>0</v>
      </c>
      <c r="I273" s="8">
        <v>0</v>
      </c>
      <c r="J273" s="8">
        <v>0</v>
      </c>
      <c r="K273" s="8">
        <f t="shared" si="4"/>
        <v>0</v>
      </c>
      <c r="L273" s="9">
        <v>0.71909999999999996</v>
      </c>
    </row>
    <row r="274" spans="1:12" x14ac:dyDescent="0.25">
      <c r="A274" s="5">
        <v>273</v>
      </c>
      <c r="B274" s="5">
        <v>0.3</v>
      </c>
      <c r="C274" s="5">
        <v>13</v>
      </c>
      <c r="D274" s="5">
        <v>27.9</v>
      </c>
      <c r="E274" s="5">
        <v>0.37</v>
      </c>
      <c r="F274" s="9">
        <v>0.7419</v>
      </c>
      <c r="G274" s="8">
        <v>0</v>
      </c>
      <c r="H274" s="8">
        <v>0</v>
      </c>
      <c r="I274" s="8">
        <v>1.23</v>
      </c>
      <c r="J274" s="8">
        <v>0.38</v>
      </c>
      <c r="K274" s="8">
        <f t="shared" si="4"/>
        <v>1.6099999999999999</v>
      </c>
      <c r="L274" s="9">
        <v>0.88890000000000002</v>
      </c>
    </row>
    <row r="275" spans="1:12" x14ac:dyDescent="0.25">
      <c r="A275" s="13">
        <v>274</v>
      </c>
      <c r="B275" s="13">
        <v>0.6</v>
      </c>
      <c r="C275" s="13">
        <v>19</v>
      </c>
      <c r="D275" s="13">
        <v>22.1</v>
      </c>
      <c r="E275" s="13">
        <v>1.79</v>
      </c>
      <c r="F275" s="14">
        <v>0.95409999999999995</v>
      </c>
      <c r="G275" s="15">
        <v>0.2</v>
      </c>
      <c r="H275" s="15">
        <v>0</v>
      </c>
      <c r="I275" s="15">
        <v>0</v>
      </c>
      <c r="J275" s="15">
        <v>0</v>
      </c>
      <c r="K275" s="15">
        <f t="shared" si="4"/>
        <v>0.2</v>
      </c>
      <c r="L275" s="14">
        <v>1</v>
      </c>
    </row>
    <row r="276" spans="1:12" x14ac:dyDescent="0.25">
      <c r="A276" s="5">
        <v>275</v>
      </c>
      <c r="B276" s="5">
        <v>3.55</v>
      </c>
      <c r="C276" s="5">
        <v>178</v>
      </c>
      <c r="D276" s="5">
        <v>1005.6</v>
      </c>
      <c r="E276" s="5">
        <v>10.119999999999999</v>
      </c>
      <c r="F276" s="9">
        <v>0.45689999999999997</v>
      </c>
      <c r="G276" s="8">
        <v>0</v>
      </c>
      <c r="H276" s="8">
        <v>0</v>
      </c>
      <c r="I276" s="8">
        <v>274.04000000000002</v>
      </c>
      <c r="J276" s="8">
        <v>0</v>
      </c>
      <c r="K276" s="8">
        <f t="shared" si="4"/>
        <v>274.04000000000002</v>
      </c>
      <c r="L276" s="9">
        <v>0.76060000000000005</v>
      </c>
    </row>
    <row r="277" spans="1:12" x14ac:dyDescent="0.25">
      <c r="A277" s="13">
        <v>276</v>
      </c>
      <c r="B277" s="13">
        <v>7</v>
      </c>
      <c r="C277" s="13">
        <v>387</v>
      </c>
      <c r="D277" s="13">
        <v>730.2</v>
      </c>
      <c r="E277" s="13">
        <v>22.72</v>
      </c>
      <c r="F277" s="14">
        <v>0.64870000000000005</v>
      </c>
      <c r="G277" s="15">
        <v>0</v>
      </c>
      <c r="H277" s="15">
        <v>0</v>
      </c>
      <c r="I277" s="15">
        <v>0</v>
      </c>
      <c r="J277" s="15">
        <v>0</v>
      </c>
      <c r="K277" s="15">
        <f t="shared" si="4"/>
        <v>0</v>
      </c>
      <c r="L277" s="14">
        <v>1</v>
      </c>
    </row>
    <row r="278" spans="1:12" x14ac:dyDescent="0.25">
      <c r="A278" s="5">
        <v>277</v>
      </c>
      <c r="B278" s="5">
        <v>4</v>
      </c>
      <c r="C278" s="5">
        <v>270</v>
      </c>
      <c r="D278" s="5">
        <v>478</v>
      </c>
      <c r="E278" s="5">
        <v>6.44</v>
      </c>
      <c r="F278" s="9">
        <v>0.21640000000000001</v>
      </c>
      <c r="G278" s="8">
        <v>0</v>
      </c>
      <c r="H278" s="8">
        <v>11.92</v>
      </c>
      <c r="I278" s="8">
        <v>23.32</v>
      </c>
      <c r="J278" s="8">
        <v>0</v>
      </c>
      <c r="K278" s="8">
        <f t="shared" si="4"/>
        <v>35.24</v>
      </c>
      <c r="L278" s="9">
        <v>0.35</v>
      </c>
    </row>
    <row r="279" spans="1:12" x14ac:dyDescent="0.25">
      <c r="A279" s="5">
        <v>278</v>
      </c>
      <c r="B279" s="5">
        <v>3.5</v>
      </c>
      <c r="C279" s="5">
        <v>200</v>
      </c>
      <c r="D279" s="5">
        <v>445</v>
      </c>
      <c r="E279" s="5">
        <v>11.22</v>
      </c>
      <c r="F279" s="9">
        <v>0.52080000000000004</v>
      </c>
      <c r="G279" s="8">
        <v>0</v>
      </c>
      <c r="H279" s="8">
        <v>0</v>
      </c>
      <c r="I279" s="8">
        <v>30.16</v>
      </c>
      <c r="J279" s="8">
        <v>0</v>
      </c>
      <c r="K279" s="8">
        <f t="shared" si="4"/>
        <v>30.16</v>
      </c>
      <c r="L279" s="9">
        <v>0.9</v>
      </c>
    </row>
    <row r="280" spans="1:12" x14ac:dyDescent="0.25">
      <c r="A280" s="13">
        <v>279</v>
      </c>
      <c r="B280" s="13">
        <v>3.5</v>
      </c>
      <c r="C280" s="13">
        <v>140</v>
      </c>
      <c r="D280" s="13">
        <v>215.9</v>
      </c>
      <c r="E280" s="13">
        <v>11.27</v>
      </c>
      <c r="F280" s="14">
        <v>0.70950000000000002</v>
      </c>
      <c r="G280" s="15">
        <v>0</v>
      </c>
      <c r="H280" s="15">
        <v>0</v>
      </c>
      <c r="I280" s="15">
        <v>0</v>
      </c>
      <c r="J280" s="15">
        <v>0</v>
      </c>
      <c r="K280" s="15">
        <f t="shared" si="4"/>
        <v>0</v>
      </c>
      <c r="L280" s="14">
        <v>1</v>
      </c>
    </row>
    <row r="281" spans="1:12" x14ac:dyDescent="0.25">
      <c r="A281" s="5">
        <v>280</v>
      </c>
      <c r="B281" s="5">
        <v>1.38</v>
      </c>
      <c r="C281" s="5">
        <v>108</v>
      </c>
      <c r="D281" s="5">
        <v>170.1</v>
      </c>
      <c r="E281" s="5">
        <v>3.91</v>
      </c>
      <c r="F281" s="9">
        <v>0.38219999999999998</v>
      </c>
      <c r="G281" s="8">
        <v>0</v>
      </c>
      <c r="H281" s="8">
        <v>9.8800000000000008</v>
      </c>
      <c r="I281" s="8">
        <v>13.31</v>
      </c>
      <c r="J281" s="8">
        <v>0</v>
      </c>
      <c r="K281" s="8">
        <f t="shared" si="4"/>
        <v>23.19</v>
      </c>
      <c r="L281" s="9">
        <v>0.58699999999999997</v>
      </c>
    </row>
    <row r="282" spans="1:12" x14ac:dyDescent="0.25">
      <c r="A282" s="5">
        <v>281</v>
      </c>
      <c r="B282" s="5">
        <v>5.5</v>
      </c>
      <c r="C282" s="5">
        <v>291</v>
      </c>
      <c r="D282" s="5">
        <v>1030.9000000000001</v>
      </c>
      <c r="E282" s="5">
        <v>10.58</v>
      </c>
      <c r="F282" s="9">
        <v>0.31040000000000001</v>
      </c>
      <c r="G282" s="8">
        <v>0</v>
      </c>
      <c r="H282" s="8">
        <v>0</v>
      </c>
      <c r="I282" s="8">
        <v>127.1</v>
      </c>
      <c r="J282" s="8">
        <v>0</v>
      </c>
      <c r="K282" s="8">
        <f t="shared" si="4"/>
        <v>127.1</v>
      </c>
      <c r="L282" s="9">
        <v>0.46739999999999998</v>
      </c>
    </row>
    <row r="283" spans="1:12" x14ac:dyDescent="0.25">
      <c r="A283" s="5">
        <v>282</v>
      </c>
      <c r="B283" s="5">
        <v>2.7</v>
      </c>
      <c r="C283" s="5">
        <v>134</v>
      </c>
      <c r="D283" s="5">
        <v>179.5</v>
      </c>
      <c r="E283" s="5">
        <v>4.88</v>
      </c>
      <c r="F283" s="9">
        <v>0.29720000000000002</v>
      </c>
      <c r="G283" s="8">
        <v>0</v>
      </c>
      <c r="H283" s="8">
        <v>0</v>
      </c>
      <c r="I283" s="8">
        <v>0</v>
      </c>
      <c r="J283" s="8">
        <v>0</v>
      </c>
      <c r="K283" s="8">
        <f t="shared" si="4"/>
        <v>0</v>
      </c>
      <c r="L283" s="9">
        <v>0.4078</v>
      </c>
    </row>
    <row r="284" spans="1:12" x14ac:dyDescent="0.25">
      <c r="A284" s="5">
        <v>283</v>
      </c>
      <c r="B284" s="5">
        <v>4.5</v>
      </c>
      <c r="C284" s="5">
        <v>176</v>
      </c>
      <c r="D284" s="5">
        <v>335</v>
      </c>
      <c r="E284" s="5">
        <v>10.44</v>
      </c>
      <c r="F284" s="9">
        <v>0.49390000000000001</v>
      </c>
      <c r="G284" s="8">
        <v>0.25</v>
      </c>
      <c r="H284" s="8">
        <v>0</v>
      </c>
      <c r="I284" s="8">
        <v>0</v>
      </c>
      <c r="J284" s="8">
        <v>0</v>
      </c>
      <c r="K284" s="8">
        <f t="shared" si="4"/>
        <v>0.25</v>
      </c>
      <c r="L284" s="9">
        <v>0.77270000000000005</v>
      </c>
    </row>
    <row r="285" spans="1:12" x14ac:dyDescent="0.25">
      <c r="A285" s="5">
        <v>284</v>
      </c>
      <c r="B285" s="5">
        <v>1.1000000000000001</v>
      </c>
      <c r="C285" s="5">
        <v>43</v>
      </c>
      <c r="D285" s="5">
        <v>120.2</v>
      </c>
      <c r="E285" s="5">
        <v>3.22</v>
      </c>
      <c r="F285" s="9">
        <v>0.50609999999999999</v>
      </c>
      <c r="G285" s="8">
        <v>0</v>
      </c>
      <c r="H285" s="8">
        <v>0</v>
      </c>
      <c r="I285" s="8">
        <v>16.79</v>
      </c>
      <c r="J285" s="8">
        <v>0</v>
      </c>
      <c r="K285" s="8">
        <f t="shared" si="4"/>
        <v>16.79</v>
      </c>
      <c r="L285" s="9">
        <v>0.61060000000000003</v>
      </c>
    </row>
    <row r="286" spans="1:12" x14ac:dyDescent="0.25">
      <c r="A286" s="5">
        <v>285</v>
      </c>
      <c r="B286" s="5">
        <v>1.3</v>
      </c>
      <c r="C286" s="5">
        <v>67</v>
      </c>
      <c r="D286" s="5">
        <v>197</v>
      </c>
      <c r="E286" s="5">
        <v>3.31</v>
      </c>
      <c r="F286" s="9">
        <v>0.3589</v>
      </c>
      <c r="G286" s="8">
        <v>0</v>
      </c>
      <c r="H286" s="8">
        <v>0</v>
      </c>
      <c r="I286" s="8">
        <v>25.82</v>
      </c>
      <c r="J286" s="8">
        <v>0</v>
      </c>
      <c r="K286" s="8">
        <f t="shared" si="4"/>
        <v>25.82</v>
      </c>
      <c r="L286" s="9">
        <v>0.46150000000000002</v>
      </c>
    </row>
    <row r="287" spans="1:12" x14ac:dyDescent="0.25">
      <c r="A287" s="13">
        <v>286</v>
      </c>
      <c r="B287" s="13">
        <v>0.5</v>
      </c>
      <c r="C287" s="13">
        <v>44</v>
      </c>
      <c r="D287" s="13">
        <v>67.8</v>
      </c>
      <c r="E287" s="13">
        <v>2.5299999999999998</v>
      </c>
      <c r="F287" s="14">
        <v>0.70840000000000003</v>
      </c>
      <c r="G287" s="15">
        <v>0</v>
      </c>
      <c r="H287" s="15">
        <v>6.89</v>
      </c>
      <c r="I287" s="15">
        <v>9.5</v>
      </c>
      <c r="J287" s="15">
        <v>0</v>
      </c>
      <c r="K287" s="15">
        <f t="shared" si="4"/>
        <v>16.39</v>
      </c>
      <c r="L287" s="14">
        <v>1</v>
      </c>
    </row>
    <row r="288" spans="1:12" x14ac:dyDescent="0.25">
      <c r="A288" s="5">
        <v>287</v>
      </c>
      <c r="B288" s="5">
        <v>1.5</v>
      </c>
      <c r="C288" s="5">
        <v>68</v>
      </c>
      <c r="D288" s="5">
        <v>143.9</v>
      </c>
      <c r="E288" s="5">
        <v>3.63</v>
      </c>
      <c r="F288" s="9">
        <v>0.372</v>
      </c>
      <c r="G288" s="8">
        <v>0</v>
      </c>
      <c r="H288" s="8">
        <v>0</v>
      </c>
      <c r="I288" s="8">
        <v>5.43</v>
      </c>
      <c r="J288" s="8">
        <v>0</v>
      </c>
      <c r="K288" s="8">
        <f t="shared" si="4"/>
        <v>5.43</v>
      </c>
      <c r="L288" s="9">
        <v>0.5101</v>
      </c>
    </row>
    <row r="289" spans="1:12" x14ac:dyDescent="0.25">
      <c r="A289" s="5">
        <v>288</v>
      </c>
      <c r="B289" s="5">
        <v>0.4</v>
      </c>
      <c r="C289" s="5">
        <v>27</v>
      </c>
      <c r="D289" s="5">
        <v>35.700000000000003</v>
      </c>
      <c r="E289" s="5">
        <v>1.06</v>
      </c>
      <c r="F289" s="9">
        <v>0.51639999999999997</v>
      </c>
      <c r="G289" s="8">
        <v>0</v>
      </c>
      <c r="H289" s="8">
        <v>0.54</v>
      </c>
      <c r="I289" s="8">
        <v>0</v>
      </c>
      <c r="J289" s="8">
        <v>0</v>
      </c>
      <c r="K289" s="8">
        <f t="shared" si="4"/>
        <v>0.54</v>
      </c>
      <c r="L289" s="9">
        <v>0.62960000000000005</v>
      </c>
    </row>
    <row r="290" spans="1:12" x14ac:dyDescent="0.25">
      <c r="A290" s="5">
        <v>289</v>
      </c>
      <c r="B290" s="5">
        <v>0.75</v>
      </c>
      <c r="C290" s="5">
        <v>26</v>
      </c>
      <c r="D290" s="5">
        <v>48.1</v>
      </c>
      <c r="E290" s="5">
        <v>1.06</v>
      </c>
      <c r="F290" s="9">
        <v>0.43419999999999997</v>
      </c>
      <c r="G290" s="8">
        <v>0.11</v>
      </c>
      <c r="H290" s="8">
        <v>0</v>
      </c>
      <c r="I290" s="8">
        <v>0</v>
      </c>
      <c r="J290" s="8">
        <v>0</v>
      </c>
      <c r="K290" s="8">
        <f t="shared" si="4"/>
        <v>0.11</v>
      </c>
      <c r="L290" s="9">
        <v>0.51559999999999995</v>
      </c>
    </row>
    <row r="291" spans="1:12" x14ac:dyDescent="0.25">
      <c r="A291" s="5">
        <v>290</v>
      </c>
      <c r="B291" s="5">
        <v>0.61</v>
      </c>
      <c r="C291" s="5">
        <v>30</v>
      </c>
      <c r="D291" s="5">
        <v>90.5</v>
      </c>
      <c r="E291" s="5">
        <v>1.84</v>
      </c>
      <c r="F291" s="9">
        <v>0.47539999999999999</v>
      </c>
      <c r="G291" s="8">
        <v>0</v>
      </c>
      <c r="H291" s="8">
        <v>0</v>
      </c>
      <c r="I291" s="8">
        <v>12.75</v>
      </c>
      <c r="J291" s="8">
        <v>0</v>
      </c>
      <c r="K291" s="8">
        <f t="shared" si="4"/>
        <v>12.75</v>
      </c>
      <c r="L291" s="9">
        <v>0.98360000000000003</v>
      </c>
    </row>
    <row r="292" spans="1:12" x14ac:dyDescent="0.25">
      <c r="A292" s="5">
        <v>291</v>
      </c>
      <c r="B292" s="5">
        <v>0.6</v>
      </c>
      <c r="C292" s="5">
        <v>23</v>
      </c>
      <c r="D292" s="5">
        <v>57.6</v>
      </c>
      <c r="E292" s="5">
        <v>1.33</v>
      </c>
      <c r="F292" s="9">
        <v>0.48649999999999999</v>
      </c>
      <c r="G292" s="8">
        <v>0.08</v>
      </c>
      <c r="H292" s="8">
        <v>0</v>
      </c>
      <c r="I292" s="8">
        <v>2.82</v>
      </c>
      <c r="J292" s="8">
        <v>0</v>
      </c>
      <c r="K292" s="8">
        <f t="shared" si="4"/>
        <v>2.9</v>
      </c>
      <c r="L292" s="9">
        <v>0.83330000000000004</v>
      </c>
    </row>
    <row r="293" spans="1:12" x14ac:dyDescent="0.25">
      <c r="A293" s="5">
        <v>292</v>
      </c>
      <c r="B293" s="5">
        <v>1</v>
      </c>
      <c r="C293" s="5">
        <v>48</v>
      </c>
      <c r="D293" s="5">
        <v>83.9</v>
      </c>
      <c r="E293" s="5">
        <v>1.89</v>
      </c>
      <c r="F293" s="9">
        <v>0.33179999999999998</v>
      </c>
      <c r="G293" s="8">
        <v>0</v>
      </c>
      <c r="H293" s="8">
        <v>0</v>
      </c>
      <c r="I293" s="8">
        <v>0</v>
      </c>
      <c r="J293" s="8">
        <v>0</v>
      </c>
      <c r="K293" s="8">
        <f t="shared" si="4"/>
        <v>0</v>
      </c>
      <c r="L293" s="9">
        <v>0.6</v>
      </c>
    </row>
    <row r="294" spans="1:12" x14ac:dyDescent="0.25">
      <c r="A294" s="13">
        <v>293</v>
      </c>
      <c r="B294" s="13">
        <v>2.4</v>
      </c>
      <c r="C294" s="13">
        <v>146</v>
      </c>
      <c r="D294" s="13">
        <v>224.9</v>
      </c>
      <c r="E294" s="13">
        <v>8.91</v>
      </c>
      <c r="F294" s="14">
        <v>0.60019999999999996</v>
      </c>
      <c r="G294" s="15">
        <v>0</v>
      </c>
      <c r="H294" s="15">
        <v>10.74</v>
      </c>
      <c r="I294" s="15">
        <v>0</v>
      </c>
      <c r="J294" s="15">
        <v>0</v>
      </c>
      <c r="K294" s="15">
        <f t="shared" si="4"/>
        <v>10.74</v>
      </c>
      <c r="L294" s="14">
        <v>1</v>
      </c>
    </row>
    <row r="295" spans="1:12" x14ac:dyDescent="0.25">
      <c r="A295" s="5">
        <v>294</v>
      </c>
      <c r="B295" s="5">
        <v>2.1</v>
      </c>
      <c r="C295" s="5">
        <v>89</v>
      </c>
      <c r="D295" s="5">
        <v>138.30000000000001</v>
      </c>
      <c r="E295" s="5">
        <v>3.82</v>
      </c>
      <c r="F295" s="9">
        <v>0.32650000000000001</v>
      </c>
      <c r="G295" s="8">
        <v>0</v>
      </c>
      <c r="H295" s="8">
        <v>0</v>
      </c>
      <c r="I295" s="8">
        <v>0</v>
      </c>
      <c r="J295" s="8">
        <v>0</v>
      </c>
      <c r="K295" s="8">
        <f t="shared" si="4"/>
        <v>0</v>
      </c>
      <c r="L295" s="9">
        <v>0.43819999999999998</v>
      </c>
    </row>
    <row r="296" spans="1:12" x14ac:dyDescent="0.25">
      <c r="A296" s="5">
        <v>295</v>
      </c>
      <c r="B296" s="5">
        <v>1</v>
      </c>
      <c r="C296" s="5">
        <v>43</v>
      </c>
      <c r="D296" s="5">
        <v>44</v>
      </c>
      <c r="E296" s="5">
        <v>2.21</v>
      </c>
      <c r="F296" s="9">
        <v>0.52939999999999998</v>
      </c>
      <c r="G296" s="8">
        <v>0.04</v>
      </c>
      <c r="H296" s="8">
        <v>0</v>
      </c>
      <c r="I296" s="8">
        <v>0</v>
      </c>
      <c r="J296" s="8">
        <v>0</v>
      </c>
      <c r="K296" s="8">
        <f t="shared" si="4"/>
        <v>0.04</v>
      </c>
      <c r="L296" s="9">
        <v>0.75</v>
      </c>
    </row>
    <row r="297" spans="1:12" x14ac:dyDescent="0.25">
      <c r="A297" s="13">
        <v>296</v>
      </c>
      <c r="B297" s="13">
        <v>0.6</v>
      </c>
      <c r="C297" s="13">
        <v>33</v>
      </c>
      <c r="D297" s="13">
        <v>68.2</v>
      </c>
      <c r="E297" s="13">
        <v>2.35</v>
      </c>
      <c r="F297" s="14">
        <v>0.55449999999999999</v>
      </c>
      <c r="G297" s="15">
        <v>0</v>
      </c>
      <c r="H297" s="15">
        <v>0</v>
      </c>
      <c r="I297" s="15">
        <v>2.39</v>
      </c>
      <c r="J297" s="15">
        <v>0</v>
      </c>
      <c r="K297" s="15">
        <f t="shared" si="4"/>
        <v>2.39</v>
      </c>
      <c r="L297" s="14">
        <v>1</v>
      </c>
    </row>
    <row r="298" spans="1:12" x14ac:dyDescent="0.25">
      <c r="A298" s="5">
        <v>297</v>
      </c>
      <c r="B298" s="5">
        <v>0.4</v>
      </c>
      <c r="C298" s="5">
        <v>27</v>
      </c>
      <c r="D298" s="5">
        <v>46.1</v>
      </c>
      <c r="E298" s="5">
        <v>1.1000000000000001</v>
      </c>
      <c r="F298" s="9">
        <v>0.5</v>
      </c>
      <c r="G298" s="8">
        <v>0</v>
      </c>
      <c r="H298" s="8">
        <v>1.21</v>
      </c>
      <c r="I298" s="8">
        <v>0.54</v>
      </c>
      <c r="J298" s="8">
        <v>0.06</v>
      </c>
      <c r="K298" s="8">
        <f t="shared" si="4"/>
        <v>1.81</v>
      </c>
      <c r="L298" s="9">
        <v>0.53800000000000003</v>
      </c>
    </row>
    <row r="299" spans="1:12" x14ac:dyDescent="0.25">
      <c r="A299" s="5">
        <v>298</v>
      </c>
      <c r="B299" s="5">
        <v>1.5</v>
      </c>
      <c r="C299" s="5">
        <v>78</v>
      </c>
      <c r="D299" s="5">
        <v>156.30000000000001</v>
      </c>
      <c r="E299" s="5">
        <v>2.76</v>
      </c>
      <c r="F299" s="9">
        <v>0.26269999999999999</v>
      </c>
      <c r="G299" s="8">
        <v>0</v>
      </c>
      <c r="H299" s="8">
        <v>0</v>
      </c>
      <c r="I299" s="8">
        <v>1.65</v>
      </c>
      <c r="J299" s="8">
        <v>0</v>
      </c>
      <c r="K299" s="8">
        <f t="shared" si="4"/>
        <v>1.65</v>
      </c>
      <c r="L299" s="9">
        <v>0.46150000000000002</v>
      </c>
    </row>
    <row r="300" spans="1:12" x14ac:dyDescent="0.25">
      <c r="A300" s="13">
        <v>299</v>
      </c>
      <c r="B300" s="13">
        <v>1.3</v>
      </c>
      <c r="C300" s="13">
        <v>50</v>
      </c>
      <c r="D300" s="13">
        <v>36.5</v>
      </c>
      <c r="E300" s="13">
        <v>2.76</v>
      </c>
      <c r="F300" s="14">
        <v>0.64849999999999997</v>
      </c>
      <c r="G300" s="15">
        <v>0.18</v>
      </c>
      <c r="H300" s="15">
        <v>0</v>
      </c>
      <c r="I300" s="15">
        <v>0</v>
      </c>
      <c r="J300" s="15">
        <v>0</v>
      </c>
      <c r="K300" s="15">
        <f t="shared" si="4"/>
        <v>0.18</v>
      </c>
      <c r="L300" s="14">
        <v>1</v>
      </c>
    </row>
    <row r="301" spans="1:12" x14ac:dyDescent="0.25">
      <c r="A301" s="5">
        <v>300</v>
      </c>
      <c r="B301" s="5">
        <v>2.2999999999999998</v>
      </c>
      <c r="C301" s="5">
        <v>74</v>
      </c>
      <c r="D301" s="5">
        <v>157.1</v>
      </c>
      <c r="E301" s="5">
        <v>4.97</v>
      </c>
      <c r="F301" s="9">
        <v>0.4481</v>
      </c>
      <c r="G301" s="8">
        <v>0.25</v>
      </c>
      <c r="H301" s="8">
        <v>0</v>
      </c>
      <c r="I301" s="8">
        <v>8.9600000000000009</v>
      </c>
      <c r="J301" s="8">
        <v>0</v>
      </c>
      <c r="K301" s="8">
        <f t="shared" si="4"/>
        <v>9.2100000000000009</v>
      </c>
      <c r="L301" s="9">
        <v>0.58109999999999995</v>
      </c>
    </row>
    <row r="302" spans="1:12" x14ac:dyDescent="0.25">
      <c r="A302" s="13">
        <v>301</v>
      </c>
      <c r="B302" s="13">
        <v>1.75</v>
      </c>
      <c r="C302" s="13">
        <v>35</v>
      </c>
      <c r="D302" s="13">
        <v>107.1</v>
      </c>
      <c r="E302" s="13">
        <v>3.7</v>
      </c>
      <c r="F302" s="14">
        <v>0.64749999999999996</v>
      </c>
      <c r="G302" s="15">
        <v>0.38</v>
      </c>
      <c r="H302" s="15">
        <v>0</v>
      </c>
      <c r="I302" s="15">
        <v>20.45</v>
      </c>
      <c r="J302" s="15">
        <v>0</v>
      </c>
      <c r="K302" s="15">
        <f t="shared" si="4"/>
        <v>20.83</v>
      </c>
      <c r="L302" s="14">
        <v>1</v>
      </c>
    </row>
    <row r="303" spans="1:12" x14ac:dyDescent="0.25">
      <c r="A303" s="5">
        <v>302</v>
      </c>
      <c r="B303" s="5">
        <v>2.15</v>
      </c>
      <c r="C303" s="5">
        <v>87</v>
      </c>
      <c r="D303" s="5">
        <v>222.8</v>
      </c>
      <c r="E303" s="5">
        <v>7.27</v>
      </c>
      <c r="F303" s="9">
        <v>0.61660000000000004</v>
      </c>
      <c r="G303" s="8">
        <v>0.28999999999999998</v>
      </c>
      <c r="H303" s="8">
        <v>0</v>
      </c>
      <c r="I303" s="8">
        <v>32.58</v>
      </c>
      <c r="J303" s="8">
        <v>0</v>
      </c>
      <c r="K303" s="8">
        <f t="shared" si="4"/>
        <v>32.869999999999997</v>
      </c>
      <c r="L303" s="9">
        <v>0.93100000000000005</v>
      </c>
    </row>
    <row r="304" spans="1:12" x14ac:dyDescent="0.25">
      <c r="A304" s="7">
        <v>303</v>
      </c>
      <c r="B304" s="7">
        <v>3.75</v>
      </c>
      <c r="C304" s="7">
        <v>133</v>
      </c>
      <c r="D304" s="7">
        <v>170</v>
      </c>
      <c r="E304" s="7">
        <v>14.2</v>
      </c>
      <c r="F304" s="11">
        <v>1</v>
      </c>
      <c r="G304" s="12"/>
      <c r="H304" s="12"/>
      <c r="I304" s="12"/>
      <c r="J304" s="12"/>
      <c r="K304" s="12">
        <f t="shared" si="4"/>
        <v>0</v>
      </c>
      <c r="L304" s="11">
        <v>1</v>
      </c>
    </row>
    <row r="305" spans="1:12" x14ac:dyDescent="0.25">
      <c r="A305" s="5">
        <v>304</v>
      </c>
      <c r="B305" s="5">
        <v>3.55</v>
      </c>
      <c r="C305" s="5">
        <v>147</v>
      </c>
      <c r="D305" s="5">
        <v>246.5</v>
      </c>
      <c r="E305" s="5">
        <v>10.95</v>
      </c>
      <c r="F305" s="9">
        <v>0.64290000000000003</v>
      </c>
      <c r="G305" s="8">
        <v>0</v>
      </c>
      <c r="H305" s="8">
        <v>0</v>
      </c>
      <c r="I305" s="8">
        <v>0</v>
      </c>
      <c r="J305" s="8">
        <v>0</v>
      </c>
      <c r="K305" s="8">
        <f t="shared" si="4"/>
        <v>0</v>
      </c>
      <c r="L305" s="9">
        <v>0.9859</v>
      </c>
    </row>
    <row r="306" spans="1:12" x14ac:dyDescent="0.25">
      <c r="A306" s="5">
        <v>305</v>
      </c>
      <c r="B306" s="5">
        <v>1.4</v>
      </c>
      <c r="C306" s="5">
        <v>54</v>
      </c>
      <c r="D306" s="5">
        <v>104.7</v>
      </c>
      <c r="E306" s="5">
        <v>3.91</v>
      </c>
      <c r="F306" s="9">
        <v>0.48230000000000001</v>
      </c>
      <c r="G306" s="8">
        <v>0</v>
      </c>
      <c r="H306" s="8">
        <v>0</v>
      </c>
      <c r="I306" s="8">
        <v>0</v>
      </c>
      <c r="J306" s="8">
        <v>0</v>
      </c>
      <c r="K306" s="8">
        <f t="shared" si="4"/>
        <v>0</v>
      </c>
      <c r="L306" s="9">
        <v>0.79630000000000001</v>
      </c>
    </row>
    <row r="307" spans="1:12" x14ac:dyDescent="0.25">
      <c r="A307" s="13">
        <v>306</v>
      </c>
      <c r="B307" s="13">
        <v>3.1</v>
      </c>
      <c r="C307" s="13">
        <v>225</v>
      </c>
      <c r="D307" s="13">
        <v>164.3</v>
      </c>
      <c r="E307" s="13">
        <v>11.04</v>
      </c>
      <c r="F307" s="14">
        <v>0.82310000000000005</v>
      </c>
      <c r="G307" s="15">
        <v>0</v>
      </c>
      <c r="H307" s="15">
        <v>87.21</v>
      </c>
      <c r="I307" s="15">
        <v>0</v>
      </c>
      <c r="J307" s="15">
        <v>0</v>
      </c>
      <c r="K307" s="15">
        <f t="shared" si="4"/>
        <v>87.21</v>
      </c>
      <c r="L307" s="14">
        <v>1</v>
      </c>
    </row>
    <row r="308" spans="1:12" x14ac:dyDescent="0.25">
      <c r="A308" s="13">
        <v>307</v>
      </c>
      <c r="B308" s="13">
        <v>0.5</v>
      </c>
      <c r="C308" s="13">
        <v>39</v>
      </c>
      <c r="D308" s="13">
        <v>59.8</v>
      </c>
      <c r="E308" s="13">
        <v>1.84</v>
      </c>
      <c r="F308" s="14">
        <v>0.53520000000000001</v>
      </c>
      <c r="G308" s="15">
        <v>0</v>
      </c>
      <c r="H308" s="15">
        <v>0.15</v>
      </c>
      <c r="I308" s="15">
        <v>7.0000000000000007E-2</v>
      </c>
      <c r="J308" s="15">
        <v>0</v>
      </c>
      <c r="K308" s="15">
        <f t="shared" si="4"/>
        <v>0.22</v>
      </c>
      <c r="L308" s="14">
        <v>1</v>
      </c>
    </row>
    <row r="309" spans="1:12" x14ac:dyDescent="0.25">
      <c r="A309" s="13">
        <v>308</v>
      </c>
      <c r="B309" s="13">
        <v>1.75</v>
      </c>
      <c r="C309" s="13">
        <v>87</v>
      </c>
      <c r="D309" s="13">
        <v>310</v>
      </c>
      <c r="E309" s="13">
        <v>8.2799999999999994</v>
      </c>
      <c r="F309" s="14">
        <v>0.72789999999999999</v>
      </c>
      <c r="G309" s="15">
        <v>0.03</v>
      </c>
      <c r="H309" s="15">
        <v>0</v>
      </c>
      <c r="I309" s="15">
        <v>92.11</v>
      </c>
      <c r="J309" s="15">
        <v>0</v>
      </c>
      <c r="K309" s="15">
        <f t="shared" si="4"/>
        <v>92.14</v>
      </c>
      <c r="L309" s="14">
        <v>1</v>
      </c>
    </row>
    <row r="310" spans="1:12" x14ac:dyDescent="0.25">
      <c r="A310" s="13">
        <v>309</v>
      </c>
      <c r="B310" s="13">
        <v>1.7</v>
      </c>
      <c r="C310" s="13">
        <v>100</v>
      </c>
      <c r="D310" s="13">
        <v>205.5</v>
      </c>
      <c r="E310" s="13">
        <v>6.62</v>
      </c>
      <c r="F310" s="14">
        <v>0.53039999999999998</v>
      </c>
      <c r="G310" s="15">
        <v>0</v>
      </c>
      <c r="H310" s="15">
        <v>4.25</v>
      </c>
      <c r="I310" s="15">
        <v>24.39</v>
      </c>
      <c r="J310" s="15">
        <v>0</v>
      </c>
      <c r="K310" s="15">
        <f t="shared" si="4"/>
        <v>28.64</v>
      </c>
      <c r="L310" s="14">
        <v>1</v>
      </c>
    </row>
    <row r="311" spans="1:12" x14ac:dyDescent="0.25">
      <c r="A311" s="13">
        <v>310</v>
      </c>
      <c r="B311" s="13">
        <v>3</v>
      </c>
      <c r="C311" s="13">
        <v>91</v>
      </c>
      <c r="D311" s="13">
        <v>172</v>
      </c>
      <c r="E311" s="13">
        <v>8.65</v>
      </c>
      <c r="F311" s="14">
        <v>0.75090000000000001</v>
      </c>
      <c r="G311" s="15">
        <v>0.79</v>
      </c>
      <c r="H311" s="15">
        <v>0</v>
      </c>
      <c r="I311" s="15">
        <v>0</v>
      </c>
      <c r="J311" s="15">
        <v>0</v>
      </c>
      <c r="K311" s="15">
        <f t="shared" si="4"/>
        <v>0.79</v>
      </c>
      <c r="L311" s="14">
        <v>1</v>
      </c>
    </row>
    <row r="312" spans="1:12" x14ac:dyDescent="0.25">
      <c r="A312" s="13">
        <v>311</v>
      </c>
      <c r="B312" s="13">
        <v>2.7</v>
      </c>
      <c r="C312" s="13">
        <v>209</v>
      </c>
      <c r="D312" s="13">
        <v>320.5</v>
      </c>
      <c r="E312" s="13">
        <v>12.56</v>
      </c>
      <c r="F312" s="14">
        <v>0.77200000000000002</v>
      </c>
      <c r="G312" s="15">
        <v>0</v>
      </c>
      <c r="H312" s="15">
        <v>37.880000000000003</v>
      </c>
      <c r="I312" s="15">
        <v>15.72</v>
      </c>
      <c r="J312" s="15">
        <v>0</v>
      </c>
      <c r="K312" s="15">
        <f t="shared" si="4"/>
        <v>53.6</v>
      </c>
      <c r="L312" s="14">
        <v>1</v>
      </c>
    </row>
    <row r="313" spans="1:12" x14ac:dyDescent="0.25">
      <c r="A313" s="5">
        <v>312</v>
      </c>
      <c r="B313" s="5">
        <v>1.55</v>
      </c>
      <c r="C313" s="5">
        <v>57</v>
      </c>
      <c r="D313" s="5">
        <v>98.9</v>
      </c>
      <c r="E313" s="5">
        <v>3.83</v>
      </c>
      <c r="F313" s="9">
        <v>0.47499999999999998</v>
      </c>
      <c r="G313" s="8">
        <v>0</v>
      </c>
      <c r="H313" s="8">
        <v>0</v>
      </c>
      <c r="I313" s="8">
        <v>0</v>
      </c>
      <c r="J313" s="8">
        <v>0</v>
      </c>
      <c r="K313" s="8">
        <f t="shared" si="4"/>
        <v>0</v>
      </c>
      <c r="L313" s="9">
        <v>0.75439999999999996</v>
      </c>
    </row>
    <row r="314" spans="1:12" x14ac:dyDescent="0.25">
      <c r="A314" s="7">
        <v>313</v>
      </c>
      <c r="B314" s="7">
        <v>0.25</v>
      </c>
      <c r="C314" s="7">
        <v>20</v>
      </c>
      <c r="D314" s="7">
        <v>30.6</v>
      </c>
      <c r="E314" s="7">
        <v>1.7</v>
      </c>
      <c r="F314" s="11">
        <v>1</v>
      </c>
      <c r="G314" s="12"/>
      <c r="H314" s="12"/>
      <c r="I314" s="12"/>
      <c r="J314" s="12"/>
      <c r="K314" s="12">
        <f t="shared" si="4"/>
        <v>0</v>
      </c>
      <c r="L314" s="11">
        <v>1</v>
      </c>
    </row>
    <row r="315" spans="1:12" x14ac:dyDescent="0.25">
      <c r="A315" s="5">
        <v>314</v>
      </c>
      <c r="B315" s="5">
        <v>1.25</v>
      </c>
      <c r="C315" s="5">
        <v>76</v>
      </c>
      <c r="D315" s="5">
        <v>129.6</v>
      </c>
      <c r="E315" s="5">
        <v>4.74</v>
      </c>
      <c r="F315" s="9">
        <v>0.50539999999999996</v>
      </c>
      <c r="G315" s="8">
        <v>0</v>
      </c>
      <c r="H315" s="8">
        <v>2.73</v>
      </c>
      <c r="I315" s="8">
        <v>5.86</v>
      </c>
      <c r="J315" s="8">
        <v>0</v>
      </c>
      <c r="K315" s="8">
        <f t="shared" si="4"/>
        <v>8.59</v>
      </c>
      <c r="L315" s="9">
        <v>0.64800000000000002</v>
      </c>
    </row>
    <row r="316" spans="1:12" x14ac:dyDescent="0.25">
      <c r="A316" s="5">
        <v>315</v>
      </c>
      <c r="B316" s="5">
        <v>1.4</v>
      </c>
      <c r="C316" s="5">
        <v>70</v>
      </c>
      <c r="D316" s="5">
        <v>121.6</v>
      </c>
      <c r="E316" s="5">
        <v>4.88</v>
      </c>
      <c r="F316" s="9">
        <v>0.49159999999999998</v>
      </c>
      <c r="G316" s="8">
        <v>0</v>
      </c>
      <c r="H316" s="8">
        <v>0</v>
      </c>
      <c r="I316" s="8">
        <v>0</v>
      </c>
      <c r="J316" s="8">
        <v>0</v>
      </c>
      <c r="K316" s="8">
        <f t="shared" si="4"/>
        <v>0</v>
      </c>
      <c r="L316" s="9">
        <v>0.61429999999999996</v>
      </c>
    </row>
    <row r="317" spans="1:12" x14ac:dyDescent="0.25">
      <c r="A317" s="5">
        <v>316</v>
      </c>
      <c r="B317" s="5">
        <v>0.3</v>
      </c>
      <c r="C317" s="5">
        <v>16</v>
      </c>
      <c r="D317" s="5">
        <v>22.7</v>
      </c>
      <c r="E317" s="5">
        <v>0.69</v>
      </c>
      <c r="F317" s="9">
        <v>0.71460000000000001</v>
      </c>
      <c r="G317" s="8">
        <v>0</v>
      </c>
      <c r="H317" s="8">
        <v>0</v>
      </c>
      <c r="I317" s="8">
        <v>0</v>
      </c>
      <c r="J317" s="8">
        <v>0.02</v>
      </c>
      <c r="K317" s="8">
        <f t="shared" si="4"/>
        <v>0.02</v>
      </c>
      <c r="L317" s="9">
        <v>0.8125</v>
      </c>
    </row>
    <row r="318" spans="1:12" x14ac:dyDescent="0.25">
      <c r="A318" s="13">
        <v>317</v>
      </c>
      <c r="B318" s="13">
        <v>0.6</v>
      </c>
      <c r="C318" s="13">
        <v>27</v>
      </c>
      <c r="D318" s="13">
        <v>23.1</v>
      </c>
      <c r="E318" s="13">
        <v>1.98</v>
      </c>
      <c r="F318" s="14">
        <v>0.84119999999999995</v>
      </c>
      <c r="G318" s="15">
        <v>0.06</v>
      </c>
      <c r="H318" s="15">
        <v>0</v>
      </c>
      <c r="I318" s="15">
        <v>0</v>
      </c>
      <c r="J318" s="15">
        <v>0</v>
      </c>
      <c r="K318" s="15">
        <f t="shared" si="4"/>
        <v>0.06</v>
      </c>
      <c r="L318" s="14">
        <v>1</v>
      </c>
    </row>
    <row r="319" spans="1:12" x14ac:dyDescent="0.25">
      <c r="A319" s="13">
        <v>318</v>
      </c>
      <c r="B319" s="13">
        <v>3.55</v>
      </c>
      <c r="C319" s="13">
        <v>144</v>
      </c>
      <c r="D319" s="13">
        <v>445</v>
      </c>
      <c r="E319" s="13">
        <v>14.03</v>
      </c>
      <c r="F319" s="14">
        <v>0.8226</v>
      </c>
      <c r="G319" s="15">
        <v>0.49</v>
      </c>
      <c r="H319" s="15">
        <v>0</v>
      </c>
      <c r="I319" s="15">
        <v>68.87</v>
      </c>
      <c r="J319" s="15">
        <v>0</v>
      </c>
      <c r="K319" s="15">
        <f t="shared" si="4"/>
        <v>69.36</v>
      </c>
      <c r="L319" s="14">
        <v>1</v>
      </c>
    </row>
    <row r="320" spans="1:12" x14ac:dyDescent="0.25">
      <c r="A320" s="7">
        <v>319</v>
      </c>
      <c r="B320" s="7">
        <v>7</v>
      </c>
      <c r="C320" s="7">
        <v>407</v>
      </c>
      <c r="D320" s="7">
        <v>624.9</v>
      </c>
      <c r="E320" s="7">
        <v>31.1</v>
      </c>
      <c r="F320" s="11">
        <v>1</v>
      </c>
      <c r="G320" s="12"/>
      <c r="H320" s="12"/>
      <c r="I320" s="12"/>
      <c r="J320" s="12"/>
      <c r="K320" s="12">
        <f t="shared" si="4"/>
        <v>0</v>
      </c>
      <c r="L320" s="11">
        <v>1</v>
      </c>
    </row>
    <row r="321" spans="1:12" x14ac:dyDescent="0.25">
      <c r="A321" s="7">
        <v>320</v>
      </c>
      <c r="B321" s="7">
        <v>4</v>
      </c>
      <c r="C321" s="7">
        <v>192</v>
      </c>
      <c r="D321" s="7">
        <v>515.5</v>
      </c>
      <c r="E321" s="7">
        <v>21.7</v>
      </c>
      <c r="F321" s="11">
        <v>1</v>
      </c>
      <c r="G321" s="12"/>
      <c r="H321" s="12"/>
      <c r="I321" s="12"/>
      <c r="J321" s="12"/>
      <c r="K321" s="12">
        <f t="shared" si="4"/>
        <v>0</v>
      </c>
      <c r="L321" s="11">
        <v>1</v>
      </c>
    </row>
    <row r="322" spans="1:12" x14ac:dyDescent="0.25">
      <c r="A322" s="13">
        <v>321</v>
      </c>
      <c r="B322" s="13">
        <v>3.5</v>
      </c>
      <c r="C322" s="13">
        <v>212</v>
      </c>
      <c r="D322" s="13">
        <v>391.7</v>
      </c>
      <c r="E322" s="13">
        <v>14.81</v>
      </c>
      <c r="F322" s="14">
        <v>0.72970000000000002</v>
      </c>
      <c r="G322" s="15">
        <v>0</v>
      </c>
      <c r="H322" s="15">
        <v>3.11</v>
      </c>
      <c r="I322" s="15">
        <v>0</v>
      </c>
      <c r="J322" s="15">
        <v>0</v>
      </c>
      <c r="K322" s="15">
        <f t="shared" si="4"/>
        <v>3.11</v>
      </c>
      <c r="L322" s="14">
        <v>1</v>
      </c>
    </row>
    <row r="323" spans="1:12" x14ac:dyDescent="0.25">
      <c r="A323" s="5">
        <v>322</v>
      </c>
      <c r="B323" s="5">
        <v>3.5</v>
      </c>
      <c r="C323" s="5">
        <v>176</v>
      </c>
      <c r="D323" s="5">
        <v>199.5</v>
      </c>
      <c r="E323" s="5">
        <v>9.43</v>
      </c>
      <c r="F323" s="9">
        <v>0.56930000000000003</v>
      </c>
      <c r="G323" s="8">
        <v>0</v>
      </c>
      <c r="H323" s="8">
        <v>20.48</v>
      </c>
      <c r="I323" s="8">
        <v>0</v>
      </c>
      <c r="J323" s="8">
        <v>0</v>
      </c>
      <c r="K323" s="8">
        <f t="shared" ref="K323:K345" si="5">SUM(G323:J323)</f>
        <v>20.48</v>
      </c>
      <c r="L323" s="9">
        <v>0.90910000000000002</v>
      </c>
    </row>
    <row r="324" spans="1:12" x14ac:dyDescent="0.25">
      <c r="A324" s="5">
        <v>323</v>
      </c>
      <c r="B324" s="5">
        <v>1.38</v>
      </c>
      <c r="C324" s="5">
        <v>64</v>
      </c>
      <c r="D324" s="5">
        <v>192.5</v>
      </c>
      <c r="E324" s="5">
        <v>4.5999999999999996</v>
      </c>
      <c r="F324" s="9">
        <v>0.49409999999999998</v>
      </c>
      <c r="G324" s="8">
        <v>0</v>
      </c>
      <c r="H324" s="8">
        <v>0</v>
      </c>
      <c r="I324" s="8">
        <v>37.39</v>
      </c>
      <c r="J324" s="8">
        <v>0</v>
      </c>
      <c r="K324" s="8">
        <f t="shared" si="5"/>
        <v>37.39</v>
      </c>
      <c r="L324" s="9">
        <v>0.67190000000000005</v>
      </c>
    </row>
    <row r="325" spans="1:12" x14ac:dyDescent="0.25">
      <c r="A325" s="5">
        <v>324</v>
      </c>
      <c r="B325" s="5">
        <v>5.5</v>
      </c>
      <c r="C325" s="5">
        <v>341</v>
      </c>
      <c r="D325" s="5">
        <v>660</v>
      </c>
      <c r="E325" s="5">
        <v>19.09</v>
      </c>
      <c r="F325" s="9">
        <v>0.61539999999999995</v>
      </c>
      <c r="G325" s="8">
        <v>0</v>
      </c>
      <c r="H325" s="8">
        <v>4.29</v>
      </c>
      <c r="I325" s="8">
        <v>12.72</v>
      </c>
      <c r="J325" s="8">
        <v>0</v>
      </c>
      <c r="K325" s="8">
        <f t="shared" si="5"/>
        <v>17.010000000000002</v>
      </c>
      <c r="L325" s="9">
        <v>0.64549999999999996</v>
      </c>
    </row>
    <row r="326" spans="1:12" x14ac:dyDescent="0.25">
      <c r="A326" s="5">
        <v>325</v>
      </c>
      <c r="B326" s="5">
        <v>2.7</v>
      </c>
      <c r="C326" s="5">
        <v>181</v>
      </c>
      <c r="D326" s="5">
        <v>269</v>
      </c>
      <c r="E326" s="5">
        <v>5.15</v>
      </c>
      <c r="F326" s="9">
        <v>0.253</v>
      </c>
      <c r="G326" s="8">
        <v>0</v>
      </c>
      <c r="H326" s="8">
        <v>8.01</v>
      </c>
      <c r="I326" s="8">
        <v>4.51</v>
      </c>
      <c r="J326" s="8">
        <v>0</v>
      </c>
      <c r="K326" s="8">
        <f t="shared" si="5"/>
        <v>12.52</v>
      </c>
      <c r="L326" s="9">
        <v>0.3</v>
      </c>
    </row>
    <row r="327" spans="1:12" x14ac:dyDescent="0.25">
      <c r="A327" s="13">
        <v>326</v>
      </c>
      <c r="B327" s="13">
        <v>4.5</v>
      </c>
      <c r="C327" s="13">
        <v>166</v>
      </c>
      <c r="D327" s="13">
        <v>267.8</v>
      </c>
      <c r="E327" s="13">
        <v>16.05</v>
      </c>
      <c r="F327" s="14">
        <v>0.91539999999999999</v>
      </c>
      <c r="G327" s="15">
        <v>0.22</v>
      </c>
      <c r="H327" s="15">
        <v>0</v>
      </c>
      <c r="I327" s="15">
        <v>0</v>
      </c>
      <c r="J327" s="15">
        <v>0</v>
      </c>
      <c r="K327" s="15">
        <f t="shared" si="5"/>
        <v>0.22</v>
      </c>
      <c r="L327" s="14">
        <v>1</v>
      </c>
    </row>
    <row r="328" spans="1:12" x14ac:dyDescent="0.25">
      <c r="A328" s="13">
        <v>327</v>
      </c>
      <c r="B328" s="13">
        <v>1.1000000000000001</v>
      </c>
      <c r="C328" s="13">
        <v>42</v>
      </c>
      <c r="D328" s="13">
        <v>139.69999999999999</v>
      </c>
      <c r="E328" s="13">
        <v>4.28</v>
      </c>
      <c r="F328" s="14">
        <v>0.66659999999999997</v>
      </c>
      <c r="G328" s="15">
        <v>0</v>
      </c>
      <c r="H328" s="15">
        <v>0</v>
      </c>
      <c r="I328" s="15">
        <v>38.520000000000003</v>
      </c>
      <c r="J328" s="15">
        <v>0</v>
      </c>
      <c r="K328" s="15">
        <f t="shared" si="5"/>
        <v>38.520000000000003</v>
      </c>
      <c r="L328" s="14">
        <v>1</v>
      </c>
    </row>
    <row r="329" spans="1:12" x14ac:dyDescent="0.25">
      <c r="A329" s="13">
        <v>328</v>
      </c>
      <c r="B329" s="13">
        <v>2.5</v>
      </c>
      <c r="C329" s="13">
        <v>122</v>
      </c>
      <c r="D329" s="13">
        <v>188.6</v>
      </c>
      <c r="E329" s="13">
        <v>9.34</v>
      </c>
      <c r="F329" s="14">
        <v>0.69079999999999997</v>
      </c>
      <c r="G329" s="15">
        <v>0</v>
      </c>
      <c r="H329" s="15">
        <v>3.64</v>
      </c>
      <c r="I329" s="15">
        <v>0</v>
      </c>
      <c r="J329" s="15">
        <v>0</v>
      </c>
      <c r="K329" s="15">
        <f t="shared" si="5"/>
        <v>3.64</v>
      </c>
      <c r="L329" s="14">
        <v>1</v>
      </c>
    </row>
    <row r="330" spans="1:12" x14ac:dyDescent="0.25">
      <c r="A330" s="13">
        <v>329</v>
      </c>
      <c r="B330" s="13">
        <v>0.5</v>
      </c>
      <c r="C330" s="13">
        <v>41</v>
      </c>
      <c r="D330" s="13">
        <v>70.2</v>
      </c>
      <c r="E330" s="13">
        <v>2.76</v>
      </c>
      <c r="F330" s="14">
        <v>0.76619999999999999</v>
      </c>
      <c r="G330" s="15">
        <v>0</v>
      </c>
      <c r="H330" s="15">
        <v>5.95</v>
      </c>
      <c r="I330" s="15">
        <v>13.06</v>
      </c>
      <c r="J330" s="15">
        <v>0</v>
      </c>
      <c r="K330" s="15">
        <f t="shared" si="5"/>
        <v>19.010000000000002</v>
      </c>
      <c r="L330" s="14">
        <v>1</v>
      </c>
    </row>
    <row r="331" spans="1:12" x14ac:dyDescent="0.25">
      <c r="A331" s="5">
        <v>330</v>
      </c>
      <c r="B331" s="5">
        <v>2</v>
      </c>
      <c r="C331" s="5">
        <v>61</v>
      </c>
      <c r="D331" s="5">
        <v>174</v>
      </c>
      <c r="E331" s="5">
        <v>6.05</v>
      </c>
      <c r="F331" s="9">
        <v>0.69</v>
      </c>
      <c r="G331" s="8">
        <v>0.56999999999999995</v>
      </c>
      <c r="H331" s="8">
        <v>0</v>
      </c>
      <c r="I331" s="8">
        <v>47.95</v>
      </c>
      <c r="J331" s="8">
        <v>0</v>
      </c>
      <c r="K331" s="8">
        <f t="shared" si="5"/>
        <v>48.52</v>
      </c>
      <c r="L331" s="9">
        <v>0.70489999999999997</v>
      </c>
    </row>
    <row r="332" spans="1:12" x14ac:dyDescent="0.25">
      <c r="A332" s="7">
        <v>331</v>
      </c>
      <c r="B332" s="7">
        <v>0.25</v>
      </c>
      <c r="C332" s="7">
        <v>8</v>
      </c>
      <c r="D332" s="7">
        <v>13</v>
      </c>
      <c r="E332" s="7">
        <v>0.09</v>
      </c>
      <c r="F332" s="11">
        <v>1</v>
      </c>
      <c r="G332" s="12"/>
      <c r="H332" s="12"/>
      <c r="I332" s="12"/>
      <c r="J332" s="12"/>
      <c r="K332" s="12">
        <f t="shared" si="5"/>
        <v>0</v>
      </c>
      <c r="L332" s="11">
        <v>1</v>
      </c>
    </row>
    <row r="333" spans="1:12" x14ac:dyDescent="0.25">
      <c r="A333" s="7">
        <v>332</v>
      </c>
      <c r="B333" s="7">
        <v>0.75</v>
      </c>
      <c r="C333" s="7">
        <v>22</v>
      </c>
      <c r="D333" s="7">
        <v>48.1</v>
      </c>
      <c r="E333" s="7">
        <v>3.62</v>
      </c>
      <c r="F333" s="11">
        <v>1</v>
      </c>
      <c r="G333" s="12"/>
      <c r="H333" s="12"/>
      <c r="I333" s="12"/>
      <c r="J333" s="12"/>
      <c r="K333" s="12">
        <f t="shared" si="5"/>
        <v>0</v>
      </c>
      <c r="L333" s="11">
        <v>1</v>
      </c>
    </row>
    <row r="334" spans="1:12" x14ac:dyDescent="0.25">
      <c r="A334" s="7">
        <v>333</v>
      </c>
      <c r="B334" s="7">
        <v>0.81</v>
      </c>
      <c r="C334" s="7">
        <v>43</v>
      </c>
      <c r="D334" s="7">
        <v>73.2</v>
      </c>
      <c r="E334" s="7">
        <v>6.16</v>
      </c>
      <c r="F334" s="11">
        <v>1</v>
      </c>
      <c r="G334" s="12"/>
      <c r="H334" s="12"/>
      <c r="I334" s="12"/>
      <c r="J334" s="12"/>
      <c r="K334" s="12">
        <f t="shared" si="5"/>
        <v>0</v>
      </c>
      <c r="L334" s="11">
        <v>1</v>
      </c>
    </row>
    <row r="335" spans="1:12" x14ac:dyDescent="0.25">
      <c r="A335" s="13">
        <v>334</v>
      </c>
      <c r="B335" s="13">
        <v>0.6</v>
      </c>
      <c r="C335" s="13">
        <v>36</v>
      </c>
      <c r="D335" s="13">
        <v>47.7</v>
      </c>
      <c r="E335" s="13">
        <v>2.8</v>
      </c>
      <c r="F335" s="14">
        <v>0.70450000000000002</v>
      </c>
      <c r="G335" s="15">
        <v>0</v>
      </c>
      <c r="H335" s="15">
        <v>0.94</v>
      </c>
      <c r="I335" s="15">
        <v>0</v>
      </c>
      <c r="J335" s="15">
        <v>0</v>
      </c>
      <c r="K335" s="15">
        <f t="shared" si="5"/>
        <v>0.94</v>
      </c>
      <c r="L335" s="14">
        <v>1</v>
      </c>
    </row>
    <row r="336" spans="1:12" x14ac:dyDescent="0.25">
      <c r="A336" s="5">
        <v>335</v>
      </c>
      <c r="B336" s="5">
        <v>1</v>
      </c>
      <c r="C336" s="5">
        <v>28</v>
      </c>
      <c r="D336" s="5">
        <v>170.3</v>
      </c>
      <c r="E336" s="5">
        <v>1.93</v>
      </c>
      <c r="F336" s="9">
        <v>0.50080000000000002</v>
      </c>
      <c r="G336" s="8">
        <v>0.15</v>
      </c>
      <c r="H336" s="8">
        <v>0</v>
      </c>
      <c r="I336" s="8">
        <v>54.08</v>
      </c>
      <c r="J336" s="8">
        <v>0</v>
      </c>
      <c r="K336" s="8">
        <f t="shared" si="5"/>
        <v>54.23</v>
      </c>
      <c r="L336" s="9">
        <v>0.78569999999999995</v>
      </c>
    </row>
    <row r="337" spans="1:12" x14ac:dyDescent="0.25">
      <c r="A337" s="13">
        <v>336</v>
      </c>
      <c r="B337" s="13">
        <v>2.4</v>
      </c>
      <c r="C337" s="13">
        <v>136</v>
      </c>
      <c r="D337" s="13">
        <v>216.3</v>
      </c>
      <c r="E337" s="13">
        <v>10.72</v>
      </c>
      <c r="F337" s="14">
        <v>0.79420000000000002</v>
      </c>
      <c r="G337" s="15">
        <v>0</v>
      </c>
      <c r="H337" s="15">
        <v>9.23</v>
      </c>
      <c r="I337" s="15">
        <v>0</v>
      </c>
      <c r="J337" s="15">
        <v>0</v>
      </c>
      <c r="K337" s="15">
        <f t="shared" si="5"/>
        <v>9.23</v>
      </c>
      <c r="L337" s="14">
        <v>1</v>
      </c>
    </row>
    <row r="338" spans="1:12" x14ac:dyDescent="0.25">
      <c r="A338" s="5">
        <v>337</v>
      </c>
      <c r="B338" s="5">
        <v>2.1</v>
      </c>
      <c r="C338" s="5">
        <v>86</v>
      </c>
      <c r="D338" s="5">
        <v>204.4</v>
      </c>
      <c r="E338" s="5">
        <v>7.64</v>
      </c>
      <c r="F338" s="9">
        <v>0.66500000000000004</v>
      </c>
      <c r="G338" s="8">
        <v>0.28000000000000003</v>
      </c>
      <c r="H338" s="8">
        <v>0</v>
      </c>
      <c r="I338" s="8">
        <v>20.6</v>
      </c>
      <c r="J338" s="8">
        <v>0</v>
      </c>
      <c r="K338" s="8">
        <f t="shared" si="5"/>
        <v>20.880000000000003</v>
      </c>
      <c r="L338" s="9">
        <v>0.95240000000000002</v>
      </c>
    </row>
    <row r="339" spans="1:12" x14ac:dyDescent="0.25">
      <c r="A339" s="5">
        <v>338</v>
      </c>
      <c r="B339" s="5">
        <v>1</v>
      </c>
      <c r="C339" s="5">
        <v>54</v>
      </c>
      <c r="D339" s="5">
        <v>67.5</v>
      </c>
      <c r="E339" s="5">
        <v>3.22</v>
      </c>
      <c r="F339" s="9">
        <v>0.52900000000000003</v>
      </c>
      <c r="G339" s="8">
        <v>0</v>
      </c>
      <c r="H339" s="8">
        <v>0</v>
      </c>
      <c r="I339" s="8">
        <v>0</v>
      </c>
      <c r="J339" s="8">
        <v>0</v>
      </c>
      <c r="K339" s="8">
        <f t="shared" si="5"/>
        <v>0</v>
      </c>
      <c r="L339" s="9">
        <v>0.75</v>
      </c>
    </row>
    <row r="340" spans="1:12" x14ac:dyDescent="0.25">
      <c r="A340" s="13">
        <v>339</v>
      </c>
      <c r="B340" s="13">
        <v>0.6</v>
      </c>
      <c r="C340" s="13">
        <v>26</v>
      </c>
      <c r="D340" s="13">
        <v>73.400000000000006</v>
      </c>
      <c r="E340" s="13">
        <v>3.68</v>
      </c>
      <c r="F340" s="14">
        <v>0.97289999999999999</v>
      </c>
      <c r="G340" s="15">
        <v>0</v>
      </c>
      <c r="H340" s="15">
        <v>0</v>
      </c>
      <c r="I340" s="15">
        <v>22.81</v>
      </c>
      <c r="J340" s="15">
        <v>0</v>
      </c>
      <c r="K340" s="15">
        <f t="shared" si="5"/>
        <v>22.81</v>
      </c>
      <c r="L340" s="14">
        <v>1</v>
      </c>
    </row>
    <row r="341" spans="1:12" x14ac:dyDescent="0.25">
      <c r="A341" s="5">
        <v>340</v>
      </c>
      <c r="B341" s="5">
        <v>0.8</v>
      </c>
      <c r="C341" s="5">
        <v>26</v>
      </c>
      <c r="D341" s="5">
        <v>24.4</v>
      </c>
      <c r="E341" s="5">
        <v>1.52</v>
      </c>
      <c r="F341" s="9">
        <v>0.68500000000000005</v>
      </c>
      <c r="G341" s="8">
        <v>0.23</v>
      </c>
      <c r="H341" s="8">
        <v>0</v>
      </c>
      <c r="I341" s="8">
        <v>0</v>
      </c>
      <c r="J341" s="8">
        <v>0</v>
      </c>
      <c r="K341" s="8">
        <f t="shared" si="5"/>
        <v>0.23</v>
      </c>
      <c r="L341" s="9">
        <v>0.86070000000000002</v>
      </c>
    </row>
    <row r="342" spans="1:12" x14ac:dyDescent="0.25">
      <c r="A342" s="5">
        <v>341</v>
      </c>
      <c r="B342" s="5">
        <v>1.75</v>
      </c>
      <c r="C342" s="5">
        <v>62</v>
      </c>
      <c r="D342" s="5">
        <v>180.9</v>
      </c>
      <c r="E342" s="5">
        <v>5.5</v>
      </c>
      <c r="F342" s="9">
        <v>0.60550000000000004</v>
      </c>
      <c r="G342" s="8">
        <v>0.27</v>
      </c>
      <c r="H342" s="8">
        <v>0</v>
      </c>
      <c r="I342" s="8">
        <v>42.86</v>
      </c>
      <c r="J342" s="8">
        <v>0</v>
      </c>
      <c r="K342" s="8">
        <f t="shared" si="5"/>
        <v>43.13</v>
      </c>
      <c r="L342" s="9">
        <v>0.69350000000000001</v>
      </c>
    </row>
    <row r="343" spans="1:12" x14ac:dyDescent="0.25">
      <c r="A343" s="13">
        <v>342</v>
      </c>
      <c r="B343" s="13">
        <v>1.3</v>
      </c>
      <c r="C343" s="13">
        <v>51</v>
      </c>
      <c r="D343" s="13">
        <v>54.2</v>
      </c>
      <c r="E343" s="13">
        <v>5.29</v>
      </c>
      <c r="F343" s="14">
        <v>0.92869999999999997</v>
      </c>
      <c r="G343" s="15">
        <v>0</v>
      </c>
      <c r="H343" s="15">
        <v>0</v>
      </c>
      <c r="I343" s="15">
        <v>0</v>
      </c>
      <c r="J343" s="15">
        <v>0</v>
      </c>
      <c r="K343" s="15">
        <f t="shared" si="5"/>
        <v>0</v>
      </c>
      <c r="L343" s="14">
        <v>1</v>
      </c>
    </row>
    <row r="344" spans="1:12" x14ac:dyDescent="0.25">
      <c r="A344" s="5">
        <v>343</v>
      </c>
      <c r="B344" s="5">
        <v>2.2999999999999998</v>
      </c>
      <c r="C344" s="5">
        <v>82</v>
      </c>
      <c r="D344" s="5">
        <v>205</v>
      </c>
      <c r="E344" s="5">
        <v>7.68</v>
      </c>
      <c r="F344" s="9">
        <v>0.70209999999999995</v>
      </c>
      <c r="G344" s="8">
        <v>0.49</v>
      </c>
      <c r="H344" s="8">
        <v>0</v>
      </c>
      <c r="I344" s="8">
        <v>27.47</v>
      </c>
      <c r="J344" s="8">
        <v>0</v>
      </c>
      <c r="K344" s="8">
        <f t="shared" si="5"/>
        <v>27.959999999999997</v>
      </c>
      <c r="L344" s="9">
        <v>0.98780000000000001</v>
      </c>
    </row>
    <row r="345" spans="1:12" x14ac:dyDescent="0.25">
      <c r="A345" s="13">
        <v>344</v>
      </c>
      <c r="B345" s="13">
        <v>2</v>
      </c>
      <c r="C345" s="13">
        <v>81</v>
      </c>
      <c r="D345" s="13">
        <v>118.4</v>
      </c>
      <c r="E345" s="13">
        <v>7.73</v>
      </c>
      <c r="F345" s="14">
        <v>0.76459999999999995</v>
      </c>
      <c r="G345" s="15">
        <v>0.08</v>
      </c>
      <c r="H345" s="15">
        <v>0</v>
      </c>
      <c r="I345" s="15">
        <v>0</v>
      </c>
      <c r="J345" s="15">
        <v>0</v>
      </c>
      <c r="K345" s="15">
        <f t="shared" si="5"/>
        <v>0.08</v>
      </c>
      <c r="L345" s="1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M1" t="s">
        <v>1</v>
      </c>
      <c r="Y1" t="s">
        <v>2</v>
      </c>
      <c r="AK1" t="s">
        <v>3</v>
      </c>
    </row>
    <row r="2" spans="1:48" x14ac:dyDescent="0.25">
      <c r="A2" t="e">
        <f>IF(ISBLANK(#REF!),"",#REF!)</f>
        <v>#REF!</v>
      </c>
      <c r="B2" t="e">
        <f>QUARTILE($A$2:$A$28,1)</f>
        <v>#REF!</v>
      </c>
      <c r="C2">
        <v>0.5</v>
      </c>
      <c r="D2" t="e">
        <f>IF(OR($A$2&lt;$B$6,$A$2&gt;$B$8),$A$2,#N/A)</f>
        <v>#REF!</v>
      </c>
      <c r="E2" t="e">
        <f>IF(OR(AND($A$2&lt;$B$5,$A$2&gt;=$B$6),AND($A$2&gt;$B$7,$A$2&lt;=$B$8)),$A$2,#N/A)</f>
        <v>#REF!</v>
      </c>
      <c r="F2" t="e">
        <f>IF(OR(AND($A$2&lt;$B$2,$A$2&gt;=$B$5),AND($A$2&gt;$B$4,$A$2&lt;=$B$7)),$A$2,"")</f>
        <v>#REF!</v>
      </c>
      <c r="G2">
        <v>0.19999999999999996</v>
      </c>
      <c r="H2" t="e">
        <f>$B$3</f>
        <v>#REF!</v>
      </c>
      <c r="I2">
        <v>0.5</v>
      </c>
      <c r="J2" t="e">
        <f>MIN($A$2:$A$28)-(MAX($A$2:$A$28)-MIN($A$2:$A$28))/14</f>
        <v>#REF!</v>
      </c>
      <c r="K2">
        <v>0.19999999999999996</v>
      </c>
      <c r="L2" t="e">
        <f>AVERAGE($A$2:$A$28)</f>
        <v>#REF!</v>
      </c>
      <c r="M2" t="e">
        <f>IF(ISBLANK(#REF!),"",#REF!)</f>
        <v>#REF!</v>
      </c>
      <c r="N2" t="e">
        <f>QUARTILE($M$2:$M$28,1)</f>
        <v>#REF!</v>
      </c>
      <c r="O2">
        <v>0.5</v>
      </c>
      <c r="P2" t="e">
        <f>IF(OR($M$2&lt;$N$6,$M$2&gt;$N$8),$M$2,#N/A)</f>
        <v>#REF!</v>
      </c>
      <c r="Q2" t="e">
        <f>IF(OR(AND($M$2&lt;$N$5,$M$2&gt;=$N$6),AND($M$2&gt;$N$7,$M$2&lt;=$N$8)),$M$2,#N/A)</f>
        <v>#REF!</v>
      </c>
      <c r="R2" t="e">
        <f>IF(OR(AND($M$2&lt;$N$2,$M$2&gt;=$N$5),AND($M$2&gt;$N$4,$M$2&lt;=$N$7)),$M$2,"")</f>
        <v>#REF!</v>
      </c>
      <c r="S2">
        <v>0.19999999999999996</v>
      </c>
      <c r="T2" t="e">
        <f>$N$3</f>
        <v>#REF!</v>
      </c>
      <c r="U2">
        <v>0.5</v>
      </c>
      <c r="V2" t="e">
        <f>MIN($M$2:$M$28)-(MAX($M$2:$M$28)-MIN($M$2:$M$28))/14</f>
        <v>#REF!</v>
      </c>
      <c r="W2">
        <v>0.19999999999999996</v>
      </c>
      <c r="X2" t="e">
        <f>AVERAGE($M$2:$M$28)</f>
        <v>#REF!</v>
      </c>
      <c r="Y2" t="e">
        <f>IF(ISBLANK(#REF!),"",#REF!)</f>
        <v>#REF!</v>
      </c>
      <c r="Z2" t="e">
        <f>QUARTILE($Y$2:$Y$28,1)</f>
        <v>#REF!</v>
      </c>
      <c r="AA2">
        <v>0.5</v>
      </c>
      <c r="AB2" t="e">
        <f>IF(OR($Y$2&lt;$Z$6,$Y$2&gt;$Z$8),$Y$2,#N/A)</f>
        <v>#REF!</v>
      </c>
      <c r="AC2" t="e">
        <f>IF(OR(AND($Y$2&lt;$Z$5,$Y$2&gt;=$Z$6),AND($Y$2&gt;$Z$7,$Y$2&lt;=$Z$8)),$Y$2,#N/A)</f>
        <v>#REF!</v>
      </c>
      <c r="AD2" t="e">
        <f>IF(OR(AND($Y$2&lt;$Z$2,$Y$2&gt;=$Z$5),AND($Y$2&gt;$Z$4,$Y$2&lt;=$Z$7)),$Y$2,"")</f>
        <v>#REF!</v>
      </c>
      <c r="AE2">
        <v>0.19999999999999996</v>
      </c>
      <c r="AF2" t="e">
        <f>$Z$3</f>
        <v>#REF!</v>
      </c>
      <c r="AG2">
        <v>0.5</v>
      </c>
      <c r="AH2" t="e">
        <f>MIN($Y$2:$Y$28)-(MAX($Y$2:$Y$28)-MIN($Y$2:$Y$28))/14</f>
        <v>#REF!</v>
      </c>
      <c r="AI2">
        <v>0.19999999999999996</v>
      </c>
      <c r="AJ2" t="e">
        <f>AVERAGE($Y$2:$Y$28)</f>
        <v>#REF!</v>
      </c>
      <c r="AK2" t="e">
        <f>IF(ISBLANK(#REF!),"",#REF!)</f>
        <v>#REF!</v>
      </c>
      <c r="AL2" t="e">
        <f>QUARTILE($AK$2:$AK$28,1)</f>
        <v>#REF!</v>
      </c>
      <c r="AM2">
        <v>0.5</v>
      </c>
      <c r="AN2" t="e">
        <f>IF(OR($AK$2&lt;$AL$6,$AK$2&gt;$AL$8),$AK$2,#N/A)</f>
        <v>#REF!</v>
      </c>
      <c r="AO2" t="e">
        <f>IF(OR(AND($AK$2&lt;$AL$5,$AK$2&gt;=$AL$6),AND($AK$2&gt;$AL$7,$AK$2&lt;=$AL$8)),$AK$2,#N/A)</f>
        <v>#REF!</v>
      </c>
      <c r="AP2" t="e">
        <f>IF(OR(AND($AK$2&lt;$AL$2,$AK$2&gt;=$AL$5),AND($AK$2&gt;$AL$4,$AK$2&lt;=$AL$7)),$AK$2,"")</f>
        <v>#REF!</v>
      </c>
      <c r="AQ2">
        <v>0.19999999999999996</v>
      </c>
      <c r="AR2" t="e">
        <f>$AL$3</f>
        <v>#REF!</v>
      </c>
      <c r="AS2">
        <v>0.5</v>
      </c>
      <c r="AT2" t="e">
        <f>MIN($AK$2:$AK$28)-(MAX($AK$2:$AK$28)-MIN($AK$2:$AK$28))/14</f>
        <v>#REF!</v>
      </c>
      <c r="AU2">
        <v>0.19999999999999996</v>
      </c>
      <c r="AV2" t="e">
        <f>AVERAGE($AK$2:$AK$28)</f>
        <v>#REF!</v>
      </c>
    </row>
    <row r="3" spans="1:48" x14ac:dyDescent="0.25">
      <c r="A3" t="e">
        <f>IF(ISBLANK(#REF!),"",#REF!)</f>
        <v>#REF!</v>
      </c>
      <c r="B3" t="e">
        <f>QUARTILE($A$2:$A$28,2)</f>
        <v>#REF!</v>
      </c>
      <c r="C3">
        <v>0.5</v>
      </c>
      <c r="D3" t="e">
        <f>IF(OR($A$3&lt;$B$6,$A$3&gt;$B$8),$A$3,#N/A)</f>
        <v>#REF!</v>
      </c>
      <c r="E3" t="e">
        <f>IF(OR(AND($A$3&lt;$B$5,$A$3&gt;=$B$6),AND($A$3&gt;$B$7,$A$3&lt;=$B$8)),$A$3,#N/A)</f>
        <v>#REF!</v>
      </c>
      <c r="F3" t="e">
        <f>IF(OR(AND($A$3&lt;$B$2,$A$3&gt;=$B$5),AND($A$3&gt;$B$4,$A$3&lt;=$B$7)),$A$3,"")</f>
        <v>#REF!</v>
      </c>
      <c r="G3">
        <v>0.19999999999999996</v>
      </c>
      <c r="H3" t="e">
        <f>$B$2</f>
        <v>#REF!</v>
      </c>
      <c r="K3">
        <v>0.8</v>
      </c>
      <c r="L3" t="e">
        <f>AVERAGE($A$2:$A$28)</f>
        <v>#REF!</v>
      </c>
      <c r="M3" t="e">
        <f>IF(ISBLANK(#REF!),"",#REF!)</f>
        <v>#REF!</v>
      </c>
      <c r="N3" t="e">
        <f>QUARTILE($M$2:$M$28,2)</f>
        <v>#REF!</v>
      </c>
      <c r="O3">
        <v>0.5</v>
      </c>
      <c r="P3" t="e">
        <f>IF(OR($M$3&lt;$N$6,$M$3&gt;$N$8),$M$3,#N/A)</f>
        <v>#REF!</v>
      </c>
      <c r="Q3" t="e">
        <f>IF(OR(AND($M$3&lt;$N$5,$M$3&gt;=$N$6),AND($M$3&gt;$N$7,$M$3&lt;=$N$8)),$M$3,#N/A)</f>
        <v>#REF!</v>
      </c>
      <c r="R3" t="e">
        <f>IF(OR(AND($M$3&lt;$N$2,$M$3&gt;=$N$5),AND($M$3&gt;$N$4,$M$3&lt;=$N$7)),$M$3,"")</f>
        <v>#REF!</v>
      </c>
      <c r="S3">
        <v>0.19999999999999996</v>
      </c>
      <c r="T3" t="e">
        <f>$N$2</f>
        <v>#REF!</v>
      </c>
      <c r="W3">
        <v>0.8</v>
      </c>
      <c r="X3" t="e">
        <f>AVERAGE($M$2:$M$28)</f>
        <v>#REF!</v>
      </c>
      <c r="Y3" t="e">
        <f>IF(ISBLANK(#REF!),"",#REF!)</f>
        <v>#REF!</v>
      </c>
      <c r="Z3" t="e">
        <f>QUARTILE($Y$2:$Y$28,2)</f>
        <v>#REF!</v>
      </c>
      <c r="AA3">
        <v>0.5</v>
      </c>
      <c r="AB3" t="e">
        <f>IF(OR($Y$3&lt;$Z$6,$Y$3&gt;$Z$8),$Y$3,#N/A)</f>
        <v>#REF!</v>
      </c>
      <c r="AC3" t="e">
        <f>IF(OR(AND($Y$3&lt;$Z$5,$Y$3&gt;=$Z$6),AND($Y$3&gt;$Z$7,$Y$3&lt;=$Z$8)),$Y$3,#N/A)</f>
        <v>#REF!</v>
      </c>
      <c r="AD3" t="e">
        <f>IF(OR(AND($Y$3&lt;$Z$2,$Y$3&gt;=$Z$5),AND($Y$3&gt;$Z$4,$Y$3&lt;=$Z$7)),$Y$3,"")</f>
        <v>#REF!</v>
      </c>
      <c r="AE3">
        <v>0.19999999999999996</v>
      </c>
      <c r="AF3" t="e">
        <f>$Z$2</f>
        <v>#REF!</v>
      </c>
      <c r="AI3">
        <v>0.8</v>
      </c>
      <c r="AJ3" t="e">
        <f>AVERAGE($Y$2:$Y$28)</f>
        <v>#REF!</v>
      </c>
      <c r="AK3" t="e">
        <f>IF(ISBLANK(#REF!),"",#REF!)</f>
        <v>#REF!</v>
      </c>
      <c r="AL3" t="e">
        <f>QUARTILE($AK$2:$AK$28,2)</f>
        <v>#REF!</v>
      </c>
      <c r="AM3">
        <v>0.5</v>
      </c>
      <c r="AN3" t="e">
        <f>IF(OR($AK$3&lt;$AL$6,$AK$3&gt;$AL$8),$AK$3,#N/A)</f>
        <v>#REF!</v>
      </c>
      <c r="AO3" t="e">
        <f>IF(OR(AND($AK$3&lt;$AL$5,$AK$3&gt;=$AL$6),AND($AK$3&gt;$AL$7,$AK$3&lt;=$AL$8)),$AK$3,#N/A)</f>
        <v>#REF!</v>
      </c>
      <c r="AP3" t="e">
        <f>IF(OR(AND($AK$3&lt;$AL$2,$AK$3&gt;=$AL$5),AND($AK$3&gt;$AL$4,$AK$3&lt;=$AL$7)),$AK$3,"")</f>
        <v>#REF!</v>
      </c>
      <c r="AQ3">
        <v>0.19999999999999996</v>
      </c>
      <c r="AR3" t="e">
        <f>$AL$2</f>
        <v>#REF!</v>
      </c>
      <c r="AU3">
        <v>0.8</v>
      </c>
      <c r="AV3" t="e">
        <f>AVERAGE($AK$2:$AK$28)</f>
        <v>#REF!</v>
      </c>
    </row>
    <row r="4" spans="1:48" x14ac:dyDescent="0.25">
      <c r="A4" t="e">
        <f>IF(ISBLANK(#REF!),"",#REF!)</f>
        <v>#REF!</v>
      </c>
      <c r="B4" t="e">
        <f>QUARTILE($A$2:$A$28,3)</f>
        <v>#REF!</v>
      </c>
      <c r="C4">
        <v>0.5</v>
      </c>
      <c r="D4" t="e">
        <f>IF(OR($A$4&lt;$B$6,$A$4&gt;$B$8),$A$4,#N/A)</f>
        <v>#REF!</v>
      </c>
      <c r="E4" t="e">
        <f>IF(OR(AND($A$4&lt;$B$5,$A$4&gt;=$B$6),AND($A$4&gt;$B$7,$A$4&lt;=$B$8)),$A$4,#N/A)</f>
        <v>#REF!</v>
      </c>
      <c r="F4" t="e">
        <f>IF(OR(AND($A$4&lt;$B$2,$A$4&gt;=$B$5),AND($A$4&gt;$B$4,$A$4&lt;=$B$7)),$A$4,"")</f>
        <v>#REF!</v>
      </c>
      <c r="G4">
        <v>0.5</v>
      </c>
      <c r="H4" t="e">
        <f>$B$2</f>
        <v>#REF!</v>
      </c>
      <c r="M4" t="e">
        <f>IF(ISBLANK(#REF!),"",#REF!)</f>
        <v>#REF!</v>
      </c>
      <c r="N4" t="e">
        <f>QUARTILE($M$2:$M$28,3)</f>
        <v>#REF!</v>
      </c>
      <c r="O4">
        <v>0.5</v>
      </c>
      <c r="P4" t="e">
        <f>IF(OR($M$4&lt;$N$6,$M$4&gt;$N$8),$M$4,#N/A)</f>
        <v>#REF!</v>
      </c>
      <c r="Q4" t="e">
        <f>IF(OR(AND($M$4&lt;$N$5,$M$4&gt;=$N$6),AND($M$4&gt;$N$7,$M$4&lt;=$N$8)),$M$4,#N/A)</f>
        <v>#REF!</v>
      </c>
      <c r="R4" t="e">
        <f>IF(OR(AND($M$4&lt;$N$2,$M$4&gt;=$N$5),AND($M$4&gt;$N$4,$M$4&lt;=$N$7)),$M$4,"")</f>
        <v>#REF!</v>
      </c>
      <c r="S4">
        <v>0.5</v>
      </c>
      <c r="T4" t="e">
        <f>$N$2</f>
        <v>#REF!</v>
      </c>
      <c r="Y4" t="e">
        <f>IF(ISBLANK(#REF!),"",#REF!)</f>
        <v>#REF!</v>
      </c>
      <c r="Z4" t="e">
        <f>QUARTILE($Y$2:$Y$28,3)</f>
        <v>#REF!</v>
      </c>
      <c r="AA4">
        <v>0.5</v>
      </c>
      <c r="AB4" t="e">
        <f>IF(OR($Y$4&lt;$Z$6,$Y$4&gt;$Z$8),$Y$4,#N/A)</f>
        <v>#REF!</v>
      </c>
      <c r="AC4" t="e">
        <f>IF(OR(AND($Y$4&lt;$Z$5,$Y$4&gt;=$Z$6),AND($Y$4&gt;$Z$7,$Y$4&lt;=$Z$8)),$Y$4,#N/A)</f>
        <v>#REF!</v>
      </c>
      <c r="AD4" t="e">
        <f>IF(OR(AND($Y$4&lt;$Z$2,$Y$4&gt;=$Z$5),AND($Y$4&gt;$Z$4,$Y$4&lt;=$Z$7)),$Y$4,"")</f>
        <v>#REF!</v>
      </c>
      <c r="AE4">
        <v>0.5</v>
      </c>
      <c r="AF4" t="e">
        <f>$Z$2</f>
        <v>#REF!</v>
      </c>
      <c r="AK4" t="e">
        <f>IF(ISBLANK(#REF!),"",#REF!)</f>
        <v>#REF!</v>
      </c>
      <c r="AL4" t="e">
        <f>QUARTILE($AK$2:$AK$28,3)</f>
        <v>#REF!</v>
      </c>
      <c r="AM4">
        <v>0.5</v>
      </c>
      <c r="AN4" t="e">
        <f>IF(OR($AK$4&lt;$AL$6,$AK$4&gt;$AL$8),$AK$4,#N/A)</f>
        <v>#REF!</v>
      </c>
      <c r="AO4" t="e">
        <f>IF(OR(AND($AK$4&lt;$AL$5,$AK$4&gt;=$AL$6),AND($AK$4&gt;$AL$7,$AK$4&lt;=$AL$8)),$AK$4,#N/A)</f>
        <v>#REF!</v>
      </c>
      <c r="AP4" t="e">
        <f>IF(OR(AND($AK$4&lt;$AL$2,$AK$4&gt;=$AL$5),AND($AK$4&gt;$AL$4,$AK$4&lt;=$AL$7)),$AK$4,"")</f>
        <v>#REF!</v>
      </c>
      <c r="AQ4">
        <v>0.5</v>
      </c>
      <c r="AR4" t="e">
        <f>$AL$2</f>
        <v>#REF!</v>
      </c>
    </row>
    <row r="5" spans="1:48" x14ac:dyDescent="0.25">
      <c r="A5" t="e">
        <f>IF(ISBLANK(#REF!),"",#REF!)</f>
        <v>#REF!</v>
      </c>
      <c r="B5" t="e">
        <f>$B$2-1.5*($B$4-$B$2)</f>
        <v>#REF!</v>
      </c>
      <c r="C5">
        <v>0.5</v>
      </c>
      <c r="D5" t="e">
        <f>IF(OR($A$5&lt;$B$6,$A$5&gt;$B$8),$A$5,#N/A)</f>
        <v>#REF!</v>
      </c>
      <c r="E5" t="e">
        <f>IF(OR(AND($A$5&lt;$B$5,$A$5&gt;=$B$6),AND($A$5&gt;$B$7,$A$5&lt;=$B$8)),$A$5,#N/A)</f>
        <v>#REF!</v>
      </c>
      <c r="F5" t="e">
        <f>IF(OR(AND($A$5&lt;$B$2,$A$5&gt;=$B$5),AND($A$5&gt;$B$4,$A$5&lt;=$B$7)),$A$5,"")</f>
        <v>#REF!</v>
      </c>
      <c r="G5">
        <v>0.5</v>
      </c>
      <c r="H5" t="e">
        <f>$B$9</f>
        <v>#REF!</v>
      </c>
      <c r="M5" t="e">
        <f>IF(ISBLANK(#REF!),"",#REF!)</f>
        <v>#REF!</v>
      </c>
      <c r="N5" t="e">
        <f>$N$2-1.5*($N$4-$N$2)</f>
        <v>#REF!</v>
      </c>
      <c r="O5">
        <v>0.5</v>
      </c>
      <c r="P5" t="e">
        <f>IF(OR($M$5&lt;$N$6,$M$5&gt;$N$8),$M$5,#N/A)</f>
        <v>#REF!</v>
      </c>
      <c r="Q5" t="e">
        <f>IF(OR(AND($M$5&lt;$N$5,$M$5&gt;=$N$6),AND($M$5&gt;$N$7,$M$5&lt;=$N$8)),$M$5,#N/A)</f>
        <v>#REF!</v>
      </c>
      <c r="R5" t="e">
        <f>IF(OR(AND($M$5&lt;$N$2,$M$5&gt;=$N$5),AND($M$5&gt;$N$4,$M$5&lt;=$N$7)),$M$5,"")</f>
        <v>#REF!</v>
      </c>
      <c r="S5">
        <v>0.5</v>
      </c>
      <c r="T5" t="e">
        <f>$N$9</f>
        <v>#REF!</v>
      </c>
      <c r="Y5" t="e">
        <f>IF(ISBLANK(#REF!),"",#REF!)</f>
        <v>#REF!</v>
      </c>
      <c r="Z5" t="e">
        <f>$Z$2-1.5*($Z$4-$Z$2)</f>
        <v>#REF!</v>
      </c>
      <c r="AA5">
        <v>0.5</v>
      </c>
      <c r="AB5" t="e">
        <f>IF(OR($Y$5&lt;$Z$6,$Y$5&gt;$Z$8),$Y$5,#N/A)</f>
        <v>#REF!</v>
      </c>
      <c r="AC5" t="e">
        <f>IF(OR(AND($Y$5&lt;$Z$5,$Y$5&gt;=$Z$6),AND($Y$5&gt;$Z$7,$Y$5&lt;=$Z$8)),$Y$5,#N/A)</f>
        <v>#REF!</v>
      </c>
      <c r="AD5" t="e">
        <f>IF(OR(AND($Y$5&lt;$Z$2,$Y$5&gt;=$Z$5),AND($Y$5&gt;$Z$4,$Y$5&lt;=$Z$7)),$Y$5,"")</f>
        <v>#REF!</v>
      </c>
      <c r="AE5">
        <v>0.5</v>
      </c>
      <c r="AF5" t="e">
        <f>$Z$9</f>
        <v>#REF!</v>
      </c>
      <c r="AK5" t="e">
        <f>IF(ISBLANK(#REF!),"",#REF!)</f>
        <v>#REF!</v>
      </c>
      <c r="AL5" t="e">
        <f>$AL$2-1.5*($AL$4-$AL$2)</f>
        <v>#REF!</v>
      </c>
      <c r="AM5">
        <v>0.5</v>
      </c>
      <c r="AN5" t="e">
        <f>IF(OR($AK$5&lt;$AL$6,$AK$5&gt;$AL$8),$AK$5,#N/A)</f>
        <v>#REF!</v>
      </c>
      <c r="AO5" t="e">
        <f>IF(OR(AND($AK$5&lt;$AL$5,$AK$5&gt;=$AL$6),AND($AK$5&gt;$AL$7,$AK$5&lt;=$AL$8)),$AK$5,#N/A)</f>
        <v>#REF!</v>
      </c>
      <c r="AP5" t="e">
        <f>IF(OR(AND($AK$5&lt;$AL$2,$AK$5&gt;=$AL$5),AND($AK$5&gt;$AL$4,$AK$5&lt;=$AL$7)),$AK$5,"")</f>
        <v>#REF!</v>
      </c>
      <c r="AQ5">
        <v>0.5</v>
      </c>
      <c r="AR5" t="e">
        <f>$AL$9</f>
        <v>#REF!</v>
      </c>
    </row>
    <row r="6" spans="1:48" x14ac:dyDescent="0.25">
      <c r="A6" t="e">
        <f>IF(ISBLANK(#REF!),"",#REF!)</f>
        <v>#REF!</v>
      </c>
      <c r="B6" t="e">
        <f>$B$2-3*($B$4-$B$2)</f>
        <v>#REF!</v>
      </c>
      <c r="C6">
        <v>0.5</v>
      </c>
      <c r="D6" t="e">
        <f>IF(OR($A$6&lt;$B$6,$A$6&gt;$B$8),$A$6,#N/A)</f>
        <v>#REF!</v>
      </c>
      <c r="E6" t="e">
        <f>IF(OR(AND($A$6&lt;$B$5,$A$6&gt;=$B$6),AND($A$6&gt;$B$7,$A$6&lt;=$B$8)),$A$6,#N/A)</f>
        <v>#REF!</v>
      </c>
      <c r="F6" t="e">
        <f>IF(OR(AND($A$6&lt;$B$2,$A$6&gt;=$B$5),AND($A$6&gt;$B$4,$A$6&lt;=$B$7)),$A$6,"")</f>
        <v>#REF!</v>
      </c>
      <c r="G6">
        <v>0.5</v>
      </c>
      <c r="H6" t="e">
        <f>$B$2</f>
        <v>#REF!</v>
      </c>
      <c r="M6" t="e">
        <f>IF(ISBLANK(#REF!),"",#REF!)</f>
        <v>#REF!</v>
      </c>
      <c r="N6" t="e">
        <f>$N$2-3*($N$4-$N$2)</f>
        <v>#REF!</v>
      </c>
      <c r="O6">
        <v>0.5</v>
      </c>
      <c r="P6" t="e">
        <f>IF(OR($M$6&lt;$N$6,$M$6&gt;$N$8),$M$6,#N/A)</f>
        <v>#REF!</v>
      </c>
      <c r="Q6" t="e">
        <f>IF(OR(AND($M$6&lt;$N$5,$M$6&gt;=$N$6),AND($M$6&gt;$N$7,$M$6&lt;=$N$8)),$M$6,#N/A)</f>
        <v>#REF!</v>
      </c>
      <c r="R6" t="e">
        <f>IF(OR(AND($M$6&lt;$N$2,$M$6&gt;=$N$5),AND($M$6&gt;$N$4,$M$6&lt;=$N$7)),$M$6,"")</f>
        <v>#REF!</v>
      </c>
      <c r="S6">
        <v>0.5</v>
      </c>
      <c r="T6" t="e">
        <f>$N$2</f>
        <v>#REF!</v>
      </c>
      <c r="Y6" t="e">
        <f>IF(ISBLANK(#REF!),"",#REF!)</f>
        <v>#REF!</v>
      </c>
      <c r="Z6" t="e">
        <f>$Z$2-3*($Z$4-$Z$2)</f>
        <v>#REF!</v>
      </c>
      <c r="AA6">
        <v>0.5</v>
      </c>
      <c r="AB6" t="e">
        <f>IF(OR($Y$6&lt;$Z$6,$Y$6&gt;$Z$8),$Y$6,#N/A)</f>
        <v>#REF!</v>
      </c>
      <c r="AC6" t="e">
        <f>IF(OR(AND($Y$6&lt;$Z$5,$Y$6&gt;=$Z$6),AND($Y$6&gt;$Z$7,$Y$6&lt;=$Z$8)),$Y$6,#N/A)</f>
        <v>#REF!</v>
      </c>
      <c r="AD6" t="e">
        <f>IF(OR(AND($Y$6&lt;$Z$2,$Y$6&gt;=$Z$5),AND($Y$6&gt;$Z$4,$Y$6&lt;=$Z$7)),$Y$6,"")</f>
        <v>#REF!</v>
      </c>
      <c r="AE6">
        <v>0.5</v>
      </c>
      <c r="AF6" t="e">
        <f>$Z$2</f>
        <v>#REF!</v>
      </c>
      <c r="AK6" t="e">
        <f>IF(ISBLANK(#REF!),"",#REF!)</f>
        <v>#REF!</v>
      </c>
      <c r="AL6" t="e">
        <f>$AL$2-3*($AL$4-$AL$2)</f>
        <v>#REF!</v>
      </c>
      <c r="AM6">
        <v>0.5</v>
      </c>
      <c r="AN6" t="e">
        <f>IF(OR($AK$6&lt;$AL$6,$AK$6&gt;$AL$8),$AK$6,#N/A)</f>
        <v>#REF!</v>
      </c>
      <c r="AO6" t="e">
        <f>IF(OR(AND($AK$6&lt;$AL$5,$AK$6&gt;=$AL$6),AND($AK$6&gt;$AL$7,$AK$6&lt;=$AL$8)),$AK$6,#N/A)</f>
        <v>#REF!</v>
      </c>
      <c r="AP6" t="e">
        <f>IF(OR(AND($AK$6&lt;$AL$2,$AK$6&gt;=$AL$5),AND($AK$6&gt;$AL$4,$AK$6&lt;=$AL$7)),$AK$6,"")</f>
        <v>#REF!</v>
      </c>
      <c r="AQ6">
        <v>0.5</v>
      </c>
      <c r="AR6" t="e">
        <f>$AL$2</f>
        <v>#REF!</v>
      </c>
    </row>
    <row r="7" spans="1:48" x14ac:dyDescent="0.25">
      <c r="A7" t="e">
        <f>IF(ISBLANK(#REF!),"",#REF!)</f>
        <v>#REF!</v>
      </c>
      <c r="B7" t="e">
        <f>$B$4+1.5*($B$4-$B$2)</f>
        <v>#REF!</v>
      </c>
      <c r="C7">
        <v>0.5</v>
      </c>
      <c r="D7" t="e">
        <f>IF(OR($A$7&lt;$B$6,$A$7&gt;$B$8),$A$7,#N/A)</f>
        <v>#REF!</v>
      </c>
      <c r="E7" t="e">
        <f>IF(OR(AND($A$7&lt;$B$5,$A$7&gt;=$B$6),AND($A$7&gt;$B$7,$A$7&lt;=$B$8)),$A$7,#N/A)</f>
        <v>#REF!</v>
      </c>
      <c r="F7" t="e">
        <f>IF(OR(AND($A$7&lt;$B$2,$A$7&gt;=$B$5),AND($A$7&gt;$B$4,$A$7&lt;=$B$7)),$A$7,"")</f>
        <v>#REF!</v>
      </c>
      <c r="G7">
        <v>0.8</v>
      </c>
      <c r="H7" t="e">
        <f>$B$2</f>
        <v>#REF!</v>
      </c>
      <c r="M7" t="e">
        <f>IF(ISBLANK(#REF!),"",#REF!)</f>
        <v>#REF!</v>
      </c>
      <c r="N7" t="e">
        <f>$N$4+1.5*($N$4-$N$2)</f>
        <v>#REF!</v>
      </c>
      <c r="O7">
        <v>0.5</v>
      </c>
      <c r="P7" t="e">
        <f>IF(OR($M$7&lt;$N$6,$M$7&gt;$N$8),$M$7,#N/A)</f>
        <v>#REF!</v>
      </c>
      <c r="Q7" t="e">
        <f>IF(OR(AND($M$7&lt;$N$5,$M$7&gt;=$N$6),AND($M$7&gt;$N$7,$M$7&lt;=$N$8)),$M$7,#N/A)</f>
        <v>#REF!</v>
      </c>
      <c r="R7" t="e">
        <f>IF(OR(AND($M$7&lt;$N$2,$M$7&gt;=$N$5),AND($M$7&gt;$N$4,$M$7&lt;=$N$7)),$M$7,"")</f>
        <v>#REF!</v>
      </c>
      <c r="S7">
        <v>0.8</v>
      </c>
      <c r="T7" t="e">
        <f>$N$2</f>
        <v>#REF!</v>
      </c>
      <c r="Y7" t="e">
        <f>IF(ISBLANK(#REF!),"",#REF!)</f>
        <v>#REF!</v>
      </c>
      <c r="Z7" t="e">
        <f>$Z$4+1.5*($Z$4-$Z$2)</f>
        <v>#REF!</v>
      </c>
      <c r="AA7">
        <v>0.5</v>
      </c>
      <c r="AB7" t="e">
        <f>IF(OR($Y$7&lt;$Z$6,$Y$7&gt;$Z$8),$Y$7,#N/A)</f>
        <v>#REF!</v>
      </c>
      <c r="AC7" t="e">
        <f>IF(OR(AND($Y$7&lt;$Z$5,$Y$7&gt;=$Z$6),AND($Y$7&gt;$Z$7,$Y$7&lt;=$Z$8)),$Y$7,#N/A)</f>
        <v>#REF!</v>
      </c>
      <c r="AD7" t="e">
        <f>IF(OR(AND($Y$7&lt;$Z$2,$Y$7&gt;=$Z$5),AND($Y$7&gt;$Z$4,$Y$7&lt;=$Z$7)),$Y$7,"")</f>
        <v>#REF!</v>
      </c>
      <c r="AE7">
        <v>0.8</v>
      </c>
      <c r="AF7" t="e">
        <f>$Z$2</f>
        <v>#REF!</v>
      </c>
      <c r="AK7" t="e">
        <f>IF(ISBLANK(#REF!),"",#REF!)</f>
        <v>#REF!</v>
      </c>
      <c r="AL7" t="e">
        <f>$AL$4+1.5*($AL$4-$AL$2)</f>
        <v>#REF!</v>
      </c>
      <c r="AM7">
        <v>0.5</v>
      </c>
      <c r="AN7" t="e">
        <f>IF(OR($AK$7&lt;$AL$6,$AK$7&gt;$AL$8),$AK$7,#N/A)</f>
        <v>#REF!</v>
      </c>
      <c r="AO7" t="e">
        <f>IF(OR(AND($AK$7&lt;$AL$5,$AK$7&gt;=$AL$6),AND($AK$7&gt;$AL$7,$AK$7&lt;=$AL$8)),$AK$7,#N/A)</f>
        <v>#REF!</v>
      </c>
      <c r="AP7" t="e">
        <f>IF(OR(AND($AK$7&lt;$AL$2,$AK$7&gt;=$AL$5),AND($AK$7&gt;$AL$4,$AK$7&lt;=$AL$7)),$AK$7,"")</f>
        <v>#REF!</v>
      </c>
      <c r="AQ7">
        <v>0.8</v>
      </c>
      <c r="AR7" t="e">
        <f>$AL$2</f>
        <v>#REF!</v>
      </c>
    </row>
    <row r="8" spans="1:48" x14ac:dyDescent="0.25">
      <c r="A8" t="e">
        <f>IF(ISBLANK(#REF!),"",#REF!)</f>
        <v>#REF!</v>
      </c>
      <c r="B8" t="e">
        <f>$B$4+3*($B$4-$B$2)</f>
        <v>#REF!</v>
      </c>
      <c r="C8">
        <v>0.5</v>
      </c>
      <c r="D8" t="e">
        <f>IF(OR($A$8&lt;$B$6,$A$8&gt;$B$8),$A$8,#N/A)</f>
        <v>#REF!</v>
      </c>
      <c r="E8" t="e">
        <f>IF(OR(AND($A$8&lt;$B$5,$A$8&gt;=$B$6),AND($A$8&gt;$B$7,$A$8&lt;=$B$8)),$A$8,#N/A)</f>
        <v>#REF!</v>
      </c>
      <c r="F8" t="e">
        <f>IF(OR(AND($A$8&lt;$B$2,$A$8&gt;=$B$5),AND($A$8&gt;$B$4,$A$8&lt;=$B$7)),$A$8,"")</f>
        <v>#REF!</v>
      </c>
      <c r="G8">
        <v>0.8</v>
      </c>
      <c r="H8" t="e">
        <f>$B$4</f>
        <v>#REF!</v>
      </c>
      <c r="M8" t="e">
        <f>IF(ISBLANK(#REF!),"",#REF!)</f>
        <v>#REF!</v>
      </c>
      <c r="N8" t="e">
        <f>$N$4+3*($N$4-$N$2)</f>
        <v>#REF!</v>
      </c>
      <c r="O8">
        <v>0.5</v>
      </c>
      <c r="P8" t="e">
        <f>IF(OR($M$8&lt;$N$6,$M$8&gt;$N$8),$M$8,#N/A)</f>
        <v>#REF!</v>
      </c>
      <c r="Q8" t="e">
        <f>IF(OR(AND($M$8&lt;$N$5,$M$8&gt;=$N$6),AND($M$8&gt;$N$7,$M$8&lt;=$N$8)),$M$8,#N/A)</f>
        <v>#REF!</v>
      </c>
      <c r="R8" t="e">
        <f>IF(OR(AND($M$8&lt;$N$2,$M$8&gt;=$N$5),AND($M$8&gt;$N$4,$M$8&lt;=$N$7)),$M$8,"")</f>
        <v>#REF!</v>
      </c>
      <c r="S8">
        <v>0.8</v>
      </c>
      <c r="T8" t="e">
        <f>$N$4</f>
        <v>#REF!</v>
      </c>
      <c r="Y8" t="e">
        <f>IF(ISBLANK(#REF!),"",#REF!)</f>
        <v>#REF!</v>
      </c>
      <c r="Z8" t="e">
        <f>$Z$4+3*($Z$4-$Z$2)</f>
        <v>#REF!</v>
      </c>
      <c r="AA8">
        <v>0.5</v>
      </c>
      <c r="AB8" t="e">
        <f>IF(OR($Y$8&lt;$Z$6,$Y$8&gt;$Z$8),$Y$8,#N/A)</f>
        <v>#REF!</v>
      </c>
      <c r="AC8" t="e">
        <f>IF(OR(AND($Y$8&lt;$Z$5,$Y$8&gt;=$Z$6),AND($Y$8&gt;$Z$7,$Y$8&lt;=$Z$8)),$Y$8,#N/A)</f>
        <v>#REF!</v>
      </c>
      <c r="AD8" t="e">
        <f>IF(OR(AND($Y$8&lt;$Z$2,$Y$8&gt;=$Z$5),AND($Y$8&gt;$Z$4,$Y$8&lt;=$Z$7)),$Y$8,"")</f>
        <v>#REF!</v>
      </c>
      <c r="AE8">
        <v>0.8</v>
      </c>
      <c r="AF8" t="e">
        <f>$Z$4</f>
        <v>#REF!</v>
      </c>
      <c r="AK8" t="e">
        <f>IF(ISBLANK(#REF!),"",#REF!)</f>
        <v>#REF!</v>
      </c>
      <c r="AL8" t="e">
        <f>$AL$4+3*($AL$4-$AL$2)</f>
        <v>#REF!</v>
      </c>
      <c r="AM8">
        <v>0.5</v>
      </c>
      <c r="AN8" t="e">
        <f>IF(OR($AK$8&lt;$AL$6,$AK$8&gt;$AL$8),$AK$8,#N/A)</f>
        <v>#REF!</v>
      </c>
      <c r="AO8" t="e">
        <f>IF(OR(AND($AK$8&lt;$AL$5,$AK$8&gt;=$AL$6),AND($AK$8&gt;$AL$7,$AK$8&lt;=$AL$8)),$AK$8,#N/A)</f>
        <v>#REF!</v>
      </c>
      <c r="AP8" t="e">
        <f>IF(OR(AND($AK$8&lt;$AL$2,$AK$8&gt;=$AL$5),AND($AK$8&gt;$AL$4,$AK$8&lt;=$AL$7)),$AK$8,"")</f>
        <v>#REF!</v>
      </c>
      <c r="AQ8">
        <v>0.8</v>
      </c>
      <c r="AR8" t="e">
        <f>$AL$4</f>
        <v>#REF!</v>
      </c>
    </row>
    <row r="9" spans="1:48" x14ac:dyDescent="0.25">
      <c r="A9" t="e">
        <f>IF(ISBLANK(#REF!),"",#REF!)</f>
        <v>#REF!</v>
      </c>
      <c r="B9" t="e">
        <f>IF(AND(COUNT($F$2:$F$28)&gt;0,MIN($F$2:$F$28)&lt;$B$2),MIN($F$2:$F$28),$B$2)</f>
        <v>#REF!</v>
      </c>
      <c r="C9">
        <v>0.5</v>
      </c>
      <c r="D9" t="e">
        <f>IF(OR($A$9&lt;$B$6,$A$9&gt;$B$8),$A$9,#N/A)</f>
        <v>#REF!</v>
      </c>
      <c r="E9" t="e">
        <f>IF(OR(AND($A$9&lt;$B$5,$A$9&gt;=$B$6),AND($A$9&gt;$B$7,$A$9&lt;=$B$8)),$A$9,#N/A)</f>
        <v>#REF!</v>
      </c>
      <c r="F9" t="e">
        <f>IF(OR(AND($A$9&lt;$B$2,$A$9&gt;=$B$5),AND($A$9&gt;$B$4,$A$9&lt;=$B$7)),$A$9,"")</f>
        <v>#REF!</v>
      </c>
      <c r="G9">
        <v>0.5</v>
      </c>
      <c r="H9" t="e">
        <f>$B$4</f>
        <v>#REF!</v>
      </c>
      <c r="M9" t="e">
        <f>IF(ISBLANK(#REF!),"",#REF!)</f>
        <v>#REF!</v>
      </c>
      <c r="N9" t="e">
        <f>IF(AND(COUNT($R$2:$R$28)&gt;0,MIN($R$2:$R$28)&lt;$N$2),MIN($R$2:$R$28),$N$2)</f>
        <v>#REF!</v>
      </c>
      <c r="O9">
        <v>0.5</v>
      </c>
      <c r="P9" t="e">
        <f>IF(OR($M$9&lt;$N$6,$M$9&gt;$N$8),$M$9,#N/A)</f>
        <v>#REF!</v>
      </c>
      <c r="Q9" t="e">
        <f>IF(OR(AND($M$9&lt;$N$5,$M$9&gt;=$N$6),AND($M$9&gt;$N$7,$M$9&lt;=$N$8)),$M$9,#N/A)</f>
        <v>#REF!</v>
      </c>
      <c r="R9" t="e">
        <f>IF(OR(AND($M$9&lt;$N$2,$M$9&gt;=$N$5),AND($M$9&gt;$N$4,$M$9&lt;=$N$7)),$M$9,"")</f>
        <v>#REF!</v>
      </c>
      <c r="S9">
        <v>0.5</v>
      </c>
      <c r="T9" t="e">
        <f>$N$4</f>
        <v>#REF!</v>
      </c>
      <c r="Y9" t="e">
        <f>IF(ISBLANK(#REF!),"",#REF!)</f>
        <v>#REF!</v>
      </c>
      <c r="Z9" t="e">
        <f>IF(AND(COUNT($AD$2:$AD$28)&gt;0,MIN($AD$2:$AD$28)&lt;$Z$2),MIN($AD$2:$AD$28),$Z$2)</f>
        <v>#REF!</v>
      </c>
      <c r="AA9">
        <v>0.5</v>
      </c>
      <c r="AB9" t="e">
        <f>IF(OR($Y$9&lt;$Z$6,$Y$9&gt;$Z$8),$Y$9,#N/A)</f>
        <v>#REF!</v>
      </c>
      <c r="AC9" t="e">
        <f>IF(OR(AND($Y$9&lt;$Z$5,$Y$9&gt;=$Z$6),AND($Y$9&gt;$Z$7,$Y$9&lt;=$Z$8)),$Y$9,#N/A)</f>
        <v>#REF!</v>
      </c>
      <c r="AD9" t="e">
        <f>IF(OR(AND($Y$9&lt;$Z$2,$Y$9&gt;=$Z$5),AND($Y$9&gt;$Z$4,$Y$9&lt;=$Z$7)),$Y$9,"")</f>
        <v>#REF!</v>
      </c>
      <c r="AE9">
        <v>0.5</v>
      </c>
      <c r="AF9" t="e">
        <f>$Z$4</f>
        <v>#REF!</v>
      </c>
      <c r="AK9" t="e">
        <f>IF(ISBLANK(#REF!),"",#REF!)</f>
        <v>#REF!</v>
      </c>
      <c r="AL9" t="e">
        <f>IF(AND(COUNT($AP$2:$AP$28)&gt;0,MIN($AP$2:$AP$28)&lt;$AL$2),MIN($AP$2:$AP$28),$AL$2)</f>
        <v>#REF!</v>
      </c>
      <c r="AM9">
        <v>0.5</v>
      </c>
      <c r="AN9" t="e">
        <f>IF(OR($AK$9&lt;$AL$6,$AK$9&gt;$AL$8),$AK$9,#N/A)</f>
        <v>#REF!</v>
      </c>
      <c r="AO9" t="e">
        <f>IF(OR(AND($AK$9&lt;$AL$5,$AK$9&gt;=$AL$6),AND($AK$9&gt;$AL$7,$AK$9&lt;=$AL$8)),$AK$9,#N/A)</f>
        <v>#REF!</v>
      </c>
      <c r="AP9" t="e">
        <f>IF(OR(AND($AK$9&lt;$AL$2,$AK$9&gt;=$AL$5),AND($AK$9&gt;$AL$4,$AK$9&lt;=$AL$7)),$AK$9,"")</f>
        <v>#REF!</v>
      </c>
      <c r="AQ9">
        <v>0.5</v>
      </c>
      <c r="AR9" t="e">
        <f>$AL$4</f>
        <v>#REF!</v>
      </c>
    </row>
    <row r="10" spans="1:48" x14ac:dyDescent="0.25">
      <c r="A10" t="e">
        <f>IF(ISBLANK(#REF!),"",#REF!)</f>
        <v>#REF!</v>
      </c>
      <c r="B10" t="e">
        <f>IF(AND(COUNT($F$2:$F$28)&gt;0,MAX($F$2:$F$28)&gt;$B$4),MAX($F$2:$F$28),$B$4)</f>
        <v>#REF!</v>
      </c>
      <c r="C10">
        <v>0.5</v>
      </c>
      <c r="D10" t="e">
        <f>IF(OR($A$10&lt;$B$6,$A$10&gt;$B$8),$A$10,#N/A)</f>
        <v>#REF!</v>
      </c>
      <c r="E10" t="e">
        <f>IF(OR(AND($A$10&lt;$B$5,$A$10&gt;=$B$6),AND($A$10&gt;$B$7,$A$10&lt;=$B$8)),$A$10,#N/A)</f>
        <v>#REF!</v>
      </c>
      <c r="F10" t="e">
        <f>IF(OR(AND($A$10&lt;$B$2,$A$10&gt;=$B$5),AND($A$10&gt;$B$4,$A$10&lt;=$B$7)),$A$10,"")</f>
        <v>#REF!</v>
      </c>
      <c r="G10">
        <v>0.5</v>
      </c>
      <c r="H10" t="e">
        <f>$B$10</f>
        <v>#REF!</v>
      </c>
      <c r="M10" t="e">
        <f>IF(ISBLANK(#REF!),"",#REF!)</f>
        <v>#REF!</v>
      </c>
      <c r="N10" t="e">
        <f>IF(AND(COUNT($R$2:$R$28)&gt;0,MAX($R$2:$R$28)&gt;$N$4),MAX($R$2:$R$28),$N$4)</f>
        <v>#REF!</v>
      </c>
      <c r="O10">
        <v>0.5</v>
      </c>
      <c r="P10" t="e">
        <f>IF(OR($M$10&lt;$N$6,$M$10&gt;$N$8),$M$10,#N/A)</f>
        <v>#REF!</v>
      </c>
      <c r="Q10" t="e">
        <f>IF(OR(AND($M$10&lt;$N$5,$M$10&gt;=$N$6),AND($M$10&gt;$N$7,$M$10&lt;=$N$8)),$M$10,#N/A)</f>
        <v>#REF!</v>
      </c>
      <c r="R10" t="e">
        <f>IF(OR(AND($M$10&lt;$N$2,$M$10&gt;=$N$5),AND($M$10&gt;$N$4,$M$10&lt;=$N$7)),$M$10,"")</f>
        <v>#REF!</v>
      </c>
      <c r="S10">
        <v>0.5</v>
      </c>
      <c r="T10" t="e">
        <f>$N$10</f>
        <v>#REF!</v>
      </c>
      <c r="Y10" t="e">
        <f>IF(ISBLANK(#REF!),"",#REF!)</f>
        <v>#REF!</v>
      </c>
      <c r="Z10" t="e">
        <f>IF(AND(COUNT($AD$2:$AD$28)&gt;0,MAX($AD$2:$AD$28)&gt;$Z$4),MAX($AD$2:$AD$28),$Z$4)</f>
        <v>#REF!</v>
      </c>
      <c r="AA10">
        <v>0.5</v>
      </c>
      <c r="AB10" t="e">
        <f>IF(OR($Y$10&lt;$Z$6,$Y$10&gt;$Z$8),$Y$10,#N/A)</f>
        <v>#REF!</v>
      </c>
      <c r="AC10" t="e">
        <f>IF(OR(AND($Y$10&lt;$Z$5,$Y$10&gt;=$Z$6),AND($Y$10&gt;$Z$7,$Y$10&lt;=$Z$8)),$Y$10,#N/A)</f>
        <v>#REF!</v>
      </c>
      <c r="AD10" t="e">
        <f>IF(OR(AND($Y$10&lt;$Z$2,$Y$10&gt;=$Z$5),AND($Y$10&gt;$Z$4,$Y$10&lt;=$Z$7)),$Y$10,"")</f>
        <v>#REF!</v>
      </c>
      <c r="AE10">
        <v>0.5</v>
      </c>
      <c r="AF10" t="e">
        <f>$Z$10</f>
        <v>#REF!</v>
      </c>
      <c r="AK10" t="e">
        <f>IF(ISBLANK(#REF!),"",#REF!)</f>
        <v>#REF!</v>
      </c>
      <c r="AL10" t="e">
        <f>IF(AND(COUNT($AP$2:$AP$28)&gt;0,MAX($AP$2:$AP$28)&gt;$AL$4),MAX($AP$2:$AP$28),$AL$4)</f>
        <v>#REF!</v>
      </c>
      <c r="AM10">
        <v>0.5</v>
      </c>
      <c r="AN10" t="e">
        <f>IF(OR($AK$10&lt;$AL$6,$AK$10&gt;$AL$8),$AK$10,#N/A)</f>
        <v>#REF!</v>
      </c>
      <c r="AO10" t="e">
        <f>IF(OR(AND($AK$10&lt;$AL$5,$AK$10&gt;=$AL$6),AND($AK$10&gt;$AL$7,$AK$10&lt;=$AL$8)),$AK$10,#N/A)</f>
        <v>#REF!</v>
      </c>
      <c r="AP10" t="e">
        <f>IF(OR(AND($AK$10&lt;$AL$2,$AK$10&gt;=$AL$5),AND($AK$10&gt;$AL$4,$AK$10&lt;=$AL$7)),$AK$10,"")</f>
        <v>#REF!</v>
      </c>
      <c r="AQ10">
        <v>0.5</v>
      </c>
      <c r="AR10" t="e">
        <f>$AL$10</f>
        <v>#REF!</v>
      </c>
    </row>
    <row r="11" spans="1:48" x14ac:dyDescent="0.25">
      <c r="A11" t="e">
        <f>IF(ISBLANK(#REF!),"",#REF!)</f>
        <v>#REF!</v>
      </c>
      <c r="C11">
        <v>0.5</v>
      </c>
      <c r="D11" t="e">
        <f>IF(OR($A$11&lt;$B$6,$A$11&gt;$B$8),$A$11,#N/A)</f>
        <v>#REF!</v>
      </c>
      <c r="E11" t="e">
        <f>IF(OR(AND($A$11&lt;$B$5,$A$11&gt;=$B$6),AND($A$11&gt;$B$7,$A$11&lt;=$B$8)),$A$11,#N/A)</f>
        <v>#REF!</v>
      </c>
      <c r="F11" t="e">
        <f>IF(OR(AND($A$11&lt;$B$2,$A$11&gt;=$B$5),AND($A$11&gt;$B$4,$A$11&lt;=$B$7)),$A$11,"")</f>
        <v>#REF!</v>
      </c>
      <c r="G11">
        <v>0.5</v>
      </c>
      <c r="H11" t="e">
        <f>$B$4</f>
        <v>#REF!</v>
      </c>
      <c r="M11" t="e">
        <f>IF(ISBLANK(#REF!),"",#REF!)</f>
        <v>#REF!</v>
      </c>
      <c r="O11">
        <v>0.5</v>
      </c>
      <c r="P11" t="e">
        <f>IF(OR($M$11&lt;$N$6,$M$11&gt;$N$8),$M$11,#N/A)</f>
        <v>#REF!</v>
      </c>
      <c r="Q11" t="e">
        <f>IF(OR(AND($M$11&lt;$N$5,$M$11&gt;=$N$6),AND($M$11&gt;$N$7,$M$11&lt;=$N$8)),$M$11,#N/A)</f>
        <v>#REF!</v>
      </c>
      <c r="R11" t="e">
        <f>IF(OR(AND($M$11&lt;$N$2,$M$11&gt;=$N$5),AND($M$11&gt;$N$4,$M$11&lt;=$N$7)),$M$11,"")</f>
        <v>#REF!</v>
      </c>
      <c r="S11">
        <v>0.5</v>
      </c>
      <c r="T11" t="e">
        <f>$N$4</f>
        <v>#REF!</v>
      </c>
      <c r="Y11" t="e">
        <f>IF(ISBLANK(#REF!),"",#REF!)</f>
        <v>#REF!</v>
      </c>
      <c r="AA11">
        <v>0.5</v>
      </c>
      <c r="AB11" t="e">
        <f>IF(OR($Y$11&lt;$Z$6,$Y$11&gt;$Z$8),$Y$11,#N/A)</f>
        <v>#REF!</v>
      </c>
      <c r="AC11" t="e">
        <f>IF(OR(AND($Y$11&lt;$Z$5,$Y$11&gt;=$Z$6),AND($Y$11&gt;$Z$7,$Y$11&lt;=$Z$8)),$Y$11,#N/A)</f>
        <v>#REF!</v>
      </c>
      <c r="AD11" t="e">
        <f>IF(OR(AND($Y$11&lt;$Z$2,$Y$11&gt;=$Z$5),AND($Y$11&gt;$Z$4,$Y$11&lt;=$Z$7)),$Y$11,"")</f>
        <v>#REF!</v>
      </c>
      <c r="AE11">
        <v>0.5</v>
      </c>
      <c r="AF11" t="e">
        <f>$Z$4</f>
        <v>#REF!</v>
      </c>
      <c r="AK11" t="e">
        <f>IF(ISBLANK(#REF!),"",#REF!)</f>
        <v>#REF!</v>
      </c>
      <c r="AM11">
        <v>0.5</v>
      </c>
      <c r="AN11" t="e">
        <f>IF(OR($AK$11&lt;$AL$6,$AK$11&gt;$AL$8),$AK$11,#N/A)</f>
        <v>#REF!</v>
      </c>
      <c r="AO11" t="e">
        <f>IF(OR(AND($AK$11&lt;$AL$5,$AK$11&gt;=$AL$6),AND($AK$11&gt;$AL$7,$AK$11&lt;=$AL$8)),$AK$11,#N/A)</f>
        <v>#REF!</v>
      </c>
      <c r="AP11" t="e">
        <f>IF(OR(AND($AK$11&lt;$AL$2,$AK$11&gt;=$AL$5),AND($AK$11&gt;$AL$4,$AK$11&lt;=$AL$7)),$AK$11,"")</f>
        <v>#REF!</v>
      </c>
      <c r="AQ11">
        <v>0.5</v>
      </c>
      <c r="AR11" t="e">
        <f>$AL$4</f>
        <v>#REF!</v>
      </c>
    </row>
    <row r="12" spans="1:48" x14ac:dyDescent="0.25">
      <c r="A12" t="e">
        <f>IF(ISBLANK(#REF!),"",#REF!)</f>
        <v>#REF!</v>
      </c>
      <c r="C12">
        <v>0.5</v>
      </c>
      <c r="D12" t="e">
        <f>IF(OR($A$12&lt;$B$6,$A$12&gt;$B$8),$A$12,#N/A)</f>
        <v>#REF!</v>
      </c>
      <c r="E12" t="e">
        <f>IF(OR(AND($A$12&lt;$B$5,$A$12&gt;=$B$6),AND($A$12&gt;$B$7,$A$12&lt;=$B$8)),$A$12,#N/A)</f>
        <v>#REF!</v>
      </c>
      <c r="F12" t="e">
        <f>IF(OR(AND($A$12&lt;$B$2,$A$12&gt;=$B$5),AND($A$12&gt;$B$4,$A$12&lt;=$B$7)),$A$12,"")</f>
        <v>#REF!</v>
      </c>
      <c r="G12">
        <v>0.19999999999999996</v>
      </c>
      <c r="H12" t="e">
        <f>$B$4</f>
        <v>#REF!</v>
      </c>
      <c r="M12" t="e">
        <f>IF(ISBLANK(#REF!),"",#REF!)</f>
        <v>#REF!</v>
      </c>
      <c r="O12">
        <v>0.5</v>
      </c>
      <c r="P12" t="e">
        <f>IF(OR($M$12&lt;$N$6,$M$12&gt;$N$8),$M$12,#N/A)</f>
        <v>#REF!</v>
      </c>
      <c r="Q12" t="e">
        <f>IF(OR(AND($M$12&lt;$N$5,$M$12&gt;=$N$6),AND($M$12&gt;$N$7,$M$12&lt;=$N$8)),$M$12,#N/A)</f>
        <v>#REF!</v>
      </c>
      <c r="R12" t="e">
        <f>IF(OR(AND($M$12&lt;$N$2,$M$12&gt;=$N$5),AND($M$12&gt;$N$4,$M$12&lt;=$N$7)),$M$12,"")</f>
        <v>#REF!</v>
      </c>
      <c r="S12">
        <v>0.19999999999999996</v>
      </c>
      <c r="T12" t="e">
        <f>$N$4</f>
        <v>#REF!</v>
      </c>
      <c r="Y12" t="e">
        <f>IF(ISBLANK(#REF!),"",#REF!)</f>
        <v>#REF!</v>
      </c>
      <c r="AA12">
        <v>0.5</v>
      </c>
      <c r="AB12" t="e">
        <f>IF(OR($Y$12&lt;$Z$6,$Y$12&gt;$Z$8),$Y$12,#N/A)</f>
        <v>#REF!</v>
      </c>
      <c r="AC12" t="e">
        <f>IF(OR(AND($Y$12&lt;$Z$5,$Y$12&gt;=$Z$6),AND($Y$12&gt;$Z$7,$Y$12&lt;=$Z$8)),$Y$12,#N/A)</f>
        <v>#REF!</v>
      </c>
      <c r="AD12" t="e">
        <f>IF(OR(AND($Y$12&lt;$Z$2,$Y$12&gt;=$Z$5),AND($Y$12&gt;$Z$4,$Y$12&lt;=$Z$7)),$Y$12,"")</f>
        <v>#REF!</v>
      </c>
      <c r="AE12">
        <v>0.19999999999999996</v>
      </c>
      <c r="AF12" t="e">
        <f>$Z$4</f>
        <v>#REF!</v>
      </c>
      <c r="AK12" t="e">
        <f>IF(ISBLANK(#REF!),"",#REF!)</f>
        <v>#REF!</v>
      </c>
      <c r="AM12">
        <v>0.5</v>
      </c>
      <c r="AN12" t="e">
        <f>IF(OR($AK$12&lt;$AL$6,$AK$12&gt;$AL$8),$AK$12,#N/A)</f>
        <v>#REF!</v>
      </c>
      <c r="AO12" t="e">
        <f>IF(OR(AND($AK$12&lt;$AL$5,$AK$12&gt;=$AL$6),AND($AK$12&gt;$AL$7,$AK$12&lt;=$AL$8)),$AK$12,#N/A)</f>
        <v>#REF!</v>
      </c>
      <c r="AP12" t="e">
        <f>IF(OR(AND($AK$12&lt;$AL$2,$AK$12&gt;=$AL$5),AND($AK$12&gt;$AL$4,$AK$12&lt;=$AL$7)),$AK$12,"")</f>
        <v>#REF!</v>
      </c>
      <c r="AQ12">
        <v>0.19999999999999996</v>
      </c>
      <c r="AR12" t="e">
        <f>$AL$4</f>
        <v>#REF!</v>
      </c>
    </row>
    <row r="13" spans="1:48" x14ac:dyDescent="0.25">
      <c r="A13" t="e">
        <f>IF(ISBLANK(#REF!),"",#REF!)</f>
        <v>#REF!</v>
      </c>
      <c r="C13">
        <v>0.5</v>
      </c>
      <c r="D13" t="e">
        <f>IF(OR($A$13&lt;$B$6,$A$13&gt;$B$8),$A$13,#N/A)</f>
        <v>#REF!</v>
      </c>
      <c r="E13" t="e">
        <f>IF(OR(AND($A$13&lt;$B$5,$A$13&gt;=$B$6),AND($A$13&gt;$B$7,$A$13&lt;=$B$8)),$A$13,#N/A)</f>
        <v>#REF!</v>
      </c>
      <c r="F13" t="e">
        <f>IF(OR(AND($A$13&lt;$B$2,$A$13&gt;=$B$5),AND($A$13&gt;$B$4,$A$13&lt;=$B$7)),$A$13,"")</f>
        <v>#REF!</v>
      </c>
      <c r="G13">
        <v>0.19999999999999996</v>
      </c>
      <c r="H13" t="e">
        <f>$B$3</f>
        <v>#REF!</v>
      </c>
      <c r="M13" t="e">
        <f>IF(ISBLANK(#REF!),"",#REF!)</f>
        <v>#REF!</v>
      </c>
      <c r="O13">
        <v>0.5</v>
      </c>
      <c r="P13" t="e">
        <f>IF(OR($M$13&lt;$N$6,$M$13&gt;$N$8),$M$13,#N/A)</f>
        <v>#REF!</v>
      </c>
      <c r="Q13" t="e">
        <f>IF(OR(AND($M$13&lt;$N$5,$M$13&gt;=$N$6),AND($M$13&gt;$N$7,$M$13&lt;=$N$8)),$M$13,#N/A)</f>
        <v>#REF!</v>
      </c>
      <c r="R13" t="e">
        <f>IF(OR(AND($M$13&lt;$N$2,$M$13&gt;=$N$5),AND($M$13&gt;$N$4,$M$13&lt;=$N$7)),$M$13,"")</f>
        <v>#REF!</v>
      </c>
      <c r="S13">
        <v>0.19999999999999996</v>
      </c>
      <c r="T13" t="e">
        <f>$N$3</f>
        <v>#REF!</v>
      </c>
      <c r="Y13" t="e">
        <f>IF(ISBLANK(#REF!),"",#REF!)</f>
        <v>#REF!</v>
      </c>
      <c r="AA13">
        <v>0.5</v>
      </c>
      <c r="AB13" t="e">
        <f>IF(OR($Y$13&lt;$Z$6,$Y$13&gt;$Z$8),$Y$13,#N/A)</f>
        <v>#REF!</v>
      </c>
      <c r="AC13" t="e">
        <f>IF(OR(AND($Y$13&lt;$Z$5,$Y$13&gt;=$Z$6),AND($Y$13&gt;$Z$7,$Y$13&lt;=$Z$8)),$Y$13,#N/A)</f>
        <v>#REF!</v>
      </c>
      <c r="AD13" t="e">
        <f>IF(OR(AND($Y$13&lt;$Z$2,$Y$13&gt;=$Z$5),AND($Y$13&gt;$Z$4,$Y$13&lt;=$Z$7)),$Y$13,"")</f>
        <v>#REF!</v>
      </c>
      <c r="AE13">
        <v>0.19999999999999996</v>
      </c>
      <c r="AF13" t="e">
        <f>$Z$3</f>
        <v>#REF!</v>
      </c>
      <c r="AK13" t="e">
        <f>IF(ISBLANK(#REF!),"",#REF!)</f>
        <v>#REF!</v>
      </c>
      <c r="AM13">
        <v>0.5</v>
      </c>
      <c r="AN13" t="e">
        <f>IF(OR($AK$13&lt;$AL$6,$AK$13&gt;$AL$8),$AK$13,#N/A)</f>
        <v>#REF!</v>
      </c>
      <c r="AO13" t="e">
        <f>IF(OR(AND($AK$13&lt;$AL$5,$AK$13&gt;=$AL$6),AND($AK$13&gt;$AL$7,$AK$13&lt;=$AL$8)),$AK$13,#N/A)</f>
        <v>#REF!</v>
      </c>
      <c r="AP13" t="e">
        <f>IF(OR(AND($AK$13&lt;$AL$2,$AK$13&gt;=$AL$5),AND($AK$13&gt;$AL$4,$AK$13&lt;=$AL$7)),$AK$13,"")</f>
        <v>#REF!</v>
      </c>
      <c r="AQ13">
        <v>0.19999999999999996</v>
      </c>
      <c r="AR13" t="e">
        <f>$AL$3</f>
        <v>#REF!</v>
      </c>
    </row>
    <row r="14" spans="1:48" x14ac:dyDescent="0.25">
      <c r="A14" t="e">
        <f>IF(ISBLANK(#REF!),"",#REF!)</f>
        <v>#REF!</v>
      </c>
      <c r="C14">
        <v>0.5</v>
      </c>
      <c r="D14" t="e">
        <f>IF(OR($A$14&lt;$B$6,$A$14&gt;$B$8),$A$14,#N/A)</f>
        <v>#REF!</v>
      </c>
      <c r="E14" t="e">
        <f>IF(OR(AND($A$14&lt;$B$5,$A$14&gt;=$B$6),AND($A$14&gt;$B$7,$A$14&lt;=$B$8)),$A$14,#N/A)</f>
        <v>#REF!</v>
      </c>
      <c r="F14" t="e">
        <f>IF(OR(AND($A$14&lt;$B$2,$A$14&gt;=$B$5),AND($A$14&gt;$B$4,$A$14&lt;=$B$7)),$A$14,"")</f>
        <v>#REF!</v>
      </c>
      <c r="G14">
        <v>0.8</v>
      </c>
      <c r="H14" t="e">
        <f>$B$3</f>
        <v>#REF!</v>
      </c>
      <c r="M14" t="e">
        <f>IF(ISBLANK(#REF!),"",#REF!)</f>
        <v>#REF!</v>
      </c>
      <c r="O14">
        <v>0.5</v>
      </c>
      <c r="P14" t="e">
        <f>IF(OR($M$14&lt;$N$6,$M$14&gt;$N$8),$M$14,#N/A)</f>
        <v>#REF!</v>
      </c>
      <c r="Q14" t="e">
        <f>IF(OR(AND($M$14&lt;$N$5,$M$14&gt;=$N$6),AND($M$14&gt;$N$7,$M$14&lt;=$N$8)),$M$14,#N/A)</f>
        <v>#REF!</v>
      </c>
      <c r="R14" t="e">
        <f>IF(OR(AND($M$14&lt;$N$2,$M$14&gt;=$N$5),AND($M$14&gt;$N$4,$M$14&lt;=$N$7)),$M$14,"")</f>
        <v>#REF!</v>
      </c>
      <c r="S14">
        <v>0.8</v>
      </c>
      <c r="T14" t="e">
        <f>$N$3</f>
        <v>#REF!</v>
      </c>
      <c r="Y14" t="e">
        <f>IF(ISBLANK(#REF!),"",#REF!)</f>
        <v>#REF!</v>
      </c>
      <c r="AA14">
        <v>0.5</v>
      </c>
      <c r="AB14" t="e">
        <f>IF(OR($Y$14&lt;$Z$6,$Y$14&gt;$Z$8),$Y$14,#N/A)</f>
        <v>#REF!</v>
      </c>
      <c r="AC14" t="e">
        <f>IF(OR(AND($Y$14&lt;$Z$5,$Y$14&gt;=$Z$6),AND($Y$14&gt;$Z$7,$Y$14&lt;=$Z$8)),$Y$14,#N/A)</f>
        <v>#REF!</v>
      </c>
      <c r="AD14" t="e">
        <f>IF(OR(AND($Y$14&lt;$Z$2,$Y$14&gt;=$Z$5),AND($Y$14&gt;$Z$4,$Y$14&lt;=$Z$7)),$Y$14,"")</f>
        <v>#REF!</v>
      </c>
      <c r="AE14">
        <v>0.8</v>
      </c>
      <c r="AF14" t="e">
        <f>$Z$3</f>
        <v>#REF!</v>
      </c>
      <c r="AK14" t="e">
        <f>IF(ISBLANK(#REF!),"",#REF!)</f>
        <v>#REF!</v>
      </c>
      <c r="AM14">
        <v>0.5</v>
      </c>
      <c r="AN14" t="e">
        <f>IF(OR($AK$14&lt;$AL$6,$AK$14&gt;$AL$8),$AK$14,#N/A)</f>
        <v>#REF!</v>
      </c>
      <c r="AO14" t="e">
        <f>IF(OR(AND($AK$14&lt;$AL$5,$AK$14&gt;=$AL$6),AND($AK$14&gt;$AL$7,$AK$14&lt;=$AL$8)),$AK$14,#N/A)</f>
        <v>#REF!</v>
      </c>
      <c r="AP14" t="e">
        <f>IF(OR(AND($AK$14&lt;$AL$2,$AK$14&gt;=$AL$5),AND($AK$14&gt;$AL$4,$AK$14&lt;=$AL$7)),$AK$14,"")</f>
        <v>#REF!</v>
      </c>
      <c r="AQ14">
        <v>0.8</v>
      </c>
      <c r="AR14" t="e">
        <f>$AL$3</f>
        <v>#REF!</v>
      </c>
    </row>
    <row r="15" spans="1:48" x14ac:dyDescent="0.25">
      <c r="A15" t="e">
        <f>IF(ISBLANK(#REF!),"",#REF!)</f>
        <v>#REF!</v>
      </c>
      <c r="C15">
        <v>0.5</v>
      </c>
      <c r="D15" t="e">
        <f>IF(OR($A$15&lt;$B$6,$A$15&gt;$B$8),$A$15,#N/A)</f>
        <v>#REF!</v>
      </c>
      <c r="E15" t="e">
        <f>IF(OR(AND($A$15&lt;$B$5,$A$15&gt;=$B$6),AND($A$15&gt;$B$7,$A$15&lt;=$B$8)),$A$15,#N/A)</f>
        <v>#REF!</v>
      </c>
      <c r="F15" t="e">
        <f>IF(OR(AND($A$15&lt;$B$2,$A$15&gt;=$B$5),AND($A$15&gt;$B$4,$A$15&lt;=$B$7)),$A$15,"")</f>
        <v>#REF!</v>
      </c>
      <c r="M15" t="e">
        <f>IF(ISBLANK(#REF!),"",#REF!)</f>
        <v>#REF!</v>
      </c>
      <c r="O15">
        <v>0.5</v>
      </c>
      <c r="P15" t="e">
        <f>IF(OR($M$15&lt;$N$6,$M$15&gt;$N$8),$M$15,#N/A)</f>
        <v>#REF!</v>
      </c>
      <c r="Q15" t="e">
        <f>IF(OR(AND($M$15&lt;$N$5,$M$15&gt;=$N$6),AND($M$15&gt;$N$7,$M$15&lt;=$N$8)),$M$15,#N/A)</f>
        <v>#REF!</v>
      </c>
      <c r="R15" t="e">
        <f>IF(OR(AND($M$15&lt;$N$2,$M$15&gt;=$N$5),AND($M$15&gt;$N$4,$M$15&lt;=$N$7)),$M$15,"")</f>
        <v>#REF!</v>
      </c>
      <c r="Y15" t="e">
        <f>IF(ISBLANK(#REF!),"",#REF!)</f>
        <v>#REF!</v>
      </c>
      <c r="AA15">
        <v>0.5</v>
      </c>
      <c r="AB15" t="e">
        <f>IF(OR($Y$15&lt;$Z$6,$Y$15&gt;$Z$8),$Y$15,#N/A)</f>
        <v>#REF!</v>
      </c>
      <c r="AC15" t="e">
        <f>IF(OR(AND($Y$15&lt;$Z$5,$Y$15&gt;=$Z$6),AND($Y$15&gt;$Z$7,$Y$15&lt;=$Z$8)),$Y$15,#N/A)</f>
        <v>#REF!</v>
      </c>
      <c r="AD15" t="e">
        <f>IF(OR(AND($Y$15&lt;$Z$2,$Y$15&gt;=$Z$5),AND($Y$15&gt;$Z$4,$Y$15&lt;=$Z$7)),$Y$15,"")</f>
        <v>#REF!</v>
      </c>
      <c r="AK15" t="e">
        <f>IF(ISBLANK(#REF!),"",#REF!)</f>
        <v>#REF!</v>
      </c>
      <c r="AM15">
        <v>0.5</v>
      </c>
      <c r="AN15" t="e">
        <f>IF(OR($AK$15&lt;$AL$6,$AK$15&gt;$AL$8),$AK$15,#N/A)</f>
        <v>#REF!</v>
      </c>
      <c r="AO15" t="e">
        <f>IF(OR(AND($AK$15&lt;$AL$5,$AK$15&gt;=$AL$6),AND($AK$15&gt;$AL$7,$AK$15&lt;=$AL$8)),$AK$15,#N/A)</f>
        <v>#REF!</v>
      </c>
      <c r="AP15" t="e">
        <f>IF(OR(AND($AK$15&lt;$AL$2,$AK$15&gt;=$AL$5),AND($AK$15&gt;$AL$4,$AK$15&lt;=$AL$7)),$AK$15,"")</f>
        <v>#REF!</v>
      </c>
    </row>
    <row r="16" spans="1:48" x14ac:dyDescent="0.25">
      <c r="A16" t="e">
        <f>IF(ISBLANK(#REF!),"",#REF!)</f>
        <v>#REF!</v>
      </c>
      <c r="C16">
        <v>0.5</v>
      </c>
      <c r="D16" t="e">
        <f>IF(OR($A$16&lt;$B$6,$A$16&gt;$B$8),$A$16,#N/A)</f>
        <v>#REF!</v>
      </c>
      <c r="E16" t="e">
        <f>IF(OR(AND($A$16&lt;$B$5,$A$16&gt;=$B$6),AND($A$16&gt;$B$7,$A$16&lt;=$B$8)),$A$16,#N/A)</f>
        <v>#REF!</v>
      </c>
      <c r="F16" t="e">
        <f>IF(OR(AND($A$16&lt;$B$2,$A$16&gt;=$B$5),AND($A$16&gt;$B$4,$A$16&lt;=$B$7)),$A$16,"")</f>
        <v>#REF!</v>
      </c>
      <c r="M16" t="e">
        <f>IF(ISBLANK(#REF!),"",#REF!)</f>
        <v>#REF!</v>
      </c>
      <c r="O16">
        <v>0.5</v>
      </c>
      <c r="P16" t="e">
        <f>IF(OR($M$16&lt;$N$6,$M$16&gt;$N$8),$M$16,#N/A)</f>
        <v>#REF!</v>
      </c>
      <c r="Q16" t="e">
        <f>IF(OR(AND($M$16&lt;$N$5,$M$16&gt;=$N$6),AND($M$16&gt;$N$7,$M$16&lt;=$N$8)),$M$16,#N/A)</f>
        <v>#REF!</v>
      </c>
      <c r="R16" t="e">
        <f>IF(OR(AND($M$16&lt;$N$2,$M$16&gt;=$N$5),AND($M$16&gt;$N$4,$M$16&lt;=$N$7)),$M$16,"")</f>
        <v>#REF!</v>
      </c>
      <c r="Y16" t="e">
        <f>IF(ISBLANK(#REF!),"",#REF!)</f>
        <v>#REF!</v>
      </c>
      <c r="AA16">
        <v>0.5</v>
      </c>
      <c r="AB16" t="e">
        <f>IF(OR($Y$16&lt;$Z$6,$Y$16&gt;$Z$8),$Y$16,#N/A)</f>
        <v>#REF!</v>
      </c>
      <c r="AC16" t="e">
        <f>IF(OR(AND($Y$16&lt;$Z$5,$Y$16&gt;=$Z$6),AND($Y$16&gt;$Z$7,$Y$16&lt;=$Z$8)),$Y$16,#N/A)</f>
        <v>#REF!</v>
      </c>
      <c r="AD16" t="e">
        <f>IF(OR(AND($Y$16&lt;$Z$2,$Y$16&gt;=$Z$5),AND($Y$16&gt;$Z$4,$Y$16&lt;=$Z$7)),$Y$16,"")</f>
        <v>#REF!</v>
      </c>
      <c r="AK16" t="e">
        <f>IF(ISBLANK(#REF!),"",#REF!)</f>
        <v>#REF!</v>
      </c>
      <c r="AM16">
        <v>0.5</v>
      </c>
      <c r="AN16" t="e">
        <f>IF(OR($AK$16&lt;$AL$6,$AK$16&gt;$AL$8),$AK$16,#N/A)</f>
        <v>#REF!</v>
      </c>
      <c r="AO16" t="e">
        <f>IF(OR(AND($AK$16&lt;$AL$5,$AK$16&gt;=$AL$6),AND($AK$16&gt;$AL$7,$AK$16&lt;=$AL$8)),$AK$16,#N/A)</f>
        <v>#REF!</v>
      </c>
      <c r="AP16" t="e">
        <f>IF(OR(AND($AK$16&lt;$AL$2,$AK$16&gt;=$AL$5),AND($AK$16&gt;$AL$4,$AK$16&lt;=$AL$7)),$AK$16,"")</f>
        <v>#REF!</v>
      </c>
    </row>
    <row r="17" spans="1:42" x14ac:dyDescent="0.25">
      <c r="A17" t="e">
        <f>IF(ISBLANK(#REF!),"",#REF!)</f>
        <v>#REF!</v>
      </c>
      <c r="C17">
        <v>0.5</v>
      </c>
      <c r="D17" t="e">
        <f>IF(OR($A$17&lt;$B$6,$A$17&gt;$B$8),$A$17,#N/A)</f>
        <v>#REF!</v>
      </c>
      <c r="E17" t="e">
        <f>IF(OR(AND($A$17&lt;$B$5,$A$17&gt;=$B$6),AND($A$17&gt;$B$7,$A$17&lt;=$B$8)),$A$17,#N/A)</f>
        <v>#REF!</v>
      </c>
      <c r="F17" t="e">
        <f>IF(OR(AND($A$17&lt;$B$2,$A$17&gt;=$B$5),AND($A$17&gt;$B$4,$A$17&lt;=$B$7)),$A$17,"")</f>
        <v>#REF!</v>
      </c>
      <c r="M17" t="e">
        <f>IF(ISBLANK(#REF!),"",#REF!)</f>
        <v>#REF!</v>
      </c>
      <c r="O17">
        <v>0.5</v>
      </c>
      <c r="P17" t="e">
        <f>IF(OR($M$17&lt;$N$6,$M$17&gt;$N$8),$M$17,#N/A)</f>
        <v>#REF!</v>
      </c>
      <c r="Q17" t="e">
        <f>IF(OR(AND($M$17&lt;$N$5,$M$17&gt;=$N$6),AND($M$17&gt;$N$7,$M$17&lt;=$N$8)),$M$17,#N/A)</f>
        <v>#REF!</v>
      </c>
      <c r="R17" t="e">
        <f>IF(OR(AND($M$17&lt;$N$2,$M$17&gt;=$N$5),AND($M$17&gt;$N$4,$M$17&lt;=$N$7)),$M$17,"")</f>
        <v>#REF!</v>
      </c>
      <c r="Y17" t="e">
        <f>IF(ISBLANK(#REF!),"",#REF!)</f>
        <v>#REF!</v>
      </c>
      <c r="AA17">
        <v>0.5</v>
      </c>
      <c r="AB17" t="e">
        <f>IF(OR($Y$17&lt;$Z$6,$Y$17&gt;$Z$8),$Y$17,#N/A)</f>
        <v>#REF!</v>
      </c>
      <c r="AC17" t="e">
        <f>IF(OR(AND($Y$17&lt;$Z$5,$Y$17&gt;=$Z$6),AND($Y$17&gt;$Z$7,$Y$17&lt;=$Z$8)),$Y$17,#N/A)</f>
        <v>#REF!</v>
      </c>
      <c r="AD17" t="e">
        <f>IF(OR(AND($Y$17&lt;$Z$2,$Y$17&gt;=$Z$5),AND($Y$17&gt;$Z$4,$Y$17&lt;=$Z$7)),$Y$17,"")</f>
        <v>#REF!</v>
      </c>
      <c r="AK17" t="e">
        <f>IF(ISBLANK(#REF!),"",#REF!)</f>
        <v>#REF!</v>
      </c>
      <c r="AM17">
        <v>0.5</v>
      </c>
      <c r="AN17" t="e">
        <f>IF(OR($AK$17&lt;$AL$6,$AK$17&gt;$AL$8),$AK$17,#N/A)</f>
        <v>#REF!</v>
      </c>
      <c r="AO17" t="e">
        <f>IF(OR(AND($AK$17&lt;$AL$5,$AK$17&gt;=$AL$6),AND($AK$17&gt;$AL$7,$AK$17&lt;=$AL$8)),$AK$17,#N/A)</f>
        <v>#REF!</v>
      </c>
      <c r="AP17" t="e">
        <f>IF(OR(AND($AK$17&lt;$AL$2,$AK$17&gt;=$AL$5),AND($AK$17&gt;$AL$4,$AK$17&lt;=$AL$7)),$AK$17,"")</f>
        <v>#REF!</v>
      </c>
    </row>
    <row r="18" spans="1:42" x14ac:dyDescent="0.25">
      <c r="A18" t="e">
        <f>IF(ISBLANK(#REF!),"",#REF!)</f>
        <v>#REF!</v>
      </c>
      <c r="C18">
        <v>0.5</v>
      </c>
      <c r="D18" t="e">
        <f>IF(OR($A$18&lt;$B$6,$A$18&gt;$B$8),$A$18,#N/A)</f>
        <v>#REF!</v>
      </c>
      <c r="E18" t="e">
        <f>IF(OR(AND($A$18&lt;$B$5,$A$18&gt;=$B$6),AND($A$18&gt;$B$7,$A$18&lt;=$B$8)),$A$18,#N/A)</f>
        <v>#REF!</v>
      </c>
      <c r="F18" t="e">
        <f>IF(OR(AND($A$18&lt;$B$2,$A$18&gt;=$B$5),AND($A$18&gt;$B$4,$A$18&lt;=$B$7)),$A$18,"")</f>
        <v>#REF!</v>
      </c>
      <c r="M18" t="e">
        <f>IF(ISBLANK(#REF!),"",#REF!)</f>
        <v>#REF!</v>
      </c>
      <c r="O18">
        <v>0.5</v>
      </c>
      <c r="P18" t="e">
        <f>IF(OR($M$18&lt;$N$6,$M$18&gt;$N$8),$M$18,#N/A)</f>
        <v>#REF!</v>
      </c>
      <c r="Q18" t="e">
        <f>IF(OR(AND($M$18&lt;$N$5,$M$18&gt;=$N$6),AND($M$18&gt;$N$7,$M$18&lt;=$N$8)),$M$18,#N/A)</f>
        <v>#REF!</v>
      </c>
      <c r="R18" t="e">
        <f>IF(OR(AND($M$18&lt;$N$2,$M$18&gt;=$N$5),AND($M$18&gt;$N$4,$M$18&lt;=$N$7)),$M$18,"")</f>
        <v>#REF!</v>
      </c>
      <c r="Y18" t="e">
        <f>IF(ISBLANK(#REF!),"",#REF!)</f>
        <v>#REF!</v>
      </c>
      <c r="AA18">
        <v>0.5</v>
      </c>
      <c r="AB18" t="e">
        <f>IF(OR($Y$18&lt;$Z$6,$Y$18&gt;$Z$8),$Y$18,#N/A)</f>
        <v>#REF!</v>
      </c>
      <c r="AC18" t="e">
        <f>IF(OR(AND($Y$18&lt;$Z$5,$Y$18&gt;=$Z$6),AND($Y$18&gt;$Z$7,$Y$18&lt;=$Z$8)),$Y$18,#N/A)</f>
        <v>#REF!</v>
      </c>
      <c r="AD18" t="e">
        <f>IF(OR(AND($Y$18&lt;$Z$2,$Y$18&gt;=$Z$5),AND($Y$18&gt;$Z$4,$Y$18&lt;=$Z$7)),$Y$18,"")</f>
        <v>#REF!</v>
      </c>
      <c r="AK18" t="e">
        <f>IF(ISBLANK(#REF!),"",#REF!)</f>
        <v>#REF!</v>
      </c>
      <c r="AM18">
        <v>0.5</v>
      </c>
      <c r="AN18" t="e">
        <f>IF(OR($AK$18&lt;$AL$6,$AK$18&gt;$AL$8),$AK$18,#N/A)</f>
        <v>#REF!</v>
      </c>
      <c r="AO18" t="e">
        <f>IF(OR(AND($AK$18&lt;$AL$5,$AK$18&gt;=$AL$6),AND($AK$18&gt;$AL$7,$AK$18&lt;=$AL$8)),$AK$18,#N/A)</f>
        <v>#REF!</v>
      </c>
      <c r="AP18" t="e">
        <f>IF(OR(AND($AK$18&lt;$AL$2,$AK$18&gt;=$AL$5),AND($AK$18&gt;$AL$4,$AK$18&lt;=$AL$7)),$AK$18,"")</f>
        <v>#REF!</v>
      </c>
    </row>
    <row r="19" spans="1:42" x14ac:dyDescent="0.25">
      <c r="A19" t="e">
        <f>IF(ISBLANK(#REF!),"",#REF!)</f>
        <v>#REF!</v>
      </c>
      <c r="C19">
        <v>0.5</v>
      </c>
      <c r="D19" t="e">
        <f>IF(OR($A$19&lt;$B$6,$A$19&gt;$B$8),$A$19,#N/A)</f>
        <v>#REF!</v>
      </c>
      <c r="E19" t="e">
        <f>IF(OR(AND($A$19&lt;$B$5,$A$19&gt;=$B$6),AND($A$19&gt;$B$7,$A$19&lt;=$B$8)),$A$19,#N/A)</f>
        <v>#REF!</v>
      </c>
      <c r="F19" t="e">
        <f>IF(OR(AND($A$19&lt;$B$2,$A$19&gt;=$B$5),AND($A$19&gt;$B$4,$A$19&lt;=$B$7)),$A$19,"")</f>
        <v>#REF!</v>
      </c>
      <c r="M19" t="e">
        <f>IF(ISBLANK(#REF!),"",#REF!)</f>
        <v>#REF!</v>
      </c>
      <c r="O19">
        <v>0.5</v>
      </c>
      <c r="P19" t="e">
        <f>IF(OR($M$19&lt;$N$6,$M$19&gt;$N$8),$M$19,#N/A)</f>
        <v>#REF!</v>
      </c>
      <c r="Q19" t="e">
        <f>IF(OR(AND($M$19&lt;$N$5,$M$19&gt;=$N$6),AND($M$19&gt;$N$7,$M$19&lt;=$N$8)),$M$19,#N/A)</f>
        <v>#REF!</v>
      </c>
      <c r="R19" t="e">
        <f>IF(OR(AND($M$19&lt;$N$2,$M$19&gt;=$N$5),AND($M$19&gt;$N$4,$M$19&lt;=$N$7)),$M$19,"")</f>
        <v>#REF!</v>
      </c>
      <c r="Y19" t="e">
        <f>IF(ISBLANK(#REF!),"",#REF!)</f>
        <v>#REF!</v>
      </c>
      <c r="AA19">
        <v>0.5</v>
      </c>
      <c r="AB19" t="e">
        <f>IF(OR($Y$19&lt;$Z$6,$Y$19&gt;$Z$8),$Y$19,#N/A)</f>
        <v>#REF!</v>
      </c>
      <c r="AC19" t="e">
        <f>IF(OR(AND($Y$19&lt;$Z$5,$Y$19&gt;=$Z$6),AND($Y$19&gt;$Z$7,$Y$19&lt;=$Z$8)),$Y$19,#N/A)</f>
        <v>#REF!</v>
      </c>
      <c r="AD19" t="e">
        <f>IF(OR(AND($Y$19&lt;$Z$2,$Y$19&gt;=$Z$5),AND($Y$19&gt;$Z$4,$Y$19&lt;=$Z$7)),$Y$19,"")</f>
        <v>#REF!</v>
      </c>
      <c r="AK19" t="e">
        <f>IF(ISBLANK(#REF!),"",#REF!)</f>
        <v>#REF!</v>
      </c>
      <c r="AM19">
        <v>0.5</v>
      </c>
      <c r="AN19" t="e">
        <f>IF(OR($AK$19&lt;$AL$6,$AK$19&gt;$AL$8),$AK$19,#N/A)</f>
        <v>#REF!</v>
      </c>
      <c r="AO19" t="e">
        <f>IF(OR(AND($AK$19&lt;$AL$5,$AK$19&gt;=$AL$6),AND($AK$19&gt;$AL$7,$AK$19&lt;=$AL$8)),$AK$19,#N/A)</f>
        <v>#REF!</v>
      </c>
      <c r="AP19" t="e">
        <f>IF(OR(AND($AK$19&lt;$AL$2,$AK$19&gt;=$AL$5),AND($AK$19&gt;$AL$4,$AK$19&lt;=$AL$7)),$AK$19,"")</f>
        <v>#REF!</v>
      </c>
    </row>
    <row r="20" spans="1:42" x14ac:dyDescent="0.25">
      <c r="A20" t="e">
        <f>IF(ISBLANK(#REF!),"",#REF!)</f>
        <v>#REF!</v>
      </c>
      <c r="C20">
        <v>0.5</v>
      </c>
      <c r="D20" t="e">
        <f>IF(OR($A$20&lt;$B$6,$A$20&gt;$B$8),$A$20,#N/A)</f>
        <v>#REF!</v>
      </c>
      <c r="E20" t="e">
        <f>IF(OR(AND($A$20&lt;$B$5,$A$20&gt;=$B$6),AND($A$20&gt;$B$7,$A$20&lt;=$B$8)),$A$20,#N/A)</f>
        <v>#REF!</v>
      </c>
      <c r="F20" t="e">
        <f>IF(OR(AND($A$20&lt;$B$2,$A$20&gt;=$B$5),AND($A$20&gt;$B$4,$A$20&lt;=$B$7)),$A$20,"")</f>
        <v>#REF!</v>
      </c>
      <c r="M20" t="e">
        <f>IF(ISBLANK(#REF!),"",#REF!)</f>
        <v>#REF!</v>
      </c>
      <c r="O20">
        <v>0.5</v>
      </c>
      <c r="P20" t="e">
        <f>IF(OR($M$20&lt;$N$6,$M$20&gt;$N$8),$M$20,#N/A)</f>
        <v>#REF!</v>
      </c>
      <c r="Q20" t="e">
        <f>IF(OR(AND($M$20&lt;$N$5,$M$20&gt;=$N$6),AND($M$20&gt;$N$7,$M$20&lt;=$N$8)),$M$20,#N/A)</f>
        <v>#REF!</v>
      </c>
      <c r="R20" t="e">
        <f>IF(OR(AND($M$20&lt;$N$2,$M$20&gt;=$N$5),AND($M$20&gt;$N$4,$M$20&lt;=$N$7)),$M$20,"")</f>
        <v>#REF!</v>
      </c>
      <c r="Y20" t="e">
        <f>IF(ISBLANK(#REF!),"",#REF!)</f>
        <v>#REF!</v>
      </c>
      <c r="AA20">
        <v>0.5</v>
      </c>
      <c r="AB20" t="e">
        <f>IF(OR($Y$20&lt;$Z$6,$Y$20&gt;$Z$8),$Y$20,#N/A)</f>
        <v>#REF!</v>
      </c>
      <c r="AC20" t="e">
        <f>IF(OR(AND($Y$20&lt;$Z$5,$Y$20&gt;=$Z$6),AND($Y$20&gt;$Z$7,$Y$20&lt;=$Z$8)),$Y$20,#N/A)</f>
        <v>#REF!</v>
      </c>
      <c r="AD20" t="e">
        <f>IF(OR(AND($Y$20&lt;$Z$2,$Y$20&gt;=$Z$5),AND($Y$20&gt;$Z$4,$Y$20&lt;=$Z$7)),$Y$20,"")</f>
        <v>#REF!</v>
      </c>
      <c r="AK20" t="e">
        <f>IF(ISBLANK(#REF!),"",#REF!)</f>
        <v>#REF!</v>
      </c>
      <c r="AM20">
        <v>0.5</v>
      </c>
      <c r="AN20" t="e">
        <f>IF(OR($AK$20&lt;$AL$6,$AK$20&gt;$AL$8),$AK$20,#N/A)</f>
        <v>#REF!</v>
      </c>
      <c r="AO20" t="e">
        <f>IF(OR(AND($AK$20&lt;$AL$5,$AK$20&gt;=$AL$6),AND($AK$20&gt;$AL$7,$AK$20&lt;=$AL$8)),$AK$20,#N/A)</f>
        <v>#REF!</v>
      </c>
      <c r="AP20" t="e">
        <f>IF(OR(AND($AK$20&lt;$AL$2,$AK$20&gt;=$AL$5),AND($AK$20&gt;$AL$4,$AK$20&lt;=$AL$7)),$AK$20,"")</f>
        <v>#REF!</v>
      </c>
    </row>
    <row r="21" spans="1:42" x14ac:dyDescent="0.25">
      <c r="A21" t="e">
        <f>IF(ISBLANK(#REF!),"",#REF!)</f>
        <v>#REF!</v>
      </c>
      <c r="C21">
        <v>0.5</v>
      </c>
      <c r="D21" t="e">
        <f>IF(OR($A$21&lt;$B$6,$A$21&gt;$B$8),$A$21,#N/A)</f>
        <v>#REF!</v>
      </c>
      <c r="E21" t="e">
        <f>IF(OR(AND($A$21&lt;$B$5,$A$21&gt;=$B$6),AND($A$21&gt;$B$7,$A$21&lt;=$B$8)),$A$21,#N/A)</f>
        <v>#REF!</v>
      </c>
      <c r="F21" t="e">
        <f>IF(OR(AND($A$21&lt;$B$2,$A$21&gt;=$B$5),AND($A$21&gt;$B$4,$A$21&lt;=$B$7)),$A$21,"")</f>
        <v>#REF!</v>
      </c>
      <c r="M21" t="e">
        <f>IF(ISBLANK(#REF!),"",#REF!)</f>
        <v>#REF!</v>
      </c>
      <c r="O21">
        <v>0.5</v>
      </c>
      <c r="P21" t="e">
        <f>IF(OR($M$21&lt;$N$6,$M$21&gt;$N$8),$M$21,#N/A)</f>
        <v>#REF!</v>
      </c>
      <c r="Q21" t="e">
        <f>IF(OR(AND($M$21&lt;$N$5,$M$21&gt;=$N$6),AND($M$21&gt;$N$7,$M$21&lt;=$N$8)),$M$21,#N/A)</f>
        <v>#REF!</v>
      </c>
      <c r="R21" t="e">
        <f>IF(OR(AND($M$21&lt;$N$2,$M$21&gt;=$N$5),AND($M$21&gt;$N$4,$M$21&lt;=$N$7)),$M$21,"")</f>
        <v>#REF!</v>
      </c>
      <c r="Y21" t="e">
        <f>IF(ISBLANK(#REF!),"",#REF!)</f>
        <v>#REF!</v>
      </c>
      <c r="AA21">
        <v>0.5</v>
      </c>
      <c r="AB21" t="e">
        <f>IF(OR($Y$21&lt;$Z$6,$Y$21&gt;$Z$8),$Y$21,#N/A)</f>
        <v>#REF!</v>
      </c>
      <c r="AC21" t="e">
        <f>IF(OR(AND($Y$21&lt;$Z$5,$Y$21&gt;=$Z$6),AND($Y$21&gt;$Z$7,$Y$21&lt;=$Z$8)),$Y$21,#N/A)</f>
        <v>#REF!</v>
      </c>
      <c r="AD21" t="e">
        <f>IF(OR(AND($Y$21&lt;$Z$2,$Y$21&gt;=$Z$5),AND($Y$21&gt;$Z$4,$Y$21&lt;=$Z$7)),$Y$21,"")</f>
        <v>#REF!</v>
      </c>
      <c r="AK21" t="e">
        <f>IF(ISBLANK(#REF!),"",#REF!)</f>
        <v>#REF!</v>
      </c>
      <c r="AM21">
        <v>0.5</v>
      </c>
      <c r="AN21" t="e">
        <f>IF(OR($AK$21&lt;$AL$6,$AK$21&gt;$AL$8),$AK$21,#N/A)</f>
        <v>#REF!</v>
      </c>
      <c r="AO21" t="e">
        <f>IF(OR(AND($AK$21&lt;$AL$5,$AK$21&gt;=$AL$6),AND($AK$21&gt;$AL$7,$AK$21&lt;=$AL$8)),$AK$21,#N/A)</f>
        <v>#REF!</v>
      </c>
      <c r="AP21" t="e">
        <f>IF(OR(AND($AK$21&lt;$AL$2,$AK$21&gt;=$AL$5),AND($AK$21&gt;$AL$4,$AK$21&lt;=$AL$7)),$AK$21,"")</f>
        <v>#REF!</v>
      </c>
    </row>
    <row r="22" spans="1:42" x14ac:dyDescent="0.25">
      <c r="A22" t="e">
        <f>IF(ISBLANK(#REF!),"",#REF!)</f>
        <v>#REF!</v>
      </c>
      <c r="C22">
        <v>0.5</v>
      </c>
      <c r="D22" t="e">
        <f>IF(OR($A$22&lt;$B$6,$A$22&gt;$B$8),$A$22,#N/A)</f>
        <v>#REF!</v>
      </c>
      <c r="E22" t="e">
        <f>IF(OR(AND($A$22&lt;$B$5,$A$22&gt;=$B$6),AND($A$22&gt;$B$7,$A$22&lt;=$B$8)),$A$22,#N/A)</f>
        <v>#REF!</v>
      </c>
      <c r="F22" t="e">
        <f>IF(OR(AND($A$22&lt;$B$2,$A$22&gt;=$B$5),AND($A$22&gt;$B$4,$A$22&lt;=$B$7)),$A$22,"")</f>
        <v>#REF!</v>
      </c>
      <c r="M22" t="e">
        <f>IF(ISBLANK(#REF!),"",#REF!)</f>
        <v>#REF!</v>
      </c>
      <c r="O22">
        <v>0.5</v>
      </c>
      <c r="P22" t="e">
        <f>IF(OR($M$22&lt;$N$6,$M$22&gt;$N$8),$M$22,#N/A)</f>
        <v>#REF!</v>
      </c>
      <c r="Q22" t="e">
        <f>IF(OR(AND($M$22&lt;$N$5,$M$22&gt;=$N$6),AND($M$22&gt;$N$7,$M$22&lt;=$N$8)),$M$22,#N/A)</f>
        <v>#REF!</v>
      </c>
      <c r="R22" t="e">
        <f>IF(OR(AND($M$22&lt;$N$2,$M$22&gt;=$N$5),AND($M$22&gt;$N$4,$M$22&lt;=$N$7)),$M$22,"")</f>
        <v>#REF!</v>
      </c>
      <c r="Y22" t="e">
        <f>IF(ISBLANK(#REF!),"",#REF!)</f>
        <v>#REF!</v>
      </c>
      <c r="AA22">
        <v>0.5</v>
      </c>
      <c r="AB22" t="e">
        <f>IF(OR($Y$22&lt;$Z$6,$Y$22&gt;$Z$8),$Y$22,#N/A)</f>
        <v>#REF!</v>
      </c>
      <c r="AC22" t="e">
        <f>IF(OR(AND($Y$22&lt;$Z$5,$Y$22&gt;=$Z$6),AND($Y$22&gt;$Z$7,$Y$22&lt;=$Z$8)),$Y$22,#N/A)</f>
        <v>#REF!</v>
      </c>
      <c r="AD22" t="e">
        <f>IF(OR(AND($Y$22&lt;$Z$2,$Y$22&gt;=$Z$5),AND($Y$22&gt;$Z$4,$Y$22&lt;=$Z$7)),$Y$22,"")</f>
        <v>#REF!</v>
      </c>
      <c r="AK22" t="e">
        <f>IF(ISBLANK(#REF!),"",#REF!)</f>
        <v>#REF!</v>
      </c>
      <c r="AM22">
        <v>0.5</v>
      </c>
      <c r="AN22" t="e">
        <f>IF(OR($AK$22&lt;$AL$6,$AK$22&gt;$AL$8),$AK$22,#N/A)</f>
        <v>#REF!</v>
      </c>
      <c r="AO22" t="e">
        <f>IF(OR(AND($AK$22&lt;$AL$5,$AK$22&gt;=$AL$6),AND($AK$22&gt;$AL$7,$AK$22&lt;=$AL$8)),$AK$22,#N/A)</f>
        <v>#REF!</v>
      </c>
      <c r="AP22" t="e">
        <f>IF(OR(AND($AK$22&lt;$AL$2,$AK$22&gt;=$AL$5),AND($AK$22&gt;$AL$4,$AK$22&lt;=$AL$7)),$AK$22,"")</f>
        <v>#REF!</v>
      </c>
    </row>
    <row r="23" spans="1:42" x14ac:dyDescent="0.25">
      <c r="A23" t="e">
        <f>IF(ISBLANK(#REF!),"",#REF!)</f>
        <v>#REF!</v>
      </c>
      <c r="C23">
        <v>0.5</v>
      </c>
      <c r="D23" t="e">
        <f>IF(OR($A$23&lt;$B$6,$A$23&gt;$B$8),$A$23,#N/A)</f>
        <v>#REF!</v>
      </c>
      <c r="E23" t="e">
        <f>IF(OR(AND($A$23&lt;$B$5,$A$23&gt;=$B$6),AND($A$23&gt;$B$7,$A$23&lt;=$B$8)),$A$23,#N/A)</f>
        <v>#REF!</v>
      </c>
      <c r="F23" t="e">
        <f>IF(OR(AND($A$23&lt;$B$2,$A$23&gt;=$B$5),AND($A$23&gt;$B$4,$A$23&lt;=$B$7)),$A$23,"")</f>
        <v>#REF!</v>
      </c>
      <c r="M23" t="e">
        <f>IF(ISBLANK(#REF!),"",#REF!)</f>
        <v>#REF!</v>
      </c>
      <c r="O23">
        <v>0.5</v>
      </c>
      <c r="P23" t="e">
        <f>IF(OR($M$23&lt;$N$6,$M$23&gt;$N$8),$M$23,#N/A)</f>
        <v>#REF!</v>
      </c>
      <c r="Q23" t="e">
        <f>IF(OR(AND($M$23&lt;$N$5,$M$23&gt;=$N$6),AND($M$23&gt;$N$7,$M$23&lt;=$N$8)),$M$23,#N/A)</f>
        <v>#REF!</v>
      </c>
      <c r="R23" t="e">
        <f>IF(OR(AND($M$23&lt;$N$2,$M$23&gt;=$N$5),AND($M$23&gt;$N$4,$M$23&lt;=$N$7)),$M$23,"")</f>
        <v>#REF!</v>
      </c>
      <c r="Y23" t="e">
        <f>IF(ISBLANK(#REF!),"",#REF!)</f>
        <v>#REF!</v>
      </c>
      <c r="AA23">
        <v>0.5</v>
      </c>
      <c r="AB23" t="e">
        <f>IF(OR($Y$23&lt;$Z$6,$Y$23&gt;$Z$8),$Y$23,#N/A)</f>
        <v>#REF!</v>
      </c>
      <c r="AC23" t="e">
        <f>IF(OR(AND($Y$23&lt;$Z$5,$Y$23&gt;=$Z$6),AND($Y$23&gt;$Z$7,$Y$23&lt;=$Z$8)),$Y$23,#N/A)</f>
        <v>#REF!</v>
      </c>
      <c r="AD23" t="e">
        <f>IF(OR(AND($Y$23&lt;$Z$2,$Y$23&gt;=$Z$5),AND($Y$23&gt;$Z$4,$Y$23&lt;=$Z$7)),$Y$23,"")</f>
        <v>#REF!</v>
      </c>
      <c r="AK23" t="e">
        <f>IF(ISBLANK(#REF!),"",#REF!)</f>
        <v>#REF!</v>
      </c>
      <c r="AM23">
        <v>0.5</v>
      </c>
      <c r="AN23" t="e">
        <f>IF(OR($AK$23&lt;$AL$6,$AK$23&gt;$AL$8),$AK$23,#N/A)</f>
        <v>#REF!</v>
      </c>
      <c r="AO23" t="e">
        <f>IF(OR(AND($AK$23&lt;$AL$5,$AK$23&gt;=$AL$6),AND($AK$23&gt;$AL$7,$AK$23&lt;=$AL$8)),$AK$23,#N/A)</f>
        <v>#REF!</v>
      </c>
      <c r="AP23" t="e">
        <f>IF(OR(AND($AK$23&lt;$AL$2,$AK$23&gt;=$AL$5),AND($AK$23&gt;$AL$4,$AK$23&lt;=$AL$7)),$AK$23,"")</f>
        <v>#REF!</v>
      </c>
    </row>
    <row r="24" spans="1:42" x14ac:dyDescent="0.25">
      <c r="A24" t="e">
        <f>IF(ISBLANK(#REF!),"",#REF!)</f>
        <v>#REF!</v>
      </c>
      <c r="C24">
        <v>0.5</v>
      </c>
      <c r="D24" t="e">
        <f>IF(OR($A$24&lt;$B$6,$A$24&gt;$B$8),$A$24,#N/A)</f>
        <v>#REF!</v>
      </c>
      <c r="E24" t="e">
        <f>IF(OR(AND($A$24&lt;$B$5,$A$24&gt;=$B$6),AND($A$24&gt;$B$7,$A$24&lt;=$B$8)),$A$24,#N/A)</f>
        <v>#REF!</v>
      </c>
      <c r="F24" t="e">
        <f>IF(OR(AND($A$24&lt;$B$2,$A$24&gt;=$B$5),AND($A$24&gt;$B$4,$A$24&lt;=$B$7)),$A$24,"")</f>
        <v>#REF!</v>
      </c>
      <c r="M24" t="e">
        <f>IF(ISBLANK(#REF!),"",#REF!)</f>
        <v>#REF!</v>
      </c>
      <c r="O24">
        <v>0.5</v>
      </c>
      <c r="P24" t="e">
        <f>IF(OR($M$24&lt;$N$6,$M$24&gt;$N$8),$M$24,#N/A)</f>
        <v>#REF!</v>
      </c>
      <c r="Q24" t="e">
        <f>IF(OR(AND($M$24&lt;$N$5,$M$24&gt;=$N$6),AND($M$24&gt;$N$7,$M$24&lt;=$N$8)),$M$24,#N/A)</f>
        <v>#REF!</v>
      </c>
      <c r="R24" t="e">
        <f>IF(OR(AND($M$24&lt;$N$2,$M$24&gt;=$N$5),AND($M$24&gt;$N$4,$M$24&lt;=$N$7)),$M$24,"")</f>
        <v>#REF!</v>
      </c>
      <c r="Y24" t="e">
        <f>IF(ISBLANK(#REF!),"",#REF!)</f>
        <v>#REF!</v>
      </c>
      <c r="AA24">
        <v>0.5</v>
      </c>
      <c r="AB24" t="e">
        <f>IF(OR($Y$24&lt;$Z$6,$Y$24&gt;$Z$8),$Y$24,#N/A)</f>
        <v>#REF!</v>
      </c>
      <c r="AC24" t="e">
        <f>IF(OR(AND($Y$24&lt;$Z$5,$Y$24&gt;=$Z$6),AND($Y$24&gt;$Z$7,$Y$24&lt;=$Z$8)),$Y$24,#N/A)</f>
        <v>#REF!</v>
      </c>
      <c r="AD24" t="e">
        <f>IF(OR(AND($Y$24&lt;$Z$2,$Y$24&gt;=$Z$5),AND($Y$24&gt;$Z$4,$Y$24&lt;=$Z$7)),$Y$24,"")</f>
        <v>#REF!</v>
      </c>
      <c r="AK24" t="e">
        <f>IF(ISBLANK(#REF!),"",#REF!)</f>
        <v>#REF!</v>
      </c>
      <c r="AM24">
        <v>0.5</v>
      </c>
      <c r="AN24" t="e">
        <f>IF(OR($AK$24&lt;$AL$6,$AK$24&gt;$AL$8),$AK$24,#N/A)</f>
        <v>#REF!</v>
      </c>
      <c r="AO24" t="e">
        <f>IF(OR(AND($AK$24&lt;$AL$5,$AK$24&gt;=$AL$6),AND($AK$24&gt;$AL$7,$AK$24&lt;=$AL$8)),$AK$24,#N/A)</f>
        <v>#REF!</v>
      </c>
      <c r="AP24" t="e">
        <f>IF(OR(AND($AK$24&lt;$AL$2,$AK$24&gt;=$AL$5),AND($AK$24&gt;$AL$4,$AK$24&lt;=$AL$7)),$AK$24,"")</f>
        <v>#REF!</v>
      </c>
    </row>
    <row r="25" spans="1:42" x14ac:dyDescent="0.25">
      <c r="A25" t="e">
        <f>IF(ISBLANK(#REF!),"",#REF!)</f>
        <v>#REF!</v>
      </c>
      <c r="C25">
        <v>0.5</v>
      </c>
      <c r="D25" t="e">
        <f>IF(OR($A$25&lt;$B$6,$A$25&gt;$B$8),$A$25,#N/A)</f>
        <v>#REF!</v>
      </c>
      <c r="E25" t="e">
        <f>IF(OR(AND($A$25&lt;$B$5,$A$25&gt;=$B$6),AND($A$25&gt;$B$7,$A$25&lt;=$B$8)),$A$25,#N/A)</f>
        <v>#REF!</v>
      </c>
      <c r="F25" t="e">
        <f>IF(OR(AND($A$25&lt;$B$2,$A$25&gt;=$B$5),AND($A$25&gt;$B$4,$A$25&lt;=$B$7)),$A$25,"")</f>
        <v>#REF!</v>
      </c>
      <c r="M25" t="e">
        <f>IF(ISBLANK(#REF!),"",#REF!)</f>
        <v>#REF!</v>
      </c>
      <c r="O25">
        <v>0.5</v>
      </c>
      <c r="P25" t="e">
        <f>IF(OR($M$25&lt;$N$6,$M$25&gt;$N$8),$M$25,#N/A)</f>
        <v>#REF!</v>
      </c>
      <c r="Q25" t="e">
        <f>IF(OR(AND($M$25&lt;$N$5,$M$25&gt;=$N$6),AND($M$25&gt;$N$7,$M$25&lt;=$N$8)),$M$25,#N/A)</f>
        <v>#REF!</v>
      </c>
      <c r="R25" t="e">
        <f>IF(OR(AND($M$25&lt;$N$2,$M$25&gt;=$N$5),AND($M$25&gt;$N$4,$M$25&lt;=$N$7)),$M$25,"")</f>
        <v>#REF!</v>
      </c>
      <c r="Y25" t="e">
        <f>IF(ISBLANK(#REF!),"",#REF!)</f>
        <v>#REF!</v>
      </c>
      <c r="AA25">
        <v>0.5</v>
      </c>
      <c r="AB25" t="e">
        <f>IF(OR($Y$25&lt;$Z$6,$Y$25&gt;$Z$8),$Y$25,#N/A)</f>
        <v>#REF!</v>
      </c>
      <c r="AC25" t="e">
        <f>IF(OR(AND($Y$25&lt;$Z$5,$Y$25&gt;=$Z$6),AND($Y$25&gt;$Z$7,$Y$25&lt;=$Z$8)),$Y$25,#N/A)</f>
        <v>#REF!</v>
      </c>
      <c r="AD25" t="e">
        <f>IF(OR(AND($Y$25&lt;$Z$2,$Y$25&gt;=$Z$5),AND($Y$25&gt;$Z$4,$Y$25&lt;=$Z$7)),$Y$25,"")</f>
        <v>#REF!</v>
      </c>
      <c r="AK25" t="e">
        <f>IF(ISBLANK(#REF!),"",#REF!)</f>
        <v>#REF!</v>
      </c>
      <c r="AM25">
        <v>0.5</v>
      </c>
      <c r="AN25" t="e">
        <f>IF(OR($AK$25&lt;$AL$6,$AK$25&gt;$AL$8),$AK$25,#N/A)</f>
        <v>#REF!</v>
      </c>
      <c r="AO25" t="e">
        <f>IF(OR(AND($AK$25&lt;$AL$5,$AK$25&gt;=$AL$6),AND($AK$25&gt;$AL$7,$AK$25&lt;=$AL$8)),$AK$25,#N/A)</f>
        <v>#REF!</v>
      </c>
      <c r="AP25" t="e">
        <f>IF(OR(AND($AK$25&lt;$AL$2,$AK$25&gt;=$AL$5),AND($AK$25&gt;$AL$4,$AK$25&lt;=$AL$7)),$AK$25,"")</f>
        <v>#REF!</v>
      </c>
    </row>
    <row r="26" spans="1:42" x14ac:dyDescent="0.25">
      <c r="A26" t="e">
        <f>IF(ISBLANK(#REF!),"",#REF!)</f>
        <v>#REF!</v>
      </c>
      <c r="C26">
        <v>0.5</v>
      </c>
      <c r="D26" t="e">
        <f>IF(OR($A$26&lt;$B$6,$A$26&gt;$B$8),$A$26,#N/A)</f>
        <v>#REF!</v>
      </c>
      <c r="E26" t="e">
        <f>IF(OR(AND($A$26&lt;$B$5,$A$26&gt;=$B$6),AND($A$26&gt;$B$7,$A$26&lt;=$B$8)),$A$26,#N/A)</f>
        <v>#REF!</v>
      </c>
      <c r="F26" t="e">
        <f>IF(OR(AND($A$26&lt;$B$2,$A$26&gt;=$B$5),AND($A$26&gt;$B$4,$A$26&lt;=$B$7)),$A$26,"")</f>
        <v>#REF!</v>
      </c>
      <c r="M26" t="e">
        <f>IF(ISBLANK(#REF!),"",#REF!)</f>
        <v>#REF!</v>
      </c>
      <c r="O26">
        <v>0.5</v>
      </c>
      <c r="P26" t="e">
        <f>IF(OR($M$26&lt;$N$6,$M$26&gt;$N$8),$M$26,#N/A)</f>
        <v>#REF!</v>
      </c>
      <c r="Q26" t="e">
        <f>IF(OR(AND($M$26&lt;$N$5,$M$26&gt;=$N$6),AND($M$26&gt;$N$7,$M$26&lt;=$N$8)),$M$26,#N/A)</f>
        <v>#REF!</v>
      </c>
      <c r="R26" t="e">
        <f>IF(OR(AND($M$26&lt;$N$2,$M$26&gt;=$N$5),AND($M$26&gt;$N$4,$M$26&lt;=$N$7)),$M$26,"")</f>
        <v>#REF!</v>
      </c>
      <c r="Y26" t="e">
        <f>IF(ISBLANK(#REF!),"",#REF!)</f>
        <v>#REF!</v>
      </c>
      <c r="AA26">
        <v>0.5</v>
      </c>
      <c r="AB26" t="e">
        <f>IF(OR($Y$26&lt;$Z$6,$Y$26&gt;$Z$8),$Y$26,#N/A)</f>
        <v>#REF!</v>
      </c>
      <c r="AC26" t="e">
        <f>IF(OR(AND($Y$26&lt;$Z$5,$Y$26&gt;=$Z$6),AND($Y$26&gt;$Z$7,$Y$26&lt;=$Z$8)),$Y$26,#N/A)</f>
        <v>#REF!</v>
      </c>
      <c r="AD26" t="e">
        <f>IF(OR(AND($Y$26&lt;$Z$2,$Y$26&gt;=$Z$5),AND($Y$26&gt;$Z$4,$Y$26&lt;=$Z$7)),$Y$26,"")</f>
        <v>#REF!</v>
      </c>
      <c r="AK26" t="e">
        <f>IF(ISBLANK(#REF!),"",#REF!)</f>
        <v>#REF!</v>
      </c>
      <c r="AM26">
        <v>0.5</v>
      </c>
      <c r="AN26" t="e">
        <f>IF(OR($AK$26&lt;$AL$6,$AK$26&gt;$AL$8),$AK$26,#N/A)</f>
        <v>#REF!</v>
      </c>
      <c r="AO26" t="e">
        <f>IF(OR(AND($AK$26&lt;$AL$5,$AK$26&gt;=$AL$6),AND($AK$26&gt;$AL$7,$AK$26&lt;=$AL$8)),$AK$26,#N/A)</f>
        <v>#REF!</v>
      </c>
      <c r="AP26" t="e">
        <f>IF(OR(AND($AK$26&lt;$AL$2,$AK$26&gt;=$AL$5),AND($AK$26&gt;$AL$4,$AK$26&lt;=$AL$7)),$AK$26,"")</f>
        <v>#REF!</v>
      </c>
    </row>
    <row r="27" spans="1:42" x14ac:dyDescent="0.25">
      <c r="A27" t="e">
        <f>IF(ISBLANK(#REF!),"",#REF!)</f>
        <v>#REF!</v>
      </c>
      <c r="C27">
        <v>0.5</v>
      </c>
      <c r="D27" t="e">
        <f>IF(OR($A$27&lt;$B$6,$A$27&gt;$B$8),$A$27,#N/A)</f>
        <v>#REF!</v>
      </c>
      <c r="E27" t="e">
        <f>IF(OR(AND($A$27&lt;$B$5,$A$27&gt;=$B$6),AND($A$27&gt;$B$7,$A$27&lt;=$B$8)),$A$27,#N/A)</f>
        <v>#REF!</v>
      </c>
      <c r="F27" t="e">
        <f>IF(OR(AND($A$27&lt;$B$2,$A$27&gt;=$B$5),AND($A$27&gt;$B$4,$A$27&lt;=$B$7)),$A$27,"")</f>
        <v>#REF!</v>
      </c>
      <c r="M27" t="e">
        <f>IF(ISBLANK(#REF!),"",#REF!)</f>
        <v>#REF!</v>
      </c>
      <c r="O27">
        <v>0.5</v>
      </c>
      <c r="P27" t="e">
        <f>IF(OR($M$27&lt;$N$6,$M$27&gt;$N$8),$M$27,#N/A)</f>
        <v>#REF!</v>
      </c>
      <c r="Q27" t="e">
        <f>IF(OR(AND($M$27&lt;$N$5,$M$27&gt;=$N$6),AND($M$27&gt;$N$7,$M$27&lt;=$N$8)),$M$27,#N/A)</f>
        <v>#REF!</v>
      </c>
      <c r="R27" t="e">
        <f>IF(OR(AND($M$27&lt;$N$2,$M$27&gt;=$N$5),AND($M$27&gt;$N$4,$M$27&lt;=$N$7)),$M$27,"")</f>
        <v>#REF!</v>
      </c>
      <c r="Y27" t="e">
        <f>IF(ISBLANK(#REF!),"",#REF!)</f>
        <v>#REF!</v>
      </c>
      <c r="AA27">
        <v>0.5</v>
      </c>
      <c r="AB27" t="e">
        <f>IF(OR($Y$27&lt;$Z$6,$Y$27&gt;$Z$8),$Y$27,#N/A)</f>
        <v>#REF!</v>
      </c>
      <c r="AC27" t="e">
        <f>IF(OR(AND($Y$27&lt;$Z$5,$Y$27&gt;=$Z$6),AND($Y$27&gt;$Z$7,$Y$27&lt;=$Z$8)),$Y$27,#N/A)</f>
        <v>#REF!</v>
      </c>
      <c r="AD27" t="e">
        <f>IF(OR(AND($Y$27&lt;$Z$2,$Y$27&gt;=$Z$5),AND($Y$27&gt;$Z$4,$Y$27&lt;=$Z$7)),$Y$27,"")</f>
        <v>#REF!</v>
      </c>
      <c r="AK27" t="e">
        <f>IF(ISBLANK(#REF!),"",#REF!)</f>
        <v>#REF!</v>
      </c>
      <c r="AM27">
        <v>0.5</v>
      </c>
      <c r="AN27" t="e">
        <f>IF(OR($AK$27&lt;$AL$6,$AK$27&gt;$AL$8),$AK$27,#N/A)</f>
        <v>#REF!</v>
      </c>
      <c r="AO27" t="e">
        <f>IF(OR(AND($AK$27&lt;$AL$5,$AK$27&gt;=$AL$6),AND($AK$27&gt;$AL$7,$AK$27&lt;=$AL$8)),$AK$27,#N/A)</f>
        <v>#REF!</v>
      </c>
      <c r="AP27" t="e">
        <f>IF(OR(AND($AK$27&lt;$AL$2,$AK$27&gt;=$AL$5),AND($AK$27&gt;$AL$4,$AK$27&lt;=$AL$7)),$AK$27,"")</f>
        <v>#REF!</v>
      </c>
    </row>
    <row r="28" spans="1:42" x14ac:dyDescent="0.25">
      <c r="A28" t="e">
        <f>IF(ISBLANK(#REF!),"",#REF!)</f>
        <v>#REF!</v>
      </c>
      <c r="C28">
        <v>0.5</v>
      </c>
      <c r="D28" t="e">
        <f>IF(OR($A$28&lt;$B$6,$A$28&gt;$B$8),$A$28,#N/A)</f>
        <v>#REF!</v>
      </c>
      <c r="E28" t="e">
        <f>IF(OR(AND($A$28&lt;$B$5,$A$28&gt;=$B$6),AND($A$28&gt;$B$7,$A$28&lt;=$B$8)),$A$28,#N/A)</f>
        <v>#REF!</v>
      </c>
      <c r="F28" t="e">
        <f>IF(OR(AND($A$28&lt;$B$2,$A$28&gt;=$B$5),AND($A$28&gt;$B$4,$A$28&lt;=$B$7)),$A$28,"")</f>
        <v>#REF!</v>
      </c>
      <c r="M28" t="e">
        <f>IF(ISBLANK(#REF!),"",#REF!)</f>
        <v>#REF!</v>
      </c>
      <c r="O28">
        <v>0.5</v>
      </c>
      <c r="P28" t="e">
        <f>IF(OR($M$28&lt;$N$6,$M$28&gt;$N$8),$M$28,#N/A)</f>
        <v>#REF!</v>
      </c>
      <c r="Q28" t="e">
        <f>IF(OR(AND($M$28&lt;$N$5,$M$28&gt;=$N$6),AND($M$28&gt;$N$7,$M$28&lt;=$N$8)),$M$28,#N/A)</f>
        <v>#REF!</v>
      </c>
      <c r="R28" t="e">
        <f>IF(OR(AND($M$28&lt;$N$2,$M$28&gt;=$N$5),AND($M$28&gt;$N$4,$M$28&lt;=$N$7)),$M$28,"")</f>
        <v>#REF!</v>
      </c>
      <c r="Y28" t="e">
        <f>IF(ISBLANK(#REF!),"",#REF!)</f>
        <v>#REF!</v>
      </c>
      <c r="AA28">
        <v>0.5</v>
      </c>
      <c r="AB28" t="e">
        <f>IF(OR($Y$28&lt;$Z$6,$Y$28&gt;$Z$8),$Y$28,#N/A)</f>
        <v>#REF!</v>
      </c>
      <c r="AC28" t="e">
        <f>IF(OR(AND($Y$28&lt;$Z$5,$Y$28&gt;=$Z$6),AND($Y$28&gt;$Z$7,$Y$28&lt;=$Z$8)),$Y$28,#N/A)</f>
        <v>#REF!</v>
      </c>
      <c r="AD28" t="e">
        <f>IF(OR(AND($Y$28&lt;$Z$2,$Y$28&gt;=$Z$5),AND($Y$28&gt;$Z$4,$Y$28&lt;=$Z$7)),$Y$28,"")</f>
        <v>#REF!</v>
      </c>
      <c r="AK28" t="e">
        <f>IF(ISBLANK(#REF!),"",#REF!)</f>
        <v>#REF!</v>
      </c>
      <c r="AM28">
        <v>0.5</v>
      </c>
      <c r="AN28" t="e">
        <f>IF(OR($AK$28&lt;$AL$6,$AK$28&gt;$AL$8),$AK$28,#N/A)</f>
        <v>#REF!</v>
      </c>
      <c r="AO28" t="e">
        <f>IF(OR(AND($AK$28&lt;$AL$5,$AK$28&gt;=$AL$6),AND($AK$28&gt;$AL$7,$AK$28&lt;=$AL$8)),$AK$28,#N/A)</f>
        <v>#REF!</v>
      </c>
      <c r="AP28" t="e">
        <f>IF(OR(AND($AK$28&lt;$AL$2,$AK$28&gt;=$AL$5),AND($AK$28&gt;$AL$4,$AK$28&lt;=$AL$7)),$AK$28,"")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</dc:creator>
  <cp:lastModifiedBy>Victor España Roch</cp:lastModifiedBy>
  <dcterms:created xsi:type="dcterms:W3CDTF">2019-01-22T10:27:30Z</dcterms:created>
  <dcterms:modified xsi:type="dcterms:W3CDTF">2023-02-14T15:03:14Z</dcterms:modified>
</cp:coreProperties>
</file>