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gavin\Documents\R\chokmah\misc\cleaning_tools\cleaning_sample\meta_files\"/>
    </mc:Choice>
  </mc:AlternateContent>
  <xr:revisionPtr revIDLastSave="0" documentId="13_ncr:1_{91774EE7-0518-4CEF-BECB-6B13E106F367}" xr6:coauthVersionLast="47" xr6:coauthVersionMax="47" xr10:uidLastSave="{00000000-0000-0000-0000-000000000000}"/>
  <bookViews>
    <workbookView xWindow="-120" yWindow="-120" windowWidth="20730" windowHeight="11160" activeTab="3" xr2:uid="{00000000-000D-0000-FFFF-FFFF00000000}"/>
  </bookViews>
  <sheets>
    <sheet name="survey" sheetId="1" r:id="rId1"/>
    <sheet name="choices" sheetId="2" r:id="rId2"/>
    <sheet name="settings" sheetId="3" r:id="rId3"/>
    <sheet name="meta_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80" i="1" l="1"/>
  <c r="H78" i="1"/>
  <c r="H75" i="1"/>
  <c r="H73" i="1"/>
  <c r="H71" i="1"/>
  <c r="H69" i="1"/>
  <c r="H67" i="1"/>
  <c r="H65" i="1"/>
  <c r="H63" i="1"/>
  <c r="H97" i="1"/>
  <c r="H95" i="1"/>
  <c r="H81" i="1"/>
  <c r="D415" i="2"/>
  <c r="D416" i="2"/>
  <c r="D417" i="2"/>
  <c r="D418" i="2"/>
  <c r="D419" i="2"/>
  <c r="D420" i="2"/>
  <c r="D421" i="2"/>
  <c r="D422" i="2"/>
  <c r="D423" i="2"/>
  <c r="D414" i="2"/>
  <c r="D442" i="2"/>
  <c r="D443" i="2"/>
  <c r="D444" i="2"/>
  <c r="D438" i="2"/>
  <c r="D439" i="2"/>
  <c r="D440" i="2"/>
  <c r="D441" i="2"/>
  <c r="D437" i="2"/>
  <c r="D435" i="2"/>
  <c r="D436" i="2"/>
  <c r="D434" i="2"/>
  <c r="D425" i="2"/>
  <c r="D426" i="2"/>
  <c r="D427" i="2"/>
  <c r="D428" i="2"/>
  <c r="D429" i="2"/>
  <c r="D430" i="2"/>
  <c r="D431" i="2"/>
  <c r="D432" i="2"/>
  <c r="D433" i="2"/>
  <c r="D424" i="2"/>
  <c r="D398" i="2"/>
  <c r="D399" i="2"/>
  <c r="D400" i="2"/>
  <c r="D401" i="2"/>
  <c r="D402" i="2"/>
  <c r="D403" i="2"/>
  <c r="D404" i="2"/>
  <c r="D405" i="2"/>
  <c r="D397" i="2"/>
  <c r="D392" i="2"/>
  <c r="D377" i="2"/>
  <c r="D378" i="2"/>
  <c r="D379" i="2"/>
  <c r="D380" i="2"/>
  <c r="D381" i="2"/>
  <c r="D382" i="2"/>
  <c r="D383" i="2"/>
  <c r="D384" i="2"/>
  <c r="D385" i="2"/>
  <c r="D386" i="2"/>
  <c r="D387" i="2"/>
  <c r="D388" i="2"/>
  <c r="D389" i="2"/>
  <c r="D390" i="2"/>
  <c r="D391" i="2"/>
  <c r="D376" i="2"/>
  <c r="D358" i="2"/>
  <c r="D359" i="2"/>
  <c r="D360" i="2"/>
  <c r="D361" i="2"/>
  <c r="D362" i="2"/>
  <c r="D363" i="2"/>
  <c r="D364" i="2"/>
  <c r="D365" i="2"/>
  <c r="D366" i="2"/>
  <c r="D367" i="2"/>
  <c r="D368" i="2"/>
  <c r="D369" i="2"/>
  <c r="D370" i="2"/>
  <c r="D371" i="2"/>
  <c r="D372" i="2"/>
  <c r="D373" i="2"/>
  <c r="D374" i="2"/>
  <c r="D375" i="2"/>
  <c r="D357" i="2"/>
  <c r="D328" i="2"/>
  <c r="D329" i="2"/>
  <c r="D330" i="2"/>
  <c r="D331" i="2"/>
  <c r="D332" i="2"/>
  <c r="D333" i="2"/>
  <c r="D334" i="2"/>
  <c r="D335" i="2"/>
  <c r="D336" i="2"/>
  <c r="D337" i="2"/>
  <c r="D338" i="2"/>
  <c r="D339" i="2"/>
  <c r="D340" i="2"/>
  <c r="D341" i="2"/>
  <c r="D342" i="2"/>
  <c r="D343" i="2"/>
  <c r="D344" i="2"/>
  <c r="D327" i="2"/>
  <c r="D317" i="2"/>
  <c r="D318" i="2"/>
  <c r="D319" i="2"/>
  <c r="D320" i="2"/>
  <c r="D321" i="2"/>
  <c r="D322" i="2"/>
  <c r="D323" i="2"/>
  <c r="D324" i="2"/>
  <c r="D325" i="2"/>
  <c r="D326" i="2"/>
  <c r="D316" i="2"/>
  <c r="D300" i="2"/>
  <c r="D301" i="2"/>
  <c r="D302" i="2"/>
  <c r="D303" i="2"/>
  <c r="D304" i="2"/>
  <c r="D305" i="2"/>
  <c r="D306" i="2"/>
  <c r="D307" i="2"/>
  <c r="D308" i="2"/>
  <c r="D309" i="2"/>
  <c r="D310" i="2"/>
  <c r="D311" i="2"/>
  <c r="D312" i="2"/>
  <c r="D313" i="2"/>
  <c r="D314" i="2"/>
  <c r="D315" i="2"/>
  <c r="D299" i="2"/>
  <c r="D269" i="2"/>
  <c r="D270" i="2"/>
  <c r="D271" i="2"/>
  <c r="D272" i="2"/>
  <c r="D273" i="2"/>
  <c r="D274" i="2"/>
  <c r="D275" i="2"/>
  <c r="D276" i="2"/>
  <c r="D277" i="2"/>
  <c r="D268" i="2"/>
  <c r="D246" i="2"/>
  <c r="D247" i="2"/>
  <c r="D248" i="2"/>
  <c r="D249" i="2"/>
  <c r="D250" i="2"/>
  <c r="D251" i="2"/>
  <c r="D252" i="2"/>
  <c r="D253" i="2"/>
  <c r="D245" i="2"/>
  <c r="D157" i="2"/>
  <c r="D158" i="2"/>
  <c r="D159" i="2"/>
  <c r="D160" i="2"/>
  <c r="D161" i="2"/>
  <c r="D162" i="2"/>
  <c r="D163" i="2"/>
  <c r="D164" i="2"/>
  <c r="D165" i="2"/>
  <c r="D166" i="2"/>
  <c r="D167" i="2"/>
  <c r="D168" i="2"/>
  <c r="D169" i="2"/>
  <c r="D170" i="2"/>
  <c r="D171" i="2"/>
  <c r="D172" i="2"/>
  <c r="D147" i="2"/>
  <c r="D148" i="2"/>
  <c r="D149" i="2"/>
  <c r="D150" i="2"/>
  <c r="D151" i="2"/>
  <c r="D152" i="2"/>
  <c r="D153" i="2"/>
  <c r="D154" i="2"/>
  <c r="D155" i="2"/>
  <c r="D156" i="2"/>
  <c r="D146" i="2"/>
  <c r="D1014" i="2"/>
  <c r="D1015" i="2"/>
  <c r="D1013" i="2"/>
  <c r="D46" i="2"/>
  <c r="D47" i="2"/>
  <c r="D48" i="2"/>
  <c r="D49" i="2"/>
  <c r="D50" i="2"/>
  <c r="D51" i="2"/>
  <c r="D52" i="2"/>
  <c r="D53" i="2"/>
  <c r="D54" i="2"/>
  <c r="D55" i="2"/>
  <c r="D56" i="2"/>
  <c r="D45" i="2"/>
  <c r="D999" i="2"/>
  <c r="D1000" i="2"/>
  <c r="D1001" i="2"/>
  <c r="D1002" i="2"/>
  <c r="D1003" i="2"/>
  <c r="D1004" i="2"/>
  <c r="D1005" i="2"/>
  <c r="D1006" i="2"/>
  <c r="D1007" i="2"/>
  <c r="D1008" i="2"/>
  <c r="D1009" i="2"/>
  <c r="D998" i="2"/>
  <c r="E924" i="2"/>
  <c r="E925" i="2"/>
  <c r="E926" i="2"/>
  <c r="E923" i="2"/>
  <c r="D928" i="2"/>
  <c r="D929" i="2"/>
  <c r="D927" i="2"/>
  <c r="D924" i="2"/>
  <c r="D925" i="2"/>
  <c r="D926" i="2"/>
  <c r="D923" i="2"/>
  <c r="D772" i="2"/>
  <c r="D773" i="2"/>
  <c r="D774" i="2"/>
  <c r="D775" i="2"/>
  <c r="D776" i="2"/>
  <c r="D777" i="2"/>
  <c r="D778" i="2"/>
  <c r="D779" i="2"/>
  <c r="D780" i="2"/>
  <c r="D781" i="2"/>
  <c r="D782" i="2"/>
  <c r="D783" i="2"/>
  <c r="D784" i="2"/>
  <c r="D785" i="2"/>
  <c r="D786" i="2"/>
  <c r="D787" i="2"/>
  <c r="D771" i="2"/>
  <c r="D739" i="2"/>
  <c r="D740" i="2"/>
  <c r="D741" i="2"/>
  <c r="D742" i="2"/>
  <c r="D743" i="2"/>
  <c r="D744" i="2"/>
  <c r="D745" i="2"/>
  <c r="D746" i="2"/>
  <c r="D747" i="2"/>
  <c r="D748" i="2"/>
  <c r="D749" i="2"/>
  <c r="D750" i="2"/>
  <c r="D735" i="2"/>
  <c r="D736" i="2"/>
  <c r="D737" i="2"/>
  <c r="D738" i="2"/>
  <c r="D729" i="2"/>
  <c r="D730" i="2"/>
  <c r="D731" i="2"/>
  <c r="D732" i="2"/>
  <c r="D733" i="2"/>
  <c r="D734" i="2"/>
  <c r="D728" i="2"/>
  <c r="D653" i="2"/>
  <c r="D654" i="2"/>
  <c r="D652"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598" i="2"/>
  <c r="D49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48" i="2"/>
  <c r="D446" i="2"/>
  <c r="D447" i="2"/>
  <c r="D445" i="2"/>
</calcChain>
</file>

<file path=xl/sharedStrings.xml><?xml version="1.0" encoding="utf-8"?>
<sst xmlns="http://schemas.openxmlformats.org/spreadsheetml/2006/main" count="6540" uniqueCount="3162">
  <si>
    <t>type</t>
  </si>
  <si>
    <t>label</t>
  </si>
  <si>
    <t>name</t>
  </si>
  <si>
    <t>hint</t>
  </si>
  <si>
    <t>appearance</t>
  </si>
  <si>
    <t>required</t>
  </si>
  <si>
    <t>relevant</t>
  </si>
  <si>
    <t>constraint</t>
  </si>
  <si>
    <t>constraint_message</t>
  </si>
  <si>
    <t>repeat_count</t>
  </si>
  <si>
    <t>calculation</t>
  </si>
  <si>
    <t>list_name</t>
  </si>
  <si>
    <t>start</t>
  </si>
  <si>
    <t>Survey start time</t>
  </si>
  <si>
    <t>end</t>
  </si>
  <si>
    <t>Survey completion time</t>
  </si>
  <si>
    <t>today</t>
  </si>
  <si>
    <t>date</t>
  </si>
  <si>
    <t>username</t>
  </si>
  <si>
    <t>deviceid</t>
  </si>
  <si>
    <t>begin_group</t>
  </si>
  <si>
    <t>mod0</t>
  </si>
  <si>
    <t>end_group</t>
  </si>
  <si>
    <t>select_one reg</t>
  </si>
  <si>
    <t>q001</t>
  </si>
  <si>
    <t>In which region is the farm located?</t>
  </si>
  <si>
    <t>In which community is the farm located?</t>
  </si>
  <si>
    <t>q003</t>
  </si>
  <si>
    <t>q002</t>
  </si>
  <si>
    <t>Enter the household number</t>
  </si>
  <si>
    <t>geopoint</t>
  </si>
  <si>
    <t>GPS</t>
  </si>
  <si>
    <t>gps location of interview</t>
  </si>
  <si>
    <t>Good [morning, afternoon, evening], I am from The Consultancy Group (TCG) and we are working on behalf of the Ministry of Agriculture with IDB support, to collect information about the living conditions, and agricultural products and practices of farmers in the region. We hope that this information will eventually benefit all farmers in the region by allowing us to understand how farming practices can be improved and what needs to be done to achieve this goal. We would appreciate it if you were willing to give us some of your time today to respond to the questions in this survey. We thank you in advance for your co-operation and assure you that all of the information you provide will be treated confidentially.</t>
  </si>
  <si>
    <t>note</t>
  </si>
  <si>
    <t>note0</t>
  </si>
  <si>
    <t>q0_0</t>
  </si>
  <si>
    <t>Do you agree to participate?</t>
  </si>
  <si>
    <t>select_one yn</t>
  </si>
  <si>
    <t>q0_4</t>
  </si>
  <si>
    <t>select_one loc</t>
  </si>
  <si>
    <t>rid</t>
  </si>
  <si>
    <t>Respondent Identification</t>
  </si>
  <si>
    <t>text</t>
  </si>
  <si>
    <t>What is your surname?</t>
  </si>
  <si>
    <t>What is your first name?</t>
  </si>
  <si>
    <t>q0_6</t>
  </si>
  <si>
    <t>integer</t>
  </si>
  <si>
    <t>What is your identification (ID) number?</t>
  </si>
  <si>
    <t>q0_8</t>
  </si>
  <si>
    <t>What is your mobile phone number?</t>
  </si>
  <si>
    <t>q0_9</t>
  </si>
  <si>
    <t>What is your landline telephone number?</t>
  </si>
  <si>
    <t>q0_10</t>
  </si>
  <si>
    <t>For how many years have you been a producer of agricultural or livestock products?</t>
  </si>
  <si>
    <t>With which ethnicity do you identify most?</t>
  </si>
  <si>
    <t>Do you speak a dialect or language other than English?</t>
  </si>
  <si>
    <t>What other language or dialect do you speak?</t>
  </si>
  <si>
    <t>What is the main activity of your household?</t>
  </si>
  <si>
    <t>q0_5a</t>
  </si>
  <si>
    <t>q0_5b</t>
  </si>
  <si>
    <t>q0_a7</t>
  </si>
  <si>
    <t>q0_7b</t>
  </si>
  <si>
    <t>q0_11</t>
  </si>
  <si>
    <t>Q0_12</t>
  </si>
  <si>
    <t>q0_13</t>
  </si>
  <si>
    <t>select_one eth</t>
  </si>
  <si>
    <t>select_multiple lang</t>
  </si>
  <si>
    <t>select_one mact</t>
  </si>
  <si>
    <t>reg</t>
  </si>
  <si>
    <t>Region 2</t>
  </si>
  <si>
    <t>Region 3</t>
  </si>
  <si>
    <t>comm</t>
  </si>
  <si>
    <t>yn</t>
  </si>
  <si>
    <t>No</t>
  </si>
  <si>
    <t>Yes</t>
  </si>
  <si>
    <t>xxx</t>
  </si>
  <si>
    <t>yyy</t>
  </si>
  <si>
    <t>sup</t>
  </si>
  <si>
    <t>Supervisor 1</t>
  </si>
  <si>
    <t>Supervisor 2</t>
  </si>
  <si>
    <t>Supervisor 3</t>
  </si>
  <si>
    <t>Supervisor 4</t>
  </si>
  <si>
    <t>Supervisor 5</t>
  </si>
  <si>
    <t>loc</t>
  </si>
  <si>
    <t>Farm</t>
  </si>
  <si>
    <t>Home</t>
  </si>
  <si>
    <t>Both</t>
  </si>
  <si>
    <t>eth</t>
  </si>
  <si>
    <t>Amerindian</t>
  </si>
  <si>
    <t>East Indian</t>
  </si>
  <si>
    <t>African/ Black</t>
  </si>
  <si>
    <t>White</t>
  </si>
  <si>
    <t>Chinese</t>
  </si>
  <si>
    <t>Mixed</t>
  </si>
  <si>
    <t>Other</t>
  </si>
  <si>
    <t>lang</t>
  </si>
  <si>
    <t>Portuguese</t>
  </si>
  <si>
    <t>Guyanese Creole</t>
  </si>
  <si>
    <t>Macushi</t>
  </si>
  <si>
    <t>Akawaio</t>
  </si>
  <si>
    <t>Wai-Wai</t>
  </si>
  <si>
    <t>Arawak / Lokono</t>
  </si>
  <si>
    <t>Wapishana</t>
  </si>
  <si>
    <t>Hindi</t>
  </si>
  <si>
    <t>Spanish</t>
  </si>
  <si>
    <t>Tamil</t>
  </si>
  <si>
    <t>Crop farming</t>
  </si>
  <si>
    <t>Livestock</t>
  </si>
  <si>
    <t>Forestry</t>
  </si>
  <si>
    <t>Aquaculture</t>
  </si>
  <si>
    <t>mact</t>
  </si>
  <si>
    <t>${q0_0}='1'</t>
  </si>
  <si>
    <t>Mobile phone number is incorrect</t>
  </si>
  <si>
    <t>Landline number is incorrect</t>
  </si>
  <si>
    <t>${q0_11}='1'</t>
  </si>
  <si>
    <t>Module 0: Basic Information</t>
  </si>
  <si>
    <t>mod1</t>
  </si>
  <si>
    <t>Module 1: Sociodemographic Information</t>
  </si>
  <si>
    <t>Please name each member of your household</t>
  </si>
  <si>
    <t>q1_1</t>
  </si>
  <si>
    <t>begin_repeat</t>
  </si>
  <si>
    <t>hhrepeat</t>
  </si>
  <si>
    <t>end_repeat</t>
  </si>
  <si>
    <t>calculate</t>
  </si>
  <si>
    <t>name_pos</t>
  </si>
  <si>
    <t>position(..)</t>
  </si>
  <si>
    <t>count(${q1_1})</t>
  </si>
  <si>
    <t>HH members</t>
  </si>
  <si>
    <t>hhrepeat2</t>
  </si>
  <si>
    <t>hhname</t>
  </si>
  <si>
    <t>indexed-repeat(${q1_1},${hhrepeat},position(..))</t>
  </si>
  <si>
    <t>What is the relationship of [${hhname}] to the household head?</t>
  </si>
  <si>
    <t>What is the sex of [${hhname}]?</t>
  </si>
  <si>
    <t>What is the age of [${hhname}]?</t>
  </si>
  <si>
    <t>What is the marital status of [${hhname}]?</t>
  </si>
  <si>
    <t>Was [${hhname}] born in this region?</t>
  </si>
  <si>
    <t>What is the highest level of education completed by [${hhname}]?</t>
  </si>
  <si>
    <t>How many years of schooling did [${hhname}] complete?</t>
  </si>
  <si>
    <t>q1_3</t>
  </si>
  <si>
    <t>q1_2</t>
  </si>
  <si>
    <t>q1_4</t>
  </si>
  <si>
    <t>q1_5</t>
  </si>
  <si>
    <t>q1_6</t>
  </si>
  <si>
    <t>q1_7</t>
  </si>
  <si>
    <t>q1_8</t>
  </si>
  <si>
    <t>q1_9</t>
  </si>
  <si>
    <t>q1_10</t>
  </si>
  <si>
    <t>select_one relat</t>
  </si>
  <si>
    <t>select_one sex</t>
  </si>
  <si>
    <t>select_one marital</t>
  </si>
  <si>
    <t>select_one edu</t>
  </si>
  <si>
    <t>select_one literate</t>
  </si>
  <si>
    <t>relat</t>
  </si>
  <si>
    <t>Self</t>
  </si>
  <si>
    <t>Spouse</t>
  </si>
  <si>
    <t>Child</t>
  </si>
  <si>
    <t>Sibling</t>
  </si>
  <si>
    <t>Parent</t>
  </si>
  <si>
    <t>Other relative</t>
  </si>
  <si>
    <t>Unrelated</t>
  </si>
  <si>
    <t>sex</t>
  </si>
  <si>
    <t>Male</t>
  </si>
  <si>
    <t>Female</t>
  </si>
  <si>
    <t>marital</t>
  </si>
  <si>
    <t>Married</t>
  </si>
  <si>
    <t>Divorced</t>
  </si>
  <si>
    <t>Separated</t>
  </si>
  <si>
    <t>Widowed</t>
  </si>
  <si>
    <t>Single</t>
  </si>
  <si>
    <t>Co-habitating</t>
  </si>
  <si>
    <t>No schooling</t>
  </si>
  <si>
    <t>Pre-school - incomplete</t>
  </si>
  <si>
    <t>Pre-school - complete</t>
  </si>
  <si>
    <t>Primary school - incomplete</t>
  </si>
  <si>
    <t>Primary school - complete</t>
  </si>
  <si>
    <t>Secondary school - incomplete</t>
  </si>
  <si>
    <t>Secondary school - complete</t>
  </si>
  <si>
    <t>Post-secondary school - complete</t>
  </si>
  <si>
    <t>University - incomplete</t>
  </si>
  <si>
    <t>University - complete</t>
  </si>
  <si>
    <t>Post-secondary school - incomplete</t>
  </si>
  <si>
    <t>edu</t>
  </si>
  <si>
    <t>literate</t>
  </si>
  <si>
    <t>Read and write</t>
  </si>
  <si>
    <t>Read only</t>
  </si>
  <si>
    <t>Neither reading nor writing</t>
  </si>
  <si>
    <t>mod1.1</t>
  </si>
  <si>
    <t>Household Members</t>
  </si>
  <si>
    <t>field-list</t>
  </si>
  <si>
    <t>q1_2: Only one household head is allowed</t>
  </si>
  <si>
    <t>q1_4: For age less than one year enter 0. Enter 99 for no answer</t>
  </si>
  <si>
    <t>.&gt;=0 and .&lt;=99</t>
  </si>
  <si>
    <t>Enter an age between 0 and 99</t>
  </si>
  <si>
    <t>${q1_4}&gt;=12</t>
  </si>
  <si>
    <t>mod1.11</t>
  </si>
  <si>
    <t>.&gt;=0 and .&lt;=12</t>
  </si>
  <si>
    <t>Number of months must be between 0 and 12</t>
  </si>
  <si>
    <t>${q1_8}!='1'</t>
  </si>
  <si>
    <t>.&gt;=0 and .&lt;99</t>
  </si>
  <si>
    <t>Schooling years must be mor than 0 and less than 99</t>
  </si>
  <si>
    <t>q1_9: Do not count years in which a grade was repeated.</t>
  </si>
  <si>
    <t>mod1.2</t>
  </si>
  <si>
    <t>What type of dwelling does your household live in?</t>
  </si>
  <si>
    <t>Specify other type of dwelling</t>
  </si>
  <si>
    <t>What is the main wall material used in the dwelling?</t>
  </si>
  <si>
    <t>Specify other wall material</t>
  </si>
  <si>
    <t>What is the predominant roof material used in the dwelling?</t>
  </si>
  <si>
    <t>Specify other roofing material</t>
  </si>
  <si>
    <t>What is the main source of water supply for this dwelling?</t>
  </si>
  <si>
    <t>Specify other main source of water</t>
  </si>
  <si>
    <t>What is the main type of sanitation facility for this dwelling?</t>
  </si>
  <si>
    <t>Specify other type of sanitation facility</t>
  </si>
  <si>
    <t>What is the main source of electricity for this dwelling?</t>
  </si>
  <si>
    <t>Specify other main source of electricity</t>
  </si>
  <si>
    <t>What is the main type of energy that your household uses for cooking?</t>
  </si>
  <si>
    <t>Specify other main source of energy for cooking</t>
  </si>
  <si>
    <t>What is the ownership status for this dwelling?</t>
  </si>
  <si>
    <t>Specify other ownership status</t>
  </si>
  <si>
    <t>In the past year (July 2021 -- June 2022) which of the following improvements have you made to the dwelling?</t>
  </si>
  <si>
    <t>Specify other dwelling improvement</t>
  </si>
  <si>
    <t>How much did you pay in total for these improvements (including tools, labour, and materials)?</t>
  </si>
  <si>
    <t>q1_11</t>
  </si>
  <si>
    <t>q1_11a</t>
  </si>
  <si>
    <t>q1_12</t>
  </si>
  <si>
    <t>q1_12a</t>
  </si>
  <si>
    <t>q1_13</t>
  </si>
  <si>
    <t>q1_14</t>
  </si>
  <si>
    <t>q1_13a</t>
  </si>
  <si>
    <t>q1_14a</t>
  </si>
  <si>
    <t>q1_15</t>
  </si>
  <si>
    <t>q1_15a</t>
  </si>
  <si>
    <t>q1_16</t>
  </si>
  <si>
    <t>q1_16a</t>
  </si>
  <si>
    <t>q1_17</t>
  </si>
  <si>
    <t>q1_17a</t>
  </si>
  <si>
    <t>q1_18</t>
  </si>
  <si>
    <t>q1_19</t>
  </si>
  <si>
    <t>q1_19a</t>
  </si>
  <si>
    <t>q1_21</t>
  </si>
  <si>
    <t>q1_20</t>
  </si>
  <si>
    <t>q1_20a</t>
  </si>
  <si>
    <t>select_one dwell</t>
  </si>
  <si>
    <t>select_one wall</t>
  </si>
  <si>
    <t>select_one roof</t>
  </si>
  <si>
    <t>select_one waters</t>
  </si>
  <si>
    <t>select_one wc</t>
  </si>
  <si>
    <t>select_one elect</t>
  </si>
  <si>
    <t>select_one cook</t>
  </si>
  <si>
    <t>select_one own</t>
  </si>
  <si>
    <t>select_multiple improve</t>
  </si>
  <si>
    <t>dwell</t>
  </si>
  <si>
    <t>Undivided private house</t>
  </si>
  <si>
    <t>Part of a private house</t>
  </si>
  <si>
    <t>Flat / apartment</t>
  </si>
  <si>
    <t>Townhouse</t>
  </si>
  <si>
    <t>Double house / duplex</t>
  </si>
  <si>
    <t>Combined business / dwelling</t>
  </si>
  <si>
    <t>Barracks</t>
  </si>
  <si>
    <t>wall</t>
  </si>
  <si>
    <t>Wood</t>
  </si>
  <si>
    <t>Concrete</t>
  </si>
  <si>
    <t>Wood &amp; concrete</t>
  </si>
  <si>
    <t>Stone</t>
  </si>
  <si>
    <t>Brick</t>
  </si>
  <si>
    <t>Adobe</t>
  </si>
  <si>
    <t>Makeshift</t>
  </si>
  <si>
    <t>roof</t>
  </si>
  <si>
    <t>Sheet metal (Zn, Al)</t>
  </si>
  <si>
    <t>Shingle (asphalt)</t>
  </si>
  <si>
    <t>Shingle (wood)</t>
  </si>
  <si>
    <t>Shingle (other)</t>
  </si>
  <si>
    <t>Tile</t>
  </si>
  <si>
    <t>Thatch</t>
  </si>
  <si>
    <t>waters</t>
  </si>
  <si>
    <t>Private - piped into dwelling</t>
  </si>
  <si>
    <t>Public - piped into dwelling</t>
  </si>
  <si>
    <t>Public - piped into yard</t>
  </si>
  <si>
    <t>Public standpipe</t>
  </si>
  <si>
    <t>Public well or tab</t>
  </si>
  <si>
    <t>wc</t>
  </si>
  <si>
    <t>W.C. linked to sewer</t>
  </si>
  <si>
    <t>W.C. cesspit / septic tank</t>
  </si>
  <si>
    <t>Improved pit toilet</t>
  </si>
  <si>
    <t>Pit latrine</t>
  </si>
  <si>
    <t>None</t>
  </si>
  <si>
    <t>elect</t>
  </si>
  <si>
    <t>Public network</t>
  </si>
  <si>
    <t>Solar panel</t>
  </si>
  <si>
    <t>Generator</t>
  </si>
  <si>
    <t>cook</t>
  </si>
  <si>
    <t>Coal</t>
  </si>
  <si>
    <t>Gas</t>
  </si>
  <si>
    <t>Kerosene</t>
  </si>
  <si>
    <t>Electricity</t>
  </si>
  <si>
    <t>Crop / livestock residues</t>
  </si>
  <si>
    <t>own</t>
  </si>
  <si>
    <t>Owned</t>
  </si>
  <si>
    <t>Squatted</t>
  </si>
  <si>
    <t>Rented - private</t>
  </si>
  <si>
    <t>Rented - government</t>
  </si>
  <si>
    <t>Leased</t>
  </si>
  <si>
    <t>Rent-free</t>
  </si>
  <si>
    <t>improve</t>
  </si>
  <si>
    <t>Roof</t>
  </si>
  <si>
    <t>Walls</t>
  </si>
  <si>
    <t>Floor</t>
  </si>
  <si>
    <t>Rooms</t>
  </si>
  <si>
    <t>Paint</t>
  </si>
  <si>
    <t>Plastering</t>
  </si>
  <si>
    <t>Electrical system</t>
  </si>
  <si>
    <t>Water and sanitation</t>
  </si>
  <si>
    <t>Outside walls</t>
  </si>
  <si>
    <t>${q1_11}='8'</t>
  </si>
  <si>
    <t>${q1_12}='8'</t>
  </si>
  <si>
    <t>${q1_13}='9'</t>
  </si>
  <si>
    <t>${q1_15}='6'</t>
  </si>
  <si>
    <t>${q1_16}='5'</t>
  </si>
  <si>
    <t>${q1_17}='7'</t>
  </si>
  <si>
    <t>${q1_19}='7'</t>
  </si>
  <si>
    <t>q1_11: **Do not ask the respondent**</t>
  </si>
  <si>
    <t>q1_12:  **Do not ask the respondent**</t>
  </si>
  <si>
    <t>q1_13:  **Do not ask the respondent**</t>
  </si>
  <si>
    <t>Private catchment - not piped into dwelling</t>
  </si>
  <si>
    <t>${q1_14}='7'</t>
  </si>
  <si>
    <t>selected(${q1_20},'10')</t>
  </si>
  <si>
    <t>q1_20: Select up to 3 answers</t>
  </si>
  <si>
    <t>Select no more than 3 responses. You may not select None with other answers.</t>
  </si>
  <si>
    <t xml:space="preserve">not( count-selected(.)&gt;3 or (count-selected(.)&gt;1 and selected(.,'11'))) </t>
  </si>
  <si>
    <t>mod1.3</t>
  </si>
  <si>
    <t>Do you know where the closest one of the following facilities is located?</t>
  </si>
  <si>
    <t>q1_22</t>
  </si>
  <si>
    <t>Main paved highway</t>
  </si>
  <si>
    <t>Airport / airstrip</t>
  </si>
  <si>
    <t>Next city/ town</t>
  </si>
  <si>
    <t>RDC</t>
  </si>
  <si>
    <t>Preschool (Nursery School)</t>
  </si>
  <si>
    <t>Primary school</t>
  </si>
  <si>
    <t>Secondary school</t>
  </si>
  <si>
    <t>Hospital</t>
  </si>
  <si>
    <t>Health post</t>
  </si>
  <si>
    <t>Food market</t>
  </si>
  <si>
    <t>Agricultural extension officer</t>
  </si>
  <si>
    <t>Loan services</t>
  </si>
  <si>
    <t>Bank</t>
  </si>
  <si>
    <t>Police station</t>
  </si>
  <si>
    <t>Public transport (boats and similar)</t>
  </si>
  <si>
    <t>mod1.31</t>
  </si>
  <si>
    <t>local</t>
  </si>
  <si>
    <t>select_multiple local</t>
  </si>
  <si>
    <t>q1_22: Ask the respondent about each option clearly!!</t>
  </si>
  <si>
    <t>local_num</t>
  </si>
  <si>
    <t>count-selected(${q1_22})</t>
  </si>
  <si>
    <t>Local</t>
  </si>
  <si>
    <t>${local_num}</t>
  </si>
  <si>
    <t>items</t>
  </si>
  <si>
    <t>item_name</t>
  </si>
  <si>
    <t>selected-at(${q1_22}, position(..)-1)</t>
  </si>
  <si>
    <t>Specify other access route</t>
  </si>
  <si>
    <t>How accessible is this route?</t>
  </si>
  <si>
    <t>Specify other accessibility</t>
  </si>
  <si>
    <t>q1_23</t>
  </si>
  <si>
    <t>q1_24</t>
  </si>
  <si>
    <t>q1_24a</t>
  </si>
  <si>
    <t>q1_25</t>
  </si>
  <si>
    <t>q1_26</t>
  </si>
  <si>
    <t>q1_26a</t>
  </si>
  <si>
    <t>q1_27</t>
  </si>
  <si>
    <t>q1_27a</t>
  </si>
  <si>
    <t>Normally, by what means do you get to the [${item_name}]?</t>
  </si>
  <si>
    <t>What is the distance of the [${item_name}] to your home?</t>
  </si>
  <si>
    <t>Specify other means of travel to [${item_name}]</t>
  </si>
  <si>
    <t>Normally, how long does it take you to get to the [${item_name}] using this means?</t>
  </si>
  <si>
    <t>decimal</t>
  </si>
  <si>
    <t>select_one means</t>
  </si>
  <si>
    <t>select_one tdist</t>
  </si>
  <si>
    <t>select_one aroute</t>
  </si>
  <si>
    <t>select_one access</t>
  </si>
  <si>
    <t>Module 1.1: Household Members</t>
  </si>
  <si>
    <t>Module 1.2: Living Conditions</t>
  </si>
  <si>
    <t>Module 1.3: Locality</t>
  </si>
  <si>
    <t>means</t>
  </si>
  <si>
    <t>By foot</t>
  </si>
  <si>
    <t>Bicycle</t>
  </si>
  <si>
    <t>Motorcycle</t>
  </si>
  <si>
    <t>Boat</t>
  </si>
  <si>
    <t>Other private motor vehicle</t>
  </si>
  <si>
    <t>Public transport</t>
  </si>
  <si>
    <t>tdist</t>
  </si>
  <si>
    <t>Less than 10 min</t>
  </si>
  <si>
    <t>Between 10-19 min</t>
  </si>
  <si>
    <t>Between 20-29 min</t>
  </si>
  <si>
    <t>Between 30-59 min</t>
  </si>
  <si>
    <t>One hour or more</t>
  </si>
  <si>
    <t>Street or paved road</t>
  </si>
  <si>
    <t>Dirt road</t>
  </si>
  <si>
    <t>Path / trail</t>
  </si>
  <si>
    <t>River / lake</t>
  </si>
  <si>
    <t>aroute</t>
  </si>
  <si>
    <t>access</t>
  </si>
  <si>
    <t>Always accessible</t>
  </si>
  <si>
    <t>Always impassible during rainy</t>
  </si>
  <si>
    <t>season</t>
  </si>
  <si>
    <t>Sometimes impassible (during rainy season)</t>
  </si>
  <si>
    <t>${q1_27}='5'</t>
  </si>
  <si>
    <t>${q1_26}='5'</t>
  </si>
  <si>
    <t>${q1_24}='7'</t>
  </si>
  <si>
    <t>q1_21: Enter -1 for don't know and -2 for no answer.</t>
  </si>
  <si>
    <t>mod2.0</t>
  </si>
  <si>
    <t>Module 2: Land/Plot</t>
  </si>
  <si>
    <t>mod2.1</t>
  </si>
  <si>
    <t>Module 2.1: General Characteristics of Family Plots</t>
  </si>
  <si>
    <t>How many parcels/plots do you own or operate on?</t>
  </si>
  <si>
    <t>q2_0</t>
  </si>
  <si>
    <t>q2_0: Enter -1 for don't know and -2 for no answer</t>
  </si>
  <si>
    <t>.&gt;=-2 and .&lt;99</t>
  </si>
  <si>
    <t>Enter a number less than 99</t>
  </si>
  <si>
    <t>Please given a name to each parcel/plot so that we can refer to them individually</t>
  </si>
  <si>
    <t>q2_0_1</t>
  </si>
  <si>
    <t>parcel</t>
  </si>
  <si>
    <t>${q2_0}</t>
  </si>
  <si>
    <t>${q2_0}&gt;=1</t>
  </si>
  <si>
    <t>parcel2</t>
  </si>
  <si>
    <t>name_plot</t>
  </si>
  <si>
    <t>select_one ownership</t>
  </si>
  <si>
    <t>q2_1</t>
  </si>
  <si>
    <t>What is the ownership status of this parcel [${name_plot}]?</t>
  </si>
  <si>
    <t>Specify other parcel ownership status</t>
  </si>
  <si>
    <t>In which year did you receive the title or documentation for this parcel [${name_plot}]?</t>
  </si>
  <si>
    <t>Under whose name is the land title or documentation for parcel  [${name_plot}]?</t>
  </si>
  <si>
    <t>q2_1a</t>
  </si>
  <si>
    <t>q2_2</t>
  </si>
  <si>
    <t>q2_4</t>
  </si>
  <si>
    <t>q2_4a</t>
  </si>
  <si>
    <t>q2_5</t>
  </si>
  <si>
    <t>q2_5a</t>
  </si>
  <si>
    <t>How is this parcel [${name_plot}] managed?</t>
  </si>
  <si>
    <t>Specify other parcel management for plot [${name_plot}]</t>
  </si>
  <si>
    <t>select_one pmanage</t>
  </si>
  <si>
    <t>ownership</t>
  </si>
  <si>
    <t>With land title</t>
  </si>
  <si>
    <t>Without land title</t>
  </si>
  <si>
    <t>Rented</t>
  </si>
  <si>
    <t>Community-owned</t>
  </si>
  <si>
    <t>Individually</t>
  </si>
  <si>
    <t>By 2 or more household members</t>
  </si>
  <si>
    <t>By a business</t>
  </si>
  <si>
    <t>By an association</t>
  </si>
  <si>
    <t>Communally</t>
  </si>
  <si>
    <t>pmanage</t>
  </si>
  <si>
    <t>${q2_1}='6'</t>
  </si>
  <si>
    <t>${q2_5}='6'</t>
  </si>
  <si>
    <t>${q2_4}='1'</t>
  </si>
  <si>
    <t>q2_2: Enter 0000 for don't know</t>
  </si>
  <si>
    <t>${q2_1}='1'</t>
  </si>
  <si>
    <t>.=0000 or .&gt;=1900 and .&lt;=2022</t>
  </si>
  <si>
    <t>Enter a year between 1900 and 2022</t>
  </si>
  <si>
    <t>Was this parcel cultivated in the last year (July 2021 - June 2022)?</t>
  </si>
  <si>
    <t>Unit of measurement for parcel size</t>
  </si>
  <si>
    <t>How much is the rent price per year?</t>
  </si>
  <si>
    <t>q2_6</t>
  </si>
  <si>
    <t>q2_7</t>
  </si>
  <si>
    <t>q2_8a</t>
  </si>
  <si>
    <t>q2_8w</t>
  </si>
  <si>
    <t>q2_8x</t>
  </si>
  <si>
    <t>q2_8y</t>
  </si>
  <si>
    <t>q2_8z</t>
  </si>
  <si>
    <t>q2_9</t>
  </si>
  <si>
    <t>q2_10</t>
  </si>
  <si>
    <t>q2_10a</t>
  </si>
  <si>
    <t>q2_11</t>
  </si>
  <si>
    <t>q2_12</t>
  </si>
  <si>
    <t>q2_13</t>
  </si>
  <si>
    <t>select_one bcult</t>
  </si>
  <si>
    <t>select_one area</t>
  </si>
  <si>
    <t>select_one muse</t>
  </si>
  <si>
    <t>select_multiple wsource</t>
  </si>
  <si>
    <t>bcult</t>
  </si>
  <si>
    <t>New clearing of virgin land</t>
  </si>
  <si>
    <t>Previously cultivated land</t>
  </si>
  <si>
    <t>Forested land</t>
  </si>
  <si>
    <t>Savannah / grass lands</t>
  </si>
  <si>
    <t>Acre</t>
  </si>
  <si>
    <t>Hectare</t>
  </si>
  <si>
    <t>Squared meter</t>
  </si>
  <si>
    <t>Squared feet</t>
  </si>
  <si>
    <t>Square rod</t>
  </si>
  <si>
    <t>area</t>
  </si>
  <si>
    <t>muse</t>
  </si>
  <si>
    <t>Annual / temporary crops</t>
  </si>
  <si>
    <t>Permanent / perennial crops</t>
  </si>
  <si>
    <t>Livestock / pasture</t>
  </si>
  <si>
    <t>Fallow</t>
  </si>
  <si>
    <t>${q2_10}='7'</t>
  </si>
  <si>
    <t>q2_13a</t>
  </si>
  <si>
    <t>selected(${q2_13},'8')</t>
  </si>
  <si>
    <t>wsource</t>
  </si>
  <si>
    <t>Well</t>
  </si>
  <si>
    <t>River / stream</t>
  </si>
  <si>
    <t>Ravine</t>
  </si>
  <si>
    <t>Pond</t>
  </si>
  <si>
    <t>Public / communal network</t>
  </si>
  <si>
    <t>Water tank</t>
  </si>
  <si>
    <t>Trenches</t>
  </si>
  <si>
    <t>What was this parcel  [${name_plot}] before it became cultivated?</t>
  </si>
  <si>
    <t>How large is your parcel  [${name_plot}]?</t>
  </si>
  <si>
    <t>How large is the area of your parcel ( [${name_plot}]) that you rented to somebody else?</t>
  </si>
  <si>
    <t>What is the main use of this parcel  [${name_plot}]?</t>
  </si>
  <si>
    <t>Specify other main use of parcel  [${name_plot}]</t>
  </si>
  <si>
    <t>Have you had erosion problems during the course of the dry season or rainy season on parcel  [${name_plot}]?</t>
  </si>
  <si>
    <t>count-selected(${q2_13})</t>
  </si>
  <si>
    <t>mod2.11</t>
  </si>
  <si>
    <t>Specify other water storage</t>
  </si>
  <si>
    <t>What is the volume of your water storage?</t>
  </si>
  <si>
    <t>select_multiple wuse</t>
  </si>
  <si>
    <t>q2_14</t>
  </si>
  <si>
    <t>q2_14a</t>
  </si>
  <si>
    <t>q2_15</t>
  </si>
  <si>
    <t>q2_15a</t>
  </si>
  <si>
    <t>q2_16</t>
  </si>
  <si>
    <t>select_multiple wstore</t>
  </si>
  <si>
    <t>selected(${q2_14},'6')</t>
  </si>
  <si>
    <t>selected(${q2_15},'4')</t>
  </si>
  <si>
    <t>Specify other use</t>
  </si>
  <si>
    <t>select_one ynna</t>
  </si>
  <si>
    <t>q2_17</t>
  </si>
  <si>
    <t>q2_18</t>
  </si>
  <si>
    <t>q2_19</t>
  </si>
  <si>
    <t>Agricultural Practices</t>
  </si>
  <si>
    <t>mod2.12</t>
  </si>
  <si>
    <t>Does the person who make the majority of decisions about this plot ([${name_plot}]) live in the household?</t>
  </si>
  <si>
    <t>Who makes the majority of decisions about the family plots ([${name_plot}])?</t>
  </si>
  <si>
    <t>q2_0_1: Use a name or a number</t>
  </si>
  <si>
    <t>wuse</t>
  </si>
  <si>
    <t>Family consumption</t>
  </si>
  <si>
    <t>Garden work</t>
  </si>
  <si>
    <t>Agricultural use</t>
  </si>
  <si>
    <t>Animal consumption</t>
  </si>
  <si>
    <t>No use</t>
  </si>
  <si>
    <t>Reservoir / tank</t>
  </si>
  <si>
    <t>Open pond</t>
  </si>
  <si>
    <t>No storage</t>
  </si>
  <si>
    <t>wstore</t>
  </si>
  <si>
    <t>ynna</t>
  </si>
  <si>
    <t>Not applicable</t>
  </si>
  <si>
    <t>not(count-selected(.)&gt;1 and selected(.,'3'))</t>
  </si>
  <si>
    <t>not(count-selected(.)&gt;1 and selected(.,'5'))</t>
  </si>
  <si>
    <t>Do not select "No storage" along with other answers</t>
  </si>
  <si>
    <t>Do not select "No use" along with other answers</t>
  </si>
  <si>
    <t>q2_16: Register in gallons. Enter -1 for don't know</t>
  </si>
  <si>
    <t>Enter a valid volume</t>
  </si>
  <si>
    <t>.&gt;=-1</t>
  </si>
  <si>
    <t>Enter a valid parcel area</t>
  </si>
  <si>
    <t>q2_8w: Enter -1 for don't know</t>
  </si>
  <si>
    <t>q2_8x: Enter -1 for don't know</t>
  </si>
  <si>
    <t>q2_8y: Enter -1 for don't know</t>
  </si>
  <si>
    <t>q2_8z: Enter -1 for don't know</t>
  </si>
  <si>
    <t>q2_9:Enter -1 for don't know</t>
  </si>
  <si>
    <t>.&gt;=-1 and .&lt;10000000</t>
  </si>
  <si>
    <t>Enter a price less than $10,000,000</t>
  </si>
  <si>
    <t>mod2.2</t>
  </si>
  <si>
    <t>Module 2.2 Land Conflicts</t>
  </si>
  <si>
    <t>Have you experienced any conflicts with regards to your plot/plots?</t>
  </si>
  <si>
    <t>What type of conflict has frequently occurred on your plot?</t>
  </si>
  <si>
    <t>Specify other conflict type</t>
  </si>
  <si>
    <t>Module 2.3: Agricultural Problems</t>
  </si>
  <si>
    <t>In the last year (July 2021 - June 2022) was your agricultural production affected by any of the following events?</t>
  </si>
  <si>
    <t>Specify other agricultural problem</t>
  </si>
  <si>
    <t>Are you currently implementing any of the following agricultural practices on your farm?</t>
  </si>
  <si>
    <t>Specify other agricultural practice</t>
  </si>
  <si>
    <t>Are you currently implementing any of the following livestock practices on your farm?</t>
  </si>
  <si>
    <t>Specify other livestock practice</t>
  </si>
  <si>
    <t>Module 2.4: Agricultural Practices</t>
  </si>
  <si>
    <t>q2_20</t>
  </si>
  <si>
    <t>q2_21</t>
  </si>
  <si>
    <t>q2_21a</t>
  </si>
  <si>
    <t>q2_22</t>
  </si>
  <si>
    <t>q2_23</t>
  </si>
  <si>
    <t>q2_23a</t>
  </si>
  <si>
    <t>q2_24</t>
  </si>
  <si>
    <t>q2_24a</t>
  </si>
  <si>
    <t>q2_25</t>
  </si>
  <si>
    <t>q2_25a</t>
  </si>
  <si>
    <t>mod2.21</t>
  </si>
  <si>
    <t>q2_26</t>
  </si>
  <si>
    <t>q2_27</t>
  </si>
  <si>
    <t>q2_28</t>
  </si>
  <si>
    <t>q2_28a</t>
  </si>
  <si>
    <t>q2_29</t>
  </si>
  <si>
    <t>q2_29a</t>
  </si>
  <si>
    <t>select_multiple ctype</t>
  </si>
  <si>
    <t>select_one cstat</t>
  </si>
  <si>
    <t>select_multiple cassist</t>
  </si>
  <si>
    <t>select_one cres</t>
  </si>
  <si>
    <t>select_multiple events</t>
  </si>
  <si>
    <t>select_one eproduct</t>
  </si>
  <si>
    <t>select_multiple eresp</t>
  </si>
  <si>
    <t>select_multiple apract</t>
  </si>
  <si>
    <t>select_multiple lpract</t>
  </si>
  <si>
    <t>ctype</t>
  </si>
  <si>
    <t>Border delimitation</t>
  </si>
  <si>
    <t>Not having a legal document</t>
  </si>
  <si>
    <t>Occupation / invasion by others</t>
  </si>
  <si>
    <t>Occupation / invasion by us</t>
  </si>
  <si>
    <t>Others claim to be proprietors</t>
  </si>
  <si>
    <t>Did not pay for purchase of land (squatting)</t>
  </si>
  <si>
    <t>Did not pay for rent of land (to private owner)</t>
  </si>
  <si>
    <t>Did not pay for lease of land (to government)</t>
  </si>
  <si>
    <t>selected(${q2_21},'9')</t>
  </si>
  <si>
    <t>cstat</t>
  </si>
  <si>
    <t>Resolved</t>
  </si>
  <si>
    <t>In process of being resolved</t>
  </si>
  <si>
    <t>Without someone to resolve it</t>
  </si>
  <si>
    <t>cassist</t>
  </si>
  <si>
    <t>Judge</t>
  </si>
  <si>
    <t>Attorney</t>
  </si>
  <si>
    <t>Community leaders</t>
  </si>
  <si>
    <t>Government agency</t>
  </si>
  <si>
    <t>No assistance</t>
  </si>
  <si>
    <t>cres</t>
  </si>
  <si>
    <t>Community mediators</t>
  </si>
  <si>
    <t>Arbitration / mediation center</t>
  </si>
  <si>
    <t>Legal action</t>
  </si>
  <si>
    <t>No solution</t>
  </si>
  <si>
    <t>${q2_24}='4'</t>
  </si>
  <si>
    <t>events</t>
  </si>
  <si>
    <t>Drought</t>
  </si>
  <si>
    <t>Crop pest/disease</t>
  </si>
  <si>
    <t>Livestock disease/illness</t>
  </si>
  <si>
    <t>Flooding</t>
  </si>
  <si>
    <t>Theft of livestock</t>
  </si>
  <si>
    <t>Theft of agricultural inputs</t>
  </si>
  <si>
    <t>Theft of machinery/tools</t>
  </si>
  <si>
    <t>Theft of agricultural products</t>
  </si>
  <si>
    <t>selected(${q2_25},'9')</t>
  </si>
  <si>
    <t>eproduct</t>
  </si>
  <si>
    <t>Not at all</t>
  </si>
  <si>
    <t>Reduced production by 25%</t>
  </si>
  <si>
    <t>Reduced production by 50%</t>
  </si>
  <si>
    <t>Lost the entire harvest</t>
  </si>
  <si>
    <t>Reduced quality of the harvest</t>
  </si>
  <si>
    <t>Reduced production by more than 50%</t>
  </si>
  <si>
    <t>eresp</t>
  </si>
  <si>
    <t>Asked for a loan without deposit</t>
  </si>
  <si>
    <t>Asked for a loan with deposit</t>
  </si>
  <si>
    <t>Failed to make debt payments</t>
  </si>
  <si>
    <t>Sold assets, property, or animals</t>
  </si>
  <si>
    <t>Spent savings</t>
  </si>
  <si>
    <t>NGO</t>
  </si>
  <si>
    <t>Worked more hours than normal</t>
  </si>
  <si>
    <t>Applied treatment</t>
  </si>
  <si>
    <t>Reclaimed insurance deductible</t>
  </si>
  <si>
    <t>Did nothing</t>
  </si>
  <si>
    <t>Asked for loan from relatives / friends</t>
  </si>
  <si>
    <t>Asked for assistance from an NGO</t>
  </si>
  <si>
    <t>Asked for support from local government</t>
  </si>
  <si>
    <t>Drastically reduced household consumption</t>
  </si>
  <si>
    <t>Sowed other plants/ made other products</t>
  </si>
  <si>
    <t>apract</t>
  </si>
  <si>
    <t>Intercropping</t>
  </si>
  <si>
    <t>Crop rotation</t>
  </si>
  <si>
    <t>Water harvesting</t>
  </si>
  <si>
    <t>Tree cover cultivation</t>
  </si>
  <si>
    <t>Coverage crops</t>
  </si>
  <si>
    <t>Soil conservation works</t>
  </si>
  <si>
    <t>Improved pasture / pasture management</t>
  </si>
  <si>
    <t>Integrated pest management</t>
  </si>
  <si>
    <t>Mulching</t>
  </si>
  <si>
    <t>lpract</t>
  </si>
  <si>
    <t>Artificial insemination</t>
  </si>
  <si>
    <t>Deworming</t>
  </si>
  <si>
    <t>Vaccination</t>
  </si>
  <si>
    <t>Supplemental feeding</t>
  </si>
  <si>
    <t>cnum</t>
  </si>
  <si>
    <t>count-selected(${q2_21})</t>
  </si>
  <si>
    <t>${cnum}</t>
  </si>
  <si>
    <t>selected-at(${q2_21}, position(..)-1)</t>
  </si>
  <si>
    <t>ctype_name</t>
  </si>
  <si>
    <t>ctype_pos</t>
  </si>
  <si>
    <t>What is the status of this conflict [${ctype_name}]?</t>
  </si>
  <si>
    <t>event_pos</t>
  </si>
  <si>
    <t>count-selected(${q2_25})</t>
  </si>
  <si>
    <t>event_num</t>
  </si>
  <si>
    <t>${event_num}</t>
  </si>
  <si>
    <t>event_name</t>
  </si>
  <si>
    <t>selected-at(${q2_25},position(..)-1)</t>
  </si>
  <si>
    <t>How did this [${event_name}] affect your expected production?</t>
  </si>
  <si>
    <t>What were the three main things you did in response to this [${event_name}] ?</t>
  </si>
  <si>
    <t>mod3.0</t>
  </si>
  <si>
    <t>Module 3.0: Assets</t>
  </si>
  <si>
    <t>not(count-selected(.)&gt;3)</t>
  </si>
  <si>
    <t>Maximum of 3 answers</t>
  </si>
  <si>
    <t>selected(${q2_23},'5')</t>
  </si>
  <si>
    <t>Do not select "No assistance" with other answers</t>
  </si>
  <si>
    <t>mod3.1</t>
  </si>
  <si>
    <t>Module 3.1: Agricultural Assets</t>
  </si>
  <si>
    <t>In the last year (July 2021 - June 2022) did you or your household own one or more of the following agricultural assets?</t>
  </si>
  <si>
    <t>Specify other agricultural asset</t>
  </si>
  <si>
    <t>What person or financial institution gave you the loan?</t>
  </si>
  <si>
    <t>Specify other financial institution</t>
  </si>
  <si>
    <t>mod3.2</t>
  </si>
  <si>
    <t>Module 3.2: Non-Agricultural Assets</t>
  </si>
  <si>
    <t>In the last year (July 2021-June 2022) did you or a household member own one or more of the following non-agricultural assets?</t>
  </si>
  <si>
    <t>Specify other non-agricultural asset</t>
  </si>
  <si>
    <t>q3_1</t>
  </si>
  <si>
    <t>q3_1a</t>
  </si>
  <si>
    <t>q3_2</t>
  </si>
  <si>
    <t>q3_3</t>
  </si>
  <si>
    <t>q3_4</t>
  </si>
  <si>
    <t>q3_5</t>
  </si>
  <si>
    <t>q3_5a</t>
  </si>
  <si>
    <t>q3_6</t>
  </si>
  <si>
    <t>q3_6a</t>
  </si>
  <si>
    <t>q3_7</t>
  </si>
  <si>
    <t>q3_8</t>
  </si>
  <si>
    <t>q3_9</t>
  </si>
  <si>
    <t>q3_9a</t>
  </si>
  <si>
    <t>select_one hasset</t>
  </si>
  <si>
    <t>select_multiple naasset</t>
  </si>
  <si>
    <t>select_one finstit</t>
  </si>
  <si>
    <t>select_multiple aasset</t>
  </si>
  <si>
    <t>aasset</t>
  </si>
  <si>
    <t>Wheel tractor</t>
  </si>
  <si>
    <t>Wheel barrow</t>
  </si>
  <si>
    <t>Tractor trailer</t>
  </si>
  <si>
    <t>Crop sprayer</t>
  </si>
  <si>
    <t>Brush cutters</t>
  </si>
  <si>
    <t>Shovel</t>
  </si>
  <si>
    <t>Plough</t>
  </si>
  <si>
    <t>Axe</t>
  </si>
  <si>
    <t>Hoe</t>
  </si>
  <si>
    <t>Chain saw</t>
  </si>
  <si>
    <t>Water pump</t>
  </si>
  <si>
    <t>Mechanized tiller</t>
  </si>
  <si>
    <t>Machete / cutlass</t>
  </si>
  <si>
    <t>Mist blower</t>
  </si>
  <si>
    <t>Excavator</t>
  </si>
  <si>
    <t>Seeder</t>
  </si>
  <si>
    <t>selected(${q3_1},'17')</t>
  </si>
  <si>
    <t>${q3_4}='1'</t>
  </si>
  <si>
    <t>${q3_8}='1'</t>
  </si>
  <si>
    <t>${q3_5}='6'</t>
  </si>
  <si>
    <t>${q3_9}='6'</t>
  </si>
  <si>
    <t>selected(${q3_6},'18')</t>
  </si>
  <si>
    <t>aassetnum</t>
  </si>
  <si>
    <t>count-selected(${q3_1})</t>
  </si>
  <si>
    <t>mod3.11</t>
  </si>
  <si>
    <t>${aassetnum}</t>
  </si>
  <si>
    <t>aasset_pos</t>
  </si>
  <si>
    <t>aasset_name</t>
  </si>
  <si>
    <t>selected-at(${q3_1},position(..)-1)</t>
  </si>
  <si>
    <t>How many functional units of this [${aasset_name}] do you currently own?</t>
  </si>
  <si>
    <t>How did you obtain this [${aasset_name}]?</t>
  </si>
  <si>
    <t>Did you buy this [${aasset_name}] with a loan?</t>
  </si>
  <si>
    <t>nassetnum</t>
  </si>
  <si>
    <t>mod3.21</t>
  </si>
  <si>
    <t>nasset_pos</t>
  </si>
  <si>
    <t>nasset_name</t>
  </si>
  <si>
    <t>${nassetnum}</t>
  </si>
  <si>
    <t>count-selected(${q3_6})</t>
  </si>
  <si>
    <t>selected-at(${q3_6},position(..)-1)</t>
  </si>
  <si>
    <t>How did you obtain this [${nasset_name}]?</t>
  </si>
  <si>
    <t>Did you buy this [${nasset_name}] with a loan?</t>
  </si>
  <si>
    <t>q3_2: Enter -1 for don't know</t>
  </si>
  <si>
    <t>.&gt;=-1 and .&lt;=99</t>
  </si>
  <si>
    <t>Enter a number between -1 and 99</t>
  </si>
  <si>
    <t>hasset</t>
  </si>
  <si>
    <t>Purchased</t>
  </si>
  <si>
    <t>Inherited</t>
  </si>
  <si>
    <t>Exchanged</t>
  </si>
  <si>
    <t>Built</t>
  </si>
  <si>
    <t>Gifted</t>
  </si>
  <si>
    <t>Don't know</t>
  </si>
  <si>
    <t>Public lender</t>
  </si>
  <si>
    <t>Private bank</t>
  </si>
  <si>
    <t>Government program</t>
  </si>
  <si>
    <t>Family / friend</t>
  </si>
  <si>
    <t>finstit</t>
  </si>
  <si>
    <t>naasset</t>
  </si>
  <si>
    <t>Television</t>
  </si>
  <si>
    <t>Outboard engine</t>
  </si>
  <si>
    <t>Other asset</t>
  </si>
  <si>
    <t>Own car</t>
  </si>
  <si>
    <t>Washing machine</t>
  </si>
  <si>
    <t>Electric oven</t>
  </si>
  <si>
    <t>Gas oven</t>
  </si>
  <si>
    <t>Blender</t>
  </si>
  <si>
    <t>Computer / laptop</t>
  </si>
  <si>
    <t>Electric fan / ventilator</t>
  </si>
  <si>
    <t>Freezer</t>
  </si>
  <si>
    <t>Refrigerator</t>
  </si>
  <si>
    <t>DVD / VCR</t>
  </si>
  <si>
    <t>Cell phone</t>
  </si>
  <si>
    <t>Radio / stereo</t>
  </si>
  <si>
    <t>not(count-selected(.)&gt;1 and selected(.,'19'))</t>
  </si>
  <si>
    <t>Do not select "None" with other answers</t>
  </si>
  <si>
    <t>not(count-selected(.)&gt;1 and selected(.,'18'))</t>
  </si>
  <si>
    <t>${q3_7}='1'</t>
  </si>
  <si>
    <t>${q3_3}='1'</t>
  </si>
  <si>
    <t>Module 4: Livestock</t>
  </si>
  <si>
    <t>mod4.0</t>
  </si>
  <si>
    <t>Section 4.1: Livestock Inventory</t>
  </si>
  <si>
    <t>mod4.1</t>
  </si>
  <si>
    <t>Which of the following animals have you owned in the past year (July 2021-Jun 2022)?</t>
  </si>
  <si>
    <t>Specify other animals</t>
  </si>
  <si>
    <t>mod4.11</t>
  </si>
  <si>
    <t>select_one sell</t>
  </si>
  <si>
    <t>q4_0</t>
  </si>
  <si>
    <t>q4_1</t>
  </si>
  <si>
    <t>Do you have livestock?</t>
  </si>
  <si>
    <t>${q4_0}='1'</t>
  </si>
  <si>
    <t>q4_1a</t>
  </si>
  <si>
    <t>select_multiple animals</t>
  </si>
  <si>
    <t>animalnum</t>
  </si>
  <si>
    <t>count-selected(${q4_1})</t>
  </si>
  <si>
    <t>animal_name</t>
  </si>
  <si>
    <t>animal_pos</t>
  </si>
  <si>
    <t>${animalnum}</t>
  </si>
  <si>
    <t>selected-at(${q4_1},position(..)-1)</t>
  </si>
  <si>
    <t>Number of [${animal_name}] in July 2021</t>
  </si>
  <si>
    <t>Purchases of [${animal_name}] in the last year (July 2021-June 2022)</t>
  </si>
  <si>
    <t>Total value of purchases of [${animal_name}]</t>
  </si>
  <si>
    <t>Births of [${animal_name}] in the last year  (July 2021-June 2022)</t>
  </si>
  <si>
    <t>Gifts of [${animal_name}] in the last year  (July 2021-June 2022)</t>
  </si>
  <si>
    <t>Sales of [${animal_name}] in the last year  (July 2021-June 2022)</t>
  </si>
  <si>
    <t>Total value of sales of [${animal_name}]</t>
  </si>
  <si>
    <t>Household consumption of [${animal_name}] in the last year  (July 2021-June 2022)</t>
  </si>
  <si>
    <t>Deaths/donations of [${animal_name}] in the last year  (July 2021-June 2022)</t>
  </si>
  <si>
    <t>Thefts of [${animal_name}] in the last year  (July 2021-June 2022)</t>
  </si>
  <si>
    <t>Where did you sell [${animal_name}]?</t>
  </si>
  <si>
    <t>Specify other location of commercialization of [${animal_name}]</t>
  </si>
  <si>
    <t>q4_2</t>
  </si>
  <si>
    <t>q4_3</t>
  </si>
  <si>
    <t>q4_4</t>
  </si>
  <si>
    <t>q4_5</t>
  </si>
  <si>
    <t>q4_6</t>
  </si>
  <si>
    <t>q4_7</t>
  </si>
  <si>
    <t>q4_8</t>
  </si>
  <si>
    <t>q4_9</t>
  </si>
  <si>
    <t>q4_10</t>
  </si>
  <si>
    <t>q4_11</t>
  </si>
  <si>
    <t>q4_12</t>
  </si>
  <si>
    <t>q4_12a</t>
  </si>
  <si>
    <t>${q4_12}='4'</t>
  </si>
  <si>
    <t>${q4_7}&gt;0</t>
  </si>
  <si>
    <t>animals</t>
  </si>
  <si>
    <t>Cows</t>
  </si>
  <si>
    <t>Bulls</t>
  </si>
  <si>
    <t>Young bulls</t>
  </si>
  <si>
    <t>Heifers</t>
  </si>
  <si>
    <t>Oxen</t>
  </si>
  <si>
    <t>Calves</t>
  </si>
  <si>
    <t>Pigs</t>
  </si>
  <si>
    <t>Sheep</t>
  </si>
  <si>
    <t>Goats</t>
  </si>
  <si>
    <t>Donkeys / mules</t>
  </si>
  <si>
    <t>Horses</t>
  </si>
  <si>
    <t>Hens / chicken</t>
  </si>
  <si>
    <t>Roosters</t>
  </si>
  <si>
    <t>Ducks</t>
  </si>
  <si>
    <t>Turkeys</t>
  </si>
  <si>
    <t>Bee hives</t>
  </si>
  <si>
    <t>selected(${q4_1},'17')</t>
  </si>
  <si>
    <t>sell</t>
  </si>
  <si>
    <t>Sold on farm</t>
  </si>
  <si>
    <t>Sold in market</t>
  </si>
  <si>
    <t>Processing enterprise</t>
  </si>
  <si>
    <t>Enter a value of at least 0</t>
  </si>
  <si>
    <t>${q4_3}&gt;0</t>
  </si>
  <si>
    <t>q4_5: Enter 0 if Beehive</t>
  </si>
  <si>
    <t>q4_9: Enter 0 if Beehive</t>
  </si>
  <si>
    <t>mod4.2</t>
  </si>
  <si>
    <t>Module 4.2: Production</t>
  </si>
  <si>
    <t>Did you produce any of the following animal products in the past year (July 2021 -- June 2022)?</t>
  </si>
  <si>
    <t>Specify other animal product</t>
  </si>
  <si>
    <t>q4_13</t>
  </si>
  <si>
    <t>q4_13a</t>
  </si>
  <si>
    <t>q4_14</t>
  </si>
  <si>
    <t>q4_14a</t>
  </si>
  <si>
    <t>Specify other unit of measurement</t>
  </si>
  <si>
    <t>q4_15</t>
  </si>
  <si>
    <t>q4_16</t>
  </si>
  <si>
    <t>q4_16x</t>
  </si>
  <si>
    <t>q4_17</t>
  </si>
  <si>
    <t>q4_18</t>
  </si>
  <si>
    <t>q4_19</t>
  </si>
  <si>
    <t>q4_20</t>
  </si>
  <si>
    <t>q4_21</t>
  </si>
  <si>
    <t>q4_22</t>
  </si>
  <si>
    <t>select_multiple aprod</t>
  </si>
  <si>
    <t>select_one punit</t>
  </si>
  <si>
    <t>select_multiple sale</t>
  </si>
  <si>
    <t>aprod</t>
  </si>
  <si>
    <t>Milk</t>
  </si>
  <si>
    <t>Cheese</t>
  </si>
  <si>
    <t>Eggs</t>
  </si>
  <si>
    <t>Honey</t>
  </si>
  <si>
    <t>Oil</t>
  </si>
  <si>
    <t>Manure</t>
  </si>
  <si>
    <t>Hide</t>
  </si>
  <si>
    <t>punit</t>
  </si>
  <si>
    <t>Pounds</t>
  </si>
  <si>
    <t>Kilograms</t>
  </si>
  <si>
    <t>Litres</t>
  </si>
  <si>
    <t>Pints</t>
  </si>
  <si>
    <t>Gallons</t>
  </si>
  <si>
    <t>Dozens</t>
  </si>
  <si>
    <t>Units</t>
  </si>
  <si>
    <t>On own property</t>
  </si>
  <si>
    <t>To friend / neighbour in community</t>
  </si>
  <si>
    <t>Fixed client</t>
  </si>
  <si>
    <t>Local market</t>
  </si>
  <si>
    <t>Regional market</t>
  </si>
  <si>
    <t>Through cooperative / association</t>
  </si>
  <si>
    <t>Wholesaler</t>
  </si>
  <si>
    <t>Intermediary</t>
  </si>
  <si>
    <t>Supermarket</t>
  </si>
  <si>
    <t>sale</t>
  </si>
  <si>
    <t>selected(${q4_13},'8')</t>
  </si>
  <si>
    <t>not(count-selected(.)&gt;1 and selected(.,'9'))</t>
  </si>
  <si>
    <t>Do not selecte "None" along with other responses</t>
  </si>
  <si>
    <t>${q4_14}='8'</t>
  </si>
  <si>
    <t>q4_17: Maximum of 3 responses</t>
  </si>
  <si>
    <t>Maximum of 3 responses</t>
  </si>
  <si>
    <t>aprodnum</t>
  </si>
  <si>
    <t>aprod_pos</t>
  </si>
  <si>
    <t>aprod_name</t>
  </si>
  <si>
    <t>count-selected(${q4_13})</t>
  </si>
  <si>
    <t>${aprodnum}</t>
  </si>
  <si>
    <t>selected-at(${q4_13},position(..)-1)</t>
  </si>
  <si>
    <t>Measurement unit of [${aprod_name}]</t>
  </si>
  <si>
    <t>Approximately how much [${aprod_name}] did you produce in the last year?</t>
  </si>
  <si>
    <t>Approximately, how much [${aprod_name}] did you sell in the last year?</t>
  </si>
  <si>
    <t>Unit price of [${aprod_name}]</t>
  </si>
  <si>
    <t>Where did you sell most of the [${aprod_name}]?</t>
  </si>
  <si>
    <t>Household consumption of [${aprod_name}] in the last year  (July 2021-June 2022)</t>
  </si>
  <si>
    <t>Donations of [${aprod_name}] in the last year</t>
  </si>
  <si>
    <t>mod4.21</t>
  </si>
  <si>
    <t>Animal Products</t>
  </si>
  <si>
    <t>Enter an amount of at least 0</t>
  </si>
  <si>
    <t>Amount sold cannot exceed amount produced</t>
  </si>
  <si>
    <t>${q4_16}&gt;0</t>
  </si>
  <si>
    <t>Price must be positive</t>
  </si>
  <si>
    <t>q4_16x: In Guyana dollars</t>
  </si>
  <si>
    <t>Amount consumed cannot exceed amount produced</t>
  </si>
  <si>
    <t>Amount donated cannot exceed amount produced</t>
  </si>
  <si>
    <t>Amount lost cannot exceed amount produced</t>
  </si>
  <si>
    <t>On average, how many gallons of milk do you produce per day?</t>
  </si>
  <si>
    <t>selected(${q4_13},'1')</t>
  </si>
  <si>
    <t>How many days did you produce milk in the last year (July 2021 -- June 2022)?</t>
  </si>
  <si>
    <t>Module 4.3: Annual Operating Cost</t>
  </si>
  <si>
    <t>mod4.3</t>
  </si>
  <si>
    <t>In the past year (July 2021 -- June 2022) did you use any of the following for your livestock production?</t>
  </si>
  <si>
    <t>Specify other cost</t>
  </si>
  <si>
    <t>select_multiple lcosts</t>
  </si>
  <si>
    <t>mod4.31</t>
  </si>
  <si>
    <t>lcostsnum</t>
  </si>
  <si>
    <t>lcost_pos</t>
  </si>
  <si>
    <t>lcost_name</t>
  </si>
  <si>
    <t>q4_23</t>
  </si>
  <si>
    <t>q4_23a</t>
  </si>
  <si>
    <t>q4_24</t>
  </si>
  <si>
    <t>q4_25</t>
  </si>
  <si>
    <t>q4_24a</t>
  </si>
  <si>
    <t>q4_26</t>
  </si>
  <si>
    <t>q4_27</t>
  </si>
  <si>
    <t>Which unit is [${lcost_name}] measured in?</t>
  </si>
  <si>
    <t>How much of/ how often did you use [${lcost_name}] in the past 12 months?</t>
  </si>
  <si>
    <t>How much did one unit of [${lcost_name}] cost in the last year?</t>
  </si>
  <si>
    <t>How much did you spend in total on [${lcost_name}] in the last year?</t>
  </si>
  <si>
    <t>count-selected(${q4_23})</t>
  </si>
  <si>
    <t>${lcostsnum}</t>
  </si>
  <si>
    <t>selected-at(${q4_23},position(..)-1)</t>
  </si>
  <si>
    <t>lcosts</t>
  </si>
  <si>
    <t>Concentrate / food</t>
  </si>
  <si>
    <t>Other food costs</t>
  </si>
  <si>
    <t>Minerals</t>
  </si>
  <si>
    <t>Salt</t>
  </si>
  <si>
    <t>Veterinary products / services</t>
  </si>
  <si>
    <t>Pasture maintenance</t>
  </si>
  <si>
    <t>Molasses</t>
  </si>
  <si>
    <t>Infrastructure maintenance</t>
  </si>
  <si>
    <t>selected(${q4_23},'9')</t>
  </si>
  <si>
    <t>not(count-selected(.)&gt;1 and selected(.,'10'))</t>
  </si>
  <si>
    <t>Do not select "None" along with other responses</t>
  </si>
  <si>
    <t>Specify which unit of measurement</t>
  </si>
  <si>
    <t>not(selected(${q4_23},'10'))</t>
  </si>
  <si>
    <t>total must equal product of previous two items</t>
  </si>
  <si>
    <t>mod4.4</t>
  </si>
  <si>
    <t>Is your household active in aquaculture production?</t>
  </si>
  <si>
    <t>Does your household possess a pond or tank for aquaculture?</t>
  </si>
  <si>
    <t>q4_28</t>
  </si>
  <si>
    <t>${q4_28}='1'</t>
  </si>
  <si>
    <t>select_multiple apond</t>
  </si>
  <si>
    <t>q4_29</t>
  </si>
  <si>
    <t>mod4.41</t>
  </si>
  <si>
    <t>Pond/Tank</t>
  </si>
  <si>
    <t>selected(${q4_29},'1') or selected(${q4_29},'2')</t>
  </si>
  <si>
    <t>What is the width of the pond/tank?</t>
  </si>
  <si>
    <t>What is the depth of the pond/tank?</t>
  </si>
  <si>
    <t>Was the pond/tank constructed due to a government program?</t>
  </si>
  <si>
    <t>In what year was this pond/tank constructed?</t>
  </si>
  <si>
    <t>What was the cost of building the pond/ tank for hired labour?</t>
  </si>
  <si>
    <t>What was the cost of building the pond/ tank for tools and machinery?</t>
  </si>
  <si>
    <t>What was the cost of building the pond/tank for materials?</t>
  </si>
  <si>
    <t>What were the maintenance costs in the last year?</t>
  </si>
  <si>
    <t>q4_31</t>
  </si>
  <si>
    <t>q4_32</t>
  </si>
  <si>
    <t>q4_33</t>
  </si>
  <si>
    <t>q4_34</t>
  </si>
  <si>
    <t>q4_35</t>
  </si>
  <si>
    <t>q4_36</t>
  </si>
  <si>
    <t>q4_37</t>
  </si>
  <si>
    <t>q4_38</t>
  </si>
  <si>
    <t>apond</t>
  </si>
  <si>
    <t>Tank</t>
  </si>
  <si>
    <t>What is the length of the pond/ tank?</t>
  </si>
  <si>
    <t>q4_32: Enter -1 for don't know</t>
  </si>
  <si>
    <t>q4_34: Enter -1 for don't know</t>
  </si>
  <si>
    <t>q4_35: Enter -1 for don't know</t>
  </si>
  <si>
    <t>q4_36: Enter -1 for don't know</t>
  </si>
  <si>
    <t>q4_38: Enter -1 for don't know</t>
  </si>
  <si>
    <t>.=-1 or (.&gt;=1900 and .&lt;=2022)</t>
  </si>
  <si>
    <t>Enter a valid year or -1 for don't know</t>
  </si>
  <si>
    <t>Enter a valid cost</t>
  </si>
  <si>
    <t>Enter a valid length</t>
  </si>
  <si>
    <t>Enter a valid width</t>
  </si>
  <si>
    <t>Enter a valid depth</t>
  </si>
  <si>
    <t>.&gt;=-1 and .&lt;1000</t>
  </si>
  <si>
    <t>q4_30_1</t>
  </si>
  <si>
    <t>q4_30_2</t>
  </si>
  <si>
    <t>q4_30_3</t>
  </si>
  <si>
    <t>What type of fish do you have for aquaculture production?</t>
  </si>
  <si>
    <t>select_multiple fish</t>
  </si>
  <si>
    <t>Specify other type of fish 1</t>
  </si>
  <si>
    <t>Specify other type of fish 2</t>
  </si>
  <si>
    <t xml:space="preserve"> </t>
  </si>
  <si>
    <t>q4_37a</t>
  </si>
  <si>
    <t>q4_37b</t>
  </si>
  <si>
    <t>fishnum</t>
  </si>
  <si>
    <t>count-selected(${q4_37})</t>
  </si>
  <si>
    <t>mod4.42</t>
  </si>
  <si>
    <t>${fishnum}</t>
  </si>
  <si>
    <t>fish_pos</t>
  </si>
  <si>
    <t>fish_name</t>
  </si>
  <si>
    <t>selected-at(${q4_37},position(..)-1)</t>
  </si>
  <si>
    <t>What was your cost of sale (transport, storage, etc.)?</t>
  </si>
  <si>
    <t>How many of [${fish_name}] do you have in your tank/pond?</t>
  </si>
  <si>
    <t>What is the average unit price for [${fish_name}]?</t>
  </si>
  <si>
    <t>Amount of [${fish_name}] meat produced last year (July 2021 -- June 2022)</t>
  </si>
  <si>
    <t>Quantity of [${fish_name}] given away as gift</t>
  </si>
  <si>
    <t>Quantity of [${fish_name}] lost</t>
  </si>
  <si>
    <t>Quantity of [${fish_name}] sold</t>
  </si>
  <si>
    <t>q4_39</t>
  </si>
  <si>
    <t>q4_40</t>
  </si>
  <si>
    <t>q4_41</t>
  </si>
  <si>
    <t>q4_42</t>
  </si>
  <si>
    <t>q4_43</t>
  </si>
  <si>
    <t>q4_44</t>
  </si>
  <si>
    <t>Quantity of [${fish_name}] consumed by your household</t>
  </si>
  <si>
    <t>q4_45</t>
  </si>
  <si>
    <t>q4_46</t>
  </si>
  <si>
    <t>q4_46: Enter Guyana dollars</t>
  </si>
  <si>
    <t>Cost must be positive</t>
  </si>
  <si>
    <t>The number must be positive</t>
  </si>
  <si>
    <t>Amount must be positive</t>
  </si>
  <si>
    <t>q4_39: Enter -1 for don't know. Enter Guyana dollars</t>
  </si>
  <si>
    <t>fish</t>
  </si>
  <si>
    <t>Mozambique tilapia</t>
  </si>
  <si>
    <t>Nile tilapia</t>
  </si>
  <si>
    <t>Jamaican red tilapia</t>
  </si>
  <si>
    <t>Giant river prawn</t>
  </si>
  <si>
    <t>Salmon shrimp</t>
  </si>
  <si>
    <t>Other 1</t>
  </si>
  <si>
    <t>Other 2</t>
  </si>
  <si>
    <t>selected(${q4_37},'6')</t>
  </si>
  <si>
    <t>selected(${q4_37},'7')</t>
  </si>
  <si>
    <t>q4_41: Answer in pounds. Enter -1 for don't know</t>
  </si>
  <si>
    <t>q4_42: Answer in pounds. Enter -1 for don't know</t>
  </si>
  <si>
    <t>q4_43: Answer in pounds. Enter -1 for don't know</t>
  </si>
  <si>
    <t>q4_40: Answer in pounds. Enter -1 for don't know</t>
  </si>
  <si>
    <t>mod5.0</t>
  </si>
  <si>
    <t>Module 5.0: Agricultural Production</t>
  </si>
  <si>
    <t>Which of the following crops did you harvest within the last 12 months?</t>
  </si>
  <si>
    <t>mod5.1</t>
  </si>
  <si>
    <t>Module 5.1: Temporary/ Annual Crops</t>
  </si>
  <si>
    <t>selected(${q5_0},'1')</t>
  </si>
  <si>
    <t>select_multiple croptype</t>
  </si>
  <si>
    <t>croptype</t>
  </si>
  <si>
    <t>Temporary Crops</t>
  </si>
  <si>
    <t>Permanent Crops</t>
  </si>
  <si>
    <t>Do not select "None" along with other answers</t>
  </si>
  <si>
    <t>q5_0</t>
  </si>
  <si>
    <t>Which of these temporary/ annual crops did you harvest within the last 12 months?</t>
  </si>
  <si>
    <t>Specify other temporary crop 1</t>
  </si>
  <si>
    <t>Specify other temporary crop 2</t>
  </si>
  <si>
    <t>Specify other temporary crop 3</t>
  </si>
  <si>
    <t>select_multiple tcrops</t>
  </si>
  <si>
    <t>q5_1</t>
  </si>
  <si>
    <t>q5_1a</t>
  </si>
  <si>
    <t>q5_1b</t>
  </si>
  <si>
    <t>q5_1c</t>
  </si>
  <si>
    <t>tcropsnum</t>
  </si>
  <si>
    <t>tcrops_pos</t>
  </si>
  <si>
    <t>tcrops_name</t>
  </si>
  <si>
    <t>count-selected(${q5_1})</t>
  </si>
  <si>
    <t>${tcropsnum}</t>
  </si>
  <si>
    <t>selected-at(${q5_1},position(..)-1)</t>
  </si>
  <si>
    <t>What farming method was used on the parcel?</t>
  </si>
  <si>
    <t>Unit of measurement for area of cultivation</t>
  </si>
  <si>
    <t>Specify other tools</t>
  </si>
  <si>
    <t>tcrops</t>
  </si>
  <si>
    <t>Bean / Bora</t>
  </si>
  <si>
    <t>Beet</t>
  </si>
  <si>
    <t>Black-Eyed Pea</t>
  </si>
  <si>
    <t>Boulanger / Eggplant</t>
  </si>
  <si>
    <t>Broccoli</t>
  </si>
  <si>
    <t>Cabbage</t>
  </si>
  <si>
    <t>Callaloo</t>
  </si>
  <si>
    <t>Carrot</t>
  </si>
  <si>
    <t>Cassava (Sweet)</t>
  </si>
  <si>
    <t>Cassava (Bitter)</t>
  </si>
  <si>
    <t>Celery</t>
  </si>
  <si>
    <t>Chard</t>
  </si>
  <si>
    <t>Corilla</t>
  </si>
  <si>
    <t>Corn</t>
  </si>
  <si>
    <t>Corn (Sweet)</t>
  </si>
  <si>
    <t>Cucumber</t>
  </si>
  <si>
    <t>Dasheen</t>
  </si>
  <si>
    <t>Eddoe</t>
  </si>
  <si>
    <t>Eschallot</t>
  </si>
  <si>
    <t>Ginger</t>
  </si>
  <si>
    <t>Lettuce</t>
  </si>
  <si>
    <t>Minica</t>
  </si>
  <si>
    <t>Mustard</t>
  </si>
  <si>
    <t>Ochro</t>
  </si>
  <si>
    <t>Onion</t>
  </si>
  <si>
    <t>Pak Choi</t>
  </si>
  <si>
    <t>Peanut</t>
  </si>
  <si>
    <t>Pepper</t>
  </si>
  <si>
    <t>Pepper (Sweet)</t>
  </si>
  <si>
    <t>Pepper (Hot)</t>
  </si>
  <si>
    <t>Pepper (Wiri Wiri)</t>
  </si>
  <si>
    <t>Pineapple</t>
  </si>
  <si>
    <t>Pumpkin</t>
  </si>
  <si>
    <t>Red Beans</t>
  </si>
  <si>
    <t>Rice</t>
  </si>
  <si>
    <t>Saeme</t>
  </si>
  <si>
    <t>Scallion</t>
  </si>
  <si>
    <t>Sorrel</t>
  </si>
  <si>
    <t>Sorghum</t>
  </si>
  <si>
    <t>Squash</t>
  </si>
  <si>
    <t>Sweet Potato</t>
  </si>
  <si>
    <t>Tomato</t>
  </si>
  <si>
    <t>Watermelon</t>
  </si>
  <si>
    <t>Yam</t>
  </si>
  <si>
    <t>Other 3</t>
  </si>
  <si>
    <t>Cauliflower</t>
  </si>
  <si>
    <t>Musk Melon</t>
  </si>
  <si>
    <t>Parsley</t>
  </si>
  <si>
    <t>Potato</t>
  </si>
  <si>
    <t>Radish</t>
  </si>
  <si>
    <t>Spinach</t>
  </si>
  <si>
    <t>Tannia</t>
  </si>
  <si>
    <t>Thyme</t>
  </si>
  <si>
    <t>selected(${q5_1},'48')</t>
  </si>
  <si>
    <t>selected(${q5_1},'49')</t>
  </si>
  <si>
    <t>selected(${q5_1},'50')</t>
  </si>
  <si>
    <t>What parcel did you cultivate [${tcrops_name}] on?</t>
  </si>
  <si>
    <t>How big is the area in which [${tcrops_name}] was cultivated?</t>
  </si>
  <si>
    <t>In what year did you begin sowing [${tcrops_name}]?</t>
  </si>
  <si>
    <t>In what month did you sow [${tcrops_name}] this year?</t>
  </si>
  <si>
    <t>In what month did you harvest [${tcrops_name}] this year?</t>
  </si>
  <si>
    <t>What type of technology did you use for the cultivation of [${tcrops_name}]?</t>
  </si>
  <si>
    <t>What type of irrigation did you use for the cultivation of [${tcrops_name}]?</t>
  </si>
  <si>
    <t>Which tools did you use for the planting of [${tcrops_name}]?</t>
  </si>
  <si>
    <t>List the names of seeds/seedlings/cuttings you used in the cultivation of [${tcrops_name}]</t>
  </si>
  <si>
    <t>select_one fmethod</t>
  </si>
  <si>
    <t>select_one month</t>
  </si>
  <si>
    <t>select_one tech</t>
  </si>
  <si>
    <t>select_one irrig</t>
  </si>
  <si>
    <t>select_multiple tools</t>
  </si>
  <si>
    <t>q5_2</t>
  </si>
  <si>
    <t>q5_3</t>
  </si>
  <si>
    <t>q5_4a</t>
  </si>
  <si>
    <t>q5_4</t>
  </si>
  <si>
    <t>q5_5</t>
  </si>
  <si>
    <t>q5_6</t>
  </si>
  <si>
    <t>q5_7</t>
  </si>
  <si>
    <t>q5_8</t>
  </si>
  <si>
    <t>q5_9</t>
  </si>
  <si>
    <t>q5_10</t>
  </si>
  <si>
    <t>q5_10a</t>
  </si>
  <si>
    <t>q5_11</t>
  </si>
  <si>
    <t>fmethod</t>
  </si>
  <si>
    <t>Pure / monoculture</t>
  </si>
  <si>
    <t>Mixed / intercropping</t>
  </si>
  <si>
    <t>month</t>
  </si>
  <si>
    <t>Jan</t>
  </si>
  <si>
    <t>Feb</t>
  </si>
  <si>
    <t>Mar</t>
  </si>
  <si>
    <t>Apr</t>
  </si>
  <si>
    <t>May</t>
  </si>
  <si>
    <t>Jun</t>
  </si>
  <si>
    <t>Jul</t>
  </si>
  <si>
    <t>Aug</t>
  </si>
  <si>
    <t>Sep</t>
  </si>
  <si>
    <t>Oct</t>
  </si>
  <si>
    <t>Nov</t>
  </si>
  <si>
    <t>Dec</t>
  </si>
  <si>
    <t>Year round</t>
  </si>
  <si>
    <t>monthh</t>
  </si>
  <si>
    <t>Did not harvest this year</t>
  </si>
  <si>
    <t>Did not sow this year</t>
  </si>
  <si>
    <t>select_one monthh</t>
  </si>
  <si>
    <t>q5_2: Enter parcel number used in q2_0</t>
  </si>
  <si>
    <t>q5_4: Prompt respondent to estimate the length and width if necessary. Multiply the two measurements to obtain the area. Enter -1 for don't know</t>
  </si>
  <si>
    <t>(.&gt;=1900 and .&lt;=2022) or .=-1</t>
  </si>
  <si>
    <t>q5_5: Enter -1 for don't know</t>
  </si>
  <si>
    <t>tech</t>
  </si>
  <si>
    <t>Manual</t>
  </si>
  <si>
    <t>Mechanized</t>
  </si>
  <si>
    <t>Manual and mechanized</t>
  </si>
  <si>
    <t>irrig</t>
  </si>
  <si>
    <t>Dripping</t>
  </si>
  <si>
    <t>Sprinklers</t>
  </si>
  <si>
    <t>Gravity feed</t>
  </si>
  <si>
    <t>Mechanical pump</t>
  </si>
  <si>
    <t>None used</t>
  </si>
  <si>
    <t>Tractor</t>
  </si>
  <si>
    <t>Multicultivator</t>
  </si>
  <si>
    <t>Chainsaw</t>
  </si>
  <si>
    <t>Reaping machine</t>
  </si>
  <si>
    <t>Plow</t>
  </si>
  <si>
    <t>Animals (ox, horse)</t>
  </si>
  <si>
    <t>Hand tools</t>
  </si>
  <si>
    <t>tools</t>
  </si>
  <si>
    <t>mod5.11</t>
  </si>
  <si>
    <t>Parcel</t>
  </si>
  <si>
    <t>mod5.12</t>
  </si>
  <si>
    <t>Time</t>
  </si>
  <si>
    <t>mod5.13</t>
  </si>
  <si>
    <t>Technology</t>
  </si>
  <si>
    <t>Production Cost</t>
  </si>
  <si>
    <t>mod5.14</t>
  </si>
  <si>
    <t>mod5.15</t>
  </si>
  <si>
    <t>Seeds for Cultivation</t>
  </si>
  <si>
    <t>seed_name</t>
  </si>
  <si>
    <t>count(${q5_11})</t>
  </si>
  <si>
    <t>indexed-repeat(${q5_11},${mod5.14},position(..))</t>
  </si>
  <si>
    <t>cunit</t>
  </si>
  <si>
    <t>Bunch</t>
  </si>
  <si>
    <t>Case</t>
  </si>
  <si>
    <t>Gallon</t>
  </si>
  <si>
    <t>Pint</t>
  </si>
  <si>
    <t>Unit</t>
  </si>
  <si>
    <t>select_one cunit</t>
  </si>
  <si>
    <t>${q4_24}='7'</t>
  </si>
  <si>
    <t>q5_12</t>
  </si>
  <si>
    <t>q5_12a</t>
  </si>
  <si>
    <t>q5_13</t>
  </si>
  <si>
    <t>q5_14</t>
  </si>
  <si>
    <t>q5_15</t>
  </si>
  <si>
    <t>q5_14a</t>
  </si>
  <si>
    <t>q5_15a</t>
  </si>
  <si>
    <t>Which other inputs did you use for cultivation of [${tcrops_name}]</t>
  </si>
  <si>
    <t>What quantity of [${seed_name}] did you use in the last year (July 2021-June 2022) for [${tcrops_name}]?</t>
  </si>
  <si>
    <t>What type of [${seed_name}] did you use for [${tcrops_name}]?</t>
  </si>
  <si>
    <t>Specify other type of [${seed_name}] used for [${tcrops_name}]</t>
  </si>
  <si>
    <t>Specify other [${seed_name}] purchase location</t>
  </si>
  <si>
    <t>select_one stype</t>
  </si>
  <si>
    <t>${q5_12}='8'</t>
  </si>
  <si>
    <t>stype</t>
  </si>
  <si>
    <t>Improved</t>
  </si>
  <si>
    <t>${q5_14}='4'</t>
  </si>
  <si>
    <t>inpsource</t>
  </si>
  <si>
    <t>select_multiple inpsource</t>
  </si>
  <si>
    <t>Cooperative</t>
  </si>
  <si>
    <t>Input shop</t>
  </si>
  <si>
    <t>Farmer (relative)</t>
  </si>
  <si>
    <t>Farmer (not relative)</t>
  </si>
  <si>
    <t>Own production</t>
  </si>
  <si>
    <t>selected(${q5_15},'7')</t>
  </si>
  <si>
    <t>q5_16</t>
  </si>
  <si>
    <t>What was the total cost for [${seed_name}]</t>
  </si>
  <si>
    <t>q5_16: Answer in Guyana dollars</t>
  </si>
  <si>
    <t>select_multiple cinput</t>
  </si>
  <si>
    <t>cinput</t>
  </si>
  <si>
    <t>Fertilizers</t>
  </si>
  <si>
    <t>Pesticides</t>
  </si>
  <si>
    <t>Fungicides</t>
  </si>
  <si>
    <t>Herbicides</t>
  </si>
  <si>
    <t>Fuel and lubricants</t>
  </si>
  <si>
    <t>Minor tools</t>
  </si>
  <si>
    <t>Specify other input unit of measurement</t>
  </si>
  <si>
    <t>cinputnum</t>
  </si>
  <si>
    <t>count-selected(${q5_17})</t>
  </si>
  <si>
    <t>q5_17</t>
  </si>
  <si>
    <t>cinput_pos</t>
  </si>
  <si>
    <t>cinput_name</t>
  </si>
  <si>
    <t>${cinputnum}</t>
  </si>
  <si>
    <t>selected-at(${q5_17},position(..)-1)</t>
  </si>
  <si>
    <t>Input measurement unit for [${cinput_name}] used</t>
  </si>
  <si>
    <t>What type of [${cinput_name}] did you use?</t>
  </si>
  <si>
    <t>How much is the unit cost for [${cinput_name}]</t>
  </si>
  <si>
    <t>How much of [${cinput_name}] did you use for cultivation of this crop [${tcrops_name}]?</t>
  </si>
  <si>
    <t>select_one intype</t>
  </si>
  <si>
    <t>intype</t>
  </si>
  <si>
    <t>Organic</t>
  </si>
  <si>
    <t>Inorganic</t>
  </si>
  <si>
    <t>Does not apply</t>
  </si>
  <si>
    <t>q5_18</t>
  </si>
  <si>
    <t>q5_18a</t>
  </si>
  <si>
    <t>q5_19</t>
  </si>
  <si>
    <t>q5_20</t>
  </si>
  <si>
    <t>q5_21</t>
  </si>
  <si>
    <t>selected(${q5_18},'8')</t>
  </si>
  <si>
    <t>q5_19: Select does not apply for lubricants and minor tools</t>
  </si>
  <si>
    <t>${q5_20}&gt;0</t>
  </si>
  <si>
    <t>The amount must be positive</t>
  </si>
  <si>
    <t>The unit cost must be positive</t>
  </si>
  <si>
    <t>q5_21: Enter -1 for don't know</t>
  </si>
  <si>
    <t>q5_22: Cost labour excluded. Register in GYD</t>
  </si>
  <si>
    <t>q5_22</t>
  </si>
  <si>
    <t>q5_23</t>
  </si>
  <si>
    <t>q5_24</t>
  </si>
  <si>
    <t>q5_25</t>
  </si>
  <si>
    <t>q5_26</t>
  </si>
  <si>
    <t>q5_26a</t>
  </si>
  <si>
    <t>How much did soil preparation (inc. the use of machinery, oxen etc.) for [${tcrops_name}] cost?</t>
  </si>
  <si>
    <t>How much did you pay for the transport (of inputs/tools/machinery to/from farm) of [${tcrops_name}] in the last year (July  2021 -- June 2022)?</t>
  </si>
  <si>
    <t>How much did you pay for harvesting and threshing of [${tcrops_name}] in the last year (July  2021 -- June 2022)?</t>
  </si>
  <si>
    <t>How much did you pay for the crop processing of [${tcrops_name}] in the last year (July  2021 -- June 2022)?</t>
  </si>
  <si>
    <t>How much did you pay for the other expenses related to production of [${tcrops_name}] in the last year (July  2021 -- June 2022)?</t>
  </si>
  <si>
    <t>Specify the purpose of these other expenses on [${tcrops_name}]</t>
  </si>
  <si>
    <t>mod5.18</t>
  </si>
  <si>
    <t>Other Cost</t>
  </si>
  <si>
    <t>${q5_26}&gt;0</t>
  </si>
  <si>
    <t>Yield</t>
  </si>
  <si>
    <t>mod5.19</t>
  </si>
  <si>
    <t>Unit of measurement of [${tcrops_name}]</t>
  </si>
  <si>
    <t>Total harvest of [${tcrops_name}] in the last year</t>
  </si>
  <si>
    <t>Quantity of [${tcrops_name}] seeds stored (for sowing) in the last year</t>
  </si>
  <si>
    <t>Amount of [${tcrops_name}] used for animal feed in the last year</t>
  </si>
  <si>
    <t>Amount of [${tcrops_name}] used for labour payment in the last year</t>
  </si>
  <si>
    <t>Amount of [${tcrops_name}] used for household consumption in the last year</t>
  </si>
  <si>
    <t>Amount of [${tcrops_name}] stored in the last year</t>
  </si>
  <si>
    <t>Amount of [${tcrops_name}] lost in the last year</t>
  </si>
  <si>
    <t>Amount of [${tcrops_name}] given as gift/donation in the last year</t>
  </si>
  <si>
    <t>Amount of [${tcrops_name}] sold in the last year</t>
  </si>
  <si>
    <t>Was any of the harvested [${tcrops_name}] processed prior to consumption/sale etc.?</t>
  </si>
  <si>
    <t>What type of processed products did you make from [${tcrops_name}]?</t>
  </si>
  <si>
    <t>Specify other processed product 1</t>
  </si>
  <si>
    <t>Specify other processed product 2</t>
  </si>
  <si>
    <t>Specify other processed product 3</t>
  </si>
  <si>
    <t>q5_27</t>
  </si>
  <si>
    <t>q5_27a</t>
  </si>
  <si>
    <t>q5_28</t>
  </si>
  <si>
    <t>q5_29</t>
  </si>
  <si>
    <t>q5_30</t>
  </si>
  <si>
    <t>q5_31</t>
  </si>
  <si>
    <t>q5_32</t>
  </si>
  <si>
    <t>q5_33</t>
  </si>
  <si>
    <t>q5_34</t>
  </si>
  <si>
    <t>q5_35</t>
  </si>
  <si>
    <t>q5_36</t>
  </si>
  <si>
    <t>q5_37</t>
  </si>
  <si>
    <t>q5_38</t>
  </si>
  <si>
    <t>q5_39</t>
  </si>
  <si>
    <t>q5_39a</t>
  </si>
  <si>
    <t>q5_39b</t>
  </si>
  <si>
    <t>q5_39c</t>
  </si>
  <si>
    <t>select_multiple proccrop</t>
  </si>
  <si>
    <t>What is the sale unit price of [${tcrops_name}]?</t>
  </si>
  <si>
    <t>${q5_27}='8'</t>
  </si>
  <si>
    <t>q5_23 Enter -1 for don't know</t>
  </si>
  <si>
    <t>q5_24 Enter -1 for don't know</t>
  </si>
  <si>
    <t>q5_25 Enter -1 for don't know</t>
  </si>
  <si>
    <t>q5_26 Enter -1 for don't know</t>
  </si>
  <si>
    <t>q5_28 Enter -1 for don't know</t>
  </si>
  <si>
    <t>q5_29: Enter -1 for don't know</t>
  </si>
  <si>
    <t>q5_30: Enter -1 for don't know</t>
  </si>
  <si>
    <t>q5_31: Enter -1 for don't know</t>
  </si>
  <si>
    <t>q5_32: Enter -1 for don't know</t>
  </si>
  <si>
    <t>q5_33: Enter -1 for don't know</t>
  </si>
  <si>
    <t>q5_34: Enter -1 for don't know</t>
  </si>
  <si>
    <t>q5_35: Enter -1 for don't know</t>
  </si>
  <si>
    <t>q5_36: Enter -1 for don't know</t>
  </si>
  <si>
    <t>q5_37 Enter -1 for don't know. Use Guyana dollars</t>
  </si>
  <si>
    <t>q5_20: Enter -1 for don't know</t>
  </si>
  <si>
    <t>Sum of the amounts in different categories cannot exceed the total harvest. The amount must be positive</t>
  </si>
  <si>
    <t>${q5_38}='1'</t>
  </si>
  <si>
    <t>Farine</t>
  </si>
  <si>
    <t>Cassava Bread</t>
  </si>
  <si>
    <t>Cassava Water</t>
  </si>
  <si>
    <t>Tapioca</t>
  </si>
  <si>
    <t>Cassareep</t>
  </si>
  <si>
    <t>Pepper Sauce</t>
  </si>
  <si>
    <t>Eddo Flour</t>
  </si>
  <si>
    <t>Corn Flour</t>
  </si>
  <si>
    <t>selected(${q5_39},'9')</t>
  </si>
  <si>
    <t>selected(${q5_39},'10')</t>
  </si>
  <si>
    <t>selected(${q5_39},'11')</t>
  </si>
  <si>
    <t>mod5.10</t>
  </si>
  <si>
    <t>Other Processed Products</t>
  </si>
  <si>
    <t>The amount must be positive and less than the total harvest</t>
  </si>
  <si>
    <t>selected(${q5_39},'9') or selected(${q5_39},'10') or selected(${q5_39},'11')</t>
  </si>
  <si>
    <t>Processed Crop</t>
  </si>
  <si>
    <t>processcnum</t>
  </si>
  <si>
    <t>count-selected(${q5_39})</t>
  </si>
  <si>
    <t>${processcnum}</t>
  </si>
  <si>
    <t>processc_pos</t>
  </si>
  <si>
    <t>processc_name</t>
  </si>
  <si>
    <t>selected-at(${q5_39},position(..)-1)</t>
  </si>
  <si>
    <t>Unit of measurement of processed [${processc_name}]</t>
  </si>
  <si>
    <t>Total harvest of  [${processc_name}] in the last year</t>
  </si>
  <si>
    <t>Amount of processed  [${processc_name}] used for animal feed in the last year</t>
  </si>
  <si>
    <t>Amount of processed  [${processc_name}] used for labour payment in the last year</t>
  </si>
  <si>
    <t>Amount of processed  [${processc_name}] used for household consumption in the last year</t>
  </si>
  <si>
    <t>Amount of processed  [${processc_name}] stored in the last year</t>
  </si>
  <si>
    <t>Amount of processed  [${processc_name}] lost in the last year</t>
  </si>
  <si>
    <t>Amount of processed  [${processc_name}] given as gift/donation in the last year</t>
  </si>
  <si>
    <t>Amount of  [${processc_name}] sold in the last year</t>
  </si>
  <si>
    <t>What was the unit sale price of  [${processc_name}]?</t>
  </si>
  <si>
    <t>Where did you sell most of your processed and unprocessed yield of [${tcrops_name}]?</t>
  </si>
  <si>
    <t>q5_40</t>
  </si>
  <si>
    <t>q5_40a</t>
  </si>
  <si>
    <t>q5_41</t>
  </si>
  <si>
    <t>q5_42</t>
  </si>
  <si>
    <t>q5_43</t>
  </si>
  <si>
    <t>q5_44</t>
  </si>
  <si>
    <t>q5_45</t>
  </si>
  <si>
    <t>q5_46</t>
  </si>
  <si>
    <t>q5_47</t>
  </si>
  <si>
    <t>q5_48</t>
  </si>
  <si>
    <t>q5_49</t>
  </si>
  <si>
    <t>q5_50</t>
  </si>
  <si>
    <t>q5_51</t>
  </si>
  <si>
    <t>${q5_40}='8'</t>
  </si>
  <si>
    <t>${q5_48}&gt;0</t>
  </si>
  <si>
    <t>Total harvest must be positive</t>
  </si>
  <si>
    <t>mod5.2</t>
  </si>
  <si>
    <t>Module 5.2: Permanent/Perennial Crops</t>
  </si>
  <si>
    <t>Which of these permanent/perennial crops did you harvest within the last 12 months?</t>
  </si>
  <si>
    <t>Specify other permanent crop 1</t>
  </si>
  <si>
    <t>Specify other permanent crop 2</t>
  </si>
  <si>
    <t>Specify other permanent crop 3</t>
  </si>
  <si>
    <t>pcrop</t>
  </si>
  <si>
    <t>select_multiple pcrop</t>
  </si>
  <si>
    <t>pcropnum</t>
  </si>
  <si>
    <t>q5_52</t>
  </si>
  <si>
    <t>q5_52a</t>
  </si>
  <si>
    <t>q5_52b</t>
  </si>
  <si>
    <t>q5_52c</t>
  </si>
  <si>
    <t>pcrop_pos</t>
  </si>
  <si>
    <t>pcrop_name</t>
  </si>
  <si>
    <t>${pcropnum}</t>
  </si>
  <si>
    <t>selected-at(${q5_52},position(..)-1)</t>
  </si>
  <si>
    <t>African Palm</t>
  </si>
  <si>
    <t>Avocado</t>
  </si>
  <si>
    <t>Banana</t>
  </si>
  <si>
    <t>Bilimbi</t>
  </si>
  <si>
    <t>Breadfruit</t>
  </si>
  <si>
    <t>Carambola</t>
  </si>
  <si>
    <t>Cashew</t>
  </si>
  <si>
    <t>Cherry</t>
  </si>
  <si>
    <t>Cocoa</t>
  </si>
  <si>
    <t>Coconut</t>
  </si>
  <si>
    <t>Coffee</t>
  </si>
  <si>
    <t>Grapefruit</t>
  </si>
  <si>
    <t>Guava</t>
  </si>
  <si>
    <t>Lemon</t>
  </si>
  <si>
    <t>Lime</t>
  </si>
  <si>
    <t>Mamey</t>
  </si>
  <si>
    <t>Mango</t>
  </si>
  <si>
    <t>Orange</t>
  </si>
  <si>
    <t>Papaya / Papaw</t>
  </si>
  <si>
    <t>Passion Fruit</t>
  </si>
  <si>
    <t>Peach</t>
  </si>
  <si>
    <t>Pear</t>
  </si>
  <si>
    <t>Permanent Pasture</t>
  </si>
  <si>
    <t>Plantain</t>
  </si>
  <si>
    <t>Sapodilla</t>
  </si>
  <si>
    <t>Sour Sop</t>
  </si>
  <si>
    <t>Sugar Cane</t>
  </si>
  <si>
    <t>Tangerine</t>
  </si>
  <si>
    <t>Breadnut</t>
  </si>
  <si>
    <t>Eddo</t>
  </si>
  <si>
    <t>Golden Apple</t>
  </si>
  <si>
    <t>Gooseberry</t>
  </si>
  <si>
    <t>Granadilla</t>
  </si>
  <si>
    <t>Married man</t>
  </si>
  <si>
    <t>Pigeon Peas</t>
  </si>
  <si>
    <t>Pomegranate</t>
  </si>
  <si>
    <t>Psydium</t>
  </si>
  <si>
    <t>Ramboutan</t>
  </si>
  <si>
    <t>Star Apple</t>
  </si>
  <si>
    <t>Sugar Apple</t>
  </si>
  <si>
    <t>Tumeric</t>
  </si>
  <si>
    <t>Specify other type of seed/seedling/cutting</t>
  </si>
  <si>
    <t>q5_53</t>
  </si>
  <si>
    <t>q5_54</t>
  </si>
  <si>
    <t>q5_55</t>
  </si>
  <si>
    <t>q5_55a</t>
  </si>
  <si>
    <t>q5_56</t>
  </si>
  <si>
    <t>q5_57</t>
  </si>
  <si>
    <t>q5_58</t>
  </si>
  <si>
    <t>q5_60</t>
  </si>
  <si>
    <t>q5_61</t>
  </si>
  <si>
    <t>q5_59</t>
  </si>
  <si>
    <t>q5_62</t>
  </si>
  <si>
    <t>q5_62a</t>
  </si>
  <si>
    <t>q5_63</t>
  </si>
  <si>
    <t>q5_64</t>
  </si>
  <si>
    <t>q5_64a</t>
  </si>
  <si>
    <t>q5_65</t>
  </si>
  <si>
    <t>q5_65a</t>
  </si>
  <si>
    <t>q5_66</t>
  </si>
  <si>
    <t>q5_67</t>
  </si>
  <si>
    <t>What parcel/plot did you cultivate [${pcrop_name}] on?</t>
  </si>
  <si>
    <t>How big is the area in which [${pcrop_name}] was cultivated?</t>
  </si>
  <si>
    <t>How many plants of [${pcrop_name}] do you have at the moment?</t>
  </si>
  <si>
    <t>In the last year (July 2021-June 2022) how many plants of [${pcrop_name}] did you plant?</t>
  </si>
  <si>
    <t>In what year did you begin sowing [${pcrop_name}]?</t>
  </si>
  <si>
    <t>What type of technology did you use for the cultivation of [${pcrop_name}]?</t>
  </si>
  <si>
    <t>What type of irrigation did you use for the cultivation of [${pcrop_name}]?</t>
  </si>
  <si>
    <t>List the names of seeds/seedlings/cuttings you used in the cultivation of [${pcrop_name}]</t>
  </si>
  <si>
    <t>mod5.21</t>
  </si>
  <si>
    <t>mod5.22</t>
  </si>
  <si>
    <t>mod5.23</t>
  </si>
  <si>
    <t>Plants, Time and Technology</t>
  </si>
  <si>
    <t>Where did you sell the fish?</t>
  </si>
  <si>
    <t>not(count-selected(.)&gt;1 and selected(.,'47'))</t>
  </si>
  <si>
    <t>selected(${q5_52},'44')</t>
  </si>
  <si>
    <t>selected(${q5_52},'45')</t>
  </si>
  <si>
    <t>selected(${q5_52},'46')</t>
  </si>
  <si>
    <t>selected(${q5_0},'2')</t>
  </si>
  <si>
    <t>not(selected(${q5_1},'51'))</t>
  </si>
  <si>
    <t>mod5.1repeat</t>
  </si>
  <si>
    <t>q0_12</t>
  </si>
  <si>
    <t>q5_53: Enter the parcel number from q2_0</t>
  </si>
  <si>
    <t>q5_55: Enter -1 for don't know</t>
  </si>
  <si>
    <t>The area must be positive</t>
  </si>
  <si>
    <t>Enter a valid year</t>
  </si>
  <si>
    <t>mod5.24</t>
  </si>
  <si>
    <t>mod5.25</t>
  </si>
  <si>
    <t>count(${q5_61})</t>
  </si>
  <si>
    <t>cutts_name</t>
  </si>
  <si>
    <t>indexed-repeat(${q5_61},${mod5.24},position(..))</t>
  </si>
  <si>
    <t xml:space="preserve">Unit of measurement for [${cutts_name}] seeds/seedlings/cuttings </t>
  </si>
  <si>
    <t>Where did you buy [${cutts_name}]</t>
  </si>
  <si>
    <t>What quantity of [${cutts_name}] did you use in the last year (July 2021-June 2022) for [${pcrop_name}]?</t>
  </si>
  <si>
    <t>What type of [${cutts_name}] did you use for [${pcrop_name}]?</t>
  </si>
  <si>
    <t>What was the total cost for [${cutts_name}] used for [${pcrop_name}]</t>
  </si>
  <si>
    <t>Which other inputs or products did you use for the cultivation of [${pcrop_name}]</t>
  </si>
  <si>
    <t>${q5_62}='8'</t>
  </si>
  <si>
    <t>${q5_64}='3'</t>
  </si>
  <si>
    <t>pcinputnum</t>
  </si>
  <si>
    <t>pcinput_pos</t>
  </si>
  <si>
    <t>pcinput_name</t>
  </si>
  <si>
    <t>mod5.26</t>
  </si>
  <si>
    <t>count-selected(${q5_67})</t>
  </si>
  <si>
    <t>${pcinputnum}</t>
  </si>
  <si>
    <t>selected-at(${q5_67},position(..)-1)</t>
  </si>
  <si>
    <t>Input measurement unit for [${pcinput_name}] used for [${pcrop_name}]</t>
  </si>
  <si>
    <t>How much is the unit cost for [${pcinput_name}]</t>
  </si>
  <si>
    <t>How much of [${pcinput_name}] did you use for cultivation of this crop [${pcrop_name}]?</t>
  </si>
  <si>
    <t>What type of [${pcinput_name}] did you use for [${pcrop_name}]</t>
  </si>
  <si>
    <t>q5_68</t>
  </si>
  <si>
    <t>q5_68a</t>
  </si>
  <si>
    <t>q5_69</t>
  </si>
  <si>
    <t>q5_70</t>
  </si>
  <si>
    <t>q5_71</t>
  </si>
  <si>
    <t>q5_72</t>
  </si>
  <si>
    <t>q5_73</t>
  </si>
  <si>
    <t>q5_74</t>
  </si>
  <si>
    <t>q5_75</t>
  </si>
  <si>
    <t>q5_75a</t>
  </si>
  <si>
    <t>How much did you pay for the transport (of inputs/tools/machinery to/from farm) of [${pcrop_name}] in the last year (July  2021 -- June 2022)?</t>
  </si>
  <si>
    <t>How much did you pay for processing of [${pcrop_name}] in the last year</t>
  </si>
  <si>
    <t xml:space="preserve">How much did you pay for other expenses related to production of [${pcrop_name}] in the last year </t>
  </si>
  <si>
    <t>Specify the purpose of these other expenses on [${pcrop_name}]</t>
  </si>
  <si>
    <t>mod5.27</t>
  </si>
  <si>
    <t>Other Costs</t>
  </si>
  <si>
    <t>${q5_68}='8'</t>
  </si>
  <si>
    <t>q5_69: Select Does not apply for lubricant and minor tools</t>
  </si>
  <si>
    <t>q5_70: Enter -1 for don't know</t>
  </si>
  <si>
    <t>q5_71: Enter -1 for don't know. Enter Guyana dollars</t>
  </si>
  <si>
    <t>How much did you pay for harvesting and threshing of [${pcrop_name}] in the last year (July  2021 -- June 2022)?</t>
  </si>
  <si>
    <t>q5_72: Enter -1 for don't know</t>
  </si>
  <si>
    <t>q5_73: Enter -1 for don't know</t>
  </si>
  <si>
    <t>q5_74: Enter -1 for don't know</t>
  </si>
  <si>
    <t>q5_75: Enter -1 for don't know</t>
  </si>
  <si>
    <t>${q5_75}&gt;0</t>
  </si>
  <si>
    <t>Unprocessed Permanent Crop</t>
  </si>
  <si>
    <t>mod5.28</t>
  </si>
  <si>
    <t>mod5.29</t>
  </si>
  <si>
    <t>Unit measurement of [${pcrop_name}]</t>
  </si>
  <si>
    <t>Total harvest of [${pcrop_name}] in the last year (July 2021 - June 2022)</t>
  </si>
  <si>
    <t>Amount of [${pcrop_name}] used for household consumption in the last year (July 2021 - June 2022)</t>
  </si>
  <si>
    <t>Amount of [${pcrop_name}] stored in the last year (July 2021 - June 2022)</t>
  </si>
  <si>
    <t>Amount of [${pcrop_name}] lost in the last year (July 2021 - June 2022)</t>
  </si>
  <si>
    <t>Amount of [${pcrop_name}] given as gift/donation in the last year (July 2021 - June 2022)</t>
  </si>
  <si>
    <t>Amount of [${pcrop_name}] sold in the last year (July 2021 - June 2022)</t>
  </si>
  <si>
    <t>q5_76</t>
  </si>
  <si>
    <t>q5_76a</t>
  </si>
  <si>
    <t>q5_77</t>
  </si>
  <si>
    <t>q5_78</t>
  </si>
  <si>
    <t>q5_79</t>
  </si>
  <si>
    <t>q5_80</t>
  </si>
  <si>
    <t>q5_81</t>
  </si>
  <si>
    <t>q5_82</t>
  </si>
  <si>
    <t>q5_83</t>
  </si>
  <si>
    <t>What was the sale unit price of [${pcrop_name}]?</t>
  </si>
  <si>
    <t>q5_84</t>
  </si>
  <si>
    <t>q5_85</t>
  </si>
  <si>
    <t>q5_85a</t>
  </si>
  <si>
    <t>q5_85b</t>
  </si>
  <si>
    <t>q5_85c</t>
  </si>
  <si>
    <t>mod5.210</t>
  </si>
  <si>
    <t>Harvest</t>
  </si>
  <si>
    <t>${q5_82}&gt;0</t>
  </si>
  <si>
    <t>The sum of the categories must equal the total harvest</t>
  </si>
  <si>
    <t>${q5_36}&gt;0</t>
  </si>
  <si>
    <t>select_multiple pprocess</t>
  </si>
  <si>
    <t>${q5_84}='1'</t>
  </si>
  <si>
    <t>selected(${q5_85},'5')</t>
  </si>
  <si>
    <t>selected(${q5_85},'6')</t>
  </si>
  <si>
    <t>selected(${q5_85},'7')</t>
  </si>
  <si>
    <t>pprocessnum</t>
  </si>
  <si>
    <t>count-selected(${q5_85})</t>
  </si>
  <si>
    <t>mod5.211</t>
  </si>
  <si>
    <t>${pprocessnum}</t>
  </si>
  <si>
    <t>selected-at(${q5_85},position(..)-1)</t>
  </si>
  <si>
    <t>pprocess_pos</t>
  </si>
  <si>
    <t>pprocess_name</t>
  </si>
  <si>
    <t>pprocess</t>
  </si>
  <si>
    <t>Achar</t>
  </si>
  <si>
    <t>Copra</t>
  </si>
  <si>
    <t>Gee</t>
  </si>
  <si>
    <t>Coconut Oil</t>
  </si>
  <si>
    <t>mod5.212</t>
  </si>
  <si>
    <t>Processed Permanent Crops</t>
  </si>
  <si>
    <t>q5_86</t>
  </si>
  <si>
    <t>q5_86a</t>
  </si>
  <si>
    <t>q5_87</t>
  </si>
  <si>
    <t>q5_88</t>
  </si>
  <si>
    <t>q5_89</t>
  </si>
  <si>
    <t>q5_90</t>
  </si>
  <si>
    <t>q5_91</t>
  </si>
  <si>
    <t>q5_92</t>
  </si>
  <si>
    <t>q5_93</t>
  </si>
  <si>
    <t>Unit measurement of processed [${pprocess_name}]</t>
  </si>
  <si>
    <t>Amount of processed [${pprocess_name}] used for household consumption</t>
  </si>
  <si>
    <t>Amount of processed [${pprocess_name}] stored</t>
  </si>
  <si>
    <t>Amount of processed [${pprocess_name}] lost in the last year</t>
  </si>
  <si>
    <t>Amount of processed [${pprocess_name}] given as gift/donation in the last year</t>
  </si>
  <si>
    <t>Amount of processed [${pprocess_name}] sold in the last year</t>
  </si>
  <si>
    <t>What was the sale unit price of [${pprocess_name}]?</t>
  </si>
  <si>
    <t>${q5_92}&gt;0</t>
  </si>
  <si>
    <t>selected(${q5_86},'8')</t>
  </si>
  <si>
    <t>mod5.213</t>
  </si>
  <si>
    <t>q5_87: Enter -1 for don't know</t>
  </si>
  <si>
    <t>q5_88: Enter -1 for don't know</t>
  </si>
  <si>
    <t>q5_89: Enter -1 for don't know</t>
  </si>
  <si>
    <t>q5_90: Enter -1 for don't know</t>
  </si>
  <si>
    <t>q5_91: Enter -1 for don't know</t>
  </si>
  <si>
    <t>q5_92: Enter -1 for don't know</t>
  </si>
  <si>
    <t>Total harvest of processed [${pprocess_name}] in the last year</t>
  </si>
  <si>
    <t>Unprocessed Temporary Crop</t>
  </si>
  <si>
    <t>How much did the sale cost(transport, storage, et.c or harvest)?</t>
  </si>
  <si>
    <t>q5_94</t>
  </si>
  <si>
    <t>q5_95</t>
  </si>
  <si>
    <t>q5_95: Enter -1 for don't know</t>
  </si>
  <si>
    <t>q5_94: Select up to 3 answers</t>
  </si>
  <si>
    <t>Select up to 3 responses</t>
  </si>
  <si>
    <t>Section 6: Agricultural Production Assistance</t>
  </si>
  <si>
    <t>For which of the following activities did you receive assistance?</t>
  </si>
  <si>
    <t>mod6.0</t>
  </si>
  <si>
    <t>mod6.1</t>
  </si>
  <si>
    <t>select_multiple asst</t>
  </si>
  <si>
    <t>q6_0</t>
  </si>
  <si>
    <t>q6_1</t>
  </si>
  <si>
    <t>asst</t>
  </si>
  <si>
    <t>Livestock production</t>
  </si>
  <si>
    <t>General farming techniques</t>
  </si>
  <si>
    <t>${q6_0}='1'</t>
  </si>
  <si>
    <t>Specify other location</t>
  </si>
  <si>
    <t>How much did you pay in total (for the year) for the service?</t>
  </si>
  <si>
    <t>q6_2</t>
  </si>
  <si>
    <t>q6_2a</t>
  </si>
  <si>
    <t>q6_3</t>
  </si>
  <si>
    <t>q6_3a</t>
  </si>
  <si>
    <t>q6_4</t>
  </si>
  <si>
    <t>q6_5</t>
  </si>
  <si>
    <t>q6_6</t>
  </si>
  <si>
    <t>q6_6a</t>
  </si>
  <si>
    <t>q6_7</t>
  </si>
  <si>
    <t>q6_9</t>
  </si>
  <si>
    <t>q6_10</t>
  </si>
  <si>
    <t>q6_11</t>
  </si>
  <si>
    <t>q6_12</t>
  </si>
  <si>
    <t>q6_13</t>
  </si>
  <si>
    <t>q6_14</t>
  </si>
  <si>
    <t>q6_15</t>
  </si>
  <si>
    <t>acrop</t>
  </si>
  <si>
    <t>Apple</t>
  </si>
  <si>
    <t>selected(${q6_2},'73')</t>
  </si>
  <si>
    <t>select_one wassist</t>
  </si>
  <si>
    <t>select_multiple tassist</t>
  </si>
  <si>
    <t>select_one fassist</t>
  </si>
  <si>
    <t>select_multiple rimplement</t>
  </si>
  <si>
    <t>select_multiple nimplement</t>
  </si>
  <si>
    <t>${q6_13}='0'</t>
  </si>
  <si>
    <t>${q6_13}='1'</t>
  </si>
  <si>
    <t>select_one ${q1_1}</t>
  </si>
  <si>
    <t>Reduce pest damage</t>
  </si>
  <si>
    <t>selected(${q6_1},'1')</t>
  </si>
  <si>
    <t>Crop Farming</t>
  </si>
  <si>
    <t>wassist</t>
  </si>
  <si>
    <t>Government</t>
  </si>
  <si>
    <t>Private institution</t>
  </si>
  <si>
    <t>Input provider</t>
  </si>
  <si>
    <t>tassist</t>
  </si>
  <si>
    <t>Access to information</t>
  </si>
  <si>
    <t>Provision of resources</t>
  </si>
  <si>
    <t>Training</t>
  </si>
  <si>
    <t>On the farm</t>
  </si>
  <si>
    <t>At an agricultural center</t>
  </si>
  <si>
    <t>Already procuded</t>
  </si>
  <si>
    <t>New</t>
  </si>
  <si>
    <t>select_one whassist</t>
  </si>
  <si>
    <t>whassist</t>
  </si>
  <si>
    <t>aproduce</t>
  </si>
  <si>
    <t>fassist</t>
  </si>
  <si>
    <t>Bi-Weekly</t>
  </si>
  <si>
    <t>Weekly</t>
  </si>
  <si>
    <t>Monthly</t>
  </si>
  <si>
    <t>Semi-annually</t>
  </si>
  <si>
    <t>One time</t>
  </si>
  <si>
    <t>Not regular</t>
  </si>
  <si>
    <t>mod6.12</t>
  </si>
  <si>
    <t>Assistance</t>
  </si>
  <si>
    <t>${q6_6}='3'</t>
  </si>
  <si>
    <t>mod6.13</t>
  </si>
  <si>
    <t>mod6.2</t>
  </si>
  <si>
    <t>Module 6.2: Assistance with Livestock</t>
  </si>
  <si>
    <t>selected(${q6_1},'2')</t>
  </si>
  <si>
    <t>count-selected(.)&lt;=3</t>
  </si>
  <si>
    <t>select up to 3 responses</t>
  </si>
  <si>
    <t>ccassist</t>
  </si>
  <si>
    <t>select_multiple ccassist</t>
  </si>
  <si>
    <t>Specify other livestock</t>
  </si>
  <si>
    <t>q6_16</t>
  </si>
  <si>
    <t>selected(${q6_16},'17')</t>
  </si>
  <si>
    <t>q6_16a</t>
  </si>
  <si>
    <t>mod6.22</t>
  </si>
  <si>
    <t>mod6.23</t>
  </si>
  <si>
    <t>q6_17</t>
  </si>
  <si>
    <t>q6_17a</t>
  </si>
  <si>
    <t>q6_18</t>
  </si>
  <si>
    <t>q6_19</t>
  </si>
  <si>
    <t>q6_20</t>
  </si>
  <si>
    <t>q6_20a</t>
  </si>
  <si>
    <t>q6_21</t>
  </si>
  <si>
    <t>q6_23</t>
  </si>
  <si>
    <t>q6_24</t>
  </si>
  <si>
    <t>q6_25</t>
  </si>
  <si>
    <t>q6_26</t>
  </si>
  <si>
    <t>q6_27</t>
  </si>
  <si>
    <t>q6_28</t>
  </si>
  <si>
    <t>q6_29</t>
  </si>
  <si>
    <t>${q6_27}='1'</t>
  </si>
  <si>
    <t>${q6_27}='0'</t>
  </si>
  <si>
    <t>${q6_20}='3'</t>
  </si>
  <si>
    <t>select_multiple aassist</t>
  </si>
  <si>
    <t>aassist</t>
  </si>
  <si>
    <t>Number of hours must be positive</t>
  </si>
  <si>
    <t>q6_24: Enter -1 for don't know</t>
  </si>
  <si>
    <t>q6_25: Enter -1 for don't know</t>
  </si>
  <si>
    <t>fmpractice</t>
  </si>
  <si>
    <t>aacrop</t>
  </si>
  <si>
    <t>iassist</t>
  </si>
  <si>
    <t>Proper application of fertilizer</t>
  </si>
  <si>
    <t>Different management practices</t>
  </si>
  <si>
    <t>Information on improved varieties</t>
  </si>
  <si>
    <t>New crop / livestock options</t>
  </si>
  <si>
    <t>aanimals</t>
  </si>
  <si>
    <t>fmassist</t>
  </si>
  <si>
    <t>not(count-selected(.)&gt;1 and selected(.,'8'))</t>
  </si>
  <si>
    <t>High cost</t>
  </si>
  <si>
    <t>Risky investment</t>
  </si>
  <si>
    <t>Lack of information</t>
  </si>
  <si>
    <t>Lack of support</t>
  </si>
  <si>
    <t>Lack of time</t>
  </si>
  <si>
    <t>Insecure land tenure</t>
  </si>
  <si>
    <t>challenge</t>
  </si>
  <si>
    <t>Region 5</t>
  </si>
  <si>
    <t>proccrop</t>
  </si>
  <si>
    <t>rimplement</t>
  </si>
  <si>
    <t>Expected benefits</t>
  </si>
  <si>
    <t>Easy implementation</t>
  </si>
  <si>
    <t>Low cost</t>
  </si>
  <si>
    <t>Support from provider</t>
  </si>
  <si>
    <t>nimplement</t>
  </si>
  <si>
    <t>Prohibitive cost</t>
  </si>
  <si>
    <t>Lack of labor</t>
  </si>
  <si>
    <t>Too risky/uncertain</t>
  </si>
  <si>
    <t>No expected benefits</t>
  </si>
  <si>
    <t>Seeking to exit farming</t>
  </si>
  <si>
    <t>select_one ${q2_0_1}</t>
  </si>
  <si>
    <t>${q1_4}&gt;=4</t>
  </si>
  <si>
    <t>not(count-selected(.)&gt;1 and selected(.,'6'))</t>
  </si>
  <si>
    <t xml:space="preserve">.&gt;=-1 </t>
  </si>
  <si>
    <t>count-selected(${q5_52})</t>
  </si>
  <si>
    <t>not(selected(${q5_52},'47'))</t>
  </si>
  <si>
    <t>wsourcenum</t>
  </si>
  <si>
    <t>${wsourcenum}</t>
  </si>
  <si>
    <t>wsource_pos</t>
  </si>
  <si>
    <t>wsource_name</t>
  </si>
  <si>
    <t>What is the water from [${wsource_name}] on this plot [${name_plot}] used for?</t>
  </si>
  <si>
    <t>Where do you store water from [${wsource_name}]?</t>
  </si>
  <si>
    <t>mod2.1x</t>
  </si>
  <si>
    <t>${q2_8z}&gt;0</t>
  </si>
  <si>
    <t>mod2.1y</t>
  </si>
  <si>
    <t>indexed-repeat(${q2_0_1},${parcel},position(..))</t>
  </si>
  <si>
    <t>Do you have telephone service (landline)?</t>
  </si>
  <si>
    <t>q1_23: Enter -1 for don't know and -2 for no answer. **Record distance in miles**</t>
  </si>
  <si>
    <t>${q2_20}='1'</t>
  </si>
  <si>
    <t>not(selected(${q4_13},'9'))</t>
  </si>
  <si>
    <t>.&gt;=-1 and .&lt;=${q4_15}</t>
  </si>
  <si>
    <t>${q4_15}&gt;0</t>
  </si>
  <si>
    <t>Amount of [${aprod_name}] lost due to spoilage and other problems</t>
  </si>
  <si>
    <t>not(count-selected(.)&gt;1 and selected(.,'51'))</t>
  </si>
  <si>
    <t>Where did you buy the [${seed_name}]?</t>
  </si>
  <si>
    <t>not(selected(${q1_22},'16'))</t>
  </si>
  <si>
    <t>mod7.0</t>
  </si>
  <si>
    <t>mod7.1</t>
  </si>
  <si>
    <t>Module 7.0: Economic Activities of Household Members</t>
  </si>
  <si>
    <t>In which of the following activities were (any) household members involved in the last year (July 2021 - June 2022)?</t>
  </si>
  <si>
    <t>q7_1</t>
  </si>
  <si>
    <t>q7_2</t>
  </si>
  <si>
    <t>q7_3</t>
  </si>
  <si>
    <t>q7_4</t>
  </si>
  <si>
    <t>q7_5</t>
  </si>
  <si>
    <t>q7_6</t>
  </si>
  <si>
    <t>q7_7</t>
  </si>
  <si>
    <t>q7_0</t>
  </si>
  <si>
    <t>mod7.11</t>
  </si>
  <si>
    <t>Module 7.1: Time Use</t>
  </si>
  <si>
    <t>selected(${q7_0},'1')</t>
  </si>
  <si>
    <t>select_multiple tact</t>
  </si>
  <si>
    <t>tact</t>
  </si>
  <si>
    <t>Livestock Production</t>
  </si>
  <si>
    <t>Aquaculture Production</t>
  </si>
  <si>
    <t>.&gt;=-1 and .&lt;=365</t>
  </si>
  <si>
    <t>Enter a valid number of days</t>
  </si>
  <si>
    <t>q7_4: Enter 0 if the person did not do this task</t>
  </si>
  <si>
    <t>q7_5: Enter 0 if the person did not do this task</t>
  </si>
  <si>
    <t>q7_6: Enter 0 if the person did not do this task</t>
  </si>
  <si>
    <t>q7_7: Enter 0 if the person did not do this task</t>
  </si>
  <si>
    <t>mod7.1x</t>
  </si>
  <si>
    <t>hmemb</t>
  </si>
  <si>
    <t>How many days did [${hmemb}] spend on **sowing** for cultivation of temporary and perennial crops in the last year (July 2021 - June 2022)?</t>
  </si>
  <si>
    <t>How many days did [${hmemb}] spend on **irrigation** for cultivation of temporary and perennial crops in the last year (July 2021 - June 2022)?</t>
  </si>
  <si>
    <t>How many days did [${hmemb}] spend on **burning land/fertilizing** for cultivation of temporary and perennial crops in the last year (July 2021 - June 2022)?</t>
  </si>
  <si>
    <t>How many days did [${hmemb}] spend on **harvesting** for cultivation of temporary and perennial crops in the last year (July 2021 - June 2022)?</t>
  </si>
  <si>
    <t>How many days did [${hmemb}] spend on **processing/ storing** for cultivation of temporary and perennial crops in the last year (July 2021 - June 2022)?</t>
  </si>
  <si>
    <t>How many days did [${hmemb}] spend on **selling** for cultivation of temporary and perennial crops in the last year (July 2021 - June 2022)?</t>
  </si>
  <si>
    <t>mod7.12</t>
  </si>
  <si>
    <t>General Activities</t>
  </si>
  <si>
    <t>Who is responding to the questions in this section on behalf of [${hmemb}]?</t>
  </si>
  <si>
    <t>How many hours did [${hmemb}] spend yesterday collecting water?</t>
  </si>
  <si>
    <t>How many hours did [${hmemb}] spend yesterday collecting firewood?</t>
  </si>
  <si>
    <t>.&gt;=-1 and .&lt;24</t>
  </si>
  <si>
    <t>Enter a number between 0 and 24</t>
  </si>
  <si>
    <t>q7_2: Enter -1 for don't know. Enter 0 if the person did not do this taks</t>
  </si>
  <si>
    <t>q7_3: Enter -1 for don't know. Enter 0 if the person did not do this taks</t>
  </si>
  <si>
    <t>q7_8</t>
  </si>
  <si>
    <t>q7_9</t>
  </si>
  <si>
    <t>q7_10</t>
  </si>
  <si>
    <t>q7_11</t>
  </si>
  <si>
    <t>q7_12</t>
  </si>
  <si>
    <t>q7_13</t>
  </si>
  <si>
    <t>How many days did [${hmemb}] spend on **Land preparation** for the cultivation of temporary and perennial crops in the last year (July 2021 - June 2022)?</t>
  </si>
  <si>
    <t>q7_8: Enter 0 if the person did not do this task</t>
  </si>
  <si>
    <t>q7_9: Enter 0 if the person did not do this task</t>
  </si>
  <si>
    <t>q7_10: Enter 0 if the person did not do this task</t>
  </si>
  <si>
    <t>q7_11: Enter 0 if the person did not do this task</t>
  </si>
  <si>
    <t>q7_12: Enter 0 if the person did not do this task</t>
  </si>
  <si>
    <t>q7_13: Enter 0 if the person did not do this task</t>
  </si>
  <si>
    <t>How many days did [${hmemb}] spend on **Fallow preparation** for the cultivation of temporary and perennial crops in the last year (July 2021 - June 2022)?</t>
  </si>
  <si>
    <t>How many days did [${hmemb}] spend on **weeding** for the cultivation of temporary and perennial crops in the last year (July 2021 - June 2022)?</t>
  </si>
  <si>
    <t>How many days did [${hmemb}] spend on **fumigation/pest control** for the cultivation of temporary and perennial crops in the last year (July 2021 - June 2022)?</t>
  </si>
  <si>
    <t>mod7.13</t>
  </si>
  <si>
    <t>How many days did [${hmemb}] spend on **selling** for livestock production in the last year (July 2021 - June 2022)?</t>
  </si>
  <si>
    <t>How many days did [${hmemb}] spend on **pasture maintenance** for livestock production in the last year (July 2021 - June 2022)?</t>
  </si>
  <si>
    <t>How many days did [${hmemb}] spend on **feeding** for livestock production in the last year (July 2021 - June 2022)?</t>
  </si>
  <si>
    <t>How many days did [${hmemb}] spend on **herding/transport** for livestock production in the last year (July 2021 - June 2022)?</t>
  </si>
  <si>
    <t>How many days did [${hmemb}] spend on **processing** for livestock production in the last year (July 2021 - June 2022)?</t>
  </si>
  <si>
    <t>q7_14</t>
  </si>
  <si>
    <t>q7_15</t>
  </si>
  <si>
    <t>q7_16</t>
  </si>
  <si>
    <t>q7_17</t>
  </si>
  <si>
    <t>q7_18</t>
  </si>
  <si>
    <t>selected(${q7_0},'2')</t>
  </si>
  <si>
    <t>q7_14: Enter 0 if the person did not do this task</t>
  </si>
  <si>
    <t>q7_15: Enter 0 if the person did not do this task</t>
  </si>
  <si>
    <t>q7_16: Enter 0 if the person did not do this task</t>
  </si>
  <si>
    <t>q7_17: Enter 0 if the person did not do this task</t>
  </si>
  <si>
    <t>q7_18: Enter 0 if the person did not do this task</t>
  </si>
  <si>
    <t>mod7.14</t>
  </si>
  <si>
    <t>How many days did [${hmemb}] spend on **selling** for aquaculture production in the last year (July 2021 - June 2022)?</t>
  </si>
  <si>
    <t>q7_19</t>
  </si>
  <si>
    <t>q7_20</t>
  </si>
  <si>
    <t>q7_21</t>
  </si>
  <si>
    <t>q7_22</t>
  </si>
  <si>
    <t>q7_23</t>
  </si>
  <si>
    <t>q7_19: Enter 0 if the person did not do this task</t>
  </si>
  <si>
    <t>q7_20: Enter 0 if the person did not do this task</t>
  </si>
  <si>
    <t>q7_21: Enter 0 if the person did not do this task</t>
  </si>
  <si>
    <t>q7_22: Enter 0 if the person did not do this task</t>
  </si>
  <si>
    <t>q7_23: Enter 0 if the person did not do this task</t>
  </si>
  <si>
    <t>selected(${q7_0},'3')</t>
  </si>
  <si>
    <t>not(count-selected(.)&gt;1 and selected(.,'4'))</t>
  </si>
  <si>
    <t>How many days did [${hmemb}] spend on **digging ponds** for aquaculture production in the last year (July 2021 - June 2022)?</t>
  </si>
  <si>
    <t>How many days did [${hmemb}] spend on **Feeding** for aquaculture production in the last year (July 2021 - June 2022)?</t>
  </si>
  <si>
    <t>How many days did [${hmemb}] spend on **stocking pond** for aquaculture production in the last year (July 2021 - June 2022)?</t>
  </si>
  <si>
    <t>How many days did [${hmemb}] spend on **harvesting** for aquaculture production in the last year (July 2021 - June 2022)?</t>
  </si>
  <si>
    <t>Which activities did other community members or hired workers help you with in the last year (July 2021- June 2022)?</t>
  </si>
  <si>
    <t>q7_24</t>
  </si>
  <si>
    <t>q7_25</t>
  </si>
  <si>
    <t>select_multiple help</t>
  </si>
  <si>
    <t>not(selected(${q7_0},'4'))</t>
  </si>
  <si>
    <t>help</t>
  </si>
  <si>
    <t>Community members</t>
  </si>
  <si>
    <t>Hired contractors</t>
  </si>
  <si>
    <t>No one</t>
  </si>
  <si>
    <t>Did you have help from other members of the community (unpaid) or from hired labour for your farm production?</t>
  </si>
  <si>
    <t>Do not select "No one" with other answers</t>
  </si>
  <si>
    <t>selected(${q7_24},'1') or selected(${q7_24},'2')</t>
  </si>
  <si>
    <t>Additional Labour</t>
  </si>
  <si>
    <t>mod7.15</t>
  </si>
  <si>
    <t>mod7.16</t>
  </si>
  <si>
    <t>count-selected(${q7_24})</t>
  </si>
  <si>
    <t>helpnum</t>
  </si>
  <si>
    <t>${helpnum}</t>
  </si>
  <si>
    <t>mod7.17</t>
  </si>
  <si>
    <t>q7_26</t>
  </si>
  <si>
    <t>q7_27</t>
  </si>
  <si>
    <t>q7_28</t>
  </si>
  <si>
    <t>q7_29</t>
  </si>
  <si>
    <t>q7_30</t>
  </si>
  <si>
    <t>q7_31</t>
  </si>
  <si>
    <t>q7_32</t>
  </si>
  <si>
    <t>q7_33</t>
  </si>
  <si>
    <t>q7_34</t>
  </si>
  <si>
    <t>q7_35</t>
  </si>
  <si>
    <t>q7_26: Total for all individuals; hired labour or community members. Enter 0 if this task was not done</t>
  </si>
  <si>
    <t>q7_27: Total for all individuals; hired labour or community members. Enter 0 if this task was not done</t>
  </si>
  <si>
    <t>q7_28: Total for all individuals; hired labour or community members. Enter 0 if this task was not done</t>
  </si>
  <si>
    <t>q7_29: Total for all individuals; hired labour or community members. Enter 0 if this task was not done</t>
  </si>
  <si>
    <t>q7_30: Total for all individuals; hired labour or community members. Enter 0 if this task was not done</t>
  </si>
  <si>
    <t>q7_31: Total for all individuals; hired labour or community members. Enter 0 if this task was not done</t>
  </si>
  <si>
    <t>q7_32: Total for all individuals; hired labour or community members. Enter 0 if this task was not done</t>
  </si>
  <si>
    <t>q7_33: Total for all individuals; hired labour or community members. Enter 0 if this task was not done</t>
  </si>
  <si>
    <t>q7_34: Total for all individuals; hired labour or community members. Enter 0 if this task was not done</t>
  </si>
  <si>
    <t>q7_35: Total for all individuals; hired labour or community members. Enter 0 if this task was not done</t>
  </si>
  <si>
    <t>help_name</t>
  </si>
  <si>
    <t>help_pos</t>
  </si>
  <si>
    <t>selected-at(${q7_24},position(..)-1)</t>
  </si>
  <si>
    <t>How many days did [${help_name}] spend on **Land preparation** for the cultivation of temporary and perennial crops in the last year (July 2021 - June 2022)?</t>
  </si>
  <si>
    <t>How many days did [${help_name}] spend on **Fallow preparation** for the cultivation of temporary and perennial crops in the last year (July 2021 - June 2022)?</t>
  </si>
  <si>
    <t>How many days did [${help_name}] spend on **weeding** for the cultivation of temporary and perennial crops in the last year (July 2021 - June 2022)?</t>
  </si>
  <si>
    <t>How many days did [${help_name}] spend on **fumigation/pest control** for the cultivation of temporary and perennial crops in the last year (July 2021 - June 2022)?</t>
  </si>
  <si>
    <t>How many days did [${help_name}] spend on **sowing** for cultivation of temporary and perennial crops in the last year (July 2021 - June 2022)?</t>
  </si>
  <si>
    <t>How many days did [${help_name}] spend on **irrigation** for cultivation of temporary and perennial crops in the last year (July 2021 - June 2022)?</t>
  </si>
  <si>
    <t>How many days did [${help_name}] spend on **burning land/fertilizing** for cultivation of temporary and perennial crops in the last year (July 2021 - June 2022)?</t>
  </si>
  <si>
    <t>How many days did [${help_name}] spend on **harvesting** for cultivation of temporary and perennial crops in the last year (July 2021 - June 2022)?</t>
  </si>
  <si>
    <t>How many days did [${help_name}] spend on **processing/ storing** for cultivation of temporary and perennial crops in the last year (July 2021 - June 2022)?</t>
  </si>
  <si>
    <t>How many days did [${help_name}] spend on **selling** for cultivation of temporary and perennial crops in the last year (July 2021 - June 2022)?</t>
  </si>
  <si>
    <t>mod7.18</t>
  </si>
  <si>
    <t>selected(${q7_25},'1')</t>
  </si>
  <si>
    <t>selected(${q7_25},'2')</t>
  </si>
  <si>
    <t>q7_36</t>
  </si>
  <si>
    <t>q7_37</t>
  </si>
  <si>
    <t>q7_38</t>
  </si>
  <si>
    <t>q7_39</t>
  </si>
  <si>
    <t>q7_40</t>
  </si>
  <si>
    <t>q7_36: Total for all individuals; hired labour or community members. Enter 0 if this task was not done</t>
  </si>
  <si>
    <t>q7_37: Total for all individuals; hired labour or community members. Enter 0 if this task was not done</t>
  </si>
  <si>
    <t>q7_38: Total for all individuals; hired labour or community members. Enter 0 if this task was not done</t>
  </si>
  <si>
    <t>q7_39: Total for all individuals; hired labour or community members. Enter 0 if this task was not done</t>
  </si>
  <si>
    <t>q7_40: Total for all individuals; hired labour or community members. Enter 0 if this task was not done</t>
  </si>
  <si>
    <t>How many days did [${help_name}] spend on **pasture maintenance** for livestock production in the last year (July 2021 - June 2022)?</t>
  </si>
  <si>
    <t>How many days did [${help_name}] spend on **feeding** for livestock production in the last year (July 2021 - June 2022)?</t>
  </si>
  <si>
    <t>How many days did [${help_name}] spend on **herding/transport** for livestock production in the last year (July 2021 - June 2022)?</t>
  </si>
  <si>
    <t>How many days did [${help_name}] spend on **processing** for livestock production in the last year (July 2021 - June 2022)?</t>
  </si>
  <si>
    <t>How many days did [${help_name}] spend on **selling** for livestock production in the last year (July 2021 - June 2022)?</t>
  </si>
  <si>
    <t>mod7.19</t>
  </si>
  <si>
    <t>q7_41</t>
  </si>
  <si>
    <t>q7_42</t>
  </si>
  <si>
    <t>q7_43</t>
  </si>
  <si>
    <t>q7_44</t>
  </si>
  <si>
    <t>q7_45</t>
  </si>
  <si>
    <t>q7_41: Total for all individuals; hired labour or community members. Enter 0 if this task was not done</t>
  </si>
  <si>
    <t>q7_42: Total for all individuals; hired labour or community members. Enter 0 if this task was not done</t>
  </si>
  <si>
    <t>q7_43: Total for all individuals; hired labour or community members. Enter 0 if this task was not done</t>
  </si>
  <si>
    <t>q7_44: Total for all individuals; hired labour or community members. Enter 0 if this task was not done</t>
  </si>
  <si>
    <t>q7_45: Total for all individuals; hired labour or community members. Enter 0 if this task was not done</t>
  </si>
  <si>
    <t>selected(${q7_25},'3')</t>
  </si>
  <si>
    <t>How much was the daily wage that you paid labourers?</t>
  </si>
  <si>
    <t>How many labourers did you hire within the last year?</t>
  </si>
  <si>
    <t>mod7.110</t>
  </si>
  <si>
    <t>Labourer Wage</t>
  </si>
  <si>
    <t>q7_46</t>
  </si>
  <si>
    <t>q7_47</t>
  </si>
  <si>
    <t>selected(${q7_24},'2')</t>
  </si>
  <si>
    <t>Daily wage must be positive</t>
  </si>
  <si>
    <t>Number of labourers must be positive</t>
  </si>
  <si>
    <t>q7_46: Enter in Guyana dolllars</t>
  </si>
  <si>
    <t>q7_47: Enter in Guyana dollars</t>
  </si>
  <si>
    <t>How many days did [${help_name}] spend on **digging ponds** for aquaculture production in the last year (July 2021 - June 2022)?</t>
  </si>
  <si>
    <t>How many days did [${help_name}] spend on **Feeding** for aquaculture production in the last year (July 2021 - June 2022)?</t>
  </si>
  <si>
    <t>How many days did [${help_name}] spend on **stocking pond** for aquaculture production in the last year (July 2021 - June 2022)?</t>
  </si>
  <si>
    <t>How many days did [${help_name}] spend on **harvesting** for aquaculture production in the last year (July 2021 - June 2022)?</t>
  </si>
  <si>
    <t>How many days did [${help_name}] spend on **selling** for aquaculture production in the last year (July 2021 - June 2022)?</t>
  </si>
  <si>
    <t>mod7.2</t>
  </si>
  <si>
    <t>Module 7.2: Employment</t>
  </si>
  <si>
    <t>mod7.21</t>
  </si>
  <si>
    <t>hmembz</t>
  </si>
  <si>
    <t>q7_48</t>
  </si>
  <si>
    <t>q7_49</t>
  </si>
  <si>
    <t>q7_49a</t>
  </si>
  <si>
    <t>q7_50</t>
  </si>
  <si>
    <t>q7_51</t>
  </si>
  <si>
    <t>q7_52</t>
  </si>
  <si>
    <t>q7_53</t>
  </si>
  <si>
    <t>q7_54</t>
  </si>
  <si>
    <t>q7_55</t>
  </si>
  <si>
    <t>q7_56</t>
  </si>
  <si>
    <t>select_one earn</t>
  </si>
  <si>
    <t>select_multiple occup</t>
  </si>
  <si>
    <t>select_one sector</t>
  </si>
  <si>
    <t>select_one fpsupport</t>
  </si>
  <si>
    <t>earn</t>
  </si>
  <si>
    <t>Worked for at least one hour</t>
  </si>
  <si>
    <t>Did not work but have employment</t>
  </si>
  <si>
    <t>Looking for work</t>
  </si>
  <si>
    <t>Did not work</t>
  </si>
  <si>
    <t>Produced a good or provided a service for at least one hour</t>
  </si>
  <si>
    <t>Helped with family work for at least one hour</t>
  </si>
  <si>
    <t>Worked on plots or with livestock for at least one hour</t>
  </si>
  <si>
    <t>What did [${hmembz}] do in the last week to earn money to buy products, assets or food?</t>
  </si>
  <si>
    <t>What is the main occupation (primary and secondary if applicable) of [${hmembz}]?</t>
  </si>
  <si>
    <t>How much money did [${hmembz}] earn in total in the last year (July 2021- June 2022)?</t>
  </si>
  <si>
    <t>Did [${hmembz}] receive help in the form of money, goods, or property from somebody living outside the household in the last year?</t>
  </si>
  <si>
    <t>How much did [${hmembz}] receive?</t>
  </si>
  <si>
    <t>How often did [${hmembz}] receive this support?</t>
  </si>
  <si>
    <t>occup</t>
  </si>
  <si>
    <t>Public service employee (government)</t>
  </si>
  <si>
    <t>Employee of a private company</t>
  </si>
  <si>
    <t>Farming for market sale (crops /home garden products)</t>
  </si>
  <si>
    <t>Subsistence farming only</t>
  </si>
  <si>
    <t>Fisher</t>
  </si>
  <si>
    <t>Logger, wood-cutter</t>
  </si>
  <si>
    <t>Oil mining &amp; drilling</t>
  </si>
  <si>
    <t>Quarry – land fill, pits, asphalt</t>
  </si>
  <si>
    <t>Day laborer in agriculture</t>
  </si>
  <si>
    <t>Construction / carpentry</t>
  </si>
  <si>
    <t>Merchant / shop keeper</t>
  </si>
  <si>
    <t>Driver (taxi, truck, bus, motorcycle taxi)</t>
  </si>
  <si>
    <t>Unpaid family worker</t>
  </si>
  <si>
    <t>Own business / self-employed (does not include farm businesses)</t>
  </si>
  <si>
    <t>Domestic employee</t>
  </si>
  <si>
    <t>Pensioner / retired</t>
  </si>
  <si>
    <t>House wife</t>
  </si>
  <si>
    <t>Student</t>
  </si>
  <si>
    <t>Agriculture</t>
  </si>
  <si>
    <t>Fisheries</t>
  </si>
  <si>
    <t>Natural Resources / Minerals</t>
  </si>
  <si>
    <t>Quarry / Landfill</t>
  </si>
  <si>
    <t>Wholesale &amp; Retail</t>
  </si>
  <si>
    <t>Business &amp; Commerce</t>
  </si>
  <si>
    <t>Small Industry</t>
  </si>
  <si>
    <t>sector</t>
  </si>
  <si>
    <t>Rearing livestock</t>
  </si>
  <si>
    <t>selected(${q7_49},'20')</t>
  </si>
  <si>
    <t>Specify other occupation of [${hmembz}]</t>
  </si>
  <si>
    <t>occupnum</t>
  </si>
  <si>
    <t>occup_pos</t>
  </si>
  <si>
    <t>occup_name</t>
  </si>
  <si>
    <t>count-selected(${q7_49})</t>
  </si>
  <si>
    <t>${occupnum}</t>
  </si>
  <si>
    <t>selected-at(${q7_49},position(..)-1)</t>
  </si>
  <si>
    <t>What is the sector/industry of [${hmembz}'s] occupation as [${occup_name}]?</t>
  </si>
  <si>
    <t>On average, how many days did [${hmembz}] work last month as [${occup_name}]?</t>
  </si>
  <si>
    <t>How much money did [${hmembz}] earn last month in the occupation as [${occup_name}]?</t>
  </si>
  <si>
    <t>mod7.211</t>
  </si>
  <si>
    <t>Employment</t>
  </si>
  <si>
    <t>Days must be positive and cannot exceed 31</t>
  </si>
  <si>
    <t>Amount of money must be positive</t>
  </si>
  <si>
    <t>.&gt;=-1 and .&lt;=31</t>
  </si>
  <si>
    <t>q7_51: Enter -1 for don't know</t>
  </si>
  <si>
    <t>q7_52: Enter -1 for don't know</t>
  </si>
  <si>
    <t>mod7.212</t>
  </si>
  <si>
    <t>not(selected(${q7_49},'4') or selected(${q7_49},'13') or selected(${q7_49},'16') or selected(${q7_49},'18') or selected(${q7_49},'19') or selected(${q7_49},'17'))</t>
  </si>
  <si>
    <t>${q7_54}='1'</t>
  </si>
  <si>
    <t>Daily</t>
  </si>
  <si>
    <t>Bi-Annually</t>
  </si>
  <si>
    <t>Annually</t>
  </si>
  <si>
    <t>q7_53: Enter -1 for don't know</t>
  </si>
  <si>
    <t>q7_55: Enter -1 for don't know</t>
  </si>
  <si>
    <t>mod7.3</t>
  </si>
  <si>
    <t>Module 7.3: Loans, Credit and Savings</t>
  </si>
  <si>
    <t>Did you or another member of your household obtain a loan or credit in the last year (July 2021-June 2022)?</t>
  </si>
  <si>
    <t>How many loans/credits did you obtain in the last year?</t>
  </si>
  <si>
    <t>q7_57</t>
  </si>
  <si>
    <t>q7_58</t>
  </si>
  <si>
    <t>${q7_57}='1'</t>
  </si>
  <si>
    <t>q7_58a</t>
  </si>
  <si>
    <t>Give each loan a name or a number that you can remember</t>
  </si>
  <si>
    <t>${q7_58}&gt;0</t>
  </si>
  <si>
    <t>.&gt;=1 and .&lt;=10</t>
  </si>
  <si>
    <t>Enter a number between 1 and 10</t>
  </si>
  <si>
    <t>${q7_58}</t>
  </si>
  <si>
    <t>mod7.31</t>
  </si>
  <si>
    <t>mod7.32</t>
  </si>
  <si>
    <t>loan_name</t>
  </si>
  <si>
    <t>indexed-repeat(${q7_58a},${mod7.31},position(..))</t>
  </si>
  <si>
    <t>Specify other loan purpose</t>
  </si>
  <si>
    <t>Why did you not obtain a loan or credit?</t>
  </si>
  <si>
    <t>Specify other reason for not obtaining a loan</t>
  </si>
  <si>
    <t>Who gave you a credit or loan [${loan_name}]?</t>
  </si>
  <si>
    <t>Specify other loan provider for loan [${loan_name}]</t>
  </si>
  <si>
    <t>For which purpose did you need financing from loan [${loan_name}]?</t>
  </si>
  <si>
    <t>How much was the value of the loan [${loan_name}]?</t>
  </si>
  <si>
    <t>What was the interest rate of the loan [${loan_name}]?</t>
  </si>
  <si>
    <t>q7_59</t>
  </si>
  <si>
    <t>q7_60</t>
  </si>
  <si>
    <t>q7_61</t>
  </si>
  <si>
    <t>q7_62</t>
  </si>
  <si>
    <t>q7_63</t>
  </si>
  <si>
    <t>select_one srcloan</t>
  </si>
  <si>
    <t>select_multiple loanp</t>
  </si>
  <si>
    <t>select_multiple nloan</t>
  </si>
  <si>
    <t>srcloan</t>
  </si>
  <si>
    <t>Financial institution</t>
  </si>
  <si>
    <t>Cooperative or association</t>
  </si>
  <si>
    <t>Relative / friend</t>
  </si>
  <si>
    <t>Informal creditor</t>
  </si>
  <si>
    <t>Collector</t>
  </si>
  <si>
    <t>Store</t>
  </si>
  <si>
    <t>Wholesaler/miller etc</t>
  </si>
  <si>
    <t>selected(${q7_59},'10')</t>
  </si>
  <si>
    <t>loanp</t>
  </si>
  <si>
    <t>Agricultural Inputs</t>
  </si>
  <si>
    <t>Machinery</t>
  </si>
  <si>
    <t>Cattle purchase</t>
  </si>
  <si>
    <t>Purchase of other animals</t>
  </si>
  <si>
    <t>Purchase of pasture for grazing</t>
  </si>
  <si>
    <t>Machinery repair</t>
  </si>
  <si>
    <t>To pay off another debt</t>
  </si>
  <si>
    <t>Family food consumption</t>
  </si>
  <si>
    <t>Festivities (religious, family, etc.)</t>
  </si>
  <si>
    <t>Home improvement</t>
  </si>
  <si>
    <t>House construction</t>
  </si>
  <si>
    <t>Purchase of durable goods</t>
  </si>
  <si>
    <t>Purchase of vehicle (car, bike)</t>
  </si>
  <si>
    <t>Education</t>
  </si>
  <si>
    <t>Health emergency</t>
  </si>
  <si>
    <t>q7_59a</t>
  </si>
  <si>
    <t>q7_60a</t>
  </si>
  <si>
    <t>q7_63a</t>
  </si>
  <si>
    <t>selected(${q7_60},'16')</t>
  </si>
  <si>
    <t>nloan</t>
  </si>
  <si>
    <t>No need</t>
  </si>
  <si>
    <t>Lack of guarantees / collateral</t>
  </si>
  <si>
    <t>Did not want to provide collateral</t>
  </si>
  <si>
    <t>Risky debt</t>
  </si>
  <si>
    <t>Problems with previous debts</t>
  </si>
  <si>
    <t>Land cannot serve as collateral</t>
  </si>
  <si>
    <t>Very expensive</t>
  </si>
  <si>
    <t>No institutions available</t>
  </si>
  <si>
    <t>No credit available</t>
  </si>
  <si>
    <t>Lack of experience</t>
  </si>
  <si>
    <t>selected(${q7_63},'12')</t>
  </si>
  <si>
    <t>.&gt;0</t>
  </si>
  <si>
    <t>Value of the loan must be positive</t>
  </si>
  <si>
    <t>Interest on the loan must be positive</t>
  </si>
  <si>
    <t>q7_62: Enter interest as a percentage</t>
  </si>
  <si>
    <t>q7_61: Enter as Guyana dollars</t>
  </si>
  <si>
    <t>count-selected(.)&lt;=4</t>
  </si>
  <si>
    <t>Select a maximum of 4 options</t>
  </si>
  <si>
    <t>q7_59: Select up to 4 relevant options</t>
  </si>
  <si>
    <t>fpsupport</t>
  </si>
  <si>
    <t>${q7_48}!='7'</t>
  </si>
  <si>
    <t>Where are you conducting the interview with the respondent?</t>
  </si>
  <si>
    <t>What is the main access route to reach the community/village where your household is located?</t>
  </si>
  <si>
    <t>Do you use irrigation on this parcel  [${name_plot}]?</t>
  </si>
  <si>
    <t>Specify other source of water</t>
  </si>
  <si>
    <t>Unit measurement for [${seed_name}] used for [${tcrops_name}]</t>
  </si>
  <si>
    <t>Were you offered assistance for your agricultural production in the last year (July 2021-June 2022)?</t>
  </si>
  <si>
    <t>time</t>
  </si>
  <si>
    <t>Enter the time</t>
  </si>
  <si>
    <t>note2</t>
  </si>
  <si>
    <t>Thank you for your time</t>
  </si>
  <si>
    <t>tend</t>
  </si>
  <si>
    <t>tstart</t>
  </si>
  <si>
    <t>q0_6: Enter -1 for don't have and -2 for refusal</t>
  </si>
  <si>
    <t>q0_7b: Enter -1 for don't have and -2 for refusal</t>
  </si>
  <si>
    <t>.=-1 or .=-2 or (.&gt;2000000 and .&lt;5999999)</t>
  </si>
  <si>
    <t>q0_a7: Enter -1 for don't have and -2 for refusal</t>
  </si>
  <si>
    <t>.=-1 or .=-2 or (.&gt;6000000 and .&lt;6999999)</t>
  </si>
  <si>
    <t>What is your address: Village name?</t>
  </si>
  <si>
    <t>What is your address: Lot number?</t>
  </si>
  <si>
    <t>q0_8a</t>
  </si>
  <si>
    <t>q0_8b</t>
  </si>
  <si>
    <t>demo</t>
  </si>
  <si>
    <t>not(count-selected(.)&gt;1 and selected(.,'16'))</t>
  </si>
  <si>
    <t>jr:choice-name(${items},'${q1_22}')</t>
  </si>
  <si>
    <t>Did you receive assistance with this conflict [${ctype_name}] from ... ?</t>
  </si>
  <si>
    <t>Specify other source of assistance with [${ctype_name}]</t>
  </si>
  <si>
    <t>Was a solution for this conflict [${ctype_name}] reached through … ?</t>
  </si>
  <si>
    <t>Specify other conflict resolution for [${ctype_name}]</t>
  </si>
  <si>
    <t>What person or financial institution gave you the loan used to buy  [${nasset_name}]?</t>
  </si>
  <si>
    <t>mod4.111</t>
  </si>
  <si>
    <t>mod4.112</t>
  </si>
  <si>
    <t>mod4.211</t>
  </si>
  <si>
    <t>count-selected(${q1_20})&gt;0 and not(selected(${q1_20},'11'))</t>
  </si>
  <si>
    <t>What is the source of water for this parcel [${name_plot}]?</t>
  </si>
  <si>
    <t>Did you plant any protective plants (to conserve soil) on plot [${name_plot}] while this parcel was fallow?</t>
  </si>
  <si>
    <t>Did you plant any forage plants on this parcel [${name_plot}] during the time it has been fallow?</t>
  </si>
  <si>
    <t>Did you let animals graze on this parcel [${name_plot}] while it has been fallow?</t>
  </si>
  <si>
    <t>not(selected(${q3_1},'18'))</t>
  </si>
  <si>
    <t>not(selected(${q3_6},'19'))</t>
  </si>
  <si>
    <t>q5_61a</t>
  </si>
  <si>
    <t>Does your household use seeds/seedlings/cuttings in the cultivation of [${pcrop_name}]?</t>
  </si>
  <si>
    <t>${q5_61a}='1'</t>
  </si>
  <si>
    <t>q5_11a</t>
  </si>
  <si>
    <t>Does your household use seeds/seedlings/cuttings in the cultivation of [${tcrops_name}]?</t>
  </si>
  <si>
    <t>${q5_11a}='1'</t>
  </si>
  <si>
    <t>Was any of the harvested [${pcrop_name}] processed prior to consumption/sale etc.?</t>
  </si>
  <si>
    <t>What type of processed products did you make from [${pcrop_name}]?</t>
  </si>
  <si>
    <t>${q7_57}='0'</t>
  </si>
  <si>
    <t>age_memb</t>
  </si>
  <si>
    <t>indexed-repeat(${q1_4},${hhrepeat2},position(..))</t>
  </si>
  <si>
    <t>${age_memb}&gt;=5</t>
  </si>
  <si>
    <t>agg_memb</t>
  </si>
  <si>
    <t>${agg_memb}&gt;=12</t>
  </si>
  <si>
    <t>count-selected(.)&lt;=10</t>
  </si>
  <si>
    <t>q6_2: Select a maximum of 10 crops</t>
  </si>
  <si>
    <t>Select a maximum of 10 crops</t>
  </si>
  <si>
    <t>Select a maximum of 3 responses</t>
  </si>
  <si>
    <t>q6_3: Maximum of 3 answers</t>
  </si>
  <si>
    <t>q6_16: Maximum of 10 livestock</t>
  </si>
  <si>
    <t>q6_15:Maximum of 3 responses</t>
  </si>
  <si>
    <t>q6_14:Maximum of 3 responses</t>
  </si>
  <si>
    <t>q6_28: Maximum of 3 responses</t>
  </si>
  <si>
    <t>q6_29: Maximum of 3 responses</t>
  </si>
  <si>
    <t>q6_17: Maxium of 3 responses</t>
  </si>
  <si>
    <t>q7_49: Up to 2 occupations can be indicated</t>
  </si>
  <si>
    <t>count-selected(.)&lt;=2</t>
  </si>
  <si>
    <t>Maximum of two responses</t>
  </si>
  <si>
    <t>Select a maximum of 3 options</t>
  </si>
  <si>
    <t>q7_60: Maximum of 3 responses</t>
  </si>
  <si>
    <t>q7_63: Maximum of 3 responses</t>
  </si>
  <si>
    <t>q2_21: Maximum of 3 answers</t>
  </si>
  <si>
    <t>q4_45: Maximum of 3 answers</t>
  </si>
  <si>
    <t>Maximum of three responses</t>
  </si>
  <si>
    <t>q5_10: Maximum of 3 answers</t>
  </si>
  <si>
    <t>q5_50: Maximum of 3 responses</t>
  </si>
  <si>
    <t>not(count-selected(.)&gt;1 and selected(.,'15')) and count-selected(.)&lt;=3</t>
  </si>
  <si>
    <t>Do not select "Did nothing" with other answers. Maximum of 3 responses</t>
  </si>
  <si>
    <t>select_one eresp</t>
  </si>
  <si>
    <t>q2_27_1</t>
  </si>
  <si>
    <t>q2_27_2</t>
  </si>
  <si>
    <t>q2_27_3</t>
  </si>
  <si>
    <t>First choice</t>
  </si>
  <si>
    <t>Second choice</t>
  </si>
  <si>
    <t>Third choice</t>
  </si>
  <si>
    <t>q2_27a</t>
  </si>
  <si>
    <t>q2_27b</t>
  </si>
  <si>
    <t>q2_27c</t>
  </si>
  <si>
    <t>noter1</t>
  </si>
  <si>
    <t>not(selected(${q2_27},'15'))</t>
  </si>
  <si>
    <t>minimal</t>
  </si>
  <si>
    <t>choice_filter</t>
  </si>
  <si>
    <t>selected(${q2_27},name)</t>
  </si>
  <si>
    <t>selected(${q2_27},name) and name !=${q2_27a}</t>
  </si>
  <si>
    <t>selected(${q2_27},name) and name !=${q2_27a} and name !=${q2_27b}</t>
  </si>
  <si>
    <t>jr:choice-name(${q2_27a},'${q2_27a}')</t>
  </si>
  <si>
    <t>jr:choice-name(${q2_27b},'${q2_27b}')</t>
  </si>
  <si>
    <t>jr:choice-name(${q2_27c},'${q2_27c}')</t>
  </si>
  <si>
    <t>count-selected(${q2_27})&gt;1</t>
  </si>
  <si>
    <t>count-selected(${q2_27})&gt;2</t>
  </si>
  <si>
    <t>q2_27: A maxium of three responses possible</t>
  </si>
  <si>
    <t>select_one sale</t>
  </si>
  <si>
    <t>noter2</t>
  </si>
  <si>
    <t>count-selected(${q5_50})&gt;1</t>
  </si>
  <si>
    <t>count-selected(${q5_50})&gt;2</t>
  </si>
  <si>
    <t>selected(${q5_50},name)</t>
  </si>
  <si>
    <t>selected(${q5_50},name) and name !=${q5_50a}</t>
  </si>
  <si>
    <t>selected(${q5_50},name) and name !=${q5_50a} and name !=${q5_50b}</t>
  </si>
  <si>
    <t>q5_50_1</t>
  </si>
  <si>
    <t>jr:choice-name(${q5_50a},'${q5_50a}')</t>
  </si>
  <si>
    <t>q5_50_2</t>
  </si>
  <si>
    <t>jr:choice-name(${q5_50b},'${q5_50b}')</t>
  </si>
  <si>
    <t>q5_50_3</t>
  </si>
  <si>
    <t>jr:choice-name(${q5_50c},'${q5_50c}')</t>
  </si>
  <si>
    <t>selected(${q5_94},name)</t>
  </si>
  <si>
    <t>count-selected(${q5_94})&gt;1</t>
  </si>
  <si>
    <t>selected(${q5_94},name) and name !=${q5_94a}</t>
  </si>
  <si>
    <t>count-selected(${q5_94})&gt;2</t>
  </si>
  <si>
    <t>selected(${q5_94},name) and name !=${q5_94a} and name !=${q5_94b}</t>
  </si>
  <si>
    <t>q5_94_1</t>
  </si>
  <si>
    <t>jr:choice-name(${q5_94a},'${q5_94a}')</t>
  </si>
  <si>
    <t>q5_94_2</t>
  </si>
  <si>
    <t>jr:choice-name(${q5_94b},'${q5_94b}')</t>
  </si>
  <si>
    <t>q5_94_3</t>
  </si>
  <si>
    <t>jr:choice-name(${q5_94c},'${q5_94c}')</t>
  </si>
  <si>
    <t>Please put the places where you sold your processed and unprocessed yield of [${tcrops_name}] in order of importance beginning with the most important one</t>
  </si>
  <si>
    <t>Where did you sell most of your processed and unprocessed yield of [${pcrop_name}] in the last year?</t>
  </si>
  <si>
    <t>q5_50a</t>
  </si>
  <si>
    <t>q5_50b</t>
  </si>
  <si>
    <t>q5_50c</t>
  </si>
  <si>
    <t>q5_94a</t>
  </si>
  <si>
    <t>q5_94b</t>
  </si>
  <si>
    <t>q5_94c</t>
  </si>
  <si>
    <t>q6_14a</t>
  </si>
  <si>
    <t>selected(${q6_14},name)</t>
  </si>
  <si>
    <t>q6_14b</t>
  </si>
  <si>
    <t>count-selected(${q6_14})&gt;1</t>
  </si>
  <si>
    <t>selected(${q6_14},name) and name !=${q6_14a}</t>
  </si>
  <si>
    <t>q6_14c</t>
  </si>
  <si>
    <t>count-selected(${q6_14})&gt;2</t>
  </si>
  <si>
    <t>selected(${q6_14},name) and name !=${q6_14a} and name !=${q6_14b}</t>
  </si>
  <si>
    <t>q6_14_1</t>
  </si>
  <si>
    <t>jr:choice-name(${q6_14a},'${q6_14a}')</t>
  </si>
  <si>
    <t>q6_14_2</t>
  </si>
  <si>
    <t>jr:choice-name(${q6_14b},'${q6_14b}')</t>
  </si>
  <si>
    <t>q6_14_3</t>
  </si>
  <si>
    <t>jr:choice-name(${q6_14c},'${q6_14c}')</t>
  </si>
  <si>
    <t>select_one rimplement</t>
  </si>
  <si>
    <t>q6_15a</t>
  </si>
  <si>
    <t>selected(${q6_15},name)</t>
  </si>
  <si>
    <t>q6_15b</t>
  </si>
  <si>
    <t>count-selected(${q6_15})&gt;1</t>
  </si>
  <si>
    <t>selected(${q6_15},name) and name !=${q6_15a}</t>
  </si>
  <si>
    <t>q6_15c</t>
  </si>
  <si>
    <t>count-selected(${q6_15})&gt;2</t>
  </si>
  <si>
    <t>selected(${q6_15},name) and name !=${q6_15a} and name !=${q6_15b}</t>
  </si>
  <si>
    <t>q6_15_1</t>
  </si>
  <si>
    <t>jr:choice-name(${q6_15a},'${q6_15a}')</t>
  </si>
  <si>
    <t>q6_15_2</t>
  </si>
  <si>
    <t>jr:choice-name(${q6_15b},'${q6_15b}')</t>
  </si>
  <si>
    <t>q6_15_3</t>
  </si>
  <si>
    <t>jr:choice-name(${q6_15c},'${q6_15c}')</t>
  </si>
  <si>
    <t>select_one nimplement</t>
  </si>
  <si>
    <t>q6_28a</t>
  </si>
  <si>
    <t>selected(${q6_28},name)</t>
  </si>
  <si>
    <t>q6_28b</t>
  </si>
  <si>
    <t>count-selected(${q6_28})&gt;1</t>
  </si>
  <si>
    <t>selected(${q6_28},name) and name !=${q6_28a}</t>
  </si>
  <si>
    <t>q6_28c</t>
  </si>
  <si>
    <t>count-selected(${q6_28})&gt;2</t>
  </si>
  <si>
    <t>selected(${q6_28},name) and name !=${q6_28a} and name !=${q6_28b}</t>
  </si>
  <si>
    <t>q6_28_1</t>
  </si>
  <si>
    <t>jr:choice-name(${q6_28a},'${q6_28a}')</t>
  </si>
  <si>
    <t>q6_28_2</t>
  </si>
  <si>
    <t>jr:choice-name(${q6_28b},'${q6_28b}')</t>
  </si>
  <si>
    <t>q6_28_3</t>
  </si>
  <si>
    <t>jr:choice-name(${q6_28c},'${q6_28c}')</t>
  </si>
  <si>
    <t>q6_29a</t>
  </si>
  <si>
    <t>selected(${q6_29},name)</t>
  </si>
  <si>
    <t>q6_29b</t>
  </si>
  <si>
    <t>count-selected(${q6_29})&gt;1</t>
  </si>
  <si>
    <t>selected(${q6_29},name) and name !=${q6_29a}</t>
  </si>
  <si>
    <t>q6_29c</t>
  </si>
  <si>
    <t>count-selected(${q6_29})&gt;2</t>
  </si>
  <si>
    <t>selected(${q6_29},name) and name !=${q6_29a} and name !=${q6_29b}</t>
  </si>
  <si>
    <t>q6_29_1</t>
  </si>
  <si>
    <t>jr:choice-name(${q6_29a},'${q6_29a}')</t>
  </si>
  <si>
    <t>q6_29_2</t>
  </si>
  <si>
    <t>jr:choice-name(${q6_29b},'${q6_29b}')</t>
  </si>
  <si>
    <t>q6_29_3</t>
  </si>
  <si>
    <t>jr:choice-name(${q6_29c},'${q6_29c}')</t>
  </si>
  <si>
    <t>selected(${q7_49},name)</t>
  </si>
  <si>
    <t>count-selected(${q7_49})&gt;1</t>
  </si>
  <si>
    <t>q7_49_1</t>
  </si>
  <si>
    <t>q7_49_2</t>
  </si>
  <si>
    <t>select_one occup</t>
  </si>
  <si>
    <t>count-selected(${q5_50})&gt;0</t>
  </si>
  <si>
    <t>count-selected(${q2_27})&gt;0</t>
  </si>
  <si>
    <t>count-selected(${q5_94})&gt;0</t>
  </si>
  <si>
    <t>count-selected(${q6_14})&gt;0</t>
  </si>
  <si>
    <t>count-selected(${q6_15})&gt;0</t>
  </si>
  <si>
    <t>count-selected(${q6_28})&gt;0</t>
  </si>
  <si>
    <t>count-selected(${q7_49})&gt;0</t>
  </si>
  <si>
    <t>count-selected(${q6_29})&gt;0</t>
  </si>
  <si>
    <t>Please put the places where you sold your processed and unprocessed yield of [${pcrop_name}] in order of importance beginning with the most important one</t>
  </si>
  <si>
    <t>noter3</t>
  </si>
  <si>
    <t>noter4</t>
  </si>
  <si>
    <t>noter5</t>
  </si>
  <si>
    <t>noter6</t>
  </si>
  <si>
    <t>noter7</t>
  </si>
  <si>
    <t>noter12</t>
  </si>
  <si>
    <t>style</t>
  </si>
  <si>
    <t>pages</t>
  </si>
  <si>
    <t>q1_1: **Enter one name at a time; not all together**. Make a complete list of names of all persons who normally live in the household. Start with the head of the household. You must reenter the name of the respondent here as well.</t>
  </si>
  <si>
    <t>.=-1 or ${q4_25}*${q4_26}</t>
  </si>
  <si>
    <t>count-selected(${q2_13})&gt;=1</t>
  </si>
  <si>
    <t>mod2.2x</t>
  </si>
  <si>
    <t>count-selected(${q2_21})&gt;=1</t>
  </si>
  <si>
    <t>count-selected(${q4_1})&gt;0</t>
  </si>
  <si>
    <t>mod5.166</t>
  </si>
  <si>
    <t>count-selected(${q5_17})&gt;0</t>
  </si>
  <si>
    <t>count-selected(${q5_39})&gt;0</t>
  </si>
  <si>
    <t>count-selected(${q5_67})&gt;0</t>
  </si>
  <si>
    <t>not(selected(${q7_25},'4'))</t>
  </si>
  <si>
    <t>count-selected(${q5_85})&gt;0</t>
  </si>
  <si>
    <t>count-selected(${q7_49})&gt;=1</t>
  </si>
  <si>
    <t>Mocah</t>
  </si>
  <si>
    <t>Can [${hhname}] read and write?</t>
  </si>
  <si>
    <t>Your land/parcel is composed of flat/uneven/sloped terrain. Please indicate the area (size) occupied by **uneven terrain** on parcel  [${name_plot}].</t>
  </si>
  <si>
    <t>Your land/parcel is composed of flat/uneven/sloped terrain. Please indicate the area (size) occupied by **FLAT terrain** on parcel  [${name_plot}].</t>
  </si>
  <si>
    <t>q5_11: Enter seeds, seedlings and cuttings depending on answers</t>
  </si>
  <si>
    <t>q5_61: Enter seeds, seedling, cuttings depending on answers</t>
  </si>
  <si>
    <t>jr:choice-name(selected-at(${q7_24},position(..)-1),'${q7_24}')</t>
  </si>
  <si>
    <t>yndk</t>
  </si>
  <si>
    <t>select_one yndk</t>
  </si>
  <si>
    <t>if(selected-at(${q2_25},position(..)-1)='9',${q2_25a},jr:choice-name(selected-at(${q2_25},position(..)-1),'${q2_25}'))</t>
  </si>
  <si>
    <t>if(selected-at(${q3_1},position(..)-1)='17',${q3_1a},jr:choice-name(selected-at(${q3_1},position(..)-1),'${q3_1}'))</t>
  </si>
  <si>
    <t>if(selected-at(${q3_6},position(..)-1)='18',${q3_6a},jr:choice-name(selected-at(${q3_6},position(..)-1),'${q3_6}'))</t>
  </si>
  <si>
    <t>if(selected-at(${q4_1},position(..)-1)='17',${q4_1a},jr:choice-name(selected-at(${q4_1},position(..)-1),'${q4_1}'))</t>
  </si>
  <si>
    <t>if(selected-at(${q4_13},position(..)-1)='8',${q4_13a},jr:choice-name(selected-at(${q4_13},position(..)-1),'${q4_13}'))</t>
  </si>
  <si>
    <t>if(selected-at(${q4_23},position(..)-1)='9',${q4_23a},jr:choice-name(selected-at(${q4_23},position(..)-1),'${q4_23}'))</t>
  </si>
  <si>
    <t>if(selected-at(${q4_37},position(..)-1)='6',${q4_37a},if(selected-at(${q4_37},position(..)-1)='7',${q4_37b},jr:choice-name(selected-at(${q4_37},position(..)-1),'${q4_37}')))</t>
  </si>
  <si>
    <t>if(selected-at(${q5_1},position(..)-1)='48',${q5_1a},if(selected-at(${q5_1},position(..)-1)='49',${q5_1b}, if(selected-at(${q5_1},position(..)-1)='50',${q5_1c},jr:choice-name(selected-at(${q5_1},position(..)-1),'${q5_1}'))))</t>
  </si>
  <si>
    <t>if(selected-at(${q5_52},position(..)-1)='44',${q5_52a},if(selected-at(${q5_52},position(..)-1)='45',${q5_52b}, if(selected-at(${q5_52},position(..)-1)='46',${q5_52c},jr:choice-name(selected-at(${q5_52},position(..)-1),'${q5_52}'))))</t>
  </si>
  <si>
    <t>not(selected(${q2_15},'3'))</t>
  </si>
  <si>
    <t>not(count-selected(.)&gt;1 and selected(.,'17'))</t>
  </si>
  <si>
    <t>Do not select "None" with other responses</t>
  </si>
  <si>
    <t>fishsale</t>
  </si>
  <si>
    <t>if(${q4_44}&gt;0,1,0)</t>
  </si>
  <si>
    <t>fsold</t>
  </si>
  <si>
    <t>sum(${fishsale})</t>
  </si>
  <si>
    <t>${fsold}&gt;0</t>
  </si>
  <si>
    <t>Value must be positive</t>
  </si>
  <si>
    <t>q6_11: Enter Guyanese dollars</t>
  </si>
  <si>
    <t>selected-at(${q2_13},position(..)-1)</t>
  </si>
  <si>
    <t>if(selected-at(${q2_21},position(..)-1)='9',${q2_21a},jr:choice-name(selected-at(${q2_21},position(..)-1),'${q2_21}'))</t>
  </si>
  <si>
    <t>mod5.155</t>
  </si>
  <si>
    <t>Inputs</t>
  </si>
  <si>
    <t>mod5.251</t>
  </si>
  <si>
    <t>q2_13_1</t>
  </si>
  <si>
    <t>q2_13_2</t>
  </si>
  <si>
    <t>q2_13_3</t>
  </si>
  <si>
    <t>q2_13_4</t>
  </si>
  <si>
    <t>q2_13_5</t>
  </si>
  <si>
    <t>q2_13_6</t>
  </si>
  <si>
    <t>q2_13_7</t>
  </si>
  <si>
    <t>if(selected-at(${q2_13},position(..)-1)='2', "River/stream","")</t>
  </si>
  <si>
    <t>if(selected-at(${q2_13},position(..)-1)='3',"Ravine","")</t>
  </si>
  <si>
    <t>if(selected-at(${q2_13},position(..)-1)='5',"Public/communal network","")</t>
  </si>
  <si>
    <t>if(selected-at(${q2_13},position(..)-1)='6',"Water tank","")</t>
  </si>
  <si>
    <t>if(selected-at(${q2_13},position(..)-1)='7',"Trenches","")</t>
  </si>
  <si>
    <t>if(selected-at(${q2_13},position(..)-1)='4',"Pond","")</t>
  </si>
  <si>
    <t>if(selected-at(${q2_13},position(..)-1)='8',${q2_13a},if(selected-at(${q2_13},position(..)-1)='1',${q2_13_1},if(selected-at(${q2_13},position(..)-1)='2',${q2_13_2},if(selected-at(${q2_13},position(..)-1)='3',${q2_13_3},if(selected-at(${q2_13},position(..)-1)='4',${q2_13_4},if(selected-at(${q2_13},position(..)-1)='5',${q2_13_5},if(selected-at(${q2_13},position(..)-1)='6',${q2_13_6},if(selected-at(${q2_13},position(..)-1)='7',${q2_13_7},""))))))))</t>
  </si>
  <si>
    <t>q5_17_1</t>
  </si>
  <si>
    <t>q5_17_2</t>
  </si>
  <si>
    <t>q5_17_3</t>
  </si>
  <si>
    <t>q5_17_4</t>
  </si>
  <si>
    <t>q5_17_5</t>
  </si>
  <si>
    <t>q5_17_6</t>
  </si>
  <si>
    <t>if(selected-at(${q5_17},position(..)-1)='1',${q5_17_1},if(selected-at(${q5_17},position(..)-1)='2',${q5_17_2},if(selected-at(${q5_17},position(..)-1)='3',${q5_17_3},if(selected-at(${q5_17},position(..)-1)='4',${q5_17_4},if(selected-at(${q5_17},position(..)-1)='5',${q5_17_5},if(selected-at(${q5_17},position(..)-1)='6',${q5_17_6},""))))))</t>
  </si>
  <si>
    <t>q5_39_1</t>
  </si>
  <si>
    <t>q5_39_2</t>
  </si>
  <si>
    <t>q5_39_3</t>
  </si>
  <si>
    <t>q5_39_4</t>
  </si>
  <si>
    <t>q5_39_5</t>
  </si>
  <si>
    <t>q5_39_6</t>
  </si>
  <si>
    <t>q5_39_7</t>
  </si>
  <si>
    <t>q5_39_8</t>
  </si>
  <si>
    <t>if(selected-at(${q5_39},position(..)-1)='8',"Corn Flour","")</t>
  </si>
  <si>
    <t>if(selected-at(${q5_39},position(..)-1)='2',"Cassava Bread","")</t>
  </si>
  <si>
    <t>if(selected-at(${q5_39},position(..)-1)='3',"Cassava Water","")</t>
  </si>
  <si>
    <t>if(selected-at(${q5_39},position(..)-1)='6',"Pepper Sauce","")</t>
  </si>
  <si>
    <t>if(selected-at(${q5_39},position(..)-1)='7',"Eddo Flour","")</t>
  </si>
  <si>
    <t>if(selected-at(${q5_39},position(..)-1)='4',"Tapioca","")</t>
  </si>
  <si>
    <t>if(selected-at(${q5_39},position(..)-1)='5',"Cassareep","")</t>
  </si>
  <si>
    <t>if(selected-at(${q5_39},position(..)-1)='9',${q5_39a},if(selected-at(${q5_39},position(..)-1)='10',${q5_39b}, if(selected-at(${q5_39},position(..)-1)='11',${q5_39c},if(selected-at(${q5_39},position(..)-1)='1',${q5_39_1},if(selected-at(${q5_39},position(..)-1)='2',${q5_39_2},if(selected-at(${q5_39},position(..)-1)='3',${q5_39_3},if(selected-at(${q5_39},position(..)-1)='4',${q5_39_4},if(selected-at(${q5_39},position(..)-1)='5',${q5_39_5},if(selected-at(${q5_39},position(..)-1)='6',${q5_39_6},if(selected-at(${q5_39},position(..)-1)='7',${q5_39_7},if(selected-at(${q5_39},position(..)-1)='8',${q5_39_8},"")))))))))))</t>
  </si>
  <si>
    <t>if(selected-at(${q5_67},position(..)-1)='1',${q5_67_1},if(selected-at(${q5_67},position(..)-1)='2',${q5_67_2},if(selected-at(${q5_67},position(..)-1)='3',${q5_67_3},if(selected-at(${q5_67},position(..)-1)='4',${q5_67_4},if(selected-at(${q5_67},position(..)-1)='5',${q5_67_5},if(selected-at(${q5_67},position(..)-1)='6',${q5_67_6},""))))))</t>
  </si>
  <si>
    <t>q5_67_1</t>
  </si>
  <si>
    <t>q5_67_2</t>
  </si>
  <si>
    <t>q5_67_3</t>
  </si>
  <si>
    <t>q5_67_4</t>
  </si>
  <si>
    <t>q5_67_5</t>
  </si>
  <si>
    <t>q5_67_6</t>
  </si>
  <si>
    <t>q5_85_1</t>
  </si>
  <si>
    <t>q5_85_2</t>
  </si>
  <si>
    <t>q5_85_3</t>
  </si>
  <si>
    <t>q5_85_4</t>
  </si>
  <si>
    <t>if(selected-at(${q5_85},position(..)-1)='2',"Copra","")</t>
  </si>
  <si>
    <t>if(selected-at(${q5_85},position(..)-1)='3',"Gee","")</t>
  </si>
  <si>
    <t>if(selected-at(${q5_85},position(..)-1)='4',"Coconut Oil","")</t>
  </si>
  <si>
    <t>if(selected-at(${q5_85},position(..)-1)='1',"Achar","")</t>
  </si>
  <si>
    <t>if(selected-at(${q5_85},position(..)-1)='5',${q5_85a},if(selected-at(${q5_85},position(..)-1)='6',${q5_85b}, if(selected-at(${q5_85},position(..)-1)='7',${q5_85c},if(selected-at(${q5_85},position(..)-1)='1',${q5_85_1},if(selected-at(${q5_85},position(..)-1)='2',${q5_85_2},if(selected-at(${q5_85},position(..)-1)='3',${q5_85_3},if(selected-at(${q5_85},position(..)-1)='4',${q5_85_4},"")))))))</t>
  </si>
  <si>
    <t>q7_49_3</t>
  </si>
  <si>
    <t>q7_49_4</t>
  </si>
  <si>
    <t>q7_49_5</t>
  </si>
  <si>
    <t>q7_49_6</t>
  </si>
  <si>
    <t>q7_49_7</t>
  </si>
  <si>
    <t>q7_49_8</t>
  </si>
  <si>
    <t>q7_49_9</t>
  </si>
  <si>
    <t>q7_49_10</t>
  </si>
  <si>
    <t>q7_49_11</t>
  </si>
  <si>
    <t>q7_49_12</t>
  </si>
  <si>
    <t>q7_49_13</t>
  </si>
  <si>
    <t>q7_49_14</t>
  </si>
  <si>
    <t>q7_49_15</t>
  </si>
  <si>
    <t>q7_49_16</t>
  </si>
  <si>
    <t>q7_49_17</t>
  </si>
  <si>
    <t>q7_49_18</t>
  </si>
  <si>
    <t>q7_49_19</t>
  </si>
  <si>
    <t>if(selected-at(${q7_49},position(..)-1)='1',"Public service employee (government)","")</t>
  </si>
  <si>
    <t>if(selected-at(${q7_49},position(..)-1)='2',"Employee of a private company","")</t>
  </si>
  <si>
    <t>if(selected-at(${q7_49},position(..)-1)='3',"Farming for market sale (crops /home garden products)","")</t>
  </si>
  <si>
    <t>if(selected-at(${q7_49},position(..)-1)='4',"Subsistence farming only","")</t>
  </si>
  <si>
    <t>if(selected-at(${q7_49},position(..)-1)='5',"Fisher","")</t>
  </si>
  <si>
    <t>if(selected-at(${q7_49},position(..)-1)='6',"Logger, wood-cutter","")</t>
  </si>
  <si>
    <t>if(selected-at(${q7_49},position(..)-1)='7',"Oil mining &amp; drilling","")</t>
  </si>
  <si>
    <t>if(selected-at(${q7_49},position(..)-1)='8',"Quarry – land fill, pits, asphalt","")</t>
  </si>
  <si>
    <t>if(selected-at(${q7_49},position(..)-1)='9',"Day laborer in agriculture","")</t>
  </si>
  <si>
    <t>if(selected-at(${q7_49},position(..)-1)='10',"Construction / carpentry","")</t>
  </si>
  <si>
    <t>if(selected-at(${q7_49},position(..)-1)='11',"Merchant / shop keeper","")</t>
  </si>
  <si>
    <t>if(selected-at(${q7_49},position(..)-1)='12',"Driver (taxi, truck, bus, motorcycle taxi)","")</t>
  </si>
  <si>
    <t>if(selected-at(${q7_49},position(..)-1)='13',"Unpaid family worker","")</t>
  </si>
  <si>
    <t>if(selected-at(${q7_49},position(..)-1)='14',"Own business / self-employed (does not include farm businesses)","")</t>
  </si>
  <si>
    <t>if(selected-at(${q7_49},position(..)-1)='15',"Domestic employee","")</t>
  </si>
  <si>
    <t>if(selected-at(${q7_49},position(..)-1)='16',"Pensioner / retired","")</t>
  </si>
  <si>
    <t>if(selected-at(${q7_49},position(..)-1)='17',"House wife","")</t>
  </si>
  <si>
    <t>if(selected-at(${q7_49},position(..)-1)='18',"Student","")</t>
  </si>
  <si>
    <t>if(selected-at(${q7_49},position(..)-1)='19',"Rearing livestock","")</t>
  </si>
  <si>
    <t>procpsold</t>
  </si>
  <si>
    <t>if(q5_48&gt;0,1,0)</t>
  </si>
  <si>
    <t>ppcropsold</t>
  </si>
  <si>
    <t>sum(${procpsold})</t>
  </si>
  <si>
    <t>${q5_36}&gt;0 or ${ppcropsold}&gt;0</t>
  </si>
  <si>
    <t>prprosale</t>
  </si>
  <si>
    <t>if(${q5_92}&gt;0,1,0)</t>
  </si>
  <si>
    <t>prprosale2</t>
  </si>
  <si>
    <t>sum(${prprosale})</t>
  </si>
  <si>
    <t>${prprosale2}&gt;0 or ${q5_83}&gt;0</t>
  </si>
  <si>
    <t>if(selected-at(${q5_17},position(..)-1)='1',"Fertilizers","")</t>
  </si>
  <si>
    <t>if(selected-at(${q5_17},position(..)-1)='2',"Pesticides","")</t>
  </si>
  <si>
    <t>if(selected-at(${q5_17},position(..)-1)='3',"Fungicides","")</t>
  </si>
  <si>
    <t>if(selected-at(${q5_17},position(..)-1)='4',"Herbicides","")</t>
  </si>
  <si>
    <t>if(selected-at(${q5_17},position(..)-1)='5',"Fuel and Lubricants","")</t>
  </si>
  <si>
    <t>if(selected-at(${q5_17},position(..)-1)='6',"Minor Tools","")</t>
  </si>
  <si>
    <t>Specify other purchase location</t>
  </si>
  <si>
    <t>selected(${q5_65},'7')</t>
  </si>
  <si>
    <t>${q5_76}='8'</t>
  </si>
  <si>
    <t>q7_49x</t>
  </si>
  <si>
    <t>q7_49y</t>
  </si>
  <si>
    <t>selected(${q7_49},name) and name !=${q7_49x}</t>
  </si>
  <si>
    <t>jr:choice-name(${q7_49x},'${q7_49x}')</t>
  </si>
  <si>
    <t>jr:choice-name(${q7_49y},'${q7_49y}')</t>
  </si>
  <si>
    <t>q7_49_p</t>
  </si>
  <si>
    <t>q7_49_q</t>
  </si>
  <si>
    <t>Please put the the three main things you did in order of importance beginning with the most important one</t>
  </si>
  <si>
    <t>Please put the the main occupations of [${hmembz}] in order of importance beginning with the most important one</t>
  </si>
  <si>
    <t>.=0000 or (.&gt;=1900 and . &lt;=2022)</t>
  </si>
  <si>
    <t>q5_58: Enter 0000 for don't know</t>
  </si>
  <si>
    <t>q5_63: Enter -1 for don't know</t>
  </si>
  <si>
    <t>q5_66: Enter Guyana dollars. Enter -1 for don't know</t>
  </si>
  <si>
    <t>q5_56: Enter -1 for don't know</t>
  </si>
  <si>
    <t>q5_57: Enter -1 for don't know</t>
  </si>
  <si>
    <t>if(selected-at(${q5_67},position(..)-1)='1',"Fertilizers","")</t>
  </si>
  <si>
    <t>if(selected-at(${q5_67},position(..)-1)='2',"Pesticides","")</t>
  </si>
  <si>
    <t>if(selected-at(${q5_67},position(..)-1)='3',"Fungicides","")</t>
  </si>
  <si>
    <t>if(selected-at(${q5_67},position(..)-1)='4',"Herbicides","")</t>
  </si>
  <si>
    <t>if(selected-at(${q5_67},position(..)-1)='5',"Fuel and Lubricants","")</t>
  </si>
  <si>
    <t>if(selected-at(${q5_67},position(..)-1)='6',"Minor Tools","")</t>
  </si>
  <si>
    <t>count-selected(${q2_25})&gt;=1 and not(selected(${q2_25},'10'))</t>
  </si>
  <si>
    <t>${q4_28}='1' and not(selected(${q4_37},'8'))</t>
  </si>
  <si>
    <t>if(selected-at(${q7_49},position(..)-1)='20',${q7_49a},if(selected-at(${q7_49},position(..)-1)='1',${q7_49_1},if(selected-at(${q7_49},position(..)-1)='2',${q7_49_2},if(selected-at(${q7_49},position(..)-1)='3',${q7_49_3},if(selected-at(${q7_49},position(..)-1)='4',${q7_49_4},if(selected-at(${q7_49},position(..)-1)='5',${q7_49_5},if(selected-at(${q7_49},position(..)-1)='6',${q7_49_6},if(selected-at(${q7_49},position(..)-1)='7',${q7_49_7},if(selected-at(${q7_49},position(..)-1)='8',${q7_49_8},if(selected-at(${q7_49},position(..)-1)='9',${q7_49_9},if(selected-at(${q7_49},position(..)-1)='10',${q7_49_10},if(selected-at(${q7_49},position(..)-1)='11',${q7_49_11},if(selected-at(${q7_49},position(..)-1)='12',${q7_49_12},if(selected-at(${q7_49},position(..)-1)='14',${q7_49_14},if(selected-at(${q7_49},position(..)-1)='15',${q7_49_15},"")))))))))))))))</t>
  </si>
  <si>
    <t>q6_10: Enter -1 for don't know</t>
  </si>
  <si>
    <t>How much did the sale cost (transport, storage, etc.) of harvest?</t>
  </si>
  <si>
    <t>q1_10: Don't ask if secondary education is completed</t>
  </si>
  <si>
    <t>q2_3_1</t>
  </si>
  <si>
    <t>q2_3_2</t>
  </si>
  <si>
    <t>parcel2_1</t>
  </si>
  <si>
    <t>q2_3_2: Select if there is a second person on the title. Leave blank otherwise</t>
  </si>
  <si>
    <t>Which of the following does your household produce?</t>
  </si>
  <si>
    <t>q0_14</t>
  </si>
  <si>
    <t>select_multiple hact</t>
  </si>
  <si>
    <t>demo1</t>
  </si>
  <si>
    <t>demo2</t>
  </si>
  <si>
    <t>hact</t>
  </si>
  <si>
    <t>Cash crops</t>
  </si>
  <si>
    <t>Cattle</t>
  </si>
  <si>
    <t>Rhinoceros beetle and red palm mite management and control</t>
  </si>
  <si>
    <t>Intercropping techniques</t>
  </si>
  <si>
    <t>Post-harvest pest and disease</t>
  </si>
  <si>
    <t>Climate-smart and protective agricultural techniques</t>
  </si>
  <si>
    <t>Pest and disease control and management</t>
  </si>
  <si>
    <t>Farm certification and biosecurity</t>
  </si>
  <si>
    <t>Silage making</t>
  </si>
  <si>
    <t>Composting and vermicompost</t>
  </si>
  <si>
    <t>Vegetative plant propagation</t>
  </si>
  <si>
    <t>Post harvesting management</t>
  </si>
  <si>
    <t>Soil sampling techniques</t>
  </si>
  <si>
    <t>selected(${q2_28},'16')</t>
  </si>
  <si>
    <t>Brood and brooding</t>
  </si>
  <si>
    <t>Vampire bat control and management</t>
  </si>
  <si>
    <t>Branding</t>
  </si>
  <si>
    <t>selected(${q2_29},'10')</t>
  </si>
  <si>
    <t>not(count-selected(.)&gt;1 and selected(.,'11'))</t>
  </si>
  <si>
    <t>Walking tractor/ land tiller</t>
  </si>
  <si>
    <t>Portable land plough</t>
  </si>
  <si>
    <t>Shade net</t>
  </si>
  <si>
    <t>Ultraviolet plastic and building material</t>
  </si>
  <si>
    <t>Knapsack sprayer</t>
  </si>
  <si>
    <t>Threshing machine</t>
  </si>
  <si>
    <t>Garden hose</t>
  </si>
  <si>
    <t>Weeding machine</t>
  </si>
  <si>
    <t>Miniature milling machine</t>
  </si>
  <si>
    <t>Plastic mulch</t>
  </si>
  <si>
    <t>selected(${q5_10},'22')</t>
  </si>
  <si>
    <t>Agro-processing</t>
  </si>
  <si>
    <t>Basic calibration, estimates, and calculations for fertilizers, chemicals, and other farm needs</t>
  </si>
  <si>
    <t>Agronomic practices</t>
  </si>
  <si>
    <t>Farm sanitation</t>
  </si>
  <si>
    <t>Record keeping</t>
  </si>
  <si>
    <t>Introduction of new technologies</t>
  </si>
  <si>
    <t>Cost of production</t>
  </si>
  <si>
    <t>selected(${q6_3},'23')</t>
  </si>
  <si>
    <t>selected(${q6_17},'17')</t>
  </si>
  <si>
    <t>aassist2</t>
  </si>
  <si>
    <t>ccassist2</t>
  </si>
  <si>
    <t>aproblem1</t>
  </si>
  <si>
    <t>modaprac</t>
  </si>
  <si>
    <t>accrpt</t>
  </si>
  <si>
    <t>q2_8</t>
  </si>
  <si>
    <t>q2_8: Enter -1 for don't know</t>
  </si>
  <si>
    <t>mod5.191</t>
  </si>
  <si>
    <t>mod5.111</t>
  </si>
  <si>
    <t>mod5.112</t>
  </si>
  <si>
    <t>mod5.113x</t>
  </si>
  <si>
    <t>sale2</t>
  </si>
  <si>
    <t>Sale</t>
  </si>
  <si>
    <t>rimplement2</t>
  </si>
  <si>
    <t>nimplement2</t>
  </si>
  <si>
    <t>Moraikobai</t>
  </si>
  <si>
    <t>Lower Bonasika</t>
  </si>
  <si>
    <t>Bonasika</t>
  </si>
  <si>
    <t>Lower Bonasika Creek</t>
  </si>
  <si>
    <t>Upper Bonasika</t>
  </si>
  <si>
    <t>Belle View</t>
  </si>
  <si>
    <t>Canal 1</t>
  </si>
  <si>
    <t>Bordeaux</t>
  </si>
  <si>
    <t>Canal # 1</t>
  </si>
  <si>
    <t>De Ridder's Faith</t>
  </si>
  <si>
    <t>Geneve</t>
  </si>
  <si>
    <t>Good Hope</t>
  </si>
  <si>
    <t>Goodland</t>
  </si>
  <si>
    <t>Jacoba</t>
  </si>
  <si>
    <t>L'oratoire</t>
  </si>
  <si>
    <t>Mes Delices</t>
  </si>
  <si>
    <t>Mon Bijou</t>
  </si>
  <si>
    <t>Noitgedacht</t>
  </si>
  <si>
    <t>Orange Field</t>
  </si>
  <si>
    <t>Soesdyke</t>
  </si>
  <si>
    <t>Studley Park</t>
  </si>
  <si>
    <t>Tenez Ferme</t>
  </si>
  <si>
    <t>Two Brothers</t>
  </si>
  <si>
    <t>Uitkomst</t>
  </si>
  <si>
    <t>Westminster Phase 1</t>
  </si>
  <si>
    <t>Belle West</t>
  </si>
  <si>
    <t>Canal 2</t>
  </si>
  <si>
    <t xml:space="preserve">Belle West </t>
  </si>
  <si>
    <t>Clay Brick Road</t>
  </si>
  <si>
    <t>Conservancy Dam</t>
  </si>
  <si>
    <t xml:space="preserve">Conservancy Dam </t>
  </si>
  <si>
    <t>New Aanglet</t>
  </si>
  <si>
    <t>North &amp; South Section</t>
  </si>
  <si>
    <t>North Section</t>
  </si>
  <si>
    <t xml:space="preserve">North Section </t>
  </si>
  <si>
    <t>North Section Canal</t>
  </si>
  <si>
    <t>Resource</t>
  </si>
  <si>
    <t xml:space="preserve">Rosetta </t>
  </si>
  <si>
    <t xml:space="preserve">South Section </t>
  </si>
  <si>
    <t>South Section Canal</t>
  </si>
  <si>
    <t>South Section Canal No.2</t>
  </si>
  <si>
    <t>The Buff</t>
  </si>
  <si>
    <t>Island of Ayr</t>
  </si>
  <si>
    <t>Demerara River</t>
  </si>
  <si>
    <t>Crown Dam</t>
  </si>
  <si>
    <t>East Bank Essequibo</t>
  </si>
  <si>
    <t xml:space="preserve">Farm </t>
  </si>
  <si>
    <t xml:space="preserve">Good Hope </t>
  </si>
  <si>
    <t>Hubu</t>
  </si>
  <si>
    <t>Hydronie</t>
  </si>
  <si>
    <t>Lookabu</t>
  </si>
  <si>
    <t>Lookout</t>
  </si>
  <si>
    <t>Naamless</t>
  </si>
  <si>
    <t>Naamryck</t>
  </si>
  <si>
    <t xml:space="preserve">Naamryck </t>
  </si>
  <si>
    <t>Naamryck Back</t>
  </si>
  <si>
    <t>Orangestein</t>
  </si>
  <si>
    <t>Parika</t>
  </si>
  <si>
    <t>Parika back</t>
  </si>
  <si>
    <t>Parika Backdam</t>
  </si>
  <si>
    <t>Parika Crossdam</t>
  </si>
  <si>
    <t>Present Hope</t>
  </si>
  <si>
    <t xml:space="preserve">Ruby </t>
  </si>
  <si>
    <t>Ruby Back</t>
  </si>
  <si>
    <t>Ruby Backdam</t>
  </si>
  <si>
    <t>Salem</t>
  </si>
  <si>
    <t>St. Lawrence</t>
  </si>
  <si>
    <t>Tuschen</t>
  </si>
  <si>
    <t>Vergenoegen New</t>
  </si>
  <si>
    <t>Zeelugt</t>
  </si>
  <si>
    <t>Aliki</t>
  </si>
  <si>
    <t>Essequibo River</t>
  </si>
  <si>
    <t>Beribissiballi</t>
  </si>
  <si>
    <t>Berribissinballi</t>
  </si>
  <si>
    <t>Hogg Island</t>
  </si>
  <si>
    <t xml:space="preserve"> Uniform</t>
  </si>
  <si>
    <t>Leguan</t>
  </si>
  <si>
    <t>Amsterdam</t>
  </si>
  <si>
    <t>Belfield</t>
  </si>
  <si>
    <t>Canefield</t>
  </si>
  <si>
    <t>Good Intent</t>
  </si>
  <si>
    <t>La Bagatelle</t>
  </si>
  <si>
    <t>Long Road</t>
  </si>
  <si>
    <t>Maryville</t>
  </si>
  <si>
    <t xml:space="preserve">Phoenix </t>
  </si>
  <si>
    <t>Richmond Hill</t>
  </si>
  <si>
    <t>Uniform</t>
  </si>
  <si>
    <t>Waterloo</t>
  </si>
  <si>
    <t>Facede Road</t>
  </si>
  <si>
    <t xml:space="preserve"> Maria's Pleasure</t>
  </si>
  <si>
    <t>Wakenaam</t>
  </si>
  <si>
    <t xml:space="preserve"> Noitgedacht</t>
  </si>
  <si>
    <t>Arthurville</t>
  </si>
  <si>
    <t>Belle Plaine</t>
  </si>
  <si>
    <t>Caledonia</t>
  </si>
  <si>
    <t>Concordia</t>
  </si>
  <si>
    <t>Frederickburg</t>
  </si>
  <si>
    <t>Free and Easy</t>
  </si>
  <si>
    <t>Friendship</t>
  </si>
  <si>
    <t>Good Success</t>
  </si>
  <si>
    <t>Lot 85 Maaria's</t>
  </si>
  <si>
    <t>Maria Johanna</t>
  </si>
  <si>
    <t>Maria's Pleasure</t>
  </si>
  <si>
    <t>Meerzorg</t>
  </si>
  <si>
    <t>New Frienadship</t>
  </si>
  <si>
    <t>Plantation Bank Hall</t>
  </si>
  <si>
    <t>Sans Souci</t>
  </si>
  <si>
    <t>Sarah</t>
  </si>
  <si>
    <t>Zeelandia</t>
  </si>
  <si>
    <t>Bella Dam</t>
  </si>
  <si>
    <t>West Bank Demerara</t>
  </si>
  <si>
    <t xml:space="preserve">Cog and Damn </t>
  </si>
  <si>
    <t xml:space="preserve">Kamuni - Potosi Creek </t>
  </si>
  <si>
    <t>La Grange</t>
  </si>
  <si>
    <t>La Retraite</t>
  </si>
  <si>
    <t>Nismes</t>
  </si>
  <si>
    <t>Parfait Harmony</t>
  </si>
  <si>
    <t>Patentia</t>
  </si>
  <si>
    <t>Pouderoyen</t>
  </si>
  <si>
    <t>Stanleytown</t>
  </si>
  <si>
    <t>Vriesland</t>
  </si>
  <si>
    <t>Blankenburg</t>
  </si>
  <si>
    <t>West Coast Demerara</t>
  </si>
  <si>
    <t>Boerasiriae Railway</t>
  </si>
  <si>
    <t>De Kendren</t>
  </si>
  <si>
    <t>Den Amstek</t>
  </si>
  <si>
    <t>Den Amstel</t>
  </si>
  <si>
    <t>Hague</t>
  </si>
  <si>
    <t xml:space="preserve">Hague </t>
  </si>
  <si>
    <t>Hague Front</t>
  </si>
  <si>
    <t>La Jalousie</t>
  </si>
  <si>
    <t>Meten-meer-zorg</t>
  </si>
  <si>
    <t xml:space="preserve">Windsor Forest </t>
  </si>
  <si>
    <t>Anna Catherina</t>
  </si>
  <si>
    <t>Other Region 3</t>
  </si>
  <si>
    <t>Boerasirie</t>
  </si>
  <si>
    <t>Bonasika Main</t>
  </si>
  <si>
    <t>Clairmont</t>
  </si>
  <si>
    <t>Conservancy River</t>
  </si>
  <si>
    <t>Morphy Street</t>
  </si>
  <si>
    <t>Sand Hill</t>
  </si>
  <si>
    <t>Sister Village</t>
  </si>
  <si>
    <t>Referandom</t>
  </si>
  <si>
    <t>Bath Settlement</t>
  </si>
  <si>
    <t>Wellington</t>
  </si>
  <si>
    <t>Crakwood Creek</t>
  </si>
  <si>
    <t>Corentyne</t>
  </si>
  <si>
    <t>Edinburg</t>
  </si>
  <si>
    <t>East Bank Berbice</t>
  </si>
  <si>
    <t>Glasgow</t>
  </si>
  <si>
    <t>Lighttown</t>
  </si>
  <si>
    <t xml:space="preserve">Belmont </t>
  </si>
  <si>
    <t>Mahaica</t>
  </si>
  <si>
    <t>DeHoop</t>
  </si>
  <si>
    <t>Little Biaboo</t>
  </si>
  <si>
    <t>Plantation Foulis</t>
  </si>
  <si>
    <t>Strath Campbell</t>
  </si>
  <si>
    <t>De Hoop</t>
  </si>
  <si>
    <t>Flora Garden</t>
  </si>
  <si>
    <t>Mahaica Creek</t>
  </si>
  <si>
    <t>Handsome Tree</t>
  </si>
  <si>
    <t>Mahaica River</t>
  </si>
  <si>
    <t>Johook</t>
  </si>
  <si>
    <t>Broomhall</t>
  </si>
  <si>
    <t>Mahaicony</t>
  </si>
  <si>
    <t xml:space="preserve">Calcutta </t>
  </si>
  <si>
    <t>Catherine</t>
  </si>
  <si>
    <t>Content</t>
  </si>
  <si>
    <t>Cottage</t>
  </si>
  <si>
    <t>Fairfeild</t>
  </si>
  <si>
    <t>Glazier's Hall</t>
  </si>
  <si>
    <t>Good Faith</t>
  </si>
  <si>
    <t xml:space="preserve">Huntley </t>
  </si>
  <si>
    <t>Novar</t>
  </si>
  <si>
    <t>Now or Never</t>
  </si>
  <si>
    <t>Perth</t>
  </si>
  <si>
    <t>Quakers Hall</t>
  </si>
  <si>
    <t>Supply</t>
  </si>
  <si>
    <t>Wash Clothes</t>
  </si>
  <si>
    <t>Waterdog Creek</t>
  </si>
  <si>
    <t>Yorkshire Hall</t>
  </si>
  <si>
    <t>Champayne</t>
  </si>
  <si>
    <t>Mahaicony Creek</t>
  </si>
  <si>
    <t>Gordon Table</t>
  </si>
  <si>
    <t xml:space="preserve">Macouba </t>
  </si>
  <si>
    <t>Mahaicony River</t>
  </si>
  <si>
    <t xml:space="preserve">Now or Never </t>
  </si>
  <si>
    <t>Zeskendren</t>
  </si>
  <si>
    <t>Carlton Hall</t>
  </si>
  <si>
    <t>Rosignol</t>
  </si>
  <si>
    <t>Murphy Dam</t>
  </si>
  <si>
    <t>Blairmont</t>
  </si>
  <si>
    <t>West Bank Berbice</t>
  </si>
  <si>
    <t>Ithaca</t>
  </si>
  <si>
    <t xml:space="preserve">Ithaca </t>
  </si>
  <si>
    <t>Plantation Ross</t>
  </si>
  <si>
    <t>Sheildstown</t>
  </si>
  <si>
    <t>Airy Hall</t>
  </si>
  <si>
    <t>West Coast Berbice</t>
  </si>
  <si>
    <t>Armadale</t>
  </si>
  <si>
    <t>Belladrum</t>
  </si>
  <si>
    <t>Brittianna</t>
  </si>
  <si>
    <t>Burma</t>
  </si>
  <si>
    <t>Bushlot</t>
  </si>
  <si>
    <t>Cotton Tree</t>
  </si>
  <si>
    <t>D'Edwards</t>
  </si>
  <si>
    <t>El Dorado</t>
  </si>
  <si>
    <t>Experiment</t>
  </si>
  <si>
    <t>Fort Wellington</t>
  </si>
  <si>
    <t xml:space="preserve">Lichfield </t>
  </si>
  <si>
    <t>Lovelylass</t>
  </si>
  <si>
    <t>Mon Choisi</t>
  </si>
  <si>
    <t>Mon Trose</t>
  </si>
  <si>
    <t>No 10 Village</t>
  </si>
  <si>
    <t>No 12</t>
  </si>
  <si>
    <t>No 12 Village</t>
  </si>
  <si>
    <t>No 22 Village</t>
  </si>
  <si>
    <t>No 28 Village</t>
  </si>
  <si>
    <t>No 3 Village</t>
  </si>
  <si>
    <t>No 4 Village</t>
  </si>
  <si>
    <t>No 40 Village</t>
  </si>
  <si>
    <t>No 42 Village</t>
  </si>
  <si>
    <t>No 5 Village</t>
  </si>
  <si>
    <t>No 7 Village</t>
  </si>
  <si>
    <t>No 8 Village</t>
  </si>
  <si>
    <t>No 9 Village</t>
  </si>
  <si>
    <t>Onderneeming</t>
  </si>
  <si>
    <t>Paradise</t>
  </si>
  <si>
    <t>Plantation Hope</t>
  </si>
  <si>
    <t>Profit</t>
  </si>
  <si>
    <t>Rising Sun</t>
  </si>
  <si>
    <t>Tempe</t>
  </si>
  <si>
    <t>Washington</t>
  </si>
  <si>
    <t>Woodley Park</t>
  </si>
  <si>
    <t>Zee Zight</t>
  </si>
  <si>
    <t>ZeeZight</t>
  </si>
  <si>
    <t>West Mahaicony</t>
  </si>
  <si>
    <t>Other Region 5</t>
  </si>
  <si>
    <t>Big Biaboo</t>
  </si>
  <si>
    <t>Blemhein</t>
  </si>
  <si>
    <t>Brothers Village</t>
  </si>
  <si>
    <t>Chance</t>
  </si>
  <si>
    <t>Colombia</t>
  </si>
  <si>
    <t xml:space="preserve">Enterprise </t>
  </si>
  <si>
    <t>Fairfield</t>
  </si>
  <si>
    <t>Fellowship</t>
  </si>
  <si>
    <t>Glazier's Lust</t>
  </si>
  <si>
    <t>Litchfield</t>
  </si>
  <si>
    <t>Naarstighed</t>
  </si>
  <si>
    <t>No 30 Village</t>
  </si>
  <si>
    <t>No 41 Village</t>
  </si>
  <si>
    <t>No 58 Village</t>
  </si>
  <si>
    <t>Nootenzuil</t>
  </si>
  <si>
    <t>Pine Ground</t>
  </si>
  <si>
    <t>Planters Hall</t>
  </si>
  <si>
    <t>Ramroop</t>
  </si>
  <si>
    <t>Recess</t>
  </si>
  <si>
    <t>Squatting Area</t>
  </si>
  <si>
    <t>Warren</t>
  </si>
  <si>
    <t>Abary Creek</t>
  </si>
  <si>
    <t>Danielstown</t>
  </si>
  <si>
    <t>Other Region 2</t>
  </si>
  <si>
    <t>Henrietta</t>
  </si>
  <si>
    <t>Lima</t>
  </si>
  <si>
    <t>Richmond Housing Scheme</t>
  </si>
  <si>
    <t>Three Friends</t>
  </si>
  <si>
    <t>Akiwini</t>
  </si>
  <si>
    <t>Lower Pomeroon River</t>
  </si>
  <si>
    <t>Grant Midland</t>
  </si>
  <si>
    <t>Grant Opposition</t>
  </si>
  <si>
    <t>Grant St. Joseph</t>
  </si>
  <si>
    <t>Grant Two Brothers</t>
  </si>
  <si>
    <t>Martindale</t>
  </si>
  <si>
    <t>St. John</t>
  </si>
  <si>
    <t>Strong Hope Canal</t>
  </si>
  <si>
    <t>Wakapoa</t>
  </si>
  <si>
    <t>Wakapoa Front</t>
  </si>
  <si>
    <t>Liberty</t>
  </si>
  <si>
    <t>Pomeroon</t>
  </si>
  <si>
    <t>Grant Fear Not Siriki</t>
  </si>
  <si>
    <t>Upper Pomeroon River</t>
  </si>
  <si>
    <t>Grant La Bagatelle</t>
  </si>
  <si>
    <t>Grant Nashville</t>
  </si>
  <si>
    <t>Jacklow</t>
  </si>
  <si>
    <t>Aberdeen Canal</t>
  </si>
  <si>
    <t>Abram Zuil</t>
  </si>
  <si>
    <t>Adventure</t>
  </si>
  <si>
    <t>Adventure Sands</t>
  </si>
  <si>
    <t>Affiance</t>
  </si>
  <si>
    <t>Airy Hall Sands</t>
  </si>
  <si>
    <t>Akawini Creek</t>
  </si>
  <si>
    <t>Akawini Front</t>
  </si>
  <si>
    <t>Anna Regina Housing Scheme</t>
  </si>
  <si>
    <t>Annandale</t>
  </si>
  <si>
    <t>Arapiaco</t>
  </si>
  <si>
    <t>Aurora</t>
  </si>
  <si>
    <t>Aurora Estate</t>
  </si>
  <si>
    <t>Better Hope</t>
  </si>
  <si>
    <t>Better Success</t>
  </si>
  <si>
    <t>Bounty Hall</t>
  </si>
  <si>
    <t>Capoey</t>
  </si>
  <si>
    <t>Capoey Mission</t>
  </si>
  <si>
    <t>Charity</t>
  </si>
  <si>
    <t>Charity Extension Scheme</t>
  </si>
  <si>
    <t>Charity Housing Scheme</t>
  </si>
  <si>
    <t>Charity Scheme</t>
  </si>
  <si>
    <t>Cottonfield</t>
  </si>
  <si>
    <t>Cozier Canal</t>
  </si>
  <si>
    <t>Cullen</t>
  </si>
  <si>
    <t>Dagrad Sand Reef</t>
  </si>
  <si>
    <t>Darthmouth</t>
  </si>
  <si>
    <t>David James Scheme</t>
  </si>
  <si>
    <t>Devonshire Castle</t>
  </si>
  <si>
    <t>Dredge Creek</t>
  </si>
  <si>
    <t>Dry Shore</t>
  </si>
  <si>
    <t>Evergreen</t>
  </si>
  <si>
    <t>Freetown</t>
  </si>
  <si>
    <t>Friendship Backlands</t>
  </si>
  <si>
    <t>Golden Fleece</t>
  </si>
  <si>
    <t>Golden Fleece Estate</t>
  </si>
  <si>
    <t>Grand Panama</t>
  </si>
  <si>
    <t>Grant Adwa</t>
  </si>
  <si>
    <t>Grant Anna Regina</t>
  </si>
  <si>
    <t>Grant Aurora</t>
  </si>
  <si>
    <t>Grant Bushlot</t>
  </si>
  <si>
    <t>Grant Buxton</t>
  </si>
  <si>
    <t>Grant Collins</t>
  </si>
  <si>
    <t>Grant Drew Mercy</t>
  </si>
  <si>
    <t>Grant Dumbartion Castle</t>
  </si>
  <si>
    <t>Grant Fear Not</t>
  </si>
  <si>
    <t>Grant Freetown</t>
  </si>
  <si>
    <t>Grant Golden City</t>
  </si>
  <si>
    <t>Grant Labonne Mere</t>
  </si>
  <si>
    <t>Grant Perseverance</t>
  </si>
  <si>
    <t>Grant Pheonix Park</t>
  </si>
  <si>
    <t>Grant Play Fair</t>
  </si>
  <si>
    <t>Grant Try Best</t>
  </si>
  <si>
    <t>Grant Victoria</t>
  </si>
  <si>
    <t>Grant Victoria Land</t>
  </si>
  <si>
    <t>Grant Zorg</t>
  </si>
  <si>
    <t>Hackney</t>
  </si>
  <si>
    <t>Hackney Canal</t>
  </si>
  <si>
    <t>Hampton Court</t>
  </si>
  <si>
    <t>Hand Over Square</t>
  </si>
  <si>
    <t>Hibernia</t>
  </si>
  <si>
    <t>Hoff-en-Aurich</t>
  </si>
  <si>
    <t>Jib</t>
  </si>
  <si>
    <t>Johanna Cecilia</t>
  </si>
  <si>
    <t>Johanna Cecilia Estate</t>
  </si>
  <si>
    <t>Kabakaburi</t>
  </si>
  <si>
    <t>Kaibari Mashabo</t>
  </si>
  <si>
    <t>Kilkeney Street</t>
  </si>
  <si>
    <t>Kitty Providence</t>
  </si>
  <si>
    <t>La Belle Alliance</t>
  </si>
  <si>
    <t>La Bonne Mere</t>
  </si>
  <si>
    <t>Land of Plenty</t>
  </si>
  <si>
    <t>Lima New Housing Scheme</t>
  </si>
  <si>
    <t>Mainstay Lake</t>
  </si>
  <si>
    <t>Maria's Delight</t>
  </si>
  <si>
    <t>Maria's Lodge</t>
  </si>
  <si>
    <t>Mashabo Mission</t>
  </si>
  <si>
    <t>New Road</t>
  </si>
  <si>
    <t>Nsjjs</t>
  </si>
  <si>
    <t>Oderneeming</t>
  </si>
  <si>
    <t>Old Road West Bury</t>
  </si>
  <si>
    <t>Perseverance</t>
  </si>
  <si>
    <t>Perseverance Dam</t>
  </si>
  <si>
    <t>Perseverance Estate</t>
  </si>
  <si>
    <t>PI. Andrews</t>
  </si>
  <si>
    <t>Pi. Opposite</t>
  </si>
  <si>
    <t>Pikers Gil</t>
  </si>
  <si>
    <t>Pomona</t>
  </si>
  <si>
    <t>Pomona Housing Scheme</t>
  </si>
  <si>
    <t>Public Road PI. Opposite</t>
  </si>
  <si>
    <t>Queenstown</t>
  </si>
  <si>
    <t>Red Lock</t>
  </si>
  <si>
    <t>Reliance</t>
  </si>
  <si>
    <t>Richmond</t>
  </si>
  <si>
    <t>Riverstown</t>
  </si>
  <si>
    <t>Riverstown Sands</t>
  </si>
  <si>
    <t>Siriki</t>
  </si>
  <si>
    <t>Somerset and Berks</t>
  </si>
  <si>
    <t>Sommerset and Berks</t>
  </si>
  <si>
    <t>Spring Garden</t>
  </si>
  <si>
    <t>Suddie</t>
  </si>
  <si>
    <t>Suddie Housing Scheme</t>
  </si>
  <si>
    <t>Supenaam</t>
  </si>
  <si>
    <t>Supenaam Creek</t>
  </si>
  <si>
    <t>Tapakuma Lake</t>
  </si>
  <si>
    <t>Taymouth Manor</t>
  </si>
  <si>
    <t>Vilvorden</t>
  </si>
  <si>
    <t>Walton Hall</t>
  </si>
  <si>
    <t>Westbury</t>
  </si>
  <si>
    <t>Windsor Castel</t>
  </si>
  <si>
    <t>Windsor Castle</t>
  </si>
  <si>
    <t>Zorg</t>
  </si>
  <si>
    <t>Zorg Market Dam</t>
  </si>
  <si>
    <t>Zorg-en-Vlygt</t>
  </si>
  <si>
    <t>vill</t>
  </si>
  <si>
    <t>majarea</t>
  </si>
  <si>
    <t>In which general area is the farm located?</t>
  </si>
  <si>
    <t>q001_1</t>
  </si>
  <si>
    <t>select_one majarea</t>
  </si>
  <si>
    <t>select_one vill</t>
  </si>
  <si>
    <t>area=${q001_1}</t>
  </si>
  <si>
    <t>allow_choice_duplicates</t>
  </si>
  <si>
    <t>yes</t>
  </si>
  <si>
    <t>regx=${q001}</t>
  </si>
  <si>
    <t>q002a</t>
  </si>
  <si>
    <t>Specify community</t>
  </si>
  <si>
    <t>${q002}='4'</t>
  </si>
  <si>
    <t>string-length(.)&gt;=3 and string-length(.)&lt;=5</t>
  </si>
  <si>
    <t>Enter 3 to 5 digits for household number</t>
  </si>
  <si>
    <t>q4_30_1: Enter -1 for don't know</t>
  </si>
  <si>
    <t>q4_30_2: Enter -1 for don't know</t>
  </si>
  <si>
    <t>q4_30_3: Enter -1 for don't know</t>
  </si>
  <si>
    <t>q4_33: Enter -1 for don't know</t>
  </si>
  <si>
    <t>q4_44: Answer in pounds. Enter -1 for don't know</t>
  </si>
  <si>
    <t>Small ruminants</t>
  </si>
  <si>
    <t>Post-harvest pest and disease management</t>
  </si>
  <si>
    <t>All crops cultivated</t>
  </si>
  <si>
    <t>mod6.112</t>
  </si>
  <si>
    <t>count-selected(${q6_3})&gt;0</t>
  </si>
  <si>
    <t>count-selected(${q6_3})</t>
  </si>
  <si>
    <t>asstnum</t>
  </si>
  <si>
    <t>${asstnum}</t>
  </si>
  <si>
    <t>asst_pos</t>
  </si>
  <si>
    <t>asst_name</t>
  </si>
  <si>
    <t>selected-at(${q6_3},position(..)-1)</t>
  </si>
  <si>
    <t>if(selected-at(${q6_3},position(..)-1)='23',${q6_3a},jr:choice-name(selected-at(${q6_3},position(..)-1),'${q6_3}'))</t>
  </si>
  <si>
    <t>Was the new technologies implemented for [${asst_name}]?</t>
  </si>
  <si>
    <t>Why did you implement the new technologies for [${asst_name}]?</t>
  </si>
  <si>
    <t>Please put your reasons for implementing new technologies for  [${asst_name}] in order of importance beginning with the most important one</t>
  </si>
  <si>
    <t>What prevented you from implementing the new technologies for [${asst_name}]?</t>
  </si>
  <si>
    <t>Please put the reasons for not implementing the new technologies for  [${asst_name}] in order of importance beginning with the most important one</t>
  </si>
  <si>
    <t>selected(${q6_1},'1') or selected(${q6_1},'3')</t>
  </si>
  <si>
    <t>What was the nature of the assistance for general farming or crops?</t>
  </si>
  <si>
    <t>Specify other assistance</t>
  </si>
  <si>
    <t>List the crops for which you received assistance on [${asst_name}]?</t>
  </si>
  <si>
    <t>Specify other crop</t>
  </si>
  <si>
    <t>Who provided the assistance on [${asst_name}]?</t>
  </si>
  <si>
    <t>What type of services were provided under the assistance on [${asst_name}]?</t>
  </si>
  <si>
    <t>Where was the assistance on [${asst_name}] provided?</t>
  </si>
  <si>
    <t>On which parcel was the assistance service on [${asst_name}] implemented?</t>
  </si>
  <si>
    <t>How often was assistance on [${asst_name}] received?</t>
  </si>
  <si>
    <t>How many hours of assistance on [${asst_name}] did you receive in the last year (July 2021-June 2022)?</t>
  </si>
  <si>
    <t>Which member(s) in your household received the assistance on [${asst_name}]?</t>
  </si>
  <si>
    <t>All animals</t>
  </si>
  <si>
    <t>What was the nature of the assistance for livestock?</t>
  </si>
  <si>
    <t>animasstnum</t>
  </si>
  <si>
    <t>count-selected(${q6_17})</t>
  </si>
  <si>
    <t>mod6212</t>
  </si>
  <si>
    <t>Assistance for Livestock</t>
  </si>
  <si>
    <t>count-selected(${q6_17})&gt;=1</t>
  </si>
  <si>
    <t>${animasstnum}</t>
  </si>
  <si>
    <t>livasst_pos</t>
  </si>
  <si>
    <t>livasst_name</t>
  </si>
  <si>
    <t>selected-at(${q6_17},position(..)-1)</t>
  </si>
  <si>
    <t>if(selected-at(${q6_17},position(..)-1)='17',${q6_17a},jr:choice-name(selected-at(${q6_17},position(..)-1),'${q6_17}'))</t>
  </si>
  <si>
    <t>Specify other assistance for livestock</t>
  </si>
  <si>
    <t>List any livestock for which you received assistance on [${livasst_name}]</t>
  </si>
  <si>
    <t>How many hours of assistance on [${livasst_name}]did you receive in the last year (July 2021-June 2022)?</t>
  </si>
  <si>
    <t>Which member(s) in your household received the assistance for [${livasst_name}]?</t>
  </si>
  <si>
    <t>Was the new technologies implemented for [${livasst_name}]?</t>
  </si>
  <si>
    <t>Why did you implement the new technologies for [${livasst_name}]?</t>
  </si>
  <si>
    <t>Please put the for implementing new technologies for  [${livasst_name}] in order of importance beginning with the most important one</t>
  </si>
  <si>
    <t>What prevented you from implementing the new technologies for [${livasst_name}]?</t>
  </si>
  <si>
    <t>Please put the reasons for not implementing new technologies for [${livasst_name}] in order of importance beginning with the most important one</t>
  </si>
  <si>
    <t>On which parcel was the assistance service on [${livasst_name}] implemented?</t>
  </si>
  <si>
    <t>Section 6.1: Assistance with Crops and  Farming</t>
  </si>
  <si>
    <t>Where was the assistance on [${livasst_name}] provided?</t>
  </si>
  <si>
    <t>What type of services were provided under the assistance on [${livasst_name}]?</t>
  </si>
  <si>
    <t>Who provided this assistance on [${livasst_name}]?</t>
  </si>
  <si>
    <t>select_multiple aacrop</t>
  </si>
  <si>
    <t>select_multiple aanimals</t>
  </si>
  <si>
    <t>wsource_namei</t>
  </si>
  <si>
    <t>if(selected-at(${q2_13},position(..)-1)='5',${q2_13_5},if(selected-at(${q2_13},position(..)-1)='6',${q2_13_6},if(selected-at(${q2_13},position(..)-1)='7',${q2_13_7},"")))</t>
  </si>
  <si>
    <t>if(selected-at(${q2_13},position(..)-1)='1',"Well","")</t>
  </si>
  <si>
    <t>if(selected-at(${q5_39},position(..)-1)='1',"Farine","")</t>
  </si>
  <si>
    <t>How often was assistance for [${livasst_name}] received?</t>
  </si>
  <si>
    <t>occup_namei</t>
  </si>
  <si>
    <t>occup_namej</t>
  </si>
  <si>
    <t>occup_namex</t>
  </si>
  <si>
    <t>occup_namek</t>
  </si>
  <si>
    <t>if(selected-at(${q7_49},position(..)-1)='12',${q7_49_12},if(selected-at(${q7_49},position(..)-1)='14',${q7_49_14},if(selected-at(${q7_49},position(..)-1)='15',${q7_49_15},"*")))</t>
  </si>
  <si>
    <t>if(selected-at(${q7_49},position(..)-1)='8',${q7_49_8},if(selected-at(${q7_49},position(..)-1)='9',${q7_49_9}, if(selected-at(${q7_49},position(..)-1)='10',${q7_49_10},if(selected-at(${q7_49},position(..)-1)='11',${q7_49_11},"*"))))</t>
  </si>
  <si>
    <t>if(selected-at(${q7_49},position(..)-1)='4',${q7_49_4},if(selected-at(${q7_49},position(..)-1)='5',${q7_49_5},if(selected-at(${q7_49},position(..)-1)='6',${q7_49_6},if(selected-at(${q7_49},position(..)-1)='7',${q7_49_7},"*"))))</t>
  </si>
  <si>
    <t>How many months has [${hhname}] lived in the household in the last year (July 2021-June 2022)?</t>
  </si>
  <si>
    <t>var_name</t>
  </si>
  <si>
    <t>question_type</t>
  </si>
  <si>
    <t>value_label</t>
  </si>
  <si>
    <t>variable_label</t>
  </si>
  <si>
    <t>recode</t>
  </si>
  <si>
    <t>ignore</t>
  </si>
  <si>
    <t>conditional</t>
  </si>
  <si>
    <t>var_conditional</t>
  </si>
  <si>
    <t>dataset$[dataset$q0_11 != 1] = -3</t>
  </si>
  <si>
    <t>var_cleaning</t>
  </si>
  <si>
    <t>No Answer</t>
  </si>
  <si>
    <t>dknoasna</t>
  </si>
  <si>
    <t>Not Applicable</t>
  </si>
  <si>
    <t>na</t>
  </si>
  <si>
    <t>possible_invalid_codes</t>
  </si>
  <si>
    <t>dataset$q002a[dataset$q002 != 4] = "Not Applicable"</t>
  </si>
  <si>
    <t>empty</t>
  </si>
  <si>
    <t>dkna</t>
  </si>
  <si>
    <t>dknas</t>
  </si>
  <si>
    <t>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</si>
</sst>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rgb="FF000000"/>
      <name val="Calibri"/>
      <family val="2"/>
      <scheme val="minor"/>
    </font>
    <font>
      <sz val="10"/>
      <color theme="1"/>
      <name val="Arial"/>
      <family val="2"/>
    </font>
    <font>
      <sz val="10"/>
      <name val="Arial"/>
      <family val="2"/>
    </font>
    <font>
      <sz val="10"/>
      <color rgb="FF000000"/>
      <name val="Arial"/>
      <family val="2"/>
    </font>
    <font>
      <sz val="11"/>
      <color indexed="8"/>
      <name val="Calibri"/>
      <family val="2"/>
      <scheme val="minor"/>
    </font>
    <font>
      <sz val="8"/>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0" fontId="6" fillId="0" borderId="0" applyNumberFormat="0" applyFill="0" applyBorder="0" applyAlignment="0" applyProtection="0"/>
    <xf numFmtId="0" fontId="8" fillId="0" borderId="0"/>
  </cellStyleXfs>
  <cellXfs count="36">
    <xf numFmtId="0" fontId="0" fillId="0" borderId="0" xfId="0"/>
    <xf numFmtId="0" fontId="2" fillId="0" borderId="0" xfId="0" applyFont="1"/>
    <xf numFmtId="0" fontId="0" fillId="0" borderId="0" xfId="0" applyFill="1"/>
    <xf numFmtId="49" fontId="0" fillId="0" borderId="0" xfId="0" applyNumberFormat="1"/>
    <xf numFmtId="0" fontId="0" fillId="2" borderId="0" xfId="0" applyFill="1"/>
    <xf numFmtId="0" fontId="3" fillId="0" borderId="0" xfId="0" applyFont="1"/>
    <xf numFmtId="0" fontId="1" fillId="0" borderId="0" xfId="0" applyFont="1"/>
    <xf numFmtId="0" fontId="0" fillId="3" borderId="0" xfId="0" applyFill="1"/>
    <xf numFmtId="0" fontId="0" fillId="0" borderId="0" xfId="0" applyFont="1"/>
    <xf numFmtId="0" fontId="0" fillId="4" borderId="0" xfId="0" applyFill="1"/>
    <xf numFmtId="0" fontId="0" fillId="5" borderId="0" xfId="0" applyFill="1"/>
    <xf numFmtId="0" fontId="4" fillId="0" borderId="0" xfId="0" applyFont="1" applyAlignment="1">
      <alignment vertical="center"/>
    </xf>
    <xf numFmtId="0" fontId="2" fillId="0" borderId="0" xfId="0" applyFont="1" applyFill="1" applyBorder="1" applyAlignment="1" applyProtection="1"/>
    <xf numFmtId="0" fontId="0" fillId="0" borderId="0" xfId="0" applyFont="1" applyFill="1" applyBorder="1" applyAlignment="1" applyProtection="1"/>
    <xf numFmtId="0" fontId="0" fillId="6" borderId="0" xfId="0" applyFill="1"/>
    <xf numFmtId="0" fontId="0" fillId="7" borderId="0" xfId="0" applyFill="1"/>
    <xf numFmtId="0" fontId="0" fillId="0" borderId="0" xfId="0" applyAlignment="1">
      <alignment horizontal="left"/>
    </xf>
    <xf numFmtId="0" fontId="4" fillId="0" borderId="0" xfId="0" applyFont="1"/>
    <xf numFmtId="0" fontId="0" fillId="8" borderId="0" xfId="0" applyFill="1"/>
    <xf numFmtId="0" fontId="0" fillId="9" borderId="0" xfId="0" applyFill="1"/>
    <xf numFmtId="0" fontId="5" fillId="0" borderId="0" xfId="0" applyFont="1" applyAlignment="1">
      <alignment vertical="center"/>
    </xf>
    <xf numFmtId="0" fontId="0" fillId="10" borderId="0" xfId="0" applyFill="1"/>
    <xf numFmtId="0" fontId="2" fillId="10" borderId="0" xfId="0" applyFont="1" applyFill="1"/>
    <xf numFmtId="0" fontId="6" fillId="0" borderId="0" xfId="1" applyFont="1" applyFill="1" applyBorder="1" applyAlignment="1" applyProtection="1">
      <alignment horizontal="left" vertical="center"/>
    </xf>
    <xf numFmtId="0" fontId="6" fillId="0" borderId="0" xfId="1"/>
    <xf numFmtId="0" fontId="6" fillId="0" borderId="0" xfId="1" applyFont="1" applyFill="1" applyBorder="1" applyAlignment="1" applyProtection="1">
      <alignment horizontal="left" vertical="center"/>
    </xf>
    <xf numFmtId="0" fontId="4" fillId="3" borderId="0" xfId="0" applyFont="1" applyFill="1" applyAlignment="1">
      <alignment vertical="center"/>
    </xf>
    <xf numFmtId="0" fontId="4" fillId="0" borderId="0" xfId="0" applyFont="1" applyAlignment="1">
      <alignment horizontal="center" vertical="center"/>
    </xf>
    <xf numFmtId="0" fontId="7" fillId="0" borderId="0" xfId="0" applyFont="1" applyAlignment="1">
      <alignment vertical="center"/>
    </xf>
    <xf numFmtId="0" fontId="4" fillId="0" borderId="0" xfId="0" applyFont="1" applyFill="1" applyAlignment="1">
      <alignment vertical="center"/>
    </xf>
    <xf numFmtId="0" fontId="0" fillId="11" borderId="0" xfId="0" applyFill="1"/>
    <xf numFmtId="0" fontId="4" fillId="4" borderId="0" xfId="0" applyFont="1" applyFill="1" applyAlignment="1">
      <alignment vertical="center"/>
    </xf>
    <xf numFmtId="0" fontId="0" fillId="12" borderId="0" xfId="0" applyFill="1"/>
    <xf numFmtId="0" fontId="4" fillId="2" borderId="0" xfId="0" applyFont="1" applyFill="1"/>
    <xf numFmtId="0" fontId="8" fillId="0" borderId="0" xfId="2"/>
    <xf numFmtId="0" fontId="8" fillId="0" borderId="0" xfId="2" applyAlignment="1">
      <alignment wrapText="1"/>
    </xf>
  </cellXfs>
  <cellStyles count="3">
    <cellStyle name="Normal" xfId="0" builtinId="0"/>
    <cellStyle name="Normal 2" xfId="1" xr:uid="{00000000-0005-0000-0000-000001000000}"/>
    <cellStyle name="Normal 3" xfId="2" xr:uid="{83E875F0-479F-4116-A71F-EB3890213557}"/>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7"/>
  <sheetViews>
    <sheetView zoomScale="80" zoomScaleNormal="120" workbookViewId="0">
      <pane xSplit="2" ySplit="1" topLeftCell="C304" activePane="bottomRight" state="frozen"/>
      <selection pane="topRight" activeCell="C1" sqref="C1"/>
      <selection pane="bottomLeft" activeCell="A2" sqref="A2"/>
      <selection pane="bottomRight" activeCell="A311" sqref="A311:XFD311"/>
    </sheetView>
  </sheetViews>
  <sheetFormatPr defaultRowHeight="15" x14ac:dyDescent="0.25"/>
  <cols>
    <col min="1" max="1" width="24" customWidth="1"/>
    <col min="2" max="2" width="60" customWidth="1"/>
    <col min="3" max="3" width="108.42578125" customWidth="1"/>
    <col min="4" max="4" width="17" hidden="1" customWidth="1"/>
    <col min="5" max="5" width="16.28515625" hidden="1" customWidth="1"/>
    <col min="6" max="6" width="27.140625" hidden="1" customWidth="1"/>
    <col min="7" max="7" width="57.7109375" customWidth="1"/>
    <col min="8" max="8" width="63.85546875" customWidth="1"/>
    <col min="9" max="9" width="44.7109375" customWidth="1"/>
    <col min="10" max="10" width="17.42578125" bestFit="1" customWidth="1"/>
    <col min="11" max="11" width="15.28515625" customWidth="1"/>
    <col min="12" max="12" width="16.7109375" customWidth="1"/>
    <col min="13" max="13" width="15.7109375" customWidth="1"/>
  </cols>
  <sheetData>
    <row r="1" spans="1:13" x14ac:dyDescent="0.25">
      <c r="A1" t="s">
        <v>0</v>
      </c>
      <c r="B1" t="s">
        <v>2</v>
      </c>
      <c r="C1" t="s">
        <v>1</v>
      </c>
      <c r="D1" t="s">
        <v>3</v>
      </c>
      <c r="E1" t="s">
        <v>4</v>
      </c>
      <c r="F1" t="s">
        <v>5</v>
      </c>
      <c r="G1" t="s">
        <v>6</v>
      </c>
      <c r="H1" t="s">
        <v>3148</v>
      </c>
      <c r="I1" t="s">
        <v>7</v>
      </c>
      <c r="J1" t="s">
        <v>8</v>
      </c>
      <c r="K1" t="s">
        <v>9</v>
      </c>
      <c r="L1" t="s">
        <v>10</v>
      </c>
      <c r="M1" t="s">
        <v>2287</v>
      </c>
    </row>
    <row r="2" spans="1:13" x14ac:dyDescent="0.25">
      <c r="A2" s="1" t="s">
        <v>12</v>
      </c>
      <c r="B2" s="1" t="s">
        <v>12</v>
      </c>
      <c r="C2" s="1" t="s">
        <v>13</v>
      </c>
      <c r="D2" s="1"/>
    </row>
    <row r="3" spans="1:13" x14ac:dyDescent="0.25">
      <c r="A3" s="1" t="s">
        <v>14</v>
      </c>
      <c r="B3" s="1" t="s">
        <v>14</v>
      </c>
      <c r="C3" s="1" t="s">
        <v>15</v>
      </c>
      <c r="D3" s="1"/>
    </row>
    <row r="4" spans="1:13" x14ac:dyDescent="0.25">
      <c r="A4" s="1" t="s">
        <v>16</v>
      </c>
      <c r="B4" s="1" t="s">
        <v>16</v>
      </c>
      <c r="C4" s="1" t="s">
        <v>17</v>
      </c>
      <c r="D4" s="1"/>
    </row>
    <row r="5" spans="1:13" x14ac:dyDescent="0.25">
      <c r="A5" s="1" t="s">
        <v>18</v>
      </c>
      <c r="B5" s="1" t="s">
        <v>18</v>
      </c>
      <c r="C5" s="1" t="s">
        <v>18</v>
      </c>
      <c r="D5" s="1"/>
    </row>
    <row r="6" spans="1:13" x14ac:dyDescent="0.25">
      <c r="A6" s="1" t="s">
        <v>19</v>
      </c>
      <c r="B6" s="1" t="s">
        <v>19</v>
      </c>
      <c r="C6" s="1" t="s">
        <v>19</v>
      </c>
      <c r="D6" s="1"/>
    </row>
    <row r="7" spans="1:13" x14ac:dyDescent="0.25">
      <c r="A7" s="1" t="s">
        <v>20</v>
      </c>
      <c r="B7" s="1" t="s">
        <v>21</v>
      </c>
      <c r="C7" s="5" t="s">
        <v>116</v>
      </c>
      <c r="D7" s="1"/>
    </row>
    <row r="8" spans="1:13" x14ac:dyDescent="0.25">
      <c r="A8" s="1" t="s">
        <v>23</v>
      </c>
      <c r="B8" s="1" t="s">
        <v>24</v>
      </c>
      <c r="C8" s="1" t="s">
        <v>25</v>
      </c>
      <c r="D8" s="1" t="s">
        <v>24</v>
      </c>
      <c r="F8" t="b">
        <v>1</v>
      </c>
    </row>
    <row r="9" spans="1:13" x14ac:dyDescent="0.25">
      <c r="A9" s="1" t="s">
        <v>3056</v>
      </c>
      <c r="B9" s="1" t="s">
        <v>3055</v>
      </c>
      <c r="C9" s="1" t="s">
        <v>3054</v>
      </c>
      <c r="D9" s="1" t="s">
        <v>3055</v>
      </c>
      <c r="F9" t="b">
        <v>1</v>
      </c>
      <c r="M9" t="s">
        <v>3061</v>
      </c>
    </row>
    <row r="10" spans="1:13" x14ac:dyDescent="0.25">
      <c r="A10" s="1" t="s">
        <v>3057</v>
      </c>
      <c r="B10" s="1" t="s">
        <v>28</v>
      </c>
      <c r="C10" s="1" t="s">
        <v>26</v>
      </c>
      <c r="D10" s="1" t="s">
        <v>28</v>
      </c>
      <c r="E10" s="1" t="s">
        <v>2286</v>
      </c>
      <c r="F10" t="b">
        <v>1</v>
      </c>
      <c r="M10" t="s">
        <v>3058</v>
      </c>
    </row>
    <row r="11" spans="1:13" x14ac:dyDescent="0.25">
      <c r="A11" s="1" t="s">
        <v>43</v>
      </c>
      <c r="B11" s="1" t="s">
        <v>3062</v>
      </c>
      <c r="C11" s="1" t="s">
        <v>3063</v>
      </c>
      <c r="D11" s="1" t="s">
        <v>3062</v>
      </c>
      <c r="F11" t="b">
        <v>1</v>
      </c>
      <c r="G11" s="1" t="s">
        <v>3064</v>
      </c>
      <c r="H11" s="1" t="s">
        <v>3157</v>
      </c>
    </row>
    <row r="12" spans="1:13" x14ac:dyDescent="0.25">
      <c r="A12" s="1" t="s">
        <v>43</v>
      </c>
      <c r="B12" s="1" t="s">
        <v>27</v>
      </c>
      <c r="C12" s="1" t="s">
        <v>29</v>
      </c>
      <c r="D12" s="1" t="s">
        <v>27</v>
      </c>
      <c r="F12" t="b">
        <v>1</v>
      </c>
      <c r="I12" t="s">
        <v>3065</v>
      </c>
      <c r="J12" t="s">
        <v>3066</v>
      </c>
    </row>
    <row r="13" spans="1:13" x14ac:dyDescent="0.25">
      <c r="A13" s="2" t="s">
        <v>30</v>
      </c>
      <c r="B13" s="2" t="s">
        <v>31</v>
      </c>
      <c r="C13" s="2" t="s">
        <v>32</v>
      </c>
      <c r="D13" s="2" t="s">
        <v>31</v>
      </c>
    </row>
    <row r="14" spans="1:13" x14ac:dyDescent="0.25">
      <c r="A14" s="1" t="s">
        <v>34</v>
      </c>
      <c r="B14" s="1" t="s">
        <v>35</v>
      </c>
      <c r="C14" t="s">
        <v>33</v>
      </c>
      <c r="D14" s="1" t="s">
        <v>35</v>
      </c>
    </row>
    <row r="15" spans="1:13" x14ac:dyDescent="0.25">
      <c r="A15" s="1" t="s">
        <v>38</v>
      </c>
      <c r="B15" s="1" t="s">
        <v>36</v>
      </c>
      <c r="C15" s="1" t="s">
        <v>37</v>
      </c>
      <c r="D15" s="1" t="s">
        <v>36</v>
      </c>
      <c r="F15" t="b">
        <v>1</v>
      </c>
    </row>
    <row r="16" spans="1:13" x14ac:dyDescent="0.25">
      <c r="A16" s="1" t="s">
        <v>2203</v>
      </c>
      <c r="B16" s="1" t="s">
        <v>2208</v>
      </c>
      <c r="C16" s="1" t="s">
        <v>2204</v>
      </c>
      <c r="D16" s="1"/>
      <c r="F16" t="b">
        <v>1</v>
      </c>
    </row>
    <row r="17" spans="1:10" x14ac:dyDescent="0.25">
      <c r="A17" s="1" t="s">
        <v>40</v>
      </c>
      <c r="B17" s="1" t="s">
        <v>39</v>
      </c>
      <c r="C17" s="1" t="s">
        <v>2197</v>
      </c>
      <c r="D17" s="1" t="s">
        <v>39</v>
      </c>
      <c r="F17" t="b">
        <v>1</v>
      </c>
    </row>
    <row r="18" spans="1:10" x14ac:dyDescent="0.25">
      <c r="A18" s="1" t="s">
        <v>20</v>
      </c>
      <c r="B18" s="1" t="s">
        <v>41</v>
      </c>
      <c r="C18" s="5" t="s">
        <v>42</v>
      </c>
      <c r="D18" s="1"/>
      <c r="E18" s="1" t="s">
        <v>189</v>
      </c>
      <c r="F18" t="b">
        <v>1</v>
      </c>
      <c r="G18" s="1" t="s">
        <v>112</v>
      </c>
      <c r="H18" s="1"/>
    </row>
    <row r="19" spans="1:10" x14ac:dyDescent="0.25">
      <c r="A19" s="1" t="s">
        <v>43</v>
      </c>
      <c r="B19" s="1" t="s">
        <v>59</v>
      </c>
      <c r="C19" s="1" t="s">
        <v>44</v>
      </c>
      <c r="D19" s="1" t="s">
        <v>59</v>
      </c>
      <c r="F19" t="b">
        <v>1</v>
      </c>
    </row>
    <row r="20" spans="1:10" x14ac:dyDescent="0.25">
      <c r="A20" s="1" t="s">
        <v>43</v>
      </c>
      <c r="B20" s="1" t="s">
        <v>60</v>
      </c>
      <c r="C20" s="1" t="s">
        <v>45</v>
      </c>
      <c r="D20" s="1" t="s">
        <v>60</v>
      </c>
      <c r="F20" t="b">
        <v>1</v>
      </c>
    </row>
    <row r="21" spans="1:10" x14ac:dyDescent="0.25">
      <c r="A21" s="1" t="s">
        <v>47</v>
      </c>
      <c r="B21" s="1" t="s">
        <v>46</v>
      </c>
      <c r="C21" s="1" t="s">
        <v>48</v>
      </c>
      <c r="D21" s="1" t="s">
        <v>2209</v>
      </c>
      <c r="F21" s="2" t="b">
        <v>1</v>
      </c>
    </row>
    <row r="22" spans="1:10" x14ac:dyDescent="0.25">
      <c r="A22" s="1" t="s">
        <v>47</v>
      </c>
      <c r="B22" s="1" t="s">
        <v>61</v>
      </c>
      <c r="C22" s="1" t="s">
        <v>50</v>
      </c>
      <c r="D22" s="1" t="s">
        <v>2212</v>
      </c>
      <c r="F22" s="2" t="b">
        <v>1</v>
      </c>
      <c r="I22" t="s">
        <v>2213</v>
      </c>
      <c r="J22" t="s">
        <v>113</v>
      </c>
    </row>
    <row r="23" spans="1:10" x14ac:dyDescent="0.25">
      <c r="A23" s="1" t="s">
        <v>47</v>
      </c>
      <c r="B23" s="1" t="s">
        <v>62</v>
      </c>
      <c r="C23" s="1" t="s">
        <v>52</v>
      </c>
      <c r="D23" s="1" t="s">
        <v>2210</v>
      </c>
      <c r="F23" s="2" t="b">
        <v>1</v>
      </c>
      <c r="I23" t="s">
        <v>2211</v>
      </c>
      <c r="J23" t="s">
        <v>114</v>
      </c>
    </row>
    <row r="24" spans="1:10" x14ac:dyDescent="0.25">
      <c r="A24" s="1" t="s">
        <v>43</v>
      </c>
      <c r="B24" s="1" t="s">
        <v>2216</v>
      </c>
      <c r="C24" s="1" t="s">
        <v>2214</v>
      </c>
      <c r="D24" s="1" t="s">
        <v>49</v>
      </c>
      <c r="F24" t="b">
        <v>1</v>
      </c>
    </row>
    <row r="25" spans="1:10" x14ac:dyDescent="0.25">
      <c r="A25" s="1" t="s">
        <v>43</v>
      </c>
      <c r="B25" s="1" t="s">
        <v>2217</v>
      </c>
      <c r="C25" s="1" t="s">
        <v>2215</v>
      </c>
      <c r="D25" s="1"/>
      <c r="F25" t="b">
        <v>1</v>
      </c>
    </row>
    <row r="26" spans="1:10" x14ac:dyDescent="0.25">
      <c r="A26" s="1" t="s">
        <v>22</v>
      </c>
      <c r="B26" s="1"/>
      <c r="C26" s="1"/>
      <c r="D26" s="1"/>
    </row>
    <row r="27" spans="1:10" x14ac:dyDescent="0.25">
      <c r="A27" s="1" t="s">
        <v>20</v>
      </c>
      <c r="B27" s="1" t="s">
        <v>2218</v>
      </c>
      <c r="C27" s="1" t="s">
        <v>42</v>
      </c>
      <c r="D27" s="1"/>
      <c r="E27" s="1"/>
      <c r="G27" s="1" t="s">
        <v>112</v>
      </c>
      <c r="H27" s="1"/>
    </row>
    <row r="28" spans="1:10" x14ac:dyDescent="0.25">
      <c r="A28" s="1" t="s">
        <v>20</v>
      </c>
      <c r="B28" s="1" t="s">
        <v>2597</v>
      </c>
      <c r="C28" s="1" t="s">
        <v>42</v>
      </c>
      <c r="D28" s="1"/>
      <c r="E28" s="1" t="s">
        <v>189</v>
      </c>
      <c r="G28" s="1"/>
      <c r="H28" s="1"/>
    </row>
    <row r="29" spans="1:10" x14ac:dyDescent="0.25">
      <c r="A29" s="1" t="s">
        <v>373</v>
      </c>
      <c r="B29" s="1" t="s">
        <v>51</v>
      </c>
      <c r="C29" s="1" t="s">
        <v>54</v>
      </c>
      <c r="D29" s="1" t="s">
        <v>51</v>
      </c>
      <c r="F29" t="b">
        <v>1</v>
      </c>
    </row>
    <row r="30" spans="1:10" x14ac:dyDescent="0.25">
      <c r="A30" s="1" t="s">
        <v>66</v>
      </c>
      <c r="B30" s="1" t="s">
        <v>53</v>
      </c>
      <c r="C30" s="1" t="s">
        <v>55</v>
      </c>
      <c r="D30" s="1" t="s">
        <v>53</v>
      </c>
      <c r="F30" t="b">
        <v>1</v>
      </c>
    </row>
    <row r="31" spans="1:10" x14ac:dyDescent="0.25">
      <c r="A31" s="1" t="s">
        <v>38</v>
      </c>
      <c r="B31" s="1" t="s">
        <v>63</v>
      </c>
      <c r="C31" s="1" t="s">
        <v>56</v>
      </c>
      <c r="D31" s="1" t="s">
        <v>63</v>
      </c>
      <c r="F31" t="b">
        <v>1</v>
      </c>
    </row>
    <row r="32" spans="1:10" x14ac:dyDescent="0.25">
      <c r="A32" s="1" t="s">
        <v>22</v>
      </c>
      <c r="B32" s="1"/>
      <c r="C32" s="1"/>
      <c r="D32" s="1"/>
    </row>
    <row r="33" spans="1:12" x14ac:dyDescent="0.25">
      <c r="A33" s="1" t="s">
        <v>20</v>
      </c>
      <c r="B33" s="1" t="s">
        <v>2598</v>
      </c>
      <c r="C33" s="1" t="s">
        <v>42</v>
      </c>
      <c r="D33" s="1"/>
      <c r="E33" s="1" t="s">
        <v>189</v>
      </c>
    </row>
    <row r="34" spans="1:12" x14ac:dyDescent="0.25">
      <c r="A34" s="1" t="s">
        <v>67</v>
      </c>
      <c r="B34" s="1" t="s">
        <v>1539</v>
      </c>
      <c r="C34" s="1" t="s">
        <v>57</v>
      </c>
      <c r="D34" s="1" t="s">
        <v>64</v>
      </c>
      <c r="F34" t="b">
        <v>1</v>
      </c>
      <c r="G34" s="1" t="s">
        <v>115</v>
      </c>
      <c r="H34" s="1" t="s">
        <v>3150</v>
      </c>
    </row>
    <row r="35" spans="1:12" x14ac:dyDescent="0.25">
      <c r="A35" s="1" t="s">
        <v>68</v>
      </c>
      <c r="B35" s="1" t="s">
        <v>65</v>
      </c>
      <c r="C35" s="1" t="s">
        <v>58</v>
      </c>
      <c r="D35" s="1" t="s">
        <v>65</v>
      </c>
      <c r="F35" t="b">
        <v>1</v>
      </c>
    </row>
    <row r="36" spans="1:12" x14ac:dyDescent="0.25">
      <c r="A36" s="1" t="s">
        <v>2596</v>
      </c>
      <c r="B36" s="1" t="s">
        <v>2595</v>
      </c>
      <c r="C36" s="1" t="s">
        <v>2594</v>
      </c>
      <c r="D36" s="1" t="s">
        <v>2595</v>
      </c>
      <c r="F36" t="b">
        <v>1</v>
      </c>
    </row>
    <row r="37" spans="1:12" x14ac:dyDescent="0.25">
      <c r="A37" s="1" t="s">
        <v>22</v>
      </c>
      <c r="B37" s="1"/>
      <c r="C37" s="1"/>
      <c r="D37" s="1"/>
    </row>
    <row r="38" spans="1:12" x14ac:dyDescent="0.25">
      <c r="A38" t="s">
        <v>22</v>
      </c>
    </row>
    <row r="39" spans="1:12" x14ac:dyDescent="0.25">
      <c r="A39" s="6" t="s">
        <v>22</v>
      </c>
    </row>
    <row r="40" spans="1:12" x14ac:dyDescent="0.25">
      <c r="A40" s="1" t="s">
        <v>20</v>
      </c>
      <c r="B40" s="1" t="s">
        <v>117</v>
      </c>
      <c r="C40" s="5" t="s">
        <v>118</v>
      </c>
      <c r="G40" s="1" t="s">
        <v>112</v>
      </c>
      <c r="H40" s="1"/>
    </row>
    <row r="41" spans="1:12" x14ac:dyDescent="0.25">
      <c r="A41" s="1" t="s">
        <v>121</v>
      </c>
      <c r="B41" s="1" t="s">
        <v>122</v>
      </c>
      <c r="C41" s="5"/>
      <c r="G41" s="1"/>
      <c r="H41" s="1"/>
    </row>
    <row r="42" spans="1:12" x14ac:dyDescent="0.25">
      <c r="A42" s="1" t="s">
        <v>124</v>
      </c>
      <c r="B42" s="1" t="s">
        <v>125</v>
      </c>
      <c r="C42" s="5"/>
      <c r="G42" s="1"/>
      <c r="H42" s="1"/>
      <c r="L42" t="s">
        <v>126</v>
      </c>
    </row>
    <row r="43" spans="1:12" x14ac:dyDescent="0.25">
      <c r="A43" s="1" t="s">
        <v>43</v>
      </c>
      <c r="B43" s="1" t="s">
        <v>120</v>
      </c>
      <c r="C43" s="1" t="s">
        <v>119</v>
      </c>
      <c r="D43" s="1" t="s">
        <v>2409</v>
      </c>
    </row>
    <row r="44" spans="1:12" x14ac:dyDescent="0.25">
      <c r="A44" s="1" t="s">
        <v>123</v>
      </c>
    </row>
    <row r="45" spans="1:12" x14ac:dyDescent="0.25">
      <c r="A45" s="1" t="s">
        <v>121</v>
      </c>
      <c r="B45" s="1" t="s">
        <v>129</v>
      </c>
      <c r="C45" s="8" t="s">
        <v>128</v>
      </c>
      <c r="K45" t="s">
        <v>127</v>
      </c>
    </row>
    <row r="46" spans="1:12" x14ac:dyDescent="0.25">
      <c r="A46" s="1" t="s">
        <v>124</v>
      </c>
      <c r="B46" s="1" t="s">
        <v>130</v>
      </c>
      <c r="L46" t="s">
        <v>131</v>
      </c>
    </row>
    <row r="47" spans="1:12" x14ac:dyDescent="0.25">
      <c r="A47" s="1" t="s">
        <v>20</v>
      </c>
      <c r="B47" s="1" t="s">
        <v>187</v>
      </c>
      <c r="C47" s="8" t="s">
        <v>378</v>
      </c>
      <c r="E47" t="s">
        <v>189</v>
      </c>
    </row>
    <row r="48" spans="1:12" x14ac:dyDescent="0.25">
      <c r="A48" s="1" t="s">
        <v>148</v>
      </c>
      <c r="B48" s="1" t="s">
        <v>140</v>
      </c>
      <c r="C48" t="s">
        <v>132</v>
      </c>
      <c r="D48" s="1" t="s">
        <v>190</v>
      </c>
      <c r="F48" t="b">
        <v>1</v>
      </c>
    </row>
    <row r="49" spans="1:10" x14ac:dyDescent="0.25">
      <c r="A49" s="1" t="s">
        <v>149</v>
      </c>
      <c r="B49" s="1" t="s">
        <v>139</v>
      </c>
      <c r="C49" t="s">
        <v>133</v>
      </c>
      <c r="D49" s="1" t="s">
        <v>139</v>
      </c>
      <c r="F49" t="b">
        <v>1</v>
      </c>
    </row>
    <row r="50" spans="1:10" x14ac:dyDescent="0.25">
      <c r="A50" s="1" t="s">
        <v>47</v>
      </c>
      <c r="B50" s="1" t="s">
        <v>141</v>
      </c>
      <c r="C50" t="s">
        <v>134</v>
      </c>
      <c r="D50" s="1" t="s">
        <v>191</v>
      </c>
      <c r="F50" t="b">
        <v>1</v>
      </c>
      <c r="I50" t="s">
        <v>192</v>
      </c>
      <c r="J50" t="s">
        <v>193</v>
      </c>
    </row>
    <row r="51" spans="1:10" x14ac:dyDescent="0.25">
      <c r="A51" s="1" t="s">
        <v>22</v>
      </c>
      <c r="B51" s="1"/>
      <c r="D51" s="1"/>
    </row>
    <row r="52" spans="1:10" x14ac:dyDescent="0.25">
      <c r="A52" s="1" t="s">
        <v>150</v>
      </c>
      <c r="B52" s="1" t="s">
        <v>142</v>
      </c>
      <c r="C52" t="s">
        <v>135</v>
      </c>
      <c r="D52" s="1" t="s">
        <v>142</v>
      </c>
      <c r="F52" t="b">
        <v>1</v>
      </c>
      <c r="G52" t="s">
        <v>194</v>
      </c>
    </row>
    <row r="53" spans="1:10" x14ac:dyDescent="0.25">
      <c r="A53" s="1" t="s">
        <v>20</v>
      </c>
      <c r="B53" s="1" t="s">
        <v>195</v>
      </c>
      <c r="C53" s="8" t="s">
        <v>188</v>
      </c>
      <c r="E53" t="s">
        <v>189</v>
      </c>
    </row>
    <row r="54" spans="1:10" x14ac:dyDescent="0.25">
      <c r="A54" s="1" t="s">
        <v>2430</v>
      </c>
      <c r="B54" s="1" t="s">
        <v>143</v>
      </c>
      <c r="C54" t="s">
        <v>136</v>
      </c>
      <c r="D54" s="1" t="s">
        <v>143</v>
      </c>
      <c r="F54" t="b">
        <v>1</v>
      </c>
    </row>
    <row r="55" spans="1:10" x14ac:dyDescent="0.25">
      <c r="A55" s="1" t="s">
        <v>47</v>
      </c>
      <c r="B55" s="1" t="s">
        <v>144</v>
      </c>
      <c r="C55" t="s">
        <v>3141</v>
      </c>
      <c r="D55" s="1" t="s">
        <v>144</v>
      </c>
      <c r="F55" t="b">
        <v>1</v>
      </c>
      <c r="I55" t="s">
        <v>196</v>
      </c>
      <c r="J55" t="s">
        <v>197</v>
      </c>
    </row>
    <row r="56" spans="1:10" x14ac:dyDescent="0.25">
      <c r="A56" s="1" t="s">
        <v>151</v>
      </c>
      <c r="B56" s="1" t="s">
        <v>145</v>
      </c>
      <c r="C56" t="s">
        <v>137</v>
      </c>
      <c r="D56" s="1" t="s">
        <v>145</v>
      </c>
      <c r="F56" t="b">
        <v>1</v>
      </c>
    </row>
    <row r="57" spans="1:10" x14ac:dyDescent="0.25">
      <c r="A57" s="1" t="s">
        <v>47</v>
      </c>
      <c r="B57" s="1" t="s">
        <v>146</v>
      </c>
      <c r="C57" t="s">
        <v>138</v>
      </c>
      <c r="D57" s="1" t="s">
        <v>201</v>
      </c>
      <c r="F57" t="b">
        <v>1</v>
      </c>
      <c r="G57" t="s">
        <v>198</v>
      </c>
      <c r="I57" t="s">
        <v>199</v>
      </c>
      <c r="J57" t="s">
        <v>200</v>
      </c>
    </row>
    <row r="58" spans="1:10" x14ac:dyDescent="0.25">
      <c r="A58" s="1" t="s">
        <v>22</v>
      </c>
      <c r="B58" s="1"/>
    </row>
    <row r="59" spans="1:10" x14ac:dyDescent="0.25">
      <c r="A59" s="1" t="s">
        <v>152</v>
      </c>
      <c r="B59" s="1" t="s">
        <v>147</v>
      </c>
      <c r="C59" t="s">
        <v>2423</v>
      </c>
      <c r="D59" s="1" t="s">
        <v>2589</v>
      </c>
      <c r="F59" t="b">
        <v>1</v>
      </c>
      <c r="G59" t="s">
        <v>1811</v>
      </c>
    </row>
    <row r="60" spans="1:10" x14ac:dyDescent="0.25">
      <c r="A60" t="s">
        <v>123</v>
      </c>
    </row>
    <row r="61" spans="1:10" x14ac:dyDescent="0.25">
      <c r="A61" s="1" t="s">
        <v>20</v>
      </c>
      <c r="B61" s="1" t="s">
        <v>202</v>
      </c>
      <c r="C61" t="s">
        <v>379</v>
      </c>
    </row>
    <row r="62" spans="1:10" x14ac:dyDescent="0.25">
      <c r="A62" s="1" t="s">
        <v>242</v>
      </c>
      <c r="B62" s="1" t="s">
        <v>222</v>
      </c>
      <c r="C62" t="s">
        <v>203</v>
      </c>
      <c r="D62" s="1" t="s">
        <v>320</v>
      </c>
      <c r="F62" t="b">
        <v>1</v>
      </c>
    </row>
    <row r="63" spans="1:10" x14ac:dyDescent="0.25">
      <c r="A63" s="1" t="s">
        <v>43</v>
      </c>
      <c r="B63" s="1" t="s">
        <v>223</v>
      </c>
      <c r="C63" t="s">
        <v>204</v>
      </c>
      <c r="D63" s="1" t="s">
        <v>223</v>
      </c>
      <c r="F63" t="b">
        <v>1</v>
      </c>
      <c r="G63" t="s">
        <v>313</v>
      </c>
      <c r="H63" t="str">
        <f>CONCATENATE("dataset$",B63,"[dataset$",B62," != 8] = 'Not Applicable'")</f>
        <v>dataset$q1_11a[dataset$q1_11 != 8] = 'Not Applicable'</v>
      </c>
    </row>
    <row r="64" spans="1:10" x14ac:dyDescent="0.25">
      <c r="A64" s="1" t="s">
        <v>243</v>
      </c>
      <c r="B64" s="1" t="s">
        <v>224</v>
      </c>
      <c r="C64" t="s">
        <v>205</v>
      </c>
      <c r="D64" s="1" t="s">
        <v>321</v>
      </c>
      <c r="F64" t="b">
        <v>1</v>
      </c>
    </row>
    <row r="65" spans="1:10" x14ac:dyDescent="0.25">
      <c r="A65" s="1" t="s">
        <v>43</v>
      </c>
      <c r="B65" s="1" t="s">
        <v>225</v>
      </c>
      <c r="C65" t="s">
        <v>206</v>
      </c>
      <c r="D65" s="1" t="s">
        <v>225</v>
      </c>
      <c r="F65" t="b">
        <v>1</v>
      </c>
      <c r="G65" t="s">
        <v>314</v>
      </c>
      <c r="H65" t="str">
        <f>CONCATENATE("dataset$",B65,"[dataset$",B64," != 8] = 'Not Applicable'")</f>
        <v>dataset$q1_12a[dataset$q1_12 != 8] = 'Not Applicable'</v>
      </c>
    </row>
    <row r="66" spans="1:10" x14ac:dyDescent="0.25">
      <c r="A66" s="1" t="s">
        <v>244</v>
      </c>
      <c r="B66" s="1" t="s">
        <v>226</v>
      </c>
      <c r="C66" t="s">
        <v>207</v>
      </c>
      <c r="D66" s="1" t="s">
        <v>322</v>
      </c>
      <c r="F66" t="b">
        <v>1</v>
      </c>
    </row>
    <row r="67" spans="1:10" x14ac:dyDescent="0.25">
      <c r="A67" s="1" t="s">
        <v>43</v>
      </c>
      <c r="B67" s="1" t="s">
        <v>228</v>
      </c>
      <c r="C67" t="s">
        <v>208</v>
      </c>
      <c r="D67" s="1" t="s">
        <v>228</v>
      </c>
      <c r="F67" t="b">
        <v>1</v>
      </c>
      <c r="G67" t="s">
        <v>315</v>
      </c>
      <c r="H67" t="str">
        <f>CONCATENATE("dataset$",B67,"[dataset$",B66," != 9] = 'Not Applicable'")</f>
        <v>dataset$q1_13a[dataset$q1_13 != 9] = 'Not Applicable'</v>
      </c>
    </row>
    <row r="68" spans="1:10" x14ac:dyDescent="0.25">
      <c r="A68" s="1" t="s">
        <v>245</v>
      </c>
      <c r="B68" s="1" t="s">
        <v>227</v>
      </c>
      <c r="C68" t="s">
        <v>209</v>
      </c>
      <c r="D68" s="1" t="s">
        <v>227</v>
      </c>
      <c r="F68" t="b">
        <v>1</v>
      </c>
    </row>
    <row r="69" spans="1:10" x14ac:dyDescent="0.25">
      <c r="A69" s="1" t="s">
        <v>43</v>
      </c>
      <c r="B69" s="1" t="s">
        <v>229</v>
      </c>
      <c r="C69" t="s">
        <v>210</v>
      </c>
      <c r="D69" s="1" t="s">
        <v>229</v>
      </c>
      <c r="F69" t="b">
        <v>1</v>
      </c>
      <c r="G69" t="s">
        <v>324</v>
      </c>
      <c r="H69" t="str">
        <f>CONCATENATE("dataset$",B69,"[dataset$",B68," != 7] = 'Not Applicable'")</f>
        <v>dataset$q1_14a[dataset$q1_14 != 7] = 'Not Applicable'</v>
      </c>
    </row>
    <row r="70" spans="1:10" x14ac:dyDescent="0.25">
      <c r="A70" s="1" t="s">
        <v>246</v>
      </c>
      <c r="B70" s="1" t="s">
        <v>230</v>
      </c>
      <c r="C70" t="s">
        <v>211</v>
      </c>
      <c r="D70" s="1" t="s">
        <v>230</v>
      </c>
      <c r="F70" t="b">
        <v>1</v>
      </c>
    </row>
    <row r="71" spans="1:10" x14ac:dyDescent="0.25">
      <c r="A71" s="1" t="s">
        <v>43</v>
      </c>
      <c r="B71" s="1" t="s">
        <v>231</v>
      </c>
      <c r="C71" t="s">
        <v>212</v>
      </c>
      <c r="D71" s="1" t="s">
        <v>231</v>
      </c>
      <c r="F71" t="b">
        <v>1</v>
      </c>
      <c r="G71" t="s">
        <v>316</v>
      </c>
      <c r="H71" t="str">
        <f>CONCATENATE("dataset$",B71,"[dataset$",B70," != 6] = 'Not Applicable'")</f>
        <v>dataset$q1_15a[dataset$q1_15 != 6] = 'Not Applicable'</v>
      </c>
    </row>
    <row r="72" spans="1:10" x14ac:dyDescent="0.25">
      <c r="A72" s="1" t="s">
        <v>247</v>
      </c>
      <c r="B72" s="1" t="s">
        <v>232</v>
      </c>
      <c r="C72" t="s">
        <v>213</v>
      </c>
      <c r="D72" s="1" t="s">
        <v>232</v>
      </c>
      <c r="F72" t="b">
        <v>1</v>
      </c>
    </row>
    <row r="73" spans="1:10" x14ac:dyDescent="0.25">
      <c r="A73" s="1" t="s">
        <v>43</v>
      </c>
      <c r="B73" s="1" t="s">
        <v>233</v>
      </c>
      <c r="C73" t="s">
        <v>214</v>
      </c>
      <c r="D73" s="1" t="s">
        <v>233</v>
      </c>
      <c r="F73" t="b">
        <v>1</v>
      </c>
      <c r="G73" t="s">
        <v>317</v>
      </c>
      <c r="H73" t="str">
        <f>CONCATENATE("dataset$",B73,"[dataset$",B72," != 5] = 'Not Applicable'")</f>
        <v>dataset$q1_16a[dataset$q1_16 != 5] = 'Not Applicable'</v>
      </c>
    </row>
    <row r="74" spans="1:10" x14ac:dyDescent="0.25">
      <c r="A74" s="1" t="s">
        <v>248</v>
      </c>
      <c r="B74" s="1" t="s">
        <v>234</v>
      </c>
      <c r="C74" t="s">
        <v>215</v>
      </c>
      <c r="D74" s="1" t="s">
        <v>234</v>
      </c>
      <c r="F74" t="b">
        <v>1</v>
      </c>
    </row>
    <row r="75" spans="1:10" x14ac:dyDescent="0.25">
      <c r="A75" s="1" t="s">
        <v>43</v>
      </c>
      <c r="B75" s="1" t="s">
        <v>235</v>
      </c>
      <c r="C75" t="s">
        <v>216</v>
      </c>
      <c r="D75" s="1" t="s">
        <v>235</v>
      </c>
      <c r="F75" t="b">
        <v>1</v>
      </c>
      <c r="G75" t="s">
        <v>318</v>
      </c>
      <c r="H75" t="str">
        <f>CONCATENATE("dataset$",B75,"[dataset$",B74," != 7] = 'Not Applicable'")</f>
        <v>dataset$q1_17a[dataset$q1_17 != 7] = 'Not Applicable'</v>
      </c>
    </row>
    <row r="76" spans="1:10" x14ac:dyDescent="0.25">
      <c r="A76" s="1" t="s">
        <v>38</v>
      </c>
      <c r="B76" s="1" t="s">
        <v>236</v>
      </c>
      <c r="C76" t="s">
        <v>1826</v>
      </c>
      <c r="D76" s="1" t="s">
        <v>236</v>
      </c>
      <c r="F76" t="b">
        <v>1</v>
      </c>
    </row>
    <row r="77" spans="1:10" x14ac:dyDescent="0.25">
      <c r="A77" s="1" t="s">
        <v>249</v>
      </c>
      <c r="B77" s="1" t="s">
        <v>237</v>
      </c>
      <c r="C77" t="s">
        <v>217</v>
      </c>
      <c r="D77" s="1" t="s">
        <v>237</v>
      </c>
      <c r="F77" t="b">
        <v>1</v>
      </c>
    </row>
    <row r="78" spans="1:10" x14ac:dyDescent="0.25">
      <c r="A78" s="1" t="s">
        <v>43</v>
      </c>
      <c r="B78" s="1" t="s">
        <v>238</v>
      </c>
      <c r="C78" t="s">
        <v>218</v>
      </c>
      <c r="D78" s="1" t="s">
        <v>238</v>
      </c>
      <c r="F78" t="b">
        <v>1</v>
      </c>
      <c r="G78" t="s">
        <v>319</v>
      </c>
      <c r="H78" t="str">
        <f>CONCATENATE("dataset$",B78,"[dataset$",B77," != 7] = 'Not Applicable'")</f>
        <v>dataset$q1_19a[dataset$q1_19 != 7] = 'Not Applicable'</v>
      </c>
    </row>
    <row r="79" spans="1:10" x14ac:dyDescent="0.25">
      <c r="A79" s="1" t="s">
        <v>250</v>
      </c>
      <c r="B79" s="1" t="s">
        <v>240</v>
      </c>
      <c r="C79" t="s">
        <v>219</v>
      </c>
      <c r="D79" s="1" t="s">
        <v>326</v>
      </c>
      <c r="F79" t="b">
        <v>1</v>
      </c>
      <c r="I79" t="s">
        <v>328</v>
      </c>
      <c r="J79" t="s">
        <v>327</v>
      </c>
    </row>
    <row r="80" spans="1:10" x14ac:dyDescent="0.25">
      <c r="A80" s="1" t="s">
        <v>43</v>
      </c>
      <c r="B80" s="1" t="s">
        <v>241</v>
      </c>
      <c r="C80" t="s">
        <v>220</v>
      </c>
      <c r="D80" s="1" t="s">
        <v>241</v>
      </c>
      <c r="F80" t="b">
        <v>1</v>
      </c>
      <c r="G80" t="s">
        <v>325</v>
      </c>
      <c r="H80" t="str">
        <f>CONCATENATE("dataset$",B80,"[dataset$",B79," != 10] = 'Not Applicable'")</f>
        <v>dataset$q1_20a[dataset$q1_20 != 10] = 'Not Applicable'</v>
      </c>
    </row>
    <row r="81" spans="1:12" x14ac:dyDescent="0.25">
      <c r="A81" s="1" t="s">
        <v>47</v>
      </c>
      <c r="B81" s="1" t="s">
        <v>239</v>
      </c>
      <c r="C81" t="s">
        <v>221</v>
      </c>
      <c r="D81" s="1" t="s">
        <v>407</v>
      </c>
      <c r="F81" t="b">
        <v>1</v>
      </c>
      <c r="G81" t="s">
        <v>2229</v>
      </c>
      <c r="H81" t="str">
        <f>CONCATENATE("dataset$",B81,"[dataset$",B79," == 11] = -3")</f>
        <v>dataset$q1_21[dataset$q1_20 == 11] = -3</v>
      </c>
    </row>
    <row r="82" spans="1:12" x14ac:dyDescent="0.25">
      <c r="A82" t="s">
        <v>22</v>
      </c>
    </row>
    <row r="83" spans="1:12" x14ac:dyDescent="0.25">
      <c r="A83" s="1" t="s">
        <v>20</v>
      </c>
      <c r="B83" s="1" t="s">
        <v>329</v>
      </c>
      <c r="C83" t="s">
        <v>380</v>
      </c>
    </row>
    <row r="84" spans="1:12" x14ac:dyDescent="0.25">
      <c r="A84" s="1" t="s">
        <v>349</v>
      </c>
      <c r="B84" s="1" t="s">
        <v>331</v>
      </c>
      <c r="C84" t="s">
        <v>330</v>
      </c>
      <c r="D84" s="1" t="s">
        <v>350</v>
      </c>
      <c r="F84" t="b">
        <v>1</v>
      </c>
      <c r="I84" t="s">
        <v>2219</v>
      </c>
      <c r="J84" t="s">
        <v>1091</v>
      </c>
    </row>
    <row r="85" spans="1:12" x14ac:dyDescent="0.25">
      <c r="A85" s="1" t="s">
        <v>124</v>
      </c>
      <c r="B85" s="1" t="s">
        <v>351</v>
      </c>
      <c r="L85" t="s">
        <v>352</v>
      </c>
    </row>
    <row r="86" spans="1:12" x14ac:dyDescent="0.25">
      <c r="A86" s="1" t="s">
        <v>121</v>
      </c>
      <c r="B86" s="1" t="s">
        <v>347</v>
      </c>
      <c r="C86" t="s">
        <v>353</v>
      </c>
      <c r="G86" t="s">
        <v>1835</v>
      </c>
      <c r="K86" t="s">
        <v>354</v>
      </c>
    </row>
    <row r="87" spans="1:12" x14ac:dyDescent="0.25">
      <c r="A87" s="1" t="s">
        <v>124</v>
      </c>
      <c r="B87" s="1" t="s">
        <v>355</v>
      </c>
      <c r="L87" s="2" t="s">
        <v>357</v>
      </c>
    </row>
    <row r="88" spans="1:12" x14ac:dyDescent="0.25">
      <c r="A88" s="1" t="s">
        <v>124</v>
      </c>
      <c r="B88" s="1" t="s">
        <v>356</v>
      </c>
      <c r="L88" s="2" t="s">
        <v>2220</v>
      </c>
    </row>
    <row r="89" spans="1:12" x14ac:dyDescent="0.25">
      <c r="A89" s="1" t="s">
        <v>373</v>
      </c>
      <c r="B89" s="1" t="s">
        <v>361</v>
      </c>
      <c r="C89" t="s">
        <v>370</v>
      </c>
      <c r="D89" s="1" t="s">
        <v>1827</v>
      </c>
      <c r="F89" t="b">
        <v>1</v>
      </c>
    </row>
    <row r="90" spans="1:12" x14ac:dyDescent="0.25">
      <c r="A90" s="1" t="s">
        <v>374</v>
      </c>
      <c r="B90" s="1" t="s">
        <v>362</v>
      </c>
      <c r="C90" t="s">
        <v>369</v>
      </c>
      <c r="D90" s="1" t="s">
        <v>362</v>
      </c>
      <c r="F90" t="b">
        <v>1</v>
      </c>
    </row>
    <row r="91" spans="1:12" x14ac:dyDescent="0.25">
      <c r="A91" s="1" t="s">
        <v>43</v>
      </c>
      <c r="B91" s="1" t="s">
        <v>363</v>
      </c>
      <c r="C91" t="s">
        <v>371</v>
      </c>
      <c r="D91" s="1" t="s">
        <v>363</v>
      </c>
      <c r="F91" t="b">
        <v>1</v>
      </c>
      <c r="G91" t="s">
        <v>406</v>
      </c>
    </row>
    <row r="92" spans="1:12" x14ac:dyDescent="0.25">
      <c r="A92" s="1" t="s">
        <v>375</v>
      </c>
      <c r="B92" s="1" t="s">
        <v>364</v>
      </c>
      <c r="C92" t="s">
        <v>372</v>
      </c>
      <c r="D92" s="1" t="s">
        <v>364</v>
      </c>
      <c r="F92" t="b">
        <v>1</v>
      </c>
    </row>
    <row r="93" spans="1:12" x14ac:dyDescent="0.25">
      <c r="A93" t="s">
        <v>123</v>
      </c>
      <c r="B93" s="1"/>
      <c r="D93" s="1"/>
    </row>
    <row r="94" spans="1:12" x14ac:dyDescent="0.25">
      <c r="A94" s="1" t="s">
        <v>376</v>
      </c>
      <c r="B94" s="1" t="s">
        <v>365</v>
      </c>
      <c r="C94" t="s">
        <v>2198</v>
      </c>
      <c r="D94" s="1" t="s">
        <v>365</v>
      </c>
      <c r="F94" t="b">
        <v>1</v>
      </c>
    </row>
    <row r="95" spans="1:12" x14ac:dyDescent="0.25">
      <c r="A95" t="s">
        <v>43</v>
      </c>
      <c r="B95" s="1" t="s">
        <v>366</v>
      </c>
      <c r="C95" t="s">
        <v>358</v>
      </c>
      <c r="D95" s="1" t="s">
        <v>366</v>
      </c>
      <c r="F95" t="b">
        <v>1</v>
      </c>
      <c r="G95" t="s">
        <v>405</v>
      </c>
      <c r="H95" t="str">
        <f>CONCATENATE("dataset$",B95,"[dataset$",B94," != 5] = -3")</f>
        <v>dataset$q1_26a[dataset$q1_26 != 5] = -3</v>
      </c>
    </row>
    <row r="96" spans="1:12" x14ac:dyDescent="0.25">
      <c r="A96" s="1" t="s">
        <v>377</v>
      </c>
      <c r="B96" s="1" t="s">
        <v>367</v>
      </c>
      <c r="C96" t="s">
        <v>359</v>
      </c>
      <c r="D96" s="1" t="s">
        <v>367</v>
      </c>
      <c r="F96" t="b">
        <v>1</v>
      </c>
    </row>
    <row r="97" spans="1:12" x14ac:dyDescent="0.25">
      <c r="A97" t="s">
        <v>43</v>
      </c>
      <c r="B97" s="1" t="s">
        <v>368</v>
      </c>
      <c r="C97" t="s">
        <v>360</v>
      </c>
      <c r="D97" s="1" t="s">
        <v>368</v>
      </c>
      <c r="F97" t="b">
        <v>1</v>
      </c>
      <c r="G97" t="s">
        <v>404</v>
      </c>
      <c r="H97" t="str">
        <f>CONCATENATE("dataset$",B97,"[dataset$",B96," != 5] = -3")</f>
        <v>dataset$q1_27a[dataset$q1_27 != 5] = -3</v>
      </c>
    </row>
    <row r="98" spans="1:12" x14ac:dyDescent="0.25">
      <c r="A98" t="s">
        <v>22</v>
      </c>
    </row>
    <row r="99" spans="1:12" x14ac:dyDescent="0.25">
      <c r="A99" t="s">
        <v>22</v>
      </c>
    </row>
    <row r="100" spans="1:12" x14ac:dyDescent="0.25">
      <c r="A100" s="4" t="s">
        <v>20</v>
      </c>
      <c r="B100" s="1" t="s">
        <v>408</v>
      </c>
      <c r="C100" t="s">
        <v>409</v>
      </c>
      <c r="G100" s="1" t="s">
        <v>112</v>
      </c>
      <c r="H100" s="1"/>
    </row>
    <row r="101" spans="1:12" x14ac:dyDescent="0.25">
      <c r="A101" s="9" t="s">
        <v>20</v>
      </c>
      <c r="B101" s="1" t="s">
        <v>410</v>
      </c>
      <c r="C101" t="s">
        <v>411</v>
      </c>
    </row>
    <row r="102" spans="1:12" x14ac:dyDescent="0.25">
      <c r="A102" t="s">
        <v>47</v>
      </c>
      <c r="B102" s="1" t="s">
        <v>413</v>
      </c>
      <c r="C102" t="s">
        <v>412</v>
      </c>
      <c r="D102" s="1" t="s">
        <v>414</v>
      </c>
      <c r="F102" t="b">
        <v>1</v>
      </c>
      <c r="I102" t="s">
        <v>415</v>
      </c>
      <c r="J102" t="s">
        <v>416</v>
      </c>
    </row>
    <row r="103" spans="1:12" x14ac:dyDescent="0.25">
      <c r="A103" t="s">
        <v>121</v>
      </c>
      <c r="B103" s="1" t="s">
        <v>419</v>
      </c>
      <c r="D103" s="1"/>
      <c r="G103" t="s">
        <v>421</v>
      </c>
      <c r="K103" t="s">
        <v>420</v>
      </c>
    </row>
    <row r="104" spans="1:12" x14ac:dyDescent="0.25">
      <c r="A104" t="s">
        <v>43</v>
      </c>
      <c r="B104" s="1" t="s">
        <v>418</v>
      </c>
      <c r="C104" t="s">
        <v>417</v>
      </c>
      <c r="D104" s="1" t="s">
        <v>532</v>
      </c>
      <c r="F104" t="b">
        <v>1</v>
      </c>
    </row>
    <row r="105" spans="1:12" x14ac:dyDescent="0.25">
      <c r="A105" t="s">
        <v>123</v>
      </c>
    </row>
    <row r="106" spans="1:12" x14ac:dyDescent="0.25">
      <c r="A106" s="15" t="s">
        <v>121</v>
      </c>
      <c r="B106" s="1" t="s">
        <v>422</v>
      </c>
      <c r="G106" t="s">
        <v>421</v>
      </c>
      <c r="K106" t="s">
        <v>420</v>
      </c>
    </row>
    <row r="107" spans="1:12" x14ac:dyDescent="0.25">
      <c r="A107" t="s">
        <v>124</v>
      </c>
      <c r="B107" s="1" t="s">
        <v>423</v>
      </c>
      <c r="L107" t="s">
        <v>1825</v>
      </c>
    </row>
    <row r="108" spans="1:12" x14ac:dyDescent="0.25">
      <c r="A108" t="s">
        <v>424</v>
      </c>
      <c r="B108" s="1" t="s">
        <v>425</v>
      </c>
      <c r="C108" t="s">
        <v>426</v>
      </c>
      <c r="D108" s="1" t="s">
        <v>425</v>
      </c>
      <c r="F108" t="b">
        <v>1</v>
      </c>
    </row>
    <row r="109" spans="1:12" x14ac:dyDescent="0.25">
      <c r="A109" t="s">
        <v>43</v>
      </c>
      <c r="B109" s="1" t="s">
        <v>430</v>
      </c>
      <c r="C109" t="s">
        <v>427</v>
      </c>
      <c r="D109" s="1" t="s">
        <v>430</v>
      </c>
      <c r="F109" t="b">
        <v>1</v>
      </c>
      <c r="G109" t="s">
        <v>450</v>
      </c>
    </row>
    <row r="110" spans="1:12" x14ac:dyDescent="0.25">
      <c r="A110" t="s">
        <v>20</v>
      </c>
      <c r="B110" s="1" t="s">
        <v>2592</v>
      </c>
      <c r="D110" s="1"/>
      <c r="E110" t="s">
        <v>189</v>
      </c>
    </row>
    <row r="111" spans="1:12" x14ac:dyDescent="0.25">
      <c r="A111" t="s">
        <v>47</v>
      </c>
      <c r="B111" s="1" t="s">
        <v>431</v>
      </c>
      <c r="C111" t="s">
        <v>428</v>
      </c>
      <c r="D111" s="1" t="s">
        <v>453</v>
      </c>
      <c r="F111" t="b">
        <v>1</v>
      </c>
      <c r="G111" t="s">
        <v>454</v>
      </c>
      <c r="I111" t="s">
        <v>455</v>
      </c>
      <c r="J111" t="s">
        <v>456</v>
      </c>
    </row>
    <row r="112" spans="1:12" x14ac:dyDescent="0.25">
      <c r="A112" s="2" t="s">
        <v>1715</v>
      </c>
      <c r="B112" s="22" t="s">
        <v>2590</v>
      </c>
      <c r="C112" s="21" t="s">
        <v>429</v>
      </c>
      <c r="D112" s="1" t="s">
        <v>2590</v>
      </c>
      <c r="F112" t="b">
        <v>1</v>
      </c>
      <c r="G112" t="s">
        <v>454</v>
      </c>
    </row>
    <row r="113" spans="1:10" x14ac:dyDescent="0.25">
      <c r="A113" s="2" t="s">
        <v>1715</v>
      </c>
      <c r="B113" s="22" t="s">
        <v>2591</v>
      </c>
      <c r="C113" s="21" t="s">
        <v>429</v>
      </c>
      <c r="D113" s="1" t="s">
        <v>2593</v>
      </c>
      <c r="G113" t="s">
        <v>454</v>
      </c>
    </row>
    <row r="114" spans="1:10" x14ac:dyDescent="0.25">
      <c r="A114" s="2" t="s">
        <v>38</v>
      </c>
      <c r="B114" s="1" t="s">
        <v>432</v>
      </c>
      <c r="C114" s="2" t="s">
        <v>530</v>
      </c>
      <c r="D114" s="1" t="s">
        <v>432</v>
      </c>
      <c r="F114" t="b">
        <v>1</v>
      </c>
    </row>
    <row r="115" spans="1:10" x14ac:dyDescent="0.25">
      <c r="A115" s="2" t="s">
        <v>22</v>
      </c>
      <c r="B115" s="1"/>
      <c r="C115" s="2"/>
      <c r="D115" s="1"/>
    </row>
    <row r="116" spans="1:10" x14ac:dyDescent="0.25">
      <c r="A116" s="2" t="s">
        <v>1715</v>
      </c>
      <c r="B116" s="1" t="s">
        <v>433</v>
      </c>
      <c r="C116" s="2" t="s">
        <v>531</v>
      </c>
      <c r="D116" s="1" t="s">
        <v>433</v>
      </c>
      <c r="F116" t="b">
        <v>1</v>
      </c>
      <c r="G116" t="s">
        <v>452</v>
      </c>
    </row>
    <row r="117" spans="1:10" x14ac:dyDescent="0.25">
      <c r="A117" t="s">
        <v>438</v>
      </c>
      <c r="B117" s="1" t="s">
        <v>434</v>
      </c>
      <c r="C117" t="s">
        <v>436</v>
      </c>
      <c r="D117" s="1" t="s">
        <v>434</v>
      </c>
      <c r="F117" t="b">
        <v>1</v>
      </c>
    </row>
    <row r="118" spans="1:10" x14ac:dyDescent="0.25">
      <c r="A118" s="2" t="s">
        <v>20</v>
      </c>
      <c r="B118" s="1" t="s">
        <v>1822</v>
      </c>
      <c r="C118" t="s">
        <v>1238</v>
      </c>
      <c r="D118" s="1"/>
      <c r="E118" t="s">
        <v>189</v>
      </c>
    </row>
    <row r="119" spans="1:10" x14ac:dyDescent="0.25">
      <c r="A119" s="2" t="s">
        <v>43</v>
      </c>
      <c r="B119" s="1" t="s">
        <v>435</v>
      </c>
      <c r="C119" t="s">
        <v>437</v>
      </c>
      <c r="D119" s="1" t="s">
        <v>435</v>
      </c>
      <c r="F119" t="b">
        <v>1</v>
      </c>
      <c r="G119" t="s">
        <v>451</v>
      </c>
    </row>
    <row r="120" spans="1:10" x14ac:dyDescent="0.25">
      <c r="A120" s="2" t="s">
        <v>473</v>
      </c>
      <c r="B120" s="1" t="s">
        <v>460</v>
      </c>
      <c r="C120" t="s">
        <v>504</v>
      </c>
      <c r="D120" s="1" t="s">
        <v>460</v>
      </c>
      <c r="F120" t="b">
        <v>1</v>
      </c>
    </row>
    <row r="121" spans="1:10" x14ac:dyDescent="0.25">
      <c r="A121" s="2" t="s">
        <v>38</v>
      </c>
      <c r="B121" s="1" t="s">
        <v>461</v>
      </c>
      <c r="C121" t="s">
        <v>457</v>
      </c>
      <c r="D121" s="1" t="s">
        <v>461</v>
      </c>
      <c r="F121" t="b">
        <v>1</v>
      </c>
    </row>
    <row r="122" spans="1:10" x14ac:dyDescent="0.25">
      <c r="A122" s="2" t="s">
        <v>474</v>
      </c>
      <c r="B122" s="1" t="s">
        <v>462</v>
      </c>
      <c r="C122" t="s">
        <v>458</v>
      </c>
      <c r="D122" s="1" t="s">
        <v>462</v>
      </c>
      <c r="F122" t="b">
        <v>1</v>
      </c>
    </row>
    <row r="123" spans="1:10" x14ac:dyDescent="0.25">
      <c r="A123" s="2" t="s">
        <v>373</v>
      </c>
      <c r="B123" s="1" t="s">
        <v>2644</v>
      </c>
      <c r="C123" t="s">
        <v>505</v>
      </c>
      <c r="D123" s="1" t="s">
        <v>2645</v>
      </c>
      <c r="F123" t="b">
        <v>1</v>
      </c>
      <c r="I123" t="s">
        <v>551</v>
      </c>
      <c r="J123" t="s">
        <v>552</v>
      </c>
    </row>
    <row r="124" spans="1:10" x14ac:dyDescent="0.25">
      <c r="A124" t="s">
        <v>373</v>
      </c>
      <c r="B124" s="1" t="s">
        <v>463</v>
      </c>
      <c r="C124" t="s">
        <v>2425</v>
      </c>
      <c r="D124" s="1" t="s">
        <v>553</v>
      </c>
      <c r="F124" t="b">
        <v>1</v>
      </c>
      <c r="I124" t="s">
        <v>551</v>
      </c>
      <c r="J124" t="s">
        <v>552</v>
      </c>
    </row>
    <row r="125" spans="1:10" x14ac:dyDescent="0.25">
      <c r="A125" t="s">
        <v>373</v>
      </c>
      <c r="B125" s="1" t="s">
        <v>464</v>
      </c>
      <c r="C125" t="s">
        <v>2424</v>
      </c>
      <c r="D125" s="1" t="s">
        <v>554</v>
      </c>
      <c r="F125" t="b">
        <v>1</v>
      </c>
      <c r="I125" t="s">
        <v>551</v>
      </c>
      <c r="J125" t="s">
        <v>552</v>
      </c>
    </row>
    <row r="126" spans="1:10" x14ac:dyDescent="0.25">
      <c r="A126" t="s">
        <v>373</v>
      </c>
      <c r="B126" s="1" t="s">
        <v>465</v>
      </c>
      <c r="C126" t="s">
        <v>2424</v>
      </c>
      <c r="D126" s="1" t="s">
        <v>555</v>
      </c>
      <c r="F126" t="b">
        <v>1</v>
      </c>
      <c r="I126" t="s">
        <v>551</v>
      </c>
      <c r="J126" t="s">
        <v>552</v>
      </c>
    </row>
    <row r="127" spans="1:10" x14ac:dyDescent="0.25">
      <c r="A127" t="s">
        <v>373</v>
      </c>
      <c r="B127" s="1" t="s">
        <v>466</v>
      </c>
      <c r="C127" t="s">
        <v>506</v>
      </c>
      <c r="D127" s="1" t="s">
        <v>556</v>
      </c>
      <c r="F127" t="b">
        <v>1</v>
      </c>
      <c r="I127" t="s">
        <v>551</v>
      </c>
      <c r="J127" t="s">
        <v>552</v>
      </c>
    </row>
    <row r="128" spans="1:10" x14ac:dyDescent="0.25">
      <c r="A128" t="s">
        <v>22</v>
      </c>
      <c r="B128" s="1"/>
      <c r="D128" s="1"/>
    </row>
    <row r="129" spans="1:12" x14ac:dyDescent="0.25">
      <c r="A129" t="s">
        <v>373</v>
      </c>
      <c r="B129" s="1" t="s">
        <v>467</v>
      </c>
      <c r="C129" t="s">
        <v>459</v>
      </c>
      <c r="D129" s="1" t="s">
        <v>557</v>
      </c>
      <c r="F129" t="b">
        <v>1</v>
      </c>
      <c r="G129" t="s">
        <v>1823</v>
      </c>
      <c r="I129" t="s">
        <v>558</v>
      </c>
      <c r="J129" t="s">
        <v>559</v>
      </c>
    </row>
    <row r="130" spans="1:12" x14ac:dyDescent="0.25">
      <c r="A130" t="s">
        <v>475</v>
      </c>
      <c r="B130" s="1" t="s">
        <v>468</v>
      </c>
      <c r="C130" t="s">
        <v>507</v>
      </c>
      <c r="D130" s="1" t="s">
        <v>468</v>
      </c>
      <c r="F130" t="b">
        <v>1</v>
      </c>
    </row>
    <row r="131" spans="1:12" x14ac:dyDescent="0.25">
      <c r="A131" t="s">
        <v>43</v>
      </c>
      <c r="B131" s="1" t="s">
        <v>469</v>
      </c>
      <c r="C131" t="s">
        <v>508</v>
      </c>
      <c r="D131" s="1" t="s">
        <v>469</v>
      </c>
      <c r="F131" t="b">
        <v>1</v>
      </c>
      <c r="G131" t="s">
        <v>493</v>
      </c>
    </row>
    <row r="132" spans="1:12" x14ac:dyDescent="0.25">
      <c r="A132" t="s">
        <v>20</v>
      </c>
      <c r="B132" s="1" t="s">
        <v>1824</v>
      </c>
      <c r="C132" t="s">
        <v>1238</v>
      </c>
      <c r="D132" s="1"/>
      <c r="E132" t="s">
        <v>189</v>
      </c>
    </row>
    <row r="133" spans="1:12" x14ac:dyDescent="0.25">
      <c r="A133" t="s">
        <v>38</v>
      </c>
      <c r="B133" s="1" t="s">
        <v>470</v>
      </c>
      <c r="C133" t="s">
        <v>509</v>
      </c>
      <c r="D133" s="1" t="s">
        <v>470</v>
      </c>
      <c r="F133" t="b">
        <v>1</v>
      </c>
    </row>
    <row r="134" spans="1:12" x14ac:dyDescent="0.25">
      <c r="A134" t="s">
        <v>38</v>
      </c>
      <c r="B134" s="1" t="s">
        <v>471</v>
      </c>
      <c r="C134" t="s">
        <v>2199</v>
      </c>
      <c r="D134" s="1" t="s">
        <v>471</v>
      </c>
      <c r="F134" t="b">
        <v>1</v>
      </c>
    </row>
    <row r="135" spans="1:12" x14ac:dyDescent="0.25">
      <c r="A135" t="s">
        <v>476</v>
      </c>
      <c r="B135" s="1" t="s">
        <v>472</v>
      </c>
      <c r="C135" t="s">
        <v>2230</v>
      </c>
      <c r="D135" s="1" t="s">
        <v>472</v>
      </c>
      <c r="F135" t="b">
        <v>1</v>
      </c>
    </row>
    <row r="136" spans="1:12" x14ac:dyDescent="0.25">
      <c r="A136" t="s">
        <v>22</v>
      </c>
      <c r="B136" s="1"/>
      <c r="D136" s="1"/>
    </row>
    <row r="137" spans="1:12" x14ac:dyDescent="0.25">
      <c r="A137" t="s">
        <v>43</v>
      </c>
      <c r="B137" t="s">
        <v>494</v>
      </c>
      <c r="C137" t="s">
        <v>2200</v>
      </c>
      <c r="F137" t="b">
        <v>1</v>
      </c>
      <c r="G137" t="s">
        <v>495</v>
      </c>
    </row>
    <row r="138" spans="1:12" x14ac:dyDescent="0.25">
      <c r="A138" t="s">
        <v>124</v>
      </c>
      <c r="B138" s="1" t="s">
        <v>2455</v>
      </c>
      <c r="C138" s="1" t="s">
        <v>2455</v>
      </c>
      <c r="L138" t="s">
        <v>3131</v>
      </c>
    </row>
    <row r="139" spans="1:12" x14ac:dyDescent="0.25">
      <c r="A139" t="s">
        <v>124</v>
      </c>
      <c r="B139" s="1" t="s">
        <v>2456</v>
      </c>
      <c r="C139" s="1" t="s">
        <v>2456</v>
      </c>
      <c r="L139" t="s">
        <v>2462</v>
      </c>
    </row>
    <row r="140" spans="1:12" x14ac:dyDescent="0.25">
      <c r="A140" t="s">
        <v>124</v>
      </c>
      <c r="B140" s="1" t="s">
        <v>2457</v>
      </c>
      <c r="C140" s="1" t="s">
        <v>2457</v>
      </c>
      <c r="L140" t="s">
        <v>2463</v>
      </c>
    </row>
    <row r="141" spans="1:12" x14ac:dyDescent="0.25">
      <c r="A141" t="s">
        <v>124</v>
      </c>
      <c r="B141" s="1" t="s">
        <v>2458</v>
      </c>
      <c r="C141" s="1" t="s">
        <v>2458</v>
      </c>
      <c r="L141" t="s">
        <v>2467</v>
      </c>
    </row>
    <row r="142" spans="1:12" x14ac:dyDescent="0.25">
      <c r="A142" t="s">
        <v>124</v>
      </c>
      <c r="B142" s="1" t="s">
        <v>2459</v>
      </c>
      <c r="C142" s="1" t="s">
        <v>2459</v>
      </c>
      <c r="L142" t="s">
        <v>2464</v>
      </c>
    </row>
    <row r="143" spans="1:12" x14ac:dyDescent="0.25">
      <c r="A143" t="s">
        <v>124</v>
      </c>
      <c r="B143" s="1" t="s">
        <v>2460</v>
      </c>
      <c r="C143" s="1" t="s">
        <v>2460</v>
      </c>
      <c r="L143" t="s">
        <v>2465</v>
      </c>
    </row>
    <row r="144" spans="1:12" x14ac:dyDescent="0.25">
      <c r="A144" t="s">
        <v>124</v>
      </c>
      <c r="B144" s="1" t="s">
        <v>2461</v>
      </c>
      <c r="C144" s="1" t="s">
        <v>2461</v>
      </c>
      <c r="L144" t="s">
        <v>2466</v>
      </c>
    </row>
    <row r="145" spans="1:12" x14ac:dyDescent="0.25">
      <c r="A145" t="s">
        <v>124</v>
      </c>
      <c r="B145" s="1" t="s">
        <v>1816</v>
      </c>
      <c r="L145" t="s">
        <v>510</v>
      </c>
    </row>
    <row r="146" spans="1:12" x14ac:dyDescent="0.25">
      <c r="A146" t="s">
        <v>121</v>
      </c>
      <c r="B146" s="1" t="s">
        <v>511</v>
      </c>
      <c r="G146" t="s">
        <v>2411</v>
      </c>
      <c r="K146" t="s">
        <v>1817</v>
      </c>
    </row>
    <row r="147" spans="1:12" x14ac:dyDescent="0.25">
      <c r="A147" t="s">
        <v>124</v>
      </c>
      <c r="B147" s="1" t="s">
        <v>1818</v>
      </c>
      <c r="L147" s="2" t="s">
        <v>2450</v>
      </c>
    </row>
    <row r="148" spans="1:12" x14ac:dyDescent="0.25">
      <c r="A148" t="s">
        <v>124</v>
      </c>
      <c r="B148" s="1" t="s">
        <v>1819</v>
      </c>
      <c r="L148" s="2" t="s">
        <v>2468</v>
      </c>
    </row>
    <row r="149" spans="1:12" x14ac:dyDescent="0.25">
      <c r="A149" t="s">
        <v>124</v>
      </c>
      <c r="B149" s="1" t="s">
        <v>3129</v>
      </c>
      <c r="L149" s="2" t="s">
        <v>3130</v>
      </c>
    </row>
    <row r="150" spans="1:12" x14ac:dyDescent="0.25">
      <c r="A150" t="s">
        <v>514</v>
      </c>
      <c r="B150" s="1" t="s">
        <v>515</v>
      </c>
      <c r="C150" t="s">
        <v>1820</v>
      </c>
      <c r="D150" s="1" t="s">
        <v>515</v>
      </c>
      <c r="F150" t="b">
        <v>1</v>
      </c>
      <c r="I150" t="s">
        <v>546</v>
      </c>
      <c r="J150" t="s">
        <v>548</v>
      </c>
    </row>
    <row r="151" spans="1:12" x14ac:dyDescent="0.25">
      <c r="A151" t="s">
        <v>43</v>
      </c>
      <c r="B151" s="1" t="s">
        <v>516</v>
      </c>
      <c r="C151" t="s">
        <v>523</v>
      </c>
      <c r="D151" s="1" t="s">
        <v>516</v>
      </c>
      <c r="F151" t="b">
        <v>1</v>
      </c>
      <c r="G151" t="s">
        <v>521</v>
      </c>
    </row>
    <row r="152" spans="1:12" x14ac:dyDescent="0.25">
      <c r="A152" t="s">
        <v>520</v>
      </c>
      <c r="B152" s="1" t="s">
        <v>517</v>
      </c>
      <c r="C152" t="s">
        <v>1821</v>
      </c>
      <c r="D152" s="1" t="s">
        <v>517</v>
      </c>
      <c r="F152" t="b">
        <v>1</v>
      </c>
      <c r="G152" s="2"/>
      <c r="H152" s="2"/>
      <c r="I152" t="s">
        <v>545</v>
      </c>
      <c r="J152" t="s">
        <v>547</v>
      </c>
    </row>
    <row r="153" spans="1:12" x14ac:dyDescent="0.25">
      <c r="A153" t="s">
        <v>43</v>
      </c>
      <c r="B153" s="1" t="s">
        <v>518</v>
      </c>
      <c r="C153" t="s">
        <v>512</v>
      </c>
      <c r="D153" s="1" t="s">
        <v>518</v>
      </c>
      <c r="F153" t="b">
        <v>1</v>
      </c>
      <c r="G153" t="s">
        <v>522</v>
      </c>
    </row>
    <row r="154" spans="1:12" x14ac:dyDescent="0.25">
      <c r="A154" t="s">
        <v>373</v>
      </c>
      <c r="B154" s="1" t="s">
        <v>519</v>
      </c>
      <c r="C154" t="s">
        <v>513</v>
      </c>
      <c r="D154" s="1" t="s">
        <v>549</v>
      </c>
      <c r="F154" t="b">
        <v>1</v>
      </c>
      <c r="G154" t="s">
        <v>2440</v>
      </c>
      <c r="I154" t="s">
        <v>551</v>
      </c>
      <c r="J154" t="s">
        <v>550</v>
      </c>
    </row>
    <row r="155" spans="1:12" x14ac:dyDescent="0.25">
      <c r="A155" t="s">
        <v>123</v>
      </c>
    </row>
    <row r="156" spans="1:12" x14ac:dyDescent="0.25">
      <c r="A156" s="2" t="s">
        <v>20</v>
      </c>
      <c r="B156" s="1" t="s">
        <v>529</v>
      </c>
      <c r="C156" t="s">
        <v>528</v>
      </c>
      <c r="E156" t="s">
        <v>189</v>
      </c>
    </row>
    <row r="157" spans="1:12" x14ac:dyDescent="0.25">
      <c r="A157" t="s">
        <v>524</v>
      </c>
      <c r="B157" s="1" t="s">
        <v>525</v>
      </c>
      <c r="C157" t="s">
        <v>2231</v>
      </c>
      <c r="D157" s="1" t="s">
        <v>525</v>
      </c>
      <c r="F157" t="b">
        <v>1</v>
      </c>
    </row>
    <row r="158" spans="1:12" x14ac:dyDescent="0.25">
      <c r="A158" t="s">
        <v>524</v>
      </c>
      <c r="B158" s="1" t="s">
        <v>526</v>
      </c>
      <c r="C158" t="s">
        <v>2232</v>
      </c>
      <c r="D158" s="1" t="s">
        <v>526</v>
      </c>
      <c r="F158" t="b">
        <v>1</v>
      </c>
    </row>
    <row r="159" spans="1:12" x14ac:dyDescent="0.25">
      <c r="A159" t="s">
        <v>524</v>
      </c>
      <c r="B159" s="1" t="s">
        <v>527</v>
      </c>
      <c r="C159" t="s">
        <v>2233</v>
      </c>
      <c r="D159" s="1" t="s">
        <v>527</v>
      </c>
      <c r="F159" t="b">
        <v>1</v>
      </c>
    </row>
    <row r="160" spans="1:12" x14ac:dyDescent="0.25">
      <c r="A160" s="2" t="s">
        <v>22</v>
      </c>
      <c r="B160" s="1"/>
      <c r="D160" s="1"/>
    </row>
    <row r="161" spans="1:12" x14ac:dyDescent="0.25">
      <c r="A161" s="15" t="s">
        <v>123</v>
      </c>
    </row>
    <row r="162" spans="1:12" x14ac:dyDescent="0.25">
      <c r="A162" s="9" t="s">
        <v>22</v>
      </c>
    </row>
    <row r="163" spans="1:12" x14ac:dyDescent="0.25">
      <c r="A163" s="2" t="s">
        <v>20</v>
      </c>
      <c r="B163" t="s">
        <v>560</v>
      </c>
      <c r="C163" t="s">
        <v>561</v>
      </c>
    </row>
    <row r="164" spans="1:12" x14ac:dyDescent="0.25">
      <c r="A164" s="2" t="s">
        <v>38</v>
      </c>
      <c r="B164" t="s">
        <v>573</v>
      </c>
      <c r="C164" t="s">
        <v>562</v>
      </c>
      <c r="D164" t="s">
        <v>573</v>
      </c>
      <c r="F164" t="b">
        <v>1</v>
      </c>
    </row>
    <row r="165" spans="1:12" x14ac:dyDescent="0.25">
      <c r="A165" s="2" t="s">
        <v>590</v>
      </c>
      <c r="B165" t="s">
        <v>574</v>
      </c>
      <c r="C165" t="s">
        <v>563</v>
      </c>
      <c r="D165" t="s">
        <v>2267</v>
      </c>
      <c r="F165" t="b">
        <v>1</v>
      </c>
      <c r="G165" t="s">
        <v>1828</v>
      </c>
      <c r="I165" t="s">
        <v>1748</v>
      </c>
      <c r="J165" t="s">
        <v>691</v>
      </c>
    </row>
    <row r="166" spans="1:12" x14ac:dyDescent="0.25">
      <c r="A166" s="2" t="s">
        <v>43</v>
      </c>
      <c r="B166" t="s">
        <v>575</v>
      </c>
      <c r="C166" t="s">
        <v>564</v>
      </c>
      <c r="D166" t="s">
        <v>575</v>
      </c>
      <c r="F166" t="b">
        <v>1</v>
      </c>
      <c r="G166" t="s">
        <v>608</v>
      </c>
    </row>
    <row r="167" spans="1:12" x14ac:dyDescent="0.25">
      <c r="A167" s="2" t="s">
        <v>124</v>
      </c>
      <c r="B167" t="s">
        <v>673</v>
      </c>
      <c r="L167" t="s">
        <v>674</v>
      </c>
    </row>
    <row r="168" spans="1:12" x14ac:dyDescent="0.25">
      <c r="A168" s="2" t="s">
        <v>121</v>
      </c>
      <c r="B168" t="s">
        <v>2412</v>
      </c>
      <c r="G168" t="s">
        <v>2413</v>
      </c>
      <c r="K168" t="s">
        <v>675</v>
      </c>
    </row>
    <row r="169" spans="1:12" x14ac:dyDescent="0.25">
      <c r="A169" s="2" t="s">
        <v>124</v>
      </c>
      <c r="B169" t="s">
        <v>678</v>
      </c>
      <c r="L169" s="2" t="s">
        <v>676</v>
      </c>
    </row>
    <row r="170" spans="1:12" x14ac:dyDescent="0.25">
      <c r="A170" s="2" t="s">
        <v>124</v>
      </c>
      <c r="B170" t="s">
        <v>677</v>
      </c>
      <c r="L170" s="2" t="s">
        <v>2451</v>
      </c>
    </row>
    <row r="171" spans="1:12" x14ac:dyDescent="0.25">
      <c r="A171" s="2" t="s">
        <v>591</v>
      </c>
      <c r="B171" t="s">
        <v>576</v>
      </c>
      <c r="C171" t="s">
        <v>679</v>
      </c>
      <c r="D171" t="s">
        <v>576</v>
      </c>
      <c r="F171" t="b">
        <v>1</v>
      </c>
    </row>
    <row r="172" spans="1:12" x14ac:dyDescent="0.25">
      <c r="A172" s="2" t="s">
        <v>592</v>
      </c>
      <c r="B172" t="s">
        <v>577</v>
      </c>
      <c r="C172" t="s">
        <v>2221</v>
      </c>
      <c r="D172" t="s">
        <v>577</v>
      </c>
      <c r="F172" t="b">
        <v>1</v>
      </c>
      <c r="I172" t="s">
        <v>1812</v>
      </c>
      <c r="J172" t="s">
        <v>693</v>
      </c>
    </row>
    <row r="173" spans="1:12" x14ac:dyDescent="0.25">
      <c r="A173" s="2" t="s">
        <v>43</v>
      </c>
      <c r="B173" t="s">
        <v>578</v>
      </c>
      <c r="C173" t="s">
        <v>2222</v>
      </c>
      <c r="D173" t="s">
        <v>578</v>
      </c>
      <c r="F173" t="b">
        <v>1</v>
      </c>
      <c r="G173" t="s">
        <v>692</v>
      </c>
    </row>
    <row r="174" spans="1:12" x14ac:dyDescent="0.25">
      <c r="A174" s="2" t="s">
        <v>593</v>
      </c>
      <c r="B174" t="s">
        <v>579</v>
      </c>
      <c r="C174" t="s">
        <v>2223</v>
      </c>
      <c r="D174" t="s">
        <v>579</v>
      </c>
      <c r="F174" t="b">
        <v>1</v>
      </c>
    </row>
    <row r="175" spans="1:12" x14ac:dyDescent="0.25">
      <c r="A175" s="2" t="s">
        <v>43</v>
      </c>
      <c r="B175" t="s">
        <v>580</v>
      </c>
      <c r="C175" t="s">
        <v>2224</v>
      </c>
      <c r="D175" t="s">
        <v>580</v>
      </c>
      <c r="F175" t="b">
        <v>1</v>
      </c>
      <c r="G175" t="s">
        <v>624</v>
      </c>
    </row>
    <row r="176" spans="1:12" x14ac:dyDescent="0.25">
      <c r="A176" t="s">
        <v>123</v>
      </c>
    </row>
    <row r="177" spans="1:13" x14ac:dyDescent="0.25">
      <c r="A177" t="s">
        <v>22</v>
      </c>
    </row>
    <row r="178" spans="1:13" x14ac:dyDescent="0.25">
      <c r="A178" s="10" t="s">
        <v>20</v>
      </c>
      <c r="B178" t="s">
        <v>2641</v>
      </c>
      <c r="C178" t="s">
        <v>565</v>
      </c>
    </row>
    <row r="179" spans="1:13" x14ac:dyDescent="0.25">
      <c r="A179" t="s">
        <v>594</v>
      </c>
      <c r="B179" t="s">
        <v>581</v>
      </c>
      <c r="C179" t="s">
        <v>566</v>
      </c>
      <c r="D179" t="s">
        <v>581</v>
      </c>
      <c r="F179" t="b">
        <v>1</v>
      </c>
      <c r="I179" t="s">
        <v>983</v>
      </c>
      <c r="J179" t="s">
        <v>2442</v>
      </c>
    </row>
    <row r="180" spans="1:13" x14ac:dyDescent="0.25">
      <c r="A180" t="s">
        <v>43</v>
      </c>
      <c r="B180" t="s">
        <v>582</v>
      </c>
      <c r="C180" t="s">
        <v>567</v>
      </c>
      <c r="D180" t="s">
        <v>582</v>
      </c>
      <c r="F180" t="b">
        <v>1</v>
      </c>
      <c r="G180" t="s">
        <v>634</v>
      </c>
    </row>
    <row r="181" spans="1:13" x14ac:dyDescent="0.25">
      <c r="A181" t="s">
        <v>124</v>
      </c>
      <c r="B181" t="s">
        <v>682</v>
      </c>
      <c r="L181" t="s">
        <v>681</v>
      </c>
    </row>
    <row r="182" spans="1:13" x14ac:dyDescent="0.25">
      <c r="A182" t="s">
        <v>121</v>
      </c>
      <c r="B182" t="s">
        <v>583</v>
      </c>
      <c r="G182" t="s">
        <v>2584</v>
      </c>
      <c r="K182" t="s">
        <v>683</v>
      </c>
    </row>
    <row r="183" spans="1:13" x14ac:dyDescent="0.25">
      <c r="A183" t="s">
        <v>124</v>
      </c>
      <c r="B183" t="s">
        <v>680</v>
      </c>
      <c r="L183" t="s">
        <v>685</v>
      </c>
    </row>
    <row r="184" spans="1:13" x14ac:dyDescent="0.25">
      <c r="A184" t="s">
        <v>124</v>
      </c>
      <c r="B184" t="s">
        <v>684</v>
      </c>
      <c r="L184" t="s">
        <v>2431</v>
      </c>
    </row>
    <row r="185" spans="1:13" x14ac:dyDescent="0.25">
      <c r="A185" t="s">
        <v>595</v>
      </c>
      <c r="B185" t="s">
        <v>584</v>
      </c>
      <c r="C185" t="s">
        <v>686</v>
      </c>
      <c r="D185" t="s">
        <v>584</v>
      </c>
      <c r="F185" t="b">
        <v>1</v>
      </c>
    </row>
    <row r="186" spans="1:13" x14ac:dyDescent="0.25">
      <c r="A186" t="s">
        <v>596</v>
      </c>
      <c r="B186" t="s">
        <v>585</v>
      </c>
      <c r="C186" s="9" t="s">
        <v>687</v>
      </c>
      <c r="D186" t="s">
        <v>2296</v>
      </c>
      <c r="F186" t="b">
        <v>1</v>
      </c>
      <c r="I186" t="s">
        <v>2272</v>
      </c>
      <c r="J186" t="s">
        <v>2273</v>
      </c>
    </row>
    <row r="187" spans="1:13" s="2" customFormat="1" x14ac:dyDescent="0.25">
      <c r="A187" s="7" t="s">
        <v>20</v>
      </c>
      <c r="B187" s="2" t="s">
        <v>642</v>
      </c>
      <c r="E187" s="2" t="s">
        <v>189</v>
      </c>
      <c r="G187" s="2" t="s">
        <v>2285</v>
      </c>
    </row>
    <row r="188" spans="1:13" s="2" customFormat="1" x14ac:dyDescent="0.25">
      <c r="A188" s="2" t="s">
        <v>34</v>
      </c>
      <c r="B188" s="2" t="s">
        <v>2284</v>
      </c>
      <c r="C188" s="2" t="s">
        <v>2570</v>
      </c>
    </row>
    <row r="189" spans="1:13" s="2" customFormat="1" x14ac:dyDescent="0.25">
      <c r="A189" s="2" t="s">
        <v>2274</v>
      </c>
      <c r="B189" s="2" t="s">
        <v>2281</v>
      </c>
      <c r="C189" s="2" t="s">
        <v>2278</v>
      </c>
      <c r="D189" s="2" t="s">
        <v>2281</v>
      </c>
      <c r="E189" s="2" t="s">
        <v>2286</v>
      </c>
      <c r="F189" t="b">
        <v>1</v>
      </c>
      <c r="G189" s="2" t="s">
        <v>2393</v>
      </c>
      <c r="M189" s="23" t="s">
        <v>2288</v>
      </c>
    </row>
    <row r="190" spans="1:13" s="2" customFormat="1" x14ac:dyDescent="0.25">
      <c r="A190" s="2" t="s">
        <v>2274</v>
      </c>
      <c r="B190" s="2" t="s">
        <v>2282</v>
      </c>
      <c r="C190" s="2" t="s">
        <v>2279</v>
      </c>
      <c r="D190" s="2" t="s">
        <v>2282</v>
      </c>
      <c r="E190" s="2" t="s">
        <v>2286</v>
      </c>
      <c r="F190" t="b">
        <v>1</v>
      </c>
      <c r="G190" s="2" t="s">
        <v>2294</v>
      </c>
      <c r="M190" s="23" t="s">
        <v>2289</v>
      </c>
    </row>
    <row r="191" spans="1:13" s="2" customFormat="1" x14ac:dyDescent="0.25">
      <c r="A191" s="2" t="s">
        <v>2274</v>
      </c>
      <c r="B191" s="2" t="s">
        <v>2283</v>
      </c>
      <c r="C191" s="2" t="s">
        <v>2280</v>
      </c>
      <c r="D191" s="2" t="s">
        <v>2283</v>
      </c>
      <c r="E191" s="2" t="s">
        <v>2286</v>
      </c>
      <c r="F191" t="b">
        <v>1</v>
      </c>
      <c r="G191" s="2" t="s">
        <v>2295</v>
      </c>
      <c r="M191" s="23" t="s">
        <v>2290</v>
      </c>
    </row>
    <row r="192" spans="1:13" s="2" customFormat="1" x14ac:dyDescent="0.25">
      <c r="A192" s="7" t="s">
        <v>22</v>
      </c>
    </row>
    <row r="193" spans="1:12" s="2" customFormat="1" x14ac:dyDescent="0.25">
      <c r="A193" s="2" t="s">
        <v>124</v>
      </c>
      <c r="B193" s="2" t="s">
        <v>2275</v>
      </c>
      <c r="G193" s="2" t="s">
        <v>2285</v>
      </c>
      <c r="L193" s="24" t="s">
        <v>2291</v>
      </c>
    </row>
    <row r="194" spans="1:12" s="2" customFormat="1" x14ac:dyDescent="0.25">
      <c r="A194" s="2" t="s">
        <v>124</v>
      </c>
      <c r="B194" s="2" t="s">
        <v>2276</v>
      </c>
      <c r="G194" s="2" t="s">
        <v>2294</v>
      </c>
      <c r="L194" s="24" t="s">
        <v>2292</v>
      </c>
    </row>
    <row r="195" spans="1:12" s="2" customFormat="1" x14ac:dyDescent="0.25">
      <c r="A195" s="2" t="s">
        <v>124</v>
      </c>
      <c r="B195" s="2" t="s">
        <v>2277</v>
      </c>
      <c r="G195" s="2" t="s">
        <v>2295</v>
      </c>
      <c r="L195" s="24" t="s">
        <v>2293</v>
      </c>
    </row>
    <row r="196" spans="1:12" x14ac:dyDescent="0.25">
      <c r="A196" t="s">
        <v>123</v>
      </c>
    </row>
    <row r="197" spans="1:12" x14ac:dyDescent="0.25">
      <c r="A197" t="s">
        <v>22</v>
      </c>
    </row>
    <row r="198" spans="1:12" x14ac:dyDescent="0.25">
      <c r="A198" t="s">
        <v>20</v>
      </c>
      <c r="B198" t="s">
        <v>2642</v>
      </c>
      <c r="C198" t="s">
        <v>572</v>
      </c>
    </row>
    <row r="199" spans="1:12" x14ac:dyDescent="0.25">
      <c r="A199" t="s">
        <v>597</v>
      </c>
      <c r="B199" t="s">
        <v>586</v>
      </c>
      <c r="C199" t="s">
        <v>568</v>
      </c>
      <c r="D199" t="s">
        <v>586</v>
      </c>
      <c r="F199" t="b">
        <v>1</v>
      </c>
      <c r="I199" t="s">
        <v>2441</v>
      </c>
      <c r="J199" t="s">
        <v>795</v>
      </c>
    </row>
    <row r="200" spans="1:12" x14ac:dyDescent="0.25">
      <c r="A200" t="s">
        <v>43</v>
      </c>
      <c r="B200" t="s">
        <v>587</v>
      </c>
      <c r="C200" t="s">
        <v>569</v>
      </c>
      <c r="D200" t="s">
        <v>587</v>
      </c>
      <c r="F200" t="b">
        <v>1</v>
      </c>
      <c r="G200" t="s">
        <v>2613</v>
      </c>
    </row>
    <row r="201" spans="1:12" x14ac:dyDescent="0.25">
      <c r="A201" t="s">
        <v>598</v>
      </c>
      <c r="B201" t="s">
        <v>588</v>
      </c>
      <c r="C201" t="s">
        <v>570</v>
      </c>
      <c r="D201" t="s">
        <v>588</v>
      </c>
      <c r="F201" t="b">
        <v>1</v>
      </c>
      <c r="I201" t="s">
        <v>2618</v>
      </c>
      <c r="J201" t="s">
        <v>795</v>
      </c>
    </row>
    <row r="202" spans="1:12" x14ac:dyDescent="0.25">
      <c r="A202" t="s">
        <v>43</v>
      </c>
      <c r="B202" t="s">
        <v>589</v>
      </c>
      <c r="C202" t="s">
        <v>571</v>
      </c>
      <c r="D202" t="s">
        <v>589</v>
      </c>
      <c r="F202" t="b">
        <v>1</v>
      </c>
      <c r="G202" t="s">
        <v>2617</v>
      </c>
    </row>
    <row r="203" spans="1:12" x14ac:dyDescent="0.25">
      <c r="A203" t="s">
        <v>22</v>
      </c>
    </row>
    <row r="204" spans="1:12" x14ac:dyDescent="0.25">
      <c r="A204" s="4" t="s">
        <v>22</v>
      </c>
    </row>
    <row r="205" spans="1:12" x14ac:dyDescent="0.25">
      <c r="A205" s="2" t="s">
        <v>20</v>
      </c>
      <c r="B205" t="s">
        <v>688</v>
      </c>
      <c r="C205" t="s">
        <v>689</v>
      </c>
      <c r="G205" s="1" t="s">
        <v>112</v>
      </c>
      <c r="H205" s="1"/>
    </row>
    <row r="206" spans="1:12" x14ac:dyDescent="0.25">
      <c r="A206" t="s">
        <v>20</v>
      </c>
      <c r="B206" t="s">
        <v>694</v>
      </c>
      <c r="C206" t="s">
        <v>695</v>
      </c>
    </row>
    <row r="207" spans="1:12" x14ac:dyDescent="0.25">
      <c r="A207" t="s">
        <v>720</v>
      </c>
      <c r="B207" t="s">
        <v>704</v>
      </c>
      <c r="C207" t="s">
        <v>696</v>
      </c>
      <c r="D207" t="s">
        <v>704</v>
      </c>
      <c r="F207" t="b">
        <v>1</v>
      </c>
      <c r="I207" t="s">
        <v>796</v>
      </c>
      <c r="J207" t="s">
        <v>795</v>
      </c>
    </row>
    <row r="208" spans="1:12" x14ac:dyDescent="0.25">
      <c r="A208" t="s">
        <v>43</v>
      </c>
      <c r="B208" t="s">
        <v>705</v>
      </c>
      <c r="C208" t="s">
        <v>697</v>
      </c>
      <c r="D208" t="s">
        <v>705</v>
      </c>
      <c r="F208" t="b">
        <v>1</v>
      </c>
      <c r="G208" t="s">
        <v>738</v>
      </c>
    </row>
    <row r="209" spans="1:12" x14ac:dyDescent="0.25">
      <c r="A209" t="s">
        <v>124</v>
      </c>
      <c r="B209" t="s">
        <v>744</v>
      </c>
      <c r="L209" t="s">
        <v>745</v>
      </c>
    </row>
    <row r="210" spans="1:12" x14ac:dyDescent="0.25">
      <c r="A210" t="s">
        <v>121</v>
      </c>
      <c r="B210" t="s">
        <v>746</v>
      </c>
      <c r="G210" t="s">
        <v>2234</v>
      </c>
      <c r="K210" t="s">
        <v>747</v>
      </c>
    </row>
    <row r="211" spans="1:12" x14ac:dyDescent="0.25">
      <c r="A211" t="s">
        <v>124</v>
      </c>
      <c r="B211" t="s">
        <v>748</v>
      </c>
      <c r="L211" t="s">
        <v>750</v>
      </c>
    </row>
    <row r="212" spans="1:12" x14ac:dyDescent="0.25">
      <c r="A212" t="s">
        <v>124</v>
      </c>
      <c r="B212" t="s">
        <v>749</v>
      </c>
      <c r="L212" t="s">
        <v>2432</v>
      </c>
    </row>
    <row r="213" spans="1:12" x14ac:dyDescent="0.25">
      <c r="A213" t="s">
        <v>47</v>
      </c>
      <c r="B213" t="s">
        <v>706</v>
      </c>
      <c r="C213" t="s">
        <v>751</v>
      </c>
      <c r="D213" t="s">
        <v>763</v>
      </c>
      <c r="F213" t="b">
        <v>1</v>
      </c>
      <c r="I213" t="s">
        <v>764</v>
      </c>
      <c r="J213" t="s">
        <v>765</v>
      </c>
    </row>
    <row r="214" spans="1:12" x14ac:dyDescent="0.25">
      <c r="A214" t="s">
        <v>717</v>
      </c>
      <c r="B214" t="s">
        <v>707</v>
      </c>
      <c r="C214" t="s">
        <v>752</v>
      </c>
      <c r="D214" t="s">
        <v>707</v>
      </c>
      <c r="F214" t="b">
        <v>1</v>
      </c>
    </row>
    <row r="215" spans="1:12" x14ac:dyDescent="0.25">
      <c r="A215" t="s">
        <v>38</v>
      </c>
      <c r="B215" t="s">
        <v>708</v>
      </c>
      <c r="C215" t="s">
        <v>753</v>
      </c>
      <c r="D215" t="s">
        <v>708</v>
      </c>
      <c r="F215" t="b">
        <v>1</v>
      </c>
      <c r="G215" t="s">
        <v>798</v>
      </c>
    </row>
    <row r="216" spans="1:12" x14ac:dyDescent="0.25">
      <c r="A216" t="s">
        <v>719</v>
      </c>
      <c r="B216" t="s">
        <v>709</v>
      </c>
      <c r="C216" t="s">
        <v>698</v>
      </c>
      <c r="D216" t="s">
        <v>709</v>
      </c>
      <c r="F216" t="b">
        <v>1</v>
      </c>
      <c r="G216" t="s">
        <v>739</v>
      </c>
    </row>
    <row r="217" spans="1:12" x14ac:dyDescent="0.25">
      <c r="A217" t="s">
        <v>43</v>
      </c>
      <c r="B217" t="s">
        <v>710</v>
      </c>
      <c r="C217" t="s">
        <v>699</v>
      </c>
      <c r="D217" t="s">
        <v>710</v>
      </c>
      <c r="F217" t="b">
        <v>1</v>
      </c>
      <c r="G217" t="s">
        <v>741</v>
      </c>
    </row>
    <row r="218" spans="1:12" x14ac:dyDescent="0.25">
      <c r="A218" t="s">
        <v>123</v>
      </c>
    </row>
    <row r="219" spans="1:12" x14ac:dyDescent="0.25">
      <c r="A219" t="s">
        <v>22</v>
      </c>
    </row>
    <row r="220" spans="1:12" x14ac:dyDescent="0.25">
      <c r="A220" t="s">
        <v>20</v>
      </c>
      <c r="B220" t="s">
        <v>700</v>
      </c>
      <c r="C220" t="s">
        <v>701</v>
      </c>
    </row>
    <row r="221" spans="1:12" x14ac:dyDescent="0.25">
      <c r="A221" t="s">
        <v>718</v>
      </c>
      <c r="B221" t="s">
        <v>711</v>
      </c>
      <c r="C221" t="s">
        <v>702</v>
      </c>
      <c r="D221" t="s">
        <v>711</v>
      </c>
      <c r="F221" t="b">
        <v>1</v>
      </c>
      <c r="I221" t="s">
        <v>794</v>
      </c>
      <c r="J221" t="s">
        <v>795</v>
      </c>
    </row>
    <row r="222" spans="1:12" x14ac:dyDescent="0.25">
      <c r="A222" t="s">
        <v>43</v>
      </c>
      <c r="B222" t="s">
        <v>712</v>
      </c>
      <c r="C222" t="s">
        <v>703</v>
      </c>
      <c r="D222" t="s">
        <v>712</v>
      </c>
      <c r="F222" t="b">
        <v>1</v>
      </c>
      <c r="G222" t="s">
        <v>743</v>
      </c>
    </row>
    <row r="223" spans="1:12" x14ac:dyDescent="0.25">
      <c r="A223" t="s">
        <v>124</v>
      </c>
      <c r="B223" t="s">
        <v>754</v>
      </c>
      <c r="L223" t="s">
        <v>759</v>
      </c>
    </row>
    <row r="224" spans="1:12" x14ac:dyDescent="0.25">
      <c r="A224" t="s">
        <v>121</v>
      </c>
      <c r="B224" t="s">
        <v>755</v>
      </c>
      <c r="G224" t="s">
        <v>2235</v>
      </c>
      <c r="K224" t="s">
        <v>758</v>
      </c>
    </row>
    <row r="225" spans="1:12" x14ac:dyDescent="0.25">
      <c r="A225" t="s">
        <v>124</v>
      </c>
      <c r="B225" t="s">
        <v>756</v>
      </c>
      <c r="L225" t="s">
        <v>760</v>
      </c>
    </row>
    <row r="226" spans="1:12" x14ac:dyDescent="0.25">
      <c r="A226" t="s">
        <v>124</v>
      </c>
      <c r="B226" t="s">
        <v>757</v>
      </c>
      <c r="L226" t="s">
        <v>2433</v>
      </c>
    </row>
    <row r="227" spans="1:12" x14ac:dyDescent="0.25">
      <c r="A227" t="s">
        <v>717</v>
      </c>
      <c r="B227" t="s">
        <v>713</v>
      </c>
      <c r="C227" t="s">
        <v>761</v>
      </c>
      <c r="D227" t="s">
        <v>713</v>
      </c>
      <c r="F227" t="b">
        <v>1</v>
      </c>
    </row>
    <row r="228" spans="1:12" x14ac:dyDescent="0.25">
      <c r="A228" t="s">
        <v>38</v>
      </c>
      <c r="B228" t="s">
        <v>714</v>
      </c>
      <c r="C228" t="s">
        <v>762</v>
      </c>
      <c r="D228" t="s">
        <v>714</v>
      </c>
      <c r="F228" t="b">
        <v>1</v>
      </c>
      <c r="G228" t="s">
        <v>797</v>
      </c>
    </row>
    <row r="229" spans="1:12" x14ac:dyDescent="0.25">
      <c r="A229" t="s">
        <v>719</v>
      </c>
      <c r="B229" t="s">
        <v>715</v>
      </c>
      <c r="C229" t="s">
        <v>2225</v>
      </c>
      <c r="D229" t="s">
        <v>715</v>
      </c>
      <c r="F229" t="b">
        <v>1</v>
      </c>
      <c r="G229" t="s">
        <v>740</v>
      </c>
    </row>
    <row r="230" spans="1:12" x14ac:dyDescent="0.25">
      <c r="A230" t="s">
        <v>43</v>
      </c>
      <c r="B230" t="s">
        <v>716</v>
      </c>
      <c r="C230" t="s">
        <v>699</v>
      </c>
      <c r="D230" t="s">
        <v>716</v>
      </c>
      <c r="F230" t="b">
        <v>1</v>
      </c>
      <c r="G230" t="s">
        <v>742</v>
      </c>
    </row>
    <row r="231" spans="1:12" x14ac:dyDescent="0.25">
      <c r="A231" t="s">
        <v>123</v>
      </c>
    </row>
    <row r="232" spans="1:12" x14ac:dyDescent="0.25">
      <c r="A232" t="s">
        <v>22</v>
      </c>
    </row>
    <row r="233" spans="1:12" x14ac:dyDescent="0.25">
      <c r="A233" s="2" t="s">
        <v>22</v>
      </c>
    </row>
    <row r="234" spans="1:12" x14ac:dyDescent="0.25">
      <c r="A234" s="2" t="s">
        <v>20</v>
      </c>
      <c r="B234" t="s">
        <v>800</v>
      </c>
      <c r="C234" t="s">
        <v>799</v>
      </c>
      <c r="G234" s="1" t="s">
        <v>112</v>
      </c>
      <c r="H234" s="1"/>
    </row>
    <row r="235" spans="1:12" x14ac:dyDescent="0.25">
      <c r="A235" s="2" t="s">
        <v>38</v>
      </c>
      <c r="B235" t="s">
        <v>807</v>
      </c>
      <c r="C235" t="s">
        <v>809</v>
      </c>
      <c r="D235" t="s">
        <v>807</v>
      </c>
      <c r="F235" t="b">
        <v>1</v>
      </c>
      <c r="G235" s="1"/>
      <c r="H235" s="1"/>
    </row>
    <row r="236" spans="1:12" x14ac:dyDescent="0.25">
      <c r="A236" s="2" t="s">
        <v>20</v>
      </c>
      <c r="B236" t="s">
        <v>802</v>
      </c>
      <c r="C236" t="s">
        <v>801</v>
      </c>
      <c r="G236" t="s">
        <v>810</v>
      </c>
    </row>
    <row r="237" spans="1:12" x14ac:dyDescent="0.25">
      <c r="A237" s="2" t="s">
        <v>812</v>
      </c>
      <c r="B237" t="s">
        <v>808</v>
      </c>
      <c r="C237" t="s">
        <v>803</v>
      </c>
      <c r="D237" t="s">
        <v>808</v>
      </c>
      <c r="F237" t="b">
        <v>1</v>
      </c>
    </row>
    <row r="238" spans="1:12" x14ac:dyDescent="0.25">
      <c r="A238" s="2" t="s">
        <v>43</v>
      </c>
      <c r="B238" t="s">
        <v>811</v>
      </c>
      <c r="C238" t="s">
        <v>804</v>
      </c>
      <c r="D238" t="s">
        <v>811</v>
      </c>
      <c r="F238" t="b">
        <v>1</v>
      </c>
      <c r="G238" t="s">
        <v>862</v>
      </c>
    </row>
    <row r="239" spans="1:12" x14ac:dyDescent="0.25">
      <c r="A239" s="2" t="s">
        <v>124</v>
      </c>
      <c r="B239" t="s">
        <v>813</v>
      </c>
      <c r="L239" t="s">
        <v>814</v>
      </c>
    </row>
    <row r="240" spans="1:12" s="15" customFormat="1" x14ac:dyDescent="0.25">
      <c r="A240" s="15" t="s">
        <v>121</v>
      </c>
      <c r="B240" s="15" t="s">
        <v>805</v>
      </c>
      <c r="G240" s="15" t="s">
        <v>2414</v>
      </c>
      <c r="K240" s="15" t="s">
        <v>817</v>
      </c>
    </row>
    <row r="241" spans="1:12" x14ac:dyDescent="0.25">
      <c r="A241" t="s">
        <v>124</v>
      </c>
      <c r="B241" t="s">
        <v>816</v>
      </c>
      <c r="L241" t="s">
        <v>818</v>
      </c>
    </row>
    <row r="242" spans="1:12" x14ac:dyDescent="0.25">
      <c r="A242" t="s">
        <v>124</v>
      </c>
      <c r="B242" t="s">
        <v>815</v>
      </c>
      <c r="L242" t="s">
        <v>2434</v>
      </c>
    </row>
    <row r="243" spans="1:12" x14ac:dyDescent="0.25">
      <c r="A243" t="s">
        <v>47</v>
      </c>
      <c r="B243" t="s">
        <v>831</v>
      </c>
      <c r="C243" t="s">
        <v>819</v>
      </c>
      <c r="D243" t="s">
        <v>831</v>
      </c>
      <c r="F243" t="b">
        <v>1</v>
      </c>
      <c r="I243" t="s">
        <v>551</v>
      </c>
      <c r="J243" t="s">
        <v>867</v>
      </c>
    </row>
    <row r="244" spans="1:12" x14ac:dyDescent="0.25">
      <c r="A244" t="s">
        <v>47</v>
      </c>
      <c r="B244" t="s">
        <v>832</v>
      </c>
      <c r="C244" t="s">
        <v>820</v>
      </c>
      <c r="D244" t="s">
        <v>832</v>
      </c>
      <c r="F244" t="b">
        <v>1</v>
      </c>
      <c r="I244" t="s">
        <v>551</v>
      </c>
      <c r="J244" t="s">
        <v>867</v>
      </c>
    </row>
    <row r="245" spans="1:12" x14ac:dyDescent="0.25">
      <c r="A245" t="s">
        <v>47</v>
      </c>
      <c r="B245" t="s">
        <v>833</v>
      </c>
      <c r="C245" t="s">
        <v>821</v>
      </c>
      <c r="D245" t="s">
        <v>833</v>
      </c>
      <c r="F245" t="b">
        <v>1</v>
      </c>
      <c r="G245" t="s">
        <v>868</v>
      </c>
      <c r="I245" t="s">
        <v>551</v>
      </c>
      <c r="J245" t="s">
        <v>867</v>
      </c>
    </row>
    <row r="246" spans="1:12" x14ac:dyDescent="0.25">
      <c r="A246" t="s">
        <v>20</v>
      </c>
      <c r="B246" t="s">
        <v>2226</v>
      </c>
      <c r="C246" t="s">
        <v>108</v>
      </c>
      <c r="E246" t="s">
        <v>189</v>
      </c>
    </row>
    <row r="247" spans="1:12" x14ac:dyDescent="0.25">
      <c r="A247" t="s">
        <v>47</v>
      </c>
      <c r="B247" t="s">
        <v>834</v>
      </c>
      <c r="C247" t="s">
        <v>822</v>
      </c>
      <c r="D247" t="s">
        <v>869</v>
      </c>
      <c r="F247" t="b">
        <v>1</v>
      </c>
      <c r="I247" t="s">
        <v>551</v>
      </c>
      <c r="J247" t="s">
        <v>867</v>
      </c>
    </row>
    <row r="248" spans="1:12" x14ac:dyDescent="0.25">
      <c r="A248" t="s">
        <v>47</v>
      </c>
      <c r="B248" t="s">
        <v>835</v>
      </c>
      <c r="C248" t="s">
        <v>823</v>
      </c>
      <c r="D248" t="s">
        <v>835</v>
      </c>
      <c r="F248" t="b">
        <v>1</v>
      </c>
      <c r="I248" t="s">
        <v>551</v>
      </c>
      <c r="J248" t="s">
        <v>867</v>
      </c>
    </row>
    <row r="249" spans="1:12" x14ac:dyDescent="0.25">
      <c r="A249" t="s">
        <v>47</v>
      </c>
      <c r="B249" t="s">
        <v>836</v>
      </c>
      <c r="C249" t="s">
        <v>824</v>
      </c>
      <c r="D249" t="s">
        <v>836</v>
      </c>
      <c r="F249" t="b">
        <v>1</v>
      </c>
      <c r="I249" t="s">
        <v>551</v>
      </c>
      <c r="J249" t="s">
        <v>867</v>
      </c>
    </row>
    <row r="250" spans="1:12" x14ac:dyDescent="0.25">
      <c r="A250" t="s">
        <v>22</v>
      </c>
    </row>
    <row r="251" spans="1:12" x14ac:dyDescent="0.25">
      <c r="A251" t="s">
        <v>20</v>
      </c>
      <c r="B251" t="s">
        <v>2227</v>
      </c>
      <c r="C251" t="s">
        <v>108</v>
      </c>
      <c r="E251" t="s">
        <v>189</v>
      </c>
    </row>
    <row r="252" spans="1:12" x14ac:dyDescent="0.25">
      <c r="A252" t="s">
        <v>47</v>
      </c>
      <c r="B252" t="s">
        <v>837</v>
      </c>
      <c r="C252" t="s">
        <v>825</v>
      </c>
      <c r="D252" t="s">
        <v>837</v>
      </c>
      <c r="F252" t="b">
        <v>1</v>
      </c>
      <c r="G252" t="s">
        <v>844</v>
      </c>
      <c r="I252" t="s">
        <v>551</v>
      </c>
      <c r="J252" t="s">
        <v>867</v>
      </c>
    </row>
    <row r="253" spans="1:12" x14ac:dyDescent="0.25">
      <c r="A253" t="s">
        <v>47</v>
      </c>
      <c r="B253" t="s">
        <v>838</v>
      </c>
      <c r="C253" t="s">
        <v>826</v>
      </c>
      <c r="D253" t="s">
        <v>870</v>
      </c>
      <c r="F253" t="b">
        <v>1</v>
      </c>
      <c r="I253" t="s">
        <v>551</v>
      </c>
      <c r="J253" t="s">
        <v>867</v>
      </c>
    </row>
    <row r="254" spans="1:12" x14ac:dyDescent="0.25">
      <c r="A254" t="s">
        <v>47</v>
      </c>
      <c r="B254" t="s">
        <v>839</v>
      </c>
      <c r="C254" t="s">
        <v>827</v>
      </c>
      <c r="D254" t="s">
        <v>839</v>
      </c>
      <c r="F254" t="b">
        <v>1</v>
      </c>
      <c r="I254" t="s">
        <v>551</v>
      </c>
      <c r="J254" t="s">
        <v>867</v>
      </c>
    </row>
    <row r="255" spans="1:12" x14ac:dyDescent="0.25">
      <c r="A255" t="s">
        <v>47</v>
      </c>
      <c r="B255" t="s">
        <v>840</v>
      </c>
      <c r="C255" t="s">
        <v>828</v>
      </c>
      <c r="D255" t="s">
        <v>840</v>
      </c>
      <c r="F255" t="b">
        <v>1</v>
      </c>
      <c r="I255" t="s">
        <v>551</v>
      </c>
      <c r="J255" t="s">
        <v>867</v>
      </c>
    </row>
    <row r="256" spans="1:12" x14ac:dyDescent="0.25">
      <c r="A256" t="s">
        <v>806</v>
      </c>
      <c r="B256" t="s">
        <v>841</v>
      </c>
      <c r="C256" t="s">
        <v>829</v>
      </c>
      <c r="D256" t="s">
        <v>841</v>
      </c>
      <c r="F256" t="b">
        <v>1</v>
      </c>
      <c r="G256" t="s">
        <v>844</v>
      </c>
    </row>
    <row r="257" spans="1:12" x14ac:dyDescent="0.25">
      <c r="A257" t="s">
        <v>22</v>
      </c>
    </row>
    <row r="258" spans="1:12" x14ac:dyDescent="0.25">
      <c r="A258" t="s">
        <v>43</v>
      </c>
      <c r="B258" t="s">
        <v>842</v>
      </c>
      <c r="C258" t="s">
        <v>830</v>
      </c>
      <c r="D258" t="s">
        <v>842</v>
      </c>
      <c r="F258" t="b">
        <v>1</v>
      </c>
      <c r="G258" t="s">
        <v>843</v>
      </c>
    </row>
    <row r="259" spans="1:12" s="15" customFormat="1" x14ac:dyDescent="0.25">
      <c r="A259" s="15" t="s">
        <v>123</v>
      </c>
    </row>
    <row r="260" spans="1:12" x14ac:dyDescent="0.25">
      <c r="A260" t="s">
        <v>22</v>
      </c>
    </row>
    <row r="261" spans="1:12" x14ac:dyDescent="0.25">
      <c r="A261" t="s">
        <v>20</v>
      </c>
      <c r="B261" t="s">
        <v>871</v>
      </c>
      <c r="C261" t="s">
        <v>872</v>
      </c>
      <c r="G261" t="s">
        <v>810</v>
      </c>
    </row>
    <row r="262" spans="1:12" x14ac:dyDescent="0.25">
      <c r="A262" t="s">
        <v>889</v>
      </c>
      <c r="B262" t="s">
        <v>875</v>
      </c>
      <c r="C262" t="s">
        <v>873</v>
      </c>
      <c r="D262" t="s">
        <v>875</v>
      </c>
      <c r="F262" t="b">
        <v>1</v>
      </c>
      <c r="I262" t="s">
        <v>919</v>
      </c>
      <c r="J262" t="s">
        <v>920</v>
      </c>
    </row>
    <row r="263" spans="1:12" x14ac:dyDescent="0.25">
      <c r="A263" t="s">
        <v>43</v>
      </c>
      <c r="B263" t="s">
        <v>876</v>
      </c>
      <c r="C263" t="s">
        <v>874</v>
      </c>
      <c r="D263" t="s">
        <v>876</v>
      </c>
      <c r="F263" t="b">
        <v>1</v>
      </c>
      <c r="G263" t="s">
        <v>918</v>
      </c>
    </row>
    <row r="264" spans="1:12" x14ac:dyDescent="0.25">
      <c r="A264" t="s">
        <v>124</v>
      </c>
      <c r="B264" t="s">
        <v>924</v>
      </c>
      <c r="L264" t="s">
        <v>927</v>
      </c>
    </row>
    <row r="265" spans="1:12" s="15" customFormat="1" x14ac:dyDescent="0.25">
      <c r="A265" s="15" t="s">
        <v>121</v>
      </c>
      <c r="B265" s="15" t="s">
        <v>937</v>
      </c>
      <c r="G265" s="15" t="s">
        <v>1829</v>
      </c>
      <c r="K265" s="15" t="s">
        <v>928</v>
      </c>
    </row>
    <row r="266" spans="1:12" x14ac:dyDescent="0.25">
      <c r="A266" t="s">
        <v>124</v>
      </c>
      <c r="B266" t="s">
        <v>925</v>
      </c>
      <c r="L266" t="s">
        <v>929</v>
      </c>
    </row>
    <row r="267" spans="1:12" x14ac:dyDescent="0.25">
      <c r="A267" t="s">
        <v>124</v>
      </c>
      <c r="B267" t="s">
        <v>926</v>
      </c>
      <c r="L267" s="2" t="s">
        <v>2435</v>
      </c>
    </row>
    <row r="268" spans="1:12" x14ac:dyDescent="0.25">
      <c r="A268" t="s">
        <v>890</v>
      </c>
      <c r="B268" t="s">
        <v>877</v>
      </c>
      <c r="C268" t="s">
        <v>930</v>
      </c>
      <c r="D268" t="s">
        <v>877</v>
      </c>
      <c r="F268" t="b">
        <v>1</v>
      </c>
    </row>
    <row r="269" spans="1:12" x14ac:dyDescent="0.25">
      <c r="A269" t="s">
        <v>43</v>
      </c>
      <c r="B269" t="s">
        <v>878</v>
      </c>
      <c r="C269" t="s">
        <v>879</v>
      </c>
      <c r="D269" t="s">
        <v>878</v>
      </c>
      <c r="F269" t="b">
        <v>1</v>
      </c>
      <c r="G269" t="s">
        <v>921</v>
      </c>
    </row>
    <row r="270" spans="1:12" x14ac:dyDescent="0.25">
      <c r="A270" t="s">
        <v>47</v>
      </c>
      <c r="B270" t="s">
        <v>880</v>
      </c>
      <c r="C270" t="s">
        <v>931</v>
      </c>
      <c r="D270" t="s">
        <v>880</v>
      </c>
      <c r="F270" t="b">
        <v>1</v>
      </c>
      <c r="I270" t="s">
        <v>551</v>
      </c>
      <c r="J270" t="s">
        <v>939</v>
      </c>
    </row>
    <row r="271" spans="1:12" x14ac:dyDescent="0.25">
      <c r="A271" t="s">
        <v>47</v>
      </c>
      <c r="B271" t="s">
        <v>881</v>
      </c>
      <c r="C271" t="s">
        <v>932</v>
      </c>
      <c r="D271" t="s">
        <v>881</v>
      </c>
      <c r="F271" t="b">
        <v>1</v>
      </c>
      <c r="G271" t="s">
        <v>1831</v>
      </c>
      <c r="I271" t="s">
        <v>1830</v>
      </c>
      <c r="J271" t="s">
        <v>940</v>
      </c>
    </row>
    <row r="272" spans="1:12" x14ac:dyDescent="0.25">
      <c r="A272" t="s">
        <v>20</v>
      </c>
      <c r="B272" t="s">
        <v>2228</v>
      </c>
      <c r="C272" t="s">
        <v>938</v>
      </c>
      <c r="E272" t="s">
        <v>189</v>
      </c>
    </row>
    <row r="273" spans="1:12" x14ac:dyDescent="0.25">
      <c r="A273" t="s">
        <v>373</v>
      </c>
      <c r="B273" t="s">
        <v>882</v>
      </c>
      <c r="C273" t="s">
        <v>933</v>
      </c>
      <c r="D273" t="s">
        <v>943</v>
      </c>
      <c r="F273" t="b">
        <v>1</v>
      </c>
      <c r="G273" t="s">
        <v>941</v>
      </c>
      <c r="I273" t="s">
        <v>551</v>
      </c>
      <c r="J273" t="s">
        <v>942</v>
      </c>
    </row>
    <row r="274" spans="1:12" x14ac:dyDescent="0.25">
      <c r="A274" t="s">
        <v>891</v>
      </c>
      <c r="B274" t="s">
        <v>883</v>
      </c>
      <c r="C274" t="s">
        <v>934</v>
      </c>
      <c r="D274" t="s">
        <v>922</v>
      </c>
      <c r="F274" t="b">
        <v>1</v>
      </c>
      <c r="G274" t="s">
        <v>941</v>
      </c>
      <c r="I274" t="s">
        <v>1748</v>
      </c>
      <c r="J274" t="s">
        <v>923</v>
      </c>
    </row>
    <row r="275" spans="1:12" x14ac:dyDescent="0.25">
      <c r="A275" t="s">
        <v>47</v>
      </c>
      <c r="B275" t="s">
        <v>884</v>
      </c>
      <c r="C275" t="s">
        <v>935</v>
      </c>
      <c r="D275" t="s">
        <v>884</v>
      </c>
      <c r="F275" t="b">
        <v>1</v>
      </c>
      <c r="G275" t="s">
        <v>1831</v>
      </c>
      <c r="I275" t="s">
        <v>551</v>
      </c>
      <c r="J275" t="s">
        <v>944</v>
      </c>
    </row>
    <row r="276" spans="1:12" x14ac:dyDescent="0.25">
      <c r="A276" t="s">
        <v>47</v>
      </c>
      <c r="B276" t="s">
        <v>885</v>
      </c>
      <c r="C276" t="s">
        <v>936</v>
      </c>
      <c r="D276" t="s">
        <v>885</v>
      </c>
      <c r="F276" t="b">
        <v>1</v>
      </c>
      <c r="G276" t="s">
        <v>1831</v>
      </c>
      <c r="I276" t="s">
        <v>551</v>
      </c>
      <c r="J276" t="s">
        <v>945</v>
      </c>
    </row>
    <row r="277" spans="1:12" x14ac:dyDescent="0.25">
      <c r="A277" t="s">
        <v>47</v>
      </c>
      <c r="B277" t="s">
        <v>886</v>
      </c>
      <c r="C277" t="s">
        <v>1832</v>
      </c>
      <c r="D277" t="s">
        <v>886</v>
      </c>
      <c r="F277" t="b">
        <v>1</v>
      </c>
      <c r="G277" t="s">
        <v>1831</v>
      </c>
      <c r="I277" t="s">
        <v>551</v>
      </c>
      <c r="J277" t="s">
        <v>946</v>
      </c>
    </row>
    <row r="278" spans="1:12" x14ac:dyDescent="0.25">
      <c r="A278" t="s">
        <v>22</v>
      </c>
    </row>
    <row r="279" spans="1:12" s="15" customFormat="1" x14ac:dyDescent="0.25">
      <c r="A279" s="15" t="s">
        <v>123</v>
      </c>
    </row>
    <row r="280" spans="1:12" x14ac:dyDescent="0.25">
      <c r="A280" t="s">
        <v>47</v>
      </c>
      <c r="B280" t="s">
        <v>887</v>
      </c>
      <c r="C280" t="s">
        <v>947</v>
      </c>
      <c r="D280" t="s">
        <v>887</v>
      </c>
      <c r="F280" t="b">
        <v>1</v>
      </c>
      <c r="G280" t="s">
        <v>948</v>
      </c>
    </row>
    <row r="281" spans="1:12" x14ac:dyDescent="0.25">
      <c r="A281" t="s">
        <v>47</v>
      </c>
      <c r="B281" t="s">
        <v>888</v>
      </c>
      <c r="C281" t="s">
        <v>949</v>
      </c>
      <c r="D281" t="s">
        <v>888</v>
      </c>
      <c r="F281" t="b">
        <v>1</v>
      </c>
      <c r="G281" t="s">
        <v>948</v>
      </c>
    </row>
    <row r="282" spans="1:12" x14ac:dyDescent="0.25">
      <c r="A282" t="s">
        <v>22</v>
      </c>
    </row>
    <row r="283" spans="1:12" x14ac:dyDescent="0.25">
      <c r="A283" t="s">
        <v>20</v>
      </c>
      <c r="B283" t="s">
        <v>951</v>
      </c>
      <c r="C283" t="s">
        <v>950</v>
      </c>
      <c r="G283" t="s">
        <v>810</v>
      </c>
    </row>
    <row r="284" spans="1:12" x14ac:dyDescent="0.25">
      <c r="A284" t="s">
        <v>954</v>
      </c>
      <c r="B284" t="s">
        <v>959</v>
      </c>
      <c r="C284" t="s">
        <v>952</v>
      </c>
      <c r="D284" t="s">
        <v>959</v>
      </c>
      <c r="F284" t="b">
        <v>1</v>
      </c>
      <c r="I284" t="s">
        <v>983</v>
      </c>
      <c r="J284" t="s">
        <v>984</v>
      </c>
    </row>
    <row r="285" spans="1:12" x14ac:dyDescent="0.25">
      <c r="A285" t="s">
        <v>43</v>
      </c>
      <c r="B285" t="s">
        <v>960</v>
      </c>
      <c r="C285" t="s">
        <v>953</v>
      </c>
      <c r="D285" t="s">
        <v>960</v>
      </c>
      <c r="F285" t="b">
        <v>1</v>
      </c>
      <c r="G285" t="s">
        <v>982</v>
      </c>
    </row>
    <row r="286" spans="1:12" x14ac:dyDescent="0.25">
      <c r="A286" t="s">
        <v>124</v>
      </c>
      <c r="B286" t="s">
        <v>956</v>
      </c>
      <c r="L286" t="s">
        <v>970</v>
      </c>
    </row>
    <row r="287" spans="1:12" s="15" customFormat="1" x14ac:dyDescent="0.25">
      <c r="A287" s="15" t="s">
        <v>121</v>
      </c>
      <c r="B287" s="15" t="s">
        <v>955</v>
      </c>
      <c r="G287" s="15" t="s">
        <v>986</v>
      </c>
      <c r="K287" s="15" t="s">
        <v>971</v>
      </c>
    </row>
    <row r="288" spans="1:12" x14ac:dyDescent="0.25">
      <c r="A288" t="s">
        <v>124</v>
      </c>
      <c r="B288" t="s">
        <v>957</v>
      </c>
      <c r="L288" t="s">
        <v>972</v>
      </c>
    </row>
    <row r="289" spans="1:12" x14ac:dyDescent="0.25">
      <c r="A289" t="s">
        <v>124</v>
      </c>
      <c r="B289" t="s">
        <v>958</v>
      </c>
      <c r="L289" s="2" t="s">
        <v>2436</v>
      </c>
    </row>
    <row r="290" spans="1:12" x14ac:dyDescent="0.25">
      <c r="A290" t="s">
        <v>1256</v>
      </c>
      <c r="B290" t="s">
        <v>961</v>
      </c>
      <c r="C290" t="s">
        <v>966</v>
      </c>
      <c r="D290" t="s">
        <v>961</v>
      </c>
      <c r="F290" t="b">
        <v>1</v>
      </c>
    </row>
    <row r="291" spans="1:12" x14ac:dyDescent="0.25">
      <c r="A291" t="s">
        <v>43</v>
      </c>
      <c r="B291" t="s">
        <v>963</v>
      </c>
      <c r="C291" t="s">
        <v>985</v>
      </c>
      <c r="D291" t="s">
        <v>963</v>
      </c>
      <c r="F291" t="b">
        <v>1</v>
      </c>
      <c r="G291" t="s">
        <v>1257</v>
      </c>
    </row>
    <row r="292" spans="1:12" x14ac:dyDescent="0.25">
      <c r="A292" t="s">
        <v>373</v>
      </c>
      <c r="B292" t="s">
        <v>962</v>
      </c>
      <c r="C292" t="s">
        <v>967</v>
      </c>
      <c r="D292" t="s">
        <v>962</v>
      </c>
      <c r="F292" t="b">
        <v>1</v>
      </c>
    </row>
    <row r="293" spans="1:12" x14ac:dyDescent="0.25">
      <c r="A293" t="s">
        <v>373</v>
      </c>
      <c r="B293" t="s">
        <v>964</v>
      </c>
      <c r="C293" t="s">
        <v>968</v>
      </c>
      <c r="D293" t="s">
        <v>964</v>
      </c>
      <c r="F293" t="b">
        <v>1</v>
      </c>
    </row>
    <row r="294" spans="1:12" x14ac:dyDescent="0.25">
      <c r="A294" t="s">
        <v>373</v>
      </c>
      <c r="B294" t="s">
        <v>965</v>
      </c>
      <c r="C294" t="s">
        <v>969</v>
      </c>
      <c r="D294" t="s">
        <v>965</v>
      </c>
      <c r="F294" t="b">
        <v>1</v>
      </c>
      <c r="I294" t="s">
        <v>2410</v>
      </c>
      <c r="J294" t="s">
        <v>987</v>
      </c>
    </row>
    <row r="295" spans="1:12" s="15" customFormat="1" x14ac:dyDescent="0.25">
      <c r="A295" s="15" t="s">
        <v>123</v>
      </c>
    </row>
    <row r="296" spans="1:12" x14ac:dyDescent="0.25">
      <c r="A296" t="s">
        <v>22</v>
      </c>
    </row>
    <row r="297" spans="1:12" x14ac:dyDescent="0.25">
      <c r="A297" t="s">
        <v>20</v>
      </c>
      <c r="B297" t="s">
        <v>988</v>
      </c>
      <c r="C297" t="s">
        <v>110</v>
      </c>
    </row>
    <row r="298" spans="1:12" x14ac:dyDescent="0.25">
      <c r="A298" t="s">
        <v>38</v>
      </c>
      <c r="B298" t="s">
        <v>991</v>
      </c>
      <c r="C298" t="s">
        <v>989</v>
      </c>
      <c r="D298" t="s">
        <v>991</v>
      </c>
      <c r="F298" t="b">
        <v>1</v>
      </c>
    </row>
    <row r="299" spans="1:12" x14ac:dyDescent="0.25">
      <c r="A299" t="s">
        <v>993</v>
      </c>
      <c r="B299" t="s">
        <v>994</v>
      </c>
      <c r="C299" t="s">
        <v>990</v>
      </c>
      <c r="D299" t="s">
        <v>994</v>
      </c>
      <c r="F299" t="b">
        <v>1</v>
      </c>
      <c r="G299" t="s">
        <v>992</v>
      </c>
    </row>
    <row r="300" spans="1:12" x14ac:dyDescent="0.25">
      <c r="A300" t="s">
        <v>20</v>
      </c>
      <c r="B300" t="s">
        <v>995</v>
      </c>
      <c r="C300" t="s">
        <v>996</v>
      </c>
      <c r="E300" t="s">
        <v>189</v>
      </c>
      <c r="G300" t="s">
        <v>997</v>
      </c>
    </row>
    <row r="301" spans="1:12" x14ac:dyDescent="0.25">
      <c r="A301" t="s">
        <v>373</v>
      </c>
      <c r="B301" t="s">
        <v>1029</v>
      </c>
      <c r="C301" t="s">
        <v>1016</v>
      </c>
      <c r="D301" t="s">
        <v>3067</v>
      </c>
      <c r="F301" t="b">
        <v>1</v>
      </c>
      <c r="I301" t="s">
        <v>1028</v>
      </c>
      <c r="J301" t="s">
        <v>1025</v>
      </c>
    </row>
    <row r="302" spans="1:12" x14ac:dyDescent="0.25">
      <c r="A302" t="s">
        <v>373</v>
      </c>
      <c r="B302" t="s">
        <v>1030</v>
      </c>
      <c r="C302" t="s">
        <v>998</v>
      </c>
      <c r="D302" t="s">
        <v>3068</v>
      </c>
      <c r="F302" t="b">
        <v>1</v>
      </c>
      <c r="I302" t="s">
        <v>1028</v>
      </c>
      <c r="J302" t="s">
        <v>1026</v>
      </c>
    </row>
    <row r="303" spans="1:12" x14ac:dyDescent="0.25">
      <c r="A303" t="s">
        <v>373</v>
      </c>
      <c r="B303" t="s">
        <v>1031</v>
      </c>
      <c r="C303" t="s">
        <v>999</v>
      </c>
      <c r="D303" t="s">
        <v>3069</v>
      </c>
      <c r="F303" t="b">
        <v>1</v>
      </c>
      <c r="I303" t="s">
        <v>1028</v>
      </c>
      <c r="J303" t="s">
        <v>1027</v>
      </c>
    </row>
    <row r="304" spans="1:12" x14ac:dyDescent="0.25">
      <c r="A304" t="s">
        <v>38</v>
      </c>
      <c r="B304" t="s">
        <v>1006</v>
      </c>
      <c r="C304" t="s">
        <v>1000</v>
      </c>
      <c r="D304" t="s">
        <v>1006</v>
      </c>
      <c r="F304" t="b">
        <v>1</v>
      </c>
    </row>
    <row r="305" spans="1:12" x14ac:dyDescent="0.25">
      <c r="A305" t="s">
        <v>47</v>
      </c>
      <c r="B305" t="s">
        <v>1007</v>
      </c>
      <c r="C305" t="s">
        <v>1001</v>
      </c>
      <c r="D305" t="s">
        <v>1017</v>
      </c>
      <c r="F305" t="b">
        <v>1</v>
      </c>
      <c r="I305" t="s">
        <v>1022</v>
      </c>
      <c r="J305" t="s">
        <v>1023</v>
      </c>
    </row>
    <row r="306" spans="1:12" x14ac:dyDescent="0.25">
      <c r="A306" t="s">
        <v>47</v>
      </c>
      <c r="B306" t="s">
        <v>1008</v>
      </c>
      <c r="C306" t="s">
        <v>1002</v>
      </c>
      <c r="D306" t="s">
        <v>3070</v>
      </c>
      <c r="F306" t="b">
        <v>1</v>
      </c>
      <c r="I306" t="s">
        <v>551</v>
      </c>
      <c r="J306" t="s">
        <v>1024</v>
      </c>
    </row>
    <row r="307" spans="1:12" x14ac:dyDescent="0.25">
      <c r="A307" t="s">
        <v>47</v>
      </c>
      <c r="B307" t="s">
        <v>1009</v>
      </c>
      <c r="C307" t="s">
        <v>1003</v>
      </c>
      <c r="D307" t="s">
        <v>1018</v>
      </c>
      <c r="F307" t="b">
        <v>1</v>
      </c>
      <c r="I307" t="s">
        <v>551</v>
      </c>
      <c r="J307" t="s">
        <v>1024</v>
      </c>
    </row>
    <row r="308" spans="1:12" x14ac:dyDescent="0.25">
      <c r="A308" t="s">
        <v>47</v>
      </c>
      <c r="B308" t="s">
        <v>1010</v>
      </c>
      <c r="C308" t="s">
        <v>1004</v>
      </c>
      <c r="D308" t="s">
        <v>1019</v>
      </c>
      <c r="F308" t="b">
        <v>1</v>
      </c>
      <c r="I308" t="s">
        <v>551</v>
      </c>
      <c r="J308" t="s">
        <v>1024</v>
      </c>
    </row>
    <row r="309" spans="1:12" x14ac:dyDescent="0.25">
      <c r="A309" t="s">
        <v>47</v>
      </c>
      <c r="B309" t="s">
        <v>1011</v>
      </c>
      <c r="C309" t="s">
        <v>1005</v>
      </c>
      <c r="D309" t="s">
        <v>1020</v>
      </c>
      <c r="F309" t="b">
        <v>1</v>
      </c>
      <c r="I309" t="s">
        <v>551</v>
      </c>
      <c r="J309" t="s">
        <v>1024</v>
      </c>
    </row>
    <row r="310" spans="1:12" x14ac:dyDescent="0.25">
      <c r="A310" t="s">
        <v>22</v>
      </c>
    </row>
    <row r="311" spans="1:12" x14ac:dyDescent="0.25">
      <c r="A311" t="s">
        <v>1033</v>
      </c>
      <c r="B311" t="s">
        <v>1012</v>
      </c>
      <c r="C311" t="s">
        <v>1032</v>
      </c>
      <c r="D311" t="s">
        <v>1012</v>
      </c>
      <c r="F311" t="b">
        <v>1</v>
      </c>
      <c r="G311" t="s">
        <v>992</v>
      </c>
      <c r="I311" t="s">
        <v>1789</v>
      </c>
      <c r="J311" t="s">
        <v>2442</v>
      </c>
    </row>
    <row r="312" spans="1:12" x14ac:dyDescent="0.25">
      <c r="A312" t="s">
        <v>43</v>
      </c>
      <c r="B312" t="s">
        <v>1037</v>
      </c>
      <c r="C312" t="s">
        <v>1034</v>
      </c>
      <c r="D312" t="s">
        <v>1037</v>
      </c>
      <c r="F312" t="b">
        <v>1</v>
      </c>
      <c r="G312" t="s">
        <v>1075</v>
      </c>
    </row>
    <row r="313" spans="1:12" x14ac:dyDescent="0.25">
      <c r="A313" t="s">
        <v>43</v>
      </c>
      <c r="B313" t="s">
        <v>1038</v>
      </c>
      <c r="C313" t="s">
        <v>1035</v>
      </c>
      <c r="D313" t="s">
        <v>1038</v>
      </c>
      <c r="F313" t="b">
        <v>1</v>
      </c>
      <c r="G313" t="s">
        <v>1076</v>
      </c>
    </row>
    <row r="314" spans="1:12" x14ac:dyDescent="0.25">
      <c r="A314" t="s">
        <v>124</v>
      </c>
      <c r="B314" t="s">
        <v>1039</v>
      </c>
      <c r="C314" t="s">
        <v>1036</v>
      </c>
      <c r="L314" t="s">
        <v>1040</v>
      </c>
    </row>
    <row r="315" spans="1:12" s="15" customFormat="1" x14ac:dyDescent="0.25">
      <c r="A315" s="15" t="s">
        <v>121</v>
      </c>
      <c r="B315" s="15" t="s">
        <v>1041</v>
      </c>
      <c r="E315" s="15" t="s">
        <v>189</v>
      </c>
      <c r="G315" s="15" t="s">
        <v>2585</v>
      </c>
      <c r="K315" s="15" t="s">
        <v>1042</v>
      </c>
    </row>
    <row r="316" spans="1:12" x14ac:dyDescent="0.25">
      <c r="A316" t="s">
        <v>124</v>
      </c>
      <c r="B316" t="s">
        <v>1043</v>
      </c>
      <c r="L316" t="s">
        <v>1045</v>
      </c>
    </row>
    <row r="317" spans="1:12" x14ac:dyDescent="0.25">
      <c r="A317" t="s">
        <v>124</v>
      </c>
      <c r="B317" t="s">
        <v>1044</v>
      </c>
      <c r="L317" s="2" t="s">
        <v>2437</v>
      </c>
    </row>
    <row r="318" spans="1:12" x14ac:dyDescent="0.25">
      <c r="A318" t="s">
        <v>47</v>
      </c>
      <c r="B318" t="s">
        <v>1013</v>
      </c>
      <c r="C318" t="s">
        <v>1047</v>
      </c>
      <c r="D318" t="s">
        <v>1021</v>
      </c>
      <c r="F318" t="b">
        <v>1</v>
      </c>
      <c r="I318" t="s">
        <v>551</v>
      </c>
      <c r="J318" t="s">
        <v>1064</v>
      </c>
    </row>
    <row r="319" spans="1:12" x14ac:dyDescent="0.25">
      <c r="A319" t="s">
        <v>373</v>
      </c>
      <c r="B319" t="s">
        <v>1053</v>
      </c>
      <c r="C319" t="s">
        <v>1048</v>
      </c>
      <c r="D319" t="s">
        <v>1066</v>
      </c>
      <c r="F319" t="b">
        <v>1</v>
      </c>
      <c r="I319" t="s">
        <v>551</v>
      </c>
      <c r="J319" t="s">
        <v>942</v>
      </c>
    </row>
    <row r="320" spans="1:12" x14ac:dyDescent="0.25">
      <c r="A320" t="s">
        <v>47</v>
      </c>
      <c r="B320" t="s">
        <v>1054</v>
      </c>
      <c r="C320" t="s">
        <v>1049</v>
      </c>
      <c r="D320" t="s">
        <v>1080</v>
      </c>
      <c r="F320" t="b">
        <v>1</v>
      </c>
      <c r="I320" t="s">
        <v>551</v>
      </c>
      <c r="J320" t="s">
        <v>1065</v>
      </c>
    </row>
    <row r="321" spans="1:12" x14ac:dyDescent="0.25">
      <c r="A321" t="s">
        <v>47</v>
      </c>
      <c r="B321" t="s">
        <v>1055</v>
      </c>
      <c r="C321" t="s">
        <v>1059</v>
      </c>
      <c r="D321" t="s">
        <v>1077</v>
      </c>
      <c r="F321" t="b">
        <v>1</v>
      </c>
      <c r="I321" t="s">
        <v>551</v>
      </c>
      <c r="J321" t="s">
        <v>1065</v>
      </c>
    </row>
    <row r="322" spans="1:12" x14ac:dyDescent="0.25">
      <c r="A322" t="s">
        <v>47</v>
      </c>
      <c r="B322" t="s">
        <v>1056</v>
      </c>
      <c r="C322" t="s">
        <v>1050</v>
      </c>
      <c r="D322" t="s">
        <v>1078</v>
      </c>
      <c r="F322" t="b">
        <v>1</v>
      </c>
      <c r="I322" t="s">
        <v>551</v>
      </c>
      <c r="J322" t="s">
        <v>1065</v>
      </c>
      <c r="L322" s="2"/>
    </row>
    <row r="323" spans="1:12" x14ac:dyDescent="0.25">
      <c r="A323" t="s">
        <v>47</v>
      </c>
      <c r="B323" t="s">
        <v>1057</v>
      </c>
      <c r="C323" t="s">
        <v>1051</v>
      </c>
      <c r="D323" t="s">
        <v>1079</v>
      </c>
      <c r="F323" t="b">
        <v>1</v>
      </c>
      <c r="I323" t="s">
        <v>551</v>
      </c>
      <c r="J323" t="s">
        <v>1065</v>
      </c>
    </row>
    <row r="324" spans="1:12" x14ac:dyDescent="0.25">
      <c r="A324" t="s">
        <v>47</v>
      </c>
      <c r="B324" t="s">
        <v>1058</v>
      </c>
      <c r="C324" t="s">
        <v>1052</v>
      </c>
      <c r="D324" t="s">
        <v>3071</v>
      </c>
      <c r="F324" t="b">
        <v>1</v>
      </c>
      <c r="I324" t="s">
        <v>551</v>
      </c>
      <c r="J324" t="s">
        <v>1065</v>
      </c>
    </row>
    <row r="325" spans="1:12" x14ac:dyDescent="0.25">
      <c r="A325" t="s">
        <v>124</v>
      </c>
      <c r="B325" t="s">
        <v>2443</v>
      </c>
      <c r="L325" t="s">
        <v>2444</v>
      </c>
    </row>
    <row r="326" spans="1:12" s="15" customFormat="1" x14ac:dyDescent="0.25">
      <c r="A326" s="15" t="s">
        <v>123</v>
      </c>
    </row>
    <row r="327" spans="1:12" x14ac:dyDescent="0.25">
      <c r="A327" t="s">
        <v>124</v>
      </c>
      <c r="B327" t="s">
        <v>2445</v>
      </c>
      <c r="L327" t="s">
        <v>2446</v>
      </c>
    </row>
    <row r="328" spans="1:12" x14ac:dyDescent="0.25">
      <c r="A328" t="s">
        <v>891</v>
      </c>
      <c r="B328" t="s">
        <v>1060</v>
      </c>
      <c r="C328" t="s">
        <v>1531</v>
      </c>
      <c r="D328" t="s">
        <v>2268</v>
      </c>
      <c r="F328" t="b">
        <v>1</v>
      </c>
      <c r="G328" t="s">
        <v>2447</v>
      </c>
      <c r="I328" t="s">
        <v>1748</v>
      </c>
      <c r="J328" t="s">
        <v>2269</v>
      </c>
    </row>
    <row r="329" spans="1:12" x14ac:dyDescent="0.25">
      <c r="A329" t="s">
        <v>47</v>
      </c>
      <c r="B329" t="s">
        <v>1061</v>
      </c>
      <c r="C329" t="s">
        <v>1046</v>
      </c>
      <c r="D329" t="s">
        <v>1062</v>
      </c>
      <c r="F329" t="b">
        <v>1</v>
      </c>
      <c r="G329" t="s">
        <v>2447</v>
      </c>
      <c r="I329" t="s">
        <v>551</v>
      </c>
      <c r="J329" t="s">
        <v>1063</v>
      </c>
    </row>
    <row r="330" spans="1:12" x14ac:dyDescent="0.25">
      <c r="A330" t="s">
        <v>22</v>
      </c>
    </row>
    <row r="331" spans="1:12" x14ac:dyDescent="0.25">
      <c r="A331" s="2" t="s">
        <v>22</v>
      </c>
    </row>
    <row r="332" spans="1:12" x14ac:dyDescent="0.25">
      <c r="A332" s="4" t="s">
        <v>20</v>
      </c>
      <c r="B332" t="s">
        <v>1081</v>
      </c>
      <c r="C332" t="s">
        <v>1082</v>
      </c>
      <c r="G332" s="1" t="s">
        <v>112</v>
      </c>
      <c r="H332" s="1"/>
    </row>
    <row r="333" spans="1:12" x14ac:dyDescent="0.25">
      <c r="A333" s="2" t="s">
        <v>1087</v>
      </c>
      <c r="B333" t="s">
        <v>1092</v>
      </c>
      <c r="C333" t="s">
        <v>1083</v>
      </c>
      <c r="D333" t="s">
        <v>1092</v>
      </c>
      <c r="F333" t="b">
        <v>1</v>
      </c>
      <c r="I333" t="s">
        <v>545</v>
      </c>
      <c r="J333" t="s">
        <v>1091</v>
      </c>
    </row>
    <row r="334" spans="1:12" x14ac:dyDescent="0.25">
      <c r="A334" s="2" t="s">
        <v>20</v>
      </c>
      <c r="B334" t="s">
        <v>1084</v>
      </c>
      <c r="C334" t="s">
        <v>1085</v>
      </c>
      <c r="G334" t="s">
        <v>1086</v>
      </c>
    </row>
    <row r="335" spans="1:12" x14ac:dyDescent="0.25">
      <c r="A335" t="s">
        <v>1097</v>
      </c>
      <c r="B335" t="s">
        <v>1098</v>
      </c>
      <c r="C335" t="s">
        <v>1093</v>
      </c>
      <c r="D335" t="s">
        <v>1098</v>
      </c>
      <c r="F335" t="b">
        <v>1</v>
      </c>
      <c r="I335" t="s">
        <v>1833</v>
      </c>
      <c r="J335" t="s">
        <v>1091</v>
      </c>
    </row>
    <row r="336" spans="1:12" x14ac:dyDescent="0.25">
      <c r="A336" t="s">
        <v>43</v>
      </c>
      <c r="B336" t="s">
        <v>1099</v>
      </c>
      <c r="C336" t="s">
        <v>1094</v>
      </c>
      <c r="D336" t="s">
        <v>1099</v>
      </c>
      <c r="F336" t="b">
        <v>1</v>
      </c>
      <c r="G336" t="s">
        <v>1165</v>
      </c>
    </row>
    <row r="337" spans="1:12" x14ac:dyDescent="0.25">
      <c r="A337" t="s">
        <v>43</v>
      </c>
      <c r="B337" t="s">
        <v>1100</v>
      </c>
      <c r="C337" t="s">
        <v>1095</v>
      </c>
      <c r="D337" t="s">
        <v>1100</v>
      </c>
      <c r="F337" t="b">
        <v>1</v>
      </c>
      <c r="G337" t="s">
        <v>1166</v>
      </c>
    </row>
    <row r="338" spans="1:12" x14ac:dyDescent="0.25">
      <c r="A338" t="s">
        <v>43</v>
      </c>
      <c r="B338" t="s">
        <v>1101</v>
      </c>
      <c r="C338" t="s">
        <v>1096</v>
      </c>
      <c r="D338" t="s">
        <v>1101</v>
      </c>
      <c r="F338" t="b">
        <v>1</v>
      </c>
      <c r="G338" t="s">
        <v>1167</v>
      </c>
    </row>
    <row r="339" spans="1:12" x14ac:dyDescent="0.25">
      <c r="A339" t="s">
        <v>124</v>
      </c>
      <c r="B339" t="s">
        <v>1102</v>
      </c>
      <c r="L339" t="s">
        <v>1105</v>
      </c>
    </row>
    <row r="340" spans="1:12" x14ac:dyDescent="0.25">
      <c r="A340" s="10" t="s">
        <v>121</v>
      </c>
      <c r="B340" t="s">
        <v>1538</v>
      </c>
      <c r="G340" t="s">
        <v>1537</v>
      </c>
      <c r="K340" t="s">
        <v>1106</v>
      </c>
    </row>
    <row r="341" spans="1:12" x14ac:dyDescent="0.25">
      <c r="A341" t="s">
        <v>124</v>
      </c>
      <c r="B341" t="s">
        <v>1103</v>
      </c>
      <c r="L341" t="s">
        <v>1107</v>
      </c>
    </row>
    <row r="342" spans="1:12" x14ac:dyDescent="0.25">
      <c r="A342" t="s">
        <v>124</v>
      </c>
      <c r="B342" t="s">
        <v>1104</v>
      </c>
      <c r="L342" s="11" t="s">
        <v>2438</v>
      </c>
    </row>
    <row r="343" spans="1:12" x14ac:dyDescent="0.25">
      <c r="A343" t="s">
        <v>20</v>
      </c>
      <c r="B343" t="s">
        <v>1237</v>
      </c>
      <c r="C343" t="s">
        <v>1238</v>
      </c>
      <c r="E343" t="s">
        <v>189</v>
      </c>
      <c r="L343" s="11"/>
    </row>
    <row r="344" spans="1:12" x14ac:dyDescent="0.25">
      <c r="A344" t="s">
        <v>1810</v>
      </c>
      <c r="B344" t="s">
        <v>1182</v>
      </c>
      <c r="C344" t="s">
        <v>1168</v>
      </c>
      <c r="D344" t="s">
        <v>1215</v>
      </c>
      <c r="F344" t="b">
        <v>1</v>
      </c>
    </row>
    <row r="345" spans="1:12" x14ac:dyDescent="0.25">
      <c r="A345" t="s">
        <v>1177</v>
      </c>
      <c r="B345" t="s">
        <v>1183</v>
      </c>
      <c r="C345" t="s">
        <v>1108</v>
      </c>
      <c r="D345" t="s">
        <v>1183</v>
      </c>
      <c r="F345" t="b">
        <v>1</v>
      </c>
    </row>
    <row r="346" spans="1:12" x14ac:dyDescent="0.25">
      <c r="A346" t="s">
        <v>474</v>
      </c>
      <c r="B346" t="s">
        <v>1184</v>
      </c>
      <c r="C346" t="s">
        <v>1109</v>
      </c>
      <c r="D346" t="s">
        <v>1184</v>
      </c>
      <c r="F346" t="b">
        <v>1</v>
      </c>
    </row>
    <row r="347" spans="1:12" x14ac:dyDescent="0.25">
      <c r="A347" t="s">
        <v>373</v>
      </c>
      <c r="B347" t="s">
        <v>1185</v>
      </c>
      <c r="C347" t="s">
        <v>1169</v>
      </c>
      <c r="D347" t="s">
        <v>1216</v>
      </c>
      <c r="F347" t="b">
        <v>1</v>
      </c>
    </row>
    <row r="348" spans="1:12" x14ac:dyDescent="0.25">
      <c r="A348" t="s">
        <v>22</v>
      </c>
    </row>
    <row r="349" spans="1:12" x14ac:dyDescent="0.25">
      <c r="A349" t="s">
        <v>20</v>
      </c>
      <c r="B349" t="s">
        <v>1239</v>
      </c>
      <c r="C349" t="s">
        <v>1240</v>
      </c>
      <c r="E349" t="s">
        <v>189</v>
      </c>
    </row>
    <row r="350" spans="1:12" x14ac:dyDescent="0.25">
      <c r="A350" t="s">
        <v>47</v>
      </c>
      <c r="B350" t="s">
        <v>1186</v>
      </c>
      <c r="C350" t="s">
        <v>1170</v>
      </c>
      <c r="D350" t="s">
        <v>1218</v>
      </c>
      <c r="F350" t="b">
        <v>1</v>
      </c>
      <c r="I350" t="s">
        <v>1217</v>
      </c>
    </row>
    <row r="351" spans="1:12" x14ac:dyDescent="0.25">
      <c r="A351" t="s">
        <v>1178</v>
      </c>
      <c r="B351" t="s">
        <v>1187</v>
      </c>
      <c r="C351" t="s">
        <v>1171</v>
      </c>
      <c r="D351" t="s">
        <v>1187</v>
      </c>
      <c r="F351" t="b">
        <v>1</v>
      </c>
    </row>
    <row r="352" spans="1:12" x14ac:dyDescent="0.25">
      <c r="A352" t="s">
        <v>1214</v>
      </c>
      <c r="B352" t="s">
        <v>1188</v>
      </c>
      <c r="C352" t="s">
        <v>1172</v>
      </c>
      <c r="D352" t="s">
        <v>1188</v>
      </c>
      <c r="F352" t="b">
        <v>1</v>
      </c>
    </row>
    <row r="353" spans="1:12" x14ac:dyDescent="0.25">
      <c r="A353" t="s">
        <v>22</v>
      </c>
    </row>
    <row r="354" spans="1:12" x14ac:dyDescent="0.25">
      <c r="A354" t="s">
        <v>20</v>
      </c>
      <c r="B354" t="s">
        <v>1241</v>
      </c>
      <c r="C354" t="s">
        <v>1242</v>
      </c>
      <c r="E354" t="s">
        <v>189</v>
      </c>
    </row>
    <row r="355" spans="1:12" x14ac:dyDescent="0.25">
      <c r="A355" t="s">
        <v>1179</v>
      </c>
      <c r="B355" t="s">
        <v>1189</v>
      </c>
      <c r="C355" t="s">
        <v>1173</v>
      </c>
      <c r="D355" t="s">
        <v>1189</v>
      </c>
      <c r="F355" t="b">
        <v>1</v>
      </c>
    </row>
    <row r="356" spans="1:12" x14ac:dyDescent="0.25">
      <c r="A356" t="s">
        <v>1180</v>
      </c>
      <c r="B356" t="s">
        <v>1190</v>
      </c>
      <c r="C356" t="s">
        <v>1174</v>
      </c>
      <c r="D356" t="s">
        <v>1190</v>
      </c>
      <c r="F356" t="b">
        <v>1</v>
      </c>
    </row>
    <row r="357" spans="1:12" x14ac:dyDescent="0.25">
      <c r="A357" t="s">
        <v>1181</v>
      </c>
      <c r="B357" t="s">
        <v>1191</v>
      </c>
      <c r="C357" t="s">
        <v>1175</v>
      </c>
      <c r="D357" t="s">
        <v>2270</v>
      </c>
      <c r="F357" t="b">
        <v>1</v>
      </c>
      <c r="I357" t="s">
        <v>1748</v>
      </c>
      <c r="J357" t="s">
        <v>691</v>
      </c>
    </row>
    <row r="358" spans="1:12" x14ac:dyDescent="0.25">
      <c r="A358" t="s">
        <v>22</v>
      </c>
    </row>
    <row r="359" spans="1:12" x14ac:dyDescent="0.25">
      <c r="A359" t="s">
        <v>43</v>
      </c>
      <c r="B359" t="s">
        <v>1192</v>
      </c>
      <c r="C359" t="s">
        <v>1110</v>
      </c>
      <c r="D359" t="s">
        <v>1192</v>
      </c>
      <c r="F359" t="b">
        <v>1</v>
      </c>
      <c r="G359" t="s">
        <v>2629</v>
      </c>
    </row>
    <row r="360" spans="1:12" x14ac:dyDescent="0.25">
      <c r="A360" t="s">
        <v>38</v>
      </c>
      <c r="B360" t="s">
        <v>2239</v>
      </c>
      <c r="C360" t="s">
        <v>2240</v>
      </c>
      <c r="D360" t="s">
        <v>2239</v>
      </c>
      <c r="F360" t="b">
        <v>1</v>
      </c>
    </row>
    <row r="361" spans="1:12" x14ac:dyDescent="0.25">
      <c r="A361" s="15" t="s">
        <v>121</v>
      </c>
      <c r="B361" t="s">
        <v>1244</v>
      </c>
      <c r="C361" t="s">
        <v>1243</v>
      </c>
      <c r="G361" t="s">
        <v>2241</v>
      </c>
    </row>
    <row r="362" spans="1:12" x14ac:dyDescent="0.25">
      <c r="A362" t="s">
        <v>43</v>
      </c>
      <c r="B362" t="s">
        <v>1193</v>
      </c>
      <c r="C362" t="s">
        <v>1176</v>
      </c>
      <c r="D362" t="s">
        <v>2426</v>
      </c>
      <c r="F362" t="b">
        <v>1</v>
      </c>
    </row>
    <row r="363" spans="1:12" x14ac:dyDescent="0.25">
      <c r="A363" s="15" t="s">
        <v>123</v>
      </c>
    </row>
    <row r="364" spans="1:12" x14ac:dyDescent="0.25">
      <c r="A364" s="7" t="s">
        <v>121</v>
      </c>
      <c r="B364" t="s">
        <v>1245</v>
      </c>
      <c r="C364" t="s">
        <v>1246</v>
      </c>
      <c r="G364" t="s">
        <v>2241</v>
      </c>
      <c r="K364" s="7" t="s">
        <v>1248</v>
      </c>
    </row>
    <row r="365" spans="1:12" x14ac:dyDescent="0.25">
      <c r="A365" t="s">
        <v>124</v>
      </c>
      <c r="B365" t="s">
        <v>1247</v>
      </c>
      <c r="L365" s="2" t="s">
        <v>1249</v>
      </c>
    </row>
    <row r="366" spans="1:12" x14ac:dyDescent="0.25">
      <c r="A366" t="s">
        <v>890</v>
      </c>
      <c r="B366" t="s">
        <v>1258</v>
      </c>
      <c r="C366" t="s">
        <v>2201</v>
      </c>
      <c r="D366" t="s">
        <v>1258</v>
      </c>
      <c r="F366" t="b">
        <v>1</v>
      </c>
    </row>
    <row r="367" spans="1:12" x14ac:dyDescent="0.25">
      <c r="A367" t="s">
        <v>43</v>
      </c>
      <c r="B367" t="s">
        <v>1259</v>
      </c>
      <c r="C367" t="s">
        <v>879</v>
      </c>
      <c r="D367" t="s">
        <v>1259</v>
      </c>
      <c r="F367" t="b">
        <v>1</v>
      </c>
      <c r="G367" t="s">
        <v>1271</v>
      </c>
    </row>
    <row r="368" spans="1:12" x14ac:dyDescent="0.25">
      <c r="A368" t="s">
        <v>373</v>
      </c>
      <c r="B368" t="s">
        <v>1260</v>
      </c>
      <c r="C368" t="s">
        <v>1266</v>
      </c>
      <c r="D368" t="s">
        <v>1260</v>
      </c>
      <c r="F368" t="b">
        <v>1</v>
      </c>
    </row>
    <row r="369" spans="1:12" x14ac:dyDescent="0.25">
      <c r="A369" t="s">
        <v>1270</v>
      </c>
      <c r="B369" t="s">
        <v>1261</v>
      </c>
      <c r="C369" t="s">
        <v>1267</v>
      </c>
      <c r="D369" t="s">
        <v>1261</v>
      </c>
      <c r="F369" t="b">
        <v>1</v>
      </c>
    </row>
    <row r="370" spans="1:12" x14ac:dyDescent="0.25">
      <c r="A370" t="s">
        <v>43</v>
      </c>
      <c r="B370" t="s">
        <v>1263</v>
      </c>
      <c r="C370" t="s">
        <v>1268</v>
      </c>
      <c r="D370" t="s">
        <v>1263</v>
      </c>
      <c r="F370" t="b">
        <v>1</v>
      </c>
      <c r="G370" t="s">
        <v>1274</v>
      </c>
    </row>
    <row r="371" spans="1:12" x14ac:dyDescent="0.25">
      <c r="A371" t="s">
        <v>1276</v>
      </c>
      <c r="B371" t="s">
        <v>1262</v>
      </c>
      <c r="C371" t="s">
        <v>1834</v>
      </c>
      <c r="D371" t="s">
        <v>1262</v>
      </c>
      <c r="F371" t="b">
        <v>1</v>
      </c>
    </row>
    <row r="372" spans="1:12" x14ac:dyDescent="0.25">
      <c r="A372" t="s">
        <v>43</v>
      </c>
      <c r="B372" t="s">
        <v>1264</v>
      </c>
      <c r="C372" t="s">
        <v>1269</v>
      </c>
      <c r="D372" t="s">
        <v>1264</v>
      </c>
      <c r="F372" t="b">
        <v>1</v>
      </c>
      <c r="G372" t="s">
        <v>1282</v>
      </c>
    </row>
    <row r="373" spans="1:12" x14ac:dyDescent="0.25">
      <c r="A373" t="s">
        <v>47</v>
      </c>
      <c r="B373" t="s">
        <v>1283</v>
      </c>
      <c r="C373" t="s">
        <v>1284</v>
      </c>
      <c r="D373" t="s">
        <v>1285</v>
      </c>
      <c r="F373" t="b">
        <v>1</v>
      </c>
    </row>
    <row r="374" spans="1:12" x14ac:dyDescent="0.25">
      <c r="A374" s="7" t="s">
        <v>123</v>
      </c>
    </row>
    <row r="375" spans="1:12" x14ac:dyDescent="0.25">
      <c r="A375" t="s">
        <v>20</v>
      </c>
      <c r="B375" t="s">
        <v>2452</v>
      </c>
      <c r="C375" t="s">
        <v>2453</v>
      </c>
    </row>
    <row r="376" spans="1:12" x14ac:dyDescent="0.25">
      <c r="A376" t="s">
        <v>1286</v>
      </c>
      <c r="B376" t="s">
        <v>1297</v>
      </c>
      <c r="C376" t="s">
        <v>1265</v>
      </c>
      <c r="D376" t="s">
        <v>1297</v>
      </c>
      <c r="F376" t="b">
        <v>1</v>
      </c>
    </row>
    <row r="377" spans="1:12" x14ac:dyDescent="0.25">
      <c r="A377" t="s">
        <v>22</v>
      </c>
    </row>
    <row r="378" spans="1:12" x14ac:dyDescent="0.25">
      <c r="A378" t="s">
        <v>124</v>
      </c>
      <c r="B378" t="s">
        <v>2469</v>
      </c>
      <c r="L378" t="s">
        <v>2554</v>
      </c>
    </row>
    <row r="379" spans="1:12" x14ac:dyDescent="0.25">
      <c r="A379" t="s">
        <v>124</v>
      </c>
      <c r="B379" t="s">
        <v>2470</v>
      </c>
      <c r="L379" t="s">
        <v>2555</v>
      </c>
    </row>
    <row r="380" spans="1:12" x14ac:dyDescent="0.25">
      <c r="A380" t="s">
        <v>124</v>
      </c>
      <c r="B380" t="s">
        <v>2471</v>
      </c>
      <c r="L380" t="s">
        <v>2556</v>
      </c>
    </row>
    <row r="381" spans="1:12" x14ac:dyDescent="0.25">
      <c r="A381" t="s">
        <v>124</v>
      </c>
      <c r="B381" t="s">
        <v>2472</v>
      </c>
      <c r="L381" t="s">
        <v>2557</v>
      </c>
    </row>
    <row r="382" spans="1:12" x14ac:dyDescent="0.25">
      <c r="A382" t="s">
        <v>124</v>
      </c>
      <c r="B382" t="s">
        <v>2473</v>
      </c>
      <c r="L382" t="s">
        <v>2558</v>
      </c>
    </row>
    <row r="383" spans="1:12" x14ac:dyDescent="0.25">
      <c r="A383" t="s">
        <v>124</v>
      </c>
      <c r="B383" t="s">
        <v>2474</v>
      </c>
      <c r="L383" t="s">
        <v>2559</v>
      </c>
    </row>
    <row r="384" spans="1:12" x14ac:dyDescent="0.25">
      <c r="A384" t="s">
        <v>124</v>
      </c>
      <c r="B384" t="s">
        <v>1295</v>
      </c>
      <c r="L384" t="s">
        <v>1296</v>
      </c>
    </row>
    <row r="385" spans="1:12" x14ac:dyDescent="0.25">
      <c r="A385" s="14" t="s">
        <v>121</v>
      </c>
      <c r="B385" t="s">
        <v>2415</v>
      </c>
      <c r="G385" t="s">
        <v>2416</v>
      </c>
      <c r="K385" t="s">
        <v>1300</v>
      </c>
    </row>
    <row r="386" spans="1:12" x14ac:dyDescent="0.25">
      <c r="A386" t="s">
        <v>124</v>
      </c>
      <c r="B386" t="s">
        <v>1298</v>
      </c>
      <c r="L386" t="s">
        <v>1301</v>
      </c>
    </row>
    <row r="387" spans="1:12" x14ac:dyDescent="0.25">
      <c r="A387" t="s">
        <v>124</v>
      </c>
      <c r="B387" t="s">
        <v>1299</v>
      </c>
      <c r="L387" s="2" t="s">
        <v>2475</v>
      </c>
    </row>
    <row r="388" spans="1:12" x14ac:dyDescent="0.25">
      <c r="A388" t="s">
        <v>890</v>
      </c>
      <c r="B388" t="s">
        <v>1311</v>
      </c>
      <c r="C388" t="s">
        <v>1302</v>
      </c>
      <c r="D388" t="s">
        <v>1311</v>
      </c>
      <c r="F388" t="b">
        <v>1</v>
      </c>
    </row>
    <row r="389" spans="1:12" x14ac:dyDescent="0.25">
      <c r="A389" t="s">
        <v>43</v>
      </c>
      <c r="B389" t="s">
        <v>1312</v>
      </c>
      <c r="C389" t="s">
        <v>1294</v>
      </c>
      <c r="D389" t="s">
        <v>1312</v>
      </c>
      <c r="F389" t="b">
        <v>1</v>
      </c>
      <c r="G389" t="s">
        <v>1316</v>
      </c>
    </row>
    <row r="390" spans="1:12" x14ac:dyDescent="0.25">
      <c r="A390" t="s">
        <v>1306</v>
      </c>
      <c r="B390" t="s">
        <v>1313</v>
      </c>
      <c r="C390" t="s">
        <v>1303</v>
      </c>
      <c r="D390" t="s">
        <v>1317</v>
      </c>
      <c r="F390" t="b">
        <v>1</v>
      </c>
    </row>
    <row r="391" spans="1:12" x14ac:dyDescent="0.25">
      <c r="A391" t="s">
        <v>373</v>
      </c>
      <c r="B391" t="s">
        <v>1314</v>
      </c>
      <c r="C391" t="s">
        <v>1305</v>
      </c>
      <c r="D391" t="s">
        <v>1389</v>
      </c>
      <c r="F391" t="b">
        <v>1</v>
      </c>
      <c r="I391" t="s">
        <v>551</v>
      </c>
      <c r="J391" t="s">
        <v>1319</v>
      </c>
    </row>
    <row r="392" spans="1:12" x14ac:dyDescent="0.25">
      <c r="A392" t="s">
        <v>373</v>
      </c>
      <c r="B392" t="s">
        <v>1315</v>
      </c>
      <c r="C392" t="s">
        <v>1304</v>
      </c>
      <c r="D392" t="s">
        <v>1321</v>
      </c>
      <c r="F392" t="b">
        <v>1</v>
      </c>
      <c r="G392" t="s">
        <v>1318</v>
      </c>
      <c r="I392" t="s">
        <v>551</v>
      </c>
      <c r="J392" t="s">
        <v>1320</v>
      </c>
    </row>
    <row r="393" spans="1:12" x14ac:dyDescent="0.25">
      <c r="A393" s="14" t="s">
        <v>123</v>
      </c>
    </row>
    <row r="394" spans="1:12" x14ac:dyDescent="0.25">
      <c r="A394" t="s">
        <v>20</v>
      </c>
      <c r="B394" t="s">
        <v>1335</v>
      </c>
      <c r="C394" t="s">
        <v>1336</v>
      </c>
      <c r="E394" t="s">
        <v>189</v>
      </c>
    </row>
    <row r="395" spans="1:12" x14ac:dyDescent="0.25">
      <c r="A395" t="s">
        <v>373</v>
      </c>
      <c r="B395" t="s">
        <v>1323</v>
      </c>
      <c r="C395" t="s">
        <v>1329</v>
      </c>
      <c r="D395" t="s">
        <v>1322</v>
      </c>
      <c r="F395" t="b">
        <v>1</v>
      </c>
      <c r="I395" t="s">
        <v>551</v>
      </c>
      <c r="J395" t="s">
        <v>1319</v>
      </c>
    </row>
    <row r="396" spans="1:12" x14ac:dyDescent="0.25">
      <c r="A396" t="s">
        <v>373</v>
      </c>
      <c r="B396" t="s">
        <v>1324</v>
      </c>
      <c r="C396" t="s">
        <v>1330</v>
      </c>
      <c r="D396" t="s">
        <v>1375</v>
      </c>
      <c r="F396" t="b">
        <v>1</v>
      </c>
      <c r="I396" t="s">
        <v>551</v>
      </c>
      <c r="J396" t="s">
        <v>1319</v>
      </c>
    </row>
    <row r="397" spans="1:12" x14ac:dyDescent="0.25">
      <c r="A397" t="s">
        <v>373</v>
      </c>
      <c r="B397" t="s">
        <v>1325</v>
      </c>
      <c r="C397" t="s">
        <v>1331</v>
      </c>
      <c r="D397" t="s">
        <v>1376</v>
      </c>
      <c r="F397" t="b">
        <v>1</v>
      </c>
      <c r="I397" t="s">
        <v>551</v>
      </c>
      <c r="J397" t="s">
        <v>1319</v>
      </c>
    </row>
    <row r="398" spans="1:12" x14ac:dyDescent="0.25">
      <c r="A398" t="s">
        <v>373</v>
      </c>
      <c r="B398" t="s">
        <v>1326</v>
      </c>
      <c r="C398" t="s">
        <v>1332</v>
      </c>
      <c r="D398" t="s">
        <v>1377</v>
      </c>
      <c r="F398" t="b">
        <v>1</v>
      </c>
      <c r="I398" t="s">
        <v>551</v>
      </c>
      <c r="J398" t="s">
        <v>1319</v>
      </c>
    </row>
    <row r="399" spans="1:12" x14ac:dyDescent="0.25">
      <c r="A399" t="s">
        <v>373</v>
      </c>
      <c r="B399" t="s">
        <v>1327</v>
      </c>
      <c r="C399" t="s">
        <v>1333</v>
      </c>
      <c r="D399" t="s">
        <v>1378</v>
      </c>
      <c r="F399" t="b">
        <v>1</v>
      </c>
      <c r="I399" t="s">
        <v>551</v>
      </c>
      <c r="J399" t="s">
        <v>1319</v>
      </c>
    </row>
    <row r="400" spans="1:12" x14ac:dyDescent="0.25">
      <c r="A400" t="s">
        <v>22</v>
      </c>
    </row>
    <row r="401" spans="1:10" x14ac:dyDescent="0.25">
      <c r="A401" t="s">
        <v>43</v>
      </c>
      <c r="B401" t="s">
        <v>1328</v>
      </c>
      <c r="C401" t="s">
        <v>1334</v>
      </c>
      <c r="D401" t="s">
        <v>1328</v>
      </c>
      <c r="F401" t="b">
        <v>1</v>
      </c>
      <c r="G401" t="s">
        <v>1337</v>
      </c>
    </row>
    <row r="402" spans="1:10" x14ac:dyDescent="0.25">
      <c r="A402" s="2" t="s">
        <v>20</v>
      </c>
      <c r="B402" t="s">
        <v>1339</v>
      </c>
      <c r="C402" t="s">
        <v>1338</v>
      </c>
    </row>
    <row r="403" spans="1:10" x14ac:dyDescent="0.25">
      <c r="A403" t="s">
        <v>890</v>
      </c>
      <c r="B403" t="s">
        <v>1355</v>
      </c>
      <c r="C403" t="s">
        <v>1340</v>
      </c>
      <c r="D403" t="s">
        <v>1355</v>
      </c>
      <c r="F403" t="b">
        <v>1</v>
      </c>
    </row>
    <row r="404" spans="1:10" x14ac:dyDescent="0.25">
      <c r="A404" t="s">
        <v>43</v>
      </c>
      <c r="B404" t="s">
        <v>1356</v>
      </c>
      <c r="C404" t="s">
        <v>879</v>
      </c>
      <c r="D404" t="s">
        <v>1356</v>
      </c>
      <c r="F404" t="b">
        <v>1</v>
      </c>
      <c r="G404" t="s">
        <v>1374</v>
      </c>
    </row>
    <row r="405" spans="1:10" x14ac:dyDescent="0.25">
      <c r="A405" t="s">
        <v>20</v>
      </c>
      <c r="B405" t="s">
        <v>2646</v>
      </c>
      <c r="C405" t="s">
        <v>1669</v>
      </c>
      <c r="E405" t="s">
        <v>189</v>
      </c>
    </row>
    <row r="406" spans="1:10" x14ac:dyDescent="0.25">
      <c r="A406" t="s">
        <v>373</v>
      </c>
      <c r="B406" t="s">
        <v>1357</v>
      </c>
      <c r="C406" t="s">
        <v>1341</v>
      </c>
      <c r="D406" t="s">
        <v>1379</v>
      </c>
      <c r="F406" t="b">
        <v>1</v>
      </c>
      <c r="I406" t="s">
        <v>551</v>
      </c>
      <c r="J406" t="s">
        <v>1319</v>
      </c>
    </row>
    <row r="407" spans="1:10" x14ac:dyDescent="0.25">
      <c r="A407" t="s">
        <v>373</v>
      </c>
      <c r="B407" t="s">
        <v>1358</v>
      </c>
      <c r="C407" t="s">
        <v>1342</v>
      </c>
      <c r="D407" t="s">
        <v>1380</v>
      </c>
      <c r="F407" t="b">
        <v>1</v>
      </c>
      <c r="I407" t="s">
        <v>551</v>
      </c>
      <c r="J407" t="s">
        <v>1405</v>
      </c>
    </row>
    <row r="408" spans="1:10" x14ac:dyDescent="0.25">
      <c r="A408" t="s">
        <v>373</v>
      </c>
      <c r="B408" t="s">
        <v>1359</v>
      </c>
      <c r="C408" t="s">
        <v>1343</v>
      </c>
      <c r="D408" t="s">
        <v>1381</v>
      </c>
      <c r="F408" t="b">
        <v>1</v>
      </c>
      <c r="I408" t="s">
        <v>551</v>
      </c>
      <c r="J408" t="s">
        <v>1405</v>
      </c>
    </row>
    <row r="409" spans="1:10" x14ac:dyDescent="0.25">
      <c r="A409" t="s">
        <v>373</v>
      </c>
      <c r="B409" t="s">
        <v>1360</v>
      </c>
      <c r="C409" t="s">
        <v>1344</v>
      </c>
      <c r="D409" t="s">
        <v>1382</v>
      </c>
      <c r="F409" t="b">
        <v>1</v>
      </c>
      <c r="I409" t="s">
        <v>551</v>
      </c>
      <c r="J409" t="s">
        <v>1405</v>
      </c>
    </row>
    <row r="410" spans="1:10" x14ac:dyDescent="0.25">
      <c r="A410" t="s">
        <v>373</v>
      </c>
      <c r="B410" t="s">
        <v>1361</v>
      </c>
      <c r="C410" t="s">
        <v>1345</v>
      </c>
      <c r="D410" t="s">
        <v>1383</v>
      </c>
      <c r="F410" t="b">
        <v>1</v>
      </c>
      <c r="I410" t="s">
        <v>551</v>
      </c>
      <c r="J410" t="s">
        <v>1405</v>
      </c>
    </row>
    <row r="411" spans="1:10" x14ac:dyDescent="0.25">
      <c r="A411" t="s">
        <v>373</v>
      </c>
      <c r="B411" t="s">
        <v>1362</v>
      </c>
      <c r="C411" t="s">
        <v>1346</v>
      </c>
      <c r="D411" t="s">
        <v>1384</v>
      </c>
      <c r="F411" t="b">
        <v>1</v>
      </c>
      <c r="I411" t="s">
        <v>551</v>
      </c>
      <c r="J411" t="s">
        <v>1405</v>
      </c>
    </row>
    <row r="412" spans="1:10" x14ac:dyDescent="0.25">
      <c r="A412" t="s">
        <v>373</v>
      </c>
      <c r="B412" t="s">
        <v>1363</v>
      </c>
      <c r="C412" t="s">
        <v>1347</v>
      </c>
      <c r="D412" t="s">
        <v>1385</v>
      </c>
      <c r="F412" t="b">
        <v>1</v>
      </c>
      <c r="I412" t="s">
        <v>551</v>
      </c>
      <c r="J412" t="s">
        <v>1405</v>
      </c>
    </row>
    <row r="413" spans="1:10" x14ac:dyDescent="0.25">
      <c r="A413" t="s">
        <v>373</v>
      </c>
      <c r="B413" t="s">
        <v>1364</v>
      </c>
      <c r="C413" t="s">
        <v>1348</v>
      </c>
      <c r="D413" t="s">
        <v>1386</v>
      </c>
      <c r="F413" t="b">
        <v>1</v>
      </c>
      <c r="I413" t="s">
        <v>551</v>
      </c>
      <c r="J413" t="s">
        <v>1405</v>
      </c>
    </row>
    <row r="414" spans="1:10" x14ac:dyDescent="0.25">
      <c r="A414" t="s">
        <v>373</v>
      </c>
      <c r="B414" t="s">
        <v>1365</v>
      </c>
      <c r="C414" t="s">
        <v>1349</v>
      </c>
      <c r="D414" t="s">
        <v>1387</v>
      </c>
      <c r="F414" t="b">
        <v>1</v>
      </c>
      <c r="I414" t="s">
        <v>1813</v>
      </c>
      <c r="J414" t="s">
        <v>1390</v>
      </c>
    </row>
    <row r="415" spans="1:10" x14ac:dyDescent="0.25">
      <c r="A415" t="s">
        <v>22</v>
      </c>
    </row>
    <row r="416" spans="1:10" x14ac:dyDescent="0.25">
      <c r="A416" t="s">
        <v>373</v>
      </c>
      <c r="B416" t="s">
        <v>1366</v>
      </c>
      <c r="C416" t="s">
        <v>1373</v>
      </c>
      <c r="D416" t="s">
        <v>1388</v>
      </c>
      <c r="F416" t="b">
        <v>1</v>
      </c>
      <c r="G416" t="s">
        <v>1623</v>
      </c>
    </row>
    <row r="417" spans="1:12" x14ac:dyDescent="0.25">
      <c r="A417" t="s">
        <v>38</v>
      </c>
      <c r="B417" t="s">
        <v>1367</v>
      </c>
      <c r="C417" t="s">
        <v>1350</v>
      </c>
      <c r="D417" t="s">
        <v>1367</v>
      </c>
      <c r="F417" t="b">
        <v>1</v>
      </c>
    </row>
    <row r="418" spans="1:12" x14ac:dyDescent="0.25">
      <c r="A418" t="s">
        <v>1372</v>
      </c>
      <c r="B418" t="s">
        <v>1368</v>
      </c>
      <c r="C418" t="s">
        <v>1351</v>
      </c>
      <c r="D418" t="s">
        <v>1368</v>
      </c>
      <c r="F418" t="b">
        <v>1</v>
      </c>
      <c r="G418" t="s">
        <v>1391</v>
      </c>
    </row>
    <row r="419" spans="1:12" x14ac:dyDescent="0.25">
      <c r="A419" t="s">
        <v>20</v>
      </c>
      <c r="B419" t="s">
        <v>1403</v>
      </c>
      <c r="C419" t="s">
        <v>1404</v>
      </c>
      <c r="E419" t="s">
        <v>189</v>
      </c>
      <c r="G419" t="s">
        <v>1406</v>
      </c>
    </row>
    <row r="420" spans="1:12" x14ac:dyDescent="0.25">
      <c r="A420" t="s">
        <v>43</v>
      </c>
      <c r="B420" t="s">
        <v>1369</v>
      </c>
      <c r="C420" t="s">
        <v>1352</v>
      </c>
      <c r="D420" t="s">
        <v>1369</v>
      </c>
      <c r="F420" t="b">
        <v>1</v>
      </c>
      <c r="G420" t="s">
        <v>1400</v>
      </c>
    </row>
    <row r="421" spans="1:12" x14ac:dyDescent="0.25">
      <c r="A421" t="s">
        <v>43</v>
      </c>
      <c r="B421" t="s">
        <v>1370</v>
      </c>
      <c r="C421" t="s">
        <v>1353</v>
      </c>
      <c r="D421" t="s">
        <v>1370</v>
      </c>
      <c r="F421" t="b">
        <v>1</v>
      </c>
      <c r="G421" t="s">
        <v>1401</v>
      </c>
    </row>
    <row r="422" spans="1:12" x14ac:dyDescent="0.25">
      <c r="A422" t="s">
        <v>43</v>
      </c>
      <c r="B422" t="s">
        <v>1371</v>
      </c>
      <c r="C422" t="s">
        <v>1354</v>
      </c>
      <c r="D422" t="s">
        <v>1371</v>
      </c>
      <c r="F422" t="b">
        <v>1</v>
      </c>
      <c r="G422" t="s">
        <v>1402</v>
      </c>
    </row>
    <row r="423" spans="1:12" x14ac:dyDescent="0.25">
      <c r="A423" t="s">
        <v>22</v>
      </c>
    </row>
    <row r="424" spans="1:12" x14ac:dyDescent="0.25">
      <c r="A424" t="s">
        <v>124</v>
      </c>
      <c r="B424" t="s">
        <v>2476</v>
      </c>
      <c r="L424" t="s">
        <v>3132</v>
      </c>
    </row>
    <row r="425" spans="1:12" x14ac:dyDescent="0.25">
      <c r="A425" t="s">
        <v>124</v>
      </c>
      <c r="B425" t="s">
        <v>2477</v>
      </c>
      <c r="L425" t="s">
        <v>2485</v>
      </c>
    </row>
    <row r="426" spans="1:12" x14ac:dyDescent="0.25">
      <c r="A426" t="s">
        <v>124</v>
      </c>
      <c r="B426" t="s">
        <v>2478</v>
      </c>
      <c r="L426" t="s">
        <v>2486</v>
      </c>
    </row>
    <row r="427" spans="1:12" x14ac:dyDescent="0.25">
      <c r="A427" t="s">
        <v>124</v>
      </c>
      <c r="B427" t="s">
        <v>2479</v>
      </c>
      <c r="L427" t="s">
        <v>2489</v>
      </c>
    </row>
    <row r="428" spans="1:12" x14ac:dyDescent="0.25">
      <c r="A428" t="s">
        <v>124</v>
      </c>
      <c r="B428" t="s">
        <v>2480</v>
      </c>
      <c r="L428" t="s">
        <v>2490</v>
      </c>
    </row>
    <row r="429" spans="1:12" x14ac:dyDescent="0.25">
      <c r="A429" t="s">
        <v>124</v>
      </c>
      <c r="B429" t="s">
        <v>2481</v>
      </c>
      <c r="L429" t="s">
        <v>2487</v>
      </c>
    </row>
    <row r="430" spans="1:12" x14ac:dyDescent="0.25">
      <c r="A430" t="s">
        <v>124</v>
      </c>
      <c r="B430" t="s">
        <v>2482</v>
      </c>
      <c r="L430" t="s">
        <v>2488</v>
      </c>
    </row>
    <row r="431" spans="1:12" x14ac:dyDescent="0.25">
      <c r="A431" t="s">
        <v>124</v>
      </c>
      <c r="B431" t="s">
        <v>2483</v>
      </c>
      <c r="L431" t="s">
        <v>2484</v>
      </c>
    </row>
    <row r="432" spans="1:12" x14ac:dyDescent="0.25">
      <c r="A432" t="s">
        <v>124</v>
      </c>
      <c r="B432" t="s">
        <v>1408</v>
      </c>
      <c r="L432" t="s">
        <v>1409</v>
      </c>
    </row>
    <row r="433" spans="1:12" x14ac:dyDescent="0.25">
      <c r="A433" t="s">
        <v>121</v>
      </c>
      <c r="B433" t="s">
        <v>2647</v>
      </c>
      <c r="G433" t="s">
        <v>2417</v>
      </c>
      <c r="K433" t="s">
        <v>1410</v>
      </c>
    </row>
    <row r="434" spans="1:12" x14ac:dyDescent="0.25">
      <c r="A434" t="s">
        <v>124</v>
      </c>
      <c r="B434" t="s">
        <v>1411</v>
      </c>
      <c r="L434" t="s">
        <v>1413</v>
      </c>
    </row>
    <row r="435" spans="1:12" x14ac:dyDescent="0.25">
      <c r="A435" t="s">
        <v>124</v>
      </c>
      <c r="B435" t="s">
        <v>1412</v>
      </c>
      <c r="L435" s="11" t="s">
        <v>2491</v>
      </c>
    </row>
    <row r="436" spans="1:12" x14ac:dyDescent="0.25">
      <c r="A436" s="2" t="s">
        <v>20</v>
      </c>
      <c r="B436" t="s">
        <v>2648</v>
      </c>
      <c r="C436" t="s">
        <v>1407</v>
      </c>
    </row>
    <row r="437" spans="1:12" x14ac:dyDescent="0.25">
      <c r="A437" t="s">
        <v>890</v>
      </c>
      <c r="B437" t="s">
        <v>1425</v>
      </c>
      <c r="C437" t="s">
        <v>1414</v>
      </c>
      <c r="D437" t="s">
        <v>1425</v>
      </c>
      <c r="F437" t="b">
        <v>1</v>
      </c>
    </row>
    <row r="438" spans="1:12" x14ac:dyDescent="0.25">
      <c r="A438" t="s">
        <v>43</v>
      </c>
      <c r="B438" t="s">
        <v>1426</v>
      </c>
      <c r="C438" t="s">
        <v>879</v>
      </c>
      <c r="D438" t="s">
        <v>1426</v>
      </c>
      <c r="F438" t="b">
        <v>1</v>
      </c>
      <c r="G438" t="s">
        <v>1438</v>
      </c>
    </row>
    <row r="439" spans="1:12" x14ac:dyDescent="0.25">
      <c r="A439" s="2" t="s">
        <v>20</v>
      </c>
      <c r="B439" t="s">
        <v>2649</v>
      </c>
      <c r="C439" t="s">
        <v>1407</v>
      </c>
      <c r="E439" t="s">
        <v>189</v>
      </c>
    </row>
    <row r="440" spans="1:12" x14ac:dyDescent="0.25">
      <c r="A440" t="s">
        <v>373</v>
      </c>
      <c r="B440" t="s">
        <v>1427</v>
      </c>
      <c r="C440" t="s">
        <v>1415</v>
      </c>
      <c r="D440" t="s">
        <v>1427</v>
      </c>
      <c r="F440" t="b">
        <v>1</v>
      </c>
      <c r="I440" t="s">
        <v>551</v>
      </c>
      <c r="J440" t="s">
        <v>1440</v>
      </c>
    </row>
    <row r="441" spans="1:12" x14ac:dyDescent="0.25">
      <c r="A441" t="s">
        <v>373</v>
      </c>
      <c r="B441" t="s">
        <v>1428</v>
      </c>
      <c r="C441" t="s">
        <v>1416</v>
      </c>
      <c r="D441" t="s">
        <v>1428</v>
      </c>
      <c r="F441" t="b">
        <v>1</v>
      </c>
      <c r="I441" t="s">
        <v>551</v>
      </c>
      <c r="J441" t="s">
        <v>1405</v>
      </c>
    </row>
    <row r="442" spans="1:12" x14ac:dyDescent="0.25">
      <c r="A442" t="s">
        <v>373</v>
      </c>
      <c r="B442" t="s">
        <v>1429</v>
      </c>
      <c r="C442" t="s">
        <v>1417</v>
      </c>
      <c r="D442" t="s">
        <v>1429</v>
      </c>
      <c r="F442" t="b">
        <v>1</v>
      </c>
      <c r="I442" t="s">
        <v>551</v>
      </c>
      <c r="J442" t="s">
        <v>1405</v>
      </c>
    </row>
    <row r="443" spans="1:12" s="4" customFormat="1" x14ac:dyDescent="0.25">
      <c r="A443" s="4" t="s">
        <v>373</v>
      </c>
      <c r="B443" s="4" t="s">
        <v>1430</v>
      </c>
      <c r="C443" s="4" t="s">
        <v>1418</v>
      </c>
      <c r="D443" s="4" t="s">
        <v>1430</v>
      </c>
      <c r="F443" s="4" t="b">
        <v>1</v>
      </c>
      <c r="I443" s="4" t="s">
        <v>551</v>
      </c>
      <c r="J443" s="4" t="s">
        <v>1405</v>
      </c>
    </row>
    <row r="444" spans="1:12" s="4" customFormat="1" x14ac:dyDescent="0.25">
      <c r="A444" s="4" t="s">
        <v>373</v>
      </c>
      <c r="B444" s="4" t="s">
        <v>1431</v>
      </c>
      <c r="C444" s="4" t="s">
        <v>1419</v>
      </c>
      <c r="D444" s="4" t="s">
        <v>1431</v>
      </c>
      <c r="F444" s="4" t="b">
        <v>1</v>
      </c>
      <c r="I444" s="4" t="s">
        <v>551</v>
      </c>
      <c r="J444" s="4" t="s">
        <v>1405</v>
      </c>
    </row>
    <row r="445" spans="1:12" s="4" customFormat="1" x14ac:dyDescent="0.25">
      <c r="A445" s="4" t="s">
        <v>373</v>
      </c>
      <c r="B445" s="4" t="s">
        <v>1432</v>
      </c>
      <c r="C445" s="4" t="s">
        <v>1420</v>
      </c>
      <c r="D445" s="4" t="s">
        <v>1432</v>
      </c>
      <c r="F445" s="4" t="b">
        <v>1</v>
      </c>
      <c r="I445" s="4" t="s">
        <v>551</v>
      </c>
      <c r="J445" s="4" t="s">
        <v>1405</v>
      </c>
    </row>
    <row r="446" spans="1:12" s="4" customFormat="1" x14ac:dyDescent="0.25">
      <c r="A446" s="4" t="s">
        <v>373</v>
      </c>
      <c r="B446" s="4" t="s">
        <v>1433</v>
      </c>
      <c r="C446" s="4" t="s">
        <v>1421</v>
      </c>
      <c r="D446" s="4" t="s">
        <v>1433</v>
      </c>
      <c r="F446" s="4" t="b">
        <v>1</v>
      </c>
      <c r="I446" s="4" t="s">
        <v>551</v>
      </c>
      <c r="J446" s="4" t="s">
        <v>1405</v>
      </c>
    </row>
    <row r="447" spans="1:12" s="4" customFormat="1" x14ac:dyDescent="0.25">
      <c r="A447" s="4" t="s">
        <v>373</v>
      </c>
      <c r="B447" s="4" t="s">
        <v>1434</v>
      </c>
      <c r="C447" s="4" t="s">
        <v>1422</v>
      </c>
      <c r="D447" s="4" t="s">
        <v>1434</v>
      </c>
      <c r="F447" s="4" t="b">
        <v>1</v>
      </c>
      <c r="I447" s="4" t="s">
        <v>1813</v>
      </c>
      <c r="J447" s="4" t="s">
        <v>1622</v>
      </c>
    </row>
    <row r="448" spans="1:12" s="4" customFormat="1" x14ac:dyDescent="0.25">
      <c r="A448" s="4" t="s">
        <v>22</v>
      </c>
    </row>
    <row r="449" spans="1:13" s="4" customFormat="1" x14ac:dyDescent="0.25">
      <c r="A449" s="4" t="s">
        <v>124</v>
      </c>
      <c r="B449" s="4" t="s">
        <v>2544</v>
      </c>
      <c r="L449" s="4" t="s">
        <v>2545</v>
      </c>
    </row>
    <row r="450" spans="1:13" s="4" customFormat="1" x14ac:dyDescent="0.25">
      <c r="A450" s="4" t="s">
        <v>22</v>
      </c>
    </row>
    <row r="451" spans="1:13" s="4" customFormat="1" x14ac:dyDescent="0.25">
      <c r="A451" s="4" t="s">
        <v>373</v>
      </c>
      <c r="B451" s="4" t="s">
        <v>1435</v>
      </c>
      <c r="C451" s="4" t="s">
        <v>1423</v>
      </c>
      <c r="D451" s="4" t="s">
        <v>1435</v>
      </c>
      <c r="F451" s="4" t="b">
        <v>1</v>
      </c>
      <c r="G451" s="4" t="s">
        <v>1439</v>
      </c>
    </row>
    <row r="452" spans="1:13" s="4" customFormat="1" x14ac:dyDescent="0.25">
      <c r="A452" s="4" t="s">
        <v>123</v>
      </c>
    </row>
    <row r="453" spans="1:13" s="2" customFormat="1" x14ac:dyDescent="0.25">
      <c r="A453" s="2" t="s">
        <v>124</v>
      </c>
      <c r="B453" s="11" t="s">
        <v>2546</v>
      </c>
      <c r="C453"/>
      <c r="D453"/>
      <c r="E453"/>
      <c r="F453"/>
      <c r="G453" s="11"/>
      <c r="H453" s="11"/>
      <c r="I453" s="11"/>
      <c r="J453"/>
      <c r="K453"/>
      <c r="L453" s="20" t="s">
        <v>2547</v>
      </c>
    </row>
    <row r="454" spans="1:13" s="21" customFormat="1" x14ac:dyDescent="0.25">
      <c r="A454" s="21" t="s">
        <v>891</v>
      </c>
      <c r="B454" s="21" t="s">
        <v>1436</v>
      </c>
      <c r="C454" s="21" t="s">
        <v>1424</v>
      </c>
      <c r="D454" s="21" t="s">
        <v>2271</v>
      </c>
      <c r="G454" s="21" t="s">
        <v>2548</v>
      </c>
      <c r="I454" s="21" t="s">
        <v>1748</v>
      </c>
      <c r="J454" s="21" t="s">
        <v>923</v>
      </c>
    </row>
    <row r="455" spans="1:13" s="2" customFormat="1" x14ac:dyDescent="0.25">
      <c r="A455" s="2" t="s">
        <v>20</v>
      </c>
      <c r="B455" s="2" t="s">
        <v>917</v>
      </c>
      <c r="C455" s="2" t="s">
        <v>2651</v>
      </c>
      <c r="E455" s="2" t="s">
        <v>189</v>
      </c>
      <c r="G455" s="2" t="s">
        <v>2392</v>
      </c>
    </row>
    <row r="456" spans="1:13" s="2" customFormat="1" x14ac:dyDescent="0.25">
      <c r="A456" s="2" t="s">
        <v>34</v>
      </c>
      <c r="B456" s="2" t="s">
        <v>2298</v>
      </c>
      <c r="C456" s="2" t="s">
        <v>2321</v>
      </c>
    </row>
    <row r="457" spans="1:13" s="2" customFormat="1" x14ac:dyDescent="0.25">
      <c r="A457" s="2" t="s">
        <v>2297</v>
      </c>
      <c r="B457" s="2" t="s">
        <v>2323</v>
      </c>
      <c r="C457" s="2" t="s">
        <v>2278</v>
      </c>
      <c r="D457" s="2" t="s">
        <v>2323</v>
      </c>
      <c r="E457" s="2" t="s">
        <v>2286</v>
      </c>
      <c r="F457" t="b">
        <v>1</v>
      </c>
      <c r="G457" s="2" t="s">
        <v>2392</v>
      </c>
      <c r="M457" s="25" t="s">
        <v>2301</v>
      </c>
    </row>
    <row r="458" spans="1:13" s="2" customFormat="1" x14ac:dyDescent="0.25">
      <c r="A458" s="2" t="s">
        <v>2297</v>
      </c>
      <c r="B458" s="2" t="s">
        <v>2324</v>
      </c>
      <c r="C458" s="2" t="s">
        <v>2279</v>
      </c>
      <c r="D458" s="2" t="s">
        <v>2324</v>
      </c>
      <c r="E458" s="2" t="s">
        <v>2286</v>
      </c>
      <c r="F458" t="b">
        <v>1</v>
      </c>
      <c r="G458" s="2" t="s">
        <v>2299</v>
      </c>
      <c r="M458" s="25" t="s">
        <v>2302</v>
      </c>
    </row>
    <row r="459" spans="1:13" s="2" customFormat="1" x14ac:dyDescent="0.25">
      <c r="A459" s="2" t="s">
        <v>2297</v>
      </c>
      <c r="B459" s="2" t="s">
        <v>2325</v>
      </c>
      <c r="C459" s="2" t="s">
        <v>2280</v>
      </c>
      <c r="D459" s="2" t="s">
        <v>2325</v>
      </c>
      <c r="E459" s="2" t="s">
        <v>2286</v>
      </c>
      <c r="F459" t="b">
        <v>1</v>
      </c>
      <c r="G459" s="2" t="s">
        <v>2300</v>
      </c>
      <c r="M459" s="25" t="s">
        <v>2303</v>
      </c>
    </row>
    <row r="460" spans="1:13" s="2" customFormat="1" x14ac:dyDescent="0.25">
      <c r="A460" s="7" t="s">
        <v>22</v>
      </c>
    </row>
    <row r="461" spans="1:13" s="2" customFormat="1" x14ac:dyDescent="0.25">
      <c r="A461" s="2" t="s">
        <v>124</v>
      </c>
      <c r="B461" s="11" t="s">
        <v>2304</v>
      </c>
      <c r="C461"/>
      <c r="D461"/>
      <c r="E461"/>
      <c r="F461"/>
      <c r="G461" s="11" t="s">
        <v>2392</v>
      </c>
      <c r="H461" s="11"/>
      <c r="I461" s="11"/>
      <c r="J461"/>
      <c r="K461"/>
      <c r="L461" s="20" t="s">
        <v>2305</v>
      </c>
    </row>
    <row r="462" spans="1:13" s="2" customFormat="1" x14ac:dyDescent="0.25">
      <c r="A462" s="2" t="s">
        <v>124</v>
      </c>
      <c r="B462" s="11" t="s">
        <v>2306</v>
      </c>
      <c r="C462"/>
      <c r="D462"/>
      <c r="E462"/>
      <c r="F462"/>
      <c r="G462" s="11" t="s">
        <v>2299</v>
      </c>
      <c r="H462" s="11"/>
      <c r="I462" s="11"/>
      <c r="J462"/>
      <c r="K462"/>
      <c r="L462" s="20" t="s">
        <v>2307</v>
      </c>
    </row>
    <row r="463" spans="1:13" s="2" customFormat="1" x14ac:dyDescent="0.25">
      <c r="A463" s="2" t="s">
        <v>124</v>
      </c>
      <c r="B463" s="11" t="s">
        <v>2308</v>
      </c>
      <c r="C463"/>
      <c r="D463"/>
      <c r="E463"/>
      <c r="F463"/>
      <c r="G463" s="11" t="s">
        <v>2300</v>
      </c>
      <c r="H463" s="11"/>
      <c r="I463" s="11"/>
      <c r="J463"/>
      <c r="K463"/>
      <c r="L463" s="20" t="s">
        <v>2309</v>
      </c>
    </row>
    <row r="465" spans="1:12" x14ac:dyDescent="0.25">
      <c r="A465" s="2" t="s">
        <v>373</v>
      </c>
      <c r="B465" t="s">
        <v>1437</v>
      </c>
      <c r="C465" t="s">
        <v>2588</v>
      </c>
      <c r="D465" t="s">
        <v>1437</v>
      </c>
      <c r="F465" t="b">
        <v>1</v>
      </c>
      <c r="G465" s="21" t="s">
        <v>2548</v>
      </c>
      <c r="H465" s="21"/>
    </row>
    <row r="466" spans="1:12" x14ac:dyDescent="0.25">
      <c r="A466" s="2" t="s">
        <v>22</v>
      </c>
    </row>
    <row r="467" spans="1:12" x14ac:dyDescent="0.25">
      <c r="A467" s="2" t="s">
        <v>123</v>
      </c>
    </row>
    <row r="468" spans="1:12" x14ac:dyDescent="0.25">
      <c r="A468" s="2" t="s">
        <v>22</v>
      </c>
    </row>
    <row r="469" spans="1:12" x14ac:dyDescent="0.25">
      <c r="A469" s="9" t="s">
        <v>20</v>
      </c>
      <c r="B469" t="s">
        <v>1441</v>
      </c>
      <c r="C469" t="s">
        <v>1442</v>
      </c>
      <c r="G469" t="s">
        <v>1536</v>
      </c>
    </row>
    <row r="470" spans="1:12" x14ac:dyDescent="0.25">
      <c r="A470" s="2" t="s">
        <v>1448</v>
      </c>
      <c r="B470" t="s">
        <v>1450</v>
      </c>
      <c r="C470" t="s">
        <v>1443</v>
      </c>
      <c r="D470" t="s">
        <v>1450</v>
      </c>
      <c r="F470" t="b">
        <v>1</v>
      </c>
      <c r="I470" t="s">
        <v>1532</v>
      </c>
      <c r="J470" t="s">
        <v>1091</v>
      </c>
    </row>
    <row r="471" spans="1:12" x14ac:dyDescent="0.25">
      <c r="A471" s="2" t="s">
        <v>43</v>
      </c>
      <c r="B471" t="s">
        <v>1451</v>
      </c>
      <c r="C471" t="s">
        <v>1444</v>
      </c>
      <c r="D471" t="s">
        <v>1451</v>
      </c>
      <c r="F471" t="b">
        <v>1</v>
      </c>
      <c r="G471" t="s">
        <v>1533</v>
      </c>
    </row>
    <row r="472" spans="1:12" x14ac:dyDescent="0.25">
      <c r="A472" s="2" t="s">
        <v>43</v>
      </c>
      <c r="B472" t="s">
        <v>1452</v>
      </c>
      <c r="C472" t="s">
        <v>1445</v>
      </c>
      <c r="D472" t="s">
        <v>1452</v>
      </c>
      <c r="F472" t="b">
        <v>1</v>
      </c>
      <c r="G472" t="s">
        <v>1534</v>
      </c>
    </row>
    <row r="473" spans="1:12" x14ac:dyDescent="0.25">
      <c r="A473" s="2" t="s">
        <v>43</v>
      </c>
      <c r="B473" t="s">
        <v>1453</v>
      </c>
      <c r="C473" t="s">
        <v>1446</v>
      </c>
      <c r="D473" t="s">
        <v>1453</v>
      </c>
      <c r="F473" t="b">
        <v>1</v>
      </c>
      <c r="G473" t="s">
        <v>1535</v>
      </c>
    </row>
    <row r="474" spans="1:12" x14ac:dyDescent="0.25">
      <c r="A474" s="2" t="s">
        <v>124</v>
      </c>
      <c r="B474" t="s">
        <v>1449</v>
      </c>
      <c r="L474" t="s">
        <v>1814</v>
      </c>
    </row>
    <row r="475" spans="1:12" x14ac:dyDescent="0.25">
      <c r="A475" s="18" t="s">
        <v>121</v>
      </c>
      <c r="B475" t="s">
        <v>1527</v>
      </c>
      <c r="G475" t="s">
        <v>1815</v>
      </c>
      <c r="K475" t="s">
        <v>1456</v>
      </c>
    </row>
    <row r="476" spans="1:12" x14ac:dyDescent="0.25">
      <c r="A476" s="2" t="s">
        <v>124</v>
      </c>
      <c r="B476" t="s">
        <v>1454</v>
      </c>
      <c r="L476" t="s">
        <v>1457</v>
      </c>
    </row>
    <row r="477" spans="1:12" x14ac:dyDescent="0.25">
      <c r="A477" t="s">
        <v>124</v>
      </c>
      <c r="B477" t="s">
        <v>1455</v>
      </c>
      <c r="L477" s="11" t="s">
        <v>2439</v>
      </c>
    </row>
    <row r="478" spans="1:12" x14ac:dyDescent="0.25">
      <c r="A478" t="s">
        <v>20</v>
      </c>
      <c r="B478" t="s">
        <v>1528</v>
      </c>
      <c r="C478" t="s">
        <v>1238</v>
      </c>
      <c r="E478" t="s">
        <v>189</v>
      </c>
      <c r="L478" s="11"/>
    </row>
    <row r="479" spans="1:12" x14ac:dyDescent="0.25">
      <c r="A479" t="s">
        <v>1810</v>
      </c>
      <c r="B479" t="s">
        <v>1500</v>
      </c>
      <c r="C479" t="s">
        <v>1519</v>
      </c>
      <c r="D479" t="s">
        <v>1540</v>
      </c>
      <c r="F479" t="b">
        <v>1</v>
      </c>
    </row>
    <row r="480" spans="1:12" x14ac:dyDescent="0.25">
      <c r="A480" t="s">
        <v>1177</v>
      </c>
      <c r="B480" t="s">
        <v>1501</v>
      </c>
      <c r="C480" t="s">
        <v>1108</v>
      </c>
      <c r="D480" t="s">
        <v>1501</v>
      </c>
      <c r="F480" t="b">
        <v>1</v>
      </c>
    </row>
    <row r="481" spans="1:12" x14ac:dyDescent="0.25">
      <c r="A481" t="s">
        <v>474</v>
      </c>
      <c r="B481" t="s">
        <v>1503</v>
      </c>
      <c r="C481" t="s">
        <v>1109</v>
      </c>
      <c r="D481" t="s">
        <v>1503</v>
      </c>
      <c r="F481" t="b">
        <v>1</v>
      </c>
    </row>
    <row r="482" spans="1:12" x14ac:dyDescent="0.25">
      <c r="A482" t="s">
        <v>47</v>
      </c>
      <c r="B482" t="s">
        <v>1502</v>
      </c>
      <c r="C482" t="s">
        <v>1520</v>
      </c>
      <c r="D482" t="s">
        <v>1541</v>
      </c>
      <c r="F482" t="b">
        <v>1</v>
      </c>
      <c r="I482" t="s">
        <v>551</v>
      </c>
      <c r="J482" t="s">
        <v>1542</v>
      </c>
    </row>
    <row r="483" spans="1:12" x14ac:dyDescent="0.25">
      <c r="A483" t="s">
        <v>22</v>
      </c>
    </row>
    <row r="484" spans="1:12" x14ac:dyDescent="0.25">
      <c r="A484" t="s">
        <v>20</v>
      </c>
      <c r="B484" t="s">
        <v>1529</v>
      </c>
      <c r="C484" t="s">
        <v>1530</v>
      </c>
      <c r="E484" t="s">
        <v>189</v>
      </c>
    </row>
    <row r="485" spans="1:12" x14ac:dyDescent="0.25">
      <c r="A485" t="s">
        <v>47</v>
      </c>
      <c r="B485" t="s">
        <v>1504</v>
      </c>
      <c r="C485" t="s">
        <v>1521</v>
      </c>
      <c r="D485" t="s">
        <v>2576</v>
      </c>
      <c r="F485" t="b">
        <v>1</v>
      </c>
      <c r="I485" t="s">
        <v>551</v>
      </c>
      <c r="J485" t="s">
        <v>1064</v>
      </c>
    </row>
    <row r="486" spans="1:12" x14ac:dyDescent="0.25">
      <c r="A486" t="s">
        <v>47</v>
      </c>
      <c r="B486" t="s">
        <v>1505</v>
      </c>
      <c r="C486" t="s">
        <v>1522</v>
      </c>
      <c r="D486" t="s">
        <v>2577</v>
      </c>
      <c r="F486" t="b">
        <v>1</v>
      </c>
      <c r="I486" t="s">
        <v>551</v>
      </c>
      <c r="J486" t="s">
        <v>1064</v>
      </c>
    </row>
    <row r="487" spans="1:12" x14ac:dyDescent="0.25">
      <c r="A487" t="s">
        <v>47</v>
      </c>
      <c r="B487" t="s">
        <v>1506</v>
      </c>
      <c r="C487" t="s">
        <v>1523</v>
      </c>
      <c r="D487" t="s">
        <v>2573</v>
      </c>
      <c r="F487" t="b">
        <v>1</v>
      </c>
      <c r="I487" t="s">
        <v>2572</v>
      </c>
      <c r="J487" t="s">
        <v>1543</v>
      </c>
    </row>
    <row r="488" spans="1:12" x14ac:dyDescent="0.25">
      <c r="A488" t="s">
        <v>1179</v>
      </c>
      <c r="B488" t="s">
        <v>1509</v>
      </c>
      <c r="C488" t="s">
        <v>1524</v>
      </c>
      <c r="D488" t="s">
        <v>1509</v>
      </c>
      <c r="F488" t="b">
        <v>1</v>
      </c>
    </row>
    <row r="489" spans="1:12" x14ac:dyDescent="0.25">
      <c r="A489" t="s">
        <v>1180</v>
      </c>
      <c r="B489" t="s">
        <v>1507</v>
      </c>
      <c r="C489" t="s">
        <v>1525</v>
      </c>
      <c r="D489" t="s">
        <v>1507</v>
      </c>
      <c r="F489" t="b">
        <v>1</v>
      </c>
    </row>
    <row r="490" spans="1:12" x14ac:dyDescent="0.25">
      <c r="A490" t="s">
        <v>22</v>
      </c>
    </row>
    <row r="491" spans="1:12" x14ac:dyDescent="0.25">
      <c r="A491" t="s">
        <v>38</v>
      </c>
      <c r="B491" t="s">
        <v>2236</v>
      </c>
      <c r="C491" t="s">
        <v>2237</v>
      </c>
      <c r="D491" t="s">
        <v>2236</v>
      </c>
      <c r="F491" t="b">
        <v>1</v>
      </c>
    </row>
    <row r="492" spans="1:12" x14ac:dyDescent="0.25">
      <c r="A492" t="s">
        <v>121</v>
      </c>
      <c r="B492" t="s">
        <v>1544</v>
      </c>
      <c r="G492" t="s">
        <v>2238</v>
      </c>
    </row>
    <row r="493" spans="1:12" x14ac:dyDescent="0.25">
      <c r="A493" t="s">
        <v>43</v>
      </c>
      <c r="B493" t="s">
        <v>1508</v>
      </c>
      <c r="C493" t="s">
        <v>1526</v>
      </c>
      <c r="D493" t="s">
        <v>2427</v>
      </c>
      <c r="F493" t="b">
        <v>1</v>
      </c>
    </row>
    <row r="494" spans="1:12" x14ac:dyDescent="0.25">
      <c r="A494" t="s">
        <v>123</v>
      </c>
    </row>
    <row r="495" spans="1:12" x14ac:dyDescent="0.25">
      <c r="A495" t="s">
        <v>121</v>
      </c>
      <c r="B495" t="s">
        <v>1545</v>
      </c>
      <c r="G495" t="s">
        <v>2238</v>
      </c>
      <c r="K495" t="s">
        <v>1546</v>
      </c>
    </row>
    <row r="496" spans="1:12" x14ac:dyDescent="0.25">
      <c r="A496" t="s">
        <v>124</v>
      </c>
      <c r="B496" t="s">
        <v>1547</v>
      </c>
      <c r="L496" s="2" t="s">
        <v>1548</v>
      </c>
    </row>
    <row r="497" spans="1:12" x14ac:dyDescent="0.25">
      <c r="A497" t="s">
        <v>890</v>
      </c>
      <c r="B497" t="s">
        <v>1510</v>
      </c>
      <c r="C497" t="s">
        <v>1549</v>
      </c>
      <c r="D497" t="s">
        <v>1510</v>
      </c>
      <c r="F497" t="b">
        <v>1</v>
      </c>
    </row>
    <row r="498" spans="1:12" x14ac:dyDescent="0.25">
      <c r="A498" t="s">
        <v>43</v>
      </c>
      <c r="B498" t="s">
        <v>1511</v>
      </c>
      <c r="C498" t="s">
        <v>879</v>
      </c>
      <c r="D498" t="s">
        <v>1511</v>
      </c>
      <c r="F498" t="b">
        <v>1</v>
      </c>
      <c r="G498" t="s">
        <v>1555</v>
      </c>
    </row>
    <row r="499" spans="1:12" x14ac:dyDescent="0.25">
      <c r="A499" t="s">
        <v>47</v>
      </c>
      <c r="B499" t="s">
        <v>1512</v>
      </c>
      <c r="C499" t="s">
        <v>1551</v>
      </c>
      <c r="D499" t="s">
        <v>2574</v>
      </c>
      <c r="F499" t="b">
        <v>1</v>
      </c>
      <c r="I499" t="s">
        <v>551</v>
      </c>
      <c r="J499" t="s">
        <v>1319</v>
      </c>
    </row>
    <row r="500" spans="1:12" x14ac:dyDescent="0.25">
      <c r="A500" t="s">
        <v>1270</v>
      </c>
      <c r="B500" t="s">
        <v>1513</v>
      </c>
      <c r="C500" t="s">
        <v>1552</v>
      </c>
      <c r="D500" t="s">
        <v>1513</v>
      </c>
      <c r="F500" t="b">
        <v>1</v>
      </c>
    </row>
    <row r="501" spans="1:12" x14ac:dyDescent="0.25">
      <c r="A501" t="s">
        <v>43</v>
      </c>
      <c r="B501" t="s">
        <v>1514</v>
      </c>
      <c r="C501" t="s">
        <v>1499</v>
      </c>
      <c r="D501" t="s">
        <v>1514</v>
      </c>
      <c r="F501" t="b">
        <v>1</v>
      </c>
      <c r="G501" t="s">
        <v>1556</v>
      </c>
    </row>
    <row r="502" spans="1:12" x14ac:dyDescent="0.25">
      <c r="A502" t="s">
        <v>1276</v>
      </c>
      <c r="B502" t="s">
        <v>1515</v>
      </c>
      <c r="C502" t="s">
        <v>1550</v>
      </c>
      <c r="D502" t="s">
        <v>1515</v>
      </c>
      <c r="F502" t="b">
        <v>1</v>
      </c>
    </row>
    <row r="503" spans="1:12" x14ac:dyDescent="0.25">
      <c r="A503" t="s">
        <v>43</v>
      </c>
      <c r="B503" t="s">
        <v>1516</v>
      </c>
      <c r="C503" t="s">
        <v>2560</v>
      </c>
      <c r="D503" t="s">
        <v>1516</v>
      </c>
      <c r="F503" t="b">
        <v>1</v>
      </c>
      <c r="G503" t="s">
        <v>2561</v>
      </c>
    </row>
    <row r="504" spans="1:12" x14ac:dyDescent="0.25">
      <c r="A504" t="s">
        <v>47</v>
      </c>
      <c r="B504" t="s">
        <v>1517</v>
      </c>
      <c r="C504" t="s">
        <v>1553</v>
      </c>
      <c r="D504" t="s">
        <v>2575</v>
      </c>
      <c r="F504" t="b">
        <v>1</v>
      </c>
      <c r="I504" t="s">
        <v>551</v>
      </c>
      <c r="J504" t="s">
        <v>1063</v>
      </c>
    </row>
    <row r="505" spans="1:12" x14ac:dyDescent="0.25">
      <c r="A505" t="s">
        <v>123</v>
      </c>
    </row>
    <row r="506" spans="1:12" x14ac:dyDescent="0.25">
      <c r="A506" t="s">
        <v>20</v>
      </c>
      <c r="B506" t="s">
        <v>2454</v>
      </c>
    </row>
    <row r="507" spans="1:12" x14ac:dyDescent="0.25">
      <c r="A507" t="s">
        <v>1286</v>
      </c>
      <c r="B507" t="s">
        <v>1518</v>
      </c>
      <c r="C507" t="s">
        <v>1554</v>
      </c>
      <c r="D507" t="s">
        <v>1518</v>
      </c>
      <c r="F507" t="b">
        <v>1</v>
      </c>
    </row>
    <row r="508" spans="1:12" x14ac:dyDescent="0.25">
      <c r="A508" t="s">
        <v>22</v>
      </c>
    </row>
    <row r="509" spans="1:12" x14ac:dyDescent="0.25">
      <c r="A509" t="s">
        <v>124</v>
      </c>
      <c r="B509" t="s">
        <v>2493</v>
      </c>
      <c r="L509" t="s">
        <v>2578</v>
      </c>
    </row>
    <row r="510" spans="1:12" x14ac:dyDescent="0.25">
      <c r="A510" t="s">
        <v>124</v>
      </c>
      <c r="B510" t="s">
        <v>2494</v>
      </c>
      <c r="L510" t="s">
        <v>2579</v>
      </c>
    </row>
    <row r="511" spans="1:12" x14ac:dyDescent="0.25">
      <c r="A511" t="s">
        <v>124</v>
      </c>
      <c r="B511" t="s">
        <v>2495</v>
      </c>
      <c r="L511" t="s">
        <v>2580</v>
      </c>
    </row>
    <row r="512" spans="1:12" x14ac:dyDescent="0.25">
      <c r="A512" t="s">
        <v>124</v>
      </c>
      <c r="B512" t="s">
        <v>2496</v>
      </c>
      <c r="L512" t="s">
        <v>2581</v>
      </c>
    </row>
    <row r="513" spans="1:12" x14ac:dyDescent="0.25">
      <c r="A513" t="s">
        <v>124</v>
      </c>
      <c r="B513" t="s">
        <v>2497</v>
      </c>
      <c r="L513" t="s">
        <v>2582</v>
      </c>
    </row>
    <row r="514" spans="1:12" x14ac:dyDescent="0.25">
      <c r="A514" t="s">
        <v>124</v>
      </c>
      <c r="B514" t="s">
        <v>2498</v>
      </c>
      <c r="L514" t="s">
        <v>2583</v>
      </c>
    </row>
    <row r="515" spans="1:12" x14ac:dyDescent="0.25">
      <c r="A515" t="s">
        <v>124</v>
      </c>
      <c r="B515" t="s">
        <v>1557</v>
      </c>
      <c r="L515" t="s">
        <v>1561</v>
      </c>
    </row>
    <row r="516" spans="1:12" x14ac:dyDescent="0.25">
      <c r="A516" t="s">
        <v>121</v>
      </c>
      <c r="B516" t="s">
        <v>1560</v>
      </c>
      <c r="G516" t="s">
        <v>2418</v>
      </c>
      <c r="K516" t="s">
        <v>1562</v>
      </c>
    </row>
    <row r="517" spans="1:12" x14ac:dyDescent="0.25">
      <c r="A517" t="s">
        <v>124</v>
      </c>
      <c r="B517" t="s">
        <v>1558</v>
      </c>
      <c r="L517" t="s">
        <v>1563</v>
      </c>
    </row>
    <row r="518" spans="1:12" x14ac:dyDescent="0.25">
      <c r="A518" t="s">
        <v>124</v>
      </c>
      <c r="B518" t="s">
        <v>1559</v>
      </c>
      <c r="L518" s="11" t="s">
        <v>2492</v>
      </c>
    </row>
    <row r="519" spans="1:12" x14ac:dyDescent="0.25">
      <c r="A519" t="s">
        <v>890</v>
      </c>
      <c r="B519" t="s">
        <v>1568</v>
      </c>
      <c r="C519" t="s">
        <v>1564</v>
      </c>
      <c r="D519" t="s">
        <v>1568</v>
      </c>
      <c r="F519" t="b">
        <v>1</v>
      </c>
    </row>
    <row r="520" spans="1:12" x14ac:dyDescent="0.25">
      <c r="A520" t="s">
        <v>43</v>
      </c>
      <c r="B520" t="s">
        <v>1569</v>
      </c>
      <c r="C520" t="s">
        <v>1294</v>
      </c>
      <c r="D520" t="s">
        <v>1569</v>
      </c>
      <c r="F520" t="b">
        <v>1</v>
      </c>
      <c r="G520" t="s">
        <v>1584</v>
      </c>
    </row>
    <row r="521" spans="1:12" x14ac:dyDescent="0.25">
      <c r="A521" t="s">
        <v>1306</v>
      </c>
      <c r="B521" t="s">
        <v>1570</v>
      </c>
      <c r="C521" t="s">
        <v>1567</v>
      </c>
      <c r="D521" t="s">
        <v>1585</v>
      </c>
      <c r="F521" t="b">
        <v>1</v>
      </c>
    </row>
    <row r="522" spans="1:12" x14ac:dyDescent="0.25">
      <c r="A522" t="s">
        <v>373</v>
      </c>
      <c r="B522" t="s">
        <v>1571</v>
      </c>
      <c r="C522" t="s">
        <v>1566</v>
      </c>
      <c r="D522" t="s">
        <v>1586</v>
      </c>
      <c r="F522" t="b">
        <v>1</v>
      </c>
      <c r="I522" t="s">
        <v>551</v>
      </c>
      <c r="J522" t="s">
        <v>1065</v>
      </c>
    </row>
    <row r="523" spans="1:12" x14ac:dyDescent="0.25">
      <c r="A523" t="s">
        <v>47</v>
      </c>
      <c r="B523" t="s">
        <v>1572</v>
      </c>
      <c r="C523" t="s">
        <v>1565</v>
      </c>
      <c r="D523" t="s">
        <v>1587</v>
      </c>
      <c r="F523" t="b">
        <v>1</v>
      </c>
      <c r="I523" t="s">
        <v>551</v>
      </c>
      <c r="J523" t="s">
        <v>1065</v>
      </c>
    </row>
    <row r="524" spans="1:12" x14ac:dyDescent="0.25">
      <c r="A524" t="s">
        <v>123</v>
      </c>
    </row>
    <row r="525" spans="1:12" x14ac:dyDescent="0.25">
      <c r="A525" t="s">
        <v>20</v>
      </c>
      <c r="B525" t="s">
        <v>1582</v>
      </c>
      <c r="C525" t="s">
        <v>1583</v>
      </c>
      <c r="E525" t="s">
        <v>189</v>
      </c>
    </row>
    <row r="526" spans="1:12" x14ac:dyDescent="0.25">
      <c r="A526" t="s">
        <v>47</v>
      </c>
      <c r="B526" t="s">
        <v>1573</v>
      </c>
      <c r="C526" t="s">
        <v>1578</v>
      </c>
      <c r="D526" t="s">
        <v>1589</v>
      </c>
      <c r="F526" t="b">
        <v>1</v>
      </c>
      <c r="I526" t="s">
        <v>551</v>
      </c>
      <c r="J526" t="s">
        <v>1319</v>
      </c>
    </row>
    <row r="527" spans="1:12" x14ac:dyDescent="0.25">
      <c r="A527" t="s">
        <v>47</v>
      </c>
      <c r="B527" t="s">
        <v>1574</v>
      </c>
      <c r="C527" t="s">
        <v>1588</v>
      </c>
      <c r="D527" t="s">
        <v>1590</v>
      </c>
      <c r="F527" t="b">
        <v>1</v>
      </c>
      <c r="I527" t="s">
        <v>551</v>
      </c>
      <c r="J527" t="s">
        <v>1319</v>
      </c>
    </row>
    <row r="528" spans="1:12" x14ac:dyDescent="0.25">
      <c r="A528" t="s">
        <v>47</v>
      </c>
      <c r="B528" t="s">
        <v>1575</v>
      </c>
      <c r="C528" t="s">
        <v>1579</v>
      </c>
      <c r="D528" t="s">
        <v>1591</v>
      </c>
      <c r="F528" t="b">
        <v>1</v>
      </c>
      <c r="I528" t="s">
        <v>551</v>
      </c>
      <c r="J528" t="s">
        <v>1319</v>
      </c>
    </row>
    <row r="529" spans="1:10" x14ac:dyDescent="0.25">
      <c r="A529" t="s">
        <v>47</v>
      </c>
      <c r="B529" t="s">
        <v>1576</v>
      </c>
      <c r="C529" t="s">
        <v>1580</v>
      </c>
      <c r="D529" t="s">
        <v>1592</v>
      </c>
      <c r="F529" t="b">
        <v>1</v>
      </c>
      <c r="I529" t="s">
        <v>551</v>
      </c>
      <c r="J529" t="s">
        <v>1319</v>
      </c>
    </row>
    <row r="530" spans="1:10" x14ac:dyDescent="0.25">
      <c r="A530" t="s">
        <v>22</v>
      </c>
    </row>
    <row r="531" spans="1:10" x14ac:dyDescent="0.25">
      <c r="A531" t="s">
        <v>43</v>
      </c>
      <c r="B531" t="s">
        <v>1577</v>
      </c>
      <c r="C531" t="s">
        <v>1581</v>
      </c>
      <c r="D531" t="s">
        <v>1577</v>
      </c>
      <c r="F531" t="b">
        <v>1</v>
      </c>
      <c r="G531" t="s">
        <v>1593</v>
      </c>
    </row>
    <row r="532" spans="1:10" x14ac:dyDescent="0.25">
      <c r="A532" s="14" t="s">
        <v>20</v>
      </c>
      <c r="B532" t="s">
        <v>1595</v>
      </c>
      <c r="C532" t="s">
        <v>1338</v>
      </c>
    </row>
    <row r="533" spans="1:10" x14ac:dyDescent="0.25">
      <c r="A533" t="s">
        <v>20</v>
      </c>
      <c r="B533" t="s">
        <v>1596</v>
      </c>
      <c r="C533" t="s">
        <v>1594</v>
      </c>
    </row>
    <row r="534" spans="1:10" x14ac:dyDescent="0.25">
      <c r="A534" t="s">
        <v>890</v>
      </c>
      <c r="B534" t="s">
        <v>1604</v>
      </c>
      <c r="C534" t="s">
        <v>1597</v>
      </c>
      <c r="D534" t="s">
        <v>1604</v>
      </c>
      <c r="F534" t="b">
        <v>1</v>
      </c>
    </row>
    <row r="535" spans="1:10" x14ac:dyDescent="0.25">
      <c r="A535" t="s">
        <v>43</v>
      </c>
      <c r="B535" t="s">
        <v>1605</v>
      </c>
      <c r="C535" t="s">
        <v>879</v>
      </c>
      <c r="D535" t="s">
        <v>1605</v>
      </c>
      <c r="F535" t="b">
        <v>1</v>
      </c>
      <c r="G535" t="s">
        <v>2562</v>
      </c>
    </row>
    <row r="536" spans="1:10" x14ac:dyDescent="0.25">
      <c r="A536" t="s">
        <v>20</v>
      </c>
      <c r="B536" t="s">
        <v>1619</v>
      </c>
      <c r="C536" t="s">
        <v>1620</v>
      </c>
      <c r="E536" t="s">
        <v>189</v>
      </c>
    </row>
    <row r="537" spans="1:10" x14ac:dyDescent="0.25">
      <c r="A537" t="s">
        <v>373</v>
      </c>
      <c r="B537" t="s">
        <v>1606</v>
      </c>
      <c r="C537" t="s">
        <v>1598</v>
      </c>
      <c r="D537" t="s">
        <v>1606</v>
      </c>
      <c r="F537" t="b">
        <v>1</v>
      </c>
      <c r="I537" t="s">
        <v>551</v>
      </c>
    </row>
    <row r="538" spans="1:10" x14ac:dyDescent="0.25">
      <c r="A538" t="s">
        <v>373</v>
      </c>
      <c r="B538" t="s">
        <v>1607</v>
      </c>
      <c r="C538" t="s">
        <v>1599</v>
      </c>
      <c r="D538" t="s">
        <v>1607</v>
      </c>
      <c r="F538" t="b">
        <v>1</v>
      </c>
      <c r="I538" t="s">
        <v>551</v>
      </c>
    </row>
    <row r="539" spans="1:10" x14ac:dyDescent="0.25">
      <c r="A539" t="s">
        <v>373</v>
      </c>
      <c r="B539" t="s">
        <v>1608</v>
      </c>
      <c r="C539" t="s">
        <v>1600</v>
      </c>
      <c r="D539" t="s">
        <v>1608</v>
      </c>
      <c r="F539" t="b">
        <v>1</v>
      </c>
      <c r="I539" t="s">
        <v>551</v>
      </c>
    </row>
    <row r="540" spans="1:10" x14ac:dyDescent="0.25">
      <c r="A540" t="s">
        <v>373</v>
      </c>
      <c r="B540" t="s">
        <v>1609</v>
      </c>
      <c r="C540" t="s">
        <v>1601</v>
      </c>
      <c r="D540" t="s">
        <v>1609</v>
      </c>
      <c r="F540" t="b">
        <v>1</v>
      </c>
      <c r="I540" t="s">
        <v>551</v>
      </c>
    </row>
    <row r="541" spans="1:10" x14ac:dyDescent="0.25">
      <c r="A541" t="s">
        <v>373</v>
      </c>
      <c r="B541" t="s">
        <v>1610</v>
      </c>
      <c r="C541" t="s">
        <v>1602</v>
      </c>
      <c r="D541" t="s">
        <v>1610</v>
      </c>
      <c r="F541" t="b">
        <v>1</v>
      </c>
      <c r="I541" t="s">
        <v>551</v>
      </c>
    </row>
    <row r="542" spans="1:10" x14ac:dyDescent="0.25">
      <c r="A542" t="s">
        <v>373</v>
      </c>
      <c r="B542" t="s">
        <v>1611</v>
      </c>
      <c r="C542" t="s">
        <v>1603</v>
      </c>
      <c r="D542" t="s">
        <v>1611</v>
      </c>
      <c r="F542" t="b">
        <v>1</v>
      </c>
      <c r="I542" t="s">
        <v>551</v>
      </c>
      <c r="J542" t="s">
        <v>1622</v>
      </c>
    </row>
    <row r="543" spans="1:10" x14ac:dyDescent="0.25">
      <c r="A543" t="s">
        <v>22</v>
      </c>
    </row>
    <row r="544" spans="1:10" x14ac:dyDescent="0.25">
      <c r="A544" t="s">
        <v>47</v>
      </c>
      <c r="B544" t="s">
        <v>1612</v>
      </c>
      <c r="C544" t="s">
        <v>1613</v>
      </c>
      <c r="D544" t="s">
        <v>1612</v>
      </c>
      <c r="F544" t="b">
        <v>1</v>
      </c>
      <c r="G544" t="s">
        <v>1621</v>
      </c>
    </row>
    <row r="545" spans="1:12" x14ac:dyDescent="0.25">
      <c r="A545" t="s">
        <v>22</v>
      </c>
    </row>
    <row r="546" spans="1:12" x14ac:dyDescent="0.25">
      <c r="A546" t="s">
        <v>20</v>
      </c>
      <c r="B546" t="s">
        <v>1641</v>
      </c>
      <c r="C546" t="s">
        <v>1642</v>
      </c>
    </row>
    <row r="547" spans="1:12" x14ac:dyDescent="0.25">
      <c r="A547" t="s">
        <v>38</v>
      </c>
      <c r="B547" t="s">
        <v>1614</v>
      </c>
      <c r="C547" t="s">
        <v>2242</v>
      </c>
      <c r="D547" t="s">
        <v>1614</v>
      </c>
      <c r="F547" t="b">
        <v>1</v>
      </c>
    </row>
    <row r="548" spans="1:12" x14ac:dyDescent="0.25">
      <c r="A548" t="s">
        <v>1624</v>
      </c>
      <c r="B548" t="s">
        <v>1615</v>
      </c>
      <c r="C548" t="s">
        <v>2243</v>
      </c>
      <c r="D548" t="s">
        <v>1615</v>
      </c>
      <c r="F548" t="b">
        <v>1</v>
      </c>
      <c r="G548" t="s">
        <v>1625</v>
      </c>
    </row>
    <row r="549" spans="1:12" x14ac:dyDescent="0.25">
      <c r="A549" t="s">
        <v>43</v>
      </c>
      <c r="B549" t="s">
        <v>1616</v>
      </c>
      <c r="C549" t="s">
        <v>1352</v>
      </c>
      <c r="D549" t="s">
        <v>1616</v>
      </c>
      <c r="F549" t="b">
        <v>1</v>
      </c>
      <c r="G549" t="s">
        <v>1626</v>
      </c>
    </row>
    <row r="550" spans="1:12" x14ac:dyDescent="0.25">
      <c r="A550" t="s">
        <v>43</v>
      </c>
      <c r="B550" t="s">
        <v>1617</v>
      </c>
      <c r="C550" t="s">
        <v>1353</v>
      </c>
      <c r="D550" t="s">
        <v>1617</v>
      </c>
      <c r="F550" t="b">
        <v>1</v>
      </c>
      <c r="G550" t="s">
        <v>1627</v>
      </c>
    </row>
    <row r="551" spans="1:12" x14ac:dyDescent="0.25">
      <c r="A551" t="s">
        <v>43</v>
      </c>
      <c r="B551" t="s">
        <v>1618</v>
      </c>
      <c r="C551" t="s">
        <v>1354</v>
      </c>
      <c r="D551" t="s">
        <v>1618</v>
      </c>
      <c r="F551" t="b">
        <v>1</v>
      </c>
      <c r="G551" t="s">
        <v>1628</v>
      </c>
    </row>
    <row r="552" spans="1:12" x14ac:dyDescent="0.25">
      <c r="A552" t="s">
        <v>124</v>
      </c>
      <c r="B552" t="s">
        <v>2499</v>
      </c>
      <c r="L552" s="11" t="s">
        <v>2506</v>
      </c>
    </row>
    <row r="553" spans="1:12" x14ac:dyDescent="0.25">
      <c r="A553" t="s">
        <v>124</v>
      </c>
      <c r="B553" t="s">
        <v>2500</v>
      </c>
      <c r="L553" s="11" t="s">
        <v>2503</v>
      </c>
    </row>
    <row r="554" spans="1:12" x14ac:dyDescent="0.25">
      <c r="A554" t="s">
        <v>124</v>
      </c>
      <c r="B554" t="s">
        <v>2501</v>
      </c>
      <c r="L554" s="11" t="s">
        <v>2504</v>
      </c>
    </row>
    <row r="555" spans="1:12" x14ac:dyDescent="0.25">
      <c r="A555" t="s">
        <v>124</v>
      </c>
      <c r="B555" t="s">
        <v>2502</v>
      </c>
      <c r="L555" s="11" t="s">
        <v>2505</v>
      </c>
    </row>
    <row r="556" spans="1:12" x14ac:dyDescent="0.25">
      <c r="A556" t="s">
        <v>124</v>
      </c>
      <c r="B556" t="s">
        <v>1629</v>
      </c>
      <c r="L556" t="s">
        <v>1630</v>
      </c>
    </row>
    <row r="557" spans="1:12" x14ac:dyDescent="0.25">
      <c r="A557" t="s">
        <v>121</v>
      </c>
      <c r="B557" t="s">
        <v>1631</v>
      </c>
      <c r="G557" t="s">
        <v>2420</v>
      </c>
      <c r="K557" t="s">
        <v>1632</v>
      </c>
    </row>
    <row r="558" spans="1:12" x14ac:dyDescent="0.25">
      <c r="A558" t="s">
        <v>124</v>
      </c>
      <c r="B558" t="s">
        <v>1634</v>
      </c>
      <c r="L558" t="s">
        <v>1633</v>
      </c>
    </row>
    <row r="559" spans="1:12" x14ac:dyDescent="0.25">
      <c r="A559" t="s">
        <v>124</v>
      </c>
      <c r="B559" t="s">
        <v>1635</v>
      </c>
      <c r="L559" s="17" t="s">
        <v>2507</v>
      </c>
    </row>
    <row r="560" spans="1:12" x14ac:dyDescent="0.25">
      <c r="A560" t="s">
        <v>890</v>
      </c>
      <c r="B560" t="s">
        <v>1643</v>
      </c>
      <c r="C560" t="s">
        <v>1652</v>
      </c>
      <c r="D560" t="s">
        <v>1643</v>
      </c>
      <c r="F560" t="b">
        <v>1</v>
      </c>
    </row>
    <row r="561" spans="1:13" x14ac:dyDescent="0.25">
      <c r="A561" t="s">
        <v>43</v>
      </c>
      <c r="B561" t="s">
        <v>1644</v>
      </c>
      <c r="C561" t="s">
        <v>879</v>
      </c>
      <c r="D561" t="s">
        <v>1644</v>
      </c>
      <c r="F561" t="b">
        <v>1</v>
      </c>
      <c r="G561" t="s">
        <v>1660</v>
      </c>
    </row>
    <row r="562" spans="1:13" x14ac:dyDescent="0.25">
      <c r="A562" t="s">
        <v>20</v>
      </c>
      <c r="B562" t="s">
        <v>1661</v>
      </c>
      <c r="C562" t="s">
        <v>1642</v>
      </c>
      <c r="E562" t="s">
        <v>189</v>
      </c>
    </row>
    <row r="563" spans="1:13" x14ac:dyDescent="0.25">
      <c r="A563" t="s">
        <v>373</v>
      </c>
      <c r="B563" t="s">
        <v>1645</v>
      </c>
      <c r="C563" t="s">
        <v>1668</v>
      </c>
      <c r="D563" t="s">
        <v>1662</v>
      </c>
      <c r="F563" t="b">
        <v>1</v>
      </c>
      <c r="I563" t="s">
        <v>551</v>
      </c>
    </row>
    <row r="564" spans="1:13" x14ac:dyDescent="0.25">
      <c r="A564" t="s">
        <v>373</v>
      </c>
      <c r="B564" t="s">
        <v>1646</v>
      </c>
      <c r="C564" t="s">
        <v>1653</v>
      </c>
      <c r="D564" t="s">
        <v>1663</v>
      </c>
      <c r="F564" t="b">
        <v>1</v>
      </c>
      <c r="I564" t="s">
        <v>551</v>
      </c>
    </row>
    <row r="565" spans="1:13" x14ac:dyDescent="0.25">
      <c r="A565" t="s">
        <v>373</v>
      </c>
      <c r="B565" t="s">
        <v>1647</v>
      </c>
      <c r="C565" t="s">
        <v>1654</v>
      </c>
      <c r="D565" t="s">
        <v>1664</v>
      </c>
      <c r="F565" t="b">
        <v>1</v>
      </c>
      <c r="I565" t="s">
        <v>551</v>
      </c>
    </row>
    <row r="566" spans="1:13" x14ac:dyDescent="0.25">
      <c r="A566" t="s">
        <v>373</v>
      </c>
      <c r="B566" t="s">
        <v>1648</v>
      </c>
      <c r="C566" t="s">
        <v>1655</v>
      </c>
      <c r="D566" t="s">
        <v>1665</v>
      </c>
      <c r="F566" t="b">
        <v>1</v>
      </c>
      <c r="I566" t="s">
        <v>551</v>
      </c>
    </row>
    <row r="567" spans="1:13" x14ac:dyDescent="0.25">
      <c r="A567" t="s">
        <v>373</v>
      </c>
      <c r="B567" t="s">
        <v>1649</v>
      </c>
      <c r="C567" t="s">
        <v>1656</v>
      </c>
      <c r="D567" t="s">
        <v>1666</v>
      </c>
      <c r="F567" t="b">
        <v>1</v>
      </c>
      <c r="I567" t="s">
        <v>551</v>
      </c>
    </row>
    <row r="568" spans="1:13" x14ac:dyDescent="0.25">
      <c r="A568" t="s">
        <v>373</v>
      </c>
      <c r="B568" t="s">
        <v>1650</v>
      </c>
      <c r="C568" t="s">
        <v>1657</v>
      </c>
      <c r="D568" t="s">
        <v>1667</v>
      </c>
      <c r="F568" t="b">
        <v>1</v>
      </c>
      <c r="I568" t="s">
        <v>551</v>
      </c>
      <c r="J568" t="s">
        <v>1622</v>
      </c>
    </row>
    <row r="569" spans="1:13" x14ac:dyDescent="0.25">
      <c r="A569" t="s">
        <v>22</v>
      </c>
    </row>
    <row r="570" spans="1:13" x14ac:dyDescent="0.25">
      <c r="A570" t="s">
        <v>373</v>
      </c>
      <c r="B570" t="s">
        <v>1651</v>
      </c>
      <c r="C570" t="s">
        <v>1658</v>
      </c>
      <c r="D570" t="s">
        <v>1651</v>
      </c>
      <c r="F570" t="b">
        <v>1</v>
      </c>
      <c r="G570" t="s">
        <v>1659</v>
      </c>
      <c r="I570" t="s">
        <v>551</v>
      </c>
    </row>
    <row r="571" spans="1:13" x14ac:dyDescent="0.25">
      <c r="A571" t="s">
        <v>124</v>
      </c>
      <c r="B571" t="s">
        <v>2549</v>
      </c>
      <c r="L571" t="s">
        <v>2550</v>
      </c>
    </row>
    <row r="572" spans="1:13" x14ac:dyDescent="0.25">
      <c r="A572" t="s">
        <v>123</v>
      </c>
    </row>
    <row r="573" spans="1:13" x14ac:dyDescent="0.25">
      <c r="A573" t="s">
        <v>124</v>
      </c>
      <c r="B573" t="s">
        <v>2551</v>
      </c>
      <c r="L573" t="s">
        <v>2552</v>
      </c>
    </row>
    <row r="574" spans="1:13" x14ac:dyDescent="0.25">
      <c r="A574" t="s">
        <v>22</v>
      </c>
    </row>
    <row r="575" spans="1:13" x14ac:dyDescent="0.25">
      <c r="A575" s="21" t="s">
        <v>891</v>
      </c>
      <c r="B575" s="21" t="s">
        <v>1671</v>
      </c>
      <c r="C575" s="21" t="s">
        <v>2322</v>
      </c>
      <c r="D575" s="21" t="s">
        <v>1674</v>
      </c>
      <c r="F575" t="b">
        <v>1</v>
      </c>
      <c r="G575" s="21" t="s">
        <v>2553</v>
      </c>
      <c r="H575" s="21"/>
      <c r="I575" t="s">
        <v>690</v>
      </c>
      <c r="J575" t="s">
        <v>1675</v>
      </c>
    </row>
    <row r="576" spans="1:13" s="2" customFormat="1" x14ac:dyDescent="0.25">
      <c r="A576" s="26" t="s">
        <v>20</v>
      </c>
      <c r="B576" s="11" t="s">
        <v>2650</v>
      </c>
      <c r="C576" t="s">
        <v>2651</v>
      </c>
      <c r="D576"/>
      <c r="E576" s="11" t="s">
        <v>189</v>
      </c>
      <c r="F576"/>
      <c r="G576" s="11" t="s">
        <v>2394</v>
      </c>
      <c r="H576" s="11"/>
      <c r="I576"/>
      <c r="J576"/>
      <c r="K576"/>
      <c r="L576"/>
      <c r="M576"/>
    </row>
    <row r="577" spans="1:13" s="2" customFormat="1" x14ac:dyDescent="0.25">
      <c r="A577" s="11" t="s">
        <v>34</v>
      </c>
      <c r="B577" s="11" t="s">
        <v>2401</v>
      </c>
      <c r="C577" s="11" t="s">
        <v>2400</v>
      </c>
      <c r="D577" s="11"/>
      <c r="E577" s="11"/>
      <c r="F577" s="11"/>
      <c r="G577" s="11"/>
      <c r="H577" s="11"/>
      <c r="I577" s="11"/>
      <c r="J577"/>
      <c r="K577"/>
      <c r="L577"/>
      <c r="M577"/>
    </row>
    <row r="578" spans="1:13" s="2" customFormat="1" x14ac:dyDescent="0.25">
      <c r="A578" s="11" t="s">
        <v>2297</v>
      </c>
      <c r="B578" s="11" t="s">
        <v>2326</v>
      </c>
      <c r="C578" s="11" t="s">
        <v>2278</v>
      </c>
      <c r="D578" s="11" t="s">
        <v>2326</v>
      </c>
      <c r="E578" s="11" t="s">
        <v>2286</v>
      </c>
      <c r="F578" s="27" t="b">
        <v>1</v>
      </c>
      <c r="G578" s="11" t="s">
        <v>2394</v>
      </c>
      <c r="H578" s="11"/>
      <c r="I578"/>
      <c r="J578"/>
      <c r="K578"/>
      <c r="L578"/>
      <c r="M578" s="20" t="s">
        <v>2310</v>
      </c>
    </row>
    <row r="579" spans="1:13" s="2" customFormat="1" x14ac:dyDescent="0.25">
      <c r="A579" s="11" t="s">
        <v>2297</v>
      </c>
      <c r="B579" s="11" t="s">
        <v>2327</v>
      </c>
      <c r="C579" s="11" t="s">
        <v>2279</v>
      </c>
      <c r="D579" s="11" t="s">
        <v>2327</v>
      </c>
      <c r="E579" s="11" t="s">
        <v>2286</v>
      </c>
      <c r="F579" s="27" t="b">
        <v>1</v>
      </c>
      <c r="G579" s="11" t="s">
        <v>2311</v>
      </c>
      <c r="H579" s="11"/>
      <c r="I579" s="11"/>
      <c r="J579"/>
      <c r="K579"/>
      <c r="L579"/>
      <c r="M579" s="20" t="s">
        <v>2312</v>
      </c>
    </row>
    <row r="580" spans="1:13" s="2" customFormat="1" x14ac:dyDescent="0.25">
      <c r="A580" s="11" t="s">
        <v>2297</v>
      </c>
      <c r="B580" s="11" t="s">
        <v>2328</v>
      </c>
      <c r="C580" s="11" t="s">
        <v>2280</v>
      </c>
      <c r="D580" s="11" t="s">
        <v>2328</v>
      </c>
      <c r="E580" s="11" t="s">
        <v>2286</v>
      </c>
      <c r="F580" s="27" t="b">
        <v>1</v>
      </c>
      <c r="G580" s="11" t="s">
        <v>2313</v>
      </c>
      <c r="H580" s="11"/>
      <c r="I580" s="11"/>
      <c r="J580"/>
      <c r="K580"/>
      <c r="L580"/>
      <c r="M580" s="20" t="s">
        <v>2314</v>
      </c>
    </row>
    <row r="581" spans="1:13" s="2" customFormat="1" x14ac:dyDescent="0.25">
      <c r="A581" s="26" t="s">
        <v>22</v>
      </c>
      <c r="B581"/>
      <c r="C581"/>
      <c r="D581"/>
      <c r="E581"/>
      <c r="F581"/>
      <c r="G581"/>
      <c r="H581"/>
      <c r="I581"/>
      <c r="J581"/>
      <c r="K581"/>
      <c r="L581"/>
      <c r="M581"/>
    </row>
    <row r="582" spans="1:13" s="2" customFormat="1" x14ac:dyDescent="0.25">
      <c r="A582" s="11" t="s">
        <v>124</v>
      </c>
      <c r="B582" s="11" t="s">
        <v>2315</v>
      </c>
      <c r="C582"/>
      <c r="D582"/>
      <c r="E582"/>
      <c r="F582"/>
      <c r="G582" s="11" t="s">
        <v>2394</v>
      </c>
      <c r="H582" s="11"/>
      <c r="I582"/>
      <c r="J582"/>
      <c r="K582"/>
      <c r="L582" s="28" t="s">
        <v>2316</v>
      </c>
      <c r="M582" s="28"/>
    </row>
    <row r="583" spans="1:13" s="2" customFormat="1" x14ac:dyDescent="0.25">
      <c r="A583" s="11" t="s">
        <v>124</v>
      </c>
      <c r="B583" s="11" t="s">
        <v>2317</v>
      </c>
      <c r="C583"/>
      <c r="D583"/>
      <c r="E583"/>
      <c r="F583"/>
      <c r="G583" s="11" t="s">
        <v>2311</v>
      </c>
      <c r="H583" s="11"/>
      <c r="I583" s="11"/>
      <c r="J583"/>
      <c r="K583"/>
      <c r="L583" s="28" t="s">
        <v>2318</v>
      </c>
      <c r="M583" s="28"/>
    </row>
    <row r="584" spans="1:13" s="2" customFormat="1" x14ac:dyDescent="0.25">
      <c r="A584" s="11" t="s">
        <v>124</v>
      </c>
      <c r="B584" s="11" t="s">
        <v>2319</v>
      </c>
      <c r="C584"/>
      <c r="D584"/>
      <c r="E584"/>
      <c r="F584"/>
      <c r="G584" s="11" t="s">
        <v>2313</v>
      </c>
      <c r="H584" s="11"/>
      <c r="I584" s="11"/>
      <c r="J584"/>
      <c r="K584"/>
      <c r="L584" s="28" t="s">
        <v>2320</v>
      </c>
      <c r="M584" s="28"/>
    </row>
    <row r="585" spans="1:13" x14ac:dyDescent="0.25">
      <c r="A585" s="21" t="s">
        <v>47</v>
      </c>
      <c r="B585" s="21" t="s">
        <v>1672</v>
      </c>
      <c r="C585" s="21" t="s">
        <v>1670</v>
      </c>
      <c r="D585" s="21" t="s">
        <v>1673</v>
      </c>
      <c r="F585" t="b">
        <v>1</v>
      </c>
      <c r="G585" s="21" t="s">
        <v>2553</v>
      </c>
      <c r="H585" s="21"/>
      <c r="I585" t="s">
        <v>551</v>
      </c>
    </row>
    <row r="586" spans="1:13" x14ac:dyDescent="0.25">
      <c r="A586" s="14" t="s">
        <v>22</v>
      </c>
    </row>
    <row r="587" spans="1:13" x14ac:dyDescent="0.25">
      <c r="A587" s="18" t="s">
        <v>123</v>
      </c>
    </row>
    <row r="588" spans="1:13" x14ac:dyDescent="0.25">
      <c r="A588" s="9" t="s">
        <v>22</v>
      </c>
    </row>
    <row r="589" spans="1:13" x14ac:dyDescent="0.25">
      <c r="A589" s="4" t="s">
        <v>22</v>
      </c>
    </row>
    <row r="590" spans="1:13" x14ac:dyDescent="0.25">
      <c r="A590" s="4" t="s">
        <v>20</v>
      </c>
      <c r="B590" t="s">
        <v>1678</v>
      </c>
      <c r="C590" t="s">
        <v>1676</v>
      </c>
      <c r="G590" s="1" t="s">
        <v>112</v>
      </c>
      <c r="H590" s="1"/>
    </row>
    <row r="591" spans="1:13" x14ac:dyDescent="0.25">
      <c r="A591" t="s">
        <v>38</v>
      </c>
      <c r="B591" t="s">
        <v>1681</v>
      </c>
      <c r="C591" t="s">
        <v>2202</v>
      </c>
      <c r="D591" t="s">
        <v>1681</v>
      </c>
      <c r="F591" t="b">
        <v>1</v>
      </c>
    </row>
    <row r="592" spans="1:13" x14ac:dyDescent="0.25">
      <c r="A592" t="s">
        <v>1680</v>
      </c>
      <c r="B592" t="s">
        <v>1682</v>
      </c>
      <c r="C592" t="s">
        <v>1677</v>
      </c>
      <c r="D592" t="s">
        <v>1682</v>
      </c>
      <c r="F592" t="b">
        <v>1</v>
      </c>
      <c r="G592" t="s">
        <v>1686</v>
      </c>
    </row>
    <row r="593" spans="1:12" x14ac:dyDescent="0.25">
      <c r="A593" t="s">
        <v>20</v>
      </c>
      <c r="B593" t="s">
        <v>1679</v>
      </c>
      <c r="C593" t="s">
        <v>3123</v>
      </c>
      <c r="G593" t="s">
        <v>3089</v>
      </c>
    </row>
    <row r="594" spans="1:12" x14ac:dyDescent="0.25">
      <c r="A594" t="s">
        <v>1751</v>
      </c>
      <c r="B594" t="s">
        <v>1691</v>
      </c>
      <c r="C594" t="s">
        <v>3090</v>
      </c>
      <c r="D594" t="s">
        <v>2254</v>
      </c>
      <c r="F594" t="b">
        <v>1</v>
      </c>
      <c r="I594" t="s">
        <v>1748</v>
      </c>
      <c r="J594" t="s">
        <v>2253</v>
      </c>
    </row>
    <row r="595" spans="1:12" x14ac:dyDescent="0.25">
      <c r="A595" t="s">
        <v>43</v>
      </c>
      <c r="B595" t="s">
        <v>1692</v>
      </c>
      <c r="C595" t="s">
        <v>3091</v>
      </c>
      <c r="D595" t="s">
        <v>1692</v>
      </c>
      <c r="F595" t="b">
        <v>1</v>
      </c>
      <c r="G595" t="s">
        <v>2637</v>
      </c>
    </row>
    <row r="596" spans="1:12" x14ac:dyDescent="0.25">
      <c r="A596" t="s">
        <v>124</v>
      </c>
      <c r="B596" t="s">
        <v>3078</v>
      </c>
      <c r="L596" t="s">
        <v>3077</v>
      </c>
    </row>
    <row r="597" spans="1:12" x14ac:dyDescent="0.25">
      <c r="A597" t="s">
        <v>121</v>
      </c>
      <c r="B597" t="s">
        <v>3075</v>
      </c>
      <c r="C597" t="s">
        <v>1742</v>
      </c>
      <c r="G597" t="s">
        <v>3076</v>
      </c>
      <c r="K597" t="s">
        <v>3079</v>
      </c>
    </row>
    <row r="598" spans="1:12" x14ac:dyDescent="0.25">
      <c r="A598" t="s">
        <v>124</v>
      </c>
      <c r="B598" t="s">
        <v>3080</v>
      </c>
      <c r="L598" s="4" t="s">
        <v>3082</v>
      </c>
    </row>
    <row r="599" spans="1:12" x14ac:dyDescent="0.25">
      <c r="A599" t="s">
        <v>124</v>
      </c>
      <c r="B599" t="s">
        <v>3081</v>
      </c>
      <c r="L599" s="33" t="s">
        <v>3083</v>
      </c>
    </row>
    <row r="600" spans="1:12" x14ac:dyDescent="0.25">
      <c r="A600" t="s">
        <v>20</v>
      </c>
      <c r="B600" t="s">
        <v>1741</v>
      </c>
      <c r="C600" t="s">
        <v>1742</v>
      </c>
      <c r="E600" t="s">
        <v>189</v>
      </c>
    </row>
    <row r="601" spans="1:12" x14ac:dyDescent="0.25">
      <c r="A601" t="s">
        <v>3127</v>
      </c>
      <c r="B601" t="s">
        <v>1689</v>
      </c>
      <c r="C601" t="s">
        <v>3092</v>
      </c>
      <c r="D601" t="s">
        <v>2251</v>
      </c>
      <c r="F601" t="b">
        <v>1</v>
      </c>
      <c r="G601" t="s">
        <v>1717</v>
      </c>
      <c r="I601" t="s">
        <v>2250</v>
      </c>
      <c r="J601" t="s">
        <v>2252</v>
      </c>
    </row>
    <row r="602" spans="1:12" x14ac:dyDescent="0.25">
      <c r="A602" t="s">
        <v>43</v>
      </c>
      <c r="B602" t="s">
        <v>1690</v>
      </c>
      <c r="C602" t="s">
        <v>3093</v>
      </c>
      <c r="D602" t="s">
        <v>1690</v>
      </c>
      <c r="F602" t="b">
        <v>1</v>
      </c>
      <c r="G602" t="s">
        <v>1707</v>
      </c>
    </row>
    <row r="603" spans="1:12" x14ac:dyDescent="0.25">
      <c r="A603" t="s">
        <v>1708</v>
      </c>
      <c r="B603" t="s">
        <v>1693</v>
      </c>
      <c r="C603" t="s">
        <v>3094</v>
      </c>
      <c r="D603" t="s">
        <v>1693</v>
      </c>
      <c r="F603" t="b">
        <v>1</v>
      </c>
    </row>
    <row r="604" spans="1:12" x14ac:dyDescent="0.25">
      <c r="A604" t="s">
        <v>1709</v>
      </c>
      <c r="B604" t="s">
        <v>1694</v>
      </c>
      <c r="C604" t="s">
        <v>3095</v>
      </c>
      <c r="D604" t="s">
        <v>1694</v>
      </c>
      <c r="F604" t="b">
        <v>1</v>
      </c>
    </row>
    <row r="605" spans="1:12" x14ac:dyDescent="0.25">
      <c r="A605" t="s">
        <v>1731</v>
      </c>
      <c r="B605" t="s">
        <v>1695</v>
      </c>
      <c r="C605" t="s">
        <v>3096</v>
      </c>
      <c r="D605" t="s">
        <v>1695</v>
      </c>
      <c r="F605" t="b">
        <v>1</v>
      </c>
    </row>
    <row r="606" spans="1:12" x14ac:dyDescent="0.25">
      <c r="A606" t="s">
        <v>22</v>
      </c>
    </row>
    <row r="607" spans="1:12" x14ac:dyDescent="0.25">
      <c r="A607" t="s">
        <v>20</v>
      </c>
      <c r="B607" t="s">
        <v>1744</v>
      </c>
      <c r="C607" t="s">
        <v>1742</v>
      </c>
      <c r="E607" t="s">
        <v>189</v>
      </c>
    </row>
    <row r="608" spans="1:12" x14ac:dyDescent="0.25">
      <c r="A608" t="s">
        <v>43</v>
      </c>
      <c r="B608" t="s">
        <v>1696</v>
      </c>
      <c r="C608" t="s">
        <v>1687</v>
      </c>
      <c r="D608" t="s">
        <v>1696</v>
      </c>
      <c r="F608" t="b">
        <v>1</v>
      </c>
      <c r="G608" t="s">
        <v>1743</v>
      </c>
    </row>
    <row r="609" spans="1:13" x14ac:dyDescent="0.25">
      <c r="A609" t="s">
        <v>1810</v>
      </c>
      <c r="B609" t="s">
        <v>1697</v>
      </c>
      <c r="C609" t="s">
        <v>3097</v>
      </c>
      <c r="D609" t="s">
        <v>1697</v>
      </c>
      <c r="F609" t="b">
        <v>1</v>
      </c>
    </row>
    <row r="610" spans="1:13" x14ac:dyDescent="0.25">
      <c r="A610" t="s">
        <v>1710</v>
      </c>
      <c r="B610" t="s">
        <v>1698</v>
      </c>
      <c r="C610" t="s">
        <v>3098</v>
      </c>
      <c r="D610" t="s">
        <v>1698</v>
      </c>
      <c r="F610" t="b">
        <v>1</v>
      </c>
    </row>
    <row r="611" spans="1:13" x14ac:dyDescent="0.25">
      <c r="A611" t="s">
        <v>47</v>
      </c>
      <c r="B611" t="s">
        <v>1699</v>
      </c>
      <c r="C611" t="s">
        <v>3099</v>
      </c>
      <c r="D611" t="s">
        <v>2587</v>
      </c>
      <c r="F611" t="b">
        <v>1</v>
      </c>
      <c r="I611" t="s">
        <v>551</v>
      </c>
      <c r="J611" t="s">
        <v>2448</v>
      </c>
    </row>
    <row r="612" spans="1:13" x14ac:dyDescent="0.25">
      <c r="A612" t="s">
        <v>47</v>
      </c>
      <c r="B612" t="s">
        <v>1700</v>
      </c>
      <c r="C612" t="s">
        <v>1688</v>
      </c>
      <c r="D612" t="s">
        <v>2449</v>
      </c>
      <c r="F612" t="b">
        <v>1</v>
      </c>
      <c r="I612" t="s">
        <v>551</v>
      </c>
      <c r="J612" t="s">
        <v>2448</v>
      </c>
    </row>
    <row r="613" spans="1:13" x14ac:dyDescent="0.25">
      <c r="A613" t="s">
        <v>1715</v>
      </c>
      <c r="B613" t="s">
        <v>1701</v>
      </c>
      <c r="C613" t="s">
        <v>3100</v>
      </c>
      <c r="D613" t="s">
        <v>1701</v>
      </c>
      <c r="F613" t="b">
        <v>1</v>
      </c>
    </row>
    <row r="614" spans="1:13" x14ac:dyDescent="0.25">
      <c r="A614" t="s">
        <v>38</v>
      </c>
      <c r="B614" t="s">
        <v>1702</v>
      </c>
      <c r="C614" t="s">
        <v>3084</v>
      </c>
      <c r="D614" t="s">
        <v>1702</v>
      </c>
      <c r="F614" t="b">
        <v>1</v>
      </c>
    </row>
    <row r="615" spans="1:13" x14ac:dyDescent="0.25">
      <c r="A615" t="s">
        <v>22</v>
      </c>
    </row>
    <row r="616" spans="1:13" x14ac:dyDescent="0.25">
      <c r="A616" t="s">
        <v>1711</v>
      </c>
      <c r="B616" t="s">
        <v>1703</v>
      </c>
      <c r="C616" s="7" t="s">
        <v>3085</v>
      </c>
      <c r="D616" t="s">
        <v>2257</v>
      </c>
      <c r="F616" t="b">
        <v>1</v>
      </c>
      <c r="G616" t="s">
        <v>1714</v>
      </c>
      <c r="I616" t="s">
        <v>1748</v>
      </c>
      <c r="J616" t="s">
        <v>1749</v>
      </c>
    </row>
    <row r="617" spans="1:13" s="2" customFormat="1" x14ac:dyDescent="0.25">
      <c r="A617" s="26" t="s">
        <v>20</v>
      </c>
      <c r="B617" s="11" t="s">
        <v>1799</v>
      </c>
      <c r="C617"/>
      <c r="D617"/>
      <c r="E617" s="11" t="s">
        <v>189</v>
      </c>
      <c r="F617"/>
      <c r="G617" s="11" t="s">
        <v>2395</v>
      </c>
      <c r="H617" s="11"/>
      <c r="I617"/>
      <c r="J617"/>
      <c r="K617"/>
      <c r="L617"/>
      <c r="M617"/>
    </row>
    <row r="618" spans="1:13" s="2" customFormat="1" x14ac:dyDescent="0.25">
      <c r="A618" s="11" t="s">
        <v>34</v>
      </c>
      <c r="B618" s="11" t="s">
        <v>2402</v>
      </c>
      <c r="C618" s="11" t="s">
        <v>3086</v>
      </c>
      <c r="D618" s="11"/>
      <c r="E618" s="11"/>
      <c r="F618" s="11"/>
      <c r="G618" s="11"/>
      <c r="H618" s="11"/>
      <c r="I618" s="11"/>
      <c r="J618"/>
      <c r="K618"/>
      <c r="L618"/>
      <c r="M618"/>
    </row>
    <row r="619" spans="1:13" s="2" customFormat="1" x14ac:dyDescent="0.25">
      <c r="A619" s="11" t="s">
        <v>2343</v>
      </c>
      <c r="B619" s="11" t="s">
        <v>2329</v>
      </c>
      <c r="C619" s="11" t="s">
        <v>2278</v>
      </c>
      <c r="D619" s="11" t="s">
        <v>2329</v>
      </c>
      <c r="E619" s="11" t="s">
        <v>2286</v>
      </c>
      <c r="F619" s="27" t="b">
        <v>1</v>
      </c>
      <c r="G619" s="11" t="s">
        <v>2395</v>
      </c>
      <c r="H619" s="11"/>
      <c r="I619"/>
      <c r="J619"/>
      <c r="K619"/>
      <c r="L619"/>
      <c r="M619" s="28" t="s">
        <v>2330</v>
      </c>
    </row>
    <row r="620" spans="1:13" s="2" customFormat="1" x14ac:dyDescent="0.25">
      <c r="A620" s="11" t="s">
        <v>2343</v>
      </c>
      <c r="B620" s="11" t="s">
        <v>2331</v>
      </c>
      <c r="C620" s="11" t="s">
        <v>2279</v>
      </c>
      <c r="D620" s="11" t="s">
        <v>2331</v>
      </c>
      <c r="E620" s="11" t="s">
        <v>2286</v>
      </c>
      <c r="F620" s="27" t="b">
        <v>1</v>
      </c>
      <c r="G620" s="11" t="s">
        <v>2332</v>
      </c>
      <c r="H620" s="11"/>
      <c r="I620" s="11"/>
      <c r="J620"/>
      <c r="K620"/>
      <c r="L620"/>
      <c r="M620" s="28" t="s">
        <v>2333</v>
      </c>
    </row>
    <row r="621" spans="1:13" s="2" customFormat="1" x14ac:dyDescent="0.25">
      <c r="A621" s="11" t="s">
        <v>2343</v>
      </c>
      <c r="B621" s="11" t="s">
        <v>2334</v>
      </c>
      <c r="C621" s="11" t="s">
        <v>2280</v>
      </c>
      <c r="D621" s="11" t="s">
        <v>2334</v>
      </c>
      <c r="E621" s="11" t="s">
        <v>2286</v>
      </c>
      <c r="F621" s="27" t="b">
        <v>1</v>
      </c>
      <c r="G621" s="11" t="s">
        <v>2335</v>
      </c>
      <c r="H621" s="11"/>
      <c r="I621" s="11"/>
      <c r="J621"/>
      <c r="K621"/>
      <c r="L621"/>
      <c r="M621" s="28" t="s">
        <v>2336</v>
      </c>
    </row>
    <row r="622" spans="1:13" s="2" customFormat="1" x14ac:dyDescent="0.25">
      <c r="A622" s="26" t="s">
        <v>22</v>
      </c>
      <c r="B622"/>
      <c r="C622"/>
      <c r="D622"/>
      <c r="E622"/>
      <c r="F622"/>
      <c r="G622"/>
      <c r="H622"/>
      <c r="I622"/>
      <c r="J622"/>
      <c r="K622"/>
      <c r="L622"/>
      <c r="M622"/>
    </row>
    <row r="623" spans="1:13" s="2" customFormat="1" x14ac:dyDescent="0.25">
      <c r="A623" s="11" t="s">
        <v>124</v>
      </c>
      <c r="B623" s="11" t="s">
        <v>2337</v>
      </c>
      <c r="C623"/>
      <c r="D623"/>
      <c r="E623"/>
      <c r="F623"/>
      <c r="G623" s="11" t="s">
        <v>2395</v>
      </c>
      <c r="H623" s="11"/>
      <c r="I623"/>
      <c r="J623"/>
      <c r="K623"/>
      <c r="L623" s="28" t="s">
        <v>2338</v>
      </c>
      <c r="M623" s="28"/>
    </row>
    <row r="624" spans="1:13" s="2" customFormat="1" x14ac:dyDescent="0.25">
      <c r="A624" s="11" t="s">
        <v>124</v>
      </c>
      <c r="B624" s="11" t="s">
        <v>2339</v>
      </c>
      <c r="C624"/>
      <c r="D624"/>
      <c r="E624"/>
      <c r="F624"/>
      <c r="G624" s="11" t="s">
        <v>2332</v>
      </c>
      <c r="H624" s="11"/>
      <c r="I624" s="11"/>
      <c r="J624"/>
      <c r="K624"/>
      <c r="L624" s="28" t="s">
        <v>2340</v>
      </c>
      <c r="M624" s="28"/>
    </row>
    <row r="625" spans="1:13" s="2" customFormat="1" x14ac:dyDescent="0.25">
      <c r="A625" s="11" t="s">
        <v>124</v>
      </c>
      <c r="B625" s="11" t="s">
        <v>2341</v>
      </c>
      <c r="C625"/>
      <c r="D625"/>
      <c r="E625"/>
      <c r="F625"/>
      <c r="G625" s="11" t="s">
        <v>2335</v>
      </c>
      <c r="H625" s="11"/>
      <c r="I625" s="11"/>
      <c r="J625"/>
      <c r="K625"/>
      <c r="L625" s="28" t="s">
        <v>2342</v>
      </c>
      <c r="M625" s="28"/>
    </row>
    <row r="626" spans="1:13" x14ac:dyDescent="0.25">
      <c r="A626" t="s">
        <v>1712</v>
      </c>
      <c r="B626" t="s">
        <v>1704</v>
      </c>
      <c r="C626" s="7" t="s">
        <v>3087</v>
      </c>
      <c r="D626" t="s">
        <v>2256</v>
      </c>
      <c r="F626" t="b">
        <v>1</v>
      </c>
      <c r="G626" t="s">
        <v>1713</v>
      </c>
      <c r="I626" t="s">
        <v>1748</v>
      </c>
      <c r="J626" t="s">
        <v>1749</v>
      </c>
    </row>
    <row r="627" spans="1:13" s="2" customFormat="1" x14ac:dyDescent="0.25">
      <c r="A627" s="26" t="s">
        <v>20</v>
      </c>
      <c r="B627" s="11" t="s">
        <v>1804</v>
      </c>
      <c r="C627"/>
      <c r="D627"/>
      <c r="E627" s="11" t="s">
        <v>189</v>
      </c>
      <c r="F627"/>
      <c r="G627" s="11" t="s">
        <v>2396</v>
      </c>
      <c r="H627" s="11"/>
      <c r="I627"/>
      <c r="J627"/>
      <c r="K627"/>
      <c r="L627"/>
      <c r="M627"/>
    </row>
    <row r="628" spans="1:13" s="2" customFormat="1" x14ac:dyDescent="0.25">
      <c r="A628" s="11" t="s">
        <v>34</v>
      </c>
      <c r="B628" s="11" t="s">
        <v>2403</v>
      </c>
      <c r="C628" s="11" t="s">
        <v>3088</v>
      </c>
      <c r="D628" s="11"/>
      <c r="E628" s="11"/>
      <c r="F628" s="11"/>
      <c r="G628" s="11"/>
      <c r="H628" s="11"/>
      <c r="I628" s="11"/>
      <c r="J628"/>
      <c r="K628"/>
      <c r="L628"/>
      <c r="M628"/>
    </row>
    <row r="629" spans="1:13" s="2" customFormat="1" x14ac:dyDescent="0.25">
      <c r="A629" s="11" t="s">
        <v>2358</v>
      </c>
      <c r="B629" s="11" t="s">
        <v>2344</v>
      </c>
      <c r="C629" s="11" t="s">
        <v>2278</v>
      </c>
      <c r="D629" s="11" t="s">
        <v>2344</v>
      </c>
      <c r="E629" s="11" t="s">
        <v>2286</v>
      </c>
      <c r="F629" s="27" t="b">
        <v>1</v>
      </c>
      <c r="G629" s="11" t="s">
        <v>2396</v>
      </c>
      <c r="H629" s="11"/>
      <c r="I629"/>
      <c r="J629"/>
      <c r="K629"/>
      <c r="L629"/>
      <c r="M629" s="28" t="s">
        <v>2345</v>
      </c>
    </row>
    <row r="630" spans="1:13" s="2" customFormat="1" x14ac:dyDescent="0.25">
      <c r="A630" s="11" t="s">
        <v>2358</v>
      </c>
      <c r="B630" s="11" t="s">
        <v>2346</v>
      </c>
      <c r="C630" s="11" t="s">
        <v>2279</v>
      </c>
      <c r="D630" s="11" t="s">
        <v>2346</v>
      </c>
      <c r="E630" s="11" t="s">
        <v>2286</v>
      </c>
      <c r="F630" s="27" t="b">
        <v>1</v>
      </c>
      <c r="G630" s="11" t="s">
        <v>2347</v>
      </c>
      <c r="H630" s="11"/>
      <c r="I630" s="11"/>
      <c r="J630"/>
      <c r="K630"/>
      <c r="L630"/>
      <c r="M630" s="28" t="s">
        <v>2348</v>
      </c>
    </row>
    <row r="631" spans="1:13" s="2" customFormat="1" x14ac:dyDescent="0.25">
      <c r="A631" s="11" t="s">
        <v>2358</v>
      </c>
      <c r="B631" s="11" t="s">
        <v>2349</v>
      </c>
      <c r="C631" s="11" t="s">
        <v>2280</v>
      </c>
      <c r="D631" s="11" t="s">
        <v>2349</v>
      </c>
      <c r="E631" s="11" t="s">
        <v>2286</v>
      </c>
      <c r="F631" s="27" t="b">
        <v>1</v>
      </c>
      <c r="G631" s="11" t="s">
        <v>2350</v>
      </c>
      <c r="H631" s="11"/>
      <c r="I631" s="11"/>
      <c r="J631"/>
      <c r="K631"/>
      <c r="L631"/>
      <c r="M631" s="28" t="s">
        <v>2351</v>
      </c>
    </row>
    <row r="632" spans="1:13" s="2" customFormat="1" x14ac:dyDescent="0.25">
      <c r="A632" s="26" t="s">
        <v>22</v>
      </c>
      <c r="B632"/>
      <c r="C632"/>
      <c r="D632"/>
      <c r="E632"/>
      <c r="F632"/>
      <c r="G632"/>
      <c r="H632"/>
      <c r="I632"/>
      <c r="J632"/>
      <c r="K632"/>
      <c r="L632"/>
      <c r="M632"/>
    </row>
    <row r="633" spans="1:13" s="2" customFormat="1" x14ac:dyDescent="0.25">
      <c r="A633" s="11" t="s">
        <v>124</v>
      </c>
      <c r="B633" s="11" t="s">
        <v>2352</v>
      </c>
      <c r="C633"/>
      <c r="D633"/>
      <c r="E633"/>
      <c r="F633"/>
      <c r="G633" s="11" t="s">
        <v>2396</v>
      </c>
      <c r="H633" s="11"/>
      <c r="I633"/>
      <c r="J633"/>
      <c r="K633"/>
      <c r="L633" s="28" t="s">
        <v>2353</v>
      </c>
      <c r="M633" s="28"/>
    </row>
    <row r="634" spans="1:13" s="2" customFormat="1" x14ac:dyDescent="0.25">
      <c r="A634" s="11" t="s">
        <v>124</v>
      </c>
      <c r="B634" s="11" t="s">
        <v>2354</v>
      </c>
      <c r="C634"/>
      <c r="D634"/>
      <c r="E634"/>
      <c r="F634"/>
      <c r="G634" s="11" t="s">
        <v>2347</v>
      </c>
      <c r="H634" s="11"/>
      <c r="I634" s="11"/>
      <c r="J634"/>
      <c r="K634"/>
      <c r="L634" s="28" t="s">
        <v>2355</v>
      </c>
      <c r="M634" s="28"/>
    </row>
    <row r="635" spans="1:13" s="2" customFormat="1" x14ac:dyDescent="0.25">
      <c r="A635" s="11" t="s">
        <v>124</v>
      </c>
      <c r="B635" s="11" t="s">
        <v>2356</v>
      </c>
      <c r="C635"/>
      <c r="D635"/>
      <c r="E635"/>
      <c r="F635"/>
      <c r="G635" s="11" t="s">
        <v>2350</v>
      </c>
      <c r="H635" s="11"/>
      <c r="I635" s="11"/>
      <c r="J635"/>
      <c r="K635"/>
      <c r="L635" s="28" t="s">
        <v>2357</v>
      </c>
      <c r="M635" s="28"/>
    </row>
    <row r="636" spans="1:13" x14ac:dyDescent="0.25">
      <c r="A636" s="32" t="s">
        <v>123</v>
      </c>
    </row>
    <row r="637" spans="1:13" x14ac:dyDescent="0.25">
      <c r="A637" s="14" t="s">
        <v>22</v>
      </c>
    </row>
    <row r="638" spans="1:13" x14ac:dyDescent="0.25">
      <c r="A638" s="14" t="s">
        <v>20</v>
      </c>
      <c r="B638" t="s">
        <v>1745</v>
      </c>
      <c r="C638" t="s">
        <v>1746</v>
      </c>
      <c r="G638" t="s">
        <v>1747</v>
      </c>
    </row>
    <row r="639" spans="1:13" x14ac:dyDescent="0.25">
      <c r="A639" t="s">
        <v>1775</v>
      </c>
      <c r="B639" t="s">
        <v>1758</v>
      </c>
      <c r="C639" t="s">
        <v>3102</v>
      </c>
      <c r="D639" t="s">
        <v>2260</v>
      </c>
      <c r="F639" t="b">
        <v>1</v>
      </c>
      <c r="I639" t="s">
        <v>1748</v>
      </c>
      <c r="J639" t="s">
        <v>923</v>
      </c>
    </row>
    <row r="640" spans="1:13" x14ac:dyDescent="0.25">
      <c r="A640" t="s">
        <v>43</v>
      </c>
      <c r="B640" t="s">
        <v>1759</v>
      </c>
      <c r="C640" t="s">
        <v>3113</v>
      </c>
      <c r="D640" t="s">
        <v>1759</v>
      </c>
      <c r="F640" t="b">
        <v>1</v>
      </c>
      <c r="G640" t="s">
        <v>2638</v>
      </c>
    </row>
    <row r="641" spans="1:12" x14ac:dyDescent="0.25">
      <c r="A641" t="s">
        <v>124</v>
      </c>
      <c r="B641" t="s">
        <v>3103</v>
      </c>
      <c r="L641" t="s">
        <v>3104</v>
      </c>
    </row>
    <row r="642" spans="1:12" x14ac:dyDescent="0.25">
      <c r="A642" t="s">
        <v>121</v>
      </c>
      <c r="B642" t="s">
        <v>3105</v>
      </c>
      <c r="C642" t="s">
        <v>3106</v>
      </c>
      <c r="G642" t="s">
        <v>3107</v>
      </c>
      <c r="K642" t="s">
        <v>3108</v>
      </c>
    </row>
    <row r="643" spans="1:12" x14ac:dyDescent="0.25">
      <c r="A643" t="s">
        <v>124</v>
      </c>
      <c r="B643" t="s">
        <v>3109</v>
      </c>
      <c r="L643" t="s">
        <v>3111</v>
      </c>
    </row>
    <row r="644" spans="1:12" x14ac:dyDescent="0.25">
      <c r="A644" t="s">
        <v>124</v>
      </c>
      <c r="B644" t="s">
        <v>3110</v>
      </c>
      <c r="L644" s="17" t="s">
        <v>3112</v>
      </c>
    </row>
    <row r="645" spans="1:12" x14ac:dyDescent="0.25">
      <c r="A645" t="s">
        <v>3128</v>
      </c>
      <c r="B645" t="s">
        <v>1753</v>
      </c>
      <c r="C645" t="s">
        <v>3114</v>
      </c>
      <c r="D645" t="s">
        <v>2255</v>
      </c>
      <c r="F645" t="b">
        <v>1</v>
      </c>
      <c r="I645" t="s">
        <v>2250</v>
      </c>
      <c r="J645" t="s">
        <v>2252</v>
      </c>
    </row>
    <row r="646" spans="1:12" x14ac:dyDescent="0.25">
      <c r="A646" t="s">
        <v>43</v>
      </c>
      <c r="B646" t="s">
        <v>1755</v>
      </c>
      <c r="C646" t="s">
        <v>1752</v>
      </c>
      <c r="D646" t="s">
        <v>1755</v>
      </c>
      <c r="F646" t="b">
        <v>1</v>
      </c>
      <c r="G646" t="s">
        <v>1754</v>
      </c>
    </row>
    <row r="647" spans="1:12" x14ac:dyDescent="0.25">
      <c r="A647" t="s">
        <v>20</v>
      </c>
      <c r="B647" t="s">
        <v>1756</v>
      </c>
      <c r="C647" t="s">
        <v>1742</v>
      </c>
      <c r="E647" t="s">
        <v>189</v>
      </c>
    </row>
    <row r="648" spans="1:12" x14ac:dyDescent="0.25">
      <c r="A648" t="s">
        <v>1708</v>
      </c>
      <c r="B648" t="s">
        <v>1760</v>
      </c>
      <c r="C648" t="s">
        <v>3126</v>
      </c>
      <c r="D648" t="s">
        <v>1760</v>
      </c>
    </row>
    <row r="649" spans="1:12" x14ac:dyDescent="0.25">
      <c r="A649" s="2" t="s">
        <v>1709</v>
      </c>
      <c r="B649" t="s">
        <v>1761</v>
      </c>
      <c r="C649" t="s">
        <v>3125</v>
      </c>
      <c r="D649" t="s">
        <v>1761</v>
      </c>
    </row>
    <row r="650" spans="1:12" x14ac:dyDescent="0.25">
      <c r="A650" t="s">
        <v>1731</v>
      </c>
      <c r="B650" t="s">
        <v>1762</v>
      </c>
      <c r="C650" t="s">
        <v>3124</v>
      </c>
      <c r="D650" t="s">
        <v>1762</v>
      </c>
    </row>
    <row r="651" spans="1:12" x14ac:dyDescent="0.25">
      <c r="A651" t="s">
        <v>22</v>
      </c>
    </row>
    <row r="652" spans="1:12" x14ac:dyDescent="0.25">
      <c r="A652" t="s">
        <v>20</v>
      </c>
      <c r="B652" t="s">
        <v>1757</v>
      </c>
      <c r="C652" t="s">
        <v>1742</v>
      </c>
      <c r="E652" t="s">
        <v>189</v>
      </c>
    </row>
    <row r="653" spans="1:12" x14ac:dyDescent="0.25">
      <c r="A653" t="s">
        <v>43</v>
      </c>
      <c r="B653" t="s">
        <v>1763</v>
      </c>
      <c r="C653" t="s">
        <v>1687</v>
      </c>
      <c r="D653" t="s">
        <v>1763</v>
      </c>
      <c r="F653" t="b">
        <v>1</v>
      </c>
      <c r="G653" t="s">
        <v>1774</v>
      </c>
    </row>
    <row r="654" spans="1:12" x14ac:dyDescent="0.25">
      <c r="A654" t="s">
        <v>1810</v>
      </c>
      <c r="B654" t="s">
        <v>1764</v>
      </c>
      <c r="C654" t="s">
        <v>3122</v>
      </c>
      <c r="D654" t="s">
        <v>1764</v>
      </c>
      <c r="F654" t="b">
        <v>1</v>
      </c>
    </row>
    <row r="655" spans="1:12" x14ac:dyDescent="0.25">
      <c r="A655" t="s">
        <v>1710</v>
      </c>
      <c r="B655" t="s">
        <v>1765</v>
      </c>
      <c r="C655" t="s">
        <v>3133</v>
      </c>
      <c r="D655" t="s">
        <v>1765</v>
      </c>
      <c r="F655" t="b">
        <v>1</v>
      </c>
    </row>
    <row r="656" spans="1:12" x14ac:dyDescent="0.25">
      <c r="A656" t="s">
        <v>47</v>
      </c>
      <c r="B656" t="s">
        <v>1766</v>
      </c>
      <c r="C656" t="s">
        <v>3115</v>
      </c>
      <c r="D656" t="s">
        <v>1778</v>
      </c>
      <c r="F656" t="b">
        <v>1</v>
      </c>
      <c r="I656" t="s">
        <v>551</v>
      </c>
      <c r="J656" t="s">
        <v>1777</v>
      </c>
    </row>
    <row r="657" spans="1:13" x14ac:dyDescent="0.25">
      <c r="A657" t="s">
        <v>47</v>
      </c>
      <c r="B657" t="s">
        <v>1767</v>
      </c>
      <c r="C657" t="s">
        <v>1688</v>
      </c>
      <c r="D657" t="s">
        <v>1779</v>
      </c>
      <c r="F657" t="b">
        <v>1</v>
      </c>
      <c r="I657" t="s">
        <v>551</v>
      </c>
      <c r="J657" t="s">
        <v>1065</v>
      </c>
    </row>
    <row r="658" spans="1:13" x14ac:dyDescent="0.25">
      <c r="A658" t="s">
        <v>1715</v>
      </c>
      <c r="B658" t="s">
        <v>1768</v>
      </c>
      <c r="C658" t="s">
        <v>3116</v>
      </c>
      <c r="D658" t="s">
        <v>1768</v>
      </c>
      <c r="F658" t="b">
        <v>1</v>
      </c>
    </row>
    <row r="659" spans="1:13" x14ac:dyDescent="0.25">
      <c r="A659" t="s">
        <v>38</v>
      </c>
      <c r="B659" t="s">
        <v>1769</v>
      </c>
      <c r="C659" t="s">
        <v>3117</v>
      </c>
      <c r="D659" t="s">
        <v>1769</v>
      </c>
      <c r="F659" t="b">
        <v>1</v>
      </c>
    </row>
    <row r="660" spans="1:13" x14ac:dyDescent="0.25">
      <c r="A660" t="s">
        <v>22</v>
      </c>
    </row>
    <row r="661" spans="1:13" x14ac:dyDescent="0.25">
      <c r="A661" t="s">
        <v>1711</v>
      </c>
      <c r="B661" t="s">
        <v>1770</v>
      </c>
      <c r="C661" s="7" t="s">
        <v>3118</v>
      </c>
      <c r="D661" t="s">
        <v>2258</v>
      </c>
      <c r="F661" t="b">
        <v>1</v>
      </c>
      <c r="G661" t="s">
        <v>1772</v>
      </c>
      <c r="I661" t="s">
        <v>1748</v>
      </c>
      <c r="J661" t="s">
        <v>923</v>
      </c>
    </row>
    <row r="662" spans="1:13" x14ac:dyDescent="0.25">
      <c r="A662" s="26" t="s">
        <v>20</v>
      </c>
      <c r="B662" s="11" t="s">
        <v>2652</v>
      </c>
      <c r="C662" t="s">
        <v>1742</v>
      </c>
      <c r="E662" s="11" t="s">
        <v>189</v>
      </c>
      <c r="G662" s="11" t="s">
        <v>2397</v>
      </c>
      <c r="H662" s="11"/>
    </row>
    <row r="663" spans="1:13" x14ac:dyDescent="0.25">
      <c r="A663" s="11" t="s">
        <v>34</v>
      </c>
      <c r="B663" s="11" t="s">
        <v>2404</v>
      </c>
      <c r="C663" s="11" t="s">
        <v>3119</v>
      </c>
      <c r="D663" s="11"/>
      <c r="E663" s="11"/>
      <c r="F663" s="11"/>
      <c r="G663" s="11"/>
      <c r="H663" s="11"/>
      <c r="I663" s="11"/>
    </row>
    <row r="664" spans="1:13" x14ac:dyDescent="0.25">
      <c r="A664" s="11" t="s">
        <v>2343</v>
      </c>
      <c r="B664" s="11" t="s">
        <v>2359</v>
      </c>
      <c r="C664" s="11" t="s">
        <v>2278</v>
      </c>
      <c r="D664" s="11" t="s">
        <v>2359</v>
      </c>
      <c r="E664" s="11" t="s">
        <v>2286</v>
      </c>
      <c r="F664" s="27" t="b">
        <v>1</v>
      </c>
      <c r="G664" s="11" t="s">
        <v>2397</v>
      </c>
      <c r="H664" s="11"/>
      <c r="M664" s="28" t="s">
        <v>2360</v>
      </c>
    </row>
    <row r="665" spans="1:13" x14ac:dyDescent="0.25">
      <c r="A665" s="11" t="s">
        <v>2343</v>
      </c>
      <c r="B665" s="11" t="s">
        <v>2361</v>
      </c>
      <c r="C665" s="11" t="s">
        <v>2279</v>
      </c>
      <c r="D665" s="11" t="s">
        <v>2361</v>
      </c>
      <c r="E665" s="11" t="s">
        <v>2286</v>
      </c>
      <c r="F665" s="27" t="b">
        <v>1</v>
      </c>
      <c r="G665" s="11" t="s">
        <v>2362</v>
      </c>
      <c r="H665" s="11"/>
      <c r="I665" s="11"/>
      <c r="M665" s="28" t="s">
        <v>2363</v>
      </c>
    </row>
    <row r="666" spans="1:13" x14ac:dyDescent="0.25">
      <c r="A666" s="11" t="s">
        <v>2343</v>
      </c>
      <c r="B666" s="11" t="s">
        <v>2364</v>
      </c>
      <c r="C666" s="11" t="s">
        <v>2280</v>
      </c>
      <c r="D666" s="11" t="s">
        <v>2364</v>
      </c>
      <c r="E666" s="11" t="s">
        <v>2286</v>
      </c>
      <c r="F666" s="27" t="b">
        <v>1</v>
      </c>
      <c r="G666" s="11" t="s">
        <v>2365</v>
      </c>
      <c r="H666" s="11"/>
      <c r="I666" s="11"/>
      <c r="M666" s="28" t="s">
        <v>2366</v>
      </c>
    </row>
    <row r="667" spans="1:13" x14ac:dyDescent="0.25">
      <c r="A667" s="26" t="s">
        <v>22</v>
      </c>
    </row>
    <row r="668" spans="1:13" x14ac:dyDescent="0.25">
      <c r="A668" s="11" t="s">
        <v>124</v>
      </c>
      <c r="B668" s="11" t="s">
        <v>2367</v>
      </c>
      <c r="G668" s="11" t="s">
        <v>2397</v>
      </c>
      <c r="H668" s="11"/>
      <c r="L668" s="28" t="s">
        <v>2368</v>
      </c>
      <c r="M668" s="28"/>
    </row>
    <row r="669" spans="1:13" x14ac:dyDescent="0.25">
      <c r="A669" s="11" t="s">
        <v>124</v>
      </c>
      <c r="B669" s="11" t="s">
        <v>2369</v>
      </c>
      <c r="G669" s="11" t="s">
        <v>2362</v>
      </c>
      <c r="H669" s="11"/>
      <c r="I669" s="11"/>
      <c r="L669" s="28" t="s">
        <v>2370</v>
      </c>
      <c r="M669" s="28"/>
    </row>
    <row r="670" spans="1:13" x14ac:dyDescent="0.25">
      <c r="A670" s="11" t="s">
        <v>124</v>
      </c>
      <c r="B670" s="11" t="s">
        <v>2371</v>
      </c>
      <c r="G670" s="11" t="s">
        <v>2365</v>
      </c>
      <c r="H670" s="11"/>
      <c r="I670" s="11"/>
      <c r="L670" s="28" t="s">
        <v>2372</v>
      </c>
      <c r="M670" s="28"/>
    </row>
    <row r="671" spans="1:13" x14ac:dyDescent="0.25">
      <c r="A671" t="s">
        <v>1712</v>
      </c>
      <c r="B671" t="s">
        <v>1771</v>
      </c>
      <c r="C671" s="7" t="s">
        <v>3120</v>
      </c>
      <c r="D671" t="s">
        <v>2259</v>
      </c>
      <c r="F671" t="b">
        <v>1</v>
      </c>
      <c r="G671" t="s">
        <v>1773</v>
      </c>
      <c r="I671" t="s">
        <v>1748</v>
      </c>
      <c r="J671" t="s">
        <v>923</v>
      </c>
    </row>
    <row r="672" spans="1:13" s="2" customFormat="1" x14ac:dyDescent="0.25">
      <c r="A672" s="26" t="s">
        <v>20</v>
      </c>
      <c r="B672" s="11" t="s">
        <v>2653</v>
      </c>
      <c r="C672" t="s">
        <v>1742</v>
      </c>
      <c r="D672"/>
      <c r="E672" s="11" t="s">
        <v>189</v>
      </c>
      <c r="F672"/>
      <c r="G672" s="11" t="s">
        <v>2399</v>
      </c>
      <c r="H672" s="11"/>
      <c r="I672"/>
      <c r="J672"/>
      <c r="K672"/>
      <c r="L672"/>
      <c r="M672"/>
    </row>
    <row r="673" spans="1:13" s="2" customFormat="1" x14ac:dyDescent="0.25">
      <c r="A673" s="11" t="s">
        <v>34</v>
      </c>
      <c r="B673" s="11" t="s">
        <v>2405</v>
      </c>
      <c r="C673" s="11" t="s">
        <v>3121</v>
      </c>
      <c r="D673" s="11"/>
      <c r="E673" s="11"/>
      <c r="F673" s="11"/>
      <c r="G673" s="11"/>
      <c r="H673" s="11"/>
      <c r="I673" s="11"/>
      <c r="J673"/>
      <c r="K673"/>
      <c r="L673"/>
      <c r="M673"/>
    </row>
    <row r="674" spans="1:13" s="2" customFormat="1" x14ac:dyDescent="0.25">
      <c r="A674" s="11" t="s">
        <v>2358</v>
      </c>
      <c r="B674" s="11" t="s">
        <v>2373</v>
      </c>
      <c r="C674" s="11" t="s">
        <v>2278</v>
      </c>
      <c r="D674" s="11" t="s">
        <v>2373</v>
      </c>
      <c r="E674" s="11" t="s">
        <v>2286</v>
      </c>
      <c r="F674" s="27" t="b">
        <v>1</v>
      </c>
      <c r="G674" s="11" t="s">
        <v>2399</v>
      </c>
      <c r="H674" s="11"/>
      <c r="I674"/>
      <c r="J674"/>
      <c r="K674"/>
      <c r="L674"/>
      <c r="M674" s="28" t="s">
        <v>2374</v>
      </c>
    </row>
    <row r="675" spans="1:13" s="2" customFormat="1" x14ac:dyDescent="0.25">
      <c r="A675" s="11" t="s">
        <v>2358</v>
      </c>
      <c r="B675" s="11" t="s">
        <v>2375</v>
      </c>
      <c r="C675" s="11" t="s">
        <v>2279</v>
      </c>
      <c r="D675" s="11" t="s">
        <v>2375</v>
      </c>
      <c r="E675" s="11" t="s">
        <v>2286</v>
      </c>
      <c r="F675" s="27" t="b">
        <v>1</v>
      </c>
      <c r="G675" s="11" t="s">
        <v>2376</v>
      </c>
      <c r="H675" s="11"/>
      <c r="I675" s="11"/>
      <c r="J675"/>
      <c r="K675"/>
      <c r="L675"/>
      <c r="M675" s="28" t="s">
        <v>2377</v>
      </c>
    </row>
    <row r="676" spans="1:13" s="2" customFormat="1" x14ac:dyDescent="0.25">
      <c r="A676" s="11" t="s">
        <v>2358</v>
      </c>
      <c r="B676" s="11" t="s">
        <v>2378</v>
      </c>
      <c r="C676" s="11" t="s">
        <v>2280</v>
      </c>
      <c r="D676" s="11" t="s">
        <v>2378</v>
      </c>
      <c r="E676" s="11" t="s">
        <v>2286</v>
      </c>
      <c r="F676" s="27" t="b">
        <v>1</v>
      </c>
      <c r="G676" s="11" t="s">
        <v>2379</v>
      </c>
      <c r="H676" s="11"/>
      <c r="I676" s="11"/>
      <c r="J676"/>
      <c r="K676"/>
      <c r="L676"/>
      <c r="M676" s="28" t="s">
        <v>2380</v>
      </c>
    </row>
    <row r="677" spans="1:13" s="2" customFormat="1" x14ac:dyDescent="0.25">
      <c r="A677" s="26" t="s">
        <v>22</v>
      </c>
      <c r="B677"/>
      <c r="C677"/>
      <c r="D677"/>
      <c r="E677"/>
      <c r="F677"/>
      <c r="G677"/>
      <c r="H677"/>
      <c r="I677"/>
      <c r="J677"/>
      <c r="K677"/>
      <c r="L677"/>
      <c r="M677"/>
    </row>
    <row r="678" spans="1:13" s="2" customFormat="1" x14ac:dyDescent="0.25">
      <c r="A678" s="11" t="s">
        <v>124</v>
      </c>
      <c r="B678" s="11" t="s">
        <v>2381</v>
      </c>
      <c r="C678"/>
      <c r="D678"/>
      <c r="E678"/>
      <c r="F678"/>
      <c r="G678" s="11" t="s">
        <v>2399</v>
      </c>
      <c r="H678" s="11"/>
      <c r="I678"/>
      <c r="J678"/>
      <c r="K678"/>
      <c r="L678" s="28" t="s">
        <v>2382</v>
      </c>
      <c r="M678" s="28"/>
    </row>
    <row r="679" spans="1:13" s="2" customFormat="1" x14ac:dyDescent="0.25">
      <c r="A679" s="11" t="s">
        <v>124</v>
      </c>
      <c r="B679" s="11" t="s">
        <v>2383</v>
      </c>
      <c r="C679"/>
      <c r="D679"/>
      <c r="E679"/>
      <c r="F679"/>
      <c r="G679" s="11" t="s">
        <v>2376</v>
      </c>
      <c r="H679" s="11"/>
      <c r="I679" s="11"/>
      <c r="J679"/>
      <c r="K679"/>
      <c r="L679" s="28" t="s">
        <v>2384</v>
      </c>
      <c r="M679" s="28"/>
    </row>
    <row r="680" spans="1:13" s="2" customFormat="1" x14ac:dyDescent="0.25">
      <c r="A680" s="11" t="s">
        <v>124</v>
      </c>
      <c r="B680" s="11" t="s">
        <v>2385</v>
      </c>
      <c r="C680"/>
      <c r="D680"/>
      <c r="E680"/>
      <c r="F680"/>
      <c r="G680" s="11" t="s">
        <v>2379</v>
      </c>
      <c r="H680" s="11"/>
      <c r="I680" s="11"/>
      <c r="J680"/>
      <c r="K680"/>
      <c r="L680" s="28" t="s">
        <v>2386</v>
      </c>
      <c r="M680" s="28"/>
    </row>
    <row r="681" spans="1:13" x14ac:dyDescent="0.25">
      <c r="A681" t="s">
        <v>123</v>
      </c>
    </row>
    <row r="682" spans="1:13" x14ac:dyDescent="0.25">
      <c r="A682" s="14" t="s">
        <v>22</v>
      </c>
    </row>
    <row r="683" spans="1:13" x14ac:dyDescent="0.25">
      <c r="A683" s="4" t="s">
        <v>22</v>
      </c>
    </row>
    <row r="684" spans="1:13" x14ac:dyDescent="0.25">
      <c r="A684" s="4" t="s">
        <v>20</v>
      </c>
      <c r="B684" t="s">
        <v>1836</v>
      </c>
      <c r="C684" t="s">
        <v>1838</v>
      </c>
      <c r="G684" t="s">
        <v>112</v>
      </c>
    </row>
    <row r="685" spans="1:13" x14ac:dyDescent="0.25">
      <c r="A685" t="s">
        <v>1851</v>
      </c>
      <c r="B685" t="s">
        <v>1847</v>
      </c>
      <c r="C685" t="s">
        <v>1839</v>
      </c>
      <c r="D685" t="s">
        <v>1847</v>
      </c>
      <c r="F685" t="b">
        <v>1</v>
      </c>
      <c r="I685" t="s">
        <v>1924</v>
      </c>
      <c r="J685" t="s">
        <v>795</v>
      </c>
    </row>
    <row r="686" spans="1:13" x14ac:dyDescent="0.25">
      <c r="A686" s="10" t="s">
        <v>121</v>
      </c>
      <c r="B686" t="s">
        <v>1861</v>
      </c>
      <c r="G686" t="s">
        <v>1933</v>
      </c>
      <c r="K686" t="s">
        <v>127</v>
      </c>
    </row>
    <row r="687" spans="1:13" x14ac:dyDescent="0.25">
      <c r="A687" s="1" t="s">
        <v>124</v>
      </c>
      <c r="B687" s="1" t="s">
        <v>1862</v>
      </c>
      <c r="L687" t="s">
        <v>131</v>
      </c>
    </row>
    <row r="688" spans="1:13" x14ac:dyDescent="0.25">
      <c r="A688" s="1" t="s">
        <v>124</v>
      </c>
      <c r="B688" s="1" t="s">
        <v>2245</v>
      </c>
      <c r="L688" t="s">
        <v>2246</v>
      </c>
    </row>
    <row r="689" spans="1:10" x14ac:dyDescent="0.25">
      <c r="A689" s="9" t="s">
        <v>20</v>
      </c>
      <c r="B689" t="s">
        <v>1837</v>
      </c>
      <c r="C689" t="s">
        <v>1849</v>
      </c>
      <c r="G689" s="9" t="s">
        <v>2247</v>
      </c>
      <c r="H689" s="9"/>
    </row>
    <row r="690" spans="1:10" x14ac:dyDescent="0.25">
      <c r="A690" s="2" t="s">
        <v>20</v>
      </c>
      <c r="B690" t="s">
        <v>1848</v>
      </c>
      <c r="C690" t="s">
        <v>1870</v>
      </c>
      <c r="E690" t="s">
        <v>189</v>
      </c>
    </row>
    <row r="691" spans="1:10" x14ac:dyDescent="0.25">
      <c r="A691" s="2" t="s">
        <v>1715</v>
      </c>
      <c r="B691" t="s">
        <v>1840</v>
      </c>
      <c r="C691" t="s">
        <v>1871</v>
      </c>
      <c r="D691" t="s">
        <v>1840</v>
      </c>
      <c r="F691" t="b">
        <v>1</v>
      </c>
    </row>
    <row r="692" spans="1:10" x14ac:dyDescent="0.25">
      <c r="A692" s="2" t="s">
        <v>373</v>
      </c>
      <c r="B692" t="s">
        <v>1841</v>
      </c>
      <c r="C692" t="s">
        <v>1872</v>
      </c>
      <c r="D692" t="s">
        <v>1876</v>
      </c>
      <c r="F692" t="b">
        <v>1</v>
      </c>
      <c r="I692" t="s">
        <v>1874</v>
      </c>
      <c r="J692" t="s">
        <v>1875</v>
      </c>
    </row>
    <row r="693" spans="1:10" x14ac:dyDescent="0.25">
      <c r="A693" s="2" t="s">
        <v>373</v>
      </c>
      <c r="B693" t="s">
        <v>1842</v>
      </c>
      <c r="C693" t="s">
        <v>1873</v>
      </c>
      <c r="D693" t="s">
        <v>1877</v>
      </c>
      <c r="F693" t="b">
        <v>1</v>
      </c>
      <c r="I693" t="s">
        <v>1874</v>
      </c>
      <c r="J693" t="s">
        <v>1875</v>
      </c>
    </row>
    <row r="694" spans="1:10" x14ac:dyDescent="0.25">
      <c r="A694" s="2" t="s">
        <v>22</v>
      </c>
    </row>
    <row r="695" spans="1:10" x14ac:dyDescent="0.25">
      <c r="A695" t="s">
        <v>20</v>
      </c>
      <c r="B695" t="s">
        <v>1869</v>
      </c>
      <c r="C695" t="s">
        <v>1718</v>
      </c>
      <c r="E695" t="s">
        <v>189</v>
      </c>
      <c r="G695" t="s">
        <v>1850</v>
      </c>
    </row>
    <row r="696" spans="1:10" x14ac:dyDescent="0.25">
      <c r="A696" t="s">
        <v>47</v>
      </c>
      <c r="B696" t="s">
        <v>1843</v>
      </c>
      <c r="C696" t="s">
        <v>1884</v>
      </c>
      <c r="D696" t="s">
        <v>1857</v>
      </c>
      <c r="F696" t="b">
        <v>1</v>
      </c>
      <c r="I696" t="s">
        <v>1855</v>
      </c>
      <c r="J696" t="s">
        <v>1856</v>
      </c>
    </row>
    <row r="697" spans="1:10" x14ac:dyDescent="0.25">
      <c r="A697" t="s">
        <v>47</v>
      </c>
      <c r="B697" t="s">
        <v>1844</v>
      </c>
      <c r="C697" t="s">
        <v>1891</v>
      </c>
      <c r="D697" t="s">
        <v>1858</v>
      </c>
      <c r="F697" t="b">
        <v>1</v>
      </c>
      <c r="I697" t="s">
        <v>1855</v>
      </c>
      <c r="J697" t="s">
        <v>1856</v>
      </c>
    </row>
    <row r="698" spans="1:10" x14ac:dyDescent="0.25">
      <c r="A698" t="s">
        <v>47</v>
      </c>
      <c r="B698" t="s">
        <v>1845</v>
      </c>
      <c r="C698" t="s">
        <v>1892</v>
      </c>
      <c r="D698" t="s">
        <v>1859</v>
      </c>
      <c r="F698" t="b">
        <v>1</v>
      </c>
      <c r="I698" t="s">
        <v>1855</v>
      </c>
      <c r="J698" t="s">
        <v>1856</v>
      </c>
    </row>
    <row r="699" spans="1:10" x14ac:dyDescent="0.25">
      <c r="A699" t="s">
        <v>47</v>
      </c>
      <c r="B699" t="s">
        <v>1846</v>
      </c>
      <c r="C699" t="s">
        <v>1893</v>
      </c>
      <c r="D699" t="s">
        <v>1860</v>
      </c>
      <c r="F699" t="b">
        <v>1</v>
      </c>
      <c r="I699" t="s">
        <v>1855</v>
      </c>
      <c r="J699" t="s">
        <v>1856</v>
      </c>
    </row>
    <row r="700" spans="1:10" x14ac:dyDescent="0.25">
      <c r="A700" t="s">
        <v>47</v>
      </c>
      <c r="B700" t="s">
        <v>1878</v>
      </c>
      <c r="C700" t="s">
        <v>1863</v>
      </c>
      <c r="D700" t="s">
        <v>1885</v>
      </c>
      <c r="F700" t="b">
        <v>1</v>
      </c>
      <c r="I700" t="s">
        <v>1855</v>
      </c>
      <c r="J700" t="s">
        <v>1856</v>
      </c>
    </row>
    <row r="701" spans="1:10" x14ac:dyDescent="0.25">
      <c r="A701" t="s">
        <v>47</v>
      </c>
      <c r="B701" t="s">
        <v>1879</v>
      </c>
      <c r="C701" t="s">
        <v>1864</v>
      </c>
      <c r="D701" t="s">
        <v>1886</v>
      </c>
      <c r="F701" t="b">
        <v>1</v>
      </c>
      <c r="I701" t="s">
        <v>1855</v>
      </c>
      <c r="J701" t="s">
        <v>1856</v>
      </c>
    </row>
    <row r="702" spans="1:10" x14ac:dyDescent="0.25">
      <c r="A702" t="s">
        <v>47</v>
      </c>
      <c r="B702" t="s">
        <v>1880</v>
      </c>
      <c r="C702" t="s">
        <v>1865</v>
      </c>
      <c r="D702" t="s">
        <v>1887</v>
      </c>
      <c r="F702" t="b">
        <v>1</v>
      </c>
      <c r="I702" t="s">
        <v>1855</v>
      </c>
      <c r="J702" t="s">
        <v>1856</v>
      </c>
    </row>
    <row r="703" spans="1:10" x14ac:dyDescent="0.25">
      <c r="A703" t="s">
        <v>47</v>
      </c>
      <c r="B703" t="s">
        <v>1881</v>
      </c>
      <c r="C703" t="s">
        <v>1866</v>
      </c>
      <c r="D703" t="s">
        <v>1888</v>
      </c>
      <c r="F703" t="b">
        <v>1</v>
      </c>
      <c r="I703" t="s">
        <v>1855</v>
      </c>
      <c r="J703" t="s">
        <v>1856</v>
      </c>
    </row>
    <row r="704" spans="1:10" x14ac:dyDescent="0.25">
      <c r="A704" t="s">
        <v>47</v>
      </c>
      <c r="B704" t="s">
        <v>1882</v>
      </c>
      <c r="C704" t="s">
        <v>1867</v>
      </c>
      <c r="D704" t="s">
        <v>1889</v>
      </c>
      <c r="F704" t="b">
        <v>1</v>
      </c>
      <c r="I704" t="s">
        <v>1855</v>
      </c>
      <c r="J704" t="s">
        <v>1856</v>
      </c>
    </row>
    <row r="705" spans="1:10" x14ac:dyDescent="0.25">
      <c r="A705" t="s">
        <v>47</v>
      </c>
      <c r="B705" t="s">
        <v>1883</v>
      </c>
      <c r="C705" t="s">
        <v>1868</v>
      </c>
      <c r="D705" t="s">
        <v>1890</v>
      </c>
      <c r="F705" t="b">
        <v>1</v>
      </c>
      <c r="I705" t="s">
        <v>1855</v>
      </c>
      <c r="J705" t="s">
        <v>1856</v>
      </c>
    </row>
    <row r="706" spans="1:10" x14ac:dyDescent="0.25">
      <c r="A706" t="s">
        <v>22</v>
      </c>
    </row>
    <row r="707" spans="1:10" x14ac:dyDescent="0.25">
      <c r="A707" t="s">
        <v>20</v>
      </c>
      <c r="B707" t="s">
        <v>1894</v>
      </c>
      <c r="C707" t="s">
        <v>1853</v>
      </c>
      <c r="E707" t="s">
        <v>189</v>
      </c>
      <c r="G707" t="s">
        <v>1905</v>
      </c>
    </row>
    <row r="708" spans="1:10" x14ac:dyDescent="0.25">
      <c r="A708" t="s">
        <v>47</v>
      </c>
      <c r="B708" t="s">
        <v>1900</v>
      </c>
      <c r="C708" t="s">
        <v>1896</v>
      </c>
      <c r="D708" t="s">
        <v>1906</v>
      </c>
      <c r="F708" t="b">
        <v>1</v>
      </c>
      <c r="I708" t="s">
        <v>1855</v>
      </c>
      <c r="J708" t="s">
        <v>1856</v>
      </c>
    </row>
    <row r="709" spans="1:10" x14ac:dyDescent="0.25">
      <c r="A709" t="s">
        <v>47</v>
      </c>
      <c r="B709" t="s">
        <v>1901</v>
      </c>
      <c r="C709" t="s">
        <v>1897</v>
      </c>
      <c r="D709" t="s">
        <v>1907</v>
      </c>
      <c r="F709" t="b">
        <v>1</v>
      </c>
      <c r="I709" t="s">
        <v>1855</v>
      </c>
      <c r="J709" t="s">
        <v>1856</v>
      </c>
    </row>
    <row r="710" spans="1:10" x14ac:dyDescent="0.25">
      <c r="A710" t="s">
        <v>47</v>
      </c>
      <c r="B710" t="s">
        <v>1902</v>
      </c>
      <c r="C710" t="s">
        <v>1898</v>
      </c>
      <c r="D710" t="s">
        <v>1908</v>
      </c>
      <c r="F710" t="b">
        <v>1</v>
      </c>
      <c r="I710" t="s">
        <v>1855</v>
      </c>
      <c r="J710" t="s">
        <v>1856</v>
      </c>
    </row>
    <row r="711" spans="1:10" x14ac:dyDescent="0.25">
      <c r="A711" t="s">
        <v>47</v>
      </c>
      <c r="B711" t="s">
        <v>1903</v>
      </c>
      <c r="C711" t="s">
        <v>1899</v>
      </c>
      <c r="D711" t="s">
        <v>1909</v>
      </c>
      <c r="F711" t="b">
        <v>1</v>
      </c>
      <c r="I711" t="s">
        <v>1855</v>
      </c>
      <c r="J711" t="s">
        <v>1856</v>
      </c>
    </row>
    <row r="712" spans="1:10" x14ac:dyDescent="0.25">
      <c r="A712" t="s">
        <v>47</v>
      </c>
      <c r="B712" t="s">
        <v>1904</v>
      </c>
      <c r="C712" t="s">
        <v>1895</v>
      </c>
      <c r="D712" t="s">
        <v>1910</v>
      </c>
      <c r="F712" t="b">
        <v>1</v>
      </c>
      <c r="I712" t="s">
        <v>1855</v>
      </c>
      <c r="J712" t="s">
        <v>1856</v>
      </c>
    </row>
    <row r="713" spans="1:10" x14ac:dyDescent="0.25">
      <c r="A713" t="s">
        <v>22</v>
      </c>
    </row>
    <row r="714" spans="1:10" x14ac:dyDescent="0.25">
      <c r="A714" t="s">
        <v>20</v>
      </c>
      <c r="B714" t="s">
        <v>1911</v>
      </c>
      <c r="C714" t="s">
        <v>1854</v>
      </c>
      <c r="E714" t="s">
        <v>189</v>
      </c>
      <c r="G714" t="s">
        <v>1923</v>
      </c>
    </row>
    <row r="715" spans="1:10" x14ac:dyDescent="0.25">
      <c r="A715" t="s">
        <v>47</v>
      </c>
      <c r="B715" t="s">
        <v>1913</v>
      </c>
      <c r="C715" t="s">
        <v>1925</v>
      </c>
      <c r="D715" t="s">
        <v>1918</v>
      </c>
      <c r="F715" t="b">
        <v>1</v>
      </c>
      <c r="I715" t="s">
        <v>1855</v>
      </c>
      <c r="J715" t="s">
        <v>1856</v>
      </c>
    </row>
    <row r="716" spans="1:10" x14ac:dyDescent="0.25">
      <c r="A716" t="s">
        <v>47</v>
      </c>
      <c r="B716" t="s">
        <v>1914</v>
      </c>
      <c r="C716" t="s">
        <v>1926</v>
      </c>
      <c r="D716" t="s">
        <v>1919</v>
      </c>
      <c r="F716" t="b">
        <v>1</v>
      </c>
      <c r="I716" t="s">
        <v>1855</v>
      </c>
      <c r="J716" t="s">
        <v>1856</v>
      </c>
    </row>
    <row r="717" spans="1:10" x14ac:dyDescent="0.25">
      <c r="A717" t="s">
        <v>47</v>
      </c>
      <c r="B717" t="s">
        <v>1915</v>
      </c>
      <c r="C717" t="s">
        <v>1927</v>
      </c>
      <c r="D717" t="s">
        <v>1920</v>
      </c>
      <c r="F717" t="b">
        <v>1</v>
      </c>
      <c r="I717" t="s">
        <v>1855</v>
      </c>
      <c r="J717" t="s">
        <v>1856</v>
      </c>
    </row>
    <row r="718" spans="1:10" x14ac:dyDescent="0.25">
      <c r="A718" t="s">
        <v>47</v>
      </c>
      <c r="B718" t="s">
        <v>1916</v>
      </c>
      <c r="C718" t="s">
        <v>1928</v>
      </c>
      <c r="D718" t="s">
        <v>1921</v>
      </c>
      <c r="F718" t="b">
        <v>1</v>
      </c>
      <c r="I718" t="s">
        <v>1855</v>
      </c>
      <c r="J718" t="s">
        <v>1856</v>
      </c>
    </row>
    <row r="719" spans="1:10" x14ac:dyDescent="0.25">
      <c r="A719" t="s">
        <v>47</v>
      </c>
      <c r="B719" t="s">
        <v>1917</v>
      </c>
      <c r="C719" t="s">
        <v>1912</v>
      </c>
      <c r="D719" t="s">
        <v>1922</v>
      </c>
      <c r="F719" t="b">
        <v>1</v>
      </c>
      <c r="I719" t="s">
        <v>1855</v>
      </c>
      <c r="J719" t="s">
        <v>1856</v>
      </c>
    </row>
    <row r="720" spans="1:10" x14ac:dyDescent="0.25">
      <c r="A720" t="s">
        <v>22</v>
      </c>
    </row>
    <row r="721" spans="1:12" x14ac:dyDescent="0.25">
      <c r="A721" s="9" t="s">
        <v>22</v>
      </c>
    </row>
    <row r="722" spans="1:12" x14ac:dyDescent="0.25">
      <c r="A722" s="10" t="s">
        <v>123</v>
      </c>
    </row>
    <row r="723" spans="1:12" x14ac:dyDescent="0.25">
      <c r="A723" t="s">
        <v>1932</v>
      </c>
      <c r="B723" t="s">
        <v>1930</v>
      </c>
      <c r="C723" t="s">
        <v>1938</v>
      </c>
      <c r="D723" t="s">
        <v>1930</v>
      </c>
      <c r="F723" t="b">
        <v>1</v>
      </c>
      <c r="I723" t="s">
        <v>545</v>
      </c>
      <c r="J723" t="s">
        <v>1939</v>
      </c>
    </row>
    <row r="724" spans="1:12" x14ac:dyDescent="0.25">
      <c r="A724" t="s">
        <v>1851</v>
      </c>
      <c r="B724" t="s">
        <v>1931</v>
      </c>
      <c r="C724" t="s">
        <v>1929</v>
      </c>
      <c r="D724" t="s">
        <v>1931</v>
      </c>
      <c r="F724" t="b">
        <v>1</v>
      </c>
      <c r="G724" t="s">
        <v>1940</v>
      </c>
      <c r="I724" t="s">
        <v>1924</v>
      </c>
      <c r="J724" t="s">
        <v>795</v>
      </c>
    </row>
    <row r="725" spans="1:12" x14ac:dyDescent="0.25">
      <c r="A725" s="19" t="s">
        <v>20</v>
      </c>
      <c r="B725" t="s">
        <v>1942</v>
      </c>
      <c r="C725" t="s">
        <v>1941</v>
      </c>
      <c r="G725" t="s">
        <v>1940</v>
      </c>
    </row>
    <row r="726" spans="1:12" x14ac:dyDescent="0.25">
      <c r="A726" t="s">
        <v>124</v>
      </c>
      <c r="B726" t="s">
        <v>1945</v>
      </c>
      <c r="L726" t="s">
        <v>1944</v>
      </c>
    </row>
    <row r="727" spans="1:12" x14ac:dyDescent="0.25">
      <c r="A727" t="s">
        <v>121</v>
      </c>
      <c r="B727" t="s">
        <v>1943</v>
      </c>
      <c r="G727" t="s">
        <v>2419</v>
      </c>
      <c r="K727" t="s">
        <v>1946</v>
      </c>
    </row>
    <row r="728" spans="1:12" x14ac:dyDescent="0.25">
      <c r="A728" t="s">
        <v>124</v>
      </c>
      <c r="B728" t="s">
        <v>1969</v>
      </c>
      <c r="L728" t="s">
        <v>1970</v>
      </c>
    </row>
    <row r="729" spans="1:12" x14ac:dyDescent="0.25">
      <c r="A729" t="s">
        <v>124</v>
      </c>
      <c r="B729" t="s">
        <v>1968</v>
      </c>
      <c r="L729" s="2" t="s">
        <v>2428</v>
      </c>
    </row>
    <row r="730" spans="1:12" x14ac:dyDescent="0.25">
      <c r="A730" t="s">
        <v>20</v>
      </c>
      <c r="B730" t="s">
        <v>1947</v>
      </c>
      <c r="C730" t="s">
        <v>1718</v>
      </c>
      <c r="E730" t="s">
        <v>189</v>
      </c>
      <c r="G730" t="s">
        <v>1982</v>
      </c>
    </row>
    <row r="731" spans="1:12" x14ac:dyDescent="0.25">
      <c r="A731" t="s">
        <v>47</v>
      </c>
      <c r="B731" t="s">
        <v>1948</v>
      </c>
      <c r="C731" t="s">
        <v>1971</v>
      </c>
      <c r="D731" t="s">
        <v>1958</v>
      </c>
      <c r="F731" t="b">
        <v>1</v>
      </c>
      <c r="I731" t="s">
        <v>1855</v>
      </c>
      <c r="J731" t="s">
        <v>1856</v>
      </c>
    </row>
    <row r="732" spans="1:12" x14ac:dyDescent="0.25">
      <c r="A732" t="s">
        <v>47</v>
      </c>
      <c r="B732" t="s">
        <v>1949</v>
      </c>
      <c r="C732" t="s">
        <v>1972</v>
      </c>
      <c r="D732" t="s">
        <v>1959</v>
      </c>
      <c r="F732" t="b">
        <v>1</v>
      </c>
      <c r="I732" t="s">
        <v>1855</v>
      </c>
      <c r="J732" t="s">
        <v>1856</v>
      </c>
    </row>
    <row r="733" spans="1:12" x14ac:dyDescent="0.25">
      <c r="A733" t="s">
        <v>47</v>
      </c>
      <c r="B733" t="s">
        <v>1950</v>
      </c>
      <c r="C733" t="s">
        <v>1973</v>
      </c>
      <c r="D733" t="s">
        <v>1960</v>
      </c>
      <c r="F733" t="b">
        <v>1</v>
      </c>
      <c r="I733" t="s">
        <v>1855</v>
      </c>
      <c r="J733" t="s">
        <v>1856</v>
      </c>
    </row>
    <row r="734" spans="1:12" x14ac:dyDescent="0.25">
      <c r="A734" t="s">
        <v>47</v>
      </c>
      <c r="B734" t="s">
        <v>1951</v>
      </c>
      <c r="C734" t="s">
        <v>1974</v>
      </c>
      <c r="D734" t="s">
        <v>1961</v>
      </c>
      <c r="F734" t="b">
        <v>1</v>
      </c>
      <c r="I734" t="s">
        <v>1855</v>
      </c>
      <c r="J734" t="s">
        <v>1856</v>
      </c>
    </row>
    <row r="735" spans="1:12" x14ac:dyDescent="0.25">
      <c r="A735" t="s">
        <v>47</v>
      </c>
      <c r="B735" t="s">
        <v>1952</v>
      </c>
      <c r="C735" t="s">
        <v>1975</v>
      </c>
      <c r="D735" t="s">
        <v>1962</v>
      </c>
      <c r="F735" t="b">
        <v>1</v>
      </c>
      <c r="I735" t="s">
        <v>1855</v>
      </c>
      <c r="J735" t="s">
        <v>1856</v>
      </c>
    </row>
    <row r="736" spans="1:12" x14ac:dyDescent="0.25">
      <c r="A736" t="s">
        <v>47</v>
      </c>
      <c r="B736" t="s">
        <v>1953</v>
      </c>
      <c r="C736" t="s">
        <v>1976</v>
      </c>
      <c r="D736" t="s">
        <v>1963</v>
      </c>
      <c r="F736" t="b">
        <v>1</v>
      </c>
      <c r="I736" t="s">
        <v>1855</v>
      </c>
      <c r="J736" t="s">
        <v>1856</v>
      </c>
    </row>
    <row r="737" spans="1:10" x14ac:dyDescent="0.25">
      <c r="A737" t="s">
        <v>47</v>
      </c>
      <c r="B737" t="s">
        <v>1954</v>
      </c>
      <c r="C737" t="s">
        <v>1977</v>
      </c>
      <c r="D737" t="s">
        <v>1964</v>
      </c>
      <c r="F737" t="b">
        <v>1</v>
      </c>
      <c r="I737" t="s">
        <v>1855</v>
      </c>
      <c r="J737" t="s">
        <v>1856</v>
      </c>
    </row>
    <row r="738" spans="1:10" x14ac:dyDescent="0.25">
      <c r="A738" t="s">
        <v>47</v>
      </c>
      <c r="B738" t="s">
        <v>1955</v>
      </c>
      <c r="C738" t="s">
        <v>1978</v>
      </c>
      <c r="D738" t="s">
        <v>1965</v>
      </c>
      <c r="F738" t="b">
        <v>1</v>
      </c>
      <c r="I738" t="s">
        <v>1855</v>
      </c>
      <c r="J738" t="s">
        <v>1856</v>
      </c>
    </row>
    <row r="739" spans="1:10" x14ac:dyDescent="0.25">
      <c r="A739" t="s">
        <v>47</v>
      </c>
      <c r="B739" t="s">
        <v>1956</v>
      </c>
      <c r="C739" t="s">
        <v>1979</v>
      </c>
      <c r="D739" t="s">
        <v>1966</v>
      </c>
      <c r="F739" t="b">
        <v>1</v>
      </c>
      <c r="I739" t="s">
        <v>1855</v>
      </c>
      <c r="J739" t="s">
        <v>1856</v>
      </c>
    </row>
    <row r="740" spans="1:10" x14ac:dyDescent="0.25">
      <c r="A740" t="s">
        <v>47</v>
      </c>
      <c r="B740" t="s">
        <v>1957</v>
      </c>
      <c r="C740" t="s">
        <v>1980</v>
      </c>
      <c r="D740" t="s">
        <v>1967</v>
      </c>
      <c r="F740" t="b">
        <v>1</v>
      </c>
      <c r="I740" t="s">
        <v>1855</v>
      </c>
      <c r="J740" t="s">
        <v>1856</v>
      </c>
    </row>
    <row r="741" spans="1:10" x14ac:dyDescent="0.25">
      <c r="A741" t="s">
        <v>22</v>
      </c>
    </row>
    <row r="742" spans="1:10" x14ac:dyDescent="0.25">
      <c r="A742" t="s">
        <v>20</v>
      </c>
      <c r="B742" t="s">
        <v>1981</v>
      </c>
      <c r="C742" t="s">
        <v>1853</v>
      </c>
      <c r="E742" t="s">
        <v>189</v>
      </c>
      <c r="G742" t="s">
        <v>1983</v>
      </c>
    </row>
    <row r="743" spans="1:10" x14ac:dyDescent="0.25">
      <c r="A743" t="s">
        <v>47</v>
      </c>
      <c r="B743" t="s">
        <v>1984</v>
      </c>
      <c r="C743" t="s">
        <v>1994</v>
      </c>
      <c r="D743" t="s">
        <v>1989</v>
      </c>
      <c r="F743" t="b">
        <v>1</v>
      </c>
      <c r="I743" t="s">
        <v>1855</v>
      </c>
      <c r="J743" t="s">
        <v>1856</v>
      </c>
    </row>
    <row r="744" spans="1:10" x14ac:dyDescent="0.25">
      <c r="A744" t="s">
        <v>47</v>
      </c>
      <c r="B744" t="s">
        <v>1985</v>
      </c>
      <c r="C744" t="s">
        <v>1995</v>
      </c>
      <c r="D744" t="s">
        <v>1990</v>
      </c>
      <c r="F744" t="b">
        <v>1</v>
      </c>
      <c r="I744" t="s">
        <v>1855</v>
      </c>
      <c r="J744" t="s">
        <v>1856</v>
      </c>
    </row>
    <row r="745" spans="1:10" x14ac:dyDescent="0.25">
      <c r="A745" t="s">
        <v>47</v>
      </c>
      <c r="B745" t="s">
        <v>1986</v>
      </c>
      <c r="C745" t="s">
        <v>1996</v>
      </c>
      <c r="D745" t="s">
        <v>1991</v>
      </c>
      <c r="F745" t="b">
        <v>1</v>
      </c>
      <c r="I745" t="s">
        <v>1855</v>
      </c>
      <c r="J745" t="s">
        <v>1856</v>
      </c>
    </row>
    <row r="746" spans="1:10" x14ac:dyDescent="0.25">
      <c r="A746" t="s">
        <v>47</v>
      </c>
      <c r="B746" t="s">
        <v>1987</v>
      </c>
      <c r="C746" t="s">
        <v>1997</v>
      </c>
      <c r="D746" t="s">
        <v>1992</v>
      </c>
      <c r="F746" t="b">
        <v>1</v>
      </c>
      <c r="I746" t="s">
        <v>1855</v>
      </c>
      <c r="J746" t="s">
        <v>1856</v>
      </c>
    </row>
    <row r="747" spans="1:10" x14ac:dyDescent="0.25">
      <c r="A747" t="s">
        <v>47</v>
      </c>
      <c r="B747" t="s">
        <v>1988</v>
      </c>
      <c r="C747" t="s">
        <v>1998</v>
      </c>
      <c r="D747" t="s">
        <v>1993</v>
      </c>
      <c r="F747" t="b">
        <v>1</v>
      </c>
      <c r="I747" t="s">
        <v>1855</v>
      </c>
      <c r="J747" t="s">
        <v>1856</v>
      </c>
    </row>
    <row r="748" spans="1:10" x14ac:dyDescent="0.25">
      <c r="A748" t="s">
        <v>22</v>
      </c>
    </row>
    <row r="749" spans="1:10" x14ac:dyDescent="0.25">
      <c r="A749" t="s">
        <v>20</v>
      </c>
      <c r="B749" t="s">
        <v>1999</v>
      </c>
      <c r="C749" t="s">
        <v>1854</v>
      </c>
      <c r="E749" t="s">
        <v>189</v>
      </c>
      <c r="G749" t="s">
        <v>2010</v>
      </c>
    </row>
    <row r="750" spans="1:10" x14ac:dyDescent="0.25">
      <c r="A750" t="s">
        <v>47</v>
      </c>
      <c r="B750" t="s">
        <v>2000</v>
      </c>
      <c r="C750" t="s">
        <v>2022</v>
      </c>
      <c r="D750" t="s">
        <v>2005</v>
      </c>
      <c r="F750" t="b">
        <v>1</v>
      </c>
      <c r="I750" t="s">
        <v>1855</v>
      </c>
      <c r="J750" t="s">
        <v>1856</v>
      </c>
    </row>
    <row r="751" spans="1:10" x14ac:dyDescent="0.25">
      <c r="A751" t="s">
        <v>47</v>
      </c>
      <c r="B751" t="s">
        <v>2001</v>
      </c>
      <c r="C751" t="s">
        <v>2023</v>
      </c>
      <c r="D751" t="s">
        <v>2006</v>
      </c>
      <c r="F751" t="b">
        <v>1</v>
      </c>
      <c r="I751" t="s">
        <v>1855</v>
      </c>
      <c r="J751" t="s">
        <v>1856</v>
      </c>
    </row>
    <row r="752" spans="1:10" x14ac:dyDescent="0.25">
      <c r="A752" t="s">
        <v>47</v>
      </c>
      <c r="B752" t="s">
        <v>2002</v>
      </c>
      <c r="C752" t="s">
        <v>2024</v>
      </c>
      <c r="D752" t="s">
        <v>2007</v>
      </c>
      <c r="F752" t="b">
        <v>1</v>
      </c>
      <c r="I752" t="s">
        <v>1855</v>
      </c>
      <c r="J752" t="s">
        <v>1856</v>
      </c>
    </row>
    <row r="753" spans="1:12" x14ac:dyDescent="0.25">
      <c r="A753" t="s">
        <v>47</v>
      </c>
      <c r="B753" t="s">
        <v>2003</v>
      </c>
      <c r="C753" t="s">
        <v>2025</v>
      </c>
      <c r="D753" t="s">
        <v>2008</v>
      </c>
      <c r="F753" t="b">
        <v>1</v>
      </c>
      <c r="I753" t="s">
        <v>1855</v>
      </c>
      <c r="J753" t="s">
        <v>1856</v>
      </c>
    </row>
    <row r="754" spans="1:12" x14ac:dyDescent="0.25">
      <c r="A754" t="s">
        <v>47</v>
      </c>
      <c r="B754" t="s">
        <v>2004</v>
      </c>
      <c r="C754" t="s">
        <v>2026</v>
      </c>
      <c r="D754" t="s">
        <v>2009</v>
      </c>
      <c r="F754" t="b">
        <v>1</v>
      </c>
      <c r="I754" t="s">
        <v>1855</v>
      </c>
      <c r="J754" t="s">
        <v>1856</v>
      </c>
    </row>
    <row r="755" spans="1:12" x14ac:dyDescent="0.25">
      <c r="A755" t="s">
        <v>22</v>
      </c>
    </row>
    <row r="756" spans="1:12" x14ac:dyDescent="0.25">
      <c r="A756" t="s">
        <v>123</v>
      </c>
    </row>
    <row r="757" spans="1:12" x14ac:dyDescent="0.25">
      <c r="A757" t="s">
        <v>20</v>
      </c>
      <c r="B757" t="s">
        <v>2013</v>
      </c>
      <c r="C757" t="s">
        <v>2014</v>
      </c>
      <c r="E757" t="s">
        <v>189</v>
      </c>
      <c r="G757" t="s">
        <v>2017</v>
      </c>
    </row>
    <row r="758" spans="1:12" x14ac:dyDescent="0.25">
      <c r="A758" t="s">
        <v>47</v>
      </c>
      <c r="B758" t="s">
        <v>2015</v>
      </c>
      <c r="C758" t="s">
        <v>2011</v>
      </c>
      <c r="D758" t="s">
        <v>2020</v>
      </c>
      <c r="F758" t="b">
        <v>1</v>
      </c>
      <c r="I758" t="s">
        <v>551</v>
      </c>
      <c r="J758" t="s">
        <v>2018</v>
      </c>
    </row>
    <row r="759" spans="1:12" x14ac:dyDescent="0.25">
      <c r="A759" t="s">
        <v>47</v>
      </c>
      <c r="B759" t="s">
        <v>2016</v>
      </c>
      <c r="C759" t="s">
        <v>2012</v>
      </c>
      <c r="D759" t="s">
        <v>2021</v>
      </c>
      <c r="F759" t="b">
        <v>1</v>
      </c>
      <c r="I759" t="s">
        <v>551</v>
      </c>
      <c r="J759" t="s">
        <v>2019</v>
      </c>
    </row>
    <row r="760" spans="1:12" x14ac:dyDescent="0.25">
      <c r="A760" t="s">
        <v>22</v>
      </c>
    </row>
    <row r="761" spans="1:12" x14ac:dyDescent="0.25">
      <c r="A761" s="19" t="s">
        <v>22</v>
      </c>
    </row>
    <row r="762" spans="1:12" x14ac:dyDescent="0.25">
      <c r="A762" t="s">
        <v>20</v>
      </c>
      <c r="B762" t="s">
        <v>2027</v>
      </c>
      <c r="C762" t="s">
        <v>2028</v>
      </c>
    </row>
    <row r="763" spans="1:12" x14ac:dyDescent="0.25">
      <c r="A763" s="2" t="s">
        <v>121</v>
      </c>
      <c r="B763" t="s">
        <v>2029</v>
      </c>
      <c r="K763" t="s">
        <v>127</v>
      </c>
    </row>
    <row r="764" spans="1:12" x14ac:dyDescent="0.25">
      <c r="A764" s="1" t="s">
        <v>124</v>
      </c>
      <c r="B764" s="1" t="s">
        <v>2030</v>
      </c>
      <c r="L764" t="s">
        <v>131</v>
      </c>
    </row>
    <row r="765" spans="1:12" x14ac:dyDescent="0.25">
      <c r="A765" s="1" t="s">
        <v>124</v>
      </c>
      <c r="B765" s="1" t="s">
        <v>2248</v>
      </c>
      <c r="L765" t="s">
        <v>2246</v>
      </c>
    </row>
    <row r="766" spans="1:12" x14ac:dyDescent="0.25">
      <c r="A766" s="1" t="s">
        <v>20</v>
      </c>
      <c r="B766" s="1" t="s">
        <v>2098</v>
      </c>
      <c r="C766" t="s">
        <v>2099</v>
      </c>
      <c r="G766" t="s">
        <v>2249</v>
      </c>
    </row>
    <row r="767" spans="1:12" x14ac:dyDescent="0.25">
      <c r="A767" s="2" t="s">
        <v>2041</v>
      </c>
      <c r="B767" t="s">
        <v>2031</v>
      </c>
      <c r="C767" t="s">
        <v>2053</v>
      </c>
      <c r="D767" t="s">
        <v>2031</v>
      </c>
      <c r="F767" t="b">
        <v>1</v>
      </c>
    </row>
    <row r="768" spans="1:12" x14ac:dyDescent="0.25">
      <c r="A768" s="2" t="s">
        <v>2042</v>
      </c>
      <c r="B768" t="s">
        <v>2032</v>
      </c>
      <c r="C768" t="s">
        <v>2054</v>
      </c>
      <c r="D768" s="9" t="s">
        <v>2261</v>
      </c>
      <c r="F768" t="b">
        <v>1</v>
      </c>
      <c r="G768" t="s">
        <v>2196</v>
      </c>
      <c r="I768" t="s">
        <v>2262</v>
      </c>
      <c r="J768" t="s">
        <v>2263</v>
      </c>
    </row>
    <row r="769" spans="1:13" x14ac:dyDescent="0.25">
      <c r="A769" s="2" t="s">
        <v>43</v>
      </c>
      <c r="B769" t="s">
        <v>2033</v>
      </c>
      <c r="C769" t="s">
        <v>2088</v>
      </c>
      <c r="D769" t="s">
        <v>2033</v>
      </c>
      <c r="F769" t="b">
        <v>1</v>
      </c>
      <c r="G769" t="s">
        <v>2087</v>
      </c>
    </row>
    <row r="770" spans="1:13" x14ac:dyDescent="0.25">
      <c r="A770" s="26" t="s">
        <v>20</v>
      </c>
      <c r="B770" s="11" t="s">
        <v>2059</v>
      </c>
      <c r="E770" s="11" t="s">
        <v>189</v>
      </c>
      <c r="G770" s="11" t="s">
        <v>2398</v>
      </c>
      <c r="H770" s="11"/>
    </row>
    <row r="771" spans="1:13" x14ac:dyDescent="0.25">
      <c r="A771" s="11" t="s">
        <v>34</v>
      </c>
      <c r="B771" s="11" t="s">
        <v>2406</v>
      </c>
      <c r="C771" s="11" t="s">
        <v>2571</v>
      </c>
      <c r="D771" s="11"/>
      <c r="E771" s="11"/>
      <c r="F771" s="11"/>
      <c r="G771" s="11"/>
      <c r="H771" s="11"/>
      <c r="I771" s="11"/>
    </row>
    <row r="772" spans="1:13" x14ac:dyDescent="0.25">
      <c r="A772" s="11" t="s">
        <v>2391</v>
      </c>
      <c r="B772" s="11" t="s">
        <v>2563</v>
      </c>
      <c r="C772" s="11" t="s">
        <v>2278</v>
      </c>
      <c r="D772" s="11" t="s">
        <v>2563</v>
      </c>
      <c r="E772" s="11" t="s">
        <v>2286</v>
      </c>
      <c r="F772" s="27" t="b">
        <v>1</v>
      </c>
      <c r="G772" s="11" t="s">
        <v>2398</v>
      </c>
      <c r="H772" s="11"/>
      <c r="M772" s="28" t="s">
        <v>2387</v>
      </c>
    </row>
    <row r="773" spans="1:13" x14ac:dyDescent="0.25">
      <c r="A773" s="11" t="s">
        <v>2391</v>
      </c>
      <c r="B773" s="11" t="s">
        <v>2564</v>
      </c>
      <c r="C773" s="11" t="s">
        <v>2279</v>
      </c>
      <c r="D773" s="11" t="s">
        <v>2564</v>
      </c>
      <c r="E773" s="11" t="s">
        <v>2286</v>
      </c>
      <c r="F773" s="27" t="b">
        <v>1</v>
      </c>
      <c r="G773" s="11" t="s">
        <v>2388</v>
      </c>
      <c r="H773" s="11"/>
      <c r="I773" s="11"/>
      <c r="M773" s="28" t="s">
        <v>2565</v>
      </c>
    </row>
    <row r="774" spans="1:13" x14ac:dyDescent="0.25">
      <c r="A774" s="26" t="s">
        <v>22</v>
      </c>
    </row>
    <row r="775" spans="1:13" x14ac:dyDescent="0.25">
      <c r="A775" s="11" t="s">
        <v>124</v>
      </c>
      <c r="B775" s="11" t="s">
        <v>2568</v>
      </c>
      <c r="G775" s="11" t="s">
        <v>2398</v>
      </c>
      <c r="H775" s="11"/>
      <c r="L775" s="28" t="s">
        <v>2566</v>
      </c>
      <c r="M775" s="28"/>
    </row>
    <row r="776" spans="1:13" x14ac:dyDescent="0.25">
      <c r="A776" s="11" t="s">
        <v>124</v>
      </c>
      <c r="B776" s="11" t="s">
        <v>2569</v>
      </c>
      <c r="G776" s="11" t="s">
        <v>2388</v>
      </c>
      <c r="H776" s="11"/>
      <c r="I776" s="11"/>
      <c r="L776" s="28" t="s">
        <v>2567</v>
      </c>
      <c r="M776" s="28"/>
    </row>
    <row r="777" spans="1:13" x14ac:dyDescent="0.25">
      <c r="A777" s="2" t="s">
        <v>22</v>
      </c>
    </row>
    <row r="778" spans="1:13" x14ac:dyDescent="0.25">
      <c r="A778" s="29" t="s">
        <v>124</v>
      </c>
      <c r="B778" s="11" t="s">
        <v>2389</v>
      </c>
      <c r="L778" s="11" t="s">
        <v>2525</v>
      </c>
    </row>
    <row r="779" spans="1:13" x14ac:dyDescent="0.25">
      <c r="A779" s="29" t="s">
        <v>124</v>
      </c>
      <c r="B779" s="11" t="s">
        <v>2390</v>
      </c>
      <c r="L779" s="11" t="s">
        <v>2526</v>
      </c>
    </row>
    <row r="780" spans="1:13" x14ac:dyDescent="0.25">
      <c r="A780" s="29" t="s">
        <v>124</v>
      </c>
      <c r="B780" s="11" t="s">
        <v>2508</v>
      </c>
      <c r="L780" s="11" t="s">
        <v>2527</v>
      </c>
    </row>
    <row r="781" spans="1:13" x14ac:dyDescent="0.25">
      <c r="A781" s="29" t="s">
        <v>124</v>
      </c>
      <c r="B781" s="11" t="s">
        <v>2509</v>
      </c>
      <c r="L781" s="11" t="s">
        <v>2528</v>
      </c>
    </row>
    <row r="782" spans="1:13" x14ac:dyDescent="0.25">
      <c r="A782" s="29" t="s">
        <v>124</v>
      </c>
      <c r="B782" s="11" t="s">
        <v>2510</v>
      </c>
      <c r="L782" s="11" t="s">
        <v>2529</v>
      </c>
    </row>
    <row r="783" spans="1:13" x14ac:dyDescent="0.25">
      <c r="A783" s="29" t="s">
        <v>124</v>
      </c>
      <c r="B783" s="11" t="s">
        <v>2511</v>
      </c>
      <c r="L783" s="11" t="s">
        <v>2530</v>
      </c>
    </row>
    <row r="784" spans="1:13" x14ac:dyDescent="0.25">
      <c r="A784" s="29" t="s">
        <v>124</v>
      </c>
      <c r="B784" s="11" t="s">
        <v>2512</v>
      </c>
      <c r="L784" s="11" t="s">
        <v>2531</v>
      </c>
    </row>
    <row r="785" spans="1:12" x14ac:dyDescent="0.25">
      <c r="A785" s="29" t="s">
        <v>124</v>
      </c>
      <c r="B785" s="11" t="s">
        <v>2513</v>
      </c>
      <c r="L785" s="11" t="s">
        <v>2532</v>
      </c>
    </row>
    <row r="786" spans="1:12" x14ac:dyDescent="0.25">
      <c r="A786" s="29" t="s">
        <v>124</v>
      </c>
      <c r="B786" s="11" t="s">
        <v>2514</v>
      </c>
      <c r="L786" s="11" t="s">
        <v>2533</v>
      </c>
    </row>
    <row r="787" spans="1:12" x14ac:dyDescent="0.25">
      <c r="A787" s="29" t="s">
        <v>124</v>
      </c>
      <c r="B787" s="11" t="s">
        <v>2515</v>
      </c>
      <c r="L787" s="11" t="s">
        <v>2534</v>
      </c>
    </row>
    <row r="788" spans="1:12" x14ac:dyDescent="0.25">
      <c r="A788" s="29" t="s">
        <v>124</v>
      </c>
      <c r="B788" s="11" t="s">
        <v>2516</v>
      </c>
      <c r="L788" s="11" t="s">
        <v>2535</v>
      </c>
    </row>
    <row r="789" spans="1:12" x14ac:dyDescent="0.25">
      <c r="A789" s="29" t="s">
        <v>124</v>
      </c>
      <c r="B789" s="11" t="s">
        <v>2517</v>
      </c>
      <c r="L789" s="11" t="s">
        <v>2536</v>
      </c>
    </row>
    <row r="790" spans="1:12" x14ac:dyDescent="0.25">
      <c r="A790" s="29" t="s">
        <v>124</v>
      </c>
      <c r="B790" s="11" t="s">
        <v>2518</v>
      </c>
      <c r="L790" s="11" t="s">
        <v>2537</v>
      </c>
    </row>
    <row r="791" spans="1:12" x14ac:dyDescent="0.25">
      <c r="A791" s="29" t="s">
        <v>124</v>
      </c>
      <c r="B791" s="11" t="s">
        <v>2519</v>
      </c>
      <c r="L791" s="11" t="s">
        <v>2538</v>
      </c>
    </row>
    <row r="792" spans="1:12" x14ac:dyDescent="0.25">
      <c r="A792" s="29" t="s">
        <v>124</v>
      </c>
      <c r="B792" s="11" t="s">
        <v>2520</v>
      </c>
      <c r="L792" s="11" t="s">
        <v>2539</v>
      </c>
    </row>
    <row r="793" spans="1:12" x14ac:dyDescent="0.25">
      <c r="A793" s="29" t="s">
        <v>124</v>
      </c>
      <c r="B793" s="11" t="s">
        <v>2521</v>
      </c>
      <c r="L793" s="11" t="s">
        <v>2540</v>
      </c>
    </row>
    <row r="794" spans="1:12" x14ac:dyDescent="0.25">
      <c r="A794" s="29" t="s">
        <v>124</v>
      </c>
      <c r="B794" s="11" t="s">
        <v>2522</v>
      </c>
      <c r="L794" s="11" t="s">
        <v>2541</v>
      </c>
    </row>
    <row r="795" spans="1:12" x14ac:dyDescent="0.25">
      <c r="A795" s="29" t="s">
        <v>124</v>
      </c>
      <c r="B795" s="11" t="s">
        <v>2523</v>
      </c>
      <c r="L795" s="11" t="s">
        <v>2542</v>
      </c>
    </row>
    <row r="796" spans="1:12" x14ac:dyDescent="0.25">
      <c r="A796" s="29" t="s">
        <v>124</v>
      </c>
      <c r="B796" s="11" t="s">
        <v>2524</v>
      </c>
      <c r="L796" s="11" t="s">
        <v>2543</v>
      </c>
    </row>
    <row r="797" spans="1:12" x14ac:dyDescent="0.25">
      <c r="A797" s="2" t="s">
        <v>124</v>
      </c>
      <c r="B797" t="s">
        <v>2089</v>
      </c>
      <c r="L797" t="s">
        <v>2092</v>
      </c>
    </row>
    <row r="798" spans="1:12" x14ac:dyDescent="0.25">
      <c r="A798" s="2" t="s">
        <v>121</v>
      </c>
      <c r="B798" s="11" t="s">
        <v>2643</v>
      </c>
      <c r="G798" t="s">
        <v>2421</v>
      </c>
      <c r="K798" t="s">
        <v>2093</v>
      </c>
    </row>
    <row r="799" spans="1:12" x14ac:dyDescent="0.25">
      <c r="A799" s="2" t="s">
        <v>124</v>
      </c>
      <c r="B799" t="s">
        <v>2090</v>
      </c>
      <c r="L799" t="s">
        <v>2094</v>
      </c>
    </row>
    <row r="800" spans="1:12" x14ac:dyDescent="0.25">
      <c r="A800" s="2" t="s">
        <v>124</v>
      </c>
      <c r="B800" t="s">
        <v>3136</v>
      </c>
      <c r="L800" s="2" t="s">
        <v>2586</v>
      </c>
    </row>
    <row r="801" spans="1:12" x14ac:dyDescent="0.25">
      <c r="A801" s="2" t="s">
        <v>124</v>
      </c>
      <c r="B801" t="s">
        <v>2091</v>
      </c>
      <c r="L801" s="2" t="s">
        <v>2586</v>
      </c>
    </row>
    <row r="802" spans="1:12" x14ac:dyDescent="0.25">
      <c r="A802" s="2" t="s">
        <v>124</v>
      </c>
      <c r="B802" t="s">
        <v>3134</v>
      </c>
      <c r="L802" s="2" t="s">
        <v>3140</v>
      </c>
    </row>
    <row r="803" spans="1:12" x14ac:dyDescent="0.25">
      <c r="A803" s="2" t="s">
        <v>124</v>
      </c>
      <c r="B803" t="s">
        <v>3135</v>
      </c>
      <c r="L803" s="2" t="s">
        <v>3139</v>
      </c>
    </row>
    <row r="804" spans="1:12" x14ac:dyDescent="0.25">
      <c r="A804" s="2" t="s">
        <v>124</v>
      </c>
      <c r="B804" t="s">
        <v>3137</v>
      </c>
      <c r="L804" s="2" t="s">
        <v>3138</v>
      </c>
    </row>
    <row r="805" spans="1:12" x14ac:dyDescent="0.25">
      <c r="A805" s="2" t="s">
        <v>20</v>
      </c>
      <c r="B805" t="s">
        <v>2105</v>
      </c>
      <c r="C805" t="s">
        <v>2099</v>
      </c>
      <c r="E805" t="s">
        <v>189</v>
      </c>
      <c r="L805" s="2"/>
    </row>
    <row r="806" spans="1:12" x14ac:dyDescent="0.25">
      <c r="A806" s="2" t="s">
        <v>2043</v>
      </c>
      <c r="B806" t="s">
        <v>2034</v>
      </c>
      <c r="C806" t="s">
        <v>2095</v>
      </c>
      <c r="D806" t="s">
        <v>2034</v>
      </c>
      <c r="F806" t="b">
        <v>1</v>
      </c>
      <c r="G806" t="s">
        <v>2106</v>
      </c>
    </row>
    <row r="807" spans="1:12" x14ac:dyDescent="0.25">
      <c r="A807" s="2" t="s">
        <v>47</v>
      </c>
      <c r="B807" t="s">
        <v>2035</v>
      </c>
      <c r="C807" t="s">
        <v>2096</v>
      </c>
      <c r="D807" t="s">
        <v>2103</v>
      </c>
      <c r="F807" t="b">
        <v>1</v>
      </c>
      <c r="G807" t="s">
        <v>2106</v>
      </c>
      <c r="I807" t="s">
        <v>2102</v>
      </c>
      <c r="J807" t="s">
        <v>2100</v>
      </c>
    </row>
    <row r="808" spans="1:12" x14ac:dyDescent="0.25">
      <c r="A808" s="2" t="s">
        <v>373</v>
      </c>
      <c r="B808" t="s">
        <v>2036</v>
      </c>
      <c r="C808" t="s">
        <v>2097</v>
      </c>
      <c r="D808" t="s">
        <v>2104</v>
      </c>
      <c r="F808" t="b">
        <v>1</v>
      </c>
      <c r="G808" t="s">
        <v>2106</v>
      </c>
      <c r="I808" t="s">
        <v>551</v>
      </c>
      <c r="J808" t="s">
        <v>2101</v>
      </c>
    </row>
    <row r="809" spans="1:12" x14ac:dyDescent="0.25">
      <c r="A809" s="2" t="s">
        <v>373</v>
      </c>
      <c r="B809" t="s">
        <v>2037</v>
      </c>
      <c r="C809" t="s">
        <v>2055</v>
      </c>
      <c r="D809" t="s">
        <v>2111</v>
      </c>
      <c r="F809" t="b">
        <v>1</v>
      </c>
      <c r="G809" t="s">
        <v>2106</v>
      </c>
      <c r="I809" t="s">
        <v>551</v>
      </c>
      <c r="J809" t="s">
        <v>1065</v>
      </c>
    </row>
    <row r="810" spans="1:12" x14ac:dyDescent="0.25">
      <c r="A810" s="2" t="s">
        <v>22</v>
      </c>
    </row>
    <row r="811" spans="1:12" x14ac:dyDescent="0.25">
      <c r="A811" s="2" t="s">
        <v>123</v>
      </c>
    </row>
    <row r="812" spans="1:12" x14ac:dyDescent="0.25">
      <c r="A812" s="2" t="s">
        <v>38</v>
      </c>
      <c r="B812" t="s">
        <v>2038</v>
      </c>
      <c r="C812" t="s">
        <v>2056</v>
      </c>
      <c r="D812" t="s">
        <v>2038</v>
      </c>
      <c r="F812" t="b">
        <v>1</v>
      </c>
      <c r="G812" t="s">
        <v>2249</v>
      </c>
    </row>
    <row r="813" spans="1:12" x14ac:dyDescent="0.25">
      <c r="A813" s="2" t="s">
        <v>373</v>
      </c>
      <c r="B813" t="s">
        <v>2039</v>
      </c>
      <c r="C813" t="s">
        <v>2057</v>
      </c>
      <c r="D813" t="s">
        <v>2112</v>
      </c>
      <c r="F813" t="b">
        <v>1</v>
      </c>
      <c r="G813" t="s">
        <v>2107</v>
      </c>
      <c r="I813" t="s">
        <v>551</v>
      </c>
      <c r="J813" t="s">
        <v>1065</v>
      </c>
    </row>
    <row r="814" spans="1:12" x14ac:dyDescent="0.25">
      <c r="A814" s="2" t="s">
        <v>2044</v>
      </c>
      <c r="B814" t="s">
        <v>2040</v>
      </c>
      <c r="C814" t="s">
        <v>2058</v>
      </c>
      <c r="D814" t="s">
        <v>2040</v>
      </c>
      <c r="F814" t="b">
        <v>1</v>
      </c>
      <c r="G814" t="s">
        <v>2107</v>
      </c>
    </row>
    <row r="815" spans="1:12" x14ac:dyDescent="0.25">
      <c r="A815" t="s">
        <v>123</v>
      </c>
    </row>
    <row r="816" spans="1:12" x14ac:dyDescent="0.25">
      <c r="A816" t="s">
        <v>22</v>
      </c>
    </row>
    <row r="817" spans="1:12" x14ac:dyDescent="0.25">
      <c r="A817" t="s">
        <v>20</v>
      </c>
      <c r="B817" t="s">
        <v>2113</v>
      </c>
      <c r="C817" t="s">
        <v>2114</v>
      </c>
    </row>
    <row r="818" spans="1:12" x14ac:dyDescent="0.25">
      <c r="A818" t="s">
        <v>38</v>
      </c>
      <c r="B818" t="s">
        <v>2117</v>
      </c>
      <c r="C818" t="s">
        <v>2115</v>
      </c>
      <c r="D818" t="s">
        <v>2117</v>
      </c>
      <c r="F818" t="b">
        <v>1</v>
      </c>
    </row>
    <row r="819" spans="1:12" x14ac:dyDescent="0.25">
      <c r="A819" t="s">
        <v>47</v>
      </c>
      <c r="B819" t="s">
        <v>2118</v>
      </c>
      <c r="C819" t="s">
        <v>2116</v>
      </c>
      <c r="D819" t="s">
        <v>2118</v>
      </c>
      <c r="F819" t="b">
        <v>1</v>
      </c>
      <c r="G819" t="s">
        <v>2119</v>
      </c>
      <c r="I819" t="s">
        <v>2123</v>
      </c>
      <c r="J819" t="s">
        <v>2124</v>
      </c>
    </row>
    <row r="820" spans="1:12" x14ac:dyDescent="0.25">
      <c r="A820" t="s">
        <v>121</v>
      </c>
      <c r="B820" t="s">
        <v>2126</v>
      </c>
      <c r="G820" t="s">
        <v>2122</v>
      </c>
      <c r="K820" t="s">
        <v>2125</v>
      </c>
    </row>
    <row r="821" spans="1:12" x14ac:dyDescent="0.25">
      <c r="A821" t="s">
        <v>43</v>
      </c>
      <c r="B821" t="s">
        <v>2120</v>
      </c>
      <c r="C821" t="s">
        <v>2121</v>
      </c>
      <c r="D821" t="s">
        <v>2120</v>
      </c>
      <c r="F821" t="b">
        <v>1</v>
      </c>
    </row>
    <row r="822" spans="1:12" x14ac:dyDescent="0.25">
      <c r="A822" t="s">
        <v>123</v>
      </c>
    </row>
    <row r="823" spans="1:12" x14ac:dyDescent="0.25">
      <c r="A823" t="s">
        <v>121</v>
      </c>
      <c r="B823" t="s">
        <v>2127</v>
      </c>
      <c r="G823" t="s">
        <v>2119</v>
      </c>
      <c r="K823" t="s">
        <v>2125</v>
      </c>
    </row>
    <row r="824" spans="1:12" x14ac:dyDescent="0.25">
      <c r="A824" t="s">
        <v>124</v>
      </c>
      <c r="B824" t="s">
        <v>2128</v>
      </c>
      <c r="L824" t="s">
        <v>2129</v>
      </c>
    </row>
    <row r="825" spans="1:12" x14ac:dyDescent="0.25">
      <c r="A825" t="s">
        <v>2143</v>
      </c>
      <c r="B825" t="s">
        <v>2138</v>
      </c>
      <c r="C825" t="s">
        <v>2133</v>
      </c>
      <c r="D825" t="s">
        <v>2194</v>
      </c>
      <c r="F825" t="b">
        <v>1</v>
      </c>
      <c r="I825" t="s">
        <v>2192</v>
      </c>
      <c r="J825" t="s">
        <v>2193</v>
      </c>
    </row>
    <row r="826" spans="1:12" x14ac:dyDescent="0.25">
      <c r="A826" t="s">
        <v>43</v>
      </c>
      <c r="B826" t="s">
        <v>2171</v>
      </c>
      <c r="C826" t="s">
        <v>2134</v>
      </c>
      <c r="D826" t="s">
        <v>2171</v>
      </c>
      <c r="F826" t="b">
        <v>1</v>
      </c>
      <c r="G826" t="s">
        <v>2154</v>
      </c>
    </row>
    <row r="827" spans="1:12" x14ac:dyDescent="0.25">
      <c r="A827" t="s">
        <v>2144</v>
      </c>
      <c r="B827" t="s">
        <v>2139</v>
      </c>
      <c r="C827" t="s">
        <v>2135</v>
      </c>
      <c r="D827" t="s">
        <v>2265</v>
      </c>
      <c r="F827" t="b">
        <v>1</v>
      </c>
      <c r="I827" t="s">
        <v>1748</v>
      </c>
      <c r="J827" t="s">
        <v>2264</v>
      </c>
    </row>
    <row r="828" spans="1:12" x14ac:dyDescent="0.25">
      <c r="A828" t="s">
        <v>43</v>
      </c>
      <c r="B828" t="s">
        <v>2172</v>
      </c>
      <c r="C828" t="s">
        <v>2130</v>
      </c>
      <c r="D828" t="s">
        <v>2172</v>
      </c>
      <c r="F828" t="b">
        <v>1</v>
      </c>
      <c r="G828" t="s">
        <v>2174</v>
      </c>
    </row>
    <row r="829" spans="1:12" x14ac:dyDescent="0.25">
      <c r="A829" t="s">
        <v>373</v>
      </c>
      <c r="B829" t="s">
        <v>2140</v>
      </c>
      <c r="C829" t="s">
        <v>2136</v>
      </c>
      <c r="D829" t="s">
        <v>2191</v>
      </c>
      <c r="F829" t="b">
        <v>1</v>
      </c>
      <c r="I829" t="s">
        <v>2187</v>
      </c>
      <c r="J829" t="s">
        <v>2188</v>
      </c>
    </row>
    <row r="830" spans="1:12" x14ac:dyDescent="0.25">
      <c r="A830" t="s">
        <v>373</v>
      </c>
      <c r="B830" t="s">
        <v>2141</v>
      </c>
      <c r="C830" t="s">
        <v>2137</v>
      </c>
      <c r="D830" t="s">
        <v>2190</v>
      </c>
      <c r="F830" t="b">
        <v>1</v>
      </c>
      <c r="I830" t="s">
        <v>2187</v>
      </c>
      <c r="J830" t="s">
        <v>2189</v>
      </c>
    </row>
    <row r="831" spans="1:12" x14ac:dyDescent="0.25">
      <c r="A831" t="s">
        <v>123</v>
      </c>
    </row>
    <row r="832" spans="1:12" x14ac:dyDescent="0.25">
      <c r="A832" t="s">
        <v>2145</v>
      </c>
      <c r="B832" t="s">
        <v>2142</v>
      </c>
      <c r="C832" t="s">
        <v>2131</v>
      </c>
      <c r="D832" t="s">
        <v>2266</v>
      </c>
      <c r="F832" t="b">
        <v>1</v>
      </c>
      <c r="G832" t="s">
        <v>2244</v>
      </c>
      <c r="I832" t="s">
        <v>1748</v>
      </c>
      <c r="J832" t="s">
        <v>2264</v>
      </c>
    </row>
    <row r="833" spans="1:7" x14ac:dyDescent="0.25">
      <c r="A833" t="s">
        <v>43</v>
      </c>
      <c r="B833" t="s">
        <v>2173</v>
      </c>
      <c r="C833" t="s">
        <v>2132</v>
      </c>
      <c r="D833" t="s">
        <v>2173</v>
      </c>
      <c r="F833" t="b">
        <v>1</v>
      </c>
      <c r="G833" t="s">
        <v>2186</v>
      </c>
    </row>
    <row r="834" spans="1:7" x14ac:dyDescent="0.25">
      <c r="A834" t="s">
        <v>22</v>
      </c>
    </row>
    <row r="835" spans="1:7" x14ac:dyDescent="0.25">
      <c r="A835" s="4" t="s">
        <v>22</v>
      </c>
    </row>
    <row r="836" spans="1:7" x14ac:dyDescent="0.25">
      <c r="A836" s="2" t="s">
        <v>34</v>
      </c>
      <c r="B836" t="s">
        <v>2205</v>
      </c>
      <c r="C836" t="s">
        <v>2206</v>
      </c>
    </row>
    <row r="837" spans="1:7" x14ac:dyDescent="0.25">
      <c r="A837" t="s">
        <v>2203</v>
      </c>
      <c r="B837" t="s">
        <v>2207</v>
      </c>
      <c r="C837" t="s">
        <v>2204</v>
      </c>
      <c r="F837" t="b">
        <v>1</v>
      </c>
      <c r="G837" t="s">
        <v>112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42"/>
  <sheetViews>
    <sheetView zoomScale="84" zoomScaleNormal="92" workbookViewId="0">
      <pane ySplit="1" topLeftCell="A1522" activePane="bottomLeft" state="frozen"/>
      <selection pane="bottomLeft" activeCell="C1545" sqref="C1545"/>
    </sheetView>
  </sheetViews>
  <sheetFormatPr defaultRowHeight="15" x14ac:dyDescent="0.25"/>
  <cols>
    <col min="2" max="2" width="23.42578125" customWidth="1"/>
    <col min="3" max="3" width="62" customWidth="1"/>
    <col min="4" max="4" width="143.140625" customWidth="1"/>
    <col min="5" max="5" width="43.42578125" customWidth="1"/>
  </cols>
  <sheetData>
    <row r="1" spans="1:4" x14ac:dyDescent="0.25">
      <c r="A1" t="s">
        <v>11</v>
      </c>
      <c r="B1" t="s">
        <v>2</v>
      </c>
      <c r="C1" t="s">
        <v>1</v>
      </c>
      <c r="D1" t="s">
        <v>3147</v>
      </c>
    </row>
    <row r="2" spans="1:4" x14ac:dyDescent="0.25">
      <c r="A2" t="s">
        <v>69</v>
      </c>
      <c r="B2">
        <v>1</v>
      </c>
      <c r="C2" t="s">
        <v>70</v>
      </c>
    </row>
    <row r="3" spans="1:4" x14ac:dyDescent="0.25">
      <c r="A3" t="s">
        <v>69</v>
      </c>
      <c r="B3">
        <v>2</v>
      </c>
      <c r="C3" t="s">
        <v>71</v>
      </c>
    </row>
    <row r="4" spans="1:4" x14ac:dyDescent="0.25">
      <c r="A4" t="s">
        <v>69</v>
      </c>
      <c r="B4">
        <v>3</v>
      </c>
      <c r="C4" t="s">
        <v>1797</v>
      </c>
    </row>
    <row r="5" spans="1:4" x14ac:dyDescent="0.25">
      <c r="A5" t="s">
        <v>72</v>
      </c>
      <c r="B5">
        <v>1</v>
      </c>
      <c r="C5" t="s">
        <v>2422</v>
      </c>
    </row>
    <row r="6" spans="1:4" x14ac:dyDescent="0.25">
      <c r="A6" t="s">
        <v>72</v>
      </c>
      <c r="B6">
        <v>2</v>
      </c>
      <c r="C6" t="s">
        <v>95</v>
      </c>
    </row>
    <row r="7" spans="1:4" x14ac:dyDescent="0.25">
      <c r="A7" t="s">
        <v>73</v>
      </c>
      <c r="B7">
        <v>0</v>
      </c>
      <c r="C7" s="3" t="s">
        <v>74</v>
      </c>
    </row>
    <row r="8" spans="1:4" x14ac:dyDescent="0.25">
      <c r="A8" t="s">
        <v>73</v>
      </c>
      <c r="B8">
        <v>1</v>
      </c>
      <c r="C8" s="3" t="s">
        <v>75</v>
      </c>
    </row>
    <row r="9" spans="1:4" x14ac:dyDescent="0.25">
      <c r="A9" t="s">
        <v>2</v>
      </c>
      <c r="B9">
        <v>1</v>
      </c>
      <c r="C9" s="3" t="s">
        <v>76</v>
      </c>
    </row>
    <row r="10" spans="1:4" x14ac:dyDescent="0.25">
      <c r="A10" t="s">
        <v>2</v>
      </c>
      <c r="B10">
        <v>2</v>
      </c>
      <c r="C10" s="3" t="s">
        <v>77</v>
      </c>
    </row>
    <row r="11" spans="1:4" x14ac:dyDescent="0.25">
      <c r="A11" t="s">
        <v>2</v>
      </c>
      <c r="B11">
        <v>3</v>
      </c>
      <c r="C11" s="3" t="s">
        <v>76</v>
      </c>
    </row>
    <row r="12" spans="1:4" x14ac:dyDescent="0.25">
      <c r="A12" t="s">
        <v>2</v>
      </c>
      <c r="B12">
        <v>4</v>
      </c>
      <c r="C12" s="3" t="s">
        <v>77</v>
      </c>
    </row>
    <row r="13" spans="1:4" x14ac:dyDescent="0.25">
      <c r="A13" t="s">
        <v>2</v>
      </c>
      <c r="B13">
        <v>5</v>
      </c>
      <c r="C13" s="3" t="s">
        <v>76</v>
      </c>
    </row>
    <row r="14" spans="1:4" x14ac:dyDescent="0.25">
      <c r="A14" t="s">
        <v>2</v>
      </c>
      <c r="B14">
        <v>6</v>
      </c>
      <c r="C14" s="3" t="s">
        <v>77</v>
      </c>
    </row>
    <row r="15" spans="1:4" x14ac:dyDescent="0.25">
      <c r="A15" t="s">
        <v>2</v>
      </c>
      <c r="B15">
        <v>7</v>
      </c>
      <c r="C15" s="3" t="s">
        <v>76</v>
      </c>
    </row>
    <row r="16" spans="1:4" x14ac:dyDescent="0.25">
      <c r="A16" t="s">
        <v>2</v>
      </c>
      <c r="B16">
        <v>8</v>
      </c>
      <c r="C16" s="3" t="s">
        <v>77</v>
      </c>
    </row>
    <row r="17" spans="1:3" x14ac:dyDescent="0.25">
      <c r="A17" t="s">
        <v>2</v>
      </c>
      <c r="B17">
        <v>9</v>
      </c>
      <c r="C17" s="3" t="s">
        <v>76</v>
      </c>
    </row>
    <row r="18" spans="1:3" x14ac:dyDescent="0.25">
      <c r="A18" t="s">
        <v>2</v>
      </c>
      <c r="B18">
        <v>10</v>
      </c>
      <c r="C18" s="3" t="s">
        <v>77</v>
      </c>
    </row>
    <row r="19" spans="1:3" x14ac:dyDescent="0.25">
      <c r="A19" t="s">
        <v>2</v>
      </c>
      <c r="B19">
        <v>11</v>
      </c>
      <c r="C19" s="3" t="s">
        <v>76</v>
      </c>
    </row>
    <row r="20" spans="1:3" x14ac:dyDescent="0.25">
      <c r="A20" t="s">
        <v>2</v>
      </c>
      <c r="B20">
        <v>12</v>
      </c>
      <c r="C20" s="3" t="s">
        <v>77</v>
      </c>
    </row>
    <row r="21" spans="1:3" x14ac:dyDescent="0.25">
      <c r="A21" t="s">
        <v>2</v>
      </c>
      <c r="B21">
        <v>13</v>
      </c>
      <c r="C21" s="3" t="s">
        <v>76</v>
      </c>
    </row>
    <row r="22" spans="1:3" x14ac:dyDescent="0.25">
      <c r="A22" t="s">
        <v>2</v>
      </c>
      <c r="B22">
        <v>14</v>
      </c>
      <c r="C22" s="3" t="s">
        <v>77</v>
      </c>
    </row>
    <row r="23" spans="1:3" x14ac:dyDescent="0.25">
      <c r="A23" t="s">
        <v>2</v>
      </c>
      <c r="B23">
        <v>15</v>
      </c>
      <c r="C23" s="3" t="s">
        <v>76</v>
      </c>
    </row>
    <row r="24" spans="1:3" x14ac:dyDescent="0.25">
      <c r="A24" t="s">
        <v>2</v>
      </c>
      <c r="B24">
        <v>16</v>
      </c>
      <c r="C24" s="3" t="s">
        <v>77</v>
      </c>
    </row>
    <row r="25" spans="1:3" x14ac:dyDescent="0.25">
      <c r="A25" t="s">
        <v>2</v>
      </c>
      <c r="B25">
        <v>17</v>
      </c>
      <c r="C25" s="3" t="s">
        <v>76</v>
      </c>
    </row>
    <row r="26" spans="1:3" x14ac:dyDescent="0.25">
      <c r="A26" t="s">
        <v>2</v>
      </c>
      <c r="B26">
        <v>18</v>
      </c>
      <c r="C26" s="3" t="s">
        <v>77</v>
      </c>
    </row>
    <row r="27" spans="1:3" x14ac:dyDescent="0.25">
      <c r="A27" t="s">
        <v>2</v>
      </c>
      <c r="B27">
        <v>19</v>
      </c>
      <c r="C27" s="3" t="s">
        <v>76</v>
      </c>
    </row>
    <row r="28" spans="1:3" x14ac:dyDescent="0.25">
      <c r="A28" t="s">
        <v>2</v>
      </c>
      <c r="B28">
        <v>20</v>
      </c>
      <c r="C28" s="3" t="s">
        <v>77</v>
      </c>
    </row>
    <row r="29" spans="1:3" x14ac:dyDescent="0.25">
      <c r="A29" t="s">
        <v>78</v>
      </c>
      <c r="B29">
        <v>1</v>
      </c>
      <c r="C29" s="3" t="s">
        <v>79</v>
      </c>
    </row>
    <row r="30" spans="1:3" x14ac:dyDescent="0.25">
      <c r="A30" t="s">
        <v>78</v>
      </c>
      <c r="B30">
        <v>2</v>
      </c>
      <c r="C30" s="3" t="s">
        <v>80</v>
      </c>
    </row>
    <row r="31" spans="1:3" x14ac:dyDescent="0.25">
      <c r="A31" t="s">
        <v>78</v>
      </c>
      <c r="B31">
        <v>3</v>
      </c>
      <c r="C31" s="3" t="s">
        <v>81</v>
      </c>
    </row>
    <row r="32" spans="1:3" x14ac:dyDescent="0.25">
      <c r="A32" t="s">
        <v>78</v>
      </c>
      <c r="B32">
        <v>4</v>
      </c>
      <c r="C32" s="3" t="s">
        <v>82</v>
      </c>
    </row>
    <row r="33" spans="1:4" x14ac:dyDescent="0.25">
      <c r="A33" t="s">
        <v>78</v>
      </c>
      <c r="B33">
        <v>5</v>
      </c>
      <c r="C33" s="3" t="s">
        <v>83</v>
      </c>
    </row>
    <row r="34" spans="1:4" x14ac:dyDescent="0.25">
      <c r="A34" t="s">
        <v>84</v>
      </c>
      <c r="B34">
        <v>1</v>
      </c>
      <c r="C34" s="3" t="s">
        <v>85</v>
      </c>
    </row>
    <row r="35" spans="1:4" x14ac:dyDescent="0.25">
      <c r="A35" t="s">
        <v>84</v>
      </c>
      <c r="B35">
        <v>2</v>
      </c>
      <c r="C35" s="3" t="s">
        <v>86</v>
      </c>
    </row>
    <row r="36" spans="1:4" x14ac:dyDescent="0.25">
      <c r="A36" t="s">
        <v>84</v>
      </c>
      <c r="B36">
        <v>3</v>
      </c>
      <c r="C36" s="3" t="s">
        <v>87</v>
      </c>
    </row>
    <row r="37" spans="1:4" x14ac:dyDescent="0.25">
      <c r="A37" t="s">
        <v>88</v>
      </c>
      <c r="B37">
        <v>1</v>
      </c>
      <c r="C37" s="3" t="s">
        <v>91</v>
      </c>
    </row>
    <row r="38" spans="1:4" x14ac:dyDescent="0.25">
      <c r="A38" t="s">
        <v>88</v>
      </c>
      <c r="B38">
        <v>2</v>
      </c>
      <c r="C38" s="3" t="s">
        <v>89</v>
      </c>
    </row>
    <row r="39" spans="1:4" x14ac:dyDescent="0.25">
      <c r="A39" t="s">
        <v>88</v>
      </c>
      <c r="B39">
        <v>3</v>
      </c>
      <c r="C39" s="3" t="s">
        <v>93</v>
      </c>
    </row>
    <row r="40" spans="1:4" x14ac:dyDescent="0.25">
      <c r="A40" t="s">
        <v>88</v>
      </c>
      <c r="B40">
        <v>4</v>
      </c>
      <c r="C40" s="3" t="s">
        <v>90</v>
      </c>
    </row>
    <row r="41" spans="1:4" x14ac:dyDescent="0.25">
      <c r="A41" t="s">
        <v>88</v>
      </c>
      <c r="B41">
        <v>5</v>
      </c>
      <c r="C41" s="3" t="s">
        <v>94</v>
      </c>
    </row>
    <row r="42" spans="1:4" x14ac:dyDescent="0.25">
      <c r="A42" t="s">
        <v>88</v>
      </c>
      <c r="B42">
        <v>6</v>
      </c>
      <c r="C42" s="3" t="s">
        <v>97</v>
      </c>
    </row>
    <row r="43" spans="1:4" x14ac:dyDescent="0.25">
      <c r="A43" t="s">
        <v>88</v>
      </c>
      <c r="B43">
        <v>7</v>
      </c>
      <c r="C43" s="3" t="s">
        <v>92</v>
      </c>
    </row>
    <row r="44" spans="1:4" x14ac:dyDescent="0.25">
      <c r="A44" t="s">
        <v>88</v>
      </c>
      <c r="B44">
        <v>8</v>
      </c>
      <c r="C44" s="3" t="s">
        <v>95</v>
      </c>
    </row>
    <row r="45" spans="1:4" x14ac:dyDescent="0.25">
      <c r="A45" t="s">
        <v>96</v>
      </c>
      <c r="B45">
        <v>1</v>
      </c>
      <c r="C45" t="s">
        <v>97</v>
      </c>
      <c r="D45" t="str">
        <f>CONCATENATE("What other language or dialect do you speak?: ",C45)</f>
        <v>What other language or dialect do you speak?: Portuguese</v>
      </c>
    </row>
    <row r="46" spans="1:4" x14ac:dyDescent="0.25">
      <c r="A46" t="s">
        <v>96</v>
      </c>
      <c r="B46">
        <v>2</v>
      </c>
      <c r="C46" t="s">
        <v>98</v>
      </c>
      <c r="D46" t="str">
        <f t="shared" ref="D46:D56" si="0">CONCATENATE("What other language or dialect do you speak?: ",C46)</f>
        <v>What other language or dialect do you speak?: Guyanese Creole</v>
      </c>
    </row>
    <row r="47" spans="1:4" x14ac:dyDescent="0.25">
      <c r="A47" t="s">
        <v>96</v>
      </c>
      <c r="B47">
        <v>3</v>
      </c>
      <c r="C47" t="s">
        <v>99</v>
      </c>
      <c r="D47" t="str">
        <f t="shared" si="0"/>
        <v>What other language or dialect do you speak?: Macushi</v>
      </c>
    </row>
    <row r="48" spans="1:4" x14ac:dyDescent="0.25">
      <c r="A48" t="s">
        <v>96</v>
      </c>
      <c r="B48">
        <v>4</v>
      </c>
      <c r="C48" t="s">
        <v>100</v>
      </c>
      <c r="D48" t="str">
        <f t="shared" si="0"/>
        <v>What other language or dialect do you speak?: Akawaio</v>
      </c>
    </row>
    <row r="49" spans="1:4" x14ac:dyDescent="0.25">
      <c r="A49" t="s">
        <v>96</v>
      </c>
      <c r="B49">
        <v>5</v>
      </c>
      <c r="C49" t="s">
        <v>101</v>
      </c>
      <c r="D49" t="str">
        <f t="shared" si="0"/>
        <v>What other language or dialect do you speak?: Wai-Wai</v>
      </c>
    </row>
    <row r="50" spans="1:4" x14ac:dyDescent="0.25">
      <c r="A50" t="s">
        <v>96</v>
      </c>
      <c r="B50">
        <v>6</v>
      </c>
      <c r="C50" t="s">
        <v>102</v>
      </c>
      <c r="D50" t="str">
        <f t="shared" si="0"/>
        <v>What other language or dialect do you speak?: Arawak / Lokono</v>
      </c>
    </row>
    <row r="51" spans="1:4" x14ac:dyDescent="0.25">
      <c r="A51" t="s">
        <v>96</v>
      </c>
      <c r="B51">
        <v>7</v>
      </c>
      <c r="C51" t="s">
        <v>103</v>
      </c>
      <c r="D51" t="str">
        <f t="shared" si="0"/>
        <v>What other language or dialect do you speak?: Wapishana</v>
      </c>
    </row>
    <row r="52" spans="1:4" x14ac:dyDescent="0.25">
      <c r="A52" t="s">
        <v>96</v>
      </c>
      <c r="B52">
        <v>8</v>
      </c>
      <c r="C52" t="s">
        <v>93</v>
      </c>
      <c r="D52" t="str">
        <f t="shared" si="0"/>
        <v>What other language or dialect do you speak?: Chinese</v>
      </c>
    </row>
    <row r="53" spans="1:4" x14ac:dyDescent="0.25">
      <c r="A53" t="s">
        <v>96</v>
      </c>
      <c r="B53">
        <v>9</v>
      </c>
      <c r="C53" t="s">
        <v>104</v>
      </c>
      <c r="D53" t="str">
        <f t="shared" si="0"/>
        <v>What other language or dialect do you speak?: Hindi</v>
      </c>
    </row>
    <row r="54" spans="1:4" x14ac:dyDescent="0.25">
      <c r="A54" t="s">
        <v>96</v>
      </c>
      <c r="B54">
        <v>10</v>
      </c>
      <c r="C54" t="s">
        <v>105</v>
      </c>
      <c r="D54" t="str">
        <f t="shared" si="0"/>
        <v>What other language or dialect do you speak?: Spanish</v>
      </c>
    </row>
    <row r="55" spans="1:4" x14ac:dyDescent="0.25">
      <c r="A55" t="s">
        <v>96</v>
      </c>
      <c r="B55">
        <v>11</v>
      </c>
      <c r="C55" t="s">
        <v>106</v>
      </c>
      <c r="D55" t="str">
        <f t="shared" si="0"/>
        <v>What other language or dialect do you speak?: Tamil</v>
      </c>
    </row>
    <row r="56" spans="1:4" x14ac:dyDescent="0.25">
      <c r="A56" t="s">
        <v>96</v>
      </c>
      <c r="B56">
        <v>12</v>
      </c>
      <c r="C56" t="s">
        <v>95</v>
      </c>
      <c r="D56" t="str">
        <f t="shared" si="0"/>
        <v>What other language or dialect do you speak?: Other</v>
      </c>
    </row>
    <row r="57" spans="1:4" x14ac:dyDescent="0.25">
      <c r="A57" t="s">
        <v>111</v>
      </c>
      <c r="B57">
        <v>1</v>
      </c>
      <c r="C57" t="s">
        <v>107</v>
      </c>
    </row>
    <row r="58" spans="1:4" x14ac:dyDescent="0.25">
      <c r="A58" t="s">
        <v>111</v>
      </c>
      <c r="B58">
        <v>2</v>
      </c>
      <c r="C58" t="s">
        <v>108</v>
      </c>
    </row>
    <row r="59" spans="1:4" x14ac:dyDescent="0.25">
      <c r="A59" t="s">
        <v>111</v>
      </c>
      <c r="B59">
        <v>3</v>
      </c>
      <c r="C59" t="s">
        <v>110</v>
      </c>
    </row>
    <row r="60" spans="1:4" x14ac:dyDescent="0.25">
      <c r="A60" t="s">
        <v>153</v>
      </c>
      <c r="B60">
        <v>1</v>
      </c>
      <c r="C60" t="s">
        <v>154</v>
      </c>
    </row>
    <row r="61" spans="1:4" x14ac:dyDescent="0.25">
      <c r="A61" t="s">
        <v>153</v>
      </c>
      <c r="B61">
        <v>2</v>
      </c>
      <c r="C61" t="s">
        <v>155</v>
      </c>
    </row>
    <row r="62" spans="1:4" x14ac:dyDescent="0.25">
      <c r="A62" t="s">
        <v>153</v>
      </c>
      <c r="B62">
        <v>3</v>
      </c>
      <c r="C62" t="s">
        <v>156</v>
      </c>
    </row>
    <row r="63" spans="1:4" x14ac:dyDescent="0.25">
      <c r="A63" t="s">
        <v>153</v>
      </c>
      <c r="B63">
        <v>4</v>
      </c>
      <c r="C63" t="s">
        <v>157</v>
      </c>
    </row>
    <row r="64" spans="1:4" x14ac:dyDescent="0.25">
      <c r="A64" t="s">
        <v>153</v>
      </c>
      <c r="B64">
        <v>5</v>
      </c>
      <c r="C64" t="s">
        <v>158</v>
      </c>
    </row>
    <row r="65" spans="1:3" x14ac:dyDescent="0.25">
      <c r="A65" t="s">
        <v>153</v>
      </c>
      <c r="B65">
        <v>6</v>
      </c>
      <c r="C65" t="s">
        <v>159</v>
      </c>
    </row>
    <row r="66" spans="1:3" x14ac:dyDescent="0.25">
      <c r="A66" t="s">
        <v>153</v>
      </c>
      <c r="B66">
        <v>7</v>
      </c>
      <c r="C66" t="s">
        <v>160</v>
      </c>
    </row>
    <row r="67" spans="1:3" x14ac:dyDescent="0.25">
      <c r="A67" t="s">
        <v>161</v>
      </c>
      <c r="B67">
        <v>1</v>
      </c>
      <c r="C67" t="s">
        <v>162</v>
      </c>
    </row>
    <row r="68" spans="1:3" x14ac:dyDescent="0.25">
      <c r="A68" t="s">
        <v>161</v>
      </c>
      <c r="B68">
        <v>2</v>
      </c>
      <c r="C68" t="s">
        <v>163</v>
      </c>
    </row>
    <row r="69" spans="1:3" x14ac:dyDescent="0.25">
      <c r="A69" t="s">
        <v>164</v>
      </c>
      <c r="B69">
        <v>1</v>
      </c>
      <c r="C69" t="s">
        <v>165</v>
      </c>
    </row>
    <row r="70" spans="1:3" x14ac:dyDescent="0.25">
      <c r="A70" t="s">
        <v>164</v>
      </c>
      <c r="B70">
        <v>2</v>
      </c>
      <c r="C70" t="s">
        <v>166</v>
      </c>
    </row>
    <row r="71" spans="1:3" x14ac:dyDescent="0.25">
      <c r="A71" t="s">
        <v>164</v>
      </c>
      <c r="B71">
        <v>3</v>
      </c>
      <c r="C71" t="s">
        <v>167</v>
      </c>
    </row>
    <row r="72" spans="1:3" x14ac:dyDescent="0.25">
      <c r="A72" t="s">
        <v>164</v>
      </c>
      <c r="B72">
        <v>4</v>
      </c>
      <c r="C72" t="s">
        <v>168</v>
      </c>
    </row>
    <row r="73" spans="1:3" x14ac:dyDescent="0.25">
      <c r="A73" t="s">
        <v>164</v>
      </c>
      <c r="B73">
        <v>5</v>
      </c>
      <c r="C73" t="s">
        <v>169</v>
      </c>
    </row>
    <row r="74" spans="1:3" x14ac:dyDescent="0.25">
      <c r="A74" t="s">
        <v>164</v>
      </c>
      <c r="B74">
        <v>6</v>
      </c>
      <c r="C74" t="s">
        <v>170</v>
      </c>
    </row>
    <row r="75" spans="1:3" x14ac:dyDescent="0.25">
      <c r="A75" t="s">
        <v>182</v>
      </c>
      <c r="B75">
        <v>1</v>
      </c>
      <c r="C75" t="s">
        <v>171</v>
      </c>
    </row>
    <row r="76" spans="1:3" x14ac:dyDescent="0.25">
      <c r="A76" t="s">
        <v>182</v>
      </c>
      <c r="B76">
        <v>2</v>
      </c>
      <c r="C76" t="s">
        <v>172</v>
      </c>
    </row>
    <row r="77" spans="1:3" x14ac:dyDescent="0.25">
      <c r="A77" t="s">
        <v>182</v>
      </c>
      <c r="B77">
        <v>3</v>
      </c>
      <c r="C77" t="s">
        <v>173</v>
      </c>
    </row>
    <row r="78" spans="1:3" x14ac:dyDescent="0.25">
      <c r="A78" t="s">
        <v>182</v>
      </c>
      <c r="B78">
        <v>4</v>
      </c>
      <c r="C78" t="s">
        <v>174</v>
      </c>
    </row>
    <row r="79" spans="1:3" x14ac:dyDescent="0.25">
      <c r="A79" t="s">
        <v>182</v>
      </c>
      <c r="B79">
        <v>5</v>
      </c>
      <c r="C79" t="s">
        <v>175</v>
      </c>
    </row>
    <row r="80" spans="1:3" x14ac:dyDescent="0.25">
      <c r="A80" t="s">
        <v>182</v>
      </c>
      <c r="B80">
        <v>6</v>
      </c>
      <c r="C80" t="s">
        <v>176</v>
      </c>
    </row>
    <row r="81" spans="1:3" x14ac:dyDescent="0.25">
      <c r="A81" t="s">
        <v>182</v>
      </c>
      <c r="B81">
        <v>7</v>
      </c>
      <c r="C81" t="s">
        <v>177</v>
      </c>
    </row>
    <row r="82" spans="1:3" x14ac:dyDescent="0.25">
      <c r="A82" t="s">
        <v>182</v>
      </c>
      <c r="B82">
        <v>8</v>
      </c>
      <c r="C82" t="s">
        <v>181</v>
      </c>
    </row>
    <row r="83" spans="1:3" x14ac:dyDescent="0.25">
      <c r="A83" t="s">
        <v>182</v>
      </c>
      <c r="B83">
        <v>9</v>
      </c>
      <c r="C83" t="s">
        <v>178</v>
      </c>
    </row>
    <row r="84" spans="1:3" x14ac:dyDescent="0.25">
      <c r="A84" t="s">
        <v>182</v>
      </c>
      <c r="B84">
        <v>10</v>
      </c>
      <c r="C84" t="s">
        <v>179</v>
      </c>
    </row>
    <row r="85" spans="1:3" x14ac:dyDescent="0.25">
      <c r="A85" t="s">
        <v>182</v>
      </c>
      <c r="B85">
        <v>11</v>
      </c>
      <c r="C85" t="s">
        <v>180</v>
      </c>
    </row>
    <row r="86" spans="1:3" x14ac:dyDescent="0.25">
      <c r="A86" t="s">
        <v>183</v>
      </c>
      <c r="B86">
        <v>1</v>
      </c>
      <c r="C86" t="s">
        <v>184</v>
      </c>
    </row>
    <row r="87" spans="1:3" x14ac:dyDescent="0.25">
      <c r="A87" t="s">
        <v>183</v>
      </c>
      <c r="B87">
        <v>2</v>
      </c>
      <c r="C87" t="s">
        <v>185</v>
      </c>
    </row>
    <row r="88" spans="1:3" x14ac:dyDescent="0.25">
      <c r="A88" t="s">
        <v>183</v>
      </c>
      <c r="B88">
        <v>3</v>
      </c>
      <c r="C88" t="s">
        <v>186</v>
      </c>
    </row>
    <row r="89" spans="1:3" x14ac:dyDescent="0.25">
      <c r="A89" t="s">
        <v>251</v>
      </c>
      <c r="B89">
        <v>1</v>
      </c>
      <c r="C89" t="s">
        <v>252</v>
      </c>
    </row>
    <row r="90" spans="1:3" x14ac:dyDescent="0.25">
      <c r="A90" t="s">
        <v>251</v>
      </c>
      <c r="B90">
        <v>2</v>
      </c>
      <c r="C90" t="s">
        <v>253</v>
      </c>
    </row>
    <row r="91" spans="1:3" x14ac:dyDescent="0.25">
      <c r="A91" t="s">
        <v>251</v>
      </c>
      <c r="B91">
        <v>3</v>
      </c>
      <c r="C91" t="s">
        <v>254</v>
      </c>
    </row>
    <row r="92" spans="1:3" x14ac:dyDescent="0.25">
      <c r="A92" t="s">
        <v>251</v>
      </c>
      <c r="B92">
        <v>4</v>
      </c>
      <c r="C92" t="s">
        <v>255</v>
      </c>
    </row>
    <row r="93" spans="1:3" x14ac:dyDescent="0.25">
      <c r="A93" t="s">
        <v>251</v>
      </c>
      <c r="B93">
        <v>5</v>
      </c>
      <c r="C93" t="s">
        <v>256</v>
      </c>
    </row>
    <row r="94" spans="1:3" x14ac:dyDescent="0.25">
      <c r="A94" t="s">
        <v>251</v>
      </c>
      <c r="B94">
        <v>6</v>
      </c>
      <c r="C94" t="s">
        <v>257</v>
      </c>
    </row>
    <row r="95" spans="1:3" x14ac:dyDescent="0.25">
      <c r="A95" t="s">
        <v>251</v>
      </c>
      <c r="B95">
        <v>7</v>
      </c>
      <c r="C95" t="s">
        <v>258</v>
      </c>
    </row>
    <row r="96" spans="1:3" x14ac:dyDescent="0.25">
      <c r="A96" t="s">
        <v>251</v>
      </c>
      <c r="B96">
        <v>8</v>
      </c>
      <c r="C96" t="s">
        <v>95</v>
      </c>
    </row>
    <row r="97" spans="1:3" x14ac:dyDescent="0.25">
      <c r="A97" t="s">
        <v>259</v>
      </c>
      <c r="B97">
        <v>1</v>
      </c>
      <c r="C97" t="s">
        <v>260</v>
      </c>
    </row>
    <row r="98" spans="1:3" x14ac:dyDescent="0.25">
      <c r="A98" t="s">
        <v>259</v>
      </c>
      <c r="B98">
        <v>2</v>
      </c>
      <c r="C98" t="s">
        <v>261</v>
      </c>
    </row>
    <row r="99" spans="1:3" x14ac:dyDescent="0.25">
      <c r="A99" t="s">
        <v>259</v>
      </c>
      <c r="B99">
        <v>3</v>
      </c>
      <c r="C99" t="s">
        <v>262</v>
      </c>
    </row>
    <row r="100" spans="1:3" x14ac:dyDescent="0.25">
      <c r="A100" t="s">
        <v>259</v>
      </c>
      <c r="B100">
        <v>4</v>
      </c>
      <c r="C100" t="s">
        <v>263</v>
      </c>
    </row>
    <row r="101" spans="1:3" x14ac:dyDescent="0.25">
      <c r="A101" t="s">
        <v>259</v>
      </c>
      <c r="B101">
        <v>5</v>
      </c>
      <c r="C101" t="s">
        <v>264</v>
      </c>
    </row>
    <row r="102" spans="1:3" x14ac:dyDescent="0.25">
      <c r="A102" t="s">
        <v>259</v>
      </c>
      <c r="B102">
        <v>6</v>
      </c>
      <c r="C102" t="s">
        <v>265</v>
      </c>
    </row>
    <row r="103" spans="1:3" x14ac:dyDescent="0.25">
      <c r="A103" t="s">
        <v>259</v>
      </c>
      <c r="B103">
        <v>7</v>
      </c>
      <c r="C103" t="s">
        <v>266</v>
      </c>
    </row>
    <row r="104" spans="1:3" x14ac:dyDescent="0.25">
      <c r="A104" t="s">
        <v>259</v>
      </c>
      <c r="B104">
        <v>8</v>
      </c>
      <c r="C104" t="s">
        <v>95</v>
      </c>
    </row>
    <row r="105" spans="1:3" x14ac:dyDescent="0.25">
      <c r="A105" t="s">
        <v>267</v>
      </c>
      <c r="B105">
        <v>1</v>
      </c>
      <c r="C105" t="s">
        <v>268</v>
      </c>
    </row>
    <row r="106" spans="1:3" x14ac:dyDescent="0.25">
      <c r="A106" t="s">
        <v>267</v>
      </c>
      <c r="B106">
        <v>2</v>
      </c>
      <c r="C106" t="s">
        <v>269</v>
      </c>
    </row>
    <row r="107" spans="1:3" x14ac:dyDescent="0.25">
      <c r="A107" t="s">
        <v>267</v>
      </c>
      <c r="B107">
        <v>3</v>
      </c>
      <c r="C107" t="s">
        <v>270</v>
      </c>
    </row>
    <row r="108" spans="1:3" x14ac:dyDescent="0.25">
      <c r="A108" t="s">
        <v>267</v>
      </c>
      <c r="B108">
        <v>4</v>
      </c>
      <c r="C108" t="s">
        <v>271</v>
      </c>
    </row>
    <row r="109" spans="1:3" x14ac:dyDescent="0.25">
      <c r="A109" t="s">
        <v>267</v>
      </c>
      <c r="B109">
        <v>5</v>
      </c>
      <c r="C109" t="s">
        <v>272</v>
      </c>
    </row>
    <row r="110" spans="1:3" x14ac:dyDescent="0.25">
      <c r="A110" t="s">
        <v>267</v>
      </c>
      <c r="B110">
        <v>6</v>
      </c>
      <c r="C110" t="s">
        <v>261</v>
      </c>
    </row>
    <row r="111" spans="1:3" x14ac:dyDescent="0.25">
      <c r="A111" t="s">
        <v>267</v>
      </c>
      <c r="B111">
        <v>7</v>
      </c>
      <c r="C111" t="s">
        <v>266</v>
      </c>
    </row>
    <row r="112" spans="1:3" x14ac:dyDescent="0.25">
      <c r="A112" t="s">
        <v>267</v>
      </c>
      <c r="B112">
        <v>8</v>
      </c>
      <c r="C112" t="s">
        <v>273</v>
      </c>
    </row>
    <row r="113" spans="1:3" x14ac:dyDescent="0.25">
      <c r="A113" t="s">
        <v>267</v>
      </c>
      <c r="B113">
        <v>9</v>
      </c>
      <c r="C113" t="s">
        <v>95</v>
      </c>
    </row>
    <row r="114" spans="1:3" x14ac:dyDescent="0.25">
      <c r="A114" t="s">
        <v>274</v>
      </c>
      <c r="B114">
        <v>1</v>
      </c>
      <c r="C114" t="s">
        <v>275</v>
      </c>
    </row>
    <row r="115" spans="1:3" x14ac:dyDescent="0.25">
      <c r="A115" t="s">
        <v>274</v>
      </c>
      <c r="B115">
        <v>2</v>
      </c>
      <c r="C115" t="s">
        <v>323</v>
      </c>
    </row>
    <row r="116" spans="1:3" x14ac:dyDescent="0.25">
      <c r="A116" t="s">
        <v>274</v>
      </c>
      <c r="B116">
        <v>3</v>
      </c>
      <c r="C116" t="s">
        <v>276</v>
      </c>
    </row>
    <row r="117" spans="1:3" x14ac:dyDescent="0.25">
      <c r="A117" t="s">
        <v>274</v>
      </c>
      <c r="B117">
        <v>4</v>
      </c>
      <c r="C117" t="s">
        <v>277</v>
      </c>
    </row>
    <row r="118" spans="1:3" x14ac:dyDescent="0.25">
      <c r="A118" t="s">
        <v>274</v>
      </c>
      <c r="B118">
        <v>5</v>
      </c>
      <c r="C118" t="s">
        <v>278</v>
      </c>
    </row>
    <row r="119" spans="1:3" x14ac:dyDescent="0.25">
      <c r="A119" t="s">
        <v>274</v>
      </c>
      <c r="B119">
        <v>6</v>
      </c>
      <c r="C119" t="s">
        <v>279</v>
      </c>
    </row>
    <row r="120" spans="1:3" x14ac:dyDescent="0.25">
      <c r="A120" t="s">
        <v>274</v>
      </c>
      <c r="B120">
        <v>7</v>
      </c>
      <c r="C120" t="s">
        <v>95</v>
      </c>
    </row>
    <row r="121" spans="1:3" x14ac:dyDescent="0.25">
      <c r="A121" t="s">
        <v>280</v>
      </c>
      <c r="B121">
        <v>1</v>
      </c>
      <c r="C121" t="s">
        <v>281</v>
      </c>
    </row>
    <row r="122" spans="1:3" x14ac:dyDescent="0.25">
      <c r="A122" t="s">
        <v>280</v>
      </c>
      <c r="B122">
        <v>2</v>
      </c>
      <c r="C122" t="s">
        <v>282</v>
      </c>
    </row>
    <row r="123" spans="1:3" x14ac:dyDescent="0.25">
      <c r="A123" t="s">
        <v>280</v>
      </c>
      <c r="B123">
        <v>3</v>
      </c>
      <c r="C123" t="s">
        <v>283</v>
      </c>
    </row>
    <row r="124" spans="1:3" x14ac:dyDescent="0.25">
      <c r="A124" t="s">
        <v>280</v>
      </c>
      <c r="B124">
        <v>4</v>
      </c>
      <c r="C124" t="s">
        <v>284</v>
      </c>
    </row>
    <row r="125" spans="1:3" x14ac:dyDescent="0.25">
      <c r="A125" t="s">
        <v>280</v>
      </c>
      <c r="B125">
        <v>5</v>
      </c>
      <c r="C125" t="s">
        <v>285</v>
      </c>
    </row>
    <row r="126" spans="1:3" x14ac:dyDescent="0.25">
      <c r="A126" t="s">
        <v>280</v>
      </c>
      <c r="B126">
        <v>6</v>
      </c>
      <c r="C126" t="s">
        <v>95</v>
      </c>
    </row>
    <row r="127" spans="1:3" x14ac:dyDescent="0.25">
      <c r="A127" t="s">
        <v>286</v>
      </c>
      <c r="B127">
        <v>1</v>
      </c>
      <c r="C127" t="s">
        <v>287</v>
      </c>
    </row>
    <row r="128" spans="1:3" x14ac:dyDescent="0.25">
      <c r="A128" t="s">
        <v>286</v>
      </c>
      <c r="B128">
        <v>2</v>
      </c>
      <c r="C128" t="s">
        <v>288</v>
      </c>
    </row>
    <row r="129" spans="1:3" x14ac:dyDescent="0.25">
      <c r="A129" t="s">
        <v>286</v>
      </c>
      <c r="B129">
        <v>3</v>
      </c>
      <c r="C129" t="s">
        <v>289</v>
      </c>
    </row>
    <row r="130" spans="1:3" x14ac:dyDescent="0.25">
      <c r="A130" t="s">
        <v>286</v>
      </c>
      <c r="B130">
        <v>4</v>
      </c>
      <c r="C130" t="s">
        <v>285</v>
      </c>
    </row>
    <row r="131" spans="1:3" x14ac:dyDescent="0.25">
      <c r="A131" t="s">
        <v>286</v>
      </c>
      <c r="B131">
        <v>5</v>
      </c>
      <c r="C131" t="s">
        <v>95</v>
      </c>
    </row>
    <row r="132" spans="1:3" x14ac:dyDescent="0.25">
      <c r="A132" t="s">
        <v>290</v>
      </c>
      <c r="B132">
        <v>1</v>
      </c>
      <c r="C132" t="s">
        <v>291</v>
      </c>
    </row>
    <row r="133" spans="1:3" x14ac:dyDescent="0.25">
      <c r="A133" t="s">
        <v>290</v>
      </c>
      <c r="B133">
        <v>2</v>
      </c>
      <c r="C133" t="s">
        <v>260</v>
      </c>
    </row>
    <row r="134" spans="1:3" x14ac:dyDescent="0.25">
      <c r="A134" t="s">
        <v>290</v>
      </c>
      <c r="B134">
        <v>3</v>
      </c>
      <c r="C134" t="s">
        <v>292</v>
      </c>
    </row>
    <row r="135" spans="1:3" x14ac:dyDescent="0.25">
      <c r="A135" t="s">
        <v>290</v>
      </c>
      <c r="B135">
        <v>4</v>
      </c>
      <c r="C135" t="s">
        <v>293</v>
      </c>
    </row>
    <row r="136" spans="1:3" x14ac:dyDescent="0.25">
      <c r="A136" t="s">
        <v>290</v>
      </c>
      <c r="B136">
        <v>5</v>
      </c>
      <c r="C136" t="s">
        <v>294</v>
      </c>
    </row>
    <row r="137" spans="1:3" x14ac:dyDescent="0.25">
      <c r="A137" t="s">
        <v>290</v>
      </c>
      <c r="B137">
        <v>6</v>
      </c>
      <c r="C137" t="s">
        <v>295</v>
      </c>
    </row>
    <row r="138" spans="1:3" x14ac:dyDescent="0.25">
      <c r="A138" t="s">
        <v>290</v>
      </c>
      <c r="B138">
        <v>7</v>
      </c>
      <c r="C138" t="s">
        <v>95</v>
      </c>
    </row>
    <row r="139" spans="1:3" x14ac:dyDescent="0.25">
      <c r="A139" t="s">
        <v>296</v>
      </c>
      <c r="B139">
        <v>1</v>
      </c>
      <c r="C139" t="s">
        <v>297</v>
      </c>
    </row>
    <row r="140" spans="1:3" x14ac:dyDescent="0.25">
      <c r="A140" t="s">
        <v>296</v>
      </c>
      <c r="B140">
        <v>2</v>
      </c>
      <c r="C140" t="s">
        <v>298</v>
      </c>
    </row>
    <row r="141" spans="1:3" x14ac:dyDescent="0.25">
      <c r="A141" t="s">
        <v>296</v>
      </c>
      <c r="B141">
        <v>3</v>
      </c>
      <c r="C141" t="s">
        <v>299</v>
      </c>
    </row>
    <row r="142" spans="1:3" x14ac:dyDescent="0.25">
      <c r="A142" t="s">
        <v>296</v>
      </c>
      <c r="B142">
        <v>4</v>
      </c>
      <c r="C142" t="s">
        <v>300</v>
      </c>
    </row>
    <row r="143" spans="1:3" x14ac:dyDescent="0.25">
      <c r="A143" t="s">
        <v>296</v>
      </c>
      <c r="B143">
        <v>5</v>
      </c>
      <c r="C143" t="s">
        <v>301</v>
      </c>
    </row>
    <row r="144" spans="1:3" x14ac:dyDescent="0.25">
      <c r="A144" t="s">
        <v>296</v>
      </c>
      <c r="B144">
        <v>6</v>
      </c>
      <c r="C144" t="s">
        <v>302</v>
      </c>
    </row>
    <row r="145" spans="1:4" x14ac:dyDescent="0.25">
      <c r="A145" t="s">
        <v>296</v>
      </c>
      <c r="B145">
        <v>7</v>
      </c>
      <c r="C145" t="s">
        <v>95</v>
      </c>
    </row>
    <row r="146" spans="1:4" x14ac:dyDescent="0.25">
      <c r="A146" t="s">
        <v>303</v>
      </c>
      <c r="B146">
        <v>1</v>
      </c>
      <c r="C146" t="s">
        <v>304</v>
      </c>
      <c r="D146" t="str">
        <f>CONCATENATE("In the past year (July 2021 -- June 2022) which of the following improvements have you made to the dwelling?: ",C146)</f>
        <v>In the past year (July 2021 -- June 2022) which of the following improvements have you made to the dwelling?: Roof</v>
      </c>
    </row>
    <row r="147" spans="1:4" x14ac:dyDescent="0.25">
      <c r="A147" t="s">
        <v>303</v>
      </c>
      <c r="B147">
        <v>2</v>
      </c>
      <c r="C147" t="s">
        <v>305</v>
      </c>
      <c r="D147" t="str">
        <f t="shared" ref="D147:D156" si="1">CONCATENATE("In the past year (July 2021 -- June 2022) which of the following improvements have you made to the dwelling?: ",C147)</f>
        <v>In the past year (July 2021 -- June 2022) which of the following improvements have you made to the dwelling?: Walls</v>
      </c>
    </row>
    <row r="148" spans="1:4" x14ac:dyDescent="0.25">
      <c r="A148" t="s">
        <v>303</v>
      </c>
      <c r="B148">
        <v>3</v>
      </c>
      <c r="C148" t="s">
        <v>306</v>
      </c>
      <c r="D148" t="str">
        <f t="shared" si="1"/>
        <v>In the past year (July 2021 -- June 2022) which of the following improvements have you made to the dwelling?: Floor</v>
      </c>
    </row>
    <row r="149" spans="1:4" x14ac:dyDescent="0.25">
      <c r="A149" t="s">
        <v>303</v>
      </c>
      <c r="B149">
        <v>4</v>
      </c>
      <c r="C149" t="s">
        <v>307</v>
      </c>
      <c r="D149" t="str">
        <f t="shared" si="1"/>
        <v>In the past year (July 2021 -- June 2022) which of the following improvements have you made to the dwelling?: Rooms</v>
      </c>
    </row>
    <row r="150" spans="1:4" x14ac:dyDescent="0.25">
      <c r="A150" t="s">
        <v>303</v>
      </c>
      <c r="B150">
        <v>5</v>
      </c>
      <c r="C150" t="s">
        <v>308</v>
      </c>
      <c r="D150" t="str">
        <f t="shared" si="1"/>
        <v>In the past year (July 2021 -- June 2022) which of the following improvements have you made to the dwelling?: Paint</v>
      </c>
    </row>
    <row r="151" spans="1:4" x14ac:dyDescent="0.25">
      <c r="A151" t="s">
        <v>303</v>
      </c>
      <c r="B151">
        <v>6</v>
      </c>
      <c r="C151" t="s">
        <v>309</v>
      </c>
      <c r="D151" t="str">
        <f t="shared" si="1"/>
        <v>In the past year (July 2021 -- June 2022) which of the following improvements have you made to the dwelling?: Plastering</v>
      </c>
    </row>
    <row r="152" spans="1:4" x14ac:dyDescent="0.25">
      <c r="A152" t="s">
        <v>303</v>
      </c>
      <c r="B152">
        <v>7</v>
      </c>
      <c r="C152" t="s">
        <v>310</v>
      </c>
      <c r="D152" t="str">
        <f t="shared" si="1"/>
        <v>In the past year (July 2021 -- June 2022) which of the following improvements have you made to the dwelling?: Electrical system</v>
      </c>
    </row>
    <row r="153" spans="1:4" x14ac:dyDescent="0.25">
      <c r="A153" t="s">
        <v>303</v>
      </c>
      <c r="B153">
        <v>8</v>
      </c>
      <c r="C153" t="s">
        <v>311</v>
      </c>
      <c r="D153" t="str">
        <f t="shared" si="1"/>
        <v>In the past year (July 2021 -- June 2022) which of the following improvements have you made to the dwelling?: Water and sanitation</v>
      </c>
    </row>
    <row r="154" spans="1:4" x14ac:dyDescent="0.25">
      <c r="A154" t="s">
        <v>303</v>
      </c>
      <c r="B154">
        <v>9</v>
      </c>
      <c r="C154" t="s">
        <v>312</v>
      </c>
      <c r="D154" t="str">
        <f t="shared" si="1"/>
        <v>In the past year (July 2021 -- June 2022) which of the following improvements have you made to the dwelling?: Outside walls</v>
      </c>
    </row>
    <row r="155" spans="1:4" x14ac:dyDescent="0.25">
      <c r="A155" t="s">
        <v>303</v>
      </c>
      <c r="B155">
        <v>10</v>
      </c>
      <c r="C155" t="s">
        <v>95</v>
      </c>
      <c r="D155" t="str">
        <f t="shared" si="1"/>
        <v>In the past year (July 2021 -- June 2022) which of the following improvements have you made to the dwelling?: Other</v>
      </c>
    </row>
    <row r="156" spans="1:4" x14ac:dyDescent="0.25">
      <c r="A156" t="s">
        <v>303</v>
      </c>
      <c r="B156">
        <v>11</v>
      </c>
      <c r="C156" t="s">
        <v>285</v>
      </c>
      <c r="D156" t="str">
        <f t="shared" si="1"/>
        <v>In the past year (July 2021 -- June 2022) which of the following improvements have you made to the dwelling?: None</v>
      </c>
    </row>
    <row r="157" spans="1:4" x14ac:dyDescent="0.25">
      <c r="A157" t="s">
        <v>348</v>
      </c>
      <c r="B157">
        <v>1</v>
      </c>
      <c r="C157" t="s">
        <v>332</v>
      </c>
      <c r="D157" t="str">
        <f>CONCATENATE("Do you know where the closest one of the following facilities is located?: ",C157)</f>
        <v>Do you know where the closest one of the following facilities is located?: Main paved highway</v>
      </c>
    </row>
    <row r="158" spans="1:4" x14ac:dyDescent="0.25">
      <c r="A158" t="s">
        <v>348</v>
      </c>
      <c r="B158">
        <v>2</v>
      </c>
      <c r="C158" t="s">
        <v>333</v>
      </c>
      <c r="D158" t="str">
        <f t="shared" ref="D158:D172" si="2">CONCATENATE("Do you know where the closest one of the following facilities is located?: ",C158)</f>
        <v>Do you know where the closest one of the following facilities is located?: Airport / airstrip</v>
      </c>
    </row>
    <row r="159" spans="1:4" x14ac:dyDescent="0.25">
      <c r="A159" t="s">
        <v>348</v>
      </c>
      <c r="B159">
        <v>3</v>
      </c>
      <c r="C159" t="s">
        <v>334</v>
      </c>
      <c r="D159" t="str">
        <f t="shared" si="2"/>
        <v>Do you know where the closest one of the following facilities is located?: Next city/ town</v>
      </c>
    </row>
    <row r="160" spans="1:4" x14ac:dyDescent="0.25">
      <c r="A160" t="s">
        <v>348</v>
      </c>
      <c r="B160">
        <v>4</v>
      </c>
      <c r="C160" t="s">
        <v>335</v>
      </c>
      <c r="D160" t="str">
        <f t="shared" si="2"/>
        <v>Do you know where the closest one of the following facilities is located?: RDC</v>
      </c>
    </row>
    <row r="161" spans="1:4" x14ac:dyDescent="0.25">
      <c r="A161" t="s">
        <v>348</v>
      </c>
      <c r="B161">
        <v>5</v>
      </c>
      <c r="C161" t="s">
        <v>336</v>
      </c>
      <c r="D161" t="str">
        <f t="shared" si="2"/>
        <v>Do you know where the closest one of the following facilities is located?: Preschool (Nursery School)</v>
      </c>
    </row>
    <row r="162" spans="1:4" x14ac:dyDescent="0.25">
      <c r="A162" t="s">
        <v>348</v>
      </c>
      <c r="B162">
        <v>6</v>
      </c>
      <c r="C162" t="s">
        <v>337</v>
      </c>
      <c r="D162" t="str">
        <f t="shared" si="2"/>
        <v>Do you know where the closest one of the following facilities is located?: Primary school</v>
      </c>
    </row>
    <row r="163" spans="1:4" x14ac:dyDescent="0.25">
      <c r="A163" t="s">
        <v>348</v>
      </c>
      <c r="B163">
        <v>7</v>
      </c>
      <c r="C163" t="s">
        <v>338</v>
      </c>
      <c r="D163" t="str">
        <f t="shared" si="2"/>
        <v>Do you know where the closest one of the following facilities is located?: Secondary school</v>
      </c>
    </row>
    <row r="164" spans="1:4" x14ac:dyDescent="0.25">
      <c r="A164" t="s">
        <v>348</v>
      </c>
      <c r="B164">
        <v>8</v>
      </c>
      <c r="C164" t="s">
        <v>339</v>
      </c>
      <c r="D164" t="str">
        <f t="shared" si="2"/>
        <v>Do you know where the closest one of the following facilities is located?: Hospital</v>
      </c>
    </row>
    <row r="165" spans="1:4" x14ac:dyDescent="0.25">
      <c r="A165" t="s">
        <v>348</v>
      </c>
      <c r="B165">
        <v>9</v>
      </c>
      <c r="C165" t="s">
        <v>340</v>
      </c>
      <c r="D165" t="str">
        <f t="shared" si="2"/>
        <v>Do you know where the closest one of the following facilities is located?: Health post</v>
      </c>
    </row>
    <row r="166" spans="1:4" x14ac:dyDescent="0.25">
      <c r="A166" t="s">
        <v>348</v>
      </c>
      <c r="B166">
        <v>10</v>
      </c>
      <c r="C166" t="s">
        <v>341</v>
      </c>
      <c r="D166" t="str">
        <f t="shared" si="2"/>
        <v>Do you know where the closest one of the following facilities is located?: Food market</v>
      </c>
    </row>
    <row r="167" spans="1:4" x14ac:dyDescent="0.25">
      <c r="A167" t="s">
        <v>348</v>
      </c>
      <c r="B167">
        <v>11</v>
      </c>
      <c r="C167" t="s">
        <v>342</v>
      </c>
      <c r="D167" t="str">
        <f t="shared" si="2"/>
        <v>Do you know where the closest one of the following facilities is located?: Agricultural extension officer</v>
      </c>
    </row>
    <row r="168" spans="1:4" x14ac:dyDescent="0.25">
      <c r="A168" t="s">
        <v>348</v>
      </c>
      <c r="B168">
        <v>12</v>
      </c>
      <c r="C168" t="s">
        <v>343</v>
      </c>
      <c r="D168" t="str">
        <f t="shared" si="2"/>
        <v>Do you know where the closest one of the following facilities is located?: Loan services</v>
      </c>
    </row>
    <row r="169" spans="1:4" x14ac:dyDescent="0.25">
      <c r="A169" t="s">
        <v>348</v>
      </c>
      <c r="B169">
        <v>13</v>
      </c>
      <c r="C169" t="s">
        <v>344</v>
      </c>
      <c r="D169" t="str">
        <f t="shared" si="2"/>
        <v>Do you know where the closest one of the following facilities is located?: Bank</v>
      </c>
    </row>
    <row r="170" spans="1:4" x14ac:dyDescent="0.25">
      <c r="A170" t="s">
        <v>348</v>
      </c>
      <c r="B170">
        <v>14</v>
      </c>
      <c r="C170" t="s">
        <v>345</v>
      </c>
      <c r="D170" t="str">
        <f t="shared" si="2"/>
        <v>Do you know where the closest one of the following facilities is located?: Police station</v>
      </c>
    </row>
    <row r="171" spans="1:4" x14ac:dyDescent="0.25">
      <c r="A171" t="s">
        <v>348</v>
      </c>
      <c r="B171">
        <v>15</v>
      </c>
      <c r="C171" t="s">
        <v>346</v>
      </c>
      <c r="D171" t="str">
        <f t="shared" si="2"/>
        <v>Do you know where the closest one of the following facilities is located?: Public transport (boats and similar)</v>
      </c>
    </row>
    <row r="172" spans="1:4" x14ac:dyDescent="0.25">
      <c r="A172" t="s">
        <v>348</v>
      </c>
      <c r="B172">
        <v>16</v>
      </c>
      <c r="C172" t="s">
        <v>285</v>
      </c>
      <c r="D172" t="str">
        <f t="shared" si="2"/>
        <v>Do you know where the closest one of the following facilities is located?: None</v>
      </c>
    </row>
    <row r="173" spans="1:4" x14ac:dyDescent="0.25">
      <c r="A173" t="s">
        <v>381</v>
      </c>
      <c r="B173">
        <v>1</v>
      </c>
      <c r="C173" t="s">
        <v>382</v>
      </c>
    </row>
    <row r="174" spans="1:4" x14ac:dyDescent="0.25">
      <c r="A174" t="s">
        <v>381</v>
      </c>
      <c r="B174">
        <v>2</v>
      </c>
      <c r="C174" t="s">
        <v>383</v>
      </c>
    </row>
    <row r="175" spans="1:4" x14ac:dyDescent="0.25">
      <c r="A175" t="s">
        <v>381</v>
      </c>
      <c r="B175">
        <v>3</v>
      </c>
      <c r="C175" t="s">
        <v>384</v>
      </c>
    </row>
    <row r="176" spans="1:4" x14ac:dyDescent="0.25">
      <c r="A176" t="s">
        <v>381</v>
      </c>
      <c r="B176">
        <v>4</v>
      </c>
      <c r="C176" t="s">
        <v>385</v>
      </c>
    </row>
    <row r="177" spans="1:3" x14ac:dyDescent="0.25">
      <c r="A177" t="s">
        <v>381</v>
      </c>
      <c r="B177">
        <v>5</v>
      </c>
      <c r="C177" t="s">
        <v>386</v>
      </c>
    </row>
    <row r="178" spans="1:3" x14ac:dyDescent="0.25">
      <c r="A178" t="s">
        <v>381</v>
      </c>
      <c r="B178">
        <v>6</v>
      </c>
      <c r="C178" t="s">
        <v>387</v>
      </c>
    </row>
    <row r="179" spans="1:3" x14ac:dyDescent="0.25">
      <c r="A179" t="s">
        <v>381</v>
      </c>
      <c r="B179">
        <v>7</v>
      </c>
      <c r="C179" t="s">
        <v>95</v>
      </c>
    </row>
    <row r="180" spans="1:3" x14ac:dyDescent="0.25">
      <c r="A180" t="s">
        <v>388</v>
      </c>
      <c r="B180">
        <v>1</v>
      </c>
      <c r="C180" t="s">
        <v>389</v>
      </c>
    </row>
    <row r="181" spans="1:3" x14ac:dyDescent="0.25">
      <c r="A181" t="s">
        <v>388</v>
      </c>
      <c r="B181">
        <v>2</v>
      </c>
      <c r="C181" t="s">
        <v>390</v>
      </c>
    </row>
    <row r="182" spans="1:3" x14ac:dyDescent="0.25">
      <c r="A182" t="s">
        <v>388</v>
      </c>
      <c r="B182">
        <v>3</v>
      </c>
      <c r="C182" t="s">
        <v>391</v>
      </c>
    </row>
    <row r="183" spans="1:3" x14ac:dyDescent="0.25">
      <c r="A183" t="s">
        <v>388</v>
      </c>
      <c r="B183">
        <v>4</v>
      </c>
      <c r="C183" t="s">
        <v>392</v>
      </c>
    </row>
    <row r="184" spans="1:3" x14ac:dyDescent="0.25">
      <c r="A184" t="s">
        <v>388</v>
      </c>
      <c r="B184">
        <v>5</v>
      </c>
      <c r="C184" t="s">
        <v>393</v>
      </c>
    </row>
    <row r="185" spans="1:3" x14ac:dyDescent="0.25">
      <c r="A185" t="s">
        <v>398</v>
      </c>
      <c r="B185">
        <v>1</v>
      </c>
      <c r="C185" t="s">
        <v>394</v>
      </c>
    </row>
    <row r="186" spans="1:3" x14ac:dyDescent="0.25">
      <c r="A186" t="s">
        <v>398</v>
      </c>
      <c r="B186">
        <v>2</v>
      </c>
      <c r="C186" t="s">
        <v>395</v>
      </c>
    </row>
    <row r="187" spans="1:3" x14ac:dyDescent="0.25">
      <c r="A187" t="s">
        <v>398</v>
      </c>
      <c r="B187">
        <v>3</v>
      </c>
      <c r="C187" t="s">
        <v>396</v>
      </c>
    </row>
    <row r="188" spans="1:3" x14ac:dyDescent="0.25">
      <c r="A188" t="s">
        <v>398</v>
      </c>
      <c r="B188">
        <v>4</v>
      </c>
      <c r="C188" t="s">
        <v>397</v>
      </c>
    </row>
    <row r="189" spans="1:3" x14ac:dyDescent="0.25">
      <c r="A189" t="s">
        <v>398</v>
      </c>
      <c r="B189">
        <v>5</v>
      </c>
      <c r="C189" t="s">
        <v>95</v>
      </c>
    </row>
    <row r="190" spans="1:3" x14ac:dyDescent="0.25">
      <c r="A190" t="s">
        <v>399</v>
      </c>
      <c r="B190">
        <v>1</v>
      </c>
      <c r="C190" t="s">
        <v>400</v>
      </c>
    </row>
    <row r="191" spans="1:3" x14ac:dyDescent="0.25">
      <c r="A191" t="s">
        <v>399</v>
      </c>
      <c r="B191">
        <v>2</v>
      </c>
      <c r="C191" t="s">
        <v>403</v>
      </c>
    </row>
    <row r="192" spans="1:3" x14ac:dyDescent="0.25">
      <c r="A192" t="s">
        <v>399</v>
      </c>
      <c r="B192">
        <v>3</v>
      </c>
      <c r="C192" t="s">
        <v>401</v>
      </c>
    </row>
    <row r="193" spans="1:3" x14ac:dyDescent="0.25">
      <c r="A193" t="s">
        <v>399</v>
      </c>
      <c r="B193">
        <v>4</v>
      </c>
      <c r="C193" t="s">
        <v>402</v>
      </c>
    </row>
    <row r="194" spans="1:3" x14ac:dyDescent="0.25">
      <c r="A194" t="s">
        <v>399</v>
      </c>
      <c r="B194">
        <v>5</v>
      </c>
      <c r="C194" t="s">
        <v>95</v>
      </c>
    </row>
    <row r="195" spans="1:3" x14ac:dyDescent="0.25">
      <c r="A195" t="s">
        <v>439</v>
      </c>
      <c r="B195">
        <v>1</v>
      </c>
      <c r="C195" t="s">
        <v>440</v>
      </c>
    </row>
    <row r="196" spans="1:3" x14ac:dyDescent="0.25">
      <c r="A196" t="s">
        <v>439</v>
      </c>
      <c r="B196">
        <v>2</v>
      </c>
      <c r="C196" t="s">
        <v>441</v>
      </c>
    </row>
    <row r="197" spans="1:3" x14ac:dyDescent="0.25">
      <c r="A197" t="s">
        <v>439</v>
      </c>
      <c r="B197">
        <v>3</v>
      </c>
      <c r="C197" t="s">
        <v>442</v>
      </c>
    </row>
    <row r="198" spans="1:3" x14ac:dyDescent="0.25">
      <c r="A198" t="s">
        <v>439</v>
      </c>
      <c r="B198">
        <v>4</v>
      </c>
      <c r="C198" t="s">
        <v>301</v>
      </c>
    </row>
    <row r="199" spans="1:3" x14ac:dyDescent="0.25">
      <c r="A199" t="s">
        <v>439</v>
      </c>
      <c r="B199">
        <v>5</v>
      </c>
      <c r="C199" t="s">
        <v>443</v>
      </c>
    </row>
    <row r="200" spans="1:3" x14ac:dyDescent="0.25">
      <c r="A200" t="s">
        <v>439</v>
      </c>
      <c r="B200">
        <v>6</v>
      </c>
      <c r="C200" t="s">
        <v>95</v>
      </c>
    </row>
    <row r="201" spans="1:3" x14ac:dyDescent="0.25">
      <c r="A201" t="s">
        <v>449</v>
      </c>
      <c r="B201">
        <v>1</v>
      </c>
      <c r="C201" t="s">
        <v>444</v>
      </c>
    </row>
    <row r="202" spans="1:3" x14ac:dyDescent="0.25">
      <c r="A202" t="s">
        <v>449</v>
      </c>
      <c r="B202">
        <v>2</v>
      </c>
      <c r="C202" t="s">
        <v>445</v>
      </c>
    </row>
    <row r="203" spans="1:3" x14ac:dyDescent="0.25">
      <c r="A203" t="s">
        <v>449</v>
      </c>
      <c r="B203">
        <v>3</v>
      </c>
      <c r="C203" t="s">
        <v>446</v>
      </c>
    </row>
    <row r="204" spans="1:3" x14ac:dyDescent="0.25">
      <c r="A204" t="s">
        <v>449</v>
      </c>
      <c r="B204">
        <v>4</v>
      </c>
      <c r="C204" t="s">
        <v>447</v>
      </c>
    </row>
    <row r="205" spans="1:3" x14ac:dyDescent="0.25">
      <c r="A205" t="s">
        <v>449</v>
      </c>
      <c r="B205">
        <v>5</v>
      </c>
      <c r="C205" t="s">
        <v>448</v>
      </c>
    </row>
    <row r="206" spans="1:3" x14ac:dyDescent="0.25">
      <c r="A206" t="s">
        <v>449</v>
      </c>
      <c r="B206">
        <v>6</v>
      </c>
      <c r="C206" t="s">
        <v>95</v>
      </c>
    </row>
    <row r="207" spans="1:3" x14ac:dyDescent="0.25">
      <c r="A207" t="s">
        <v>477</v>
      </c>
      <c r="B207">
        <v>1</v>
      </c>
      <c r="C207" t="s">
        <v>478</v>
      </c>
    </row>
    <row r="208" spans="1:3" x14ac:dyDescent="0.25">
      <c r="A208" t="s">
        <v>477</v>
      </c>
      <c r="B208">
        <v>2</v>
      </c>
      <c r="C208" t="s">
        <v>479</v>
      </c>
    </row>
    <row r="209" spans="1:3" x14ac:dyDescent="0.25">
      <c r="A209" t="s">
        <v>477</v>
      </c>
      <c r="B209">
        <v>3</v>
      </c>
      <c r="C209" t="s">
        <v>480</v>
      </c>
    </row>
    <row r="210" spans="1:3" x14ac:dyDescent="0.25">
      <c r="A210" t="s">
        <v>477</v>
      </c>
      <c r="B210">
        <v>4</v>
      </c>
      <c r="C210" t="s">
        <v>481</v>
      </c>
    </row>
    <row r="211" spans="1:3" x14ac:dyDescent="0.25">
      <c r="A211" t="s">
        <v>477</v>
      </c>
      <c r="B211">
        <v>5</v>
      </c>
      <c r="C211" t="s">
        <v>95</v>
      </c>
    </row>
    <row r="212" spans="1:3" x14ac:dyDescent="0.25">
      <c r="A212" t="s">
        <v>487</v>
      </c>
      <c r="B212">
        <v>1</v>
      </c>
      <c r="C212" t="s">
        <v>482</v>
      </c>
    </row>
    <row r="213" spans="1:3" x14ac:dyDescent="0.25">
      <c r="A213" t="s">
        <v>487</v>
      </c>
      <c r="B213">
        <v>2</v>
      </c>
      <c r="C213" t="s">
        <v>483</v>
      </c>
    </row>
    <row r="214" spans="1:3" x14ac:dyDescent="0.25">
      <c r="A214" t="s">
        <v>487</v>
      </c>
      <c r="B214">
        <v>3</v>
      </c>
      <c r="C214" t="s">
        <v>484</v>
      </c>
    </row>
    <row r="215" spans="1:3" x14ac:dyDescent="0.25">
      <c r="A215" t="s">
        <v>487</v>
      </c>
      <c r="B215">
        <v>4</v>
      </c>
      <c r="C215" t="s">
        <v>485</v>
      </c>
    </row>
    <row r="216" spans="1:3" x14ac:dyDescent="0.25">
      <c r="A216" t="s">
        <v>487</v>
      </c>
      <c r="B216">
        <v>5</v>
      </c>
      <c r="C216" t="s">
        <v>486</v>
      </c>
    </row>
    <row r="217" spans="1:3" x14ac:dyDescent="0.25">
      <c r="A217" t="s">
        <v>488</v>
      </c>
      <c r="B217">
        <v>1</v>
      </c>
      <c r="C217" t="s">
        <v>489</v>
      </c>
    </row>
    <row r="218" spans="1:3" x14ac:dyDescent="0.25">
      <c r="A218" t="s">
        <v>488</v>
      </c>
      <c r="B218">
        <v>2</v>
      </c>
      <c r="C218" t="s">
        <v>490</v>
      </c>
    </row>
    <row r="219" spans="1:3" x14ac:dyDescent="0.25">
      <c r="A219" t="s">
        <v>488</v>
      </c>
      <c r="B219">
        <v>3</v>
      </c>
      <c r="C219" t="s">
        <v>491</v>
      </c>
    </row>
    <row r="220" spans="1:3" x14ac:dyDescent="0.25">
      <c r="A220" t="s">
        <v>488</v>
      </c>
      <c r="B220">
        <v>4</v>
      </c>
      <c r="C220" t="s">
        <v>109</v>
      </c>
    </row>
    <row r="221" spans="1:3" x14ac:dyDescent="0.25">
      <c r="A221" t="s">
        <v>488</v>
      </c>
      <c r="B221">
        <v>5</v>
      </c>
      <c r="C221" t="s">
        <v>110</v>
      </c>
    </row>
    <row r="222" spans="1:3" x14ac:dyDescent="0.25">
      <c r="A222" t="s">
        <v>488</v>
      </c>
      <c r="B222">
        <v>6</v>
      </c>
      <c r="C222" t="s">
        <v>492</v>
      </c>
    </row>
    <row r="223" spans="1:3" x14ac:dyDescent="0.25">
      <c r="A223" t="s">
        <v>488</v>
      </c>
      <c r="B223">
        <v>7</v>
      </c>
      <c r="C223" t="s">
        <v>95</v>
      </c>
    </row>
    <row r="224" spans="1:3" x14ac:dyDescent="0.25">
      <c r="A224" t="s">
        <v>496</v>
      </c>
      <c r="B224">
        <v>1</v>
      </c>
      <c r="C224" t="s">
        <v>497</v>
      </c>
    </row>
    <row r="225" spans="1:3" x14ac:dyDescent="0.25">
      <c r="A225" t="s">
        <v>496</v>
      </c>
      <c r="B225">
        <v>2</v>
      </c>
      <c r="C225" t="s">
        <v>498</v>
      </c>
    </row>
    <row r="226" spans="1:3" x14ac:dyDescent="0.25">
      <c r="A226" t="s">
        <v>496</v>
      </c>
      <c r="B226">
        <v>3</v>
      </c>
      <c r="C226" t="s">
        <v>499</v>
      </c>
    </row>
    <row r="227" spans="1:3" x14ac:dyDescent="0.25">
      <c r="A227" t="s">
        <v>496</v>
      </c>
      <c r="B227">
        <v>4</v>
      </c>
      <c r="C227" t="s">
        <v>500</v>
      </c>
    </row>
    <row r="228" spans="1:3" x14ac:dyDescent="0.25">
      <c r="A228" t="s">
        <v>496</v>
      </c>
      <c r="B228">
        <v>5</v>
      </c>
      <c r="C228" t="s">
        <v>501</v>
      </c>
    </row>
    <row r="229" spans="1:3" x14ac:dyDescent="0.25">
      <c r="A229" t="s">
        <v>496</v>
      </c>
      <c r="B229">
        <v>6</v>
      </c>
      <c r="C229" t="s">
        <v>502</v>
      </c>
    </row>
    <row r="230" spans="1:3" x14ac:dyDescent="0.25">
      <c r="A230" t="s">
        <v>496</v>
      </c>
      <c r="B230">
        <v>7</v>
      </c>
      <c r="C230" t="s">
        <v>503</v>
      </c>
    </row>
    <row r="231" spans="1:3" x14ac:dyDescent="0.25">
      <c r="A231" t="s">
        <v>496</v>
      </c>
      <c r="B231">
        <v>8</v>
      </c>
      <c r="C231" t="s">
        <v>95</v>
      </c>
    </row>
    <row r="232" spans="1:3" x14ac:dyDescent="0.25">
      <c r="A232" t="s">
        <v>533</v>
      </c>
      <c r="B232">
        <v>1</v>
      </c>
      <c r="C232" t="s">
        <v>534</v>
      </c>
    </row>
    <row r="233" spans="1:3" x14ac:dyDescent="0.25">
      <c r="A233" t="s">
        <v>533</v>
      </c>
      <c r="B233">
        <v>2</v>
      </c>
      <c r="C233" t="s">
        <v>535</v>
      </c>
    </row>
    <row r="234" spans="1:3" x14ac:dyDescent="0.25">
      <c r="A234" t="s">
        <v>533</v>
      </c>
      <c r="B234">
        <v>3</v>
      </c>
      <c r="C234" t="s">
        <v>536</v>
      </c>
    </row>
    <row r="235" spans="1:3" x14ac:dyDescent="0.25">
      <c r="A235" t="s">
        <v>533</v>
      </c>
      <c r="B235">
        <v>4</v>
      </c>
      <c r="C235" t="s">
        <v>537</v>
      </c>
    </row>
    <row r="236" spans="1:3" x14ac:dyDescent="0.25">
      <c r="A236" t="s">
        <v>533</v>
      </c>
      <c r="B236">
        <v>5</v>
      </c>
      <c r="C236" t="s">
        <v>538</v>
      </c>
    </row>
    <row r="237" spans="1:3" x14ac:dyDescent="0.25">
      <c r="A237" t="s">
        <v>533</v>
      </c>
      <c r="B237">
        <v>6</v>
      </c>
      <c r="C237" t="s">
        <v>95</v>
      </c>
    </row>
    <row r="238" spans="1:3" x14ac:dyDescent="0.25">
      <c r="A238" t="s">
        <v>542</v>
      </c>
      <c r="B238">
        <v>1</v>
      </c>
      <c r="C238" t="s">
        <v>539</v>
      </c>
    </row>
    <row r="239" spans="1:3" x14ac:dyDescent="0.25">
      <c r="A239" t="s">
        <v>542</v>
      </c>
      <c r="B239">
        <v>2</v>
      </c>
      <c r="C239" t="s">
        <v>540</v>
      </c>
    </row>
    <row r="240" spans="1:3" x14ac:dyDescent="0.25">
      <c r="A240" t="s">
        <v>542</v>
      </c>
      <c r="B240">
        <v>3</v>
      </c>
      <c r="C240" t="s">
        <v>541</v>
      </c>
    </row>
    <row r="241" spans="1:4" x14ac:dyDescent="0.25">
      <c r="A241" t="s">
        <v>542</v>
      </c>
      <c r="B241">
        <v>4</v>
      </c>
      <c r="C241" t="s">
        <v>95</v>
      </c>
    </row>
    <row r="242" spans="1:4" x14ac:dyDescent="0.25">
      <c r="A242" t="s">
        <v>543</v>
      </c>
      <c r="B242">
        <v>1</v>
      </c>
      <c r="C242" t="s">
        <v>75</v>
      </c>
    </row>
    <row r="243" spans="1:4" x14ac:dyDescent="0.25">
      <c r="A243" t="s">
        <v>543</v>
      </c>
      <c r="B243">
        <v>0</v>
      </c>
      <c r="C243" t="s">
        <v>74</v>
      </c>
    </row>
    <row r="244" spans="1:4" x14ac:dyDescent="0.25">
      <c r="A244" t="s">
        <v>543</v>
      </c>
      <c r="B244">
        <v>-3</v>
      </c>
      <c r="C244" t="s">
        <v>544</v>
      </c>
    </row>
    <row r="245" spans="1:4" x14ac:dyDescent="0.25">
      <c r="A245" t="s">
        <v>599</v>
      </c>
      <c r="B245">
        <v>1</v>
      </c>
      <c r="C245" t="s">
        <v>600</v>
      </c>
      <c r="D245" t="str">
        <f>CONCATENATE("What type of conflict has frequently occurred on your plot?: ",C245)</f>
        <v>What type of conflict has frequently occurred on your plot?: Border delimitation</v>
      </c>
    </row>
    <row r="246" spans="1:4" x14ac:dyDescent="0.25">
      <c r="A246" t="s">
        <v>599</v>
      </c>
      <c r="B246">
        <v>2</v>
      </c>
      <c r="C246" t="s">
        <v>601</v>
      </c>
      <c r="D246" t="str">
        <f t="shared" ref="D246:D253" si="3">CONCATENATE("What type of conflict has frequently occurred on your plot?: ",C246)</f>
        <v>What type of conflict has frequently occurred on your plot?: Not having a legal document</v>
      </c>
    </row>
    <row r="247" spans="1:4" x14ac:dyDescent="0.25">
      <c r="A247" t="s">
        <v>599</v>
      </c>
      <c r="B247">
        <v>3</v>
      </c>
      <c r="C247" t="s">
        <v>602</v>
      </c>
      <c r="D247" t="str">
        <f t="shared" si="3"/>
        <v>What type of conflict has frequently occurred on your plot?: Occupation / invasion by others</v>
      </c>
    </row>
    <row r="248" spans="1:4" x14ac:dyDescent="0.25">
      <c r="A248" t="s">
        <v>599</v>
      </c>
      <c r="B248">
        <v>4</v>
      </c>
      <c r="C248" t="s">
        <v>603</v>
      </c>
      <c r="D248" t="str">
        <f t="shared" si="3"/>
        <v>What type of conflict has frequently occurred on your plot?: Occupation / invasion by us</v>
      </c>
    </row>
    <row r="249" spans="1:4" x14ac:dyDescent="0.25">
      <c r="A249" t="s">
        <v>599</v>
      </c>
      <c r="B249">
        <v>5</v>
      </c>
      <c r="C249" t="s">
        <v>604</v>
      </c>
      <c r="D249" t="str">
        <f t="shared" si="3"/>
        <v>What type of conflict has frequently occurred on your plot?: Others claim to be proprietors</v>
      </c>
    </row>
    <row r="250" spans="1:4" x14ac:dyDescent="0.25">
      <c r="A250" t="s">
        <v>599</v>
      </c>
      <c r="B250">
        <v>6</v>
      </c>
      <c r="C250" t="s">
        <v>605</v>
      </c>
      <c r="D250" t="str">
        <f t="shared" si="3"/>
        <v>What type of conflict has frequently occurred on your plot?: Did not pay for purchase of land (squatting)</v>
      </c>
    </row>
    <row r="251" spans="1:4" x14ac:dyDescent="0.25">
      <c r="A251" t="s">
        <v>599</v>
      </c>
      <c r="B251">
        <v>7</v>
      </c>
      <c r="C251" t="s">
        <v>606</v>
      </c>
      <c r="D251" t="str">
        <f t="shared" si="3"/>
        <v>What type of conflict has frequently occurred on your plot?: Did not pay for rent of land (to private owner)</v>
      </c>
    </row>
    <row r="252" spans="1:4" x14ac:dyDescent="0.25">
      <c r="A252" t="s">
        <v>599</v>
      </c>
      <c r="B252">
        <v>8</v>
      </c>
      <c r="C252" t="s">
        <v>607</v>
      </c>
      <c r="D252" t="str">
        <f t="shared" si="3"/>
        <v>What type of conflict has frequently occurred on your plot?: Did not pay for lease of land (to government)</v>
      </c>
    </row>
    <row r="253" spans="1:4" x14ac:dyDescent="0.25">
      <c r="A253" t="s">
        <v>599</v>
      </c>
      <c r="B253">
        <v>9</v>
      </c>
      <c r="C253" t="s">
        <v>95</v>
      </c>
      <c r="D253" t="str">
        <f t="shared" si="3"/>
        <v>What type of conflict has frequently occurred on your plot?: Other</v>
      </c>
    </row>
    <row r="254" spans="1:4" x14ac:dyDescent="0.25">
      <c r="A254" t="s">
        <v>609</v>
      </c>
      <c r="B254">
        <v>1</v>
      </c>
      <c r="C254" t="s">
        <v>610</v>
      </c>
    </row>
    <row r="255" spans="1:4" x14ac:dyDescent="0.25">
      <c r="A255" t="s">
        <v>609</v>
      </c>
      <c r="B255">
        <v>2</v>
      </c>
      <c r="C255" t="s">
        <v>611</v>
      </c>
    </row>
    <row r="256" spans="1:4" x14ac:dyDescent="0.25">
      <c r="A256" t="s">
        <v>609</v>
      </c>
      <c r="B256">
        <v>3</v>
      </c>
      <c r="C256" t="s">
        <v>612</v>
      </c>
    </row>
    <row r="257" spans="1:4" x14ac:dyDescent="0.25">
      <c r="A257" t="s">
        <v>613</v>
      </c>
      <c r="B257">
        <v>1</v>
      </c>
      <c r="C257" t="s">
        <v>614</v>
      </c>
    </row>
    <row r="258" spans="1:4" x14ac:dyDescent="0.25">
      <c r="A258" t="s">
        <v>613</v>
      </c>
      <c r="B258">
        <v>2</v>
      </c>
      <c r="C258" t="s">
        <v>615</v>
      </c>
    </row>
    <row r="259" spans="1:4" x14ac:dyDescent="0.25">
      <c r="A259" t="s">
        <v>613</v>
      </c>
      <c r="B259">
        <v>3</v>
      </c>
      <c r="C259" t="s">
        <v>616</v>
      </c>
    </row>
    <row r="260" spans="1:4" x14ac:dyDescent="0.25">
      <c r="A260" t="s">
        <v>613</v>
      </c>
      <c r="B260">
        <v>4</v>
      </c>
      <c r="C260" t="s">
        <v>617</v>
      </c>
    </row>
    <row r="261" spans="1:4" x14ac:dyDescent="0.25">
      <c r="A261" t="s">
        <v>613</v>
      </c>
      <c r="B261">
        <v>5</v>
      </c>
      <c r="C261" t="s">
        <v>95</v>
      </c>
    </row>
    <row r="262" spans="1:4" x14ac:dyDescent="0.25">
      <c r="A262" t="s">
        <v>613</v>
      </c>
      <c r="B262">
        <v>6</v>
      </c>
      <c r="C262" t="s">
        <v>618</v>
      </c>
    </row>
    <row r="263" spans="1:4" x14ac:dyDescent="0.25">
      <c r="A263" t="s">
        <v>619</v>
      </c>
      <c r="B263">
        <v>1</v>
      </c>
      <c r="C263" t="s">
        <v>620</v>
      </c>
    </row>
    <row r="264" spans="1:4" x14ac:dyDescent="0.25">
      <c r="A264" t="s">
        <v>619</v>
      </c>
      <c r="B264">
        <v>2</v>
      </c>
      <c r="C264" t="s">
        <v>621</v>
      </c>
    </row>
    <row r="265" spans="1:4" x14ac:dyDescent="0.25">
      <c r="A265" t="s">
        <v>619</v>
      </c>
      <c r="B265">
        <v>3</v>
      </c>
      <c r="C265" t="s">
        <v>622</v>
      </c>
    </row>
    <row r="266" spans="1:4" x14ac:dyDescent="0.25">
      <c r="A266" t="s">
        <v>619</v>
      </c>
      <c r="B266">
        <v>4</v>
      </c>
      <c r="C266" t="s">
        <v>95</v>
      </c>
    </row>
    <row r="267" spans="1:4" x14ac:dyDescent="0.25">
      <c r="A267" t="s">
        <v>619</v>
      </c>
      <c r="B267">
        <v>5</v>
      </c>
      <c r="C267" t="s">
        <v>623</v>
      </c>
    </row>
    <row r="268" spans="1:4" x14ac:dyDescent="0.25">
      <c r="A268" t="s">
        <v>625</v>
      </c>
      <c r="B268">
        <v>1</v>
      </c>
      <c r="C268" t="s">
        <v>626</v>
      </c>
      <c r="D268" t="str">
        <f>CONCATENATE("In the last year (July 2021 - June 2022) was your agricultural production affected by any of the following events?: ",C268)</f>
        <v>In the last year (July 2021 - June 2022) was your agricultural production affected by any of the following events?: Drought</v>
      </c>
    </row>
    <row r="269" spans="1:4" x14ac:dyDescent="0.25">
      <c r="A269" t="s">
        <v>625</v>
      </c>
      <c r="B269">
        <v>2</v>
      </c>
      <c r="C269" t="s">
        <v>627</v>
      </c>
      <c r="D269" t="str">
        <f t="shared" ref="D269:D277" si="4">CONCATENATE("In the last year (July 2021 - June 2022) was your agricultural production affected by any of the following events?: ",C269)</f>
        <v>In the last year (July 2021 - June 2022) was your agricultural production affected by any of the following events?: Crop pest/disease</v>
      </c>
    </row>
    <row r="270" spans="1:4" x14ac:dyDescent="0.25">
      <c r="A270" t="s">
        <v>625</v>
      </c>
      <c r="B270">
        <v>3</v>
      </c>
      <c r="C270" t="s">
        <v>628</v>
      </c>
      <c r="D270" t="str">
        <f t="shared" si="4"/>
        <v>In the last year (July 2021 - June 2022) was your agricultural production affected by any of the following events?: Livestock disease/illness</v>
      </c>
    </row>
    <row r="271" spans="1:4" x14ac:dyDescent="0.25">
      <c r="A271" t="s">
        <v>625</v>
      </c>
      <c r="B271">
        <v>4</v>
      </c>
      <c r="C271" t="s">
        <v>629</v>
      </c>
      <c r="D271" t="str">
        <f t="shared" si="4"/>
        <v>In the last year (July 2021 - June 2022) was your agricultural production affected by any of the following events?: Flooding</v>
      </c>
    </row>
    <row r="272" spans="1:4" x14ac:dyDescent="0.25">
      <c r="A272" t="s">
        <v>625</v>
      </c>
      <c r="B272">
        <v>5</v>
      </c>
      <c r="C272" t="s">
        <v>630</v>
      </c>
      <c r="D272" t="str">
        <f t="shared" si="4"/>
        <v>In the last year (July 2021 - June 2022) was your agricultural production affected by any of the following events?: Theft of livestock</v>
      </c>
    </row>
    <row r="273" spans="1:4" x14ac:dyDescent="0.25">
      <c r="A273" t="s">
        <v>625</v>
      </c>
      <c r="B273">
        <v>6</v>
      </c>
      <c r="C273" t="s">
        <v>631</v>
      </c>
      <c r="D273" t="str">
        <f t="shared" si="4"/>
        <v>In the last year (July 2021 - June 2022) was your agricultural production affected by any of the following events?: Theft of agricultural inputs</v>
      </c>
    </row>
    <row r="274" spans="1:4" x14ac:dyDescent="0.25">
      <c r="A274" t="s">
        <v>625</v>
      </c>
      <c r="B274">
        <v>7</v>
      </c>
      <c r="C274" t="s">
        <v>632</v>
      </c>
      <c r="D274" t="str">
        <f t="shared" si="4"/>
        <v>In the last year (July 2021 - June 2022) was your agricultural production affected by any of the following events?: Theft of machinery/tools</v>
      </c>
    </row>
    <row r="275" spans="1:4" x14ac:dyDescent="0.25">
      <c r="A275" t="s">
        <v>625</v>
      </c>
      <c r="B275">
        <v>8</v>
      </c>
      <c r="C275" t="s">
        <v>633</v>
      </c>
      <c r="D275" t="str">
        <f t="shared" si="4"/>
        <v>In the last year (July 2021 - June 2022) was your agricultural production affected by any of the following events?: Theft of agricultural products</v>
      </c>
    </row>
    <row r="276" spans="1:4" x14ac:dyDescent="0.25">
      <c r="A276" t="s">
        <v>625</v>
      </c>
      <c r="B276">
        <v>9</v>
      </c>
      <c r="C276" t="s">
        <v>95</v>
      </c>
      <c r="D276" t="str">
        <f t="shared" si="4"/>
        <v>In the last year (July 2021 - June 2022) was your agricultural production affected by any of the following events?: Other</v>
      </c>
    </row>
    <row r="277" spans="1:4" x14ac:dyDescent="0.25">
      <c r="A277" t="s">
        <v>625</v>
      </c>
      <c r="B277">
        <v>10</v>
      </c>
      <c r="C277" t="s">
        <v>285</v>
      </c>
      <c r="D277" t="str">
        <f t="shared" si="4"/>
        <v>In the last year (July 2021 - June 2022) was your agricultural production affected by any of the following events?: None</v>
      </c>
    </row>
    <row r="278" spans="1:4" x14ac:dyDescent="0.25">
      <c r="A278" t="s">
        <v>635</v>
      </c>
      <c r="B278">
        <v>1</v>
      </c>
      <c r="C278" t="s">
        <v>636</v>
      </c>
    </row>
    <row r="279" spans="1:4" x14ac:dyDescent="0.25">
      <c r="A279" t="s">
        <v>635</v>
      </c>
      <c r="B279">
        <v>2</v>
      </c>
      <c r="C279" t="s">
        <v>637</v>
      </c>
    </row>
    <row r="280" spans="1:4" x14ac:dyDescent="0.25">
      <c r="A280" t="s">
        <v>635</v>
      </c>
      <c r="B280">
        <v>3</v>
      </c>
      <c r="C280" t="s">
        <v>638</v>
      </c>
    </row>
    <row r="281" spans="1:4" x14ac:dyDescent="0.25">
      <c r="A281" t="s">
        <v>635</v>
      </c>
      <c r="B281">
        <v>4</v>
      </c>
      <c r="C281" t="s">
        <v>641</v>
      </c>
    </row>
    <row r="282" spans="1:4" x14ac:dyDescent="0.25">
      <c r="A282" t="s">
        <v>635</v>
      </c>
      <c r="B282">
        <v>5</v>
      </c>
      <c r="C282" t="s">
        <v>639</v>
      </c>
    </row>
    <row r="283" spans="1:4" x14ac:dyDescent="0.25">
      <c r="A283" t="s">
        <v>635</v>
      </c>
      <c r="B283">
        <v>6</v>
      </c>
      <c r="C283" t="s">
        <v>640</v>
      </c>
    </row>
    <row r="284" spans="1:4" x14ac:dyDescent="0.25">
      <c r="A284" t="s">
        <v>642</v>
      </c>
      <c r="B284">
        <v>1</v>
      </c>
      <c r="C284" t="s">
        <v>643</v>
      </c>
    </row>
    <row r="285" spans="1:4" x14ac:dyDescent="0.25">
      <c r="A285" t="s">
        <v>642</v>
      </c>
      <c r="B285">
        <v>2</v>
      </c>
      <c r="C285" t="s">
        <v>644</v>
      </c>
    </row>
    <row r="286" spans="1:4" x14ac:dyDescent="0.25">
      <c r="A286" t="s">
        <v>642</v>
      </c>
      <c r="B286">
        <v>3</v>
      </c>
      <c r="C286" t="s">
        <v>645</v>
      </c>
    </row>
    <row r="287" spans="1:4" x14ac:dyDescent="0.25">
      <c r="A287" t="s">
        <v>642</v>
      </c>
      <c r="B287">
        <v>4</v>
      </c>
      <c r="C287" t="s">
        <v>646</v>
      </c>
    </row>
    <row r="288" spans="1:4" x14ac:dyDescent="0.25">
      <c r="A288" t="s">
        <v>642</v>
      </c>
      <c r="B288">
        <v>5</v>
      </c>
      <c r="C288" t="s">
        <v>647</v>
      </c>
    </row>
    <row r="289" spans="1:4" x14ac:dyDescent="0.25">
      <c r="A289" t="s">
        <v>642</v>
      </c>
      <c r="B289">
        <v>6</v>
      </c>
      <c r="C289" t="s">
        <v>653</v>
      </c>
    </row>
    <row r="290" spans="1:4" x14ac:dyDescent="0.25">
      <c r="A290" t="s">
        <v>642</v>
      </c>
      <c r="B290">
        <v>7</v>
      </c>
      <c r="C290" t="s">
        <v>654</v>
      </c>
    </row>
    <row r="291" spans="1:4" x14ac:dyDescent="0.25">
      <c r="A291" t="s">
        <v>642</v>
      </c>
      <c r="B291">
        <v>8</v>
      </c>
      <c r="C291" t="s">
        <v>655</v>
      </c>
    </row>
    <row r="292" spans="1:4" x14ac:dyDescent="0.25">
      <c r="A292" t="s">
        <v>642</v>
      </c>
      <c r="B292">
        <v>9</v>
      </c>
      <c r="C292" t="s">
        <v>656</v>
      </c>
    </row>
    <row r="293" spans="1:4" x14ac:dyDescent="0.25">
      <c r="A293" t="s">
        <v>642</v>
      </c>
      <c r="B293">
        <v>10</v>
      </c>
      <c r="C293" t="s">
        <v>649</v>
      </c>
    </row>
    <row r="294" spans="1:4" x14ac:dyDescent="0.25">
      <c r="A294" t="s">
        <v>642</v>
      </c>
      <c r="B294">
        <v>11</v>
      </c>
      <c r="C294" t="s">
        <v>657</v>
      </c>
    </row>
    <row r="295" spans="1:4" x14ac:dyDescent="0.25">
      <c r="A295" t="s">
        <v>642</v>
      </c>
      <c r="B295">
        <v>12</v>
      </c>
      <c r="C295" t="s">
        <v>650</v>
      </c>
    </row>
    <row r="296" spans="1:4" x14ac:dyDescent="0.25">
      <c r="A296" t="s">
        <v>642</v>
      </c>
      <c r="B296">
        <v>13</v>
      </c>
      <c r="C296" t="s">
        <v>651</v>
      </c>
    </row>
    <row r="297" spans="1:4" x14ac:dyDescent="0.25">
      <c r="A297" t="s">
        <v>642</v>
      </c>
      <c r="B297">
        <v>14</v>
      </c>
      <c r="C297" t="s">
        <v>95</v>
      </c>
    </row>
    <row r="298" spans="1:4" x14ac:dyDescent="0.25">
      <c r="A298" t="s">
        <v>642</v>
      </c>
      <c r="B298">
        <v>15</v>
      </c>
      <c r="C298" t="s">
        <v>652</v>
      </c>
    </row>
    <row r="299" spans="1:4" x14ac:dyDescent="0.25">
      <c r="A299" t="s">
        <v>658</v>
      </c>
      <c r="B299">
        <v>1</v>
      </c>
      <c r="C299" t="s">
        <v>2602</v>
      </c>
      <c r="D299" t="str">
        <f>CONCATENATE("Are you currently implementing any of the following agricultural practices on your farm?: ",C299)</f>
        <v>Are you currently implementing any of the following agricultural practices on your farm?: Rhinoceros beetle and red palm mite management and control</v>
      </c>
    </row>
    <row r="300" spans="1:4" x14ac:dyDescent="0.25">
      <c r="A300" t="s">
        <v>658</v>
      </c>
      <c r="B300">
        <v>2</v>
      </c>
      <c r="C300" t="s">
        <v>2603</v>
      </c>
      <c r="D300" t="str">
        <f t="shared" ref="D300:D315" si="5">CONCATENATE("Are you currently implementing any of the following agricultural practices on your farm?: ",C300)</f>
        <v>Are you currently implementing any of the following agricultural practices on your farm?: Intercropping techniques</v>
      </c>
    </row>
    <row r="301" spans="1:4" x14ac:dyDescent="0.25">
      <c r="A301" t="s">
        <v>658</v>
      </c>
      <c r="B301">
        <v>3</v>
      </c>
      <c r="C301" t="s">
        <v>2608</v>
      </c>
      <c r="D301" t="str">
        <f t="shared" si="5"/>
        <v>Are you currently implementing any of the following agricultural practices on your farm?: Silage making</v>
      </c>
    </row>
    <row r="302" spans="1:4" x14ac:dyDescent="0.25">
      <c r="A302" t="s">
        <v>658</v>
      </c>
      <c r="B302">
        <v>4</v>
      </c>
      <c r="C302" t="s">
        <v>2609</v>
      </c>
      <c r="D302" t="str">
        <f t="shared" si="5"/>
        <v>Are you currently implementing any of the following agricultural practices on your farm?: Composting and vermicompost</v>
      </c>
    </row>
    <row r="303" spans="1:4" x14ac:dyDescent="0.25">
      <c r="A303" t="s">
        <v>658</v>
      </c>
      <c r="B303">
        <v>5</v>
      </c>
      <c r="C303" t="s">
        <v>667</v>
      </c>
      <c r="D303" t="str">
        <f t="shared" si="5"/>
        <v>Are you currently implementing any of the following agricultural practices on your farm?: Mulching</v>
      </c>
    </row>
    <row r="304" spans="1:4" x14ac:dyDescent="0.25">
      <c r="A304" t="s">
        <v>658</v>
      </c>
      <c r="B304">
        <v>6</v>
      </c>
      <c r="C304" t="s">
        <v>2610</v>
      </c>
      <c r="D304" t="str">
        <f t="shared" si="5"/>
        <v>Are you currently implementing any of the following agricultural practices on your farm?: Vegetative plant propagation</v>
      </c>
    </row>
    <row r="305" spans="1:4" x14ac:dyDescent="0.25">
      <c r="A305" t="s">
        <v>658</v>
      </c>
      <c r="B305">
        <v>7</v>
      </c>
      <c r="C305" t="s">
        <v>664</v>
      </c>
      <c r="D305" t="str">
        <f t="shared" si="5"/>
        <v>Are you currently implementing any of the following agricultural practices on your farm?: Soil conservation works</v>
      </c>
    </row>
    <row r="306" spans="1:4" x14ac:dyDescent="0.25">
      <c r="A306" t="s">
        <v>658</v>
      </c>
      <c r="B306">
        <v>8</v>
      </c>
      <c r="C306" t="s">
        <v>661</v>
      </c>
      <c r="D306" t="str">
        <f t="shared" si="5"/>
        <v>Are you currently implementing any of the following agricultural practices on your farm?: Water harvesting</v>
      </c>
    </row>
    <row r="307" spans="1:4" x14ac:dyDescent="0.25">
      <c r="A307" t="s">
        <v>658</v>
      </c>
      <c r="B307">
        <v>9</v>
      </c>
      <c r="C307" t="s">
        <v>2611</v>
      </c>
      <c r="D307" t="str">
        <f t="shared" si="5"/>
        <v>Are you currently implementing any of the following agricultural practices on your farm?: Post harvesting management</v>
      </c>
    </row>
    <row r="308" spans="1:4" x14ac:dyDescent="0.25">
      <c r="A308" t="s">
        <v>658</v>
      </c>
      <c r="B308">
        <v>10</v>
      </c>
      <c r="C308" t="s">
        <v>2604</v>
      </c>
      <c r="D308" t="str">
        <f t="shared" si="5"/>
        <v>Are you currently implementing any of the following agricultural practices on your farm?: Post-harvest pest and disease</v>
      </c>
    </row>
    <row r="309" spans="1:4" x14ac:dyDescent="0.25">
      <c r="A309" t="s">
        <v>658</v>
      </c>
      <c r="B309">
        <v>11</v>
      </c>
      <c r="C309" t="s">
        <v>2605</v>
      </c>
      <c r="D309" t="str">
        <f t="shared" si="5"/>
        <v>Are you currently implementing any of the following agricultural practices on your farm?: Climate-smart and protective agricultural techniques</v>
      </c>
    </row>
    <row r="310" spans="1:4" x14ac:dyDescent="0.25">
      <c r="A310" t="s">
        <v>658</v>
      </c>
      <c r="B310">
        <v>12</v>
      </c>
      <c r="C310" t="s">
        <v>2612</v>
      </c>
      <c r="D310" t="str">
        <f t="shared" si="5"/>
        <v>Are you currently implementing any of the following agricultural practices on your farm?: Soil sampling techniques</v>
      </c>
    </row>
    <row r="311" spans="1:4" x14ac:dyDescent="0.25">
      <c r="A311" t="s">
        <v>658</v>
      </c>
      <c r="B311">
        <v>13</v>
      </c>
      <c r="C311" t="s">
        <v>663</v>
      </c>
      <c r="D311" t="str">
        <f t="shared" si="5"/>
        <v>Are you currently implementing any of the following agricultural practices on your farm?: Coverage crops</v>
      </c>
    </row>
    <row r="312" spans="1:4" x14ac:dyDescent="0.25">
      <c r="A312" t="s">
        <v>658</v>
      </c>
      <c r="B312">
        <v>14</v>
      </c>
      <c r="C312" t="s">
        <v>2606</v>
      </c>
      <c r="D312" t="str">
        <f t="shared" si="5"/>
        <v>Are you currently implementing any of the following agricultural practices on your farm?: Pest and disease control and management</v>
      </c>
    </row>
    <row r="313" spans="1:4" x14ac:dyDescent="0.25">
      <c r="A313" t="s">
        <v>658</v>
      </c>
      <c r="B313">
        <v>15</v>
      </c>
      <c r="C313" t="s">
        <v>2607</v>
      </c>
      <c r="D313" t="str">
        <f t="shared" si="5"/>
        <v>Are you currently implementing any of the following agricultural practices on your farm?: Farm certification and biosecurity</v>
      </c>
    </row>
    <row r="314" spans="1:4" x14ac:dyDescent="0.25">
      <c r="A314" t="s">
        <v>658</v>
      </c>
      <c r="B314">
        <v>16</v>
      </c>
      <c r="C314" t="s">
        <v>95</v>
      </c>
      <c r="D314" t="str">
        <f t="shared" si="5"/>
        <v>Are you currently implementing any of the following agricultural practices on your farm?: Other</v>
      </c>
    </row>
    <row r="315" spans="1:4" x14ac:dyDescent="0.25">
      <c r="A315" t="s">
        <v>658</v>
      </c>
      <c r="B315">
        <v>17</v>
      </c>
      <c r="C315" t="s">
        <v>285</v>
      </c>
      <c r="D315" t="str">
        <f t="shared" si="5"/>
        <v>Are you currently implementing any of the following agricultural practices on your farm?: None</v>
      </c>
    </row>
    <row r="316" spans="1:4" x14ac:dyDescent="0.25">
      <c r="A316" t="s">
        <v>668</v>
      </c>
      <c r="B316">
        <v>1</v>
      </c>
      <c r="C316" t="s">
        <v>669</v>
      </c>
      <c r="D316" t="str">
        <f>CONCATENATE("Are you currently implementing any of the following livestock practices on your farm?: ",C316)</f>
        <v>Are you currently implementing any of the following livestock practices on your farm?: Artificial insemination</v>
      </c>
    </row>
    <row r="317" spans="1:4" x14ac:dyDescent="0.25">
      <c r="A317" t="s">
        <v>668</v>
      </c>
      <c r="B317">
        <v>2</v>
      </c>
      <c r="C317" t="s">
        <v>670</v>
      </c>
      <c r="D317" t="str">
        <f t="shared" ref="D317:D326" si="6">CONCATENATE("Are you currently implementing any of the following livestock practices on your farm?: ",C317)</f>
        <v>Are you currently implementing any of the following livestock practices on your farm?: Deworming</v>
      </c>
    </row>
    <row r="318" spans="1:4" x14ac:dyDescent="0.25">
      <c r="A318" t="s">
        <v>668</v>
      </c>
      <c r="B318">
        <v>3</v>
      </c>
      <c r="C318" t="s">
        <v>671</v>
      </c>
      <c r="D318" t="str">
        <f t="shared" si="6"/>
        <v>Are you currently implementing any of the following livestock practices on your farm?: Vaccination</v>
      </c>
    </row>
    <row r="319" spans="1:4" x14ac:dyDescent="0.25">
      <c r="A319" t="s">
        <v>668</v>
      </c>
      <c r="B319">
        <v>4</v>
      </c>
      <c r="C319" t="s">
        <v>2614</v>
      </c>
      <c r="D319" t="str">
        <f t="shared" si="6"/>
        <v>Are you currently implementing any of the following livestock practices on your farm?: Brood and brooding</v>
      </c>
    </row>
    <row r="320" spans="1:4" x14ac:dyDescent="0.25">
      <c r="A320" t="s">
        <v>668</v>
      </c>
      <c r="B320">
        <v>5</v>
      </c>
      <c r="C320" t="s">
        <v>672</v>
      </c>
      <c r="D320" t="str">
        <f t="shared" si="6"/>
        <v>Are you currently implementing any of the following livestock practices on your farm?: Supplemental feeding</v>
      </c>
    </row>
    <row r="321" spans="1:4" x14ac:dyDescent="0.25">
      <c r="A321" t="s">
        <v>668</v>
      </c>
      <c r="B321">
        <v>6</v>
      </c>
      <c r="C321" t="s">
        <v>2615</v>
      </c>
      <c r="D321" t="str">
        <f t="shared" si="6"/>
        <v>Are you currently implementing any of the following livestock practices on your farm?: Vampire bat control and management</v>
      </c>
    </row>
    <row r="322" spans="1:4" x14ac:dyDescent="0.25">
      <c r="A322" t="s">
        <v>668</v>
      </c>
      <c r="B322">
        <v>7</v>
      </c>
      <c r="C322" t="s">
        <v>2616</v>
      </c>
      <c r="D322" t="str">
        <f t="shared" si="6"/>
        <v>Are you currently implementing any of the following livestock practices on your farm?: Branding</v>
      </c>
    </row>
    <row r="323" spans="1:4" x14ac:dyDescent="0.25">
      <c r="A323" t="s">
        <v>668</v>
      </c>
      <c r="B323">
        <v>8</v>
      </c>
      <c r="C323" t="s">
        <v>2606</v>
      </c>
      <c r="D323" t="str">
        <f t="shared" si="6"/>
        <v>Are you currently implementing any of the following livestock practices on your farm?: Pest and disease control and management</v>
      </c>
    </row>
    <row r="324" spans="1:4" x14ac:dyDescent="0.25">
      <c r="A324" t="s">
        <v>668</v>
      </c>
      <c r="B324">
        <v>9</v>
      </c>
      <c r="C324" t="s">
        <v>2607</v>
      </c>
      <c r="D324" t="str">
        <f t="shared" si="6"/>
        <v>Are you currently implementing any of the following livestock practices on your farm?: Farm certification and biosecurity</v>
      </c>
    </row>
    <row r="325" spans="1:4" x14ac:dyDescent="0.25">
      <c r="A325" t="s">
        <v>668</v>
      </c>
      <c r="B325">
        <v>10</v>
      </c>
      <c r="C325" t="s">
        <v>95</v>
      </c>
      <c r="D325" t="str">
        <f t="shared" si="6"/>
        <v>Are you currently implementing any of the following livestock practices on your farm?: Other</v>
      </c>
    </row>
    <row r="326" spans="1:4" x14ac:dyDescent="0.25">
      <c r="A326" t="s">
        <v>668</v>
      </c>
      <c r="B326">
        <v>11</v>
      </c>
      <c r="C326" t="s">
        <v>285</v>
      </c>
      <c r="D326" t="str">
        <f t="shared" si="6"/>
        <v>Are you currently implementing any of the following livestock practices on your farm?: None</v>
      </c>
    </row>
    <row r="327" spans="1:4" x14ac:dyDescent="0.25">
      <c r="A327" t="s">
        <v>721</v>
      </c>
      <c r="B327">
        <v>1</v>
      </c>
      <c r="C327" t="s">
        <v>722</v>
      </c>
      <c r="D327" t="str">
        <f>CONCATENATE("In the last year (July 2021 - June 2022) did you or your household own one or more of the following agricultural assets?: ",C327)</f>
        <v>In the last year (July 2021 - June 2022) did you or your household own one or more of the following agricultural assets?: Wheel tractor</v>
      </c>
    </row>
    <row r="328" spans="1:4" x14ac:dyDescent="0.25">
      <c r="A328" t="s">
        <v>721</v>
      </c>
      <c r="B328">
        <v>2</v>
      </c>
      <c r="C328" t="s">
        <v>723</v>
      </c>
      <c r="D328" t="str">
        <f t="shared" ref="D328:D344" si="7">CONCATENATE("In the last year (July 2021 - June 2022) did you or your household own one or more of the following agricultural assets?: ",C328)</f>
        <v>In the last year (July 2021 - June 2022) did you or your household own one or more of the following agricultural assets?: Wheel barrow</v>
      </c>
    </row>
    <row r="329" spans="1:4" x14ac:dyDescent="0.25">
      <c r="A329" t="s">
        <v>721</v>
      </c>
      <c r="B329">
        <v>3</v>
      </c>
      <c r="C329" t="s">
        <v>724</v>
      </c>
      <c r="D329" t="str">
        <f t="shared" si="7"/>
        <v>In the last year (July 2021 - June 2022) did you or your household own one or more of the following agricultural assets?: Tractor trailer</v>
      </c>
    </row>
    <row r="330" spans="1:4" x14ac:dyDescent="0.25">
      <c r="A330" t="s">
        <v>721</v>
      </c>
      <c r="B330">
        <v>4</v>
      </c>
      <c r="C330" t="s">
        <v>725</v>
      </c>
      <c r="D330" t="str">
        <f t="shared" si="7"/>
        <v>In the last year (July 2021 - June 2022) did you or your household own one or more of the following agricultural assets?: Crop sprayer</v>
      </c>
    </row>
    <row r="331" spans="1:4" x14ac:dyDescent="0.25">
      <c r="A331" t="s">
        <v>721</v>
      </c>
      <c r="B331">
        <v>5</v>
      </c>
      <c r="C331" t="s">
        <v>726</v>
      </c>
      <c r="D331" t="str">
        <f t="shared" si="7"/>
        <v>In the last year (July 2021 - June 2022) did you or your household own one or more of the following agricultural assets?: Brush cutters</v>
      </c>
    </row>
    <row r="332" spans="1:4" x14ac:dyDescent="0.25">
      <c r="A332" t="s">
        <v>721</v>
      </c>
      <c r="B332">
        <v>6</v>
      </c>
      <c r="C332" t="s">
        <v>727</v>
      </c>
      <c r="D332" t="str">
        <f t="shared" si="7"/>
        <v>In the last year (July 2021 - June 2022) did you or your household own one or more of the following agricultural assets?: Shovel</v>
      </c>
    </row>
    <row r="333" spans="1:4" x14ac:dyDescent="0.25">
      <c r="A333" t="s">
        <v>721</v>
      </c>
      <c r="B333">
        <v>7</v>
      </c>
      <c r="C333" t="s">
        <v>728</v>
      </c>
      <c r="D333" t="str">
        <f t="shared" si="7"/>
        <v>In the last year (July 2021 - June 2022) did you or your household own one or more of the following agricultural assets?: Plough</v>
      </c>
    </row>
    <row r="334" spans="1:4" x14ac:dyDescent="0.25">
      <c r="A334" t="s">
        <v>721</v>
      </c>
      <c r="B334">
        <v>8</v>
      </c>
      <c r="C334" t="s">
        <v>729</v>
      </c>
      <c r="D334" t="str">
        <f t="shared" si="7"/>
        <v>In the last year (July 2021 - June 2022) did you or your household own one or more of the following agricultural assets?: Axe</v>
      </c>
    </row>
    <row r="335" spans="1:4" x14ac:dyDescent="0.25">
      <c r="A335" t="s">
        <v>721</v>
      </c>
      <c r="B335">
        <v>9</v>
      </c>
      <c r="C335" t="s">
        <v>730</v>
      </c>
      <c r="D335" t="str">
        <f t="shared" si="7"/>
        <v>In the last year (July 2021 - June 2022) did you or your household own one or more of the following agricultural assets?: Hoe</v>
      </c>
    </row>
    <row r="336" spans="1:4" x14ac:dyDescent="0.25">
      <c r="A336" t="s">
        <v>721</v>
      </c>
      <c r="B336">
        <v>10</v>
      </c>
      <c r="C336" t="s">
        <v>731</v>
      </c>
      <c r="D336" t="str">
        <f t="shared" si="7"/>
        <v>In the last year (July 2021 - June 2022) did you or your household own one or more of the following agricultural assets?: Chain saw</v>
      </c>
    </row>
    <row r="337" spans="1:4" x14ac:dyDescent="0.25">
      <c r="A337" t="s">
        <v>721</v>
      </c>
      <c r="B337">
        <v>11</v>
      </c>
      <c r="C337" t="s">
        <v>732</v>
      </c>
      <c r="D337" t="str">
        <f t="shared" si="7"/>
        <v>In the last year (July 2021 - June 2022) did you or your household own one or more of the following agricultural assets?: Water pump</v>
      </c>
    </row>
    <row r="338" spans="1:4" x14ac:dyDescent="0.25">
      <c r="A338" t="s">
        <v>721</v>
      </c>
      <c r="B338">
        <v>12</v>
      </c>
      <c r="C338" t="s">
        <v>733</v>
      </c>
      <c r="D338" t="str">
        <f t="shared" si="7"/>
        <v>In the last year (July 2021 - June 2022) did you or your household own one or more of the following agricultural assets?: Mechanized tiller</v>
      </c>
    </row>
    <row r="339" spans="1:4" x14ac:dyDescent="0.25">
      <c r="A339" t="s">
        <v>721</v>
      </c>
      <c r="B339">
        <v>13</v>
      </c>
      <c r="C339" t="s">
        <v>734</v>
      </c>
      <c r="D339" t="str">
        <f t="shared" si="7"/>
        <v>In the last year (July 2021 - June 2022) did you or your household own one or more of the following agricultural assets?: Machete / cutlass</v>
      </c>
    </row>
    <row r="340" spans="1:4" x14ac:dyDescent="0.25">
      <c r="A340" t="s">
        <v>721</v>
      </c>
      <c r="B340">
        <v>14</v>
      </c>
      <c r="C340" t="s">
        <v>735</v>
      </c>
      <c r="D340" t="str">
        <f t="shared" si="7"/>
        <v>In the last year (July 2021 - June 2022) did you or your household own one or more of the following agricultural assets?: Mist blower</v>
      </c>
    </row>
    <row r="341" spans="1:4" x14ac:dyDescent="0.25">
      <c r="A341" t="s">
        <v>721</v>
      </c>
      <c r="B341">
        <v>15</v>
      </c>
      <c r="C341" t="s">
        <v>736</v>
      </c>
      <c r="D341" t="str">
        <f t="shared" si="7"/>
        <v>In the last year (July 2021 - June 2022) did you or your household own one or more of the following agricultural assets?: Excavator</v>
      </c>
    </row>
    <row r="342" spans="1:4" x14ac:dyDescent="0.25">
      <c r="A342" t="s">
        <v>721</v>
      </c>
      <c r="B342">
        <v>16</v>
      </c>
      <c r="C342" t="s">
        <v>737</v>
      </c>
      <c r="D342" t="str">
        <f t="shared" si="7"/>
        <v>In the last year (July 2021 - June 2022) did you or your household own one or more of the following agricultural assets?: Seeder</v>
      </c>
    </row>
    <row r="343" spans="1:4" x14ac:dyDescent="0.25">
      <c r="A343" t="s">
        <v>721</v>
      </c>
      <c r="B343">
        <v>17</v>
      </c>
      <c r="C343" t="s">
        <v>95</v>
      </c>
      <c r="D343" t="str">
        <f t="shared" si="7"/>
        <v>In the last year (July 2021 - June 2022) did you or your household own one or more of the following agricultural assets?: Other</v>
      </c>
    </row>
    <row r="344" spans="1:4" x14ac:dyDescent="0.25">
      <c r="A344" t="s">
        <v>721</v>
      </c>
      <c r="B344">
        <v>18</v>
      </c>
      <c r="C344" t="s">
        <v>285</v>
      </c>
      <c r="D344" t="str">
        <f t="shared" si="7"/>
        <v>In the last year (July 2021 - June 2022) did you or your household own one or more of the following agricultural assets?: None</v>
      </c>
    </row>
    <row r="345" spans="1:4" x14ac:dyDescent="0.25">
      <c r="A345" t="s">
        <v>766</v>
      </c>
      <c r="B345">
        <v>1</v>
      </c>
      <c r="C345" t="s">
        <v>767</v>
      </c>
    </row>
    <row r="346" spans="1:4" x14ac:dyDescent="0.25">
      <c r="A346" t="s">
        <v>766</v>
      </c>
      <c r="B346">
        <v>2</v>
      </c>
      <c r="C346" t="s">
        <v>768</v>
      </c>
    </row>
    <row r="347" spans="1:4" x14ac:dyDescent="0.25">
      <c r="A347" t="s">
        <v>766</v>
      </c>
      <c r="B347">
        <v>3</v>
      </c>
      <c r="C347" t="s">
        <v>769</v>
      </c>
    </row>
    <row r="348" spans="1:4" x14ac:dyDescent="0.25">
      <c r="A348" t="s">
        <v>766</v>
      </c>
      <c r="B348">
        <v>4</v>
      </c>
      <c r="C348" t="s">
        <v>770</v>
      </c>
    </row>
    <row r="349" spans="1:4" x14ac:dyDescent="0.25">
      <c r="A349" t="s">
        <v>766</v>
      </c>
      <c r="B349">
        <v>5</v>
      </c>
      <c r="C349" t="s">
        <v>771</v>
      </c>
    </row>
    <row r="350" spans="1:4" x14ac:dyDescent="0.25">
      <c r="A350" t="s">
        <v>766</v>
      </c>
      <c r="B350">
        <v>6</v>
      </c>
      <c r="C350" t="s">
        <v>772</v>
      </c>
    </row>
    <row r="351" spans="1:4" x14ac:dyDescent="0.25">
      <c r="A351" t="s">
        <v>777</v>
      </c>
      <c r="B351">
        <v>1</v>
      </c>
      <c r="C351" t="s">
        <v>773</v>
      </c>
    </row>
    <row r="352" spans="1:4" x14ac:dyDescent="0.25">
      <c r="A352" t="s">
        <v>777</v>
      </c>
      <c r="B352">
        <v>2</v>
      </c>
      <c r="C352" t="s">
        <v>774</v>
      </c>
    </row>
    <row r="353" spans="1:4" x14ac:dyDescent="0.25">
      <c r="A353" t="s">
        <v>777</v>
      </c>
      <c r="B353">
        <v>3</v>
      </c>
      <c r="C353" t="s">
        <v>648</v>
      </c>
    </row>
    <row r="354" spans="1:4" x14ac:dyDescent="0.25">
      <c r="A354" t="s">
        <v>777</v>
      </c>
      <c r="B354">
        <v>4</v>
      </c>
      <c r="C354" t="s">
        <v>775</v>
      </c>
    </row>
    <row r="355" spans="1:4" x14ac:dyDescent="0.25">
      <c r="A355" t="s">
        <v>777</v>
      </c>
      <c r="B355">
        <v>5</v>
      </c>
      <c r="C355" t="s">
        <v>776</v>
      </c>
    </row>
    <row r="356" spans="1:4" x14ac:dyDescent="0.25">
      <c r="A356" t="s">
        <v>777</v>
      </c>
      <c r="B356">
        <v>6</v>
      </c>
      <c r="C356" t="s">
        <v>95</v>
      </c>
    </row>
    <row r="357" spans="1:4" x14ac:dyDescent="0.25">
      <c r="A357" t="s">
        <v>778</v>
      </c>
      <c r="B357">
        <v>1</v>
      </c>
      <c r="C357" t="s">
        <v>779</v>
      </c>
      <c r="D357" t="str">
        <f>CONCATENATE("In the last year (July 2021-June 2022) did you or a household member own one or more of the following non-agricultural assets?: ",C357)</f>
        <v>In the last year (July 2021-June 2022) did you or a household member own one or more of the following non-agricultural assets?: Television</v>
      </c>
    </row>
    <row r="358" spans="1:4" x14ac:dyDescent="0.25">
      <c r="A358" t="s">
        <v>778</v>
      </c>
      <c r="B358">
        <v>2</v>
      </c>
      <c r="C358" t="s">
        <v>793</v>
      </c>
      <c r="D358" t="str">
        <f t="shared" ref="D358:D375" si="8">CONCATENATE("In the last year (July 2021-June 2022) did you or a household member own one or more of the following non-agricultural assets?: ",C358)</f>
        <v>In the last year (July 2021-June 2022) did you or a household member own one or more of the following non-agricultural assets?: Radio / stereo</v>
      </c>
    </row>
    <row r="359" spans="1:4" x14ac:dyDescent="0.25">
      <c r="A359" t="s">
        <v>778</v>
      </c>
      <c r="B359">
        <v>3</v>
      </c>
      <c r="C359" t="s">
        <v>792</v>
      </c>
      <c r="D359" t="str">
        <f t="shared" si="8"/>
        <v>In the last year (July 2021-June 2022) did you or a household member own one or more of the following non-agricultural assets?: Cell phone</v>
      </c>
    </row>
    <row r="360" spans="1:4" x14ac:dyDescent="0.25">
      <c r="A360" t="s">
        <v>778</v>
      </c>
      <c r="B360">
        <v>4</v>
      </c>
      <c r="C360" t="s">
        <v>791</v>
      </c>
      <c r="D360" t="str">
        <f t="shared" si="8"/>
        <v>In the last year (July 2021-June 2022) did you or a household member own one or more of the following non-agricultural assets?: DVD / VCR</v>
      </c>
    </row>
    <row r="361" spans="1:4" x14ac:dyDescent="0.25">
      <c r="A361" t="s">
        <v>778</v>
      </c>
      <c r="B361">
        <v>5</v>
      </c>
      <c r="C361" t="s">
        <v>790</v>
      </c>
      <c r="D361" t="str">
        <f t="shared" si="8"/>
        <v>In the last year (July 2021-June 2022) did you or a household member own one or more of the following non-agricultural assets?: Refrigerator</v>
      </c>
    </row>
    <row r="362" spans="1:4" x14ac:dyDescent="0.25">
      <c r="A362" t="s">
        <v>778</v>
      </c>
      <c r="B362">
        <v>6</v>
      </c>
      <c r="C362" t="s">
        <v>789</v>
      </c>
      <c r="D362" t="str">
        <f t="shared" si="8"/>
        <v>In the last year (July 2021-June 2022) did you or a household member own one or more of the following non-agricultural assets?: Freezer</v>
      </c>
    </row>
    <row r="363" spans="1:4" x14ac:dyDescent="0.25">
      <c r="A363" t="s">
        <v>778</v>
      </c>
      <c r="B363">
        <v>7</v>
      </c>
      <c r="C363" t="s">
        <v>788</v>
      </c>
      <c r="D363" t="str">
        <f t="shared" si="8"/>
        <v>In the last year (July 2021-June 2022) did you or a household member own one or more of the following non-agricultural assets?: Electric fan / ventilator</v>
      </c>
    </row>
    <row r="364" spans="1:4" x14ac:dyDescent="0.25">
      <c r="A364" t="s">
        <v>778</v>
      </c>
      <c r="B364">
        <v>8</v>
      </c>
      <c r="C364" t="s">
        <v>787</v>
      </c>
      <c r="D364" t="str">
        <f t="shared" si="8"/>
        <v>In the last year (July 2021-June 2022) did you or a household member own one or more of the following non-agricultural assets?: Computer / laptop</v>
      </c>
    </row>
    <row r="365" spans="1:4" x14ac:dyDescent="0.25">
      <c r="A365" t="s">
        <v>778</v>
      </c>
      <c r="B365">
        <v>9</v>
      </c>
      <c r="C365" t="s">
        <v>786</v>
      </c>
      <c r="D365" t="str">
        <f t="shared" si="8"/>
        <v>In the last year (July 2021-June 2022) did you or a household member own one or more of the following non-agricultural assets?: Blender</v>
      </c>
    </row>
    <row r="366" spans="1:4" x14ac:dyDescent="0.25">
      <c r="A366" t="s">
        <v>778</v>
      </c>
      <c r="B366">
        <v>10</v>
      </c>
      <c r="C366" t="s">
        <v>785</v>
      </c>
      <c r="D366" t="str">
        <f t="shared" si="8"/>
        <v>In the last year (July 2021-June 2022) did you or a household member own one or more of the following non-agricultural assets?: Gas oven</v>
      </c>
    </row>
    <row r="367" spans="1:4" x14ac:dyDescent="0.25">
      <c r="A367" t="s">
        <v>778</v>
      </c>
      <c r="B367">
        <v>11</v>
      </c>
      <c r="C367" t="s">
        <v>784</v>
      </c>
      <c r="D367" t="str">
        <f t="shared" si="8"/>
        <v>In the last year (July 2021-June 2022) did you or a household member own one or more of the following non-agricultural assets?: Electric oven</v>
      </c>
    </row>
    <row r="368" spans="1:4" x14ac:dyDescent="0.25">
      <c r="A368" t="s">
        <v>778</v>
      </c>
      <c r="B368">
        <v>12</v>
      </c>
      <c r="C368" t="s">
        <v>783</v>
      </c>
      <c r="D368" t="str">
        <f t="shared" si="8"/>
        <v>In the last year (July 2021-June 2022) did you or a household member own one or more of the following non-agricultural assets?: Washing machine</v>
      </c>
    </row>
    <row r="369" spans="1:4" x14ac:dyDescent="0.25">
      <c r="A369" t="s">
        <v>778</v>
      </c>
      <c r="B369">
        <v>13</v>
      </c>
      <c r="C369" t="s">
        <v>383</v>
      </c>
      <c r="D369" t="str">
        <f t="shared" si="8"/>
        <v>In the last year (July 2021-June 2022) did you or a household member own one or more of the following non-agricultural assets?: Bicycle</v>
      </c>
    </row>
    <row r="370" spans="1:4" x14ac:dyDescent="0.25">
      <c r="A370" t="s">
        <v>778</v>
      </c>
      <c r="B370">
        <v>14</v>
      </c>
      <c r="C370" t="s">
        <v>384</v>
      </c>
      <c r="D370" t="str">
        <f t="shared" si="8"/>
        <v>In the last year (July 2021-June 2022) did you or a household member own one or more of the following non-agricultural assets?: Motorcycle</v>
      </c>
    </row>
    <row r="371" spans="1:4" x14ac:dyDescent="0.25">
      <c r="A371" t="s">
        <v>778</v>
      </c>
      <c r="B371">
        <v>15</v>
      </c>
      <c r="C371" t="s">
        <v>782</v>
      </c>
      <c r="D371" t="str">
        <f t="shared" si="8"/>
        <v>In the last year (July 2021-June 2022) did you or a household member own one or more of the following non-agricultural assets?: Own car</v>
      </c>
    </row>
    <row r="372" spans="1:4" x14ac:dyDescent="0.25">
      <c r="A372" t="s">
        <v>778</v>
      </c>
      <c r="B372">
        <v>16</v>
      </c>
      <c r="C372" t="s">
        <v>385</v>
      </c>
      <c r="D372" t="str">
        <f t="shared" si="8"/>
        <v>In the last year (July 2021-June 2022) did you or a household member own one or more of the following non-agricultural assets?: Boat</v>
      </c>
    </row>
    <row r="373" spans="1:4" x14ac:dyDescent="0.25">
      <c r="A373" t="s">
        <v>778</v>
      </c>
      <c r="B373">
        <v>17</v>
      </c>
      <c r="C373" t="s">
        <v>780</v>
      </c>
      <c r="D373" t="str">
        <f t="shared" si="8"/>
        <v>In the last year (July 2021-June 2022) did you or a household member own one or more of the following non-agricultural assets?: Outboard engine</v>
      </c>
    </row>
    <row r="374" spans="1:4" x14ac:dyDescent="0.25">
      <c r="A374" t="s">
        <v>778</v>
      </c>
      <c r="B374">
        <v>18</v>
      </c>
      <c r="C374" t="s">
        <v>781</v>
      </c>
      <c r="D374" t="str">
        <f t="shared" si="8"/>
        <v>In the last year (July 2021-June 2022) did you or a household member own one or more of the following non-agricultural assets?: Other asset</v>
      </c>
    </row>
    <row r="375" spans="1:4" x14ac:dyDescent="0.25">
      <c r="A375" t="s">
        <v>778</v>
      </c>
      <c r="B375">
        <v>19</v>
      </c>
      <c r="C375" t="s">
        <v>285</v>
      </c>
      <c r="D375" t="str">
        <f t="shared" si="8"/>
        <v>In the last year (July 2021-June 2022) did you or a household member own one or more of the following non-agricultural assets?: None</v>
      </c>
    </row>
    <row r="376" spans="1:4" x14ac:dyDescent="0.25">
      <c r="A376" t="s">
        <v>845</v>
      </c>
      <c r="B376">
        <v>1</v>
      </c>
      <c r="C376" t="s">
        <v>846</v>
      </c>
      <c r="D376" t="str">
        <f>CONCATENATE("Which of the following animals have you owned in the past year (July 2021-Jun 2022)?: ",C376)</f>
        <v>Which of the following animals have you owned in the past year (July 2021-Jun 2022)?: Cows</v>
      </c>
    </row>
    <row r="377" spans="1:4" x14ac:dyDescent="0.25">
      <c r="A377" t="s">
        <v>845</v>
      </c>
      <c r="B377">
        <v>2</v>
      </c>
      <c r="C377" t="s">
        <v>847</v>
      </c>
      <c r="D377" t="str">
        <f t="shared" ref="D377:D392" si="9">CONCATENATE("Which of the following animals have you owned in the past year (July 2021-Jun 2022)?: ",C377)</f>
        <v>Which of the following animals have you owned in the past year (July 2021-Jun 2022)?: Bulls</v>
      </c>
    </row>
    <row r="378" spans="1:4" x14ac:dyDescent="0.25">
      <c r="A378" t="s">
        <v>845</v>
      </c>
      <c r="B378">
        <v>3</v>
      </c>
      <c r="C378" t="s">
        <v>848</v>
      </c>
      <c r="D378" t="str">
        <f t="shared" si="9"/>
        <v>Which of the following animals have you owned in the past year (July 2021-Jun 2022)?: Young bulls</v>
      </c>
    </row>
    <row r="379" spans="1:4" x14ac:dyDescent="0.25">
      <c r="A379" t="s">
        <v>845</v>
      </c>
      <c r="B379">
        <v>4</v>
      </c>
      <c r="C379" t="s">
        <v>849</v>
      </c>
      <c r="D379" t="str">
        <f t="shared" si="9"/>
        <v>Which of the following animals have you owned in the past year (July 2021-Jun 2022)?: Heifers</v>
      </c>
    </row>
    <row r="380" spans="1:4" x14ac:dyDescent="0.25">
      <c r="A380" t="s">
        <v>845</v>
      </c>
      <c r="B380">
        <v>5</v>
      </c>
      <c r="C380" t="s">
        <v>850</v>
      </c>
      <c r="D380" t="str">
        <f t="shared" si="9"/>
        <v>Which of the following animals have you owned in the past year (July 2021-Jun 2022)?: Oxen</v>
      </c>
    </row>
    <row r="381" spans="1:4" x14ac:dyDescent="0.25">
      <c r="A381" t="s">
        <v>845</v>
      </c>
      <c r="B381">
        <v>6</v>
      </c>
      <c r="C381" t="s">
        <v>851</v>
      </c>
      <c r="D381" t="str">
        <f t="shared" si="9"/>
        <v>Which of the following animals have you owned in the past year (July 2021-Jun 2022)?: Calves</v>
      </c>
    </row>
    <row r="382" spans="1:4" x14ac:dyDescent="0.25">
      <c r="A382" t="s">
        <v>845</v>
      </c>
      <c r="B382">
        <v>7</v>
      </c>
      <c r="C382" t="s">
        <v>852</v>
      </c>
      <c r="D382" t="str">
        <f t="shared" si="9"/>
        <v>Which of the following animals have you owned in the past year (July 2021-Jun 2022)?: Pigs</v>
      </c>
    </row>
    <row r="383" spans="1:4" x14ac:dyDescent="0.25">
      <c r="A383" t="s">
        <v>845</v>
      </c>
      <c r="B383">
        <v>8</v>
      </c>
      <c r="C383" t="s">
        <v>853</v>
      </c>
      <c r="D383" t="str">
        <f t="shared" si="9"/>
        <v>Which of the following animals have you owned in the past year (July 2021-Jun 2022)?: Sheep</v>
      </c>
    </row>
    <row r="384" spans="1:4" x14ac:dyDescent="0.25">
      <c r="A384" t="s">
        <v>845</v>
      </c>
      <c r="B384">
        <v>9</v>
      </c>
      <c r="C384" t="s">
        <v>854</v>
      </c>
      <c r="D384" t="str">
        <f t="shared" si="9"/>
        <v>Which of the following animals have you owned in the past year (July 2021-Jun 2022)?: Goats</v>
      </c>
    </row>
    <row r="385" spans="1:4" x14ac:dyDescent="0.25">
      <c r="A385" t="s">
        <v>845</v>
      </c>
      <c r="B385">
        <v>10</v>
      </c>
      <c r="C385" t="s">
        <v>855</v>
      </c>
      <c r="D385" t="str">
        <f t="shared" si="9"/>
        <v>Which of the following animals have you owned in the past year (July 2021-Jun 2022)?: Donkeys / mules</v>
      </c>
    </row>
    <row r="386" spans="1:4" x14ac:dyDescent="0.25">
      <c r="A386" t="s">
        <v>845</v>
      </c>
      <c r="B386">
        <v>11</v>
      </c>
      <c r="C386" t="s">
        <v>856</v>
      </c>
      <c r="D386" t="str">
        <f t="shared" si="9"/>
        <v>Which of the following animals have you owned in the past year (July 2021-Jun 2022)?: Horses</v>
      </c>
    </row>
    <row r="387" spans="1:4" x14ac:dyDescent="0.25">
      <c r="A387" t="s">
        <v>845</v>
      </c>
      <c r="B387">
        <v>12</v>
      </c>
      <c r="C387" t="s">
        <v>857</v>
      </c>
      <c r="D387" t="str">
        <f t="shared" si="9"/>
        <v>Which of the following animals have you owned in the past year (July 2021-Jun 2022)?: Hens / chicken</v>
      </c>
    </row>
    <row r="388" spans="1:4" x14ac:dyDescent="0.25">
      <c r="A388" t="s">
        <v>845</v>
      </c>
      <c r="B388">
        <v>13</v>
      </c>
      <c r="C388" t="s">
        <v>858</v>
      </c>
      <c r="D388" t="str">
        <f t="shared" si="9"/>
        <v>Which of the following animals have you owned in the past year (July 2021-Jun 2022)?: Roosters</v>
      </c>
    </row>
    <row r="389" spans="1:4" x14ac:dyDescent="0.25">
      <c r="A389" t="s">
        <v>845</v>
      </c>
      <c r="B389">
        <v>14</v>
      </c>
      <c r="C389" t="s">
        <v>859</v>
      </c>
      <c r="D389" t="str">
        <f t="shared" si="9"/>
        <v>Which of the following animals have you owned in the past year (July 2021-Jun 2022)?: Ducks</v>
      </c>
    </row>
    <row r="390" spans="1:4" x14ac:dyDescent="0.25">
      <c r="A390" t="s">
        <v>845</v>
      </c>
      <c r="B390">
        <v>15</v>
      </c>
      <c r="C390" t="s">
        <v>860</v>
      </c>
      <c r="D390" t="str">
        <f t="shared" si="9"/>
        <v>Which of the following animals have you owned in the past year (July 2021-Jun 2022)?: Turkeys</v>
      </c>
    </row>
    <row r="391" spans="1:4" x14ac:dyDescent="0.25">
      <c r="A391" t="s">
        <v>845</v>
      </c>
      <c r="B391">
        <v>16</v>
      </c>
      <c r="C391" t="s">
        <v>861</v>
      </c>
      <c r="D391" t="str">
        <f t="shared" si="9"/>
        <v>Which of the following animals have you owned in the past year (July 2021-Jun 2022)?: Bee hives</v>
      </c>
    </row>
    <row r="392" spans="1:4" x14ac:dyDescent="0.25">
      <c r="A392" t="s">
        <v>845</v>
      </c>
      <c r="B392">
        <v>17</v>
      </c>
      <c r="C392" t="s">
        <v>95</v>
      </c>
      <c r="D392" t="str">
        <f t="shared" si="9"/>
        <v>Which of the following animals have you owned in the past year (July 2021-Jun 2022)?: Other</v>
      </c>
    </row>
    <row r="393" spans="1:4" x14ac:dyDescent="0.25">
      <c r="A393" t="s">
        <v>863</v>
      </c>
      <c r="B393">
        <v>1</v>
      </c>
      <c r="C393" t="s">
        <v>864</v>
      </c>
    </row>
    <row r="394" spans="1:4" x14ac:dyDescent="0.25">
      <c r="A394" t="s">
        <v>863</v>
      </c>
      <c r="B394">
        <v>2</v>
      </c>
      <c r="C394" t="s">
        <v>865</v>
      </c>
    </row>
    <row r="395" spans="1:4" x14ac:dyDescent="0.25">
      <c r="A395" t="s">
        <v>863</v>
      </c>
      <c r="B395">
        <v>3</v>
      </c>
      <c r="C395" t="s">
        <v>866</v>
      </c>
    </row>
    <row r="396" spans="1:4" x14ac:dyDescent="0.25">
      <c r="A396" t="s">
        <v>863</v>
      </c>
      <c r="B396">
        <v>4</v>
      </c>
      <c r="C396" t="s">
        <v>95</v>
      </c>
    </row>
    <row r="397" spans="1:4" x14ac:dyDescent="0.25">
      <c r="A397" t="s">
        <v>892</v>
      </c>
      <c r="B397">
        <v>1</v>
      </c>
      <c r="C397" t="s">
        <v>893</v>
      </c>
      <c r="D397" t="str">
        <f>CONCATENATE("Did you produce any of the following animal products in the past year (July 2021 -- June 2022)?: ",C397)</f>
        <v>Did you produce any of the following animal products in the past year (July 2021 -- June 2022)?: Milk</v>
      </c>
    </row>
    <row r="398" spans="1:4" x14ac:dyDescent="0.25">
      <c r="A398" t="s">
        <v>892</v>
      </c>
      <c r="B398">
        <v>2</v>
      </c>
      <c r="C398" t="s">
        <v>894</v>
      </c>
      <c r="D398" t="str">
        <f t="shared" ref="D398:D405" si="10">CONCATENATE("Did you produce any of the following animal products in the past year (July 2021 -- June 2022)?: ",C398)</f>
        <v>Did you produce any of the following animal products in the past year (July 2021 -- June 2022)?: Cheese</v>
      </c>
    </row>
    <row r="399" spans="1:4" x14ac:dyDescent="0.25">
      <c r="A399" t="s">
        <v>892</v>
      </c>
      <c r="B399">
        <v>3</v>
      </c>
      <c r="C399" t="s">
        <v>895</v>
      </c>
      <c r="D399" t="str">
        <f t="shared" si="10"/>
        <v>Did you produce any of the following animal products in the past year (July 2021 -- June 2022)?: Eggs</v>
      </c>
    </row>
    <row r="400" spans="1:4" x14ac:dyDescent="0.25">
      <c r="A400" t="s">
        <v>892</v>
      </c>
      <c r="B400">
        <v>4</v>
      </c>
      <c r="C400" t="s">
        <v>896</v>
      </c>
      <c r="D400" t="str">
        <f t="shared" si="10"/>
        <v>Did you produce any of the following animal products in the past year (July 2021 -- June 2022)?: Honey</v>
      </c>
    </row>
    <row r="401" spans="1:4" x14ac:dyDescent="0.25">
      <c r="A401" t="s">
        <v>892</v>
      </c>
      <c r="B401">
        <v>5</v>
      </c>
      <c r="C401" t="s">
        <v>897</v>
      </c>
      <c r="D401" t="str">
        <f t="shared" si="10"/>
        <v>Did you produce any of the following animal products in the past year (July 2021 -- June 2022)?: Oil</v>
      </c>
    </row>
    <row r="402" spans="1:4" x14ac:dyDescent="0.25">
      <c r="A402" t="s">
        <v>892</v>
      </c>
      <c r="B402">
        <v>6</v>
      </c>
      <c r="C402" t="s">
        <v>898</v>
      </c>
      <c r="D402" t="str">
        <f t="shared" si="10"/>
        <v>Did you produce any of the following animal products in the past year (July 2021 -- June 2022)?: Manure</v>
      </c>
    </row>
    <row r="403" spans="1:4" x14ac:dyDescent="0.25">
      <c r="A403" t="s">
        <v>892</v>
      </c>
      <c r="B403">
        <v>7</v>
      </c>
      <c r="C403" t="s">
        <v>899</v>
      </c>
      <c r="D403" t="str">
        <f t="shared" si="10"/>
        <v>Did you produce any of the following animal products in the past year (July 2021 -- June 2022)?: Hide</v>
      </c>
    </row>
    <row r="404" spans="1:4" x14ac:dyDescent="0.25">
      <c r="A404" t="s">
        <v>892</v>
      </c>
      <c r="B404">
        <v>8</v>
      </c>
      <c r="C404" t="s">
        <v>95</v>
      </c>
      <c r="D404" t="str">
        <f t="shared" si="10"/>
        <v>Did you produce any of the following animal products in the past year (July 2021 -- June 2022)?: Other</v>
      </c>
    </row>
    <row r="405" spans="1:4" x14ac:dyDescent="0.25">
      <c r="A405" t="s">
        <v>892</v>
      </c>
      <c r="B405">
        <v>9</v>
      </c>
      <c r="C405" t="s">
        <v>285</v>
      </c>
      <c r="D405" t="str">
        <f t="shared" si="10"/>
        <v>Did you produce any of the following animal products in the past year (July 2021 -- June 2022)?: None</v>
      </c>
    </row>
    <row r="406" spans="1:4" x14ac:dyDescent="0.25">
      <c r="A406" t="s">
        <v>900</v>
      </c>
      <c r="B406">
        <v>1</v>
      </c>
      <c r="C406" t="s">
        <v>901</v>
      </c>
    </row>
    <row r="407" spans="1:4" x14ac:dyDescent="0.25">
      <c r="A407" t="s">
        <v>900</v>
      </c>
      <c r="B407">
        <v>2</v>
      </c>
      <c r="C407" t="s">
        <v>902</v>
      </c>
    </row>
    <row r="408" spans="1:4" x14ac:dyDescent="0.25">
      <c r="A408" t="s">
        <v>900</v>
      </c>
      <c r="B408">
        <v>3</v>
      </c>
      <c r="C408" t="s">
        <v>903</v>
      </c>
    </row>
    <row r="409" spans="1:4" x14ac:dyDescent="0.25">
      <c r="A409" t="s">
        <v>900</v>
      </c>
      <c r="B409">
        <v>4</v>
      </c>
      <c r="C409" t="s">
        <v>904</v>
      </c>
    </row>
    <row r="410" spans="1:4" x14ac:dyDescent="0.25">
      <c r="A410" t="s">
        <v>900</v>
      </c>
      <c r="B410">
        <v>5</v>
      </c>
      <c r="C410" t="s">
        <v>905</v>
      </c>
    </row>
    <row r="411" spans="1:4" x14ac:dyDescent="0.25">
      <c r="A411" t="s">
        <v>900</v>
      </c>
      <c r="B411">
        <v>6</v>
      </c>
      <c r="C411" t="s">
        <v>906</v>
      </c>
    </row>
    <row r="412" spans="1:4" x14ac:dyDescent="0.25">
      <c r="A412" t="s">
        <v>900</v>
      </c>
      <c r="B412">
        <v>7</v>
      </c>
      <c r="C412" t="s">
        <v>907</v>
      </c>
    </row>
    <row r="413" spans="1:4" x14ac:dyDescent="0.25">
      <c r="A413" t="s">
        <v>900</v>
      </c>
      <c r="B413">
        <v>8</v>
      </c>
      <c r="C413" t="s">
        <v>95</v>
      </c>
    </row>
    <row r="414" spans="1:4" x14ac:dyDescent="0.25">
      <c r="A414" t="s">
        <v>917</v>
      </c>
      <c r="B414">
        <v>1</v>
      </c>
      <c r="C414" t="s">
        <v>908</v>
      </c>
      <c r="D414" t="str">
        <f>CONCATENATE("Where did you sell the fish? : ",C414)</f>
        <v>Where did you sell the fish? : On own property</v>
      </c>
    </row>
    <row r="415" spans="1:4" x14ac:dyDescent="0.25">
      <c r="A415" t="s">
        <v>917</v>
      </c>
      <c r="B415">
        <v>2</v>
      </c>
      <c r="C415" t="s">
        <v>909</v>
      </c>
      <c r="D415" t="str">
        <f t="shared" ref="D415:D423" si="11">CONCATENATE("Where did you sell the fish? : ",C415)</f>
        <v>Where did you sell the fish? : To friend / neighbour in community</v>
      </c>
    </row>
    <row r="416" spans="1:4" x14ac:dyDescent="0.25">
      <c r="A416" t="s">
        <v>917</v>
      </c>
      <c r="B416">
        <v>3</v>
      </c>
      <c r="C416" t="s">
        <v>910</v>
      </c>
      <c r="D416" t="str">
        <f t="shared" si="11"/>
        <v>Where did you sell the fish? : Fixed client</v>
      </c>
    </row>
    <row r="417" spans="1:4" x14ac:dyDescent="0.25">
      <c r="A417" t="s">
        <v>917</v>
      </c>
      <c r="B417">
        <v>4</v>
      </c>
      <c r="C417" t="s">
        <v>911</v>
      </c>
      <c r="D417" t="str">
        <f t="shared" si="11"/>
        <v>Where did you sell the fish? : Local market</v>
      </c>
    </row>
    <row r="418" spans="1:4" x14ac:dyDescent="0.25">
      <c r="A418" t="s">
        <v>917</v>
      </c>
      <c r="B418">
        <v>5</v>
      </c>
      <c r="C418" t="s">
        <v>912</v>
      </c>
      <c r="D418" t="str">
        <f t="shared" si="11"/>
        <v>Where did you sell the fish? : Regional market</v>
      </c>
    </row>
    <row r="419" spans="1:4" x14ac:dyDescent="0.25">
      <c r="A419" t="s">
        <v>917</v>
      </c>
      <c r="B419">
        <v>6</v>
      </c>
      <c r="C419" t="s">
        <v>913</v>
      </c>
      <c r="D419" t="str">
        <f t="shared" si="11"/>
        <v>Where did you sell the fish? : Through cooperative / association</v>
      </c>
    </row>
    <row r="420" spans="1:4" x14ac:dyDescent="0.25">
      <c r="A420" t="s">
        <v>917</v>
      </c>
      <c r="B420">
        <v>7</v>
      </c>
      <c r="C420" t="s">
        <v>914</v>
      </c>
      <c r="D420" t="str">
        <f t="shared" si="11"/>
        <v>Where did you sell the fish? : Wholesaler</v>
      </c>
    </row>
    <row r="421" spans="1:4" x14ac:dyDescent="0.25">
      <c r="A421" t="s">
        <v>917</v>
      </c>
      <c r="B421">
        <v>8</v>
      </c>
      <c r="C421" t="s">
        <v>915</v>
      </c>
      <c r="D421" t="str">
        <f t="shared" si="11"/>
        <v>Where did you sell the fish? : Intermediary</v>
      </c>
    </row>
    <row r="422" spans="1:4" x14ac:dyDescent="0.25">
      <c r="A422" t="s">
        <v>917</v>
      </c>
      <c r="B422">
        <v>9</v>
      </c>
      <c r="C422" t="s">
        <v>916</v>
      </c>
      <c r="D422" t="str">
        <f t="shared" si="11"/>
        <v>Where did you sell the fish? : Supermarket</v>
      </c>
    </row>
    <row r="423" spans="1:4" x14ac:dyDescent="0.25">
      <c r="A423" t="s">
        <v>917</v>
      </c>
      <c r="B423">
        <v>10</v>
      </c>
      <c r="C423" t="s">
        <v>95</v>
      </c>
      <c r="D423" t="str">
        <f t="shared" si="11"/>
        <v>Where did you sell the fish? : Other</v>
      </c>
    </row>
    <row r="424" spans="1:4" x14ac:dyDescent="0.25">
      <c r="A424" t="s">
        <v>973</v>
      </c>
      <c r="B424">
        <v>1</v>
      </c>
      <c r="C424" t="s">
        <v>974</v>
      </c>
      <c r="D424" t="str">
        <f>CONCATENATE("In the past year (July 2021 -- June 2022) did you use any of the following for your livestock production?: ",C424)</f>
        <v>In the past year (July 2021 -- June 2022) did you use any of the following for your livestock production?: Concentrate / food</v>
      </c>
    </row>
    <row r="425" spans="1:4" x14ac:dyDescent="0.25">
      <c r="A425" t="s">
        <v>973</v>
      </c>
      <c r="B425">
        <v>2</v>
      </c>
      <c r="C425" t="s">
        <v>975</v>
      </c>
      <c r="D425" t="str">
        <f t="shared" ref="D425:D433" si="12">CONCATENATE("In the past year (July 2021 -- June 2022) did you use any of the following for your livestock production?: ",C425)</f>
        <v>In the past year (July 2021 -- June 2022) did you use any of the following for your livestock production?: Other food costs</v>
      </c>
    </row>
    <row r="426" spans="1:4" x14ac:dyDescent="0.25">
      <c r="A426" t="s">
        <v>973</v>
      </c>
      <c r="B426">
        <v>3</v>
      </c>
      <c r="C426" t="s">
        <v>976</v>
      </c>
      <c r="D426" t="str">
        <f t="shared" si="12"/>
        <v>In the past year (July 2021 -- June 2022) did you use any of the following for your livestock production?: Minerals</v>
      </c>
    </row>
    <row r="427" spans="1:4" x14ac:dyDescent="0.25">
      <c r="A427" t="s">
        <v>973</v>
      </c>
      <c r="B427">
        <v>4</v>
      </c>
      <c r="C427" t="s">
        <v>977</v>
      </c>
      <c r="D427" t="str">
        <f t="shared" si="12"/>
        <v>In the past year (July 2021 -- June 2022) did you use any of the following for your livestock production?: Salt</v>
      </c>
    </row>
    <row r="428" spans="1:4" x14ac:dyDescent="0.25">
      <c r="A428" t="s">
        <v>973</v>
      </c>
      <c r="B428">
        <v>5</v>
      </c>
      <c r="C428" t="s">
        <v>978</v>
      </c>
      <c r="D428" t="str">
        <f t="shared" si="12"/>
        <v>In the past year (July 2021 -- June 2022) did you use any of the following for your livestock production?: Veterinary products / services</v>
      </c>
    </row>
    <row r="429" spans="1:4" x14ac:dyDescent="0.25">
      <c r="A429" t="s">
        <v>973</v>
      </c>
      <c r="B429">
        <v>6</v>
      </c>
      <c r="C429" t="s">
        <v>979</v>
      </c>
      <c r="D429" t="str">
        <f t="shared" si="12"/>
        <v>In the past year (July 2021 -- June 2022) did you use any of the following for your livestock production?: Pasture maintenance</v>
      </c>
    </row>
    <row r="430" spans="1:4" x14ac:dyDescent="0.25">
      <c r="A430" t="s">
        <v>973</v>
      </c>
      <c r="B430">
        <v>7</v>
      </c>
      <c r="C430" t="s">
        <v>980</v>
      </c>
      <c r="D430" t="str">
        <f t="shared" si="12"/>
        <v>In the past year (July 2021 -- June 2022) did you use any of the following for your livestock production?: Molasses</v>
      </c>
    </row>
    <row r="431" spans="1:4" x14ac:dyDescent="0.25">
      <c r="A431" t="s">
        <v>973</v>
      </c>
      <c r="B431">
        <v>8</v>
      </c>
      <c r="C431" t="s">
        <v>981</v>
      </c>
      <c r="D431" t="str">
        <f t="shared" si="12"/>
        <v>In the past year (July 2021 -- June 2022) did you use any of the following for your livestock production?: Infrastructure maintenance</v>
      </c>
    </row>
    <row r="432" spans="1:4" x14ac:dyDescent="0.25">
      <c r="A432" t="s">
        <v>973</v>
      </c>
      <c r="B432">
        <v>9</v>
      </c>
      <c r="C432" t="s">
        <v>95</v>
      </c>
      <c r="D432" t="str">
        <f t="shared" si="12"/>
        <v>In the past year (July 2021 -- June 2022) did you use any of the following for your livestock production?: Other</v>
      </c>
    </row>
    <row r="433" spans="1:4" x14ac:dyDescent="0.25">
      <c r="A433" t="s">
        <v>973</v>
      </c>
      <c r="B433">
        <v>10</v>
      </c>
      <c r="C433" t="s">
        <v>285</v>
      </c>
      <c r="D433" t="str">
        <f t="shared" si="12"/>
        <v>In the past year (July 2021 -- June 2022) did you use any of the following for your livestock production?: None</v>
      </c>
    </row>
    <row r="434" spans="1:4" x14ac:dyDescent="0.25">
      <c r="A434" t="s">
        <v>1014</v>
      </c>
      <c r="B434">
        <v>1</v>
      </c>
      <c r="C434" t="s">
        <v>1015</v>
      </c>
      <c r="D434" t="str">
        <f>CONCATENATE("Does your household possess a pond or tank for aquaculture?: ",C434)</f>
        <v>Does your household possess a pond or tank for aquaculture?: Tank</v>
      </c>
    </row>
    <row r="435" spans="1:4" x14ac:dyDescent="0.25">
      <c r="A435" t="s">
        <v>1014</v>
      </c>
      <c r="B435">
        <v>2</v>
      </c>
      <c r="C435" t="s">
        <v>500</v>
      </c>
      <c r="D435" t="str">
        <f t="shared" ref="D435:D436" si="13">CONCATENATE("Does your household possess a pond or tank for aquaculture?: ",C435)</f>
        <v>Does your household possess a pond or tank for aquaculture?: Pond</v>
      </c>
    </row>
    <row r="436" spans="1:4" x14ac:dyDescent="0.25">
      <c r="A436" t="s">
        <v>1014</v>
      </c>
      <c r="B436">
        <v>3</v>
      </c>
      <c r="C436" t="s">
        <v>285</v>
      </c>
      <c r="D436" t="str">
        <f t="shared" si="13"/>
        <v>Does your household possess a pond or tank for aquaculture?: None</v>
      </c>
    </row>
    <row r="437" spans="1:4" x14ac:dyDescent="0.25">
      <c r="A437" t="s">
        <v>1067</v>
      </c>
      <c r="B437">
        <v>1</v>
      </c>
      <c r="C437" t="s">
        <v>1068</v>
      </c>
      <c r="D437" t="str">
        <f>CONCATENATE("What type of fish do you have for aquaculture production?: ",C437)</f>
        <v>What type of fish do you have for aquaculture production?: Mozambique tilapia</v>
      </c>
    </row>
    <row r="438" spans="1:4" x14ac:dyDescent="0.25">
      <c r="A438" t="s">
        <v>1067</v>
      </c>
      <c r="B438">
        <v>2</v>
      </c>
      <c r="C438" t="s">
        <v>1069</v>
      </c>
      <c r="D438" t="str">
        <f t="shared" ref="D438:D444" si="14">CONCATENATE("What type of fish do you have for aquaculture production?: ",C438)</f>
        <v>What type of fish do you have for aquaculture production?: Nile tilapia</v>
      </c>
    </row>
    <row r="439" spans="1:4" x14ac:dyDescent="0.25">
      <c r="A439" t="s">
        <v>1067</v>
      </c>
      <c r="B439">
        <v>3</v>
      </c>
      <c r="C439" t="s">
        <v>1070</v>
      </c>
      <c r="D439" t="str">
        <f t="shared" si="14"/>
        <v>What type of fish do you have for aquaculture production?: Jamaican red tilapia</v>
      </c>
    </row>
    <row r="440" spans="1:4" x14ac:dyDescent="0.25">
      <c r="A440" t="s">
        <v>1067</v>
      </c>
      <c r="B440">
        <v>4</v>
      </c>
      <c r="C440" t="s">
        <v>1071</v>
      </c>
      <c r="D440" t="str">
        <f t="shared" si="14"/>
        <v>What type of fish do you have for aquaculture production?: Giant river prawn</v>
      </c>
    </row>
    <row r="441" spans="1:4" x14ac:dyDescent="0.25">
      <c r="A441" t="s">
        <v>1067</v>
      </c>
      <c r="B441">
        <v>5</v>
      </c>
      <c r="C441" t="s">
        <v>1072</v>
      </c>
      <c r="D441" t="str">
        <f t="shared" si="14"/>
        <v>What type of fish do you have for aquaculture production?: Salmon shrimp</v>
      </c>
    </row>
    <row r="442" spans="1:4" x14ac:dyDescent="0.25">
      <c r="A442" t="s">
        <v>1067</v>
      </c>
      <c r="B442">
        <v>6</v>
      </c>
      <c r="C442" t="s">
        <v>1073</v>
      </c>
      <c r="D442" t="str">
        <f>CONCATENATE("What type of fish do you have for aquaculture production?: ",C442)</f>
        <v>What type of fish do you have for aquaculture production?: Other 1</v>
      </c>
    </row>
    <row r="443" spans="1:4" x14ac:dyDescent="0.25">
      <c r="A443" t="s">
        <v>1067</v>
      </c>
      <c r="B443">
        <v>7</v>
      </c>
      <c r="C443" t="s">
        <v>1074</v>
      </c>
      <c r="D443" t="str">
        <f t="shared" si="14"/>
        <v>What type of fish do you have for aquaculture production?: Other 2</v>
      </c>
    </row>
    <row r="444" spans="1:4" x14ac:dyDescent="0.25">
      <c r="A444" t="s">
        <v>1067</v>
      </c>
      <c r="B444">
        <v>8</v>
      </c>
      <c r="C444" t="s">
        <v>285</v>
      </c>
      <c r="D444" t="str">
        <f t="shared" si="14"/>
        <v>What type of fish do you have for aquaculture production?: None</v>
      </c>
    </row>
    <row r="445" spans="1:4" x14ac:dyDescent="0.25">
      <c r="A445" t="s">
        <v>1088</v>
      </c>
      <c r="B445">
        <v>1</v>
      </c>
      <c r="C445" t="s">
        <v>1089</v>
      </c>
      <c r="D445" t="str">
        <f>CONCATENATE("Which of the following crops did you harvest within the last 12 months? : ",C445)</f>
        <v>Which of the following crops did you harvest within the last 12 months? : Temporary Crops</v>
      </c>
    </row>
    <row r="446" spans="1:4" x14ac:dyDescent="0.25">
      <c r="A446" t="s">
        <v>1088</v>
      </c>
      <c r="B446">
        <v>2</v>
      </c>
      <c r="C446" t="s">
        <v>1090</v>
      </c>
      <c r="D446" t="str">
        <f t="shared" ref="D446:D447" si="15">CONCATENATE("Which of the following crops did you harvest within the last 12 months? : ",C446)</f>
        <v>Which of the following crops did you harvest within the last 12 months? : Permanent Crops</v>
      </c>
    </row>
    <row r="447" spans="1:4" x14ac:dyDescent="0.25">
      <c r="A447" t="s">
        <v>1088</v>
      </c>
      <c r="B447">
        <v>3</v>
      </c>
      <c r="C447" t="s">
        <v>285</v>
      </c>
      <c r="D447" t="str">
        <f t="shared" si="15"/>
        <v>Which of the following crops did you harvest within the last 12 months? : None</v>
      </c>
    </row>
    <row r="448" spans="1:4" x14ac:dyDescent="0.25">
      <c r="A448" t="s">
        <v>1111</v>
      </c>
      <c r="B448">
        <v>1</v>
      </c>
      <c r="C448" s="12" t="s">
        <v>1112</v>
      </c>
      <c r="D448" t="str">
        <f>CONCATENATE("Which of these temporary/ annual crops did you harvest within the last 12 months? : ",C448)</f>
        <v>Which of these temporary/ annual crops did you harvest within the last 12 months? : Bean / Bora</v>
      </c>
    </row>
    <row r="449" spans="1:4" x14ac:dyDescent="0.25">
      <c r="A449" t="s">
        <v>1111</v>
      </c>
      <c r="B449">
        <v>2</v>
      </c>
      <c r="C449" s="12" t="s">
        <v>1114</v>
      </c>
      <c r="D449" t="str">
        <f t="shared" ref="D449:D497" si="16">CONCATENATE("Which of these temporary/ annual crops did you harvest within the last 12 months? : ",C449)</f>
        <v>Which of these temporary/ annual crops did you harvest within the last 12 months? : Black-Eyed Pea</v>
      </c>
    </row>
    <row r="450" spans="1:4" x14ac:dyDescent="0.25">
      <c r="A450" t="s">
        <v>1111</v>
      </c>
      <c r="B450">
        <v>3</v>
      </c>
      <c r="C450" s="12" t="s">
        <v>1115</v>
      </c>
      <c r="D450" t="str">
        <f t="shared" si="16"/>
        <v>Which of these temporary/ annual crops did you harvest within the last 12 months? : Boulanger / Eggplant</v>
      </c>
    </row>
    <row r="451" spans="1:4" x14ac:dyDescent="0.25">
      <c r="A451" t="s">
        <v>1111</v>
      </c>
      <c r="B451">
        <v>4</v>
      </c>
      <c r="C451" s="12" t="s">
        <v>1116</v>
      </c>
      <c r="D451" t="str">
        <f t="shared" si="16"/>
        <v>Which of these temporary/ annual crops did you harvest within the last 12 months? : Broccoli</v>
      </c>
    </row>
    <row r="452" spans="1:4" x14ac:dyDescent="0.25">
      <c r="A452" t="s">
        <v>1111</v>
      </c>
      <c r="B452">
        <v>5</v>
      </c>
      <c r="C452" s="12" t="s">
        <v>1117</v>
      </c>
      <c r="D452" t="str">
        <f t="shared" si="16"/>
        <v>Which of these temporary/ annual crops did you harvest within the last 12 months? : Cabbage</v>
      </c>
    </row>
    <row r="453" spans="1:4" x14ac:dyDescent="0.25">
      <c r="A453" t="s">
        <v>1111</v>
      </c>
      <c r="B453">
        <v>6</v>
      </c>
      <c r="C453" s="12" t="s">
        <v>1118</v>
      </c>
      <c r="D453" t="str">
        <f t="shared" si="16"/>
        <v>Which of these temporary/ annual crops did you harvest within the last 12 months? : Callaloo</v>
      </c>
    </row>
    <row r="454" spans="1:4" x14ac:dyDescent="0.25">
      <c r="A454" t="s">
        <v>1111</v>
      </c>
      <c r="B454">
        <v>7</v>
      </c>
      <c r="C454" s="12" t="s">
        <v>1119</v>
      </c>
      <c r="D454" t="str">
        <f t="shared" si="16"/>
        <v>Which of these temporary/ annual crops did you harvest within the last 12 months? : Carrot</v>
      </c>
    </row>
    <row r="455" spans="1:4" x14ac:dyDescent="0.25">
      <c r="A455" t="s">
        <v>1111</v>
      </c>
      <c r="B455">
        <v>8</v>
      </c>
      <c r="C455" s="12" t="s">
        <v>1120</v>
      </c>
      <c r="D455" t="str">
        <f t="shared" si="16"/>
        <v>Which of these temporary/ annual crops did you harvest within the last 12 months? : Cassava (Sweet)</v>
      </c>
    </row>
    <row r="456" spans="1:4" x14ac:dyDescent="0.25">
      <c r="A456" t="s">
        <v>1111</v>
      </c>
      <c r="B456">
        <v>9</v>
      </c>
      <c r="C456" s="12" t="s">
        <v>1121</v>
      </c>
      <c r="D456" t="str">
        <f t="shared" si="16"/>
        <v>Which of these temporary/ annual crops did you harvest within the last 12 months? : Cassava (Bitter)</v>
      </c>
    </row>
    <row r="457" spans="1:4" x14ac:dyDescent="0.25">
      <c r="A457" t="s">
        <v>1111</v>
      </c>
      <c r="B457">
        <v>10</v>
      </c>
      <c r="C457" s="12" t="s">
        <v>1157</v>
      </c>
      <c r="D457" t="str">
        <f t="shared" si="16"/>
        <v>Which of these temporary/ annual crops did you harvest within the last 12 months? : Cauliflower</v>
      </c>
    </row>
    <row r="458" spans="1:4" x14ac:dyDescent="0.25">
      <c r="A458" t="s">
        <v>1111</v>
      </c>
      <c r="B458">
        <v>11</v>
      </c>
      <c r="C458" s="12" t="s">
        <v>1122</v>
      </c>
      <c r="D458" t="str">
        <f t="shared" si="16"/>
        <v>Which of these temporary/ annual crops did you harvest within the last 12 months? : Celery</v>
      </c>
    </row>
    <row r="459" spans="1:4" x14ac:dyDescent="0.25">
      <c r="A459" t="s">
        <v>1111</v>
      </c>
      <c r="B459">
        <v>12</v>
      </c>
      <c r="C459" s="13" t="s">
        <v>1124</v>
      </c>
      <c r="D459" t="str">
        <f t="shared" si="16"/>
        <v>Which of these temporary/ annual crops did you harvest within the last 12 months? : Corilla</v>
      </c>
    </row>
    <row r="460" spans="1:4" x14ac:dyDescent="0.25">
      <c r="A460" t="s">
        <v>1111</v>
      </c>
      <c r="B460">
        <v>13</v>
      </c>
      <c r="C460" s="12" t="s">
        <v>1125</v>
      </c>
      <c r="D460" t="str">
        <f t="shared" si="16"/>
        <v>Which of these temporary/ annual crops did you harvest within the last 12 months? : Corn</v>
      </c>
    </row>
    <row r="461" spans="1:4" x14ac:dyDescent="0.25">
      <c r="A461" t="s">
        <v>1111</v>
      </c>
      <c r="B461">
        <v>14</v>
      </c>
      <c r="C461" s="12" t="s">
        <v>1126</v>
      </c>
      <c r="D461" t="str">
        <f t="shared" si="16"/>
        <v>Which of these temporary/ annual crops did you harvest within the last 12 months? : Corn (Sweet)</v>
      </c>
    </row>
    <row r="462" spans="1:4" x14ac:dyDescent="0.25">
      <c r="A462" t="s">
        <v>1111</v>
      </c>
      <c r="B462">
        <v>15</v>
      </c>
      <c r="C462" s="12" t="s">
        <v>1127</v>
      </c>
      <c r="D462" t="str">
        <f t="shared" si="16"/>
        <v>Which of these temporary/ annual crops did you harvest within the last 12 months? : Cucumber</v>
      </c>
    </row>
    <row r="463" spans="1:4" x14ac:dyDescent="0.25">
      <c r="A463" t="s">
        <v>1111</v>
      </c>
      <c r="B463">
        <v>16</v>
      </c>
      <c r="C463" s="12" t="s">
        <v>1128</v>
      </c>
      <c r="D463" t="str">
        <f t="shared" si="16"/>
        <v>Which of these temporary/ annual crops did you harvest within the last 12 months? : Dasheen</v>
      </c>
    </row>
    <row r="464" spans="1:4" x14ac:dyDescent="0.25">
      <c r="A464" t="s">
        <v>1111</v>
      </c>
      <c r="B464">
        <v>17</v>
      </c>
      <c r="C464" s="12" t="s">
        <v>1129</v>
      </c>
      <c r="D464" t="str">
        <f t="shared" si="16"/>
        <v>Which of these temporary/ annual crops did you harvest within the last 12 months? : Eddoe</v>
      </c>
    </row>
    <row r="465" spans="1:4" x14ac:dyDescent="0.25">
      <c r="A465" t="s">
        <v>1111</v>
      </c>
      <c r="B465">
        <v>18</v>
      </c>
      <c r="C465" s="12" t="s">
        <v>1130</v>
      </c>
      <c r="D465" t="str">
        <f t="shared" si="16"/>
        <v>Which of these temporary/ annual crops did you harvest within the last 12 months? : Eschallot</v>
      </c>
    </row>
    <row r="466" spans="1:4" x14ac:dyDescent="0.25">
      <c r="A466" t="s">
        <v>1111</v>
      </c>
      <c r="B466">
        <v>19</v>
      </c>
      <c r="C466" s="12" t="s">
        <v>1131</v>
      </c>
      <c r="D466" t="str">
        <f t="shared" si="16"/>
        <v>Which of these temporary/ annual crops did you harvest within the last 12 months? : Ginger</v>
      </c>
    </row>
    <row r="467" spans="1:4" x14ac:dyDescent="0.25">
      <c r="A467" t="s">
        <v>1111</v>
      </c>
      <c r="B467">
        <v>20</v>
      </c>
      <c r="C467" s="12" t="s">
        <v>1132</v>
      </c>
      <c r="D467" t="str">
        <f t="shared" si="16"/>
        <v>Which of these temporary/ annual crops did you harvest within the last 12 months? : Lettuce</v>
      </c>
    </row>
    <row r="468" spans="1:4" x14ac:dyDescent="0.25">
      <c r="A468" t="s">
        <v>1111</v>
      </c>
      <c r="B468">
        <v>21</v>
      </c>
      <c r="C468" s="12" t="s">
        <v>1133</v>
      </c>
      <c r="D468" t="str">
        <f t="shared" si="16"/>
        <v>Which of these temporary/ annual crops did you harvest within the last 12 months? : Minica</v>
      </c>
    </row>
    <row r="469" spans="1:4" x14ac:dyDescent="0.25">
      <c r="A469" t="s">
        <v>1111</v>
      </c>
      <c r="B469">
        <v>22</v>
      </c>
      <c r="C469" s="12" t="s">
        <v>1158</v>
      </c>
      <c r="D469" t="str">
        <f t="shared" si="16"/>
        <v>Which of these temporary/ annual crops did you harvest within the last 12 months? : Musk Melon</v>
      </c>
    </row>
    <row r="470" spans="1:4" x14ac:dyDescent="0.25">
      <c r="A470" t="s">
        <v>1111</v>
      </c>
      <c r="B470">
        <v>23</v>
      </c>
      <c r="C470" s="12" t="s">
        <v>1134</v>
      </c>
      <c r="D470" t="str">
        <f t="shared" si="16"/>
        <v>Which of these temporary/ annual crops did you harvest within the last 12 months? : Mustard</v>
      </c>
    </row>
    <row r="471" spans="1:4" x14ac:dyDescent="0.25">
      <c r="A471" t="s">
        <v>1111</v>
      </c>
      <c r="B471">
        <v>24</v>
      </c>
      <c r="C471" s="12" t="s">
        <v>1135</v>
      </c>
      <c r="D471" t="str">
        <f t="shared" si="16"/>
        <v>Which of these temporary/ annual crops did you harvest within the last 12 months? : Ochro</v>
      </c>
    </row>
    <row r="472" spans="1:4" x14ac:dyDescent="0.25">
      <c r="A472" t="s">
        <v>1111</v>
      </c>
      <c r="B472">
        <v>25</v>
      </c>
      <c r="C472" s="12" t="s">
        <v>1136</v>
      </c>
      <c r="D472" t="str">
        <f t="shared" si="16"/>
        <v>Which of these temporary/ annual crops did you harvest within the last 12 months? : Onion</v>
      </c>
    </row>
    <row r="473" spans="1:4" x14ac:dyDescent="0.25">
      <c r="A473" t="s">
        <v>1111</v>
      </c>
      <c r="B473">
        <v>26</v>
      </c>
      <c r="C473" s="12" t="s">
        <v>1137</v>
      </c>
      <c r="D473" t="str">
        <f t="shared" si="16"/>
        <v>Which of these temporary/ annual crops did you harvest within the last 12 months? : Pak Choi</v>
      </c>
    </row>
    <row r="474" spans="1:4" x14ac:dyDescent="0.25">
      <c r="A474" t="s">
        <v>1111</v>
      </c>
      <c r="B474">
        <v>27</v>
      </c>
      <c r="C474" s="12" t="s">
        <v>1159</v>
      </c>
      <c r="D474" t="str">
        <f t="shared" si="16"/>
        <v>Which of these temporary/ annual crops did you harvest within the last 12 months? : Parsley</v>
      </c>
    </row>
    <row r="475" spans="1:4" x14ac:dyDescent="0.25">
      <c r="A475" t="s">
        <v>1111</v>
      </c>
      <c r="B475">
        <v>28</v>
      </c>
      <c r="C475" s="12" t="s">
        <v>1138</v>
      </c>
      <c r="D475" t="str">
        <f t="shared" si="16"/>
        <v>Which of these temporary/ annual crops did you harvest within the last 12 months? : Peanut</v>
      </c>
    </row>
    <row r="476" spans="1:4" x14ac:dyDescent="0.25">
      <c r="A476" t="s">
        <v>1111</v>
      </c>
      <c r="B476">
        <v>29</v>
      </c>
      <c r="C476" s="12" t="s">
        <v>1140</v>
      </c>
      <c r="D476" t="str">
        <f t="shared" si="16"/>
        <v>Which of these temporary/ annual crops did you harvest within the last 12 months? : Pepper (Sweet)</v>
      </c>
    </row>
    <row r="477" spans="1:4" x14ac:dyDescent="0.25">
      <c r="A477" t="s">
        <v>1111</v>
      </c>
      <c r="B477">
        <v>30</v>
      </c>
      <c r="C477" s="12" t="s">
        <v>1141</v>
      </c>
      <c r="D477" t="str">
        <f t="shared" si="16"/>
        <v>Which of these temporary/ annual crops did you harvest within the last 12 months? : Pepper (Hot)</v>
      </c>
    </row>
    <row r="478" spans="1:4" x14ac:dyDescent="0.25">
      <c r="A478" t="s">
        <v>1111</v>
      </c>
      <c r="B478">
        <v>31</v>
      </c>
      <c r="C478" s="12" t="s">
        <v>1142</v>
      </c>
      <c r="D478" t="str">
        <f t="shared" si="16"/>
        <v>Which of these temporary/ annual crops did you harvest within the last 12 months? : Pepper (Wiri Wiri)</v>
      </c>
    </row>
    <row r="479" spans="1:4" x14ac:dyDescent="0.25">
      <c r="A479" t="s">
        <v>1111</v>
      </c>
      <c r="B479">
        <v>32</v>
      </c>
      <c r="C479" s="12" t="s">
        <v>1143</v>
      </c>
      <c r="D479" t="str">
        <f t="shared" si="16"/>
        <v>Which of these temporary/ annual crops did you harvest within the last 12 months? : Pineapple</v>
      </c>
    </row>
    <row r="480" spans="1:4" x14ac:dyDescent="0.25">
      <c r="A480" t="s">
        <v>1111</v>
      </c>
      <c r="B480">
        <v>33</v>
      </c>
      <c r="C480" s="12" t="s">
        <v>1160</v>
      </c>
      <c r="D480" t="str">
        <f t="shared" si="16"/>
        <v>Which of these temporary/ annual crops did you harvest within the last 12 months? : Potato</v>
      </c>
    </row>
    <row r="481" spans="1:4" x14ac:dyDescent="0.25">
      <c r="A481" t="s">
        <v>1111</v>
      </c>
      <c r="B481">
        <v>34</v>
      </c>
      <c r="C481" s="12" t="s">
        <v>1144</v>
      </c>
      <c r="D481" t="str">
        <f t="shared" si="16"/>
        <v>Which of these temporary/ annual crops did you harvest within the last 12 months? : Pumpkin</v>
      </c>
    </row>
    <row r="482" spans="1:4" x14ac:dyDescent="0.25">
      <c r="A482" t="s">
        <v>1111</v>
      </c>
      <c r="B482">
        <v>35</v>
      </c>
      <c r="C482" s="12" t="s">
        <v>1161</v>
      </c>
      <c r="D482" t="str">
        <f t="shared" si="16"/>
        <v>Which of these temporary/ annual crops did you harvest within the last 12 months? : Radish</v>
      </c>
    </row>
    <row r="483" spans="1:4" x14ac:dyDescent="0.25">
      <c r="A483" t="s">
        <v>1111</v>
      </c>
      <c r="B483">
        <v>36</v>
      </c>
      <c r="C483" s="13" t="s">
        <v>1145</v>
      </c>
      <c r="D483" t="str">
        <f t="shared" si="16"/>
        <v>Which of these temporary/ annual crops did you harvest within the last 12 months? : Red Beans</v>
      </c>
    </row>
    <row r="484" spans="1:4" x14ac:dyDescent="0.25">
      <c r="A484" t="s">
        <v>1111</v>
      </c>
      <c r="B484">
        <v>37</v>
      </c>
      <c r="C484" s="12" t="s">
        <v>1146</v>
      </c>
      <c r="D484" t="str">
        <f t="shared" si="16"/>
        <v>Which of these temporary/ annual crops did you harvest within the last 12 months? : Rice</v>
      </c>
    </row>
    <row r="485" spans="1:4" x14ac:dyDescent="0.25">
      <c r="A485" t="s">
        <v>1111</v>
      </c>
      <c r="B485">
        <v>38</v>
      </c>
      <c r="C485" s="13" t="s">
        <v>1147</v>
      </c>
      <c r="D485" t="str">
        <f t="shared" si="16"/>
        <v>Which of these temporary/ annual crops did you harvest within the last 12 months? : Saeme</v>
      </c>
    </row>
    <row r="486" spans="1:4" x14ac:dyDescent="0.25">
      <c r="A486" t="s">
        <v>1111</v>
      </c>
      <c r="B486">
        <v>39</v>
      </c>
      <c r="C486" s="12" t="s">
        <v>1148</v>
      </c>
      <c r="D486" t="str">
        <f t="shared" si="16"/>
        <v>Which of these temporary/ annual crops did you harvest within the last 12 months? : Scallion</v>
      </c>
    </row>
    <row r="487" spans="1:4" x14ac:dyDescent="0.25">
      <c r="A487" t="s">
        <v>1111</v>
      </c>
      <c r="B487">
        <v>40</v>
      </c>
      <c r="C487" s="12" t="s">
        <v>1151</v>
      </c>
      <c r="D487" t="str">
        <f t="shared" si="16"/>
        <v>Which of these temporary/ annual crops did you harvest within the last 12 months? : Squash</v>
      </c>
    </row>
    <row r="488" spans="1:4" x14ac:dyDescent="0.25">
      <c r="A488" t="s">
        <v>1111</v>
      </c>
      <c r="B488">
        <v>41</v>
      </c>
      <c r="C488" s="12" t="s">
        <v>1162</v>
      </c>
      <c r="D488" t="str">
        <f t="shared" si="16"/>
        <v>Which of these temporary/ annual crops did you harvest within the last 12 months? : Spinach</v>
      </c>
    </row>
    <row r="489" spans="1:4" x14ac:dyDescent="0.25">
      <c r="A489" t="s">
        <v>1111</v>
      </c>
      <c r="B489">
        <v>42</v>
      </c>
      <c r="C489" s="12" t="s">
        <v>1152</v>
      </c>
      <c r="D489" t="str">
        <f t="shared" si="16"/>
        <v>Which of these temporary/ annual crops did you harvest within the last 12 months? : Sweet Potato</v>
      </c>
    </row>
    <row r="490" spans="1:4" x14ac:dyDescent="0.25">
      <c r="A490" t="s">
        <v>1111</v>
      </c>
      <c r="B490">
        <v>43</v>
      </c>
      <c r="C490" s="12" t="s">
        <v>1163</v>
      </c>
      <c r="D490" t="str">
        <f t="shared" si="16"/>
        <v>Which of these temporary/ annual crops did you harvest within the last 12 months? : Tannia</v>
      </c>
    </row>
    <row r="491" spans="1:4" x14ac:dyDescent="0.25">
      <c r="A491" t="s">
        <v>1111</v>
      </c>
      <c r="B491">
        <v>44</v>
      </c>
      <c r="C491" s="13" t="s">
        <v>1164</v>
      </c>
      <c r="D491" t="str">
        <f t="shared" si="16"/>
        <v>Which of these temporary/ annual crops did you harvest within the last 12 months? : Thyme</v>
      </c>
    </row>
    <row r="492" spans="1:4" x14ac:dyDescent="0.25">
      <c r="A492" t="s">
        <v>1111</v>
      </c>
      <c r="B492">
        <v>45</v>
      </c>
      <c r="C492" s="12" t="s">
        <v>1153</v>
      </c>
      <c r="D492" t="str">
        <f t="shared" si="16"/>
        <v>Which of these temporary/ annual crops did you harvest within the last 12 months? : Tomato</v>
      </c>
    </row>
    <row r="493" spans="1:4" x14ac:dyDescent="0.25">
      <c r="A493" t="s">
        <v>1111</v>
      </c>
      <c r="B493">
        <v>46</v>
      </c>
      <c r="C493" s="12" t="s">
        <v>1154</v>
      </c>
      <c r="D493" t="str">
        <f t="shared" si="16"/>
        <v>Which of these temporary/ annual crops did you harvest within the last 12 months? : Watermelon</v>
      </c>
    </row>
    <row r="494" spans="1:4" x14ac:dyDescent="0.25">
      <c r="A494" t="s">
        <v>1111</v>
      </c>
      <c r="B494">
        <v>47</v>
      </c>
      <c r="C494" s="12" t="s">
        <v>1155</v>
      </c>
      <c r="D494" t="str">
        <f t="shared" si="16"/>
        <v>Which of these temporary/ annual crops did you harvest within the last 12 months? : Yam</v>
      </c>
    </row>
    <row r="495" spans="1:4" x14ac:dyDescent="0.25">
      <c r="A495" t="s">
        <v>1111</v>
      </c>
      <c r="B495">
        <v>48</v>
      </c>
      <c r="C495" s="12" t="s">
        <v>1073</v>
      </c>
      <c r="D495" t="str">
        <f t="shared" si="16"/>
        <v>Which of these temporary/ annual crops did you harvest within the last 12 months? : Other 1</v>
      </c>
    </row>
    <row r="496" spans="1:4" x14ac:dyDescent="0.25">
      <c r="A496" t="s">
        <v>1111</v>
      </c>
      <c r="B496">
        <v>49</v>
      </c>
      <c r="C496" s="12" t="s">
        <v>1074</v>
      </c>
      <c r="D496" t="str">
        <f t="shared" si="16"/>
        <v>Which of these temporary/ annual crops did you harvest within the last 12 months? : Other 2</v>
      </c>
    </row>
    <row r="497" spans="1:4" x14ac:dyDescent="0.25">
      <c r="A497" t="s">
        <v>1111</v>
      </c>
      <c r="B497">
        <v>50</v>
      </c>
      <c r="C497" s="12" t="s">
        <v>1156</v>
      </c>
      <c r="D497" t="str">
        <f t="shared" si="16"/>
        <v>Which of these temporary/ annual crops did you harvest within the last 12 months? : Other 3</v>
      </c>
    </row>
    <row r="498" spans="1:4" x14ac:dyDescent="0.25">
      <c r="A498" t="s">
        <v>1111</v>
      </c>
      <c r="B498">
        <v>51</v>
      </c>
      <c r="C498" s="12" t="s">
        <v>285</v>
      </c>
      <c r="D498" t="str">
        <f>CONCATENATE("Which of these temporary/ annual crops did you harvest within the last 12 months? : ",C498)</f>
        <v>Which of these temporary/ annual crops did you harvest within the last 12 months? : None</v>
      </c>
    </row>
    <row r="499" spans="1:4" x14ac:dyDescent="0.25">
      <c r="A499" t="s">
        <v>1194</v>
      </c>
      <c r="B499">
        <v>1</v>
      </c>
      <c r="C499" t="s">
        <v>1195</v>
      </c>
    </row>
    <row r="500" spans="1:4" x14ac:dyDescent="0.25">
      <c r="A500" t="s">
        <v>1194</v>
      </c>
      <c r="B500">
        <v>2</v>
      </c>
      <c r="C500" t="s">
        <v>1196</v>
      </c>
    </row>
    <row r="501" spans="1:4" x14ac:dyDescent="0.25">
      <c r="A501" t="s">
        <v>1197</v>
      </c>
      <c r="B501">
        <v>1</v>
      </c>
      <c r="C501" t="s">
        <v>1198</v>
      </c>
    </row>
    <row r="502" spans="1:4" x14ac:dyDescent="0.25">
      <c r="A502" t="s">
        <v>1197</v>
      </c>
      <c r="B502">
        <v>2</v>
      </c>
      <c r="C502" t="s">
        <v>1199</v>
      </c>
    </row>
    <row r="503" spans="1:4" x14ac:dyDescent="0.25">
      <c r="A503" t="s">
        <v>1197</v>
      </c>
      <c r="B503">
        <v>3</v>
      </c>
      <c r="C503" t="s">
        <v>1200</v>
      </c>
    </row>
    <row r="504" spans="1:4" x14ac:dyDescent="0.25">
      <c r="A504" t="s">
        <v>1197</v>
      </c>
      <c r="B504">
        <v>4</v>
      </c>
      <c r="C504" t="s">
        <v>1201</v>
      </c>
    </row>
    <row r="505" spans="1:4" x14ac:dyDescent="0.25">
      <c r="A505" t="s">
        <v>1197</v>
      </c>
      <c r="B505">
        <v>5</v>
      </c>
      <c r="C505" t="s">
        <v>1202</v>
      </c>
    </row>
    <row r="506" spans="1:4" x14ac:dyDescent="0.25">
      <c r="A506" t="s">
        <v>1197</v>
      </c>
      <c r="B506">
        <v>6</v>
      </c>
      <c r="C506" t="s">
        <v>1203</v>
      </c>
    </row>
    <row r="507" spans="1:4" x14ac:dyDescent="0.25">
      <c r="A507" t="s">
        <v>1197</v>
      </c>
      <c r="B507">
        <v>7</v>
      </c>
      <c r="C507" t="s">
        <v>1204</v>
      </c>
    </row>
    <row r="508" spans="1:4" x14ac:dyDescent="0.25">
      <c r="A508" t="s">
        <v>1197</v>
      </c>
      <c r="B508">
        <v>8</v>
      </c>
      <c r="C508" t="s">
        <v>1205</v>
      </c>
    </row>
    <row r="509" spans="1:4" x14ac:dyDescent="0.25">
      <c r="A509" t="s">
        <v>1197</v>
      </c>
      <c r="B509">
        <v>9</v>
      </c>
      <c r="C509" t="s">
        <v>1206</v>
      </c>
    </row>
    <row r="510" spans="1:4" x14ac:dyDescent="0.25">
      <c r="A510" t="s">
        <v>1197</v>
      </c>
      <c r="B510">
        <v>10</v>
      </c>
      <c r="C510" t="s">
        <v>1207</v>
      </c>
    </row>
    <row r="511" spans="1:4" x14ac:dyDescent="0.25">
      <c r="A511" t="s">
        <v>1197</v>
      </c>
      <c r="B511">
        <v>11</v>
      </c>
      <c r="C511" t="s">
        <v>1208</v>
      </c>
    </row>
    <row r="512" spans="1:4" x14ac:dyDescent="0.25">
      <c r="A512" t="s">
        <v>1197</v>
      </c>
      <c r="B512">
        <v>12</v>
      </c>
      <c r="C512" t="s">
        <v>1209</v>
      </c>
    </row>
    <row r="513" spans="1:3" x14ac:dyDescent="0.25">
      <c r="A513" t="s">
        <v>1197</v>
      </c>
      <c r="B513">
        <v>13</v>
      </c>
      <c r="C513" t="s">
        <v>1210</v>
      </c>
    </row>
    <row r="514" spans="1:3" x14ac:dyDescent="0.25">
      <c r="A514" t="s">
        <v>1197</v>
      </c>
      <c r="B514">
        <v>14</v>
      </c>
      <c r="C514" t="s">
        <v>1213</v>
      </c>
    </row>
    <row r="515" spans="1:3" x14ac:dyDescent="0.25">
      <c r="A515" t="s">
        <v>1211</v>
      </c>
      <c r="B515">
        <v>1</v>
      </c>
      <c r="C515" t="s">
        <v>1198</v>
      </c>
    </row>
    <row r="516" spans="1:3" x14ac:dyDescent="0.25">
      <c r="A516" t="s">
        <v>1211</v>
      </c>
      <c r="B516">
        <v>2</v>
      </c>
      <c r="C516" t="s">
        <v>1199</v>
      </c>
    </row>
    <row r="517" spans="1:3" x14ac:dyDescent="0.25">
      <c r="A517" t="s">
        <v>1211</v>
      </c>
      <c r="B517">
        <v>3</v>
      </c>
      <c r="C517" t="s">
        <v>1200</v>
      </c>
    </row>
    <row r="518" spans="1:3" x14ac:dyDescent="0.25">
      <c r="A518" t="s">
        <v>1211</v>
      </c>
      <c r="B518">
        <v>4</v>
      </c>
      <c r="C518" t="s">
        <v>1201</v>
      </c>
    </row>
    <row r="519" spans="1:3" x14ac:dyDescent="0.25">
      <c r="A519" t="s">
        <v>1211</v>
      </c>
      <c r="B519">
        <v>5</v>
      </c>
      <c r="C519" t="s">
        <v>1202</v>
      </c>
    </row>
    <row r="520" spans="1:3" x14ac:dyDescent="0.25">
      <c r="A520" t="s">
        <v>1211</v>
      </c>
      <c r="B520">
        <v>6</v>
      </c>
      <c r="C520" t="s">
        <v>1203</v>
      </c>
    </row>
    <row r="521" spans="1:3" x14ac:dyDescent="0.25">
      <c r="A521" t="s">
        <v>1211</v>
      </c>
      <c r="B521">
        <v>7</v>
      </c>
      <c r="C521" t="s">
        <v>1204</v>
      </c>
    </row>
    <row r="522" spans="1:3" x14ac:dyDescent="0.25">
      <c r="A522" t="s">
        <v>1211</v>
      </c>
      <c r="B522">
        <v>8</v>
      </c>
      <c r="C522" t="s">
        <v>1205</v>
      </c>
    </row>
    <row r="523" spans="1:3" x14ac:dyDescent="0.25">
      <c r="A523" t="s">
        <v>1211</v>
      </c>
      <c r="B523">
        <v>9</v>
      </c>
      <c r="C523" t="s">
        <v>1206</v>
      </c>
    </row>
    <row r="524" spans="1:3" x14ac:dyDescent="0.25">
      <c r="A524" t="s">
        <v>1211</v>
      </c>
      <c r="B524">
        <v>10</v>
      </c>
      <c r="C524" t="s">
        <v>1207</v>
      </c>
    </row>
    <row r="525" spans="1:3" x14ac:dyDescent="0.25">
      <c r="A525" t="s">
        <v>1211</v>
      </c>
      <c r="B525">
        <v>11</v>
      </c>
      <c r="C525" t="s">
        <v>1208</v>
      </c>
    </row>
    <row r="526" spans="1:3" x14ac:dyDescent="0.25">
      <c r="A526" t="s">
        <v>1211</v>
      </c>
      <c r="B526">
        <v>12</v>
      </c>
      <c r="C526" t="s">
        <v>1209</v>
      </c>
    </row>
    <row r="527" spans="1:3" x14ac:dyDescent="0.25">
      <c r="A527" t="s">
        <v>1211</v>
      </c>
      <c r="B527">
        <v>13</v>
      </c>
      <c r="C527" t="s">
        <v>1210</v>
      </c>
    </row>
    <row r="528" spans="1:3" x14ac:dyDescent="0.25">
      <c r="A528" t="s">
        <v>1211</v>
      </c>
      <c r="B528">
        <v>14</v>
      </c>
      <c r="C528" t="s">
        <v>1212</v>
      </c>
    </row>
    <row r="529" spans="1:3" x14ac:dyDescent="0.25">
      <c r="A529" t="s">
        <v>1219</v>
      </c>
      <c r="B529">
        <v>1</v>
      </c>
      <c r="C529" t="s">
        <v>1220</v>
      </c>
    </row>
    <row r="530" spans="1:3" x14ac:dyDescent="0.25">
      <c r="A530" t="s">
        <v>1219</v>
      </c>
      <c r="B530">
        <v>2</v>
      </c>
      <c r="C530" t="s">
        <v>1221</v>
      </c>
    </row>
    <row r="531" spans="1:3" x14ac:dyDescent="0.25">
      <c r="A531" t="s">
        <v>1219</v>
      </c>
      <c r="B531">
        <v>3</v>
      </c>
      <c r="C531" t="s">
        <v>1222</v>
      </c>
    </row>
    <row r="532" spans="1:3" x14ac:dyDescent="0.25">
      <c r="A532" t="s">
        <v>1223</v>
      </c>
      <c r="B532">
        <v>1</v>
      </c>
      <c r="C532" t="s">
        <v>1224</v>
      </c>
    </row>
    <row r="533" spans="1:3" x14ac:dyDescent="0.25">
      <c r="A533" t="s">
        <v>1223</v>
      </c>
      <c r="B533">
        <v>2</v>
      </c>
      <c r="C533" t="s">
        <v>1225</v>
      </c>
    </row>
    <row r="534" spans="1:3" x14ac:dyDescent="0.25">
      <c r="A534" t="s">
        <v>1223</v>
      </c>
      <c r="B534">
        <v>3</v>
      </c>
      <c r="C534" t="s">
        <v>1226</v>
      </c>
    </row>
    <row r="535" spans="1:3" x14ac:dyDescent="0.25">
      <c r="A535" t="s">
        <v>1223</v>
      </c>
      <c r="B535">
        <v>4</v>
      </c>
      <c r="C535" t="s">
        <v>1227</v>
      </c>
    </row>
    <row r="536" spans="1:3" x14ac:dyDescent="0.25">
      <c r="A536" t="s">
        <v>1223</v>
      </c>
      <c r="B536">
        <v>5</v>
      </c>
      <c r="C536" t="s">
        <v>1228</v>
      </c>
    </row>
    <row r="537" spans="1:3" x14ac:dyDescent="0.25">
      <c r="A537" t="s">
        <v>1236</v>
      </c>
      <c r="B537">
        <v>1</v>
      </c>
      <c r="C537" t="s">
        <v>1229</v>
      </c>
    </row>
    <row r="538" spans="1:3" x14ac:dyDescent="0.25">
      <c r="A538" t="s">
        <v>1236</v>
      </c>
      <c r="B538">
        <v>2</v>
      </c>
      <c r="C538" t="s">
        <v>2619</v>
      </c>
    </row>
    <row r="539" spans="1:3" x14ac:dyDescent="0.25">
      <c r="A539" t="s">
        <v>1236</v>
      </c>
      <c r="B539">
        <v>3</v>
      </c>
      <c r="C539" t="s">
        <v>1230</v>
      </c>
    </row>
    <row r="540" spans="1:3" x14ac:dyDescent="0.25">
      <c r="A540" t="s">
        <v>1236</v>
      </c>
      <c r="B540">
        <v>4</v>
      </c>
      <c r="C540" t="s">
        <v>737</v>
      </c>
    </row>
    <row r="541" spans="1:3" x14ac:dyDescent="0.25">
      <c r="A541" t="s">
        <v>1236</v>
      </c>
      <c r="B541">
        <v>5</v>
      </c>
      <c r="C541" t="s">
        <v>725</v>
      </c>
    </row>
    <row r="542" spans="1:3" x14ac:dyDescent="0.25">
      <c r="A542" t="s">
        <v>1236</v>
      </c>
      <c r="B542">
        <v>6</v>
      </c>
      <c r="C542" t="s">
        <v>2623</v>
      </c>
    </row>
    <row r="543" spans="1:3" x14ac:dyDescent="0.25">
      <c r="A543" t="s">
        <v>1236</v>
      </c>
      <c r="B543">
        <v>7</v>
      </c>
      <c r="C543" t="s">
        <v>1231</v>
      </c>
    </row>
    <row r="544" spans="1:3" x14ac:dyDescent="0.25">
      <c r="A544" t="s">
        <v>1236</v>
      </c>
      <c r="B544">
        <v>8</v>
      </c>
      <c r="C544" t="s">
        <v>1232</v>
      </c>
    </row>
    <row r="545" spans="1:3" x14ac:dyDescent="0.25">
      <c r="A545" t="s">
        <v>1236</v>
      </c>
      <c r="B545">
        <v>9</v>
      </c>
      <c r="C545" t="s">
        <v>1233</v>
      </c>
    </row>
    <row r="546" spans="1:3" x14ac:dyDescent="0.25">
      <c r="A546" t="s">
        <v>1236</v>
      </c>
      <c r="B546">
        <v>10</v>
      </c>
      <c r="C546" t="s">
        <v>1234</v>
      </c>
    </row>
    <row r="547" spans="1:3" x14ac:dyDescent="0.25">
      <c r="A547" t="s">
        <v>1236</v>
      </c>
      <c r="B547">
        <v>11</v>
      </c>
      <c r="C547" t="s">
        <v>1235</v>
      </c>
    </row>
    <row r="548" spans="1:3" x14ac:dyDescent="0.25">
      <c r="A548" t="s">
        <v>1236</v>
      </c>
      <c r="B548">
        <v>12</v>
      </c>
      <c r="C548" t="s">
        <v>2620</v>
      </c>
    </row>
    <row r="549" spans="1:3" x14ac:dyDescent="0.25">
      <c r="A549" t="s">
        <v>1236</v>
      </c>
      <c r="B549">
        <v>13</v>
      </c>
      <c r="C549" t="s">
        <v>732</v>
      </c>
    </row>
    <row r="550" spans="1:3" x14ac:dyDescent="0.25">
      <c r="A550" t="s">
        <v>1236</v>
      </c>
      <c r="B550">
        <v>14</v>
      </c>
      <c r="C550" t="s">
        <v>2621</v>
      </c>
    </row>
    <row r="551" spans="1:3" x14ac:dyDescent="0.25">
      <c r="A551" t="s">
        <v>1236</v>
      </c>
      <c r="B551">
        <v>15</v>
      </c>
      <c r="C551" t="s">
        <v>2622</v>
      </c>
    </row>
    <row r="552" spans="1:3" x14ac:dyDescent="0.25">
      <c r="A552" t="s">
        <v>1236</v>
      </c>
      <c r="B552">
        <v>16</v>
      </c>
      <c r="C552" t="s">
        <v>2624</v>
      </c>
    </row>
    <row r="553" spans="1:3" x14ac:dyDescent="0.25">
      <c r="A553" t="s">
        <v>1236</v>
      </c>
      <c r="B553">
        <v>17</v>
      </c>
      <c r="C553" t="s">
        <v>2625</v>
      </c>
    </row>
    <row r="554" spans="1:3" x14ac:dyDescent="0.25">
      <c r="A554" t="s">
        <v>1236</v>
      </c>
      <c r="B554">
        <v>18</v>
      </c>
      <c r="C554" t="s">
        <v>2626</v>
      </c>
    </row>
    <row r="555" spans="1:3" x14ac:dyDescent="0.25">
      <c r="A555" t="s">
        <v>1236</v>
      </c>
      <c r="B555">
        <v>19</v>
      </c>
      <c r="C555" t="s">
        <v>735</v>
      </c>
    </row>
    <row r="556" spans="1:3" x14ac:dyDescent="0.25">
      <c r="A556" t="s">
        <v>1236</v>
      </c>
      <c r="B556">
        <v>20</v>
      </c>
      <c r="C556" t="s">
        <v>2627</v>
      </c>
    </row>
    <row r="557" spans="1:3" x14ac:dyDescent="0.25">
      <c r="A557" t="s">
        <v>1236</v>
      </c>
      <c r="B557">
        <v>21</v>
      </c>
      <c r="C557" t="s">
        <v>2628</v>
      </c>
    </row>
    <row r="558" spans="1:3" x14ac:dyDescent="0.25">
      <c r="A558" t="s">
        <v>1236</v>
      </c>
      <c r="B558">
        <v>22</v>
      </c>
      <c r="C558" t="s">
        <v>95</v>
      </c>
    </row>
    <row r="559" spans="1:3" x14ac:dyDescent="0.25">
      <c r="A559" t="s">
        <v>1250</v>
      </c>
      <c r="B559">
        <v>1</v>
      </c>
      <c r="C559" t="s">
        <v>901</v>
      </c>
    </row>
    <row r="560" spans="1:3" x14ac:dyDescent="0.25">
      <c r="A560" t="s">
        <v>1250</v>
      </c>
      <c r="B560">
        <v>2</v>
      </c>
      <c r="C560" t="s">
        <v>1251</v>
      </c>
    </row>
    <row r="561" spans="1:3" x14ac:dyDescent="0.25">
      <c r="A561" t="s">
        <v>1250</v>
      </c>
      <c r="B561">
        <v>3</v>
      </c>
      <c r="C561" t="s">
        <v>1252</v>
      </c>
    </row>
    <row r="562" spans="1:3" x14ac:dyDescent="0.25">
      <c r="A562" t="s">
        <v>1250</v>
      </c>
      <c r="B562">
        <v>4</v>
      </c>
      <c r="C562" t="s">
        <v>1253</v>
      </c>
    </row>
    <row r="563" spans="1:3" x14ac:dyDescent="0.25">
      <c r="A563" t="s">
        <v>1250</v>
      </c>
      <c r="B563">
        <v>5</v>
      </c>
      <c r="C563" t="s">
        <v>1254</v>
      </c>
    </row>
    <row r="564" spans="1:3" x14ac:dyDescent="0.25">
      <c r="A564" t="s">
        <v>1250</v>
      </c>
      <c r="B564">
        <v>6</v>
      </c>
      <c r="C564" t="s">
        <v>1255</v>
      </c>
    </row>
    <row r="565" spans="1:3" x14ac:dyDescent="0.25">
      <c r="A565" t="s">
        <v>1250</v>
      </c>
      <c r="B565">
        <v>7</v>
      </c>
      <c r="C565" t="s">
        <v>95</v>
      </c>
    </row>
    <row r="566" spans="1:3" x14ac:dyDescent="0.25">
      <c r="A566" t="s">
        <v>1272</v>
      </c>
      <c r="B566">
        <v>1</v>
      </c>
      <c r="C566" t="s">
        <v>353</v>
      </c>
    </row>
    <row r="567" spans="1:3" x14ac:dyDescent="0.25">
      <c r="A567" t="s">
        <v>1272</v>
      </c>
      <c r="B567">
        <v>2</v>
      </c>
      <c r="C567" t="s">
        <v>1273</v>
      </c>
    </row>
    <row r="568" spans="1:3" x14ac:dyDescent="0.25">
      <c r="A568" t="s">
        <v>1272</v>
      </c>
      <c r="B568">
        <v>3</v>
      </c>
      <c r="C568" t="s">
        <v>94</v>
      </c>
    </row>
    <row r="569" spans="1:3" x14ac:dyDescent="0.25">
      <c r="A569" t="s">
        <v>1272</v>
      </c>
      <c r="B569">
        <v>4</v>
      </c>
      <c r="C569" t="s">
        <v>95</v>
      </c>
    </row>
    <row r="570" spans="1:3" x14ac:dyDescent="0.25">
      <c r="A570" t="s">
        <v>1275</v>
      </c>
      <c r="B570">
        <v>1</v>
      </c>
      <c r="C570" t="s">
        <v>1277</v>
      </c>
    </row>
    <row r="571" spans="1:3" x14ac:dyDescent="0.25">
      <c r="A571" t="s">
        <v>1275</v>
      </c>
      <c r="B571">
        <v>2</v>
      </c>
      <c r="C571" t="s">
        <v>1278</v>
      </c>
    </row>
    <row r="572" spans="1:3" x14ac:dyDescent="0.25">
      <c r="A572" t="s">
        <v>1275</v>
      </c>
      <c r="B572">
        <v>3</v>
      </c>
      <c r="C572" t="s">
        <v>911</v>
      </c>
    </row>
    <row r="573" spans="1:3" x14ac:dyDescent="0.25">
      <c r="A573" t="s">
        <v>1275</v>
      </c>
      <c r="B573">
        <v>4</v>
      </c>
      <c r="C573" t="s">
        <v>1279</v>
      </c>
    </row>
    <row r="574" spans="1:3" x14ac:dyDescent="0.25">
      <c r="A574" t="s">
        <v>1275</v>
      </c>
      <c r="B574">
        <v>5</v>
      </c>
      <c r="C574" t="s">
        <v>1280</v>
      </c>
    </row>
    <row r="575" spans="1:3" x14ac:dyDescent="0.25">
      <c r="A575" t="s">
        <v>1275</v>
      </c>
      <c r="B575">
        <v>6</v>
      </c>
      <c r="C575" t="s">
        <v>1281</v>
      </c>
    </row>
    <row r="576" spans="1:3" x14ac:dyDescent="0.25">
      <c r="A576" t="s">
        <v>1275</v>
      </c>
      <c r="B576">
        <v>7</v>
      </c>
      <c r="C576" t="s">
        <v>95</v>
      </c>
    </row>
    <row r="577" spans="1:3" x14ac:dyDescent="0.25">
      <c r="A577" t="s">
        <v>1287</v>
      </c>
      <c r="B577">
        <v>1</v>
      </c>
      <c r="C577" t="s">
        <v>1288</v>
      </c>
    </row>
    <row r="578" spans="1:3" x14ac:dyDescent="0.25">
      <c r="A578" t="s">
        <v>1287</v>
      </c>
      <c r="B578">
        <v>2</v>
      </c>
      <c r="C578" t="s">
        <v>1289</v>
      </c>
    </row>
    <row r="579" spans="1:3" x14ac:dyDescent="0.25">
      <c r="A579" t="s">
        <v>1287</v>
      </c>
      <c r="B579">
        <v>3</v>
      </c>
      <c r="C579" t="s">
        <v>1290</v>
      </c>
    </row>
    <row r="580" spans="1:3" x14ac:dyDescent="0.25">
      <c r="A580" t="s">
        <v>1287</v>
      </c>
      <c r="B580">
        <v>4</v>
      </c>
      <c r="C580" t="s">
        <v>1291</v>
      </c>
    </row>
    <row r="581" spans="1:3" x14ac:dyDescent="0.25">
      <c r="A581" t="s">
        <v>1287</v>
      </c>
      <c r="B581">
        <v>5</v>
      </c>
      <c r="C581" t="s">
        <v>1292</v>
      </c>
    </row>
    <row r="582" spans="1:3" x14ac:dyDescent="0.25">
      <c r="A582" t="s">
        <v>1287</v>
      </c>
      <c r="B582">
        <v>6</v>
      </c>
      <c r="C582" t="s">
        <v>1293</v>
      </c>
    </row>
    <row r="583" spans="1:3" x14ac:dyDescent="0.25">
      <c r="A583" t="s">
        <v>1307</v>
      </c>
      <c r="B583">
        <v>1</v>
      </c>
      <c r="C583" t="s">
        <v>1308</v>
      </c>
    </row>
    <row r="584" spans="1:3" x14ac:dyDescent="0.25">
      <c r="A584" t="s">
        <v>1307</v>
      </c>
      <c r="B584">
        <v>2</v>
      </c>
      <c r="C584" t="s">
        <v>1309</v>
      </c>
    </row>
    <row r="585" spans="1:3" x14ac:dyDescent="0.25">
      <c r="A585" t="s">
        <v>1307</v>
      </c>
      <c r="B585">
        <v>3</v>
      </c>
      <c r="C585" t="s">
        <v>95</v>
      </c>
    </row>
    <row r="586" spans="1:3" x14ac:dyDescent="0.25">
      <c r="A586" t="s">
        <v>1307</v>
      </c>
      <c r="B586">
        <v>4</v>
      </c>
      <c r="C586" t="s">
        <v>1310</v>
      </c>
    </row>
    <row r="587" spans="1:3" x14ac:dyDescent="0.25">
      <c r="A587" t="s">
        <v>1798</v>
      </c>
      <c r="B587">
        <v>1</v>
      </c>
      <c r="C587" t="s">
        <v>1392</v>
      </c>
    </row>
    <row r="588" spans="1:3" x14ac:dyDescent="0.25">
      <c r="A588" t="s">
        <v>1798</v>
      </c>
      <c r="B588">
        <v>2</v>
      </c>
      <c r="C588" t="s">
        <v>1393</v>
      </c>
    </row>
    <row r="589" spans="1:3" x14ac:dyDescent="0.25">
      <c r="A589" t="s">
        <v>1798</v>
      </c>
      <c r="B589">
        <v>3</v>
      </c>
      <c r="C589" t="s">
        <v>1394</v>
      </c>
    </row>
    <row r="590" spans="1:3" x14ac:dyDescent="0.25">
      <c r="A590" t="s">
        <v>1798</v>
      </c>
      <c r="B590">
        <v>4</v>
      </c>
      <c r="C590" t="s">
        <v>1395</v>
      </c>
    </row>
    <row r="591" spans="1:3" x14ac:dyDescent="0.25">
      <c r="A591" t="s">
        <v>1798</v>
      </c>
      <c r="B591">
        <v>5</v>
      </c>
      <c r="C591" t="s">
        <v>1396</v>
      </c>
    </row>
    <row r="592" spans="1:3" x14ac:dyDescent="0.25">
      <c r="A592" t="s">
        <v>1798</v>
      </c>
      <c r="B592">
        <v>6</v>
      </c>
      <c r="C592" t="s">
        <v>1397</v>
      </c>
    </row>
    <row r="593" spans="1:4" x14ac:dyDescent="0.25">
      <c r="A593" t="s">
        <v>1798</v>
      </c>
      <c r="B593">
        <v>7</v>
      </c>
      <c r="C593" t="s">
        <v>1398</v>
      </c>
    </row>
    <row r="594" spans="1:4" x14ac:dyDescent="0.25">
      <c r="A594" t="s">
        <v>1798</v>
      </c>
      <c r="B594">
        <v>8</v>
      </c>
      <c r="C594" t="s">
        <v>1399</v>
      </c>
    </row>
    <row r="595" spans="1:4" x14ac:dyDescent="0.25">
      <c r="A595" t="s">
        <v>1798</v>
      </c>
      <c r="B595">
        <v>9</v>
      </c>
      <c r="C595" t="s">
        <v>1073</v>
      </c>
    </row>
    <row r="596" spans="1:4" x14ac:dyDescent="0.25">
      <c r="A596" t="s">
        <v>1798</v>
      </c>
      <c r="B596">
        <v>10</v>
      </c>
      <c r="C596" t="s">
        <v>1074</v>
      </c>
    </row>
    <row r="597" spans="1:4" x14ac:dyDescent="0.25">
      <c r="A597" t="s">
        <v>1798</v>
      </c>
      <c r="B597">
        <v>11</v>
      </c>
      <c r="C597" t="s">
        <v>1156</v>
      </c>
    </row>
    <row r="598" spans="1:4" x14ac:dyDescent="0.25">
      <c r="A598" t="s">
        <v>1447</v>
      </c>
      <c r="B598" s="16">
        <v>1</v>
      </c>
      <c r="C598" t="s">
        <v>1459</v>
      </c>
      <c r="D598" t="str">
        <f>CONCATENATE("Which of these permanent/perennial crops did you harvest within the last 12 months? : ",C598)</f>
        <v>Which of these permanent/perennial crops did you harvest within the last 12 months? : Avocado</v>
      </c>
    </row>
    <row r="599" spans="1:4" x14ac:dyDescent="0.25">
      <c r="A599" t="s">
        <v>1447</v>
      </c>
      <c r="B599" s="16">
        <v>2</v>
      </c>
      <c r="C599" t="s">
        <v>1460</v>
      </c>
      <c r="D599" t="str">
        <f t="shared" ref="D599:D644" si="17">CONCATENATE("Which of these permanent/perennial crops did you harvest within the last 12 months? : ",C599)</f>
        <v>Which of these permanent/perennial crops did you harvest within the last 12 months? : Banana</v>
      </c>
    </row>
    <row r="600" spans="1:4" x14ac:dyDescent="0.25">
      <c r="A600" t="s">
        <v>1447</v>
      </c>
      <c r="B600" s="16">
        <v>3</v>
      </c>
      <c r="C600" t="s">
        <v>1461</v>
      </c>
      <c r="D600" t="str">
        <f t="shared" si="17"/>
        <v>Which of these permanent/perennial crops did you harvest within the last 12 months? : Bilimbi</v>
      </c>
    </row>
    <row r="601" spans="1:4" x14ac:dyDescent="0.25">
      <c r="A601" t="s">
        <v>1447</v>
      </c>
      <c r="B601" s="16">
        <v>4</v>
      </c>
      <c r="C601" t="s">
        <v>1462</v>
      </c>
      <c r="D601" t="str">
        <f t="shared" si="17"/>
        <v>Which of these permanent/perennial crops did you harvest within the last 12 months? : Breadfruit</v>
      </c>
    </row>
    <row r="602" spans="1:4" x14ac:dyDescent="0.25">
      <c r="A602" t="s">
        <v>1447</v>
      </c>
      <c r="B602" s="16">
        <v>5</v>
      </c>
      <c r="C602" t="s">
        <v>1486</v>
      </c>
      <c r="D602" t="str">
        <f t="shared" si="17"/>
        <v>Which of these permanent/perennial crops did you harvest within the last 12 months? : Breadnut</v>
      </c>
    </row>
    <row r="603" spans="1:4" x14ac:dyDescent="0.25">
      <c r="A603" t="s">
        <v>1447</v>
      </c>
      <c r="B603" s="16">
        <v>6</v>
      </c>
      <c r="C603" t="s">
        <v>1463</v>
      </c>
      <c r="D603" t="str">
        <f t="shared" si="17"/>
        <v>Which of these permanent/perennial crops did you harvest within the last 12 months? : Carambola</v>
      </c>
    </row>
    <row r="604" spans="1:4" x14ac:dyDescent="0.25">
      <c r="A604" t="s">
        <v>1447</v>
      </c>
      <c r="B604" s="16">
        <v>7</v>
      </c>
      <c r="C604" t="s">
        <v>1464</v>
      </c>
      <c r="D604" t="str">
        <f t="shared" si="17"/>
        <v>Which of these permanent/perennial crops did you harvest within the last 12 months? : Cashew</v>
      </c>
    </row>
    <row r="605" spans="1:4" x14ac:dyDescent="0.25">
      <c r="A605" t="s">
        <v>1447</v>
      </c>
      <c r="B605" s="16">
        <v>8</v>
      </c>
      <c r="C605" t="s">
        <v>1465</v>
      </c>
      <c r="D605" t="str">
        <f t="shared" si="17"/>
        <v>Which of these permanent/perennial crops did you harvest within the last 12 months? : Cherry</v>
      </c>
    </row>
    <row r="606" spans="1:4" x14ac:dyDescent="0.25">
      <c r="A606" t="s">
        <v>1447</v>
      </c>
      <c r="B606" s="16">
        <v>9</v>
      </c>
      <c r="C606" t="s">
        <v>1466</v>
      </c>
      <c r="D606" t="str">
        <f t="shared" si="17"/>
        <v>Which of these permanent/perennial crops did you harvest within the last 12 months? : Cocoa</v>
      </c>
    </row>
    <row r="607" spans="1:4" x14ac:dyDescent="0.25">
      <c r="A607" t="s">
        <v>1447</v>
      </c>
      <c r="B607" s="16">
        <v>10</v>
      </c>
      <c r="C607" t="s">
        <v>1467</v>
      </c>
      <c r="D607" t="str">
        <f t="shared" si="17"/>
        <v>Which of these permanent/perennial crops did you harvest within the last 12 months? : Coconut</v>
      </c>
    </row>
    <row r="608" spans="1:4" x14ac:dyDescent="0.25">
      <c r="A608" t="s">
        <v>1447</v>
      </c>
      <c r="B608" s="16">
        <v>11</v>
      </c>
      <c r="C608" t="s">
        <v>1468</v>
      </c>
      <c r="D608" t="str">
        <f t="shared" si="17"/>
        <v>Which of these permanent/perennial crops did you harvest within the last 12 months? : Coffee</v>
      </c>
    </row>
    <row r="609" spans="1:4" x14ac:dyDescent="0.25">
      <c r="A609" t="s">
        <v>1447</v>
      </c>
      <c r="B609" s="16">
        <v>12</v>
      </c>
      <c r="C609" t="s">
        <v>1124</v>
      </c>
      <c r="D609" t="str">
        <f t="shared" si="17"/>
        <v>Which of these permanent/perennial crops did you harvest within the last 12 months? : Corilla</v>
      </c>
    </row>
    <row r="610" spans="1:4" x14ac:dyDescent="0.25">
      <c r="A610" t="s">
        <v>1447</v>
      </c>
      <c r="B610" s="16">
        <v>13</v>
      </c>
      <c r="C610" t="s">
        <v>1487</v>
      </c>
      <c r="D610" t="str">
        <f t="shared" si="17"/>
        <v>Which of these permanent/perennial crops did you harvest within the last 12 months? : Eddo</v>
      </c>
    </row>
    <row r="611" spans="1:4" x14ac:dyDescent="0.25">
      <c r="A611" t="s">
        <v>1447</v>
      </c>
      <c r="B611" s="16">
        <v>14</v>
      </c>
      <c r="C611" t="s">
        <v>1488</v>
      </c>
      <c r="D611" t="str">
        <f t="shared" si="17"/>
        <v>Which of these permanent/perennial crops did you harvest within the last 12 months? : Golden Apple</v>
      </c>
    </row>
    <row r="612" spans="1:4" x14ac:dyDescent="0.25">
      <c r="A612" t="s">
        <v>1447</v>
      </c>
      <c r="B612" s="16">
        <v>15</v>
      </c>
      <c r="C612" t="s">
        <v>1489</v>
      </c>
      <c r="D612" t="str">
        <f t="shared" si="17"/>
        <v>Which of these permanent/perennial crops did you harvest within the last 12 months? : Gooseberry</v>
      </c>
    </row>
    <row r="613" spans="1:4" x14ac:dyDescent="0.25">
      <c r="A613" t="s">
        <v>1447</v>
      </c>
      <c r="B613" s="16">
        <v>16</v>
      </c>
      <c r="C613" t="s">
        <v>1490</v>
      </c>
      <c r="D613" t="str">
        <f t="shared" si="17"/>
        <v>Which of these permanent/perennial crops did you harvest within the last 12 months? : Granadilla</v>
      </c>
    </row>
    <row r="614" spans="1:4" x14ac:dyDescent="0.25">
      <c r="A614" t="s">
        <v>1447</v>
      </c>
      <c r="B614" s="16">
        <v>17</v>
      </c>
      <c r="C614" t="s">
        <v>1469</v>
      </c>
      <c r="D614" t="str">
        <f t="shared" si="17"/>
        <v>Which of these permanent/perennial crops did you harvest within the last 12 months? : Grapefruit</v>
      </c>
    </row>
    <row r="615" spans="1:4" x14ac:dyDescent="0.25">
      <c r="A615" t="s">
        <v>1447</v>
      </c>
      <c r="B615" s="16">
        <v>18</v>
      </c>
      <c r="C615" t="s">
        <v>1470</v>
      </c>
      <c r="D615" t="str">
        <f t="shared" si="17"/>
        <v>Which of these permanent/perennial crops did you harvest within the last 12 months? : Guava</v>
      </c>
    </row>
    <row r="616" spans="1:4" x14ac:dyDescent="0.25">
      <c r="A616" t="s">
        <v>1447</v>
      </c>
      <c r="B616" s="16">
        <v>19</v>
      </c>
      <c r="C616" t="s">
        <v>1471</v>
      </c>
      <c r="D616" t="str">
        <f t="shared" si="17"/>
        <v>Which of these permanent/perennial crops did you harvest within the last 12 months? : Lemon</v>
      </c>
    </row>
    <row r="617" spans="1:4" x14ac:dyDescent="0.25">
      <c r="A617" t="s">
        <v>1447</v>
      </c>
      <c r="B617" s="16">
        <v>20</v>
      </c>
      <c r="C617" t="s">
        <v>1472</v>
      </c>
      <c r="D617" t="str">
        <f t="shared" si="17"/>
        <v>Which of these permanent/perennial crops did you harvest within the last 12 months? : Lime</v>
      </c>
    </row>
    <row r="618" spans="1:4" x14ac:dyDescent="0.25">
      <c r="A618" t="s">
        <v>1447</v>
      </c>
      <c r="B618" s="16">
        <v>21</v>
      </c>
      <c r="C618" t="s">
        <v>1473</v>
      </c>
      <c r="D618" t="str">
        <f t="shared" si="17"/>
        <v>Which of these permanent/perennial crops did you harvest within the last 12 months? : Mamey</v>
      </c>
    </row>
    <row r="619" spans="1:4" x14ac:dyDescent="0.25">
      <c r="A619" t="s">
        <v>1447</v>
      </c>
      <c r="B619" s="16">
        <v>22</v>
      </c>
      <c r="C619" t="s">
        <v>1474</v>
      </c>
      <c r="D619" t="str">
        <f t="shared" si="17"/>
        <v>Which of these permanent/perennial crops did you harvest within the last 12 months? : Mango</v>
      </c>
    </row>
    <row r="620" spans="1:4" x14ac:dyDescent="0.25">
      <c r="A620" t="s">
        <v>1447</v>
      </c>
      <c r="B620" s="16">
        <v>23</v>
      </c>
      <c r="C620" t="s">
        <v>1491</v>
      </c>
      <c r="D620" t="str">
        <f t="shared" si="17"/>
        <v>Which of these permanent/perennial crops did you harvest within the last 12 months? : Married man</v>
      </c>
    </row>
    <row r="621" spans="1:4" x14ac:dyDescent="0.25">
      <c r="A621" t="s">
        <v>1447</v>
      </c>
      <c r="B621" s="16">
        <v>24</v>
      </c>
      <c r="C621" t="s">
        <v>1475</v>
      </c>
      <c r="D621" t="str">
        <f t="shared" si="17"/>
        <v>Which of these permanent/perennial crops did you harvest within the last 12 months? : Orange</v>
      </c>
    </row>
    <row r="622" spans="1:4" x14ac:dyDescent="0.25">
      <c r="A622" t="s">
        <v>1447</v>
      </c>
      <c r="B622" s="16">
        <v>25</v>
      </c>
      <c r="C622" t="s">
        <v>1476</v>
      </c>
      <c r="D622" t="str">
        <f t="shared" si="17"/>
        <v>Which of these permanent/perennial crops did you harvest within the last 12 months? : Papaya / Papaw</v>
      </c>
    </row>
    <row r="623" spans="1:4" x14ac:dyDescent="0.25">
      <c r="A623" t="s">
        <v>1447</v>
      </c>
      <c r="B623" s="16">
        <v>26</v>
      </c>
      <c r="C623" t="s">
        <v>1477</v>
      </c>
      <c r="D623" t="str">
        <f t="shared" si="17"/>
        <v>Which of these permanent/perennial crops did you harvest within the last 12 months? : Passion Fruit</v>
      </c>
    </row>
    <row r="624" spans="1:4" x14ac:dyDescent="0.25">
      <c r="A624" t="s">
        <v>1447</v>
      </c>
      <c r="B624" s="16">
        <v>27</v>
      </c>
      <c r="C624" t="s">
        <v>1478</v>
      </c>
      <c r="D624" t="str">
        <f t="shared" si="17"/>
        <v>Which of these permanent/perennial crops did you harvest within the last 12 months? : Peach</v>
      </c>
    </row>
    <row r="625" spans="1:4" x14ac:dyDescent="0.25">
      <c r="A625" t="s">
        <v>1447</v>
      </c>
      <c r="B625" s="16">
        <v>28</v>
      </c>
      <c r="C625" t="s">
        <v>1479</v>
      </c>
      <c r="D625" t="str">
        <f t="shared" si="17"/>
        <v>Which of these permanent/perennial crops did you harvest within the last 12 months? : Pear</v>
      </c>
    </row>
    <row r="626" spans="1:4" x14ac:dyDescent="0.25">
      <c r="A626" t="s">
        <v>1447</v>
      </c>
      <c r="B626" s="16">
        <v>29</v>
      </c>
      <c r="C626" t="s">
        <v>1480</v>
      </c>
      <c r="D626" t="str">
        <f t="shared" si="17"/>
        <v>Which of these permanent/perennial crops did you harvest within the last 12 months? : Permanent Pasture</v>
      </c>
    </row>
    <row r="627" spans="1:4" x14ac:dyDescent="0.25">
      <c r="A627" t="s">
        <v>1447</v>
      </c>
      <c r="B627" s="16">
        <v>30</v>
      </c>
      <c r="C627" t="s">
        <v>1492</v>
      </c>
      <c r="D627" t="str">
        <f t="shared" si="17"/>
        <v>Which of these permanent/perennial crops did you harvest within the last 12 months? : Pigeon Peas</v>
      </c>
    </row>
    <row r="628" spans="1:4" x14ac:dyDescent="0.25">
      <c r="A628" t="s">
        <v>1447</v>
      </c>
      <c r="B628" s="16">
        <v>31</v>
      </c>
      <c r="C628" t="s">
        <v>1481</v>
      </c>
      <c r="D628" t="str">
        <f t="shared" si="17"/>
        <v>Which of these permanent/perennial crops did you harvest within the last 12 months? : Plantain</v>
      </c>
    </row>
    <row r="629" spans="1:4" x14ac:dyDescent="0.25">
      <c r="A629" t="s">
        <v>1447</v>
      </c>
      <c r="B629" s="16">
        <v>32</v>
      </c>
      <c r="C629" t="s">
        <v>1493</v>
      </c>
      <c r="D629" t="str">
        <f t="shared" si="17"/>
        <v>Which of these permanent/perennial crops did you harvest within the last 12 months? : Pomegranate</v>
      </c>
    </row>
    <row r="630" spans="1:4" x14ac:dyDescent="0.25">
      <c r="A630" t="s">
        <v>1447</v>
      </c>
      <c r="B630" s="16">
        <v>33</v>
      </c>
      <c r="C630" t="s">
        <v>1494</v>
      </c>
      <c r="D630" t="str">
        <f t="shared" si="17"/>
        <v>Which of these permanent/perennial crops did you harvest within the last 12 months? : Psydium</v>
      </c>
    </row>
    <row r="631" spans="1:4" x14ac:dyDescent="0.25">
      <c r="A631" t="s">
        <v>1447</v>
      </c>
      <c r="B631" s="16">
        <v>34</v>
      </c>
      <c r="C631" t="s">
        <v>1495</v>
      </c>
      <c r="D631" t="str">
        <f t="shared" si="17"/>
        <v>Which of these permanent/perennial crops did you harvest within the last 12 months? : Ramboutan</v>
      </c>
    </row>
    <row r="632" spans="1:4" x14ac:dyDescent="0.25">
      <c r="A632" t="s">
        <v>1447</v>
      </c>
      <c r="B632" s="16">
        <v>35</v>
      </c>
      <c r="C632" t="s">
        <v>1147</v>
      </c>
      <c r="D632" t="str">
        <f t="shared" si="17"/>
        <v>Which of these permanent/perennial crops did you harvest within the last 12 months? : Saeme</v>
      </c>
    </row>
    <row r="633" spans="1:4" x14ac:dyDescent="0.25">
      <c r="A633" t="s">
        <v>1447</v>
      </c>
      <c r="B633" s="16">
        <v>36</v>
      </c>
      <c r="C633" t="s">
        <v>1482</v>
      </c>
      <c r="D633" t="str">
        <f t="shared" si="17"/>
        <v>Which of these permanent/perennial crops did you harvest within the last 12 months? : Sapodilla</v>
      </c>
    </row>
    <row r="634" spans="1:4" x14ac:dyDescent="0.25">
      <c r="A634" t="s">
        <v>1447</v>
      </c>
      <c r="B634" s="16">
        <v>37</v>
      </c>
      <c r="C634" t="s">
        <v>1149</v>
      </c>
      <c r="D634" t="str">
        <f t="shared" si="17"/>
        <v>Which of these permanent/perennial crops did you harvest within the last 12 months? : Sorrel</v>
      </c>
    </row>
    <row r="635" spans="1:4" x14ac:dyDescent="0.25">
      <c r="A635" t="s">
        <v>1447</v>
      </c>
      <c r="B635" s="16">
        <v>38</v>
      </c>
      <c r="C635" t="s">
        <v>1483</v>
      </c>
      <c r="D635" t="str">
        <f t="shared" si="17"/>
        <v>Which of these permanent/perennial crops did you harvest within the last 12 months? : Sour Sop</v>
      </c>
    </row>
    <row r="636" spans="1:4" x14ac:dyDescent="0.25">
      <c r="A636" t="s">
        <v>1447</v>
      </c>
      <c r="B636" s="16">
        <v>39</v>
      </c>
      <c r="C636" t="s">
        <v>1496</v>
      </c>
      <c r="D636" t="str">
        <f t="shared" si="17"/>
        <v>Which of these permanent/perennial crops did you harvest within the last 12 months? : Star Apple</v>
      </c>
    </row>
    <row r="637" spans="1:4" x14ac:dyDescent="0.25">
      <c r="A637" t="s">
        <v>1447</v>
      </c>
      <c r="B637" s="16">
        <v>40</v>
      </c>
      <c r="C637" t="s">
        <v>1497</v>
      </c>
      <c r="D637" t="str">
        <f t="shared" si="17"/>
        <v>Which of these permanent/perennial crops did you harvest within the last 12 months? : Sugar Apple</v>
      </c>
    </row>
    <row r="638" spans="1:4" x14ac:dyDescent="0.25">
      <c r="A638" t="s">
        <v>1447</v>
      </c>
      <c r="B638" s="16">
        <v>41</v>
      </c>
      <c r="C638" t="s">
        <v>1484</v>
      </c>
      <c r="D638" t="str">
        <f t="shared" si="17"/>
        <v>Which of these permanent/perennial crops did you harvest within the last 12 months? : Sugar Cane</v>
      </c>
    </row>
    <row r="639" spans="1:4" x14ac:dyDescent="0.25">
      <c r="A639" t="s">
        <v>1447</v>
      </c>
      <c r="B639" s="16">
        <v>42</v>
      </c>
      <c r="C639" t="s">
        <v>1485</v>
      </c>
      <c r="D639" t="str">
        <f t="shared" si="17"/>
        <v>Which of these permanent/perennial crops did you harvest within the last 12 months? : Tangerine</v>
      </c>
    </row>
    <row r="640" spans="1:4" x14ac:dyDescent="0.25">
      <c r="A640" t="s">
        <v>1447</v>
      </c>
      <c r="B640" s="16">
        <v>43</v>
      </c>
      <c r="C640" t="s">
        <v>1498</v>
      </c>
      <c r="D640" t="str">
        <f t="shared" si="17"/>
        <v>Which of these permanent/perennial crops did you harvest within the last 12 months? : Tumeric</v>
      </c>
    </row>
    <row r="641" spans="1:4" x14ac:dyDescent="0.25">
      <c r="A641" t="s">
        <v>1447</v>
      </c>
      <c r="B641" s="16">
        <v>44</v>
      </c>
      <c r="C641" t="s">
        <v>1073</v>
      </c>
      <c r="D641" t="str">
        <f t="shared" si="17"/>
        <v>Which of these permanent/perennial crops did you harvest within the last 12 months? : Other 1</v>
      </c>
    </row>
    <row r="642" spans="1:4" x14ac:dyDescent="0.25">
      <c r="A642" t="s">
        <v>1447</v>
      </c>
      <c r="B642" s="16">
        <v>45</v>
      </c>
      <c r="C642" t="s">
        <v>1074</v>
      </c>
      <c r="D642" t="str">
        <f t="shared" si="17"/>
        <v>Which of these permanent/perennial crops did you harvest within the last 12 months? : Other 2</v>
      </c>
    </row>
    <row r="643" spans="1:4" x14ac:dyDescent="0.25">
      <c r="A643" t="s">
        <v>1447</v>
      </c>
      <c r="B643" s="16">
        <v>46</v>
      </c>
      <c r="C643" t="s">
        <v>1156</v>
      </c>
      <c r="D643" t="str">
        <f t="shared" si="17"/>
        <v>Which of these permanent/perennial crops did you harvest within the last 12 months? : Other 3</v>
      </c>
    </row>
    <row r="644" spans="1:4" x14ac:dyDescent="0.25">
      <c r="A644" t="s">
        <v>1447</v>
      </c>
      <c r="B644" s="16">
        <v>47</v>
      </c>
      <c r="C644" t="s">
        <v>285</v>
      </c>
      <c r="D644" t="str">
        <f t="shared" si="17"/>
        <v>Which of these permanent/perennial crops did you harvest within the last 12 months? : None</v>
      </c>
    </row>
    <row r="645" spans="1:4" x14ac:dyDescent="0.25">
      <c r="A645" t="s">
        <v>1636</v>
      </c>
      <c r="B645" s="16">
        <v>1</v>
      </c>
      <c r="C645" t="s">
        <v>1637</v>
      </c>
    </row>
    <row r="646" spans="1:4" x14ac:dyDescent="0.25">
      <c r="A646" t="s">
        <v>1636</v>
      </c>
      <c r="B646" s="16">
        <v>2</v>
      </c>
      <c r="C646" t="s">
        <v>1638</v>
      </c>
    </row>
    <row r="647" spans="1:4" x14ac:dyDescent="0.25">
      <c r="A647" t="s">
        <v>1636</v>
      </c>
      <c r="B647" s="16">
        <v>3</v>
      </c>
      <c r="C647" t="s">
        <v>1639</v>
      </c>
    </row>
    <row r="648" spans="1:4" x14ac:dyDescent="0.25">
      <c r="A648" t="s">
        <v>1636</v>
      </c>
      <c r="B648" s="16">
        <v>4</v>
      </c>
      <c r="C648" t="s">
        <v>1640</v>
      </c>
    </row>
    <row r="649" spans="1:4" x14ac:dyDescent="0.25">
      <c r="A649" t="s">
        <v>1636</v>
      </c>
      <c r="B649" s="16">
        <v>5</v>
      </c>
      <c r="C649" t="s">
        <v>1073</v>
      </c>
    </row>
    <row r="650" spans="1:4" x14ac:dyDescent="0.25">
      <c r="A650" t="s">
        <v>1636</v>
      </c>
      <c r="B650" s="16">
        <v>6</v>
      </c>
      <c r="C650" t="s">
        <v>1074</v>
      </c>
    </row>
    <row r="651" spans="1:4" x14ac:dyDescent="0.25">
      <c r="A651" t="s">
        <v>1636</v>
      </c>
      <c r="B651" s="16">
        <v>7</v>
      </c>
      <c r="C651" t="s">
        <v>1156</v>
      </c>
    </row>
    <row r="652" spans="1:4" x14ac:dyDescent="0.25">
      <c r="A652" t="s">
        <v>1683</v>
      </c>
      <c r="B652" s="16">
        <v>1</v>
      </c>
      <c r="C652" t="s">
        <v>1718</v>
      </c>
      <c r="D652" t="str">
        <f>CONCATENATE("For which of the following activities did you receive assistance? : ",C652)</f>
        <v>For which of the following activities did you receive assistance? : Crop Farming</v>
      </c>
    </row>
    <row r="653" spans="1:4" x14ac:dyDescent="0.25">
      <c r="A653" t="s">
        <v>1683</v>
      </c>
      <c r="B653" s="16">
        <v>2</v>
      </c>
      <c r="C653" t="s">
        <v>1684</v>
      </c>
      <c r="D653" t="str">
        <f t="shared" ref="D653:D654" si="18">CONCATENATE("For which of the following activities did you receive assistance? : ",C653)</f>
        <v>For which of the following activities did you receive assistance? : Livestock production</v>
      </c>
    </row>
    <row r="654" spans="1:4" x14ac:dyDescent="0.25">
      <c r="A654" t="s">
        <v>1683</v>
      </c>
      <c r="B654" s="16">
        <v>3</v>
      </c>
      <c r="C654" t="s">
        <v>1685</v>
      </c>
      <c r="D654" t="str">
        <f t="shared" si="18"/>
        <v>For which of the following activities did you receive assistance? : General farming techniques</v>
      </c>
    </row>
    <row r="655" spans="1:4" x14ac:dyDescent="0.25">
      <c r="A655" t="s">
        <v>1705</v>
      </c>
      <c r="B655">
        <v>1</v>
      </c>
      <c r="C655" t="s">
        <v>1458</v>
      </c>
    </row>
    <row r="656" spans="1:4" x14ac:dyDescent="0.25">
      <c r="A656" t="s">
        <v>1705</v>
      </c>
      <c r="B656">
        <v>2</v>
      </c>
      <c r="C656" t="s">
        <v>1706</v>
      </c>
    </row>
    <row r="657" spans="1:3" x14ac:dyDescent="0.25">
      <c r="A657" t="s">
        <v>1705</v>
      </c>
      <c r="B657">
        <v>3</v>
      </c>
      <c r="C657" t="s">
        <v>1459</v>
      </c>
    </row>
    <row r="658" spans="1:3" x14ac:dyDescent="0.25">
      <c r="A658" t="s">
        <v>1705</v>
      </c>
      <c r="B658">
        <v>4</v>
      </c>
      <c r="C658" t="s">
        <v>1460</v>
      </c>
    </row>
    <row r="659" spans="1:3" x14ac:dyDescent="0.25">
      <c r="A659" t="s">
        <v>1705</v>
      </c>
      <c r="B659">
        <v>5</v>
      </c>
      <c r="C659" t="s">
        <v>1112</v>
      </c>
    </row>
    <row r="660" spans="1:3" x14ac:dyDescent="0.25">
      <c r="A660" t="s">
        <v>1705</v>
      </c>
      <c r="B660">
        <v>6</v>
      </c>
      <c r="C660" t="s">
        <v>1113</v>
      </c>
    </row>
    <row r="661" spans="1:3" x14ac:dyDescent="0.25">
      <c r="A661" t="s">
        <v>1705</v>
      </c>
      <c r="B661">
        <v>7</v>
      </c>
      <c r="C661" t="s">
        <v>1461</v>
      </c>
    </row>
    <row r="662" spans="1:3" x14ac:dyDescent="0.25">
      <c r="A662" t="s">
        <v>1705</v>
      </c>
      <c r="B662">
        <v>8</v>
      </c>
      <c r="C662" t="s">
        <v>1114</v>
      </c>
    </row>
    <row r="663" spans="1:3" x14ac:dyDescent="0.25">
      <c r="A663" t="s">
        <v>1705</v>
      </c>
      <c r="B663">
        <v>9</v>
      </c>
      <c r="C663" t="s">
        <v>1115</v>
      </c>
    </row>
    <row r="664" spans="1:3" x14ac:dyDescent="0.25">
      <c r="A664" t="s">
        <v>1705</v>
      </c>
      <c r="B664">
        <v>10</v>
      </c>
      <c r="C664" t="s">
        <v>1462</v>
      </c>
    </row>
    <row r="665" spans="1:3" x14ac:dyDescent="0.25">
      <c r="A665" t="s">
        <v>1705</v>
      </c>
      <c r="B665">
        <v>11</v>
      </c>
      <c r="C665" t="s">
        <v>1116</v>
      </c>
    </row>
    <row r="666" spans="1:3" x14ac:dyDescent="0.25">
      <c r="A666" t="s">
        <v>1705</v>
      </c>
      <c r="B666">
        <v>12</v>
      </c>
      <c r="C666" t="s">
        <v>1117</v>
      </c>
    </row>
    <row r="667" spans="1:3" x14ac:dyDescent="0.25">
      <c r="A667" t="s">
        <v>1705</v>
      </c>
      <c r="B667">
        <v>13</v>
      </c>
      <c r="C667" t="s">
        <v>1118</v>
      </c>
    </row>
    <row r="668" spans="1:3" x14ac:dyDescent="0.25">
      <c r="A668" t="s">
        <v>1705</v>
      </c>
      <c r="B668">
        <v>14</v>
      </c>
      <c r="C668" t="s">
        <v>1463</v>
      </c>
    </row>
    <row r="669" spans="1:3" x14ac:dyDescent="0.25">
      <c r="A669" t="s">
        <v>1705</v>
      </c>
      <c r="B669">
        <v>15</v>
      </c>
      <c r="C669" t="s">
        <v>1119</v>
      </c>
    </row>
    <row r="670" spans="1:3" x14ac:dyDescent="0.25">
      <c r="A670" t="s">
        <v>1705</v>
      </c>
      <c r="B670">
        <v>16</v>
      </c>
      <c r="C670" t="s">
        <v>1464</v>
      </c>
    </row>
    <row r="671" spans="1:3" x14ac:dyDescent="0.25">
      <c r="A671" t="s">
        <v>1705</v>
      </c>
      <c r="B671">
        <v>17</v>
      </c>
      <c r="C671" t="s">
        <v>1121</v>
      </c>
    </row>
    <row r="672" spans="1:3" x14ac:dyDescent="0.25">
      <c r="A672" t="s">
        <v>1705</v>
      </c>
      <c r="B672">
        <v>18</v>
      </c>
      <c r="C672" t="s">
        <v>1120</v>
      </c>
    </row>
    <row r="673" spans="1:3" x14ac:dyDescent="0.25">
      <c r="A673" t="s">
        <v>1705</v>
      </c>
      <c r="B673">
        <v>19</v>
      </c>
      <c r="C673" t="s">
        <v>1122</v>
      </c>
    </row>
    <row r="674" spans="1:3" x14ac:dyDescent="0.25">
      <c r="A674" t="s">
        <v>1705</v>
      </c>
      <c r="B674">
        <v>20</v>
      </c>
      <c r="C674" t="s">
        <v>1123</v>
      </c>
    </row>
    <row r="675" spans="1:3" x14ac:dyDescent="0.25">
      <c r="A675" t="s">
        <v>1705</v>
      </c>
      <c r="B675">
        <v>21</v>
      </c>
      <c r="C675" t="s">
        <v>1465</v>
      </c>
    </row>
    <row r="676" spans="1:3" x14ac:dyDescent="0.25">
      <c r="A676" t="s">
        <v>1705</v>
      </c>
      <c r="B676">
        <v>22</v>
      </c>
      <c r="C676" t="s">
        <v>1466</v>
      </c>
    </row>
    <row r="677" spans="1:3" x14ac:dyDescent="0.25">
      <c r="A677" t="s">
        <v>1705</v>
      </c>
      <c r="B677">
        <v>23</v>
      </c>
      <c r="C677" t="s">
        <v>1467</v>
      </c>
    </row>
    <row r="678" spans="1:3" x14ac:dyDescent="0.25">
      <c r="A678" t="s">
        <v>1705</v>
      </c>
      <c r="B678">
        <v>24</v>
      </c>
      <c r="C678" t="s">
        <v>1468</v>
      </c>
    </row>
    <row r="679" spans="1:3" x14ac:dyDescent="0.25">
      <c r="A679" t="s">
        <v>1705</v>
      </c>
      <c r="B679">
        <v>25</v>
      </c>
      <c r="C679" t="s">
        <v>1124</v>
      </c>
    </row>
    <row r="680" spans="1:3" x14ac:dyDescent="0.25">
      <c r="A680" t="s">
        <v>1705</v>
      </c>
      <c r="B680">
        <v>26</v>
      </c>
      <c r="C680" t="s">
        <v>1124</v>
      </c>
    </row>
    <row r="681" spans="1:3" x14ac:dyDescent="0.25">
      <c r="A681" t="s">
        <v>1705</v>
      </c>
      <c r="B681">
        <v>27</v>
      </c>
      <c r="C681" t="s">
        <v>1125</v>
      </c>
    </row>
    <row r="682" spans="1:3" x14ac:dyDescent="0.25">
      <c r="A682" t="s">
        <v>1705</v>
      </c>
      <c r="B682">
        <v>28</v>
      </c>
      <c r="C682" t="s">
        <v>1126</v>
      </c>
    </row>
    <row r="683" spans="1:3" x14ac:dyDescent="0.25">
      <c r="A683" t="s">
        <v>1705</v>
      </c>
      <c r="B683">
        <v>29</v>
      </c>
      <c r="C683" t="s">
        <v>1127</v>
      </c>
    </row>
    <row r="684" spans="1:3" x14ac:dyDescent="0.25">
      <c r="A684" t="s">
        <v>1705</v>
      </c>
      <c r="B684">
        <v>30</v>
      </c>
      <c r="C684" t="s">
        <v>1128</v>
      </c>
    </row>
    <row r="685" spans="1:3" x14ac:dyDescent="0.25">
      <c r="A685" t="s">
        <v>1705</v>
      </c>
      <c r="B685">
        <v>31</v>
      </c>
      <c r="C685" t="s">
        <v>1129</v>
      </c>
    </row>
    <row r="686" spans="1:3" x14ac:dyDescent="0.25">
      <c r="A686" t="s">
        <v>1705</v>
      </c>
      <c r="B686">
        <v>32</v>
      </c>
      <c r="C686" t="s">
        <v>1130</v>
      </c>
    </row>
    <row r="687" spans="1:3" x14ac:dyDescent="0.25">
      <c r="A687" t="s">
        <v>1705</v>
      </c>
      <c r="B687">
        <v>33</v>
      </c>
      <c r="C687" t="s">
        <v>1131</v>
      </c>
    </row>
    <row r="688" spans="1:3" x14ac:dyDescent="0.25">
      <c r="A688" t="s">
        <v>1705</v>
      </c>
      <c r="B688">
        <v>34</v>
      </c>
      <c r="C688" t="s">
        <v>1469</v>
      </c>
    </row>
    <row r="689" spans="1:3" x14ac:dyDescent="0.25">
      <c r="A689" t="s">
        <v>1705</v>
      </c>
      <c r="B689">
        <v>35</v>
      </c>
      <c r="C689" t="s">
        <v>1470</v>
      </c>
    </row>
    <row r="690" spans="1:3" x14ac:dyDescent="0.25">
      <c r="A690" t="s">
        <v>1705</v>
      </c>
      <c r="B690">
        <v>36</v>
      </c>
      <c r="C690" t="s">
        <v>1471</v>
      </c>
    </row>
    <row r="691" spans="1:3" x14ac:dyDescent="0.25">
      <c r="A691" t="s">
        <v>1705</v>
      </c>
      <c r="B691">
        <v>37</v>
      </c>
      <c r="C691" t="s">
        <v>1132</v>
      </c>
    </row>
    <row r="692" spans="1:3" x14ac:dyDescent="0.25">
      <c r="A692" t="s">
        <v>1705</v>
      </c>
      <c r="B692">
        <v>38</v>
      </c>
      <c r="C692" t="s">
        <v>1472</v>
      </c>
    </row>
    <row r="693" spans="1:3" x14ac:dyDescent="0.25">
      <c r="A693" t="s">
        <v>1705</v>
      </c>
      <c r="B693">
        <v>39</v>
      </c>
      <c r="C693" t="s">
        <v>1473</v>
      </c>
    </row>
    <row r="694" spans="1:3" x14ac:dyDescent="0.25">
      <c r="A694" t="s">
        <v>1705</v>
      </c>
      <c r="B694">
        <v>40</v>
      </c>
      <c r="C694" t="s">
        <v>1474</v>
      </c>
    </row>
    <row r="695" spans="1:3" x14ac:dyDescent="0.25">
      <c r="A695" t="s">
        <v>1705</v>
      </c>
      <c r="B695">
        <v>41</v>
      </c>
      <c r="C695" t="s">
        <v>1133</v>
      </c>
    </row>
    <row r="696" spans="1:3" x14ac:dyDescent="0.25">
      <c r="A696" t="s">
        <v>1705</v>
      </c>
      <c r="B696">
        <v>42</v>
      </c>
      <c r="C696" t="s">
        <v>1134</v>
      </c>
    </row>
    <row r="697" spans="1:3" x14ac:dyDescent="0.25">
      <c r="A697" t="s">
        <v>1705</v>
      </c>
      <c r="B697">
        <v>43</v>
      </c>
      <c r="C697" t="s">
        <v>1135</v>
      </c>
    </row>
    <row r="698" spans="1:3" x14ac:dyDescent="0.25">
      <c r="A698" t="s">
        <v>1705</v>
      </c>
      <c r="B698">
        <v>44</v>
      </c>
      <c r="C698" t="s">
        <v>1136</v>
      </c>
    </row>
    <row r="699" spans="1:3" x14ac:dyDescent="0.25">
      <c r="A699" t="s">
        <v>1705</v>
      </c>
      <c r="B699">
        <v>45</v>
      </c>
      <c r="C699" t="s">
        <v>1475</v>
      </c>
    </row>
    <row r="700" spans="1:3" x14ac:dyDescent="0.25">
      <c r="A700" t="s">
        <v>1705</v>
      </c>
      <c r="B700">
        <v>46</v>
      </c>
      <c r="C700" t="s">
        <v>1137</v>
      </c>
    </row>
    <row r="701" spans="1:3" x14ac:dyDescent="0.25">
      <c r="A701" t="s">
        <v>1705</v>
      </c>
      <c r="B701">
        <v>47</v>
      </c>
      <c r="C701" t="s">
        <v>1476</v>
      </c>
    </row>
    <row r="702" spans="1:3" x14ac:dyDescent="0.25">
      <c r="A702" t="s">
        <v>1705</v>
      </c>
      <c r="B702">
        <v>48</v>
      </c>
      <c r="C702" t="s">
        <v>1477</v>
      </c>
    </row>
    <row r="703" spans="1:3" x14ac:dyDescent="0.25">
      <c r="A703" t="s">
        <v>1705</v>
      </c>
      <c r="B703">
        <v>49</v>
      </c>
      <c r="C703" t="s">
        <v>1478</v>
      </c>
    </row>
    <row r="704" spans="1:3" x14ac:dyDescent="0.25">
      <c r="A704" t="s">
        <v>1705</v>
      </c>
      <c r="B704">
        <v>50</v>
      </c>
      <c r="C704" t="s">
        <v>1138</v>
      </c>
    </row>
    <row r="705" spans="1:3" x14ac:dyDescent="0.25">
      <c r="A705" t="s">
        <v>1705</v>
      </c>
      <c r="B705">
        <v>51</v>
      </c>
      <c r="C705" t="s">
        <v>1479</v>
      </c>
    </row>
    <row r="706" spans="1:3" x14ac:dyDescent="0.25">
      <c r="A706" t="s">
        <v>1705</v>
      </c>
      <c r="B706">
        <v>52</v>
      </c>
      <c r="C706" t="s">
        <v>1139</v>
      </c>
    </row>
    <row r="707" spans="1:3" x14ac:dyDescent="0.25">
      <c r="A707" t="s">
        <v>1705</v>
      </c>
      <c r="B707">
        <v>53</v>
      </c>
      <c r="C707" t="s">
        <v>1141</v>
      </c>
    </row>
    <row r="708" spans="1:3" x14ac:dyDescent="0.25">
      <c r="A708" t="s">
        <v>1705</v>
      </c>
      <c r="B708">
        <v>54</v>
      </c>
      <c r="C708" t="s">
        <v>1140</v>
      </c>
    </row>
    <row r="709" spans="1:3" x14ac:dyDescent="0.25">
      <c r="A709" t="s">
        <v>1705</v>
      </c>
      <c r="B709">
        <v>55</v>
      </c>
      <c r="C709" t="s">
        <v>1142</v>
      </c>
    </row>
    <row r="710" spans="1:3" x14ac:dyDescent="0.25">
      <c r="A710" t="s">
        <v>1705</v>
      </c>
      <c r="B710">
        <v>56</v>
      </c>
      <c r="C710" t="s">
        <v>1480</v>
      </c>
    </row>
    <row r="711" spans="1:3" x14ac:dyDescent="0.25">
      <c r="A711" t="s">
        <v>1705</v>
      </c>
      <c r="B711">
        <v>57</v>
      </c>
      <c r="C711" t="s">
        <v>1143</v>
      </c>
    </row>
    <row r="712" spans="1:3" x14ac:dyDescent="0.25">
      <c r="A712" t="s">
        <v>1705</v>
      </c>
      <c r="B712">
        <v>58</v>
      </c>
      <c r="C712" t="s">
        <v>1481</v>
      </c>
    </row>
    <row r="713" spans="1:3" x14ac:dyDescent="0.25">
      <c r="A713" t="s">
        <v>1705</v>
      </c>
      <c r="B713">
        <v>59</v>
      </c>
      <c r="C713" t="s">
        <v>1144</v>
      </c>
    </row>
    <row r="714" spans="1:3" x14ac:dyDescent="0.25">
      <c r="A714" t="s">
        <v>1705</v>
      </c>
      <c r="B714">
        <v>60</v>
      </c>
      <c r="C714" t="s">
        <v>1146</v>
      </c>
    </row>
    <row r="715" spans="1:3" x14ac:dyDescent="0.25">
      <c r="A715" t="s">
        <v>1705</v>
      </c>
      <c r="B715">
        <v>61</v>
      </c>
      <c r="C715" t="s">
        <v>1147</v>
      </c>
    </row>
    <row r="716" spans="1:3" x14ac:dyDescent="0.25">
      <c r="A716" t="s">
        <v>1705</v>
      </c>
      <c r="B716">
        <v>62</v>
      </c>
      <c r="C716" t="s">
        <v>1482</v>
      </c>
    </row>
    <row r="717" spans="1:3" x14ac:dyDescent="0.25">
      <c r="A717" t="s">
        <v>1705</v>
      </c>
      <c r="B717">
        <v>63</v>
      </c>
      <c r="C717" t="s">
        <v>1148</v>
      </c>
    </row>
    <row r="718" spans="1:3" x14ac:dyDescent="0.25">
      <c r="A718" t="s">
        <v>1705</v>
      </c>
      <c r="B718">
        <v>64</v>
      </c>
      <c r="C718" t="s">
        <v>1150</v>
      </c>
    </row>
    <row r="719" spans="1:3" x14ac:dyDescent="0.25">
      <c r="A719" t="s">
        <v>1705</v>
      </c>
      <c r="B719">
        <v>65</v>
      </c>
      <c r="C719" t="s">
        <v>1483</v>
      </c>
    </row>
    <row r="720" spans="1:3" x14ac:dyDescent="0.25">
      <c r="A720" t="s">
        <v>1705</v>
      </c>
      <c r="B720">
        <v>66</v>
      </c>
      <c r="C720" t="s">
        <v>1151</v>
      </c>
    </row>
    <row r="721" spans="1:4" x14ac:dyDescent="0.25">
      <c r="A721" t="s">
        <v>1705</v>
      </c>
      <c r="B721">
        <v>67</v>
      </c>
      <c r="C721" t="s">
        <v>1484</v>
      </c>
    </row>
    <row r="722" spans="1:4" x14ac:dyDescent="0.25">
      <c r="A722" t="s">
        <v>1705</v>
      </c>
      <c r="B722">
        <v>68</v>
      </c>
      <c r="C722" t="s">
        <v>1152</v>
      </c>
    </row>
    <row r="723" spans="1:4" x14ac:dyDescent="0.25">
      <c r="A723" t="s">
        <v>1705</v>
      </c>
      <c r="B723">
        <v>69</v>
      </c>
      <c r="C723" t="s">
        <v>1485</v>
      </c>
    </row>
    <row r="724" spans="1:4" x14ac:dyDescent="0.25">
      <c r="A724" t="s">
        <v>1705</v>
      </c>
      <c r="B724">
        <v>70</v>
      </c>
      <c r="C724" t="s">
        <v>1153</v>
      </c>
    </row>
    <row r="725" spans="1:4" x14ac:dyDescent="0.25">
      <c r="A725" t="s">
        <v>1705</v>
      </c>
      <c r="B725">
        <v>71</v>
      </c>
      <c r="C725" t="s">
        <v>1154</v>
      </c>
    </row>
    <row r="726" spans="1:4" x14ac:dyDescent="0.25">
      <c r="A726" t="s">
        <v>1705</v>
      </c>
      <c r="B726">
        <v>72</v>
      </c>
      <c r="C726" t="s">
        <v>1155</v>
      </c>
    </row>
    <row r="727" spans="1:4" x14ac:dyDescent="0.25">
      <c r="A727" t="s">
        <v>1705</v>
      </c>
      <c r="B727">
        <v>73</v>
      </c>
      <c r="C727" t="s">
        <v>95</v>
      </c>
    </row>
    <row r="728" spans="1:4" x14ac:dyDescent="0.25">
      <c r="A728" t="s">
        <v>1750</v>
      </c>
      <c r="B728">
        <v>1</v>
      </c>
      <c r="C728" t="s">
        <v>2602</v>
      </c>
      <c r="D728" t="str">
        <f>CONCATENATE("What was the nature of the assistance for general farming or crops? : ",C728)</f>
        <v>What was the nature of the assistance for general farming or crops? : Rhinoceros beetle and red palm mite management and control</v>
      </c>
    </row>
    <row r="729" spans="1:4" x14ac:dyDescent="0.25">
      <c r="A729" t="s">
        <v>1750</v>
      </c>
      <c r="B729">
        <v>2</v>
      </c>
      <c r="C729" t="s">
        <v>2603</v>
      </c>
      <c r="D729" t="str">
        <f t="shared" ref="D729:D750" si="19">CONCATENATE("What was the nature of the assistance for general farming or crops? : ",C729)</f>
        <v>What was the nature of the assistance for general farming or crops? : Intercropping techniques</v>
      </c>
    </row>
    <row r="730" spans="1:4" x14ac:dyDescent="0.25">
      <c r="A730" t="s">
        <v>1750</v>
      </c>
      <c r="B730">
        <v>3</v>
      </c>
      <c r="C730" t="s">
        <v>2608</v>
      </c>
      <c r="D730" t="str">
        <f t="shared" si="19"/>
        <v>What was the nature of the assistance for general farming or crops? : Silage making</v>
      </c>
    </row>
    <row r="731" spans="1:4" x14ac:dyDescent="0.25">
      <c r="A731" t="s">
        <v>1750</v>
      </c>
      <c r="B731">
        <v>4</v>
      </c>
      <c r="C731" t="s">
        <v>2609</v>
      </c>
      <c r="D731" t="str">
        <f t="shared" si="19"/>
        <v>What was the nature of the assistance for general farming or crops? : Composting and vermicompost</v>
      </c>
    </row>
    <row r="732" spans="1:4" x14ac:dyDescent="0.25">
      <c r="A732" t="s">
        <v>1750</v>
      </c>
      <c r="B732">
        <v>5</v>
      </c>
      <c r="C732" t="s">
        <v>667</v>
      </c>
      <c r="D732" t="str">
        <f t="shared" si="19"/>
        <v>What was the nature of the assistance for general farming or crops? : Mulching</v>
      </c>
    </row>
    <row r="733" spans="1:4" x14ac:dyDescent="0.25">
      <c r="A733" t="s">
        <v>1750</v>
      </c>
      <c r="B733">
        <v>6</v>
      </c>
      <c r="C733" t="s">
        <v>2610</v>
      </c>
      <c r="D733" t="str">
        <f t="shared" si="19"/>
        <v>What was the nature of the assistance for general farming or crops? : Vegetative plant propagation</v>
      </c>
    </row>
    <row r="734" spans="1:4" x14ac:dyDescent="0.25">
      <c r="A734" t="s">
        <v>1750</v>
      </c>
      <c r="B734">
        <v>7</v>
      </c>
      <c r="C734" t="s">
        <v>664</v>
      </c>
      <c r="D734" t="str">
        <f t="shared" si="19"/>
        <v>What was the nature of the assistance for general farming or crops? : Soil conservation works</v>
      </c>
    </row>
    <row r="735" spans="1:4" x14ac:dyDescent="0.25">
      <c r="A735" t="s">
        <v>1750</v>
      </c>
      <c r="B735">
        <v>8</v>
      </c>
      <c r="C735" t="s">
        <v>661</v>
      </c>
      <c r="D735" t="str">
        <f>CONCATENATE("What was the nature of the assistance for general farming or crops? : ",C735)</f>
        <v>What was the nature of the assistance for general farming or crops? : Water harvesting</v>
      </c>
    </row>
    <row r="736" spans="1:4" x14ac:dyDescent="0.25">
      <c r="A736" t="s">
        <v>1750</v>
      </c>
      <c r="B736">
        <v>9</v>
      </c>
      <c r="C736" t="s">
        <v>2611</v>
      </c>
      <c r="D736" t="str">
        <f t="shared" si="19"/>
        <v>What was the nature of the assistance for general farming or crops? : Post harvesting management</v>
      </c>
    </row>
    <row r="737" spans="1:4" x14ac:dyDescent="0.25">
      <c r="A737" t="s">
        <v>1750</v>
      </c>
      <c r="B737">
        <v>10</v>
      </c>
      <c r="C737" t="s">
        <v>2604</v>
      </c>
      <c r="D737" t="str">
        <f t="shared" si="19"/>
        <v>What was the nature of the assistance for general farming or crops? : Post-harvest pest and disease</v>
      </c>
    </row>
    <row r="738" spans="1:4" x14ac:dyDescent="0.25">
      <c r="A738" t="s">
        <v>1750</v>
      </c>
      <c r="B738">
        <v>11</v>
      </c>
      <c r="C738" t="s">
        <v>2605</v>
      </c>
      <c r="D738" t="str">
        <f t="shared" si="19"/>
        <v>What was the nature of the assistance for general farming or crops? : Climate-smart and protective agricultural techniques</v>
      </c>
    </row>
    <row r="739" spans="1:4" x14ac:dyDescent="0.25">
      <c r="A739" t="s">
        <v>1750</v>
      </c>
      <c r="B739">
        <v>12</v>
      </c>
      <c r="C739" t="s">
        <v>2612</v>
      </c>
      <c r="D739" t="str">
        <f t="shared" si="19"/>
        <v>What was the nature of the assistance for general farming or crops? : Soil sampling techniques</v>
      </c>
    </row>
    <row r="740" spans="1:4" x14ac:dyDescent="0.25">
      <c r="A740" t="s">
        <v>1750</v>
      </c>
      <c r="B740">
        <v>13</v>
      </c>
      <c r="C740" t="s">
        <v>663</v>
      </c>
      <c r="D740" t="str">
        <f t="shared" si="19"/>
        <v>What was the nature of the assistance for general farming or crops? : Coverage crops</v>
      </c>
    </row>
    <row r="741" spans="1:4" x14ac:dyDescent="0.25">
      <c r="A741" t="s">
        <v>1750</v>
      </c>
      <c r="B741">
        <v>14</v>
      </c>
      <c r="C741" t="s">
        <v>2606</v>
      </c>
      <c r="D741" t="str">
        <f t="shared" si="19"/>
        <v>What was the nature of the assistance for general farming or crops? : Pest and disease control and management</v>
      </c>
    </row>
    <row r="742" spans="1:4" x14ac:dyDescent="0.25">
      <c r="A742" t="s">
        <v>1750</v>
      </c>
      <c r="B742">
        <v>15</v>
      </c>
      <c r="C742" t="s">
        <v>2607</v>
      </c>
      <c r="D742" t="str">
        <f t="shared" si="19"/>
        <v>What was the nature of the assistance for general farming or crops? : Farm certification and biosecurity</v>
      </c>
    </row>
    <row r="743" spans="1:4" x14ac:dyDescent="0.25">
      <c r="A743" t="s">
        <v>1750</v>
      </c>
      <c r="B743">
        <v>16</v>
      </c>
      <c r="C743" t="s">
        <v>2630</v>
      </c>
      <c r="D743" t="str">
        <f t="shared" si="19"/>
        <v>What was the nature of the assistance for general farming or crops? : Agro-processing</v>
      </c>
    </row>
    <row r="744" spans="1:4" x14ac:dyDescent="0.25">
      <c r="A744" t="s">
        <v>1750</v>
      </c>
      <c r="B744">
        <v>17</v>
      </c>
      <c r="C744" t="s">
        <v>2631</v>
      </c>
      <c r="D744" t="str">
        <f t="shared" si="19"/>
        <v>What was the nature of the assistance for general farming or crops? : Basic calibration, estimates, and calculations for fertilizers, chemicals, and other farm needs</v>
      </c>
    </row>
    <row r="745" spans="1:4" x14ac:dyDescent="0.25">
      <c r="A745" t="s">
        <v>1750</v>
      </c>
      <c r="B745">
        <v>18</v>
      </c>
      <c r="C745" t="s">
        <v>2632</v>
      </c>
      <c r="D745" t="str">
        <f t="shared" si="19"/>
        <v>What was the nature of the assistance for general farming or crops? : Agronomic practices</v>
      </c>
    </row>
    <row r="746" spans="1:4" x14ac:dyDescent="0.25">
      <c r="A746" t="s">
        <v>1750</v>
      </c>
      <c r="B746">
        <v>19</v>
      </c>
      <c r="C746" t="s">
        <v>2633</v>
      </c>
      <c r="D746" t="str">
        <f t="shared" si="19"/>
        <v>What was the nature of the assistance for general farming or crops? : Farm sanitation</v>
      </c>
    </row>
    <row r="747" spans="1:4" x14ac:dyDescent="0.25">
      <c r="A747" t="s">
        <v>1750</v>
      </c>
      <c r="B747">
        <v>20</v>
      </c>
      <c r="C747" t="s">
        <v>2634</v>
      </c>
      <c r="D747" t="str">
        <f t="shared" si="19"/>
        <v>What was the nature of the assistance for general farming or crops? : Record keeping</v>
      </c>
    </row>
    <row r="748" spans="1:4" x14ac:dyDescent="0.25">
      <c r="A748" t="s">
        <v>1750</v>
      </c>
      <c r="B748">
        <v>21</v>
      </c>
      <c r="C748" t="s">
        <v>2635</v>
      </c>
      <c r="D748" t="str">
        <f t="shared" si="19"/>
        <v>What was the nature of the assistance for general farming or crops? : Introduction of new technologies</v>
      </c>
    </row>
    <row r="749" spans="1:4" x14ac:dyDescent="0.25">
      <c r="A749" t="s">
        <v>1750</v>
      </c>
      <c r="B749">
        <v>22</v>
      </c>
      <c r="C749" t="s">
        <v>2636</v>
      </c>
      <c r="D749" t="str">
        <f t="shared" si="19"/>
        <v>What was the nature of the assistance for general farming or crops? : Cost of production</v>
      </c>
    </row>
    <row r="750" spans="1:4" x14ac:dyDescent="0.25">
      <c r="A750" t="s">
        <v>1750</v>
      </c>
      <c r="B750">
        <v>23</v>
      </c>
      <c r="C750" t="s">
        <v>95</v>
      </c>
      <c r="D750" t="str">
        <f t="shared" si="19"/>
        <v>What was the nature of the assistance for general farming or crops? : Other</v>
      </c>
    </row>
    <row r="751" spans="1:4" x14ac:dyDescent="0.25">
      <c r="A751" t="s">
        <v>1719</v>
      </c>
      <c r="B751">
        <v>1</v>
      </c>
      <c r="C751" t="s">
        <v>1720</v>
      </c>
    </row>
    <row r="752" spans="1:4" x14ac:dyDescent="0.25">
      <c r="A752" t="s">
        <v>1719</v>
      </c>
      <c r="B752">
        <v>2</v>
      </c>
      <c r="C752" t="s">
        <v>648</v>
      </c>
    </row>
    <row r="753" spans="1:3" x14ac:dyDescent="0.25">
      <c r="A753" t="s">
        <v>1719</v>
      </c>
      <c r="B753">
        <v>3</v>
      </c>
      <c r="C753" t="s">
        <v>1721</v>
      </c>
    </row>
    <row r="754" spans="1:3" x14ac:dyDescent="0.25">
      <c r="A754" t="s">
        <v>1719</v>
      </c>
      <c r="B754">
        <v>4</v>
      </c>
      <c r="C754" t="s">
        <v>1722</v>
      </c>
    </row>
    <row r="755" spans="1:3" x14ac:dyDescent="0.25">
      <c r="A755" t="s">
        <v>1719</v>
      </c>
      <c r="B755">
        <v>5</v>
      </c>
      <c r="C755" t="s">
        <v>95</v>
      </c>
    </row>
    <row r="756" spans="1:3" x14ac:dyDescent="0.25">
      <c r="A756" t="s">
        <v>1723</v>
      </c>
      <c r="B756">
        <v>1</v>
      </c>
      <c r="C756" t="s">
        <v>1724</v>
      </c>
    </row>
    <row r="757" spans="1:3" x14ac:dyDescent="0.25">
      <c r="A757" t="s">
        <v>1723</v>
      </c>
      <c r="B757">
        <v>2</v>
      </c>
      <c r="C757" t="s">
        <v>1725</v>
      </c>
    </row>
    <row r="758" spans="1:3" x14ac:dyDescent="0.25">
      <c r="A758" t="s">
        <v>1723</v>
      </c>
      <c r="B758">
        <v>3</v>
      </c>
      <c r="C758" t="s">
        <v>1726</v>
      </c>
    </row>
    <row r="759" spans="1:3" x14ac:dyDescent="0.25">
      <c r="A759" t="s">
        <v>1723</v>
      </c>
      <c r="B759">
        <v>4</v>
      </c>
      <c r="C759" t="s">
        <v>95</v>
      </c>
    </row>
    <row r="760" spans="1:3" x14ac:dyDescent="0.25">
      <c r="A760" t="s">
        <v>1732</v>
      </c>
      <c r="B760">
        <v>1</v>
      </c>
      <c r="C760" t="s">
        <v>1727</v>
      </c>
    </row>
    <row r="761" spans="1:3" x14ac:dyDescent="0.25">
      <c r="A761" t="s">
        <v>1732</v>
      </c>
      <c r="B761">
        <v>2</v>
      </c>
      <c r="C761" t="s">
        <v>1728</v>
      </c>
    </row>
    <row r="762" spans="1:3" x14ac:dyDescent="0.25">
      <c r="A762" t="s">
        <v>1732</v>
      </c>
      <c r="B762">
        <v>3</v>
      </c>
      <c r="C762" t="s">
        <v>95</v>
      </c>
    </row>
    <row r="763" spans="1:3" x14ac:dyDescent="0.25">
      <c r="A763" t="s">
        <v>1733</v>
      </c>
      <c r="B763">
        <v>1</v>
      </c>
      <c r="C763" t="s">
        <v>1729</v>
      </c>
    </row>
    <row r="764" spans="1:3" x14ac:dyDescent="0.25">
      <c r="A764" t="s">
        <v>1733</v>
      </c>
      <c r="B764">
        <v>2</v>
      </c>
      <c r="C764" t="s">
        <v>1730</v>
      </c>
    </row>
    <row r="765" spans="1:3" x14ac:dyDescent="0.25">
      <c r="A765" t="s">
        <v>1734</v>
      </c>
      <c r="B765">
        <v>1</v>
      </c>
      <c r="C765" t="s">
        <v>1735</v>
      </c>
    </row>
    <row r="766" spans="1:3" x14ac:dyDescent="0.25">
      <c r="A766" t="s">
        <v>1734</v>
      </c>
      <c r="B766">
        <v>2</v>
      </c>
      <c r="C766" t="s">
        <v>1736</v>
      </c>
    </row>
    <row r="767" spans="1:3" x14ac:dyDescent="0.25">
      <c r="A767" t="s">
        <v>1734</v>
      </c>
      <c r="B767">
        <v>3</v>
      </c>
      <c r="C767" t="s">
        <v>1737</v>
      </c>
    </row>
    <row r="768" spans="1:3" x14ac:dyDescent="0.25">
      <c r="A768" t="s">
        <v>1734</v>
      </c>
      <c r="B768">
        <v>4</v>
      </c>
      <c r="C768" t="s">
        <v>1738</v>
      </c>
    </row>
    <row r="769" spans="1:4" x14ac:dyDescent="0.25">
      <c r="A769" t="s">
        <v>1734</v>
      </c>
      <c r="B769">
        <v>5</v>
      </c>
      <c r="C769" t="s">
        <v>1739</v>
      </c>
    </row>
    <row r="770" spans="1:4" x14ac:dyDescent="0.25">
      <c r="A770" t="s">
        <v>1734</v>
      </c>
      <c r="B770">
        <v>6</v>
      </c>
      <c r="C770" t="s">
        <v>1740</v>
      </c>
    </row>
    <row r="771" spans="1:4" x14ac:dyDescent="0.25">
      <c r="A771" t="s">
        <v>1776</v>
      </c>
      <c r="B771">
        <v>1</v>
      </c>
      <c r="C771" t="s">
        <v>669</v>
      </c>
      <c r="D771" t="str">
        <f>CONCATENATE("What was the nature of the assistance for livestock? : ",C771)</f>
        <v>What was the nature of the assistance for livestock? : Artificial insemination</v>
      </c>
    </row>
    <row r="772" spans="1:4" x14ac:dyDescent="0.25">
      <c r="A772" t="s">
        <v>1776</v>
      </c>
      <c r="B772">
        <v>2</v>
      </c>
      <c r="C772" t="s">
        <v>670</v>
      </c>
      <c r="D772" t="str">
        <f t="shared" ref="D772:D787" si="20">CONCATENATE("What was the nature of the assistance for livestock? : ",C772)</f>
        <v>What was the nature of the assistance for livestock? : Deworming</v>
      </c>
    </row>
    <row r="773" spans="1:4" x14ac:dyDescent="0.25">
      <c r="A773" t="s">
        <v>1776</v>
      </c>
      <c r="B773">
        <v>3</v>
      </c>
      <c r="C773" t="s">
        <v>671</v>
      </c>
      <c r="D773" t="str">
        <f t="shared" si="20"/>
        <v>What was the nature of the assistance for livestock? : Vaccination</v>
      </c>
    </row>
    <row r="774" spans="1:4" x14ac:dyDescent="0.25">
      <c r="A774" t="s">
        <v>1776</v>
      </c>
      <c r="B774">
        <v>4</v>
      </c>
      <c r="C774" t="s">
        <v>2614</v>
      </c>
      <c r="D774" t="str">
        <f t="shared" si="20"/>
        <v>What was the nature of the assistance for livestock? : Brood and brooding</v>
      </c>
    </row>
    <row r="775" spans="1:4" x14ac:dyDescent="0.25">
      <c r="A775" t="s">
        <v>1776</v>
      </c>
      <c r="B775">
        <v>5</v>
      </c>
      <c r="C775" t="s">
        <v>672</v>
      </c>
      <c r="D775" t="str">
        <f t="shared" si="20"/>
        <v>What was the nature of the assistance for livestock? : Supplemental feeding</v>
      </c>
    </row>
    <row r="776" spans="1:4" x14ac:dyDescent="0.25">
      <c r="A776" t="s">
        <v>1776</v>
      </c>
      <c r="B776">
        <v>6</v>
      </c>
      <c r="C776" t="s">
        <v>2615</v>
      </c>
      <c r="D776" t="str">
        <f t="shared" si="20"/>
        <v>What was the nature of the assistance for livestock? : Vampire bat control and management</v>
      </c>
    </row>
    <row r="777" spans="1:4" x14ac:dyDescent="0.25">
      <c r="A777" t="s">
        <v>1776</v>
      </c>
      <c r="B777">
        <v>7</v>
      </c>
      <c r="C777" t="s">
        <v>2616</v>
      </c>
      <c r="D777" t="str">
        <f t="shared" si="20"/>
        <v>What was the nature of the assistance for livestock? : Branding</v>
      </c>
    </row>
    <row r="778" spans="1:4" x14ac:dyDescent="0.25">
      <c r="A778" t="s">
        <v>1776</v>
      </c>
      <c r="B778">
        <v>8</v>
      </c>
      <c r="C778" t="s">
        <v>2606</v>
      </c>
      <c r="D778" t="str">
        <f t="shared" si="20"/>
        <v>What was the nature of the assistance for livestock? : Pest and disease control and management</v>
      </c>
    </row>
    <row r="779" spans="1:4" x14ac:dyDescent="0.25">
      <c r="A779" t="s">
        <v>1776</v>
      </c>
      <c r="B779">
        <v>9</v>
      </c>
      <c r="C779" t="s">
        <v>2607</v>
      </c>
      <c r="D779" t="str">
        <f t="shared" si="20"/>
        <v>What was the nature of the assistance for livestock? : Farm certification and biosecurity</v>
      </c>
    </row>
    <row r="780" spans="1:4" x14ac:dyDescent="0.25">
      <c r="A780" t="s">
        <v>1776</v>
      </c>
      <c r="B780">
        <v>10</v>
      </c>
      <c r="C780" t="s">
        <v>2630</v>
      </c>
      <c r="D780" t="str">
        <f t="shared" si="20"/>
        <v>What was the nature of the assistance for livestock? : Agro-processing</v>
      </c>
    </row>
    <row r="781" spans="1:4" x14ac:dyDescent="0.25">
      <c r="A781" t="s">
        <v>1776</v>
      </c>
      <c r="B781">
        <v>11</v>
      </c>
      <c r="C781" t="s">
        <v>2631</v>
      </c>
      <c r="D781" t="str">
        <f t="shared" si="20"/>
        <v>What was the nature of the assistance for livestock? : Basic calibration, estimates, and calculations for fertilizers, chemicals, and other farm needs</v>
      </c>
    </row>
    <row r="782" spans="1:4" x14ac:dyDescent="0.25">
      <c r="A782" t="s">
        <v>1776</v>
      </c>
      <c r="B782">
        <v>12</v>
      </c>
      <c r="C782" t="s">
        <v>2632</v>
      </c>
      <c r="D782" t="str">
        <f t="shared" si="20"/>
        <v>What was the nature of the assistance for livestock? : Agronomic practices</v>
      </c>
    </row>
    <row r="783" spans="1:4" x14ac:dyDescent="0.25">
      <c r="A783" t="s">
        <v>1776</v>
      </c>
      <c r="B783">
        <v>13</v>
      </c>
      <c r="C783" t="s">
        <v>2633</v>
      </c>
      <c r="D783" t="str">
        <f t="shared" si="20"/>
        <v>What was the nature of the assistance for livestock? : Farm sanitation</v>
      </c>
    </row>
    <row r="784" spans="1:4" x14ac:dyDescent="0.25">
      <c r="A784" t="s">
        <v>1776</v>
      </c>
      <c r="B784">
        <v>14</v>
      </c>
      <c r="C784" t="s">
        <v>2634</v>
      </c>
      <c r="D784" t="str">
        <f t="shared" si="20"/>
        <v>What was the nature of the assistance for livestock? : Record keeping</v>
      </c>
    </row>
    <row r="785" spans="1:4" x14ac:dyDescent="0.25">
      <c r="A785" t="s">
        <v>1776</v>
      </c>
      <c r="B785">
        <v>15</v>
      </c>
      <c r="C785" t="s">
        <v>2635</v>
      </c>
      <c r="D785" t="str">
        <f t="shared" si="20"/>
        <v>What was the nature of the assistance for livestock? : Introduction of new technologies</v>
      </c>
    </row>
    <row r="786" spans="1:4" x14ac:dyDescent="0.25">
      <c r="A786" t="s">
        <v>1776</v>
      </c>
      <c r="B786">
        <v>16</v>
      </c>
      <c r="C786" t="s">
        <v>2636</v>
      </c>
      <c r="D786" t="str">
        <f t="shared" si="20"/>
        <v>What was the nature of the assistance for livestock? : Cost of production</v>
      </c>
    </row>
    <row r="787" spans="1:4" x14ac:dyDescent="0.25">
      <c r="A787" t="s">
        <v>1776</v>
      </c>
      <c r="B787">
        <v>17</v>
      </c>
      <c r="C787" t="s">
        <v>95</v>
      </c>
      <c r="D787" t="str">
        <f t="shared" si="20"/>
        <v>What was the nature of the assistance for livestock? : Other</v>
      </c>
    </row>
    <row r="788" spans="1:4" x14ac:dyDescent="0.25">
      <c r="A788" t="s">
        <v>1780</v>
      </c>
      <c r="B788">
        <v>1</v>
      </c>
      <c r="C788" t="s">
        <v>659</v>
      </c>
    </row>
    <row r="789" spans="1:4" x14ac:dyDescent="0.25">
      <c r="A789" t="s">
        <v>1780</v>
      </c>
      <c r="B789">
        <v>2</v>
      </c>
      <c r="C789" t="s">
        <v>660</v>
      </c>
    </row>
    <row r="790" spans="1:4" x14ac:dyDescent="0.25">
      <c r="A790" t="s">
        <v>1780</v>
      </c>
      <c r="B790">
        <v>3</v>
      </c>
      <c r="C790" t="s">
        <v>661</v>
      </c>
    </row>
    <row r="791" spans="1:4" x14ac:dyDescent="0.25">
      <c r="A791" t="s">
        <v>1780</v>
      </c>
      <c r="B791">
        <v>4</v>
      </c>
      <c r="C791" t="s">
        <v>662</v>
      </c>
    </row>
    <row r="792" spans="1:4" x14ac:dyDescent="0.25">
      <c r="A792" t="s">
        <v>1780</v>
      </c>
      <c r="B792">
        <v>5</v>
      </c>
      <c r="C792" t="s">
        <v>665</v>
      </c>
    </row>
    <row r="793" spans="1:4" x14ac:dyDescent="0.25">
      <c r="A793" t="s">
        <v>1780</v>
      </c>
      <c r="B793">
        <v>6</v>
      </c>
      <c r="C793" t="s">
        <v>664</v>
      </c>
    </row>
    <row r="794" spans="1:4" x14ac:dyDescent="0.25">
      <c r="A794" t="s">
        <v>1780</v>
      </c>
      <c r="B794">
        <v>7</v>
      </c>
      <c r="C794" t="s">
        <v>666</v>
      </c>
    </row>
    <row r="795" spans="1:4" x14ac:dyDescent="0.25">
      <c r="A795" t="s">
        <v>1780</v>
      </c>
      <c r="B795">
        <v>8</v>
      </c>
      <c r="C795" t="s">
        <v>95</v>
      </c>
    </row>
    <row r="796" spans="1:4" x14ac:dyDescent="0.25">
      <c r="A796" t="s">
        <v>1781</v>
      </c>
      <c r="B796">
        <v>0</v>
      </c>
      <c r="C796" t="s">
        <v>3074</v>
      </c>
    </row>
    <row r="797" spans="1:4" x14ac:dyDescent="0.25">
      <c r="A797" t="s">
        <v>1781</v>
      </c>
      <c r="B797">
        <v>1</v>
      </c>
      <c r="C797" t="s">
        <v>1458</v>
      </c>
    </row>
    <row r="798" spans="1:4" x14ac:dyDescent="0.25">
      <c r="A798" t="s">
        <v>1781</v>
      </c>
      <c r="B798">
        <v>2</v>
      </c>
      <c r="C798" t="s">
        <v>1706</v>
      </c>
    </row>
    <row r="799" spans="1:4" x14ac:dyDescent="0.25">
      <c r="A799" t="s">
        <v>1781</v>
      </c>
      <c r="B799">
        <v>3</v>
      </c>
      <c r="C799" t="s">
        <v>1459</v>
      </c>
    </row>
    <row r="800" spans="1:4" x14ac:dyDescent="0.25">
      <c r="A800" t="s">
        <v>1781</v>
      </c>
      <c r="B800">
        <v>4</v>
      </c>
      <c r="C800" t="s">
        <v>1460</v>
      </c>
    </row>
    <row r="801" spans="1:3" x14ac:dyDescent="0.25">
      <c r="A801" t="s">
        <v>1781</v>
      </c>
      <c r="B801">
        <v>5</v>
      </c>
      <c r="C801" t="s">
        <v>1112</v>
      </c>
    </row>
    <row r="802" spans="1:3" x14ac:dyDescent="0.25">
      <c r="A802" t="s">
        <v>1781</v>
      </c>
      <c r="B802">
        <v>6</v>
      </c>
      <c r="C802" t="s">
        <v>1113</v>
      </c>
    </row>
    <row r="803" spans="1:3" x14ac:dyDescent="0.25">
      <c r="A803" t="s">
        <v>1781</v>
      </c>
      <c r="B803">
        <v>7</v>
      </c>
      <c r="C803" t="s">
        <v>1461</v>
      </c>
    </row>
    <row r="804" spans="1:3" x14ac:dyDescent="0.25">
      <c r="A804" t="s">
        <v>1781</v>
      </c>
      <c r="B804">
        <v>8</v>
      </c>
      <c r="C804" t="s">
        <v>1114</v>
      </c>
    </row>
    <row r="805" spans="1:3" x14ac:dyDescent="0.25">
      <c r="A805" t="s">
        <v>1781</v>
      </c>
      <c r="B805">
        <v>9</v>
      </c>
      <c r="C805" t="s">
        <v>1115</v>
      </c>
    </row>
    <row r="806" spans="1:3" x14ac:dyDescent="0.25">
      <c r="A806" t="s">
        <v>1781</v>
      </c>
      <c r="B806">
        <v>10</v>
      </c>
      <c r="C806" t="s">
        <v>1462</v>
      </c>
    </row>
    <row r="807" spans="1:3" x14ac:dyDescent="0.25">
      <c r="A807" t="s">
        <v>1781</v>
      </c>
      <c r="B807">
        <v>11</v>
      </c>
      <c r="C807" t="s">
        <v>1116</v>
      </c>
    </row>
    <row r="808" spans="1:3" x14ac:dyDescent="0.25">
      <c r="A808" t="s">
        <v>1781</v>
      </c>
      <c r="B808">
        <v>12</v>
      </c>
      <c r="C808" t="s">
        <v>1117</v>
      </c>
    </row>
    <row r="809" spans="1:3" x14ac:dyDescent="0.25">
      <c r="A809" t="s">
        <v>1781</v>
      </c>
      <c r="B809">
        <v>13</v>
      </c>
      <c r="C809" t="s">
        <v>1118</v>
      </c>
    </row>
    <row r="810" spans="1:3" x14ac:dyDescent="0.25">
      <c r="A810" t="s">
        <v>1781</v>
      </c>
      <c r="B810">
        <v>14</v>
      </c>
      <c r="C810" t="s">
        <v>1463</v>
      </c>
    </row>
    <row r="811" spans="1:3" x14ac:dyDescent="0.25">
      <c r="A811" t="s">
        <v>1781</v>
      </c>
      <c r="B811">
        <v>15</v>
      </c>
      <c r="C811" t="s">
        <v>1119</v>
      </c>
    </row>
    <row r="812" spans="1:3" x14ac:dyDescent="0.25">
      <c r="A812" t="s">
        <v>1781</v>
      </c>
      <c r="B812">
        <v>16</v>
      </c>
      <c r="C812" t="s">
        <v>1464</v>
      </c>
    </row>
    <row r="813" spans="1:3" x14ac:dyDescent="0.25">
      <c r="A813" t="s">
        <v>1781</v>
      </c>
      <c r="B813">
        <v>17</v>
      </c>
      <c r="C813" t="s">
        <v>1121</v>
      </c>
    </row>
    <row r="814" spans="1:3" x14ac:dyDescent="0.25">
      <c r="A814" t="s">
        <v>1781</v>
      </c>
      <c r="B814">
        <v>18</v>
      </c>
      <c r="C814" t="s">
        <v>1120</v>
      </c>
    </row>
    <row r="815" spans="1:3" x14ac:dyDescent="0.25">
      <c r="A815" t="s">
        <v>1781</v>
      </c>
      <c r="B815">
        <v>19</v>
      </c>
      <c r="C815" t="s">
        <v>1122</v>
      </c>
    </row>
    <row r="816" spans="1:3" x14ac:dyDescent="0.25">
      <c r="A816" t="s">
        <v>1781</v>
      </c>
      <c r="B816">
        <v>20</v>
      </c>
      <c r="C816" t="s">
        <v>1123</v>
      </c>
    </row>
    <row r="817" spans="1:3" x14ac:dyDescent="0.25">
      <c r="A817" t="s">
        <v>1781</v>
      </c>
      <c r="B817">
        <v>21</v>
      </c>
      <c r="C817" t="s">
        <v>1465</v>
      </c>
    </row>
    <row r="818" spans="1:3" x14ac:dyDescent="0.25">
      <c r="A818" t="s">
        <v>1781</v>
      </c>
      <c r="B818">
        <v>22</v>
      </c>
      <c r="C818" t="s">
        <v>1466</v>
      </c>
    </row>
    <row r="819" spans="1:3" x14ac:dyDescent="0.25">
      <c r="A819" t="s">
        <v>1781</v>
      </c>
      <c r="B819">
        <v>23</v>
      </c>
      <c r="C819" t="s">
        <v>1467</v>
      </c>
    </row>
    <row r="820" spans="1:3" x14ac:dyDescent="0.25">
      <c r="A820" t="s">
        <v>1781</v>
      </c>
      <c r="B820">
        <v>24</v>
      </c>
      <c r="C820" t="s">
        <v>1468</v>
      </c>
    </row>
    <row r="821" spans="1:3" x14ac:dyDescent="0.25">
      <c r="A821" t="s">
        <v>1781</v>
      </c>
      <c r="B821">
        <v>25</v>
      </c>
      <c r="C821" t="s">
        <v>1124</v>
      </c>
    </row>
    <row r="822" spans="1:3" x14ac:dyDescent="0.25">
      <c r="A822" t="s">
        <v>1781</v>
      </c>
      <c r="B822">
        <v>26</v>
      </c>
      <c r="C822" t="s">
        <v>1124</v>
      </c>
    </row>
    <row r="823" spans="1:3" x14ac:dyDescent="0.25">
      <c r="A823" t="s">
        <v>1781</v>
      </c>
      <c r="B823">
        <v>27</v>
      </c>
      <c r="C823" t="s">
        <v>1125</v>
      </c>
    </row>
    <row r="824" spans="1:3" x14ac:dyDescent="0.25">
      <c r="A824" t="s">
        <v>1781</v>
      </c>
      <c r="B824">
        <v>28</v>
      </c>
      <c r="C824" t="s">
        <v>1126</v>
      </c>
    </row>
    <row r="825" spans="1:3" x14ac:dyDescent="0.25">
      <c r="A825" t="s">
        <v>1781</v>
      </c>
      <c r="B825">
        <v>29</v>
      </c>
      <c r="C825" t="s">
        <v>1127</v>
      </c>
    </row>
    <row r="826" spans="1:3" x14ac:dyDescent="0.25">
      <c r="A826" t="s">
        <v>1781</v>
      </c>
      <c r="B826">
        <v>30</v>
      </c>
      <c r="C826" t="s">
        <v>1128</v>
      </c>
    </row>
    <row r="827" spans="1:3" x14ac:dyDescent="0.25">
      <c r="A827" t="s">
        <v>1781</v>
      </c>
      <c r="B827">
        <v>31</v>
      </c>
      <c r="C827" t="s">
        <v>1129</v>
      </c>
    </row>
    <row r="828" spans="1:3" x14ac:dyDescent="0.25">
      <c r="A828" t="s">
        <v>1781</v>
      </c>
      <c r="B828">
        <v>32</v>
      </c>
      <c r="C828" t="s">
        <v>1130</v>
      </c>
    </row>
    <row r="829" spans="1:3" x14ac:dyDescent="0.25">
      <c r="A829" t="s">
        <v>1781</v>
      </c>
      <c r="B829">
        <v>33</v>
      </c>
      <c r="C829" t="s">
        <v>1131</v>
      </c>
    </row>
    <row r="830" spans="1:3" x14ac:dyDescent="0.25">
      <c r="A830" t="s">
        <v>1781</v>
      </c>
      <c r="B830">
        <v>34</v>
      </c>
      <c r="C830" t="s">
        <v>1469</v>
      </c>
    </row>
    <row r="831" spans="1:3" x14ac:dyDescent="0.25">
      <c r="A831" t="s">
        <v>1781</v>
      </c>
      <c r="B831">
        <v>35</v>
      </c>
      <c r="C831" t="s">
        <v>1470</v>
      </c>
    </row>
    <row r="832" spans="1:3" x14ac:dyDescent="0.25">
      <c r="A832" t="s">
        <v>1781</v>
      </c>
      <c r="B832">
        <v>36</v>
      </c>
      <c r="C832" t="s">
        <v>1471</v>
      </c>
    </row>
    <row r="833" spans="1:3" x14ac:dyDescent="0.25">
      <c r="A833" t="s">
        <v>1781</v>
      </c>
      <c r="B833">
        <v>37</v>
      </c>
      <c r="C833" t="s">
        <v>1132</v>
      </c>
    </row>
    <row r="834" spans="1:3" x14ac:dyDescent="0.25">
      <c r="A834" t="s">
        <v>1781</v>
      </c>
      <c r="B834">
        <v>38</v>
      </c>
      <c r="C834" t="s">
        <v>1472</v>
      </c>
    </row>
    <row r="835" spans="1:3" x14ac:dyDescent="0.25">
      <c r="A835" t="s">
        <v>1781</v>
      </c>
      <c r="B835">
        <v>39</v>
      </c>
      <c r="C835" t="s">
        <v>1473</v>
      </c>
    </row>
    <row r="836" spans="1:3" x14ac:dyDescent="0.25">
      <c r="A836" t="s">
        <v>1781</v>
      </c>
      <c r="B836">
        <v>40</v>
      </c>
      <c r="C836" t="s">
        <v>1474</v>
      </c>
    </row>
    <row r="837" spans="1:3" x14ac:dyDescent="0.25">
      <c r="A837" t="s">
        <v>1781</v>
      </c>
      <c r="B837">
        <v>41</v>
      </c>
      <c r="C837" t="s">
        <v>1133</v>
      </c>
    </row>
    <row r="838" spans="1:3" x14ac:dyDescent="0.25">
      <c r="A838" t="s">
        <v>1781</v>
      </c>
      <c r="B838">
        <v>42</v>
      </c>
      <c r="C838" t="s">
        <v>1134</v>
      </c>
    </row>
    <row r="839" spans="1:3" x14ac:dyDescent="0.25">
      <c r="A839" t="s">
        <v>1781</v>
      </c>
      <c r="B839">
        <v>43</v>
      </c>
      <c r="C839" t="s">
        <v>1135</v>
      </c>
    </row>
    <row r="840" spans="1:3" x14ac:dyDescent="0.25">
      <c r="A840" t="s">
        <v>1781</v>
      </c>
      <c r="B840">
        <v>44</v>
      </c>
      <c r="C840" t="s">
        <v>1136</v>
      </c>
    </row>
    <row r="841" spans="1:3" x14ac:dyDescent="0.25">
      <c r="A841" t="s">
        <v>1781</v>
      </c>
      <c r="B841">
        <v>45</v>
      </c>
      <c r="C841" t="s">
        <v>1475</v>
      </c>
    </row>
    <row r="842" spans="1:3" x14ac:dyDescent="0.25">
      <c r="A842" t="s">
        <v>1781</v>
      </c>
      <c r="B842">
        <v>46</v>
      </c>
      <c r="C842" t="s">
        <v>1137</v>
      </c>
    </row>
    <row r="843" spans="1:3" x14ac:dyDescent="0.25">
      <c r="A843" t="s">
        <v>1781</v>
      </c>
      <c r="B843">
        <v>47</v>
      </c>
      <c r="C843" t="s">
        <v>1476</v>
      </c>
    </row>
    <row r="844" spans="1:3" x14ac:dyDescent="0.25">
      <c r="A844" t="s">
        <v>1781</v>
      </c>
      <c r="B844">
        <v>48</v>
      </c>
      <c r="C844" t="s">
        <v>1477</v>
      </c>
    </row>
    <row r="845" spans="1:3" x14ac:dyDescent="0.25">
      <c r="A845" t="s">
        <v>1781</v>
      </c>
      <c r="B845">
        <v>49</v>
      </c>
      <c r="C845" t="s">
        <v>1478</v>
      </c>
    </row>
    <row r="846" spans="1:3" x14ac:dyDescent="0.25">
      <c r="A846" t="s">
        <v>1781</v>
      </c>
      <c r="B846">
        <v>50</v>
      </c>
      <c r="C846" t="s">
        <v>1138</v>
      </c>
    </row>
    <row r="847" spans="1:3" x14ac:dyDescent="0.25">
      <c r="A847" t="s">
        <v>1781</v>
      </c>
      <c r="B847">
        <v>51</v>
      </c>
      <c r="C847" t="s">
        <v>1479</v>
      </c>
    </row>
    <row r="848" spans="1:3" x14ac:dyDescent="0.25">
      <c r="A848" t="s">
        <v>1781</v>
      </c>
      <c r="B848">
        <v>52</v>
      </c>
      <c r="C848" t="s">
        <v>1139</v>
      </c>
    </row>
    <row r="849" spans="1:3" x14ac:dyDescent="0.25">
      <c r="A849" t="s">
        <v>1781</v>
      </c>
      <c r="B849">
        <v>53</v>
      </c>
      <c r="C849" t="s">
        <v>1141</v>
      </c>
    </row>
    <row r="850" spans="1:3" x14ac:dyDescent="0.25">
      <c r="A850" t="s">
        <v>1781</v>
      </c>
      <c r="B850">
        <v>54</v>
      </c>
      <c r="C850" t="s">
        <v>1140</v>
      </c>
    </row>
    <row r="851" spans="1:3" x14ac:dyDescent="0.25">
      <c r="A851" t="s">
        <v>1781</v>
      </c>
      <c r="B851">
        <v>55</v>
      </c>
      <c r="C851" t="s">
        <v>1142</v>
      </c>
    </row>
    <row r="852" spans="1:3" x14ac:dyDescent="0.25">
      <c r="A852" t="s">
        <v>1781</v>
      </c>
      <c r="B852">
        <v>56</v>
      </c>
      <c r="C852" t="s">
        <v>1480</v>
      </c>
    </row>
    <row r="853" spans="1:3" x14ac:dyDescent="0.25">
      <c r="A853" t="s">
        <v>1781</v>
      </c>
      <c r="B853">
        <v>57</v>
      </c>
      <c r="C853" t="s">
        <v>1143</v>
      </c>
    </row>
    <row r="854" spans="1:3" x14ac:dyDescent="0.25">
      <c r="A854" t="s">
        <v>1781</v>
      </c>
      <c r="B854">
        <v>58</v>
      </c>
      <c r="C854" t="s">
        <v>1481</v>
      </c>
    </row>
    <row r="855" spans="1:3" x14ac:dyDescent="0.25">
      <c r="A855" t="s">
        <v>1781</v>
      </c>
      <c r="B855">
        <v>59</v>
      </c>
      <c r="C855" t="s">
        <v>1144</v>
      </c>
    </row>
    <row r="856" spans="1:3" x14ac:dyDescent="0.25">
      <c r="A856" t="s">
        <v>1781</v>
      </c>
      <c r="B856">
        <v>60</v>
      </c>
      <c r="C856" t="s">
        <v>1146</v>
      </c>
    </row>
    <row r="857" spans="1:3" x14ac:dyDescent="0.25">
      <c r="A857" t="s">
        <v>1781</v>
      </c>
      <c r="B857">
        <v>61</v>
      </c>
      <c r="C857" t="s">
        <v>1147</v>
      </c>
    </row>
    <row r="858" spans="1:3" x14ac:dyDescent="0.25">
      <c r="A858" t="s">
        <v>1781</v>
      </c>
      <c r="B858">
        <v>62</v>
      </c>
      <c r="C858" t="s">
        <v>1482</v>
      </c>
    </row>
    <row r="859" spans="1:3" x14ac:dyDescent="0.25">
      <c r="A859" t="s">
        <v>1781</v>
      </c>
      <c r="B859">
        <v>63</v>
      </c>
      <c r="C859" t="s">
        <v>1148</v>
      </c>
    </row>
    <row r="860" spans="1:3" x14ac:dyDescent="0.25">
      <c r="A860" t="s">
        <v>1781</v>
      </c>
      <c r="B860">
        <v>64</v>
      </c>
      <c r="C860" t="s">
        <v>1150</v>
      </c>
    </row>
    <row r="861" spans="1:3" x14ac:dyDescent="0.25">
      <c r="A861" t="s">
        <v>1781</v>
      </c>
      <c r="B861">
        <v>65</v>
      </c>
      <c r="C861" t="s">
        <v>1483</v>
      </c>
    </row>
    <row r="862" spans="1:3" x14ac:dyDescent="0.25">
      <c r="A862" t="s">
        <v>1781</v>
      </c>
      <c r="B862">
        <v>66</v>
      </c>
      <c r="C862" t="s">
        <v>1151</v>
      </c>
    </row>
    <row r="863" spans="1:3" x14ac:dyDescent="0.25">
      <c r="A863" t="s">
        <v>1781</v>
      </c>
      <c r="B863">
        <v>67</v>
      </c>
      <c r="C863" t="s">
        <v>1484</v>
      </c>
    </row>
    <row r="864" spans="1:3" x14ac:dyDescent="0.25">
      <c r="A864" t="s">
        <v>1781</v>
      </c>
      <c r="B864">
        <v>68</v>
      </c>
      <c r="C864" t="s">
        <v>1152</v>
      </c>
    </row>
    <row r="865" spans="1:3" x14ac:dyDescent="0.25">
      <c r="A865" t="s">
        <v>1781</v>
      </c>
      <c r="B865">
        <v>69</v>
      </c>
      <c r="C865" t="s">
        <v>1485</v>
      </c>
    </row>
    <row r="866" spans="1:3" x14ac:dyDescent="0.25">
      <c r="A866" t="s">
        <v>1781</v>
      </c>
      <c r="B866">
        <v>70</v>
      </c>
      <c r="C866" t="s">
        <v>1153</v>
      </c>
    </row>
    <row r="867" spans="1:3" x14ac:dyDescent="0.25">
      <c r="A867" t="s">
        <v>1781</v>
      </c>
      <c r="B867">
        <v>71</v>
      </c>
      <c r="C867" t="s">
        <v>1154</v>
      </c>
    </row>
    <row r="868" spans="1:3" x14ac:dyDescent="0.25">
      <c r="A868" t="s">
        <v>1781</v>
      </c>
      <c r="B868">
        <v>72</v>
      </c>
      <c r="C868" t="s">
        <v>1155</v>
      </c>
    </row>
    <row r="869" spans="1:3" x14ac:dyDescent="0.25">
      <c r="A869" t="s">
        <v>1781</v>
      </c>
      <c r="B869">
        <v>73</v>
      </c>
      <c r="C869" t="s">
        <v>95</v>
      </c>
    </row>
    <row r="870" spans="1:3" x14ac:dyDescent="0.25">
      <c r="A870" t="s">
        <v>1781</v>
      </c>
      <c r="B870">
        <v>74</v>
      </c>
      <c r="C870" t="s">
        <v>285</v>
      </c>
    </row>
    <row r="871" spans="1:3" x14ac:dyDescent="0.25">
      <c r="A871" t="s">
        <v>1782</v>
      </c>
      <c r="B871">
        <v>1</v>
      </c>
      <c r="C871" t="s">
        <v>1716</v>
      </c>
    </row>
    <row r="872" spans="1:3" x14ac:dyDescent="0.25">
      <c r="A872" t="s">
        <v>1782</v>
      </c>
      <c r="B872">
        <v>2</v>
      </c>
      <c r="C872" t="s">
        <v>1783</v>
      </c>
    </row>
    <row r="873" spans="1:3" x14ac:dyDescent="0.25">
      <c r="A873" t="s">
        <v>1782</v>
      </c>
      <c r="B873">
        <v>3</v>
      </c>
      <c r="C873" t="s">
        <v>1784</v>
      </c>
    </row>
    <row r="874" spans="1:3" x14ac:dyDescent="0.25">
      <c r="A874" t="s">
        <v>1782</v>
      </c>
      <c r="B874">
        <v>4</v>
      </c>
      <c r="C874" t="s">
        <v>1785</v>
      </c>
    </row>
    <row r="875" spans="1:3" x14ac:dyDescent="0.25">
      <c r="A875" t="s">
        <v>1782</v>
      </c>
      <c r="B875">
        <v>5</v>
      </c>
      <c r="C875" t="s">
        <v>1786</v>
      </c>
    </row>
    <row r="876" spans="1:3" x14ac:dyDescent="0.25">
      <c r="A876" t="s">
        <v>1782</v>
      </c>
      <c r="B876">
        <v>6</v>
      </c>
      <c r="C876" t="s">
        <v>95</v>
      </c>
    </row>
    <row r="877" spans="1:3" x14ac:dyDescent="0.25">
      <c r="A877" t="s">
        <v>1787</v>
      </c>
      <c r="B877">
        <v>0</v>
      </c>
      <c r="C877" t="s">
        <v>3101</v>
      </c>
    </row>
    <row r="878" spans="1:3" x14ac:dyDescent="0.25">
      <c r="A878" t="s">
        <v>1787</v>
      </c>
      <c r="B878">
        <v>1</v>
      </c>
      <c r="C878" t="s">
        <v>846</v>
      </c>
    </row>
    <row r="879" spans="1:3" x14ac:dyDescent="0.25">
      <c r="A879" t="s">
        <v>1787</v>
      </c>
      <c r="B879">
        <v>2</v>
      </c>
      <c r="C879" t="s">
        <v>847</v>
      </c>
    </row>
    <row r="880" spans="1:3" x14ac:dyDescent="0.25">
      <c r="A880" t="s">
        <v>1787</v>
      </c>
      <c r="B880">
        <v>3</v>
      </c>
      <c r="C880" t="s">
        <v>848</v>
      </c>
    </row>
    <row r="881" spans="1:3" x14ac:dyDescent="0.25">
      <c r="A881" t="s">
        <v>1787</v>
      </c>
      <c r="B881">
        <v>4</v>
      </c>
      <c r="C881" t="s">
        <v>849</v>
      </c>
    </row>
    <row r="882" spans="1:3" x14ac:dyDescent="0.25">
      <c r="A882" t="s">
        <v>1787</v>
      </c>
      <c r="B882">
        <v>5</v>
      </c>
      <c r="C882" t="s">
        <v>850</v>
      </c>
    </row>
    <row r="883" spans="1:3" x14ac:dyDescent="0.25">
      <c r="A883" t="s">
        <v>1787</v>
      </c>
      <c r="B883">
        <v>6</v>
      </c>
      <c r="C883" t="s">
        <v>851</v>
      </c>
    </row>
    <row r="884" spans="1:3" x14ac:dyDescent="0.25">
      <c r="A884" t="s">
        <v>1787</v>
      </c>
      <c r="B884">
        <v>7</v>
      </c>
      <c r="C884" t="s">
        <v>852</v>
      </c>
    </row>
    <row r="885" spans="1:3" x14ac:dyDescent="0.25">
      <c r="A885" t="s">
        <v>1787</v>
      </c>
      <c r="B885">
        <v>8</v>
      </c>
      <c r="C885" t="s">
        <v>853</v>
      </c>
    </row>
    <row r="886" spans="1:3" x14ac:dyDescent="0.25">
      <c r="A886" t="s">
        <v>1787</v>
      </c>
      <c r="B886">
        <v>9</v>
      </c>
      <c r="C886" t="s">
        <v>854</v>
      </c>
    </row>
    <row r="887" spans="1:3" x14ac:dyDescent="0.25">
      <c r="A887" t="s">
        <v>1787</v>
      </c>
      <c r="B887">
        <v>10</v>
      </c>
      <c r="C887" t="s">
        <v>855</v>
      </c>
    </row>
    <row r="888" spans="1:3" x14ac:dyDescent="0.25">
      <c r="A888" t="s">
        <v>1787</v>
      </c>
      <c r="B888">
        <v>11</v>
      </c>
      <c r="C888" t="s">
        <v>856</v>
      </c>
    </row>
    <row r="889" spans="1:3" x14ac:dyDescent="0.25">
      <c r="A889" t="s">
        <v>1787</v>
      </c>
      <c r="B889">
        <v>12</v>
      </c>
      <c r="C889" t="s">
        <v>857</v>
      </c>
    </row>
    <row r="890" spans="1:3" x14ac:dyDescent="0.25">
      <c r="A890" t="s">
        <v>1787</v>
      </c>
      <c r="B890">
        <v>13</v>
      </c>
      <c r="C890" t="s">
        <v>858</v>
      </c>
    </row>
    <row r="891" spans="1:3" x14ac:dyDescent="0.25">
      <c r="A891" t="s">
        <v>1787</v>
      </c>
      <c r="B891">
        <v>14</v>
      </c>
      <c r="C891" t="s">
        <v>859</v>
      </c>
    </row>
    <row r="892" spans="1:3" x14ac:dyDescent="0.25">
      <c r="A892" t="s">
        <v>1787</v>
      </c>
      <c r="B892">
        <v>15</v>
      </c>
      <c r="C892" t="s">
        <v>860</v>
      </c>
    </row>
    <row r="893" spans="1:3" x14ac:dyDescent="0.25">
      <c r="A893" t="s">
        <v>1787</v>
      </c>
      <c r="B893">
        <v>16</v>
      </c>
      <c r="C893" t="s">
        <v>861</v>
      </c>
    </row>
    <row r="894" spans="1:3" x14ac:dyDescent="0.25">
      <c r="A894" t="s">
        <v>1787</v>
      </c>
      <c r="B894">
        <v>17</v>
      </c>
      <c r="C894" t="s">
        <v>95</v>
      </c>
    </row>
    <row r="895" spans="1:3" x14ac:dyDescent="0.25">
      <c r="A895" t="s">
        <v>1787</v>
      </c>
      <c r="B895">
        <v>18</v>
      </c>
      <c r="C895" t="s">
        <v>285</v>
      </c>
    </row>
    <row r="896" spans="1:3" x14ac:dyDescent="0.25">
      <c r="A896" t="s">
        <v>1788</v>
      </c>
      <c r="B896">
        <v>1</v>
      </c>
      <c r="C896" t="s">
        <v>659</v>
      </c>
    </row>
    <row r="897" spans="1:3" x14ac:dyDescent="0.25">
      <c r="A897" t="s">
        <v>1788</v>
      </c>
      <c r="B897">
        <v>2</v>
      </c>
      <c r="C897" t="s">
        <v>660</v>
      </c>
    </row>
    <row r="898" spans="1:3" x14ac:dyDescent="0.25">
      <c r="A898" t="s">
        <v>1788</v>
      </c>
      <c r="B898">
        <v>3</v>
      </c>
      <c r="C898" t="s">
        <v>661</v>
      </c>
    </row>
    <row r="899" spans="1:3" x14ac:dyDescent="0.25">
      <c r="A899" t="s">
        <v>1788</v>
      </c>
      <c r="B899">
        <v>4</v>
      </c>
      <c r="C899" t="s">
        <v>662</v>
      </c>
    </row>
    <row r="900" spans="1:3" x14ac:dyDescent="0.25">
      <c r="A900" t="s">
        <v>1788</v>
      </c>
      <c r="B900">
        <v>5</v>
      </c>
      <c r="C900" t="s">
        <v>665</v>
      </c>
    </row>
    <row r="901" spans="1:3" x14ac:dyDescent="0.25">
      <c r="A901" t="s">
        <v>1788</v>
      </c>
      <c r="B901">
        <v>6</v>
      </c>
      <c r="C901" t="s">
        <v>664</v>
      </c>
    </row>
    <row r="902" spans="1:3" x14ac:dyDescent="0.25">
      <c r="A902" t="s">
        <v>1788</v>
      </c>
      <c r="B902">
        <v>7</v>
      </c>
      <c r="C902" t="s">
        <v>666</v>
      </c>
    </row>
    <row r="903" spans="1:3" x14ac:dyDescent="0.25">
      <c r="A903" t="s">
        <v>1788</v>
      </c>
      <c r="B903">
        <v>8</v>
      </c>
      <c r="C903" t="s">
        <v>285</v>
      </c>
    </row>
    <row r="904" spans="1:3" x14ac:dyDescent="0.25">
      <c r="A904" t="s">
        <v>1796</v>
      </c>
      <c r="B904">
        <v>1</v>
      </c>
      <c r="C904" t="s">
        <v>1790</v>
      </c>
    </row>
    <row r="905" spans="1:3" x14ac:dyDescent="0.25">
      <c r="A905" t="s">
        <v>1796</v>
      </c>
      <c r="B905">
        <v>2</v>
      </c>
      <c r="C905" t="s">
        <v>1791</v>
      </c>
    </row>
    <row r="906" spans="1:3" x14ac:dyDescent="0.25">
      <c r="A906" t="s">
        <v>1796</v>
      </c>
      <c r="B906">
        <v>3</v>
      </c>
      <c r="C906" t="s">
        <v>1792</v>
      </c>
    </row>
    <row r="907" spans="1:3" x14ac:dyDescent="0.25">
      <c r="A907" t="s">
        <v>1796</v>
      </c>
      <c r="B907">
        <v>4</v>
      </c>
      <c r="C907" t="s">
        <v>1793</v>
      </c>
    </row>
    <row r="908" spans="1:3" x14ac:dyDescent="0.25">
      <c r="A908" t="s">
        <v>1796</v>
      </c>
      <c r="B908">
        <v>5</v>
      </c>
      <c r="C908" t="s">
        <v>1794</v>
      </c>
    </row>
    <row r="909" spans="1:3" x14ac:dyDescent="0.25">
      <c r="A909" t="s">
        <v>1796</v>
      </c>
      <c r="B909">
        <v>6</v>
      </c>
      <c r="C909" t="s">
        <v>1795</v>
      </c>
    </row>
    <row r="910" spans="1:3" x14ac:dyDescent="0.25">
      <c r="A910" t="s">
        <v>1796</v>
      </c>
      <c r="B910">
        <v>7</v>
      </c>
      <c r="C910" t="s">
        <v>95</v>
      </c>
    </row>
    <row r="911" spans="1:3" x14ac:dyDescent="0.25">
      <c r="A911" t="s">
        <v>1799</v>
      </c>
      <c r="B911">
        <v>1</v>
      </c>
      <c r="C911" t="s">
        <v>1800</v>
      </c>
    </row>
    <row r="912" spans="1:3" x14ac:dyDescent="0.25">
      <c r="A912" t="s">
        <v>1799</v>
      </c>
      <c r="B912">
        <v>2</v>
      </c>
      <c r="C912" t="s">
        <v>1801</v>
      </c>
    </row>
    <row r="913" spans="1:5" x14ac:dyDescent="0.25">
      <c r="A913" t="s">
        <v>1799</v>
      </c>
      <c r="B913">
        <v>3</v>
      </c>
      <c r="C913" t="s">
        <v>1802</v>
      </c>
    </row>
    <row r="914" spans="1:5" x14ac:dyDescent="0.25">
      <c r="A914" t="s">
        <v>1799</v>
      </c>
      <c r="B914">
        <v>4</v>
      </c>
      <c r="C914" t="s">
        <v>1803</v>
      </c>
    </row>
    <row r="915" spans="1:5" x14ac:dyDescent="0.25">
      <c r="A915" t="s">
        <v>1799</v>
      </c>
      <c r="B915">
        <v>5</v>
      </c>
      <c r="C915" t="s">
        <v>95</v>
      </c>
    </row>
    <row r="916" spans="1:5" x14ac:dyDescent="0.25">
      <c r="A916" t="s">
        <v>1804</v>
      </c>
      <c r="B916">
        <v>1</v>
      </c>
      <c r="C916" t="s">
        <v>1805</v>
      </c>
    </row>
    <row r="917" spans="1:5" x14ac:dyDescent="0.25">
      <c r="A917" t="s">
        <v>1804</v>
      </c>
      <c r="B917">
        <v>2</v>
      </c>
      <c r="C917" t="s">
        <v>1806</v>
      </c>
    </row>
    <row r="918" spans="1:5" x14ac:dyDescent="0.25">
      <c r="A918" t="s">
        <v>1804</v>
      </c>
      <c r="B918">
        <v>3</v>
      </c>
      <c r="C918" t="s">
        <v>1794</v>
      </c>
    </row>
    <row r="919" spans="1:5" x14ac:dyDescent="0.25">
      <c r="A919" t="s">
        <v>1804</v>
      </c>
      <c r="B919">
        <v>4</v>
      </c>
      <c r="C919" t="s">
        <v>1807</v>
      </c>
    </row>
    <row r="920" spans="1:5" x14ac:dyDescent="0.25">
      <c r="A920" t="s">
        <v>1804</v>
      </c>
      <c r="B920">
        <v>5</v>
      </c>
      <c r="C920" t="s">
        <v>1808</v>
      </c>
    </row>
    <row r="921" spans="1:5" x14ac:dyDescent="0.25">
      <c r="A921" t="s">
        <v>1804</v>
      </c>
      <c r="B921">
        <v>6</v>
      </c>
      <c r="C921" t="s">
        <v>1809</v>
      </c>
    </row>
    <row r="922" spans="1:5" x14ac:dyDescent="0.25">
      <c r="A922" t="s">
        <v>1804</v>
      </c>
      <c r="B922">
        <v>7</v>
      </c>
      <c r="C922" t="s">
        <v>95</v>
      </c>
    </row>
    <row r="923" spans="1:5" x14ac:dyDescent="0.25">
      <c r="A923" t="s">
        <v>1852</v>
      </c>
      <c r="B923">
        <v>1</v>
      </c>
      <c r="C923" t="s">
        <v>1718</v>
      </c>
      <c r="D923" t="str">
        <f>CONCATENATE("In which of the following activities were (any) household members involved in the last year (July 2021 - June 2022)? : ",C923)</f>
        <v>In which of the following activities were (any) household members involved in the last year (July 2021 - June 2022)? : Crop Farming</v>
      </c>
      <c r="E923" t="str">
        <f>CONCATENATE("Which activities did other community members or hired workers help you with in the last year (July 2021- June 2022)? : ",C923)</f>
        <v>Which activities did other community members or hired workers help you with in the last year (July 2021- June 2022)? : Crop Farming</v>
      </c>
    </row>
    <row r="924" spans="1:5" x14ac:dyDescent="0.25">
      <c r="A924" t="s">
        <v>1852</v>
      </c>
      <c r="B924">
        <v>2</v>
      </c>
      <c r="C924" t="s">
        <v>1853</v>
      </c>
      <c r="D924" t="str">
        <f t="shared" ref="D924:D926" si="21">CONCATENATE("In which of the following activities were (any) household members involved in the last year (July 2021 - June 2022)? : ",C924)</f>
        <v>In which of the following activities were (any) household members involved in the last year (July 2021 - June 2022)? : Livestock Production</v>
      </c>
      <c r="E924" t="str">
        <f t="shared" ref="E924:E926" si="22">CONCATENATE("Which activities did other community members or hired workers help you with in the last year (July 2021- June 2022)? : ",C924)</f>
        <v>Which activities did other community members or hired workers help you with in the last year (July 2021- June 2022)? : Livestock Production</v>
      </c>
    </row>
    <row r="925" spans="1:5" x14ac:dyDescent="0.25">
      <c r="A925" t="s">
        <v>1852</v>
      </c>
      <c r="B925">
        <v>3</v>
      </c>
      <c r="C925" t="s">
        <v>1854</v>
      </c>
      <c r="D925" t="str">
        <f t="shared" si="21"/>
        <v>In which of the following activities were (any) household members involved in the last year (July 2021 - June 2022)? : Aquaculture Production</v>
      </c>
      <c r="E925" t="str">
        <f t="shared" si="22"/>
        <v>Which activities did other community members or hired workers help you with in the last year (July 2021- June 2022)? : Aquaculture Production</v>
      </c>
    </row>
    <row r="926" spans="1:5" x14ac:dyDescent="0.25">
      <c r="A926" t="s">
        <v>1852</v>
      </c>
      <c r="B926">
        <v>4</v>
      </c>
      <c r="C926" t="s">
        <v>285</v>
      </c>
      <c r="D926" t="str">
        <f t="shared" si="21"/>
        <v>In which of the following activities were (any) household members involved in the last year (July 2021 - June 2022)? : None</v>
      </c>
      <c r="E926" t="str">
        <f t="shared" si="22"/>
        <v>Which activities did other community members or hired workers help you with in the last year (July 2021- June 2022)? : None</v>
      </c>
    </row>
    <row r="927" spans="1:5" x14ac:dyDescent="0.25">
      <c r="A927" t="s">
        <v>1934</v>
      </c>
      <c r="B927">
        <v>1</v>
      </c>
      <c r="C927" t="s">
        <v>1935</v>
      </c>
      <c r="D927" t="str">
        <f>CONCATENATE("Did you have help from other members of the community (unpaid) or from hired labour for your farm production? : ",C927)</f>
        <v>Did you have help from other members of the community (unpaid) or from hired labour for your farm production? : Community members</v>
      </c>
    </row>
    <row r="928" spans="1:5" x14ac:dyDescent="0.25">
      <c r="A928" t="s">
        <v>1934</v>
      </c>
      <c r="B928">
        <v>2</v>
      </c>
      <c r="C928" t="s">
        <v>1936</v>
      </c>
      <c r="D928" t="str">
        <f t="shared" ref="D928:D929" si="23">CONCATENATE("Did you have help from other members of the community (unpaid) or from hired labour for your farm production? : ",C928)</f>
        <v>Did you have help from other members of the community (unpaid) or from hired labour for your farm production? : Hired contractors</v>
      </c>
    </row>
    <row r="929" spans="1:4" x14ac:dyDescent="0.25">
      <c r="A929" t="s">
        <v>1934</v>
      </c>
      <c r="B929">
        <v>3</v>
      </c>
      <c r="C929" t="s">
        <v>1937</v>
      </c>
      <c r="D929" t="str">
        <f t="shared" si="23"/>
        <v>Did you have help from other members of the community (unpaid) or from hired labour for your farm production? : No one</v>
      </c>
    </row>
    <row r="930" spans="1:4" x14ac:dyDescent="0.25">
      <c r="A930" t="s">
        <v>2045</v>
      </c>
      <c r="B930">
        <v>1</v>
      </c>
      <c r="C930" t="s">
        <v>2046</v>
      </c>
    </row>
    <row r="931" spans="1:4" x14ac:dyDescent="0.25">
      <c r="A931" t="s">
        <v>2045</v>
      </c>
      <c r="B931">
        <v>2</v>
      </c>
      <c r="C931" t="s">
        <v>2047</v>
      </c>
    </row>
    <row r="932" spans="1:4" x14ac:dyDescent="0.25">
      <c r="A932" t="s">
        <v>2045</v>
      </c>
      <c r="B932">
        <v>3</v>
      </c>
      <c r="C932" t="s">
        <v>2050</v>
      </c>
    </row>
    <row r="933" spans="1:4" x14ac:dyDescent="0.25">
      <c r="A933" t="s">
        <v>2045</v>
      </c>
      <c r="B933">
        <v>4</v>
      </c>
      <c r="C933" t="s">
        <v>2051</v>
      </c>
    </row>
    <row r="934" spans="1:4" x14ac:dyDescent="0.25">
      <c r="A934" t="s">
        <v>2045</v>
      </c>
      <c r="B934">
        <v>5</v>
      </c>
      <c r="C934" t="s">
        <v>2052</v>
      </c>
    </row>
    <row r="935" spans="1:4" x14ac:dyDescent="0.25">
      <c r="A935" t="s">
        <v>2045</v>
      </c>
      <c r="B935">
        <v>6</v>
      </c>
      <c r="C935" t="s">
        <v>2048</v>
      </c>
    </row>
    <row r="936" spans="1:4" x14ac:dyDescent="0.25">
      <c r="A936" t="s">
        <v>2045</v>
      </c>
      <c r="B936">
        <v>7</v>
      </c>
      <c r="C936" t="s">
        <v>2049</v>
      </c>
    </row>
    <row r="937" spans="1:4" x14ac:dyDescent="0.25">
      <c r="A937" t="s">
        <v>2059</v>
      </c>
      <c r="B937">
        <v>1</v>
      </c>
      <c r="C937" t="s">
        <v>2060</v>
      </c>
    </row>
    <row r="938" spans="1:4" x14ac:dyDescent="0.25">
      <c r="A938" t="s">
        <v>2059</v>
      </c>
      <c r="B938">
        <v>2</v>
      </c>
      <c r="C938" t="s">
        <v>2061</v>
      </c>
    </row>
    <row r="939" spans="1:4" x14ac:dyDescent="0.25">
      <c r="A939" t="s">
        <v>2059</v>
      </c>
      <c r="B939">
        <v>3</v>
      </c>
      <c r="C939" t="s">
        <v>2062</v>
      </c>
    </row>
    <row r="940" spans="1:4" x14ac:dyDescent="0.25">
      <c r="A940" t="s">
        <v>2059</v>
      </c>
      <c r="B940">
        <v>4</v>
      </c>
      <c r="C940" t="s">
        <v>2063</v>
      </c>
    </row>
    <row r="941" spans="1:4" x14ac:dyDescent="0.25">
      <c r="A941" t="s">
        <v>2059</v>
      </c>
      <c r="B941">
        <v>5</v>
      </c>
      <c r="C941" t="s">
        <v>2064</v>
      </c>
    </row>
    <row r="942" spans="1:4" x14ac:dyDescent="0.25">
      <c r="A942" t="s">
        <v>2059</v>
      </c>
      <c r="B942">
        <v>6</v>
      </c>
      <c r="C942" t="s">
        <v>2065</v>
      </c>
    </row>
    <row r="943" spans="1:4" x14ac:dyDescent="0.25">
      <c r="A943" t="s">
        <v>2059</v>
      </c>
      <c r="B943">
        <v>7</v>
      </c>
      <c r="C943" t="s">
        <v>2066</v>
      </c>
    </row>
    <row r="944" spans="1:4" x14ac:dyDescent="0.25">
      <c r="A944" t="s">
        <v>2059</v>
      </c>
      <c r="B944">
        <v>8</v>
      </c>
      <c r="C944" t="s">
        <v>2067</v>
      </c>
    </row>
    <row r="945" spans="1:3" x14ac:dyDescent="0.25">
      <c r="A945" t="s">
        <v>2059</v>
      </c>
      <c r="B945">
        <v>9</v>
      </c>
      <c r="C945" t="s">
        <v>2068</v>
      </c>
    </row>
    <row r="946" spans="1:3" x14ac:dyDescent="0.25">
      <c r="A946" t="s">
        <v>2059</v>
      </c>
      <c r="B946">
        <v>10</v>
      </c>
      <c r="C946" t="s">
        <v>2069</v>
      </c>
    </row>
    <row r="947" spans="1:3" x14ac:dyDescent="0.25">
      <c r="A947" t="s">
        <v>2059</v>
      </c>
      <c r="B947">
        <v>11</v>
      </c>
      <c r="C947" t="s">
        <v>2070</v>
      </c>
    </row>
    <row r="948" spans="1:3" x14ac:dyDescent="0.25">
      <c r="A948" t="s">
        <v>2059</v>
      </c>
      <c r="B948">
        <v>12</v>
      </c>
      <c r="C948" t="s">
        <v>2071</v>
      </c>
    </row>
    <row r="949" spans="1:3" x14ac:dyDescent="0.25">
      <c r="A949" t="s">
        <v>2059</v>
      </c>
      <c r="B949">
        <v>13</v>
      </c>
      <c r="C949" t="s">
        <v>2072</v>
      </c>
    </row>
    <row r="950" spans="1:3" x14ac:dyDescent="0.25">
      <c r="A950" t="s">
        <v>2059</v>
      </c>
      <c r="B950">
        <v>14</v>
      </c>
      <c r="C950" t="s">
        <v>2073</v>
      </c>
    </row>
    <row r="951" spans="1:3" x14ac:dyDescent="0.25">
      <c r="A951" t="s">
        <v>2059</v>
      </c>
      <c r="B951">
        <v>15</v>
      </c>
      <c r="C951" t="s">
        <v>2074</v>
      </c>
    </row>
    <row r="952" spans="1:3" x14ac:dyDescent="0.25">
      <c r="A952" t="s">
        <v>2059</v>
      </c>
      <c r="B952">
        <v>16</v>
      </c>
      <c r="C952" t="s">
        <v>2075</v>
      </c>
    </row>
    <row r="953" spans="1:3" x14ac:dyDescent="0.25">
      <c r="A953" t="s">
        <v>2059</v>
      </c>
      <c r="B953">
        <v>17</v>
      </c>
      <c r="C953" t="s">
        <v>2076</v>
      </c>
    </row>
    <row r="954" spans="1:3" x14ac:dyDescent="0.25">
      <c r="A954" t="s">
        <v>2059</v>
      </c>
      <c r="B954">
        <v>18</v>
      </c>
      <c r="C954" t="s">
        <v>2077</v>
      </c>
    </row>
    <row r="955" spans="1:3" x14ac:dyDescent="0.25">
      <c r="A955" t="s">
        <v>2059</v>
      </c>
      <c r="B955">
        <v>19</v>
      </c>
      <c r="C955" t="s">
        <v>2086</v>
      </c>
    </row>
    <row r="956" spans="1:3" x14ac:dyDescent="0.25">
      <c r="A956" t="s">
        <v>2059</v>
      </c>
      <c r="B956">
        <v>20</v>
      </c>
      <c r="C956" t="s">
        <v>95</v>
      </c>
    </row>
    <row r="957" spans="1:3" x14ac:dyDescent="0.25">
      <c r="A957" s="13" t="s">
        <v>2085</v>
      </c>
      <c r="B957" s="16">
        <v>1</v>
      </c>
      <c r="C957" t="s">
        <v>2078</v>
      </c>
    </row>
    <row r="958" spans="1:3" x14ac:dyDescent="0.25">
      <c r="A958" s="13" t="s">
        <v>2085</v>
      </c>
      <c r="B958" s="16">
        <v>2</v>
      </c>
      <c r="C958" t="s">
        <v>2079</v>
      </c>
    </row>
    <row r="959" spans="1:3" x14ac:dyDescent="0.25">
      <c r="A959" s="13" t="s">
        <v>2085</v>
      </c>
      <c r="B959" s="16">
        <v>3</v>
      </c>
      <c r="C959" t="s">
        <v>109</v>
      </c>
    </row>
    <row r="960" spans="1:3" x14ac:dyDescent="0.25">
      <c r="A960" s="13" t="s">
        <v>2085</v>
      </c>
      <c r="B960" s="16">
        <v>4</v>
      </c>
      <c r="C960" t="s">
        <v>2080</v>
      </c>
    </row>
    <row r="961" spans="1:3" x14ac:dyDescent="0.25">
      <c r="A961" s="13" t="s">
        <v>2085</v>
      </c>
      <c r="B961" s="16">
        <v>5</v>
      </c>
      <c r="C961" t="s">
        <v>2081</v>
      </c>
    </row>
    <row r="962" spans="1:3" x14ac:dyDescent="0.25">
      <c r="A962" s="13" t="s">
        <v>2085</v>
      </c>
      <c r="B962" s="16">
        <v>6</v>
      </c>
      <c r="C962" t="s">
        <v>2082</v>
      </c>
    </row>
    <row r="963" spans="1:3" x14ac:dyDescent="0.25">
      <c r="A963" s="13" t="s">
        <v>2085</v>
      </c>
      <c r="B963" s="16">
        <v>7</v>
      </c>
      <c r="C963" t="s">
        <v>2083</v>
      </c>
    </row>
    <row r="964" spans="1:3" x14ac:dyDescent="0.25">
      <c r="A964" s="13" t="s">
        <v>2085</v>
      </c>
      <c r="B964" s="16">
        <v>8</v>
      </c>
      <c r="C964" t="s">
        <v>2084</v>
      </c>
    </row>
    <row r="965" spans="1:3" x14ac:dyDescent="0.25">
      <c r="A965" s="13" t="s">
        <v>2085</v>
      </c>
      <c r="B965" s="16">
        <v>9</v>
      </c>
      <c r="C965" t="s">
        <v>95</v>
      </c>
    </row>
    <row r="966" spans="1:3" x14ac:dyDescent="0.25">
      <c r="A966" s="13" t="s">
        <v>2085</v>
      </c>
      <c r="B966" s="16">
        <v>10</v>
      </c>
      <c r="C966" t="s">
        <v>1310</v>
      </c>
    </row>
    <row r="967" spans="1:3" x14ac:dyDescent="0.25">
      <c r="A967" s="13" t="s">
        <v>2195</v>
      </c>
      <c r="B967" s="16">
        <v>1</v>
      </c>
      <c r="C967" t="s">
        <v>2108</v>
      </c>
    </row>
    <row r="968" spans="1:3" x14ac:dyDescent="0.25">
      <c r="A968" s="13" t="s">
        <v>2195</v>
      </c>
      <c r="B968" s="16">
        <v>2</v>
      </c>
      <c r="C968" t="s">
        <v>1736</v>
      </c>
    </row>
    <row r="969" spans="1:3" x14ac:dyDescent="0.25">
      <c r="A969" s="13" t="s">
        <v>2195</v>
      </c>
      <c r="B969" s="16">
        <v>3</v>
      </c>
      <c r="C969" t="s">
        <v>1737</v>
      </c>
    </row>
    <row r="970" spans="1:3" x14ac:dyDescent="0.25">
      <c r="A970" s="13" t="s">
        <v>2195</v>
      </c>
      <c r="B970" s="16">
        <v>4</v>
      </c>
      <c r="C970" t="s">
        <v>2109</v>
      </c>
    </row>
    <row r="971" spans="1:3" x14ac:dyDescent="0.25">
      <c r="A971" s="13" t="s">
        <v>2195</v>
      </c>
      <c r="B971" s="16">
        <v>5</v>
      </c>
      <c r="C971" t="s">
        <v>2110</v>
      </c>
    </row>
    <row r="972" spans="1:3" x14ac:dyDescent="0.25">
      <c r="A972" s="13" t="s">
        <v>2146</v>
      </c>
      <c r="B972" s="16">
        <v>1</v>
      </c>
      <c r="C972" t="s">
        <v>2147</v>
      </c>
    </row>
    <row r="973" spans="1:3" x14ac:dyDescent="0.25">
      <c r="A973" s="13" t="s">
        <v>2146</v>
      </c>
      <c r="B973" s="16">
        <v>2</v>
      </c>
      <c r="C973" t="s">
        <v>648</v>
      </c>
    </row>
    <row r="974" spans="1:3" x14ac:dyDescent="0.25">
      <c r="A974" s="13" t="s">
        <v>2146</v>
      </c>
      <c r="B974" s="16">
        <v>3</v>
      </c>
      <c r="C974" t="s">
        <v>2148</v>
      </c>
    </row>
    <row r="975" spans="1:3" x14ac:dyDescent="0.25">
      <c r="A975" s="13" t="s">
        <v>2146</v>
      </c>
      <c r="B975" s="16">
        <v>4</v>
      </c>
      <c r="C975" t="s">
        <v>775</v>
      </c>
    </row>
    <row r="976" spans="1:3" x14ac:dyDescent="0.25">
      <c r="A976" s="13" t="s">
        <v>2146</v>
      </c>
      <c r="B976" s="16">
        <v>5</v>
      </c>
      <c r="C976" t="s">
        <v>2149</v>
      </c>
    </row>
    <row r="977" spans="1:3" x14ac:dyDescent="0.25">
      <c r="A977" s="13" t="s">
        <v>2146</v>
      </c>
      <c r="B977" s="16">
        <v>6</v>
      </c>
      <c r="C977" t="s">
        <v>2150</v>
      </c>
    </row>
    <row r="978" spans="1:3" x14ac:dyDescent="0.25">
      <c r="A978" s="13" t="s">
        <v>2146</v>
      </c>
      <c r="B978" s="16">
        <v>7</v>
      </c>
      <c r="C978" t="s">
        <v>2151</v>
      </c>
    </row>
    <row r="979" spans="1:3" x14ac:dyDescent="0.25">
      <c r="A979" s="13" t="s">
        <v>2146</v>
      </c>
      <c r="B979" s="16">
        <v>8</v>
      </c>
      <c r="C979" t="s">
        <v>2152</v>
      </c>
    </row>
    <row r="980" spans="1:3" x14ac:dyDescent="0.25">
      <c r="A980" s="13" t="s">
        <v>2146</v>
      </c>
      <c r="B980" s="16">
        <v>9</v>
      </c>
      <c r="C980" t="s">
        <v>2153</v>
      </c>
    </row>
    <row r="981" spans="1:3" x14ac:dyDescent="0.25">
      <c r="A981" s="13" t="s">
        <v>2146</v>
      </c>
      <c r="B981" s="16">
        <v>10</v>
      </c>
      <c r="C981" t="s">
        <v>95</v>
      </c>
    </row>
    <row r="982" spans="1:3" x14ac:dyDescent="0.25">
      <c r="A982" s="13" t="s">
        <v>2155</v>
      </c>
      <c r="B982" s="16">
        <v>1</v>
      </c>
      <c r="C982" t="s">
        <v>2156</v>
      </c>
    </row>
    <row r="983" spans="1:3" x14ac:dyDescent="0.25">
      <c r="A983" s="13" t="s">
        <v>2155</v>
      </c>
      <c r="B983" s="16">
        <v>2</v>
      </c>
      <c r="C983" t="s">
        <v>2157</v>
      </c>
    </row>
    <row r="984" spans="1:3" x14ac:dyDescent="0.25">
      <c r="A984" s="13" t="s">
        <v>2155</v>
      </c>
      <c r="B984" s="16">
        <v>3</v>
      </c>
      <c r="C984" t="s">
        <v>2158</v>
      </c>
    </row>
    <row r="985" spans="1:3" x14ac:dyDescent="0.25">
      <c r="A985" s="13" t="s">
        <v>2155</v>
      </c>
      <c r="B985" s="16">
        <v>4</v>
      </c>
      <c r="C985" t="s">
        <v>2159</v>
      </c>
    </row>
    <row r="986" spans="1:3" x14ac:dyDescent="0.25">
      <c r="A986" s="13" t="s">
        <v>2155</v>
      </c>
      <c r="B986" s="16">
        <v>5</v>
      </c>
      <c r="C986" t="s">
        <v>2160</v>
      </c>
    </row>
    <row r="987" spans="1:3" x14ac:dyDescent="0.25">
      <c r="A987" s="13" t="s">
        <v>2155</v>
      </c>
      <c r="B987" s="16">
        <v>6</v>
      </c>
      <c r="C987" t="s">
        <v>2161</v>
      </c>
    </row>
    <row r="988" spans="1:3" x14ac:dyDescent="0.25">
      <c r="A988" s="13" t="s">
        <v>2155</v>
      </c>
      <c r="B988" s="16">
        <v>7</v>
      </c>
      <c r="C988" t="s">
        <v>2162</v>
      </c>
    </row>
    <row r="989" spans="1:3" x14ac:dyDescent="0.25">
      <c r="A989" s="13" t="s">
        <v>2155</v>
      </c>
      <c r="B989" s="16">
        <v>8</v>
      </c>
      <c r="C989" t="s">
        <v>2163</v>
      </c>
    </row>
    <row r="990" spans="1:3" x14ac:dyDescent="0.25">
      <c r="A990" s="13" t="s">
        <v>2155</v>
      </c>
      <c r="B990" s="16">
        <v>9</v>
      </c>
      <c r="C990" t="s">
        <v>2164</v>
      </c>
    </row>
    <row r="991" spans="1:3" x14ac:dyDescent="0.25">
      <c r="A991" s="13" t="s">
        <v>2155</v>
      </c>
      <c r="B991" s="16">
        <v>10</v>
      </c>
      <c r="C991" t="s">
        <v>2165</v>
      </c>
    </row>
    <row r="992" spans="1:3" x14ac:dyDescent="0.25">
      <c r="A992" s="13" t="s">
        <v>2155</v>
      </c>
      <c r="B992" s="16">
        <v>11</v>
      </c>
      <c r="C992" t="s">
        <v>2166</v>
      </c>
    </row>
    <row r="993" spans="1:4" x14ac:dyDescent="0.25">
      <c r="A993" s="13" t="s">
        <v>2155</v>
      </c>
      <c r="B993" s="16">
        <v>12</v>
      </c>
      <c r="C993" t="s">
        <v>2167</v>
      </c>
    </row>
    <row r="994" spans="1:4" x14ac:dyDescent="0.25">
      <c r="A994" s="13" t="s">
        <v>2155</v>
      </c>
      <c r="B994" s="16">
        <v>13</v>
      </c>
      <c r="C994" t="s">
        <v>2168</v>
      </c>
    </row>
    <row r="995" spans="1:4" x14ac:dyDescent="0.25">
      <c r="A995" s="13" t="s">
        <v>2155</v>
      </c>
      <c r="B995" s="16">
        <v>14</v>
      </c>
      <c r="C995" t="s">
        <v>2169</v>
      </c>
    </row>
    <row r="996" spans="1:4" x14ac:dyDescent="0.25">
      <c r="A996" s="13" t="s">
        <v>2155</v>
      </c>
      <c r="B996" s="16">
        <v>15</v>
      </c>
      <c r="C996" t="s">
        <v>2170</v>
      </c>
    </row>
    <row r="997" spans="1:4" x14ac:dyDescent="0.25">
      <c r="A997" s="13" t="s">
        <v>2155</v>
      </c>
      <c r="B997" s="16">
        <v>16</v>
      </c>
      <c r="C997" t="s">
        <v>95</v>
      </c>
    </row>
    <row r="998" spans="1:4" x14ac:dyDescent="0.25">
      <c r="A998" s="13" t="s">
        <v>2175</v>
      </c>
      <c r="B998" s="16">
        <v>1</v>
      </c>
      <c r="C998" t="s">
        <v>2176</v>
      </c>
      <c r="D998" t="str">
        <f>CONCATENATE("Why did you not obtain a loan or credit? : ",C998)</f>
        <v>Why did you not obtain a loan or credit? : No need</v>
      </c>
    </row>
    <row r="999" spans="1:4" x14ac:dyDescent="0.25">
      <c r="A999" s="13" t="s">
        <v>2175</v>
      </c>
      <c r="B999" s="16">
        <v>2</v>
      </c>
      <c r="C999" t="s">
        <v>2177</v>
      </c>
      <c r="D999" t="str">
        <f t="shared" ref="D999:D1009" si="24">CONCATENATE("Why did you not obtain a loan or credit? : ",C999)</f>
        <v>Why did you not obtain a loan or credit? : Lack of guarantees / collateral</v>
      </c>
    </row>
    <row r="1000" spans="1:4" x14ac:dyDescent="0.25">
      <c r="A1000" s="13" t="s">
        <v>2175</v>
      </c>
      <c r="B1000" s="16">
        <v>3</v>
      </c>
      <c r="C1000" t="s">
        <v>2178</v>
      </c>
      <c r="D1000" t="str">
        <f t="shared" si="24"/>
        <v>Why did you not obtain a loan or credit? : Did not want to provide collateral</v>
      </c>
    </row>
    <row r="1001" spans="1:4" x14ac:dyDescent="0.25">
      <c r="A1001" s="13" t="s">
        <v>2175</v>
      </c>
      <c r="B1001" s="16">
        <v>4</v>
      </c>
      <c r="C1001" t="s">
        <v>2179</v>
      </c>
      <c r="D1001" t="str">
        <f t="shared" si="24"/>
        <v>Why did you not obtain a loan or credit? : Risky debt</v>
      </c>
    </row>
    <row r="1002" spans="1:4" x14ac:dyDescent="0.25">
      <c r="A1002" s="13" t="s">
        <v>2175</v>
      </c>
      <c r="B1002" s="16">
        <v>5</v>
      </c>
      <c r="C1002" t="s">
        <v>2180</v>
      </c>
      <c r="D1002" t="str">
        <f t="shared" si="24"/>
        <v>Why did you not obtain a loan or credit? : Problems with previous debts</v>
      </c>
    </row>
    <row r="1003" spans="1:4" x14ac:dyDescent="0.25">
      <c r="A1003" s="13" t="s">
        <v>2175</v>
      </c>
      <c r="B1003" s="16">
        <v>6</v>
      </c>
      <c r="C1003" t="s">
        <v>2181</v>
      </c>
      <c r="D1003" t="str">
        <f t="shared" si="24"/>
        <v>Why did you not obtain a loan or credit? : Land cannot serve as collateral</v>
      </c>
    </row>
    <row r="1004" spans="1:4" x14ac:dyDescent="0.25">
      <c r="A1004" s="13" t="s">
        <v>2175</v>
      </c>
      <c r="B1004" s="16">
        <v>7</v>
      </c>
      <c r="C1004" t="s">
        <v>2182</v>
      </c>
      <c r="D1004" t="str">
        <f t="shared" si="24"/>
        <v>Why did you not obtain a loan or credit? : Very expensive</v>
      </c>
    </row>
    <row r="1005" spans="1:4" x14ac:dyDescent="0.25">
      <c r="A1005" s="13" t="s">
        <v>2175</v>
      </c>
      <c r="B1005" s="16">
        <v>8</v>
      </c>
      <c r="C1005" t="s">
        <v>2183</v>
      </c>
      <c r="D1005" t="str">
        <f t="shared" si="24"/>
        <v>Why did you not obtain a loan or credit? : No institutions available</v>
      </c>
    </row>
    <row r="1006" spans="1:4" x14ac:dyDescent="0.25">
      <c r="A1006" s="13" t="s">
        <v>2175</v>
      </c>
      <c r="B1006" s="16">
        <v>9</v>
      </c>
      <c r="C1006" t="s">
        <v>2184</v>
      </c>
      <c r="D1006" t="str">
        <f t="shared" si="24"/>
        <v>Why did you not obtain a loan or credit? : No credit available</v>
      </c>
    </row>
    <row r="1007" spans="1:4" x14ac:dyDescent="0.25">
      <c r="A1007" s="13" t="s">
        <v>2175</v>
      </c>
      <c r="B1007" s="16">
        <v>10</v>
      </c>
      <c r="C1007" t="s">
        <v>2185</v>
      </c>
      <c r="D1007" t="str">
        <f t="shared" si="24"/>
        <v>Why did you not obtain a loan or credit? : Lack of experience</v>
      </c>
    </row>
    <row r="1008" spans="1:4" x14ac:dyDescent="0.25">
      <c r="A1008" s="13" t="s">
        <v>2175</v>
      </c>
      <c r="B1008" s="16">
        <v>11</v>
      </c>
      <c r="C1008" t="s">
        <v>1792</v>
      </c>
      <c r="D1008" t="str">
        <f t="shared" si="24"/>
        <v>Why did you not obtain a loan or credit? : Lack of information</v>
      </c>
    </row>
    <row r="1009" spans="1:4" x14ac:dyDescent="0.25">
      <c r="A1009" s="13" t="s">
        <v>2175</v>
      </c>
      <c r="B1009" s="16">
        <v>12</v>
      </c>
      <c r="C1009" t="s">
        <v>95</v>
      </c>
      <c r="D1009" t="str">
        <f t="shared" si="24"/>
        <v>Why did you not obtain a loan or credit? : Other</v>
      </c>
    </row>
    <row r="1010" spans="1:4" x14ac:dyDescent="0.25">
      <c r="A1010" s="13" t="s">
        <v>2429</v>
      </c>
      <c r="B1010" s="16">
        <v>0</v>
      </c>
      <c r="C1010" t="s">
        <v>74</v>
      </c>
    </row>
    <row r="1011" spans="1:4" x14ac:dyDescent="0.25">
      <c r="A1011" s="13" t="s">
        <v>2429</v>
      </c>
      <c r="B1011" s="16">
        <v>1</v>
      </c>
      <c r="C1011" t="s">
        <v>75</v>
      </c>
    </row>
    <row r="1012" spans="1:4" x14ac:dyDescent="0.25">
      <c r="A1012" s="13" t="s">
        <v>2429</v>
      </c>
      <c r="B1012" s="16">
        <v>-1</v>
      </c>
      <c r="C1012" t="s">
        <v>772</v>
      </c>
    </row>
    <row r="1013" spans="1:4" x14ac:dyDescent="0.25">
      <c r="A1013" s="13" t="s">
        <v>2599</v>
      </c>
      <c r="B1013" s="16">
        <v>1</v>
      </c>
      <c r="C1013" t="s">
        <v>2600</v>
      </c>
      <c r="D1013" t="str">
        <f>CONCATENATE("Which of the following does your household produce?: ",C1013)</f>
        <v>Which of the following does your household produce?: Cash crops</v>
      </c>
    </row>
    <row r="1014" spans="1:4" x14ac:dyDescent="0.25">
      <c r="A1014" s="13" t="s">
        <v>2599</v>
      </c>
      <c r="B1014" s="16">
        <v>2</v>
      </c>
      <c r="C1014" t="s">
        <v>2601</v>
      </c>
      <c r="D1014" t="str">
        <f t="shared" ref="D1014:D1015" si="25">CONCATENATE("Which of the following does your household produce?: ",C1014)</f>
        <v>Which of the following does your household produce?: Cattle</v>
      </c>
    </row>
    <row r="1015" spans="1:4" x14ac:dyDescent="0.25">
      <c r="A1015" s="13" t="s">
        <v>2599</v>
      </c>
      <c r="B1015" s="16">
        <v>3</v>
      </c>
      <c r="C1015" t="s">
        <v>3072</v>
      </c>
      <c r="D1015" t="str">
        <f t="shared" si="25"/>
        <v>Which of the following does your household produce?: Small ruminants</v>
      </c>
    </row>
    <row r="1016" spans="1:4" x14ac:dyDescent="0.25">
      <c r="A1016" t="s">
        <v>2639</v>
      </c>
      <c r="B1016">
        <v>1</v>
      </c>
      <c r="C1016" t="s">
        <v>669</v>
      </c>
    </row>
    <row r="1017" spans="1:4" x14ac:dyDescent="0.25">
      <c r="A1017" t="s">
        <v>2639</v>
      </c>
      <c r="B1017">
        <v>2</v>
      </c>
      <c r="C1017" t="s">
        <v>670</v>
      </c>
    </row>
    <row r="1018" spans="1:4" x14ac:dyDescent="0.25">
      <c r="A1018" t="s">
        <v>2639</v>
      </c>
      <c r="B1018">
        <v>3</v>
      </c>
      <c r="C1018" t="s">
        <v>671</v>
      </c>
    </row>
    <row r="1019" spans="1:4" x14ac:dyDescent="0.25">
      <c r="A1019" t="s">
        <v>2639</v>
      </c>
      <c r="B1019">
        <v>4</v>
      </c>
      <c r="C1019" t="s">
        <v>2614</v>
      </c>
    </row>
    <row r="1020" spans="1:4" x14ac:dyDescent="0.25">
      <c r="A1020" t="s">
        <v>2639</v>
      </c>
      <c r="B1020">
        <v>5</v>
      </c>
      <c r="C1020" t="s">
        <v>672</v>
      </c>
    </row>
    <row r="1021" spans="1:4" x14ac:dyDescent="0.25">
      <c r="A1021" t="s">
        <v>2639</v>
      </c>
      <c r="B1021">
        <v>6</v>
      </c>
      <c r="C1021" t="s">
        <v>2615</v>
      </c>
    </row>
    <row r="1022" spans="1:4" x14ac:dyDescent="0.25">
      <c r="A1022" t="s">
        <v>2639</v>
      </c>
      <c r="B1022">
        <v>7</v>
      </c>
      <c r="C1022" t="s">
        <v>2616</v>
      </c>
    </row>
    <row r="1023" spans="1:4" x14ac:dyDescent="0.25">
      <c r="A1023" t="s">
        <v>2639</v>
      </c>
      <c r="B1023">
        <v>8</v>
      </c>
      <c r="C1023" t="s">
        <v>2606</v>
      </c>
    </row>
    <row r="1024" spans="1:4" x14ac:dyDescent="0.25">
      <c r="A1024" t="s">
        <v>2639</v>
      </c>
      <c r="B1024">
        <v>9</v>
      </c>
      <c r="C1024" t="s">
        <v>2607</v>
      </c>
    </row>
    <row r="1025" spans="1:3" x14ac:dyDescent="0.25">
      <c r="A1025" t="s">
        <v>2639</v>
      </c>
      <c r="B1025">
        <v>10</v>
      </c>
      <c r="C1025" t="s">
        <v>2630</v>
      </c>
    </row>
    <row r="1026" spans="1:3" x14ac:dyDescent="0.25">
      <c r="A1026" t="s">
        <v>2639</v>
      </c>
      <c r="B1026">
        <v>11</v>
      </c>
      <c r="C1026" t="s">
        <v>2631</v>
      </c>
    </row>
    <row r="1027" spans="1:3" x14ac:dyDescent="0.25">
      <c r="A1027" t="s">
        <v>2639</v>
      </c>
      <c r="B1027">
        <v>12</v>
      </c>
      <c r="C1027" t="s">
        <v>2632</v>
      </c>
    </row>
    <row r="1028" spans="1:3" x14ac:dyDescent="0.25">
      <c r="A1028" t="s">
        <v>2639</v>
      </c>
      <c r="B1028">
        <v>13</v>
      </c>
      <c r="C1028" t="s">
        <v>2633</v>
      </c>
    </row>
    <row r="1029" spans="1:3" x14ac:dyDescent="0.25">
      <c r="A1029" t="s">
        <v>2639</v>
      </c>
      <c r="B1029">
        <v>14</v>
      </c>
      <c r="C1029" t="s">
        <v>2634</v>
      </c>
    </row>
    <row r="1030" spans="1:3" x14ac:dyDescent="0.25">
      <c r="A1030" t="s">
        <v>2639</v>
      </c>
      <c r="B1030">
        <v>15</v>
      </c>
      <c r="C1030" t="s">
        <v>2635</v>
      </c>
    </row>
    <row r="1031" spans="1:3" x14ac:dyDescent="0.25">
      <c r="A1031" t="s">
        <v>2639</v>
      </c>
      <c r="B1031">
        <v>16</v>
      </c>
      <c r="C1031" t="s">
        <v>2636</v>
      </c>
    </row>
    <row r="1032" spans="1:3" x14ac:dyDescent="0.25">
      <c r="A1032" t="s">
        <v>2639</v>
      </c>
      <c r="B1032">
        <v>17</v>
      </c>
      <c r="C1032" t="s">
        <v>95</v>
      </c>
    </row>
    <row r="1033" spans="1:3" x14ac:dyDescent="0.25">
      <c r="A1033" t="s">
        <v>2639</v>
      </c>
      <c r="B1033">
        <v>18</v>
      </c>
      <c r="C1033" t="s">
        <v>285</v>
      </c>
    </row>
    <row r="1034" spans="1:3" x14ac:dyDescent="0.25">
      <c r="A1034" t="s">
        <v>2640</v>
      </c>
      <c r="B1034">
        <v>1</v>
      </c>
      <c r="C1034" t="s">
        <v>2602</v>
      </c>
    </row>
    <row r="1035" spans="1:3" x14ac:dyDescent="0.25">
      <c r="A1035" t="s">
        <v>2640</v>
      </c>
      <c r="B1035">
        <v>2</v>
      </c>
      <c r="C1035" t="s">
        <v>2603</v>
      </c>
    </row>
    <row r="1036" spans="1:3" x14ac:dyDescent="0.25">
      <c r="A1036" t="s">
        <v>2640</v>
      </c>
      <c r="B1036">
        <v>3</v>
      </c>
      <c r="C1036" t="s">
        <v>2608</v>
      </c>
    </row>
    <row r="1037" spans="1:3" x14ac:dyDescent="0.25">
      <c r="A1037" t="s">
        <v>2640</v>
      </c>
      <c r="B1037">
        <v>4</v>
      </c>
      <c r="C1037" t="s">
        <v>2609</v>
      </c>
    </row>
    <row r="1038" spans="1:3" x14ac:dyDescent="0.25">
      <c r="A1038" t="s">
        <v>2640</v>
      </c>
      <c r="B1038">
        <v>5</v>
      </c>
      <c r="C1038" t="s">
        <v>667</v>
      </c>
    </row>
    <row r="1039" spans="1:3" x14ac:dyDescent="0.25">
      <c r="A1039" t="s">
        <v>2640</v>
      </c>
      <c r="B1039">
        <v>6</v>
      </c>
      <c r="C1039" t="s">
        <v>2610</v>
      </c>
    </row>
    <row r="1040" spans="1:3" x14ac:dyDescent="0.25">
      <c r="A1040" t="s">
        <v>2640</v>
      </c>
      <c r="B1040">
        <v>7</v>
      </c>
      <c r="C1040" t="s">
        <v>664</v>
      </c>
    </row>
    <row r="1041" spans="1:3" x14ac:dyDescent="0.25">
      <c r="A1041" t="s">
        <v>2640</v>
      </c>
      <c r="B1041">
        <v>8</v>
      </c>
      <c r="C1041" t="s">
        <v>661</v>
      </c>
    </row>
    <row r="1042" spans="1:3" x14ac:dyDescent="0.25">
      <c r="A1042" t="s">
        <v>2640</v>
      </c>
      <c r="B1042">
        <v>9</v>
      </c>
      <c r="C1042" t="s">
        <v>2611</v>
      </c>
    </row>
    <row r="1043" spans="1:3" x14ac:dyDescent="0.25">
      <c r="A1043" t="s">
        <v>2640</v>
      </c>
      <c r="B1043">
        <v>10</v>
      </c>
      <c r="C1043" t="s">
        <v>3073</v>
      </c>
    </row>
    <row r="1044" spans="1:3" x14ac:dyDescent="0.25">
      <c r="A1044" t="s">
        <v>2640</v>
      </c>
      <c r="B1044">
        <v>11</v>
      </c>
      <c r="C1044" t="s">
        <v>2605</v>
      </c>
    </row>
    <row r="1045" spans="1:3" x14ac:dyDescent="0.25">
      <c r="A1045" t="s">
        <v>2640</v>
      </c>
      <c r="B1045">
        <v>12</v>
      </c>
      <c r="C1045" t="s">
        <v>2612</v>
      </c>
    </row>
    <row r="1046" spans="1:3" x14ac:dyDescent="0.25">
      <c r="A1046" t="s">
        <v>2640</v>
      </c>
      <c r="B1046">
        <v>13</v>
      </c>
      <c r="C1046" t="s">
        <v>663</v>
      </c>
    </row>
    <row r="1047" spans="1:3" x14ac:dyDescent="0.25">
      <c r="A1047" t="s">
        <v>2640</v>
      </c>
      <c r="B1047">
        <v>14</v>
      </c>
      <c r="C1047" t="s">
        <v>2606</v>
      </c>
    </row>
    <row r="1048" spans="1:3" x14ac:dyDescent="0.25">
      <c r="A1048" t="s">
        <v>2640</v>
      </c>
      <c r="B1048">
        <v>15</v>
      </c>
      <c r="C1048" t="s">
        <v>2607</v>
      </c>
    </row>
    <row r="1049" spans="1:3" x14ac:dyDescent="0.25">
      <c r="A1049" t="s">
        <v>2640</v>
      </c>
      <c r="B1049">
        <v>16</v>
      </c>
      <c r="C1049" t="s">
        <v>2630</v>
      </c>
    </row>
    <row r="1050" spans="1:3" x14ac:dyDescent="0.25">
      <c r="A1050" t="s">
        <v>2640</v>
      </c>
      <c r="B1050">
        <v>17</v>
      </c>
      <c r="C1050" t="s">
        <v>2631</v>
      </c>
    </row>
    <row r="1051" spans="1:3" x14ac:dyDescent="0.25">
      <c r="A1051" t="s">
        <v>2640</v>
      </c>
      <c r="B1051">
        <v>18</v>
      </c>
      <c r="C1051" t="s">
        <v>2632</v>
      </c>
    </row>
    <row r="1052" spans="1:3" x14ac:dyDescent="0.25">
      <c r="A1052" t="s">
        <v>2640</v>
      </c>
      <c r="B1052">
        <v>19</v>
      </c>
      <c r="C1052" t="s">
        <v>2633</v>
      </c>
    </row>
    <row r="1053" spans="1:3" x14ac:dyDescent="0.25">
      <c r="A1053" t="s">
        <v>2640</v>
      </c>
      <c r="B1053">
        <v>20</v>
      </c>
      <c r="C1053" t="s">
        <v>2634</v>
      </c>
    </row>
    <row r="1054" spans="1:3" x14ac:dyDescent="0.25">
      <c r="A1054" t="s">
        <v>2640</v>
      </c>
      <c r="B1054">
        <v>21</v>
      </c>
      <c r="C1054" t="s">
        <v>2635</v>
      </c>
    </row>
    <row r="1055" spans="1:3" x14ac:dyDescent="0.25">
      <c r="A1055" t="s">
        <v>2640</v>
      </c>
      <c r="B1055">
        <v>22</v>
      </c>
      <c r="C1055" t="s">
        <v>2636</v>
      </c>
    </row>
    <row r="1056" spans="1:3" x14ac:dyDescent="0.25">
      <c r="A1056" t="s">
        <v>2640</v>
      </c>
      <c r="B1056">
        <v>23</v>
      </c>
      <c r="C1056" t="s">
        <v>95</v>
      </c>
    </row>
    <row r="1057" spans="1:3" x14ac:dyDescent="0.25">
      <c r="A1057" t="s">
        <v>2640</v>
      </c>
      <c r="B1057">
        <v>24</v>
      </c>
      <c r="C1057" t="s">
        <v>285</v>
      </c>
    </row>
    <row r="1058" spans="1:3" x14ac:dyDescent="0.25">
      <c r="A1058" t="s">
        <v>3053</v>
      </c>
      <c r="B1058">
        <v>1</v>
      </c>
      <c r="C1058" t="s">
        <v>2656</v>
      </c>
    </row>
    <row r="1059" spans="1:3" x14ac:dyDescent="0.25">
      <c r="A1059" t="s">
        <v>3053</v>
      </c>
      <c r="B1059">
        <v>2</v>
      </c>
      <c r="C1059" t="s">
        <v>2660</v>
      </c>
    </row>
    <row r="1060" spans="1:3" x14ac:dyDescent="0.25">
      <c r="A1060" t="s">
        <v>3053</v>
      </c>
      <c r="B1060">
        <v>3</v>
      </c>
      <c r="C1060" t="s">
        <v>2680</v>
      </c>
    </row>
    <row r="1061" spans="1:3" x14ac:dyDescent="0.25">
      <c r="A1061" t="s">
        <v>3053</v>
      </c>
      <c r="B1061">
        <v>4</v>
      </c>
      <c r="C1061" t="s">
        <v>2697</v>
      </c>
    </row>
    <row r="1062" spans="1:3" x14ac:dyDescent="0.25">
      <c r="A1062" t="s">
        <v>3053</v>
      </c>
      <c r="B1062">
        <v>5</v>
      </c>
      <c r="C1062" t="s">
        <v>2699</v>
      </c>
    </row>
    <row r="1063" spans="1:3" x14ac:dyDescent="0.25">
      <c r="A1063" t="s">
        <v>3053</v>
      </c>
      <c r="B1063">
        <v>6</v>
      </c>
      <c r="C1063" t="s">
        <v>2725</v>
      </c>
    </row>
    <row r="1064" spans="1:3" x14ac:dyDescent="0.25">
      <c r="A1064" t="s">
        <v>3053</v>
      </c>
      <c r="B1064">
        <v>7</v>
      </c>
      <c r="C1064" t="s">
        <v>2730</v>
      </c>
    </row>
    <row r="1065" spans="1:3" x14ac:dyDescent="0.25">
      <c r="A1065" t="s">
        <v>3053</v>
      </c>
      <c r="B1065">
        <v>8</v>
      </c>
      <c r="C1065" t="s">
        <v>2711</v>
      </c>
    </row>
    <row r="1066" spans="1:3" x14ac:dyDescent="0.25">
      <c r="A1066" t="s">
        <v>3053</v>
      </c>
      <c r="B1066">
        <v>9</v>
      </c>
      <c r="C1066" t="s">
        <v>2744</v>
      </c>
    </row>
    <row r="1067" spans="1:3" x14ac:dyDescent="0.25">
      <c r="A1067" t="s">
        <v>3053</v>
      </c>
      <c r="B1067">
        <v>10</v>
      </c>
      <c r="C1067" t="s">
        <v>2764</v>
      </c>
    </row>
    <row r="1068" spans="1:3" x14ac:dyDescent="0.25">
      <c r="A1068" t="s">
        <v>3053</v>
      </c>
      <c r="B1068">
        <v>11</v>
      </c>
      <c r="C1068" t="s">
        <v>2776</v>
      </c>
    </row>
    <row r="1069" spans="1:3" x14ac:dyDescent="0.25">
      <c r="A1069" t="s">
        <v>3053</v>
      </c>
      <c r="B1069">
        <v>12</v>
      </c>
      <c r="C1069" t="s">
        <v>2788</v>
      </c>
    </row>
    <row r="1070" spans="1:3" x14ac:dyDescent="0.25">
      <c r="A1070" t="s">
        <v>3053</v>
      </c>
      <c r="B1070">
        <v>13</v>
      </c>
      <c r="C1070" t="s">
        <v>2797</v>
      </c>
    </row>
    <row r="1071" spans="1:3" x14ac:dyDescent="0.25">
      <c r="A1071" t="s">
        <v>3053</v>
      </c>
      <c r="B1071">
        <v>14</v>
      </c>
      <c r="C1071" t="s">
        <v>2800</v>
      </c>
    </row>
    <row r="1072" spans="1:3" x14ac:dyDescent="0.25">
      <c r="A1072" t="s">
        <v>3053</v>
      </c>
      <c r="B1072">
        <v>15</v>
      </c>
      <c r="C1072" t="s">
        <v>2802</v>
      </c>
    </row>
    <row r="1073" spans="1:3" x14ac:dyDescent="0.25">
      <c r="A1073" t="s">
        <v>3053</v>
      </c>
      <c r="B1073">
        <v>16</v>
      </c>
      <c r="C1073" t="s">
        <v>2806</v>
      </c>
    </row>
    <row r="1074" spans="1:3" x14ac:dyDescent="0.25">
      <c r="A1074" t="s">
        <v>3053</v>
      </c>
      <c r="B1074">
        <v>17</v>
      </c>
      <c r="C1074" t="s">
        <v>2813</v>
      </c>
    </row>
    <row r="1075" spans="1:3" x14ac:dyDescent="0.25">
      <c r="A1075" t="s">
        <v>3053</v>
      </c>
      <c r="B1075">
        <v>18</v>
      </c>
      <c r="C1075" t="s">
        <v>2815</v>
      </c>
    </row>
    <row r="1076" spans="1:3" x14ac:dyDescent="0.25">
      <c r="A1076" t="s">
        <v>3053</v>
      </c>
      <c r="B1076">
        <v>19</v>
      </c>
      <c r="C1076" t="s">
        <v>2818</v>
      </c>
    </row>
    <row r="1077" spans="1:3" x14ac:dyDescent="0.25">
      <c r="A1077" t="s">
        <v>3053</v>
      </c>
      <c r="B1077">
        <v>20</v>
      </c>
      <c r="C1077" t="s">
        <v>2836</v>
      </c>
    </row>
    <row r="1078" spans="1:3" x14ac:dyDescent="0.25">
      <c r="A1078" t="s">
        <v>3053</v>
      </c>
      <c r="B1078">
        <v>21</v>
      </c>
      <c r="C1078" t="s">
        <v>2839</v>
      </c>
    </row>
    <row r="1079" spans="1:3" x14ac:dyDescent="0.25">
      <c r="A1079" t="s">
        <v>3053</v>
      </c>
      <c r="B1079">
        <v>22</v>
      </c>
      <c r="C1079" t="s">
        <v>2843</v>
      </c>
    </row>
    <row r="1080" spans="1:3" x14ac:dyDescent="0.25">
      <c r="A1080" t="s">
        <v>3053</v>
      </c>
      <c r="B1080">
        <v>23</v>
      </c>
      <c r="C1080" t="s">
        <v>2846</v>
      </c>
    </row>
    <row r="1081" spans="1:3" x14ac:dyDescent="0.25">
      <c r="A1081" t="s">
        <v>3053</v>
      </c>
      <c r="B1081">
        <v>24</v>
      </c>
      <c r="C1081" t="s">
        <v>2852</v>
      </c>
    </row>
    <row r="1082" spans="1:3" x14ac:dyDescent="0.25">
      <c r="A1082" t="s">
        <v>3053</v>
      </c>
      <c r="B1082">
        <v>25</v>
      </c>
      <c r="C1082" t="s">
        <v>2890</v>
      </c>
    </row>
    <row r="1083" spans="1:3" x14ac:dyDescent="0.25">
      <c r="A1083" t="s">
        <v>3053</v>
      </c>
      <c r="B1083">
        <v>26</v>
      </c>
      <c r="C1083" s="31" t="s">
        <v>2913</v>
      </c>
    </row>
    <row r="1084" spans="1:3" x14ac:dyDescent="0.25">
      <c r="A1084" t="s">
        <v>3053</v>
      </c>
      <c r="B1084">
        <v>27</v>
      </c>
      <c r="C1084" s="31" t="s">
        <v>2654</v>
      </c>
    </row>
    <row r="1085" spans="1:3" x14ac:dyDescent="0.25">
      <c r="A1085" t="s">
        <v>3053</v>
      </c>
      <c r="B1085">
        <v>28</v>
      </c>
      <c r="C1085" t="s">
        <v>2891</v>
      </c>
    </row>
    <row r="1086" spans="1:3" x14ac:dyDescent="0.25">
      <c r="A1086" t="s">
        <v>3053</v>
      </c>
      <c r="B1086">
        <v>29</v>
      </c>
      <c r="C1086" s="2" t="s">
        <v>2921</v>
      </c>
    </row>
    <row r="1087" spans="1:3" x14ac:dyDescent="0.25">
      <c r="A1087" t="s">
        <v>3053</v>
      </c>
      <c r="B1087">
        <v>30</v>
      </c>
      <c r="C1087" s="2" t="s">
        <v>2932</v>
      </c>
    </row>
    <row r="1088" spans="1:3" x14ac:dyDescent="0.25">
      <c r="A1088" t="s">
        <v>3053</v>
      </c>
      <c r="B1088">
        <v>31</v>
      </c>
      <c r="C1088" s="2" t="s">
        <v>2934</v>
      </c>
    </row>
    <row r="1089" spans="1:3" x14ac:dyDescent="0.25">
      <c r="A1089" t="s">
        <v>3053</v>
      </c>
      <c r="B1089">
        <v>32</v>
      </c>
      <c r="C1089" s="2" t="s">
        <v>2915</v>
      </c>
    </row>
    <row r="1090" spans="1:3" x14ac:dyDescent="0.25">
      <c r="A1090" t="s">
        <v>3052</v>
      </c>
      <c r="B1090">
        <v>1</v>
      </c>
      <c r="C1090" t="s">
        <v>2655</v>
      </c>
    </row>
    <row r="1091" spans="1:3" x14ac:dyDescent="0.25">
      <c r="A1091" t="s">
        <v>3052</v>
      </c>
      <c r="B1091">
        <v>2</v>
      </c>
      <c r="C1091" t="s">
        <v>2657</v>
      </c>
    </row>
    <row r="1092" spans="1:3" x14ac:dyDescent="0.25">
      <c r="A1092" t="s">
        <v>3052</v>
      </c>
      <c r="B1092">
        <v>3</v>
      </c>
      <c r="C1092" t="s">
        <v>2658</v>
      </c>
    </row>
    <row r="1093" spans="1:3" x14ac:dyDescent="0.25">
      <c r="A1093" t="s">
        <v>3052</v>
      </c>
      <c r="B1093">
        <v>4</v>
      </c>
      <c r="C1093" t="s">
        <v>95</v>
      </c>
    </row>
    <row r="1094" spans="1:3" x14ac:dyDescent="0.25">
      <c r="A1094" t="s">
        <v>3052</v>
      </c>
      <c r="B1094">
        <v>5</v>
      </c>
      <c r="C1094" t="s">
        <v>2659</v>
      </c>
    </row>
    <row r="1095" spans="1:3" x14ac:dyDescent="0.25">
      <c r="A1095" t="s">
        <v>3052</v>
      </c>
      <c r="B1095">
        <v>6</v>
      </c>
      <c r="C1095" t="s">
        <v>2661</v>
      </c>
    </row>
    <row r="1096" spans="1:3" x14ac:dyDescent="0.25">
      <c r="A1096" t="s">
        <v>3052</v>
      </c>
      <c r="B1096">
        <v>7</v>
      </c>
      <c r="C1096" t="s">
        <v>2662</v>
      </c>
    </row>
    <row r="1097" spans="1:3" x14ac:dyDescent="0.25">
      <c r="A1097" t="s">
        <v>3052</v>
      </c>
      <c r="B1097">
        <v>8</v>
      </c>
      <c r="C1097" t="s">
        <v>2660</v>
      </c>
    </row>
    <row r="1098" spans="1:3" x14ac:dyDescent="0.25">
      <c r="A1098" t="s">
        <v>3052</v>
      </c>
      <c r="B1098">
        <v>9</v>
      </c>
      <c r="C1098" t="s">
        <v>2663</v>
      </c>
    </row>
    <row r="1099" spans="1:3" x14ac:dyDescent="0.25">
      <c r="A1099" t="s">
        <v>3052</v>
      </c>
      <c r="B1099">
        <v>10</v>
      </c>
      <c r="C1099" t="s">
        <v>2664</v>
      </c>
    </row>
    <row r="1100" spans="1:3" x14ac:dyDescent="0.25">
      <c r="A1100" t="s">
        <v>3052</v>
      </c>
      <c r="B1100">
        <v>11</v>
      </c>
      <c r="C1100" t="s">
        <v>2665</v>
      </c>
    </row>
    <row r="1101" spans="1:3" x14ac:dyDescent="0.25">
      <c r="A1101" t="s">
        <v>3052</v>
      </c>
      <c r="B1101">
        <v>12</v>
      </c>
      <c r="C1101" t="s">
        <v>2666</v>
      </c>
    </row>
    <row r="1102" spans="1:3" x14ac:dyDescent="0.25">
      <c r="A1102" t="s">
        <v>3052</v>
      </c>
      <c r="B1102">
        <v>13</v>
      </c>
      <c r="C1102" t="s">
        <v>2667</v>
      </c>
    </row>
    <row r="1103" spans="1:3" x14ac:dyDescent="0.25">
      <c r="A1103" t="s">
        <v>3052</v>
      </c>
      <c r="B1103">
        <v>14</v>
      </c>
      <c r="C1103" t="s">
        <v>2668</v>
      </c>
    </row>
    <row r="1104" spans="1:3" x14ac:dyDescent="0.25">
      <c r="A1104" t="s">
        <v>3052</v>
      </c>
      <c r="B1104">
        <v>15</v>
      </c>
      <c r="C1104" t="s">
        <v>2669</v>
      </c>
    </row>
    <row r="1105" spans="1:3" x14ac:dyDescent="0.25">
      <c r="A1105" t="s">
        <v>3052</v>
      </c>
      <c r="B1105">
        <v>16</v>
      </c>
      <c r="C1105" t="s">
        <v>2670</v>
      </c>
    </row>
    <row r="1106" spans="1:3" x14ac:dyDescent="0.25">
      <c r="A1106" t="s">
        <v>3052</v>
      </c>
      <c r="B1106">
        <v>17</v>
      </c>
      <c r="C1106" t="s">
        <v>2671</v>
      </c>
    </row>
    <row r="1107" spans="1:3" x14ac:dyDescent="0.25">
      <c r="A1107" t="s">
        <v>3052</v>
      </c>
      <c r="B1107">
        <v>18</v>
      </c>
      <c r="C1107" t="s">
        <v>2672</v>
      </c>
    </row>
    <row r="1108" spans="1:3" x14ac:dyDescent="0.25">
      <c r="A1108" t="s">
        <v>3052</v>
      </c>
      <c r="B1108">
        <v>19</v>
      </c>
      <c r="C1108" t="s">
        <v>2673</v>
      </c>
    </row>
    <row r="1109" spans="1:3" x14ac:dyDescent="0.25">
      <c r="A1109" t="s">
        <v>3052</v>
      </c>
      <c r="B1109">
        <v>20</v>
      </c>
      <c r="C1109" t="s">
        <v>2674</v>
      </c>
    </row>
    <row r="1110" spans="1:3" x14ac:dyDescent="0.25">
      <c r="A1110" t="s">
        <v>3052</v>
      </c>
      <c r="B1110">
        <v>21</v>
      </c>
      <c r="C1110" t="s">
        <v>2675</v>
      </c>
    </row>
    <row r="1111" spans="1:3" x14ac:dyDescent="0.25">
      <c r="A1111" t="s">
        <v>3052</v>
      </c>
      <c r="B1111">
        <v>22</v>
      </c>
      <c r="C1111" t="s">
        <v>2676</v>
      </c>
    </row>
    <row r="1112" spans="1:3" x14ac:dyDescent="0.25">
      <c r="A1112" t="s">
        <v>3052</v>
      </c>
      <c r="B1112">
        <v>23</v>
      </c>
      <c r="C1112" t="s">
        <v>2677</v>
      </c>
    </row>
    <row r="1113" spans="1:3" x14ac:dyDescent="0.25">
      <c r="A1113" t="s">
        <v>3052</v>
      </c>
      <c r="B1113">
        <v>24</v>
      </c>
      <c r="C1113" t="s">
        <v>2678</v>
      </c>
    </row>
    <row r="1114" spans="1:3" x14ac:dyDescent="0.25">
      <c r="A1114" t="s">
        <v>3052</v>
      </c>
      <c r="B1114">
        <v>4</v>
      </c>
      <c r="C1114" t="s">
        <v>95</v>
      </c>
    </row>
    <row r="1115" spans="1:3" x14ac:dyDescent="0.25">
      <c r="A1115" t="s">
        <v>3052</v>
      </c>
      <c r="B1115">
        <v>26</v>
      </c>
      <c r="C1115" t="s">
        <v>2679</v>
      </c>
    </row>
    <row r="1116" spans="1:3" x14ac:dyDescent="0.25">
      <c r="A1116" t="s">
        <v>3052</v>
      </c>
      <c r="B1116">
        <v>27</v>
      </c>
      <c r="C1116" t="s">
        <v>2681</v>
      </c>
    </row>
    <row r="1117" spans="1:3" x14ac:dyDescent="0.25">
      <c r="A1117" t="s">
        <v>3052</v>
      </c>
      <c r="B1117">
        <v>28</v>
      </c>
      <c r="C1117" t="s">
        <v>2682</v>
      </c>
    </row>
    <row r="1118" spans="1:3" x14ac:dyDescent="0.25">
      <c r="A1118" t="s">
        <v>3052</v>
      </c>
      <c r="B1118">
        <v>29</v>
      </c>
      <c r="C1118" t="s">
        <v>2683</v>
      </c>
    </row>
    <row r="1119" spans="1:3" x14ac:dyDescent="0.25">
      <c r="A1119" t="s">
        <v>3052</v>
      </c>
      <c r="B1119">
        <v>30</v>
      </c>
      <c r="C1119" t="s">
        <v>2684</v>
      </c>
    </row>
    <row r="1120" spans="1:3" x14ac:dyDescent="0.25">
      <c r="A1120" t="s">
        <v>3052</v>
      </c>
      <c r="B1120">
        <v>31</v>
      </c>
      <c r="C1120" t="s">
        <v>2685</v>
      </c>
    </row>
    <row r="1121" spans="1:3" x14ac:dyDescent="0.25">
      <c r="A1121" t="s">
        <v>3052</v>
      </c>
      <c r="B1121">
        <v>32</v>
      </c>
      <c r="C1121" t="s">
        <v>2686</v>
      </c>
    </row>
    <row r="1122" spans="1:3" x14ac:dyDescent="0.25">
      <c r="A1122" t="s">
        <v>3052</v>
      </c>
      <c r="B1122">
        <v>33</v>
      </c>
      <c r="C1122" t="s">
        <v>2687</v>
      </c>
    </row>
    <row r="1123" spans="1:3" x14ac:dyDescent="0.25">
      <c r="A1123" t="s">
        <v>3052</v>
      </c>
      <c r="B1123">
        <v>34</v>
      </c>
      <c r="C1123" t="s">
        <v>2688</v>
      </c>
    </row>
    <row r="1124" spans="1:3" x14ac:dyDescent="0.25">
      <c r="A1124" t="s">
        <v>3052</v>
      </c>
      <c r="B1124">
        <v>35</v>
      </c>
      <c r="C1124" t="s">
        <v>2689</v>
      </c>
    </row>
    <row r="1125" spans="1:3" x14ac:dyDescent="0.25">
      <c r="A1125" t="s">
        <v>3052</v>
      </c>
      <c r="B1125">
        <v>36</v>
      </c>
      <c r="C1125" t="s">
        <v>2690</v>
      </c>
    </row>
    <row r="1126" spans="1:3" x14ac:dyDescent="0.25">
      <c r="A1126" t="s">
        <v>3052</v>
      </c>
      <c r="B1126">
        <v>37</v>
      </c>
      <c r="C1126" t="s">
        <v>2691</v>
      </c>
    </row>
    <row r="1127" spans="1:3" x14ac:dyDescent="0.25">
      <c r="A1127" t="s">
        <v>3052</v>
      </c>
      <c r="B1127">
        <v>38</v>
      </c>
      <c r="C1127" t="s">
        <v>2692</v>
      </c>
    </row>
    <row r="1128" spans="1:3" x14ac:dyDescent="0.25">
      <c r="A1128" t="s">
        <v>3052</v>
      </c>
      <c r="B1128">
        <v>39</v>
      </c>
      <c r="C1128" t="s">
        <v>2693</v>
      </c>
    </row>
    <row r="1129" spans="1:3" x14ac:dyDescent="0.25">
      <c r="A1129" t="s">
        <v>3052</v>
      </c>
      <c r="B1129">
        <v>40</v>
      </c>
      <c r="C1129" t="s">
        <v>2694</v>
      </c>
    </row>
    <row r="1130" spans="1:3" x14ac:dyDescent="0.25">
      <c r="A1130" t="s">
        <v>3052</v>
      </c>
      <c r="B1130">
        <v>41</v>
      </c>
      <c r="C1130" t="s">
        <v>2695</v>
      </c>
    </row>
    <row r="1131" spans="1:3" x14ac:dyDescent="0.25">
      <c r="A1131" t="s">
        <v>3052</v>
      </c>
      <c r="B1131">
        <v>4</v>
      </c>
      <c r="C1131" t="s">
        <v>95</v>
      </c>
    </row>
    <row r="1132" spans="1:3" x14ac:dyDescent="0.25">
      <c r="A1132" t="s">
        <v>3052</v>
      </c>
      <c r="B1132">
        <v>43</v>
      </c>
      <c r="C1132" t="s">
        <v>2696</v>
      </c>
    </row>
    <row r="1133" spans="1:3" x14ac:dyDescent="0.25">
      <c r="A1133" t="s">
        <v>3052</v>
      </c>
      <c r="B1133">
        <v>4</v>
      </c>
      <c r="C1133" t="s">
        <v>95</v>
      </c>
    </row>
    <row r="1134" spans="1:3" x14ac:dyDescent="0.25">
      <c r="A1134" t="s">
        <v>3052</v>
      </c>
      <c r="B1134">
        <v>45</v>
      </c>
      <c r="C1134" t="s">
        <v>2698</v>
      </c>
    </row>
    <row r="1135" spans="1:3" x14ac:dyDescent="0.25">
      <c r="A1135" t="s">
        <v>3052</v>
      </c>
      <c r="B1135">
        <v>46</v>
      </c>
      <c r="C1135" t="s">
        <v>85</v>
      </c>
    </row>
    <row r="1136" spans="1:3" x14ac:dyDescent="0.25">
      <c r="A1136" t="s">
        <v>3052</v>
      </c>
      <c r="B1136">
        <v>47</v>
      </c>
      <c r="C1136" t="s">
        <v>2700</v>
      </c>
    </row>
    <row r="1137" spans="1:3" x14ac:dyDescent="0.25">
      <c r="A1137" t="s">
        <v>3052</v>
      </c>
      <c r="B1137">
        <v>48</v>
      </c>
      <c r="C1137" t="s">
        <v>2701</v>
      </c>
    </row>
    <row r="1138" spans="1:3" x14ac:dyDescent="0.25">
      <c r="A1138" t="s">
        <v>3052</v>
      </c>
      <c r="B1138">
        <v>49</v>
      </c>
      <c r="C1138" t="s">
        <v>2702</v>
      </c>
    </row>
    <row r="1139" spans="1:3" x14ac:dyDescent="0.25">
      <c r="A1139" t="s">
        <v>3052</v>
      </c>
      <c r="B1139">
        <v>50</v>
      </c>
      <c r="C1139" t="s">
        <v>2703</v>
      </c>
    </row>
    <row r="1140" spans="1:3" x14ac:dyDescent="0.25">
      <c r="A1140" t="s">
        <v>3052</v>
      </c>
      <c r="B1140">
        <v>51</v>
      </c>
      <c r="C1140" t="s">
        <v>2704</v>
      </c>
    </row>
    <row r="1141" spans="1:3" x14ac:dyDescent="0.25">
      <c r="A1141" t="s">
        <v>3052</v>
      </c>
      <c r="B1141">
        <v>52</v>
      </c>
      <c r="C1141" t="s">
        <v>2705</v>
      </c>
    </row>
    <row r="1142" spans="1:3" x14ac:dyDescent="0.25">
      <c r="A1142" t="s">
        <v>3052</v>
      </c>
      <c r="B1142">
        <v>53</v>
      </c>
      <c r="C1142" t="s">
        <v>2706</v>
      </c>
    </row>
    <row r="1143" spans="1:3" x14ac:dyDescent="0.25">
      <c r="A1143" t="s">
        <v>3052</v>
      </c>
      <c r="B1143">
        <v>54</v>
      </c>
      <c r="C1143" t="s">
        <v>2707</v>
      </c>
    </row>
    <row r="1144" spans="1:3" x14ac:dyDescent="0.25">
      <c r="A1144" t="s">
        <v>3052</v>
      </c>
      <c r="B1144">
        <v>55</v>
      </c>
      <c r="C1144" t="s">
        <v>2708</v>
      </c>
    </row>
    <row r="1145" spans="1:3" x14ac:dyDescent="0.25">
      <c r="A1145" t="s">
        <v>3052</v>
      </c>
      <c r="B1145">
        <v>56</v>
      </c>
      <c r="C1145" t="s">
        <v>2709</v>
      </c>
    </row>
    <row r="1146" spans="1:3" x14ac:dyDescent="0.25">
      <c r="A1146" t="s">
        <v>3052</v>
      </c>
      <c r="B1146">
        <v>57</v>
      </c>
      <c r="C1146" t="s">
        <v>2710</v>
      </c>
    </row>
    <row r="1147" spans="1:3" x14ac:dyDescent="0.25">
      <c r="A1147" t="s">
        <v>3052</v>
      </c>
      <c r="B1147">
        <v>58</v>
      </c>
      <c r="C1147" t="s">
        <v>2711</v>
      </c>
    </row>
    <row r="1148" spans="1:3" x14ac:dyDescent="0.25">
      <c r="A1148" t="s">
        <v>3052</v>
      </c>
      <c r="B1148">
        <v>59</v>
      </c>
      <c r="C1148" t="s">
        <v>2712</v>
      </c>
    </row>
    <row r="1149" spans="1:3" x14ac:dyDescent="0.25">
      <c r="A1149" t="s">
        <v>3052</v>
      </c>
      <c r="B1149">
        <v>60</v>
      </c>
      <c r="C1149" t="s">
        <v>2713</v>
      </c>
    </row>
    <row r="1150" spans="1:3" x14ac:dyDescent="0.25">
      <c r="A1150" t="s">
        <v>3052</v>
      </c>
      <c r="B1150">
        <v>61</v>
      </c>
      <c r="C1150" t="s">
        <v>2714</v>
      </c>
    </row>
    <row r="1151" spans="1:3" x14ac:dyDescent="0.25">
      <c r="A1151" t="s">
        <v>3052</v>
      </c>
      <c r="B1151">
        <v>62</v>
      </c>
      <c r="C1151" t="s">
        <v>2715</v>
      </c>
    </row>
    <row r="1152" spans="1:3" x14ac:dyDescent="0.25">
      <c r="A1152" t="s">
        <v>3052</v>
      </c>
      <c r="B1152">
        <v>63</v>
      </c>
      <c r="C1152" t="s">
        <v>2716</v>
      </c>
    </row>
    <row r="1153" spans="1:3" x14ac:dyDescent="0.25">
      <c r="A1153" t="s">
        <v>3052</v>
      </c>
      <c r="B1153">
        <v>64</v>
      </c>
      <c r="C1153" t="s">
        <v>2717</v>
      </c>
    </row>
    <row r="1154" spans="1:3" x14ac:dyDescent="0.25">
      <c r="A1154" t="s">
        <v>3052</v>
      </c>
      <c r="B1154">
        <v>65</v>
      </c>
      <c r="C1154" t="s">
        <v>2718</v>
      </c>
    </row>
    <row r="1155" spans="1:3" x14ac:dyDescent="0.25">
      <c r="A1155" t="s">
        <v>3052</v>
      </c>
      <c r="B1155">
        <v>66</v>
      </c>
      <c r="C1155" t="s">
        <v>2719</v>
      </c>
    </row>
    <row r="1156" spans="1:3" x14ac:dyDescent="0.25">
      <c r="A1156" t="s">
        <v>3052</v>
      </c>
      <c r="B1156">
        <v>67</v>
      </c>
      <c r="C1156" t="s">
        <v>2720</v>
      </c>
    </row>
    <row r="1157" spans="1:3" x14ac:dyDescent="0.25">
      <c r="A1157" t="s">
        <v>3052</v>
      </c>
      <c r="B1157">
        <v>68</v>
      </c>
      <c r="C1157" t="s">
        <v>2721</v>
      </c>
    </row>
    <row r="1158" spans="1:3" x14ac:dyDescent="0.25">
      <c r="A1158" t="s">
        <v>3052</v>
      </c>
      <c r="B1158">
        <v>69</v>
      </c>
      <c r="C1158" t="s">
        <v>2722</v>
      </c>
    </row>
    <row r="1159" spans="1:3" x14ac:dyDescent="0.25">
      <c r="A1159" t="s">
        <v>3052</v>
      </c>
      <c r="B1159">
        <v>70</v>
      </c>
      <c r="C1159" t="s">
        <v>2723</v>
      </c>
    </row>
    <row r="1160" spans="1:3" x14ac:dyDescent="0.25">
      <c r="A1160" t="s">
        <v>3052</v>
      </c>
      <c r="B1160">
        <v>4</v>
      </c>
      <c r="C1160" t="s">
        <v>95</v>
      </c>
    </row>
    <row r="1161" spans="1:3" x14ac:dyDescent="0.25">
      <c r="A1161" t="s">
        <v>3052</v>
      </c>
      <c r="B1161">
        <v>72</v>
      </c>
      <c r="C1161" t="s">
        <v>2724</v>
      </c>
    </row>
    <row r="1162" spans="1:3" x14ac:dyDescent="0.25">
      <c r="A1162" t="s">
        <v>3052</v>
      </c>
      <c r="B1162">
        <v>73</v>
      </c>
      <c r="C1162" t="s">
        <v>2726</v>
      </c>
    </row>
    <row r="1163" spans="1:3" x14ac:dyDescent="0.25">
      <c r="A1163" t="s">
        <v>3052</v>
      </c>
      <c r="B1163">
        <v>74</v>
      </c>
      <c r="C1163" t="s">
        <v>2727</v>
      </c>
    </row>
    <row r="1164" spans="1:3" x14ac:dyDescent="0.25">
      <c r="A1164" t="s">
        <v>3052</v>
      </c>
      <c r="B1164">
        <v>75</v>
      </c>
      <c r="C1164" t="s">
        <v>2728</v>
      </c>
    </row>
    <row r="1165" spans="1:3" x14ac:dyDescent="0.25">
      <c r="A1165" t="s">
        <v>3052</v>
      </c>
      <c r="B1165">
        <v>4</v>
      </c>
      <c r="C1165" t="s">
        <v>95</v>
      </c>
    </row>
    <row r="1166" spans="1:3" x14ac:dyDescent="0.25">
      <c r="A1166" t="s">
        <v>3052</v>
      </c>
      <c r="B1166">
        <v>76</v>
      </c>
      <c r="C1166" t="s">
        <v>2729</v>
      </c>
    </row>
    <row r="1167" spans="1:3" x14ac:dyDescent="0.25">
      <c r="A1167" t="s">
        <v>3052</v>
      </c>
      <c r="B1167">
        <v>77</v>
      </c>
      <c r="C1167" t="s">
        <v>2731</v>
      </c>
    </row>
    <row r="1168" spans="1:3" x14ac:dyDescent="0.25">
      <c r="A1168" t="s">
        <v>3052</v>
      </c>
      <c r="B1168">
        <v>78</v>
      </c>
      <c r="C1168" t="s">
        <v>2732</v>
      </c>
    </row>
    <row r="1169" spans="1:3" x14ac:dyDescent="0.25">
      <c r="A1169" t="s">
        <v>3052</v>
      </c>
      <c r="B1169">
        <v>79</v>
      </c>
      <c r="C1169" t="s">
        <v>2733</v>
      </c>
    </row>
    <row r="1170" spans="1:3" x14ac:dyDescent="0.25">
      <c r="A1170" t="s">
        <v>3052</v>
      </c>
      <c r="B1170">
        <v>80</v>
      </c>
      <c r="C1170" t="s">
        <v>2734</v>
      </c>
    </row>
    <row r="1171" spans="1:3" x14ac:dyDescent="0.25">
      <c r="A1171" t="s">
        <v>3052</v>
      </c>
      <c r="B1171">
        <v>81</v>
      </c>
      <c r="C1171" t="s">
        <v>2735</v>
      </c>
    </row>
    <row r="1172" spans="1:3" x14ac:dyDescent="0.25">
      <c r="A1172" t="s">
        <v>3052</v>
      </c>
      <c r="B1172">
        <v>82</v>
      </c>
      <c r="C1172" t="s">
        <v>2736</v>
      </c>
    </row>
    <row r="1173" spans="1:3" x14ac:dyDescent="0.25">
      <c r="A1173" t="s">
        <v>3052</v>
      </c>
      <c r="B1173">
        <v>83</v>
      </c>
      <c r="C1173" t="s">
        <v>2737</v>
      </c>
    </row>
    <row r="1174" spans="1:3" x14ac:dyDescent="0.25">
      <c r="A1174" t="s">
        <v>3052</v>
      </c>
      <c r="B1174">
        <v>84</v>
      </c>
      <c r="C1174" t="s">
        <v>2738</v>
      </c>
    </row>
    <row r="1175" spans="1:3" x14ac:dyDescent="0.25">
      <c r="A1175" t="s">
        <v>3052</v>
      </c>
      <c r="B1175">
        <v>85</v>
      </c>
      <c r="C1175" t="s">
        <v>2739</v>
      </c>
    </row>
    <row r="1176" spans="1:3" x14ac:dyDescent="0.25">
      <c r="A1176" t="s">
        <v>3052</v>
      </c>
      <c r="B1176">
        <v>86</v>
      </c>
      <c r="C1176" t="s">
        <v>2740</v>
      </c>
    </row>
    <row r="1177" spans="1:3" x14ac:dyDescent="0.25">
      <c r="A1177" t="s">
        <v>3052</v>
      </c>
      <c r="B1177">
        <v>87</v>
      </c>
      <c r="C1177" t="s">
        <v>2741</v>
      </c>
    </row>
    <row r="1178" spans="1:3" x14ac:dyDescent="0.25">
      <c r="A1178" t="s">
        <v>3052</v>
      </c>
      <c r="B1178">
        <v>4</v>
      </c>
      <c r="C1178" t="s">
        <v>95</v>
      </c>
    </row>
    <row r="1179" spans="1:3" x14ac:dyDescent="0.25">
      <c r="A1179" t="s">
        <v>3052</v>
      </c>
      <c r="B1179">
        <v>89</v>
      </c>
      <c r="C1179" t="s">
        <v>2742</v>
      </c>
    </row>
    <row r="1180" spans="1:3" x14ac:dyDescent="0.25">
      <c r="A1180" t="s">
        <v>3052</v>
      </c>
      <c r="B1180">
        <v>4</v>
      </c>
      <c r="C1180" t="s">
        <v>95</v>
      </c>
    </row>
    <row r="1181" spans="1:3" x14ac:dyDescent="0.25">
      <c r="A1181" t="s">
        <v>3052</v>
      </c>
      <c r="B1181">
        <v>91</v>
      </c>
      <c r="C1181" t="s">
        <v>2743</v>
      </c>
    </row>
    <row r="1182" spans="1:3" x14ac:dyDescent="0.25">
      <c r="A1182" t="s">
        <v>3052</v>
      </c>
      <c r="B1182">
        <v>92</v>
      </c>
      <c r="C1182" t="s">
        <v>2745</v>
      </c>
    </row>
    <row r="1183" spans="1:3" x14ac:dyDescent="0.25">
      <c r="A1183" t="s">
        <v>3052</v>
      </c>
      <c r="B1183">
        <v>93</v>
      </c>
      <c r="C1183" t="s">
        <v>2746</v>
      </c>
    </row>
    <row r="1184" spans="1:3" x14ac:dyDescent="0.25">
      <c r="A1184" t="s">
        <v>3052</v>
      </c>
      <c r="B1184">
        <v>94</v>
      </c>
      <c r="C1184" t="s">
        <v>2747</v>
      </c>
    </row>
    <row r="1185" spans="1:3" x14ac:dyDescent="0.25">
      <c r="A1185" t="s">
        <v>3052</v>
      </c>
      <c r="B1185">
        <v>95</v>
      </c>
      <c r="C1185" t="s">
        <v>2748</v>
      </c>
    </row>
    <row r="1186" spans="1:3" x14ac:dyDescent="0.25">
      <c r="A1186" t="s">
        <v>3052</v>
      </c>
      <c r="B1186">
        <v>96</v>
      </c>
      <c r="C1186" t="s">
        <v>2749</v>
      </c>
    </row>
    <row r="1187" spans="1:3" x14ac:dyDescent="0.25">
      <c r="A1187" t="s">
        <v>3052</v>
      </c>
      <c r="B1187">
        <v>97</v>
      </c>
      <c r="C1187" t="s">
        <v>2750</v>
      </c>
    </row>
    <row r="1188" spans="1:3" x14ac:dyDescent="0.25">
      <c r="A1188" t="s">
        <v>3052</v>
      </c>
      <c r="B1188">
        <v>98</v>
      </c>
      <c r="C1188" t="s">
        <v>2751</v>
      </c>
    </row>
    <row r="1189" spans="1:3" x14ac:dyDescent="0.25">
      <c r="A1189" t="s">
        <v>3052</v>
      </c>
      <c r="B1189">
        <v>99</v>
      </c>
      <c r="C1189" t="s">
        <v>2752</v>
      </c>
    </row>
    <row r="1190" spans="1:3" x14ac:dyDescent="0.25">
      <c r="A1190" t="s">
        <v>3052</v>
      </c>
      <c r="B1190">
        <v>100</v>
      </c>
      <c r="C1190" t="s">
        <v>2753</v>
      </c>
    </row>
    <row r="1191" spans="1:3" x14ac:dyDescent="0.25">
      <c r="A1191" t="s">
        <v>3052</v>
      </c>
      <c r="B1191">
        <v>101</v>
      </c>
      <c r="C1191" t="s">
        <v>2754</v>
      </c>
    </row>
    <row r="1192" spans="1:3" x14ac:dyDescent="0.25">
      <c r="A1192" t="s">
        <v>3052</v>
      </c>
      <c r="B1192">
        <v>102</v>
      </c>
      <c r="C1192" t="s">
        <v>2755</v>
      </c>
    </row>
    <row r="1193" spans="1:3" x14ac:dyDescent="0.25">
      <c r="A1193" t="s">
        <v>3052</v>
      </c>
      <c r="B1193">
        <v>103</v>
      </c>
      <c r="C1193" t="s">
        <v>2756</v>
      </c>
    </row>
    <row r="1194" spans="1:3" x14ac:dyDescent="0.25">
      <c r="A1194" t="s">
        <v>3052</v>
      </c>
      <c r="B1194">
        <v>104</v>
      </c>
      <c r="C1194" t="s">
        <v>2757</v>
      </c>
    </row>
    <row r="1195" spans="1:3" x14ac:dyDescent="0.25">
      <c r="A1195" t="s">
        <v>3052</v>
      </c>
      <c r="B1195">
        <v>105</v>
      </c>
      <c r="C1195" t="s">
        <v>2758</v>
      </c>
    </row>
    <row r="1196" spans="1:3" x14ac:dyDescent="0.25">
      <c r="A1196" t="s">
        <v>3052</v>
      </c>
      <c r="B1196">
        <v>106</v>
      </c>
      <c r="C1196" t="s">
        <v>2759</v>
      </c>
    </row>
    <row r="1197" spans="1:3" x14ac:dyDescent="0.25">
      <c r="A1197" t="s">
        <v>3052</v>
      </c>
      <c r="B1197">
        <v>107</v>
      </c>
      <c r="C1197" t="s">
        <v>2760</v>
      </c>
    </row>
    <row r="1198" spans="1:3" x14ac:dyDescent="0.25">
      <c r="A1198" t="s">
        <v>3052</v>
      </c>
      <c r="B1198">
        <v>108</v>
      </c>
      <c r="C1198" t="s">
        <v>2761</v>
      </c>
    </row>
    <row r="1199" spans="1:3" x14ac:dyDescent="0.25">
      <c r="A1199" t="s">
        <v>3052</v>
      </c>
      <c r="B1199">
        <v>109</v>
      </c>
      <c r="C1199" t="s">
        <v>2762</v>
      </c>
    </row>
    <row r="1200" spans="1:3" x14ac:dyDescent="0.25">
      <c r="A1200" t="s">
        <v>3052</v>
      </c>
      <c r="B1200">
        <v>4</v>
      </c>
      <c r="C1200" t="s">
        <v>95</v>
      </c>
    </row>
    <row r="1201" spans="1:3" x14ac:dyDescent="0.25">
      <c r="A1201" t="s">
        <v>3052</v>
      </c>
      <c r="B1201">
        <v>111</v>
      </c>
      <c r="C1201" t="s">
        <v>2763</v>
      </c>
    </row>
    <row r="1202" spans="1:3" x14ac:dyDescent="0.25">
      <c r="A1202" t="s">
        <v>3052</v>
      </c>
      <c r="B1202">
        <v>112</v>
      </c>
      <c r="C1202" t="s">
        <v>2679</v>
      </c>
    </row>
    <row r="1203" spans="1:3" x14ac:dyDescent="0.25">
      <c r="A1203" t="s">
        <v>3052</v>
      </c>
      <c r="B1203">
        <v>113</v>
      </c>
      <c r="C1203" t="s">
        <v>2765</v>
      </c>
    </row>
    <row r="1204" spans="1:3" x14ac:dyDescent="0.25">
      <c r="A1204" t="s">
        <v>3052</v>
      </c>
      <c r="B1204">
        <v>114</v>
      </c>
      <c r="C1204" t="s">
        <v>2701</v>
      </c>
    </row>
    <row r="1205" spans="1:3" x14ac:dyDescent="0.25">
      <c r="A1205" t="s">
        <v>3052</v>
      </c>
      <c r="B1205">
        <v>115</v>
      </c>
      <c r="C1205" t="s">
        <v>2734</v>
      </c>
    </row>
    <row r="1206" spans="1:3" x14ac:dyDescent="0.25">
      <c r="A1206" t="s">
        <v>3052</v>
      </c>
      <c r="B1206">
        <v>116</v>
      </c>
      <c r="C1206" t="s">
        <v>2766</v>
      </c>
    </row>
    <row r="1207" spans="1:3" x14ac:dyDescent="0.25">
      <c r="A1207" t="s">
        <v>3052</v>
      </c>
      <c r="B1207">
        <v>117</v>
      </c>
      <c r="C1207" t="s">
        <v>2767</v>
      </c>
    </row>
    <row r="1208" spans="1:3" x14ac:dyDescent="0.25">
      <c r="A1208" t="s">
        <v>3052</v>
      </c>
      <c r="B1208">
        <v>118</v>
      </c>
      <c r="C1208" t="s">
        <v>2768</v>
      </c>
    </row>
    <row r="1209" spans="1:3" x14ac:dyDescent="0.25">
      <c r="A1209" t="s">
        <v>3052</v>
      </c>
      <c r="B1209">
        <v>119</v>
      </c>
      <c r="C1209" t="s">
        <v>2769</v>
      </c>
    </row>
    <row r="1210" spans="1:3" x14ac:dyDescent="0.25">
      <c r="A1210" t="s">
        <v>3052</v>
      </c>
      <c r="B1210">
        <v>120</v>
      </c>
      <c r="C1210" t="s">
        <v>2770</v>
      </c>
    </row>
    <row r="1211" spans="1:3" x14ac:dyDescent="0.25">
      <c r="A1211" t="s">
        <v>3052</v>
      </c>
      <c r="B1211">
        <v>121</v>
      </c>
      <c r="C1211" t="s">
        <v>2771</v>
      </c>
    </row>
    <row r="1212" spans="1:3" x14ac:dyDescent="0.25">
      <c r="A1212" t="s">
        <v>3052</v>
      </c>
      <c r="B1212">
        <v>122</v>
      </c>
      <c r="C1212" t="s">
        <v>2772</v>
      </c>
    </row>
    <row r="1213" spans="1:3" x14ac:dyDescent="0.25">
      <c r="A1213" t="s">
        <v>3052</v>
      </c>
      <c r="B1213">
        <v>123</v>
      </c>
      <c r="C1213" t="s">
        <v>2773</v>
      </c>
    </row>
    <row r="1214" spans="1:3" x14ac:dyDescent="0.25">
      <c r="A1214" t="s">
        <v>3052</v>
      </c>
      <c r="B1214">
        <v>124</v>
      </c>
      <c r="C1214" t="s">
        <v>2774</v>
      </c>
    </row>
    <row r="1215" spans="1:3" x14ac:dyDescent="0.25">
      <c r="A1215" t="s">
        <v>3052</v>
      </c>
      <c r="B1215">
        <v>4</v>
      </c>
      <c r="C1215" t="s">
        <v>95</v>
      </c>
    </row>
    <row r="1216" spans="1:3" x14ac:dyDescent="0.25">
      <c r="A1216" t="s">
        <v>3052</v>
      </c>
      <c r="B1216">
        <v>125</v>
      </c>
      <c r="C1216" t="s">
        <v>2775</v>
      </c>
    </row>
    <row r="1217" spans="1:3" x14ac:dyDescent="0.25">
      <c r="A1217" t="s">
        <v>3052</v>
      </c>
      <c r="B1217">
        <v>126</v>
      </c>
      <c r="C1217" t="s">
        <v>2777</v>
      </c>
    </row>
    <row r="1218" spans="1:3" x14ac:dyDescent="0.25">
      <c r="A1218" t="s">
        <v>3052</v>
      </c>
      <c r="B1218">
        <v>127</v>
      </c>
      <c r="C1218" t="s">
        <v>2778</v>
      </c>
    </row>
    <row r="1219" spans="1:3" x14ac:dyDescent="0.25">
      <c r="A1219" t="s">
        <v>3052</v>
      </c>
      <c r="B1219">
        <v>128</v>
      </c>
      <c r="C1219" t="s">
        <v>2779</v>
      </c>
    </row>
    <row r="1220" spans="1:3" x14ac:dyDescent="0.25">
      <c r="A1220" t="s">
        <v>3052</v>
      </c>
      <c r="B1220">
        <v>129</v>
      </c>
      <c r="C1220" t="s">
        <v>2780</v>
      </c>
    </row>
    <row r="1221" spans="1:3" x14ac:dyDescent="0.25">
      <c r="A1221" t="s">
        <v>3052</v>
      </c>
      <c r="B1221">
        <v>130</v>
      </c>
      <c r="C1221" t="s">
        <v>2781</v>
      </c>
    </row>
    <row r="1222" spans="1:3" x14ac:dyDescent="0.25">
      <c r="A1222" t="s">
        <v>3052</v>
      </c>
      <c r="B1222">
        <v>131</v>
      </c>
      <c r="C1222" t="s">
        <v>2782</v>
      </c>
    </row>
    <row r="1223" spans="1:3" x14ac:dyDescent="0.25">
      <c r="A1223" t="s">
        <v>3052</v>
      </c>
      <c r="B1223">
        <v>132</v>
      </c>
      <c r="C1223" t="s">
        <v>2783</v>
      </c>
    </row>
    <row r="1224" spans="1:3" x14ac:dyDescent="0.25">
      <c r="A1224" t="s">
        <v>3052</v>
      </c>
      <c r="B1224">
        <v>133</v>
      </c>
      <c r="C1224" t="s">
        <v>2784</v>
      </c>
    </row>
    <row r="1225" spans="1:3" x14ac:dyDescent="0.25">
      <c r="A1225" t="s">
        <v>3052</v>
      </c>
      <c r="B1225">
        <v>134</v>
      </c>
      <c r="C1225" t="s">
        <v>2785</v>
      </c>
    </row>
    <row r="1226" spans="1:3" x14ac:dyDescent="0.25">
      <c r="A1226" t="s">
        <v>3052</v>
      </c>
      <c r="B1226">
        <v>135</v>
      </c>
      <c r="C1226" t="s">
        <v>2721</v>
      </c>
    </row>
    <row r="1227" spans="1:3" x14ac:dyDescent="0.25">
      <c r="A1227" t="s">
        <v>3052</v>
      </c>
      <c r="B1227">
        <v>136</v>
      </c>
      <c r="C1227" t="s">
        <v>2786</v>
      </c>
    </row>
    <row r="1228" spans="1:3" x14ac:dyDescent="0.25">
      <c r="A1228" t="s">
        <v>3052</v>
      </c>
      <c r="B1228">
        <v>4</v>
      </c>
      <c r="C1228" t="s">
        <v>95</v>
      </c>
    </row>
    <row r="1229" spans="1:3" x14ac:dyDescent="0.25">
      <c r="A1229" t="s">
        <v>3052</v>
      </c>
      <c r="B1229">
        <v>138</v>
      </c>
      <c r="C1229" t="s">
        <v>2787</v>
      </c>
    </row>
    <row r="1230" spans="1:3" x14ac:dyDescent="0.25">
      <c r="A1230" t="s">
        <v>3052</v>
      </c>
      <c r="B1230">
        <v>139</v>
      </c>
      <c r="C1230" t="s">
        <v>2789</v>
      </c>
    </row>
    <row r="1231" spans="1:3" x14ac:dyDescent="0.25">
      <c r="A1231" t="s">
        <v>3052</v>
      </c>
      <c r="B1231">
        <v>140</v>
      </c>
      <c r="C1231" t="s">
        <v>2656</v>
      </c>
    </row>
    <row r="1232" spans="1:3" x14ac:dyDescent="0.25">
      <c r="A1232" t="s">
        <v>3052</v>
      </c>
      <c r="B1232">
        <v>141</v>
      </c>
      <c r="C1232" t="s">
        <v>2790</v>
      </c>
    </row>
    <row r="1233" spans="1:3" x14ac:dyDescent="0.25">
      <c r="A1233" t="s">
        <v>3052</v>
      </c>
      <c r="B1233">
        <v>142</v>
      </c>
      <c r="C1233" t="s">
        <v>2791</v>
      </c>
    </row>
    <row r="1234" spans="1:3" x14ac:dyDescent="0.25">
      <c r="A1234" t="s">
        <v>3052</v>
      </c>
      <c r="B1234">
        <v>143</v>
      </c>
      <c r="C1234" t="s">
        <v>2792</v>
      </c>
    </row>
    <row r="1235" spans="1:3" x14ac:dyDescent="0.25">
      <c r="A1235" t="s">
        <v>3052</v>
      </c>
      <c r="B1235">
        <v>144</v>
      </c>
      <c r="C1235" t="s">
        <v>2734</v>
      </c>
    </row>
    <row r="1236" spans="1:3" x14ac:dyDescent="0.25">
      <c r="A1236" t="s">
        <v>3052</v>
      </c>
      <c r="B1236">
        <v>145</v>
      </c>
      <c r="C1236" s="2" t="s">
        <v>2793</v>
      </c>
    </row>
    <row r="1237" spans="1:3" x14ac:dyDescent="0.25">
      <c r="A1237" t="s">
        <v>3052</v>
      </c>
      <c r="B1237">
        <v>146</v>
      </c>
      <c r="C1237" s="2" t="s">
        <v>2671</v>
      </c>
    </row>
    <row r="1238" spans="1:3" x14ac:dyDescent="0.25">
      <c r="A1238" t="s">
        <v>3052</v>
      </c>
      <c r="B1238">
        <v>147</v>
      </c>
      <c r="C1238" t="s">
        <v>2794</v>
      </c>
    </row>
    <row r="1239" spans="1:3" x14ac:dyDescent="0.25">
      <c r="A1239" t="s">
        <v>3052</v>
      </c>
      <c r="B1239">
        <v>148</v>
      </c>
      <c r="C1239" t="s">
        <v>2795</v>
      </c>
    </row>
    <row r="1240" spans="1:3" x14ac:dyDescent="0.25">
      <c r="A1240" t="s">
        <v>3052</v>
      </c>
      <c r="B1240">
        <v>4</v>
      </c>
      <c r="C1240" t="s">
        <v>95</v>
      </c>
    </row>
    <row r="1241" spans="1:3" x14ac:dyDescent="0.25">
      <c r="A1241" t="s">
        <v>3052</v>
      </c>
      <c r="B1241">
        <v>150</v>
      </c>
      <c r="C1241" t="s">
        <v>2796</v>
      </c>
    </row>
    <row r="1242" spans="1:3" x14ac:dyDescent="0.25">
      <c r="A1242" t="s">
        <v>3052</v>
      </c>
      <c r="B1242">
        <v>151</v>
      </c>
      <c r="C1242" t="s">
        <v>2741</v>
      </c>
    </row>
    <row r="1243" spans="1:3" x14ac:dyDescent="0.25">
      <c r="A1243" t="s">
        <v>3052</v>
      </c>
      <c r="B1243">
        <v>152</v>
      </c>
      <c r="C1243" t="s">
        <v>2798</v>
      </c>
    </row>
    <row r="1244" spans="1:3" x14ac:dyDescent="0.25">
      <c r="A1244" t="s">
        <v>3052</v>
      </c>
      <c r="B1244">
        <v>4</v>
      </c>
      <c r="C1244" t="s">
        <v>95</v>
      </c>
    </row>
    <row r="1245" spans="1:3" x14ac:dyDescent="0.25">
      <c r="A1245" t="s">
        <v>3052</v>
      </c>
      <c r="B1245">
        <v>154</v>
      </c>
      <c r="C1245" t="s">
        <v>2799</v>
      </c>
    </row>
    <row r="1246" spans="1:3" x14ac:dyDescent="0.25">
      <c r="A1246" t="s">
        <v>3052</v>
      </c>
      <c r="B1246">
        <v>4</v>
      </c>
      <c r="C1246" t="s">
        <v>95</v>
      </c>
    </row>
    <row r="1247" spans="1:3" x14ac:dyDescent="0.25">
      <c r="A1247" t="s">
        <v>3052</v>
      </c>
      <c r="B1247">
        <v>156</v>
      </c>
      <c r="C1247" t="s">
        <v>2801</v>
      </c>
    </row>
    <row r="1248" spans="1:3" x14ac:dyDescent="0.25">
      <c r="A1248" t="s">
        <v>3052</v>
      </c>
      <c r="B1248">
        <v>157</v>
      </c>
      <c r="C1248" s="7" t="s">
        <v>2803</v>
      </c>
    </row>
    <row r="1249" spans="1:3" x14ac:dyDescent="0.25">
      <c r="A1249" t="s">
        <v>3052</v>
      </c>
      <c r="B1249">
        <v>158</v>
      </c>
      <c r="C1249" t="s">
        <v>2804</v>
      </c>
    </row>
    <row r="1250" spans="1:3" x14ac:dyDescent="0.25">
      <c r="A1250" t="s">
        <v>3052</v>
      </c>
      <c r="B1250">
        <v>4</v>
      </c>
      <c r="C1250" t="s">
        <v>95</v>
      </c>
    </row>
    <row r="1251" spans="1:3" x14ac:dyDescent="0.25">
      <c r="A1251" t="s">
        <v>3052</v>
      </c>
      <c r="B1251">
        <v>160</v>
      </c>
      <c r="C1251" t="s">
        <v>2805</v>
      </c>
    </row>
    <row r="1252" spans="1:3" x14ac:dyDescent="0.25">
      <c r="A1252" t="s">
        <v>3052</v>
      </c>
      <c r="B1252">
        <v>161</v>
      </c>
      <c r="C1252" t="s">
        <v>2807</v>
      </c>
    </row>
    <row r="1253" spans="1:3" x14ac:dyDescent="0.25">
      <c r="A1253" t="s">
        <v>3052</v>
      </c>
      <c r="B1253">
        <v>162</v>
      </c>
      <c r="C1253" t="s">
        <v>2808</v>
      </c>
    </row>
    <row r="1254" spans="1:3" x14ac:dyDescent="0.25">
      <c r="A1254" t="s">
        <v>3052</v>
      </c>
      <c r="B1254">
        <v>163</v>
      </c>
      <c r="C1254" t="s">
        <v>2809</v>
      </c>
    </row>
    <row r="1255" spans="1:3" x14ac:dyDescent="0.25">
      <c r="A1255" t="s">
        <v>3052</v>
      </c>
      <c r="B1255">
        <v>164</v>
      </c>
      <c r="C1255" t="s">
        <v>2810</v>
      </c>
    </row>
    <row r="1256" spans="1:3" x14ac:dyDescent="0.25">
      <c r="A1256" t="s">
        <v>3052</v>
      </c>
      <c r="B1256">
        <v>165</v>
      </c>
      <c r="C1256" t="s">
        <v>2811</v>
      </c>
    </row>
    <row r="1257" spans="1:3" x14ac:dyDescent="0.25">
      <c r="A1257" t="s">
        <v>3052</v>
      </c>
      <c r="B1257">
        <v>4</v>
      </c>
      <c r="C1257" t="s">
        <v>95</v>
      </c>
    </row>
    <row r="1258" spans="1:3" x14ac:dyDescent="0.25">
      <c r="A1258" t="s">
        <v>3052</v>
      </c>
      <c r="B1258">
        <v>167</v>
      </c>
      <c r="C1258" t="s">
        <v>2812</v>
      </c>
    </row>
    <row r="1259" spans="1:3" x14ac:dyDescent="0.25">
      <c r="A1259" t="s">
        <v>3052</v>
      </c>
      <c r="B1259">
        <v>4</v>
      </c>
      <c r="C1259" t="s">
        <v>95</v>
      </c>
    </row>
    <row r="1260" spans="1:3" x14ac:dyDescent="0.25">
      <c r="A1260" t="s">
        <v>3052</v>
      </c>
      <c r="B1260">
        <v>169</v>
      </c>
      <c r="C1260" t="s">
        <v>2814</v>
      </c>
    </row>
    <row r="1261" spans="1:3" x14ac:dyDescent="0.25">
      <c r="A1261" t="s">
        <v>3052</v>
      </c>
      <c r="B1261">
        <v>170</v>
      </c>
      <c r="C1261" t="s">
        <v>2816</v>
      </c>
    </row>
    <row r="1262" spans="1:3" x14ac:dyDescent="0.25">
      <c r="A1262" t="s">
        <v>3052</v>
      </c>
      <c r="B1262">
        <v>171</v>
      </c>
      <c r="C1262" t="s">
        <v>2808</v>
      </c>
    </row>
    <row r="1263" spans="1:3" x14ac:dyDescent="0.25">
      <c r="A1263" t="s">
        <v>3052</v>
      </c>
      <c r="B1263">
        <v>4</v>
      </c>
      <c r="C1263" t="s">
        <v>95</v>
      </c>
    </row>
    <row r="1264" spans="1:3" x14ac:dyDescent="0.25">
      <c r="A1264" t="s">
        <v>3052</v>
      </c>
      <c r="B1264">
        <v>173</v>
      </c>
      <c r="C1264" t="s">
        <v>2817</v>
      </c>
    </row>
    <row r="1265" spans="1:3" x14ac:dyDescent="0.25">
      <c r="A1265" t="s">
        <v>3052</v>
      </c>
      <c r="B1265">
        <v>174</v>
      </c>
      <c r="C1265" t="s">
        <v>2819</v>
      </c>
    </row>
    <row r="1266" spans="1:3" x14ac:dyDescent="0.25">
      <c r="A1266" t="s">
        <v>3052</v>
      </c>
      <c r="B1266">
        <v>175</v>
      </c>
      <c r="C1266" t="s">
        <v>2820</v>
      </c>
    </row>
    <row r="1267" spans="1:3" x14ac:dyDescent="0.25">
      <c r="A1267" t="s">
        <v>3052</v>
      </c>
      <c r="B1267">
        <v>176</v>
      </c>
      <c r="C1267" t="s">
        <v>2821</v>
      </c>
    </row>
    <row r="1268" spans="1:3" x14ac:dyDescent="0.25">
      <c r="A1268" t="s">
        <v>3052</v>
      </c>
      <c r="B1268">
        <v>177</v>
      </c>
      <c r="C1268" t="s">
        <v>2822</v>
      </c>
    </row>
    <row r="1269" spans="1:3" x14ac:dyDescent="0.25">
      <c r="A1269" t="s">
        <v>3052</v>
      </c>
      <c r="B1269">
        <v>178</v>
      </c>
      <c r="C1269" t="s">
        <v>2823</v>
      </c>
    </row>
    <row r="1270" spans="1:3" x14ac:dyDescent="0.25">
      <c r="A1270" t="s">
        <v>3052</v>
      </c>
      <c r="B1270">
        <v>179</v>
      </c>
      <c r="C1270" t="s">
        <v>85</v>
      </c>
    </row>
    <row r="1271" spans="1:3" x14ac:dyDescent="0.25">
      <c r="A1271" t="s">
        <v>3052</v>
      </c>
      <c r="B1271">
        <v>180</v>
      </c>
      <c r="C1271" t="s">
        <v>2824</v>
      </c>
    </row>
    <row r="1272" spans="1:3" x14ac:dyDescent="0.25">
      <c r="A1272" t="s">
        <v>3052</v>
      </c>
      <c r="B1272">
        <v>181</v>
      </c>
      <c r="C1272" t="s">
        <v>2825</v>
      </c>
    </row>
    <row r="1273" spans="1:3" x14ac:dyDescent="0.25">
      <c r="A1273" t="s">
        <v>3052</v>
      </c>
      <c r="B1273">
        <v>182</v>
      </c>
      <c r="C1273" t="s">
        <v>2826</v>
      </c>
    </row>
    <row r="1274" spans="1:3" x14ac:dyDescent="0.25">
      <c r="A1274" t="s">
        <v>3052</v>
      </c>
      <c r="B1274">
        <v>183</v>
      </c>
      <c r="C1274" t="s">
        <v>2808</v>
      </c>
    </row>
    <row r="1275" spans="1:3" x14ac:dyDescent="0.25">
      <c r="A1275" t="s">
        <v>3052</v>
      </c>
      <c r="B1275">
        <v>184</v>
      </c>
      <c r="C1275" t="s">
        <v>2827</v>
      </c>
    </row>
    <row r="1276" spans="1:3" x14ac:dyDescent="0.25">
      <c r="A1276" t="s">
        <v>3052</v>
      </c>
      <c r="B1276">
        <v>185</v>
      </c>
      <c r="C1276" t="s">
        <v>2828</v>
      </c>
    </row>
    <row r="1277" spans="1:3" x14ac:dyDescent="0.25">
      <c r="A1277" t="s">
        <v>3052</v>
      </c>
      <c r="B1277">
        <v>186</v>
      </c>
      <c r="C1277" t="s">
        <v>2829</v>
      </c>
    </row>
    <row r="1278" spans="1:3" x14ac:dyDescent="0.25">
      <c r="A1278" t="s">
        <v>3052</v>
      </c>
      <c r="B1278">
        <v>187</v>
      </c>
      <c r="C1278" t="s">
        <v>2830</v>
      </c>
    </row>
    <row r="1279" spans="1:3" x14ac:dyDescent="0.25">
      <c r="A1279" t="s">
        <v>3052</v>
      </c>
      <c r="B1279">
        <v>188</v>
      </c>
      <c r="C1279" t="s">
        <v>2831</v>
      </c>
    </row>
    <row r="1280" spans="1:3" x14ac:dyDescent="0.25">
      <c r="A1280" t="s">
        <v>3052</v>
      </c>
      <c r="B1280">
        <v>189</v>
      </c>
      <c r="C1280" t="s">
        <v>2832</v>
      </c>
    </row>
    <row r="1281" spans="1:3" x14ac:dyDescent="0.25">
      <c r="A1281" t="s">
        <v>3052</v>
      </c>
      <c r="B1281">
        <v>190</v>
      </c>
      <c r="C1281" t="s">
        <v>2833</v>
      </c>
    </row>
    <row r="1282" spans="1:3" x14ac:dyDescent="0.25">
      <c r="A1282" t="s">
        <v>3052</v>
      </c>
      <c r="B1282">
        <v>191</v>
      </c>
      <c r="C1282" t="s">
        <v>2834</v>
      </c>
    </row>
    <row r="1283" spans="1:3" x14ac:dyDescent="0.25">
      <c r="A1283" t="s">
        <v>3052</v>
      </c>
      <c r="B1283">
        <v>4</v>
      </c>
      <c r="C1283" t="s">
        <v>95</v>
      </c>
    </row>
    <row r="1284" spans="1:3" x14ac:dyDescent="0.25">
      <c r="A1284" t="s">
        <v>3052</v>
      </c>
      <c r="B1284">
        <v>193</v>
      </c>
      <c r="C1284" t="s">
        <v>2835</v>
      </c>
    </row>
    <row r="1285" spans="1:3" x14ac:dyDescent="0.25">
      <c r="A1285" t="s">
        <v>3052</v>
      </c>
      <c r="B1285">
        <v>194</v>
      </c>
      <c r="C1285" t="s">
        <v>2837</v>
      </c>
    </row>
    <row r="1286" spans="1:3" x14ac:dyDescent="0.25">
      <c r="A1286" t="s">
        <v>3052</v>
      </c>
      <c r="B1286">
        <v>195</v>
      </c>
      <c r="C1286" t="s">
        <v>2838</v>
      </c>
    </row>
    <row r="1287" spans="1:3" x14ac:dyDescent="0.25">
      <c r="A1287" t="s">
        <v>3052</v>
      </c>
      <c r="B1287">
        <v>4</v>
      </c>
      <c r="C1287" t="s">
        <v>95</v>
      </c>
    </row>
    <row r="1288" spans="1:3" x14ac:dyDescent="0.25">
      <c r="A1288" t="s">
        <v>3052</v>
      </c>
      <c r="B1288">
        <v>197</v>
      </c>
      <c r="C1288" t="s">
        <v>2838</v>
      </c>
    </row>
    <row r="1289" spans="1:3" x14ac:dyDescent="0.25">
      <c r="A1289" t="s">
        <v>3052</v>
      </c>
      <c r="B1289">
        <v>198</v>
      </c>
      <c r="C1289" t="s">
        <v>2840</v>
      </c>
    </row>
    <row r="1290" spans="1:3" x14ac:dyDescent="0.25">
      <c r="A1290" t="s">
        <v>3052</v>
      </c>
      <c r="B1290">
        <v>199</v>
      </c>
      <c r="C1290" t="s">
        <v>2841</v>
      </c>
    </row>
    <row r="1291" spans="1:3" x14ac:dyDescent="0.25">
      <c r="A1291" t="s">
        <v>3052</v>
      </c>
      <c r="B1291">
        <v>200</v>
      </c>
      <c r="C1291" s="2" t="s">
        <v>2842</v>
      </c>
    </row>
    <row r="1292" spans="1:3" x14ac:dyDescent="0.25">
      <c r="A1292" t="s">
        <v>3052</v>
      </c>
      <c r="B1292">
        <v>201</v>
      </c>
      <c r="C1292" t="s">
        <v>2844</v>
      </c>
    </row>
    <row r="1293" spans="1:3" x14ac:dyDescent="0.25">
      <c r="A1293" t="s">
        <v>3052</v>
      </c>
      <c r="B1293">
        <v>4</v>
      </c>
      <c r="C1293" t="s">
        <v>95</v>
      </c>
    </row>
    <row r="1294" spans="1:3" x14ac:dyDescent="0.25">
      <c r="A1294" t="s">
        <v>3052</v>
      </c>
      <c r="B1294">
        <v>203</v>
      </c>
      <c r="C1294" t="s">
        <v>2845</v>
      </c>
    </row>
    <row r="1295" spans="1:3" x14ac:dyDescent="0.25">
      <c r="A1295" t="s">
        <v>3052</v>
      </c>
      <c r="B1295">
        <v>204</v>
      </c>
      <c r="C1295" t="s">
        <v>2847</v>
      </c>
    </row>
    <row r="1296" spans="1:3" x14ac:dyDescent="0.25">
      <c r="A1296" t="s">
        <v>3052</v>
      </c>
      <c r="B1296">
        <v>205</v>
      </c>
      <c r="C1296" t="s">
        <v>2848</v>
      </c>
    </row>
    <row r="1297" spans="1:3" x14ac:dyDescent="0.25">
      <c r="A1297" t="s">
        <v>3052</v>
      </c>
      <c r="B1297">
        <v>206</v>
      </c>
      <c r="C1297" t="s">
        <v>2849</v>
      </c>
    </row>
    <row r="1298" spans="1:3" x14ac:dyDescent="0.25">
      <c r="A1298" t="s">
        <v>3052</v>
      </c>
      <c r="B1298">
        <v>207</v>
      </c>
      <c r="C1298" t="s">
        <v>2850</v>
      </c>
    </row>
    <row r="1299" spans="1:3" x14ac:dyDescent="0.25">
      <c r="A1299" t="s">
        <v>3052</v>
      </c>
      <c r="B1299">
        <v>4</v>
      </c>
      <c r="C1299" t="s">
        <v>95</v>
      </c>
    </row>
    <row r="1300" spans="1:3" x14ac:dyDescent="0.25">
      <c r="A1300" t="s">
        <v>3052</v>
      </c>
      <c r="B1300">
        <v>209</v>
      </c>
      <c r="C1300" t="s">
        <v>2851</v>
      </c>
    </row>
    <row r="1301" spans="1:3" x14ac:dyDescent="0.25">
      <c r="A1301" t="s">
        <v>3052</v>
      </c>
      <c r="B1301">
        <v>210</v>
      </c>
      <c r="C1301" t="s">
        <v>2853</v>
      </c>
    </row>
    <row r="1302" spans="1:3" x14ac:dyDescent="0.25">
      <c r="A1302" t="s">
        <v>3052</v>
      </c>
      <c r="B1302">
        <v>211</v>
      </c>
      <c r="C1302" t="s">
        <v>2854</v>
      </c>
    </row>
    <row r="1303" spans="1:3" x14ac:dyDescent="0.25">
      <c r="A1303" t="s">
        <v>3052</v>
      </c>
      <c r="B1303">
        <v>212</v>
      </c>
      <c r="C1303" t="s">
        <v>2855</v>
      </c>
    </row>
    <row r="1304" spans="1:3" x14ac:dyDescent="0.25">
      <c r="A1304" t="s">
        <v>3052</v>
      </c>
      <c r="B1304">
        <v>213</v>
      </c>
      <c r="C1304" s="2" t="s">
        <v>2856</v>
      </c>
    </row>
    <row r="1305" spans="1:3" x14ac:dyDescent="0.25">
      <c r="A1305" t="s">
        <v>3052</v>
      </c>
      <c r="B1305">
        <v>214</v>
      </c>
      <c r="C1305" t="s">
        <v>2857</v>
      </c>
    </row>
    <row r="1306" spans="1:3" x14ac:dyDescent="0.25">
      <c r="A1306" t="s">
        <v>3052</v>
      </c>
      <c r="B1306">
        <v>215</v>
      </c>
      <c r="C1306" t="s">
        <v>2858</v>
      </c>
    </row>
    <row r="1307" spans="1:3" x14ac:dyDescent="0.25">
      <c r="A1307" t="s">
        <v>3052</v>
      </c>
      <c r="B1307">
        <v>216</v>
      </c>
      <c r="C1307" t="s">
        <v>2859</v>
      </c>
    </row>
    <row r="1308" spans="1:3" x14ac:dyDescent="0.25">
      <c r="A1308" t="s">
        <v>3052</v>
      </c>
      <c r="B1308">
        <v>217</v>
      </c>
      <c r="C1308" t="s">
        <v>2860</v>
      </c>
    </row>
    <row r="1309" spans="1:3" x14ac:dyDescent="0.25">
      <c r="A1309" t="s">
        <v>3052</v>
      </c>
      <c r="B1309">
        <v>218</v>
      </c>
      <c r="C1309" t="s">
        <v>2861</v>
      </c>
    </row>
    <row r="1310" spans="1:3" x14ac:dyDescent="0.25">
      <c r="A1310" t="s">
        <v>3052</v>
      </c>
      <c r="B1310">
        <v>219</v>
      </c>
      <c r="C1310" t="s">
        <v>2862</v>
      </c>
    </row>
    <row r="1311" spans="1:3" x14ac:dyDescent="0.25">
      <c r="A1311" t="s">
        <v>3052</v>
      </c>
      <c r="B1311">
        <v>220</v>
      </c>
      <c r="C1311" t="s">
        <v>2825</v>
      </c>
    </row>
    <row r="1312" spans="1:3" x14ac:dyDescent="0.25">
      <c r="A1312" t="s">
        <v>3052</v>
      </c>
      <c r="B1312">
        <v>221</v>
      </c>
      <c r="C1312" t="s">
        <v>2667</v>
      </c>
    </row>
    <row r="1313" spans="1:3" x14ac:dyDescent="0.25">
      <c r="A1313" t="s">
        <v>3052</v>
      </c>
      <c r="B1313">
        <v>222</v>
      </c>
      <c r="C1313" t="s">
        <v>2863</v>
      </c>
    </row>
    <row r="1314" spans="1:3" x14ac:dyDescent="0.25">
      <c r="A1314" t="s">
        <v>3052</v>
      </c>
      <c r="B1314">
        <v>223</v>
      </c>
      <c r="C1314" t="s">
        <v>2864</v>
      </c>
    </row>
    <row r="1315" spans="1:3" x14ac:dyDescent="0.25">
      <c r="A1315" t="s">
        <v>3052</v>
      </c>
      <c r="B1315">
        <v>224</v>
      </c>
      <c r="C1315" t="s">
        <v>2865</v>
      </c>
    </row>
    <row r="1316" spans="1:3" x14ac:dyDescent="0.25">
      <c r="A1316" t="s">
        <v>3052</v>
      </c>
      <c r="B1316">
        <v>225</v>
      </c>
      <c r="C1316" t="s">
        <v>2866</v>
      </c>
    </row>
    <row r="1317" spans="1:3" x14ac:dyDescent="0.25">
      <c r="A1317" t="s">
        <v>3052</v>
      </c>
      <c r="B1317">
        <v>226</v>
      </c>
      <c r="C1317" t="s">
        <v>2867</v>
      </c>
    </row>
    <row r="1318" spans="1:3" x14ac:dyDescent="0.25">
      <c r="A1318" t="s">
        <v>3052</v>
      </c>
      <c r="B1318">
        <v>227</v>
      </c>
      <c r="C1318" s="2" t="s">
        <v>2868</v>
      </c>
    </row>
    <row r="1319" spans="1:3" x14ac:dyDescent="0.25">
      <c r="A1319" t="s">
        <v>3052</v>
      </c>
      <c r="B1319">
        <v>228</v>
      </c>
      <c r="C1319" t="s">
        <v>2869</v>
      </c>
    </row>
    <row r="1320" spans="1:3" x14ac:dyDescent="0.25">
      <c r="A1320" t="s">
        <v>3052</v>
      </c>
      <c r="B1320">
        <v>229</v>
      </c>
      <c r="C1320" t="s">
        <v>2870</v>
      </c>
    </row>
    <row r="1321" spans="1:3" x14ac:dyDescent="0.25">
      <c r="A1321" t="s">
        <v>3052</v>
      </c>
      <c r="B1321">
        <v>230</v>
      </c>
      <c r="C1321" t="s">
        <v>2871</v>
      </c>
    </row>
    <row r="1322" spans="1:3" x14ac:dyDescent="0.25">
      <c r="A1322" t="s">
        <v>3052</v>
      </c>
      <c r="B1322">
        <v>231</v>
      </c>
      <c r="C1322" t="s">
        <v>2872</v>
      </c>
    </row>
    <row r="1323" spans="1:3" x14ac:dyDescent="0.25">
      <c r="A1323" t="s">
        <v>3052</v>
      </c>
      <c r="B1323">
        <v>232</v>
      </c>
      <c r="C1323" t="s">
        <v>2873</v>
      </c>
    </row>
    <row r="1324" spans="1:3" x14ac:dyDescent="0.25">
      <c r="A1324" t="s">
        <v>3052</v>
      </c>
      <c r="B1324">
        <v>233</v>
      </c>
      <c r="C1324" t="s">
        <v>2874</v>
      </c>
    </row>
    <row r="1325" spans="1:3" x14ac:dyDescent="0.25">
      <c r="A1325" t="s">
        <v>3052</v>
      </c>
      <c r="B1325">
        <v>234</v>
      </c>
      <c r="C1325" t="s">
        <v>2875</v>
      </c>
    </row>
    <row r="1326" spans="1:3" x14ac:dyDescent="0.25">
      <c r="A1326" t="s">
        <v>3052</v>
      </c>
      <c r="B1326">
        <v>235</v>
      </c>
      <c r="C1326" t="s">
        <v>2876</v>
      </c>
    </row>
    <row r="1327" spans="1:3" x14ac:dyDescent="0.25">
      <c r="A1327" t="s">
        <v>3052</v>
      </c>
      <c r="B1327">
        <v>236</v>
      </c>
      <c r="C1327" t="s">
        <v>2877</v>
      </c>
    </row>
    <row r="1328" spans="1:3" x14ac:dyDescent="0.25">
      <c r="A1328" t="s">
        <v>3052</v>
      </c>
      <c r="B1328">
        <v>237</v>
      </c>
      <c r="C1328" t="s">
        <v>2878</v>
      </c>
    </row>
    <row r="1329" spans="1:3" x14ac:dyDescent="0.25">
      <c r="A1329" t="s">
        <v>3052</v>
      </c>
      <c r="B1329">
        <v>238</v>
      </c>
      <c r="C1329" t="s">
        <v>2879</v>
      </c>
    </row>
    <row r="1330" spans="1:3" x14ac:dyDescent="0.25">
      <c r="A1330" t="s">
        <v>3052</v>
      </c>
      <c r="B1330">
        <v>239</v>
      </c>
      <c r="C1330" t="s">
        <v>2880</v>
      </c>
    </row>
    <row r="1331" spans="1:3" x14ac:dyDescent="0.25">
      <c r="A1331" t="s">
        <v>3052</v>
      </c>
      <c r="B1331">
        <v>240</v>
      </c>
      <c r="C1331" t="s">
        <v>2881</v>
      </c>
    </row>
    <row r="1332" spans="1:3" x14ac:dyDescent="0.25">
      <c r="A1332" t="s">
        <v>3052</v>
      </c>
      <c r="B1332">
        <v>241</v>
      </c>
      <c r="C1332" t="s">
        <v>2882</v>
      </c>
    </row>
    <row r="1333" spans="1:3" x14ac:dyDescent="0.25">
      <c r="A1333" t="s">
        <v>3052</v>
      </c>
      <c r="B1333">
        <v>242</v>
      </c>
      <c r="C1333" t="s">
        <v>2883</v>
      </c>
    </row>
    <row r="1334" spans="1:3" x14ac:dyDescent="0.25">
      <c r="A1334" t="s">
        <v>3052</v>
      </c>
      <c r="B1334">
        <v>243</v>
      </c>
      <c r="C1334" t="s">
        <v>2884</v>
      </c>
    </row>
    <row r="1335" spans="1:3" x14ac:dyDescent="0.25">
      <c r="A1335" t="s">
        <v>3052</v>
      </c>
      <c r="B1335">
        <v>244</v>
      </c>
      <c r="C1335" t="s">
        <v>2885</v>
      </c>
    </row>
    <row r="1336" spans="1:3" x14ac:dyDescent="0.25">
      <c r="A1336" t="s">
        <v>3052</v>
      </c>
      <c r="B1336">
        <v>245</v>
      </c>
      <c r="C1336" t="s">
        <v>2886</v>
      </c>
    </row>
    <row r="1337" spans="1:3" x14ac:dyDescent="0.25">
      <c r="A1337" t="s">
        <v>3052</v>
      </c>
      <c r="B1337">
        <v>246</v>
      </c>
      <c r="C1337" t="s">
        <v>2741</v>
      </c>
    </row>
    <row r="1338" spans="1:3" x14ac:dyDescent="0.25">
      <c r="A1338" t="s">
        <v>3052</v>
      </c>
      <c r="B1338">
        <v>247</v>
      </c>
      <c r="C1338" t="s">
        <v>2887</v>
      </c>
    </row>
    <row r="1339" spans="1:3" x14ac:dyDescent="0.25">
      <c r="A1339" t="s">
        <v>3052</v>
      </c>
      <c r="B1339">
        <v>248</v>
      </c>
      <c r="C1339" t="s">
        <v>2888</v>
      </c>
    </row>
    <row r="1340" spans="1:3" x14ac:dyDescent="0.25">
      <c r="A1340" t="s">
        <v>3052</v>
      </c>
      <c r="B1340">
        <v>249</v>
      </c>
      <c r="C1340" t="s">
        <v>2889</v>
      </c>
    </row>
    <row r="1341" spans="1:3" x14ac:dyDescent="0.25">
      <c r="A1341" t="s">
        <v>3052</v>
      </c>
      <c r="B1341">
        <v>4</v>
      </c>
      <c r="C1341" t="s">
        <v>95</v>
      </c>
    </row>
    <row r="1342" spans="1:3" x14ac:dyDescent="0.25">
      <c r="A1342" t="s">
        <v>3052</v>
      </c>
      <c r="B1342">
        <v>251</v>
      </c>
      <c r="C1342" t="s">
        <v>2817</v>
      </c>
    </row>
    <row r="1343" spans="1:3" x14ac:dyDescent="0.25">
      <c r="A1343" t="s">
        <v>3052</v>
      </c>
      <c r="B1343">
        <v>252</v>
      </c>
      <c r="C1343" t="s">
        <v>2821</v>
      </c>
    </row>
    <row r="1344" spans="1:3" x14ac:dyDescent="0.25">
      <c r="A1344" t="s">
        <v>3052</v>
      </c>
      <c r="B1344">
        <v>4</v>
      </c>
      <c r="C1344" t="s">
        <v>95</v>
      </c>
    </row>
    <row r="1345" spans="1:3" x14ac:dyDescent="0.25">
      <c r="A1345" t="s">
        <v>3052</v>
      </c>
      <c r="B1345">
        <v>254</v>
      </c>
      <c r="C1345" t="s">
        <v>2797</v>
      </c>
    </row>
    <row r="1346" spans="1:3" x14ac:dyDescent="0.25">
      <c r="A1346" t="s">
        <v>3052</v>
      </c>
      <c r="B1346">
        <v>255</v>
      </c>
      <c r="C1346" t="s">
        <v>2892</v>
      </c>
    </row>
    <row r="1347" spans="1:3" x14ac:dyDescent="0.25">
      <c r="A1347" t="s">
        <v>3052</v>
      </c>
      <c r="B1347">
        <v>256</v>
      </c>
      <c r="C1347" t="s">
        <v>2893</v>
      </c>
    </row>
    <row r="1348" spans="1:3" x14ac:dyDescent="0.25">
      <c r="A1348" t="s">
        <v>3052</v>
      </c>
      <c r="B1348">
        <v>257</v>
      </c>
      <c r="C1348" t="s">
        <v>2894</v>
      </c>
    </row>
    <row r="1349" spans="1:3" x14ac:dyDescent="0.25">
      <c r="A1349" t="s">
        <v>3052</v>
      </c>
      <c r="B1349">
        <v>258</v>
      </c>
      <c r="C1349" t="s">
        <v>2835</v>
      </c>
    </row>
    <row r="1350" spans="1:3" x14ac:dyDescent="0.25">
      <c r="A1350" t="s">
        <v>3052</v>
      </c>
      <c r="B1350">
        <v>259</v>
      </c>
      <c r="C1350" t="s">
        <v>2895</v>
      </c>
    </row>
    <row r="1351" spans="1:3" x14ac:dyDescent="0.25">
      <c r="A1351" t="s">
        <v>3052</v>
      </c>
      <c r="B1351">
        <v>260</v>
      </c>
      <c r="C1351" t="s">
        <v>2896</v>
      </c>
    </row>
    <row r="1352" spans="1:3" x14ac:dyDescent="0.25">
      <c r="A1352" t="s">
        <v>3052</v>
      </c>
      <c r="B1352">
        <v>261</v>
      </c>
      <c r="C1352" t="s">
        <v>2897</v>
      </c>
    </row>
    <row r="1353" spans="1:3" x14ac:dyDescent="0.25">
      <c r="A1353" t="s">
        <v>3052</v>
      </c>
      <c r="B1353">
        <v>262</v>
      </c>
      <c r="C1353" t="s">
        <v>2898</v>
      </c>
    </row>
    <row r="1354" spans="1:3" x14ac:dyDescent="0.25">
      <c r="A1354" t="s">
        <v>3052</v>
      </c>
      <c r="B1354">
        <v>263</v>
      </c>
      <c r="C1354" t="s">
        <v>2899</v>
      </c>
    </row>
    <row r="1355" spans="1:3" x14ac:dyDescent="0.25">
      <c r="A1355" t="s">
        <v>3052</v>
      </c>
      <c r="B1355">
        <v>264</v>
      </c>
      <c r="C1355" t="s">
        <v>2812</v>
      </c>
    </row>
    <row r="1356" spans="1:3" x14ac:dyDescent="0.25">
      <c r="A1356" t="s">
        <v>3052</v>
      </c>
      <c r="B1356">
        <v>265</v>
      </c>
      <c r="C1356" t="s">
        <v>2900</v>
      </c>
    </row>
    <row r="1357" spans="1:3" x14ac:dyDescent="0.25">
      <c r="A1357" t="s">
        <v>3052</v>
      </c>
      <c r="B1357">
        <v>266</v>
      </c>
      <c r="C1357" t="s">
        <v>2825</v>
      </c>
    </row>
    <row r="1358" spans="1:3" x14ac:dyDescent="0.25">
      <c r="A1358" t="s">
        <v>3052</v>
      </c>
      <c r="B1358">
        <v>267</v>
      </c>
      <c r="C1358" t="s">
        <v>2901</v>
      </c>
    </row>
    <row r="1359" spans="1:3" x14ac:dyDescent="0.25">
      <c r="A1359" t="s">
        <v>3052</v>
      </c>
      <c r="B1359">
        <v>268</v>
      </c>
      <c r="C1359" t="s">
        <v>2808</v>
      </c>
    </row>
    <row r="1360" spans="1:3" x14ac:dyDescent="0.25">
      <c r="A1360" t="s">
        <v>3052</v>
      </c>
      <c r="B1360">
        <v>269</v>
      </c>
      <c r="C1360" t="s">
        <v>2865</v>
      </c>
    </row>
    <row r="1361" spans="1:3" x14ac:dyDescent="0.25">
      <c r="A1361" t="s">
        <v>3052</v>
      </c>
      <c r="B1361">
        <v>270</v>
      </c>
      <c r="C1361" t="s">
        <v>2902</v>
      </c>
    </row>
    <row r="1362" spans="1:3" x14ac:dyDescent="0.25">
      <c r="A1362" t="s">
        <v>3052</v>
      </c>
      <c r="B1362">
        <v>271</v>
      </c>
      <c r="C1362" t="s">
        <v>2869</v>
      </c>
    </row>
    <row r="1363" spans="1:3" x14ac:dyDescent="0.25">
      <c r="A1363" t="s">
        <v>3052</v>
      </c>
      <c r="B1363">
        <v>272</v>
      </c>
      <c r="C1363" t="s">
        <v>2903</v>
      </c>
    </row>
    <row r="1364" spans="1:3" x14ac:dyDescent="0.25">
      <c r="A1364" t="s">
        <v>3052</v>
      </c>
      <c r="B1364">
        <v>273</v>
      </c>
      <c r="C1364" t="s">
        <v>2904</v>
      </c>
    </row>
    <row r="1365" spans="1:3" x14ac:dyDescent="0.25">
      <c r="A1365" t="s">
        <v>3052</v>
      </c>
      <c r="B1365">
        <v>274</v>
      </c>
      <c r="C1365" t="s">
        <v>2905</v>
      </c>
    </row>
    <row r="1366" spans="1:3" x14ac:dyDescent="0.25">
      <c r="A1366" t="s">
        <v>3052</v>
      </c>
      <c r="B1366">
        <v>275</v>
      </c>
      <c r="C1366" t="s">
        <v>2906</v>
      </c>
    </row>
    <row r="1367" spans="1:3" x14ac:dyDescent="0.25">
      <c r="A1367" t="s">
        <v>3052</v>
      </c>
      <c r="B1367">
        <v>276</v>
      </c>
      <c r="C1367" t="s">
        <v>2907</v>
      </c>
    </row>
    <row r="1368" spans="1:3" x14ac:dyDescent="0.25">
      <c r="A1368" t="s">
        <v>3052</v>
      </c>
      <c r="B1368">
        <v>277</v>
      </c>
      <c r="C1368" t="s">
        <v>2809</v>
      </c>
    </row>
    <row r="1369" spans="1:3" x14ac:dyDescent="0.25">
      <c r="A1369" t="s">
        <v>3052</v>
      </c>
      <c r="B1369">
        <v>278</v>
      </c>
      <c r="C1369" t="s">
        <v>2908</v>
      </c>
    </row>
    <row r="1370" spans="1:3" x14ac:dyDescent="0.25">
      <c r="A1370" t="s">
        <v>3052</v>
      </c>
      <c r="B1370">
        <v>279</v>
      </c>
      <c r="C1370" t="s">
        <v>2830</v>
      </c>
    </row>
    <row r="1371" spans="1:3" x14ac:dyDescent="0.25">
      <c r="A1371" t="s">
        <v>3052</v>
      </c>
      <c r="B1371">
        <v>280</v>
      </c>
      <c r="C1371" t="s">
        <v>2909</v>
      </c>
    </row>
    <row r="1372" spans="1:3" x14ac:dyDescent="0.25">
      <c r="A1372" t="s">
        <v>3052</v>
      </c>
      <c r="B1372">
        <v>281</v>
      </c>
      <c r="C1372" t="s">
        <v>2910</v>
      </c>
    </row>
    <row r="1373" spans="1:3" x14ac:dyDescent="0.25">
      <c r="A1373" t="s">
        <v>3052</v>
      </c>
      <c r="B1373">
        <v>282</v>
      </c>
      <c r="C1373" t="s">
        <v>2796</v>
      </c>
    </row>
    <row r="1374" spans="1:3" x14ac:dyDescent="0.25">
      <c r="A1374" t="s">
        <v>3052</v>
      </c>
      <c r="B1374">
        <v>283</v>
      </c>
      <c r="C1374" t="s">
        <v>2884</v>
      </c>
    </row>
    <row r="1375" spans="1:3" x14ac:dyDescent="0.25">
      <c r="A1375" t="s">
        <v>3052</v>
      </c>
      <c r="B1375">
        <v>284</v>
      </c>
      <c r="C1375" s="30" t="s">
        <v>2911</v>
      </c>
    </row>
    <row r="1376" spans="1:3" x14ac:dyDescent="0.25">
      <c r="A1376" t="s">
        <v>3052</v>
      </c>
      <c r="B1376">
        <v>285</v>
      </c>
      <c r="C1376" t="s">
        <v>2912</v>
      </c>
    </row>
    <row r="1377" spans="1:3" x14ac:dyDescent="0.25">
      <c r="A1377" t="s">
        <v>3052</v>
      </c>
      <c r="B1377">
        <v>286</v>
      </c>
      <c r="C1377" t="s">
        <v>2833</v>
      </c>
    </row>
    <row r="1378" spans="1:3" x14ac:dyDescent="0.25">
      <c r="A1378" t="s">
        <v>3052</v>
      </c>
      <c r="B1378">
        <v>4</v>
      </c>
      <c r="C1378" t="s">
        <v>95</v>
      </c>
    </row>
    <row r="1379" spans="1:3" x14ac:dyDescent="0.25">
      <c r="A1379" t="s">
        <v>3052</v>
      </c>
      <c r="B1379">
        <v>4</v>
      </c>
      <c r="C1379" t="s">
        <v>95</v>
      </c>
    </row>
    <row r="1380" spans="1:3" x14ac:dyDescent="0.25">
      <c r="A1380" t="s">
        <v>3052</v>
      </c>
      <c r="B1380">
        <v>4</v>
      </c>
      <c r="C1380" t="s">
        <v>95</v>
      </c>
    </row>
    <row r="1381" spans="1:3" x14ac:dyDescent="0.25">
      <c r="A1381" t="s">
        <v>3052</v>
      </c>
      <c r="B1381">
        <v>290</v>
      </c>
      <c r="C1381" s="2" t="s">
        <v>2914</v>
      </c>
    </row>
    <row r="1382" spans="1:3" x14ac:dyDescent="0.25">
      <c r="A1382" t="s">
        <v>3052</v>
      </c>
      <c r="B1382">
        <v>291</v>
      </c>
      <c r="C1382" s="2" t="s">
        <v>2916</v>
      </c>
    </row>
    <row r="1383" spans="1:3" x14ac:dyDescent="0.25">
      <c r="A1383" t="s">
        <v>3052</v>
      </c>
      <c r="B1383">
        <v>292</v>
      </c>
      <c r="C1383" s="2" t="s">
        <v>2917</v>
      </c>
    </row>
    <row r="1384" spans="1:3" x14ac:dyDescent="0.25">
      <c r="A1384" t="s">
        <v>3052</v>
      </c>
      <c r="B1384">
        <v>293</v>
      </c>
      <c r="C1384" s="2" t="s">
        <v>2918</v>
      </c>
    </row>
    <row r="1385" spans="1:3" x14ac:dyDescent="0.25">
      <c r="A1385" t="s">
        <v>3052</v>
      </c>
      <c r="B1385">
        <v>294</v>
      </c>
      <c r="C1385" s="2" t="s">
        <v>2919</v>
      </c>
    </row>
    <row r="1386" spans="1:3" x14ac:dyDescent="0.25">
      <c r="A1386" t="s">
        <v>3052</v>
      </c>
      <c r="B1386">
        <v>295</v>
      </c>
      <c r="C1386" s="2" t="s">
        <v>2920</v>
      </c>
    </row>
    <row r="1387" spans="1:3" x14ac:dyDescent="0.25">
      <c r="A1387" t="s">
        <v>3052</v>
      </c>
      <c r="B1387">
        <v>296</v>
      </c>
      <c r="C1387" s="2" t="s">
        <v>2922</v>
      </c>
    </row>
    <row r="1388" spans="1:3" x14ac:dyDescent="0.25">
      <c r="A1388" t="s">
        <v>3052</v>
      </c>
      <c r="B1388">
        <v>297</v>
      </c>
      <c r="C1388" s="2" t="s">
        <v>2923</v>
      </c>
    </row>
    <row r="1389" spans="1:3" x14ac:dyDescent="0.25">
      <c r="A1389" t="s">
        <v>3052</v>
      </c>
      <c r="B1389">
        <v>298</v>
      </c>
      <c r="C1389" s="2" t="s">
        <v>2924</v>
      </c>
    </row>
    <row r="1390" spans="1:3" x14ac:dyDescent="0.25">
      <c r="A1390" t="s">
        <v>3052</v>
      </c>
      <c r="B1390">
        <v>299</v>
      </c>
      <c r="C1390" s="2" t="s">
        <v>2925</v>
      </c>
    </row>
    <row r="1391" spans="1:3" x14ac:dyDescent="0.25">
      <c r="A1391" t="s">
        <v>3052</v>
      </c>
      <c r="B1391">
        <v>300</v>
      </c>
      <c r="C1391" s="2" t="s">
        <v>2926</v>
      </c>
    </row>
    <row r="1392" spans="1:3" x14ac:dyDescent="0.25">
      <c r="A1392" t="s">
        <v>3052</v>
      </c>
      <c r="B1392">
        <v>301</v>
      </c>
      <c r="C1392" s="2" t="s">
        <v>2927</v>
      </c>
    </row>
    <row r="1393" spans="1:3" x14ac:dyDescent="0.25">
      <c r="A1393" t="s">
        <v>3052</v>
      </c>
      <c r="B1393">
        <v>302</v>
      </c>
      <c r="C1393" s="2" t="s">
        <v>2928</v>
      </c>
    </row>
    <row r="1394" spans="1:3" x14ac:dyDescent="0.25">
      <c r="A1394" t="s">
        <v>3052</v>
      </c>
      <c r="B1394">
        <v>303</v>
      </c>
      <c r="C1394" s="2" t="s">
        <v>2929</v>
      </c>
    </row>
    <row r="1395" spans="1:3" x14ac:dyDescent="0.25">
      <c r="A1395" t="s">
        <v>3052</v>
      </c>
      <c r="B1395">
        <v>304</v>
      </c>
      <c r="C1395" s="2" t="s">
        <v>2930</v>
      </c>
    </row>
    <row r="1396" spans="1:3" x14ac:dyDescent="0.25">
      <c r="A1396" t="s">
        <v>3052</v>
      </c>
      <c r="B1396">
        <v>4</v>
      </c>
      <c r="C1396" s="2" t="s">
        <v>95</v>
      </c>
    </row>
    <row r="1397" spans="1:3" x14ac:dyDescent="0.25">
      <c r="A1397" t="s">
        <v>3052</v>
      </c>
      <c r="B1397">
        <v>306</v>
      </c>
      <c r="C1397" s="2" t="s">
        <v>2931</v>
      </c>
    </row>
    <row r="1398" spans="1:3" x14ac:dyDescent="0.25">
      <c r="A1398" t="s">
        <v>3052</v>
      </c>
      <c r="B1398">
        <v>4</v>
      </c>
      <c r="C1398" s="2" t="s">
        <v>95</v>
      </c>
    </row>
    <row r="1399" spans="1:3" x14ac:dyDescent="0.25">
      <c r="A1399" t="s">
        <v>3052</v>
      </c>
      <c r="B1399">
        <v>308</v>
      </c>
      <c r="C1399" s="2" t="s">
        <v>2933</v>
      </c>
    </row>
    <row r="1400" spans="1:3" x14ac:dyDescent="0.25">
      <c r="A1400" t="s">
        <v>3052</v>
      </c>
      <c r="B1400">
        <v>309</v>
      </c>
      <c r="C1400" s="2" t="s">
        <v>2935</v>
      </c>
    </row>
    <row r="1401" spans="1:3" x14ac:dyDescent="0.25">
      <c r="A1401" t="s">
        <v>3052</v>
      </c>
      <c r="B1401">
        <v>310</v>
      </c>
      <c r="C1401" s="2" t="s">
        <v>2936</v>
      </c>
    </row>
    <row r="1402" spans="1:3" x14ac:dyDescent="0.25">
      <c r="A1402" t="s">
        <v>3052</v>
      </c>
      <c r="B1402">
        <v>311</v>
      </c>
      <c r="C1402" s="2" t="s">
        <v>2937</v>
      </c>
    </row>
    <row r="1403" spans="1:3" x14ac:dyDescent="0.25">
      <c r="A1403" t="s">
        <v>3052</v>
      </c>
      <c r="B1403">
        <v>4</v>
      </c>
      <c r="C1403" s="2" t="s">
        <v>95</v>
      </c>
    </row>
    <row r="1404" spans="1:3" x14ac:dyDescent="0.25">
      <c r="A1404" t="s">
        <v>3052</v>
      </c>
      <c r="B1404">
        <v>313</v>
      </c>
      <c r="C1404" s="2" t="s">
        <v>2938</v>
      </c>
    </row>
    <row r="1405" spans="1:3" x14ac:dyDescent="0.25">
      <c r="A1405" t="s">
        <v>3052</v>
      </c>
      <c r="B1405">
        <v>314</v>
      </c>
      <c r="C1405" s="2" t="s">
        <v>2939</v>
      </c>
    </row>
    <row r="1406" spans="1:3" x14ac:dyDescent="0.25">
      <c r="A1406" t="s">
        <v>3052</v>
      </c>
      <c r="B1406">
        <v>315</v>
      </c>
      <c r="C1406" s="2" t="s">
        <v>2940</v>
      </c>
    </row>
    <row r="1407" spans="1:3" x14ac:dyDescent="0.25">
      <c r="A1407" t="s">
        <v>3052</v>
      </c>
      <c r="B1407">
        <v>316</v>
      </c>
      <c r="C1407" s="2" t="s">
        <v>2941</v>
      </c>
    </row>
    <row r="1408" spans="1:3" x14ac:dyDescent="0.25">
      <c r="A1408" t="s">
        <v>3052</v>
      </c>
      <c r="B1408">
        <v>317</v>
      </c>
      <c r="C1408" s="2" t="s">
        <v>2942</v>
      </c>
    </row>
    <row r="1409" spans="1:3" x14ac:dyDescent="0.25">
      <c r="A1409" t="s">
        <v>3052</v>
      </c>
      <c r="B1409">
        <v>318</v>
      </c>
      <c r="C1409" s="2" t="s">
        <v>2851</v>
      </c>
    </row>
    <row r="1410" spans="1:3" x14ac:dyDescent="0.25">
      <c r="A1410" t="s">
        <v>3052</v>
      </c>
      <c r="B1410">
        <v>319</v>
      </c>
      <c r="C1410" s="2" t="s">
        <v>2943</v>
      </c>
    </row>
    <row r="1411" spans="1:3" x14ac:dyDescent="0.25">
      <c r="A1411" t="s">
        <v>3052</v>
      </c>
      <c r="B1411">
        <v>320</v>
      </c>
      <c r="C1411" s="2" t="s">
        <v>2944</v>
      </c>
    </row>
    <row r="1412" spans="1:3" x14ac:dyDescent="0.25">
      <c r="A1412" t="s">
        <v>3052</v>
      </c>
      <c r="B1412">
        <v>321</v>
      </c>
      <c r="C1412" s="2" t="s">
        <v>2945</v>
      </c>
    </row>
    <row r="1413" spans="1:3" x14ac:dyDescent="0.25">
      <c r="A1413" t="s">
        <v>3052</v>
      </c>
      <c r="B1413">
        <v>322</v>
      </c>
      <c r="C1413" s="2" t="s">
        <v>2946</v>
      </c>
    </row>
    <row r="1414" spans="1:3" x14ac:dyDescent="0.25">
      <c r="A1414" t="s">
        <v>3052</v>
      </c>
      <c r="B1414">
        <v>323</v>
      </c>
      <c r="C1414" s="2" t="s">
        <v>2947</v>
      </c>
    </row>
    <row r="1415" spans="1:3" x14ac:dyDescent="0.25">
      <c r="A1415" t="s">
        <v>3052</v>
      </c>
      <c r="B1415">
        <v>324</v>
      </c>
      <c r="C1415" s="2" t="s">
        <v>2948</v>
      </c>
    </row>
    <row r="1416" spans="1:3" x14ac:dyDescent="0.25">
      <c r="A1416" t="s">
        <v>3052</v>
      </c>
      <c r="B1416">
        <v>325</v>
      </c>
      <c r="C1416" s="2" t="s">
        <v>2949</v>
      </c>
    </row>
    <row r="1417" spans="1:3" x14ac:dyDescent="0.25">
      <c r="A1417" t="s">
        <v>3052</v>
      </c>
      <c r="B1417">
        <v>326</v>
      </c>
      <c r="C1417" s="2" t="s">
        <v>2950</v>
      </c>
    </row>
    <row r="1418" spans="1:3" x14ac:dyDescent="0.25">
      <c r="A1418" t="s">
        <v>3052</v>
      </c>
      <c r="B1418">
        <v>327</v>
      </c>
      <c r="C1418" s="2" t="s">
        <v>2951</v>
      </c>
    </row>
    <row r="1419" spans="1:3" x14ac:dyDescent="0.25">
      <c r="A1419" t="s">
        <v>3052</v>
      </c>
      <c r="B1419">
        <v>328</v>
      </c>
      <c r="C1419" s="2" t="s">
        <v>2952</v>
      </c>
    </row>
    <row r="1420" spans="1:3" x14ac:dyDescent="0.25">
      <c r="A1420" t="s">
        <v>3052</v>
      </c>
      <c r="B1420">
        <v>329</v>
      </c>
      <c r="C1420" s="2" t="s">
        <v>2953</v>
      </c>
    </row>
    <row r="1421" spans="1:3" x14ac:dyDescent="0.25">
      <c r="A1421" t="s">
        <v>3052</v>
      </c>
      <c r="B1421">
        <v>330</v>
      </c>
      <c r="C1421" s="2" t="s">
        <v>2857</v>
      </c>
    </row>
    <row r="1422" spans="1:3" x14ac:dyDescent="0.25">
      <c r="A1422" t="s">
        <v>3052</v>
      </c>
      <c r="B1422">
        <v>331</v>
      </c>
      <c r="C1422" s="2" t="s">
        <v>2954</v>
      </c>
    </row>
    <row r="1423" spans="1:3" x14ac:dyDescent="0.25">
      <c r="A1423" t="s">
        <v>3052</v>
      </c>
      <c r="B1423">
        <v>332</v>
      </c>
      <c r="C1423" s="2" t="s">
        <v>2955</v>
      </c>
    </row>
    <row r="1424" spans="1:3" x14ac:dyDescent="0.25">
      <c r="A1424" t="s">
        <v>3052</v>
      </c>
      <c r="B1424">
        <v>333</v>
      </c>
      <c r="C1424" s="2" t="s">
        <v>2956</v>
      </c>
    </row>
    <row r="1425" spans="1:3" x14ac:dyDescent="0.25">
      <c r="A1425" t="s">
        <v>3052</v>
      </c>
      <c r="B1425">
        <v>334</v>
      </c>
      <c r="C1425" s="2" t="s">
        <v>2957</v>
      </c>
    </row>
    <row r="1426" spans="1:3" x14ac:dyDescent="0.25">
      <c r="A1426" t="s">
        <v>3052</v>
      </c>
      <c r="B1426">
        <v>335</v>
      </c>
      <c r="C1426" s="2" t="s">
        <v>2958</v>
      </c>
    </row>
    <row r="1427" spans="1:3" x14ac:dyDescent="0.25">
      <c r="A1427" t="s">
        <v>3052</v>
      </c>
      <c r="B1427">
        <v>336</v>
      </c>
      <c r="C1427" s="2" t="s">
        <v>2959</v>
      </c>
    </row>
    <row r="1428" spans="1:3" x14ac:dyDescent="0.25">
      <c r="A1428" t="s">
        <v>3052</v>
      </c>
      <c r="B1428">
        <v>337</v>
      </c>
      <c r="C1428" s="2" t="s">
        <v>2960</v>
      </c>
    </row>
    <row r="1429" spans="1:3" x14ac:dyDescent="0.25">
      <c r="A1429" t="s">
        <v>3052</v>
      </c>
      <c r="B1429">
        <v>338</v>
      </c>
      <c r="C1429" s="2" t="s">
        <v>2961</v>
      </c>
    </row>
    <row r="1430" spans="1:3" x14ac:dyDescent="0.25">
      <c r="A1430" t="s">
        <v>3052</v>
      </c>
      <c r="B1430">
        <v>339</v>
      </c>
      <c r="C1430" s="2" t="s">
        <v>2962</v>
      </c>
    </row>
    <row r="1431" spans="1:3" x14ac:dyDescent="0.25">
      <c r="A1431" t="s">
        <v>3052</v>
      </c>
      <c r="B1431">
        <v>340</v>
      </c>
      <c r="C1431" s="2" t="s">
        <v>2963</v>
      </c>
    </row>
    <row r="1432" spans="1:3" x14ac:dyDescent="0.25">
      <c r="A1432" t="s">
        <v>3052</v>
      </c>
      <c r="B1432">
        <v>341</v>
      </c>
      <c r="C1432" s="2" t="s">
        <v>2914</v>
      </c>
    </row>
    <row r="1433" spans="1:3" x14ac:dyDescent="0.25">
      <c r="A1433" t="s">
        <v>3052</v>
      </c>
      <c r="B1433">
        <v>342</v>
      </c>
      <c r="C1433" s="2" t="s">
        <v>2964</v>
      </c>
    </row>
    <row r="1434" spans="1:3" x14ac:dyDescent="0.25">
      <c r="A1434" t="s">
        <v>3052</v>
      </c>
      <c r="B1434">
        <v>343</v>
      </c>
      <c r="C1434" s="2" t="s">
        <v>2965</v>
      </c>
    </row>
    <row r="1435" spans="1:3" x14ac:dyDescent="0.25">
      <c r="A1435" t="s">
        <v>3052</v>
      </c>
      <c r="B1435">
        <v>344</v>
      </c>
      <c r="C1435" s="2" t="s">
        <v>2966</v>
      </c>
    </row>
    <row r="1436" spans="1:3" x14ac:dyDescent="0.25">
      <c r="A1436" t="s">
        <v>3052</v>
      </c>
      <c r="B1436">
        <v>345</v>
      </c>
      <c r="C1436" s="2" t="s">
        <v>2967</v>
      </c>
    </row>
    <row r="1437" spans="1:3" x14ac:dyDescent="0.25">
      <c r="A1437" t="s">
        <v>3052</v>
      </c>
      <c r="B1437">
        <v>346</v>
      </c>
      <c r="C1437" s="2" t="s">
        <v>2968</v>
      </c>
    </row>
    <row r="1438" spans="1:3" x14ac:dyDescent="0.25">
      <c r="A1438" t="s">
        <v>3052</v>
      </c>
      <c r="B1438">
        <v>347</v>
      </c>
      <c r="C1438" s="2" t="s">
        <v>2969</v>
      </c>
    </row>
    <row r="1439" spans="1:3" x14ac:dyDescent="0.25">
      <c r="A1439" t="s">
        <v>3052</v>
      </c>
      <c r="B1439">
        <v>348</v>
      </c>
      <c r="C1439" s="2" t="s">
        <v>2970</v>
      </c>
    </row>
    <row r="1440" spans="1:3" x14ac:dyDescent="0.25">
      <c r="A1440" t="s">
        <v>3052</v>
      </c>
      <c r="B1440">
        <v>349</v>
      </c>
      <c r="C1440" s="2" t="s">
        <v>2752</v>
      </c>
    </row>
    <row r="1441" spans="1:3" x14ac:dyDescent="0.25">
      <c r="A1441" t="s">
        <v>3052</v>
      </c>
      <c r="B1441">
        <v>350</v>
      </c>
      <c r="C1441" s="2" t="s">
        <v>2971</v>
      </c>
    </row>
    <row r="1442" spans="1:3" x14ac:dyDescent="0.25">
      <c r="A1442" t="s">
        <v>3052</v>
      </c>
      <c r="B1442">
        <v>351</v>
      </c>
      <c r="C1442" s="2" t="s">
        <v>2972</v>
      </c>
    </row>
    <row r="1443" spans="1:3" x14ac:dyDescent="0.25">
      <c r="A1443" t="s">
        <v>3052</v>
      </c>
      <c r="B1443">
        <v>352</v>
      </c>
      <c r="C1443" s="2" t="s">
        <v>2973</v>
      </c>
    </row>
    <row r="1444" spans="1:3" x14ac:dyDescent="0.25">
      <c r="A1444" t="s">
        <v>3052</v>
      </c>
      <c r="B1444">
        <v>353</v>
      </c>
      <c r="C1444" s="2" t="s">
        <v>2665</v>
      </c>
    </row>
    <row r="1445" spans="1:3" x14ac:dyDescent="0.25">
      <c r="A1445" t="s">
        <v>3052</v>
      </c>
      <c r="B1445">
        <v>354</v>
      </c>
      <c r="C1445" s="2" t="s">
        <v>2974</v>
      </c>
    </row>
    <row r="1446" spans="1:3" x14ac:dyDescent="0.25">
      <c r="A1446" t="s">
        <v>3052</v>
      </c>
      <c r="B1446">
        <v>355</v>
      </c>
      <c r="C1446" s="2" t="s">
        <v>2975</v>
      </c>
    </row>
    <row r="1447" spans="1:3" x14ac:dyDescent="0.25">
      <c r="A1447" t="s">
        <v>3052</v>
      </c>
      <c r="B1447">
        <v>356</v>
      </c>
      <c r="C1447" s="2" t="s">
        <v>2976</v>
      </c>
    </row>
    <row r="1448" spans="1:3" x14ac:dyDescent="0.25">
      <c r="A1448" t="s">
        <v>3052</v>
      </c>
      <c r="B1448">
        <v>357</v>
      </c>
      <c r="C1448" s="2" t="s">
        <v>2977</v>
      </c>
    </row>
    <row r="1449" spans="1:3" x14ac:dyDescent="0.25">
      <c r="A1449" t="s">
        <v>3052</v>
      </c>
      <c r="B1449">
        <v>358</v>
      </c>
      <c r="C1449" s="2" t="s">
        <v>2978</v>
      </c>
    </row>
    <row r="1450" spans="1:3" x14ac:dyDescent="0.25">
      <c r="A1450" t="s">
        <v>3052</v>
      </c>
      <c r="B1450">
        <v>359</v>
      </c>
      <c r="C1450" s="2" t="s">
        <v>2979</v>
      </c>
    </row>
    <row r="1451" spans="1:3" x14ac:dyDescent="0.25">
      <c r="A1451" t="s">
        <v>3052</v>
      </c>
      <c r="B1451">
        <v>360</v>
      </c>
      <c r="C1451" s="2" t="s">
        <v>2980</v>
      </c>
    </row>
    <row r="1452" spans="1:3" x14ac:dyDescent="0.25">
      <c r="A1452" t="s">
        <v>3052</v>
      </c>
      <c r="B1452">
        <v>361</v>
      </c>
      <c r="C1452" s="2" t="s">
        <v>2981</v>
      </c>
    </row>
    <row r="1453" spans="1:3" x14ac:dyDescent="0.25">
      <c r="A1453" t="s">
        <v>3052</v>
      </c>
      <c r="B1453">
        <v>362</v>
      </c>
      <c r="C1453" s="2" t="s">
        <v>2982</v>
      </c>
    </row>
    <row r="1454" spans="1:3" x14ac:dyDescent="0.25">
      <c r="A1454" t="s">
        <v>3052</v>
      </c>
      <c r="B1454">
        <v>363</v>
      </c>
      <c r="C1454" s="2" t="s">
        <v>2983</v>
      </c>
    </row>
    <row r="1455" spans="1:3" x14ac:dyDescent="0.25">
      <c r="A1455" t="s">
        <v>3052</v>
      </c>
      <c r="B1455">
        <v>364</v>
      </c>
      <c r="C1455" s="2" t="s">
        <v>2984</v>
      </c>
    </row>
    <row r="1456" spans="1:3" x14ac:dyDescent="0.25">
      <c r="A1456" t="s">
        <v>3052</v>
      </c>
      <c r="B1456">
        <v>365</v>
      </c>
      <c r="C1456" s="2" t="s">
        <v>2985</v>
      </c>
    </row>
    <row r="1457" spans="1:3" x14ac:dyDescent="0.25">
      <c r="A1457" t="s">
        <v>3052</v>
      </c>
      <c r="B1457">
        <v>366</v>
      </c>
      <c r="C1457" s="2" t="s">
        <v>2986</v>
      </c>
    </row>
    <row r="1458" spans="1:3" x14ac:dyDescent="0.25">
      <c r="A1458" t="s">
        <v>3052</v>
      </c>
      <c r="B1458">
        <v>367</v>
      </c>
      <c r="C1458" s="2" t="s">
        <v>2987</v>
      </c>
    </row>
    <row r="1459" spans="1:3" x14ac:dyDescent="0.25">
      <c r="A1459" t="s">
        <v>3052</v>
      </c>
      <c r="B1459">
        <v>368</v>
      </c>
      <c r="C1459" s="2" t="s">
        <v>2988</v>
      </c>
    </row>
    <row r="1460" spans="1:3" x14ac:dyDescent="0.25">
      <c r="A1460" t="s">
        <v>3052</v>
      </c>
      <c r="B1460">
        <v>369</v>
      </c>
      <c r="C1460" s="2" t="s">
        <v>2989</v>
      </c>
    </row>
    <row r="1461" spans="1:3" x14ac:dyDescent="0.25">
      <c r="A1461" t="s">
        <v>3052</v>
      </c>
      <c r="B1461">
        <v>370</v>
      </c>
      <c r="C1461" s="2" t="s">
        <v>2990</v>
      </c>
    </row>
    <row r="1462" spans="1:3" x14ac:dyDescent="0.25">
      <c r="A1462" t="s">
        <v>3052</v>
      </c>
      <c r="B1462">
        <v>371</v>
      </c>
      <c r="C1462" s="2" t="s">
        <v>2991</v>
      </c>
    </row>
    <row r="1463" spans="1:3" x14ac:dyDescent="0.25">
      <c r="A1463" t="s">
        <v>3052</v>
      </c>
      <c r="B1463">
        <v>372</v>
      </c>
      <c r="C1463" s="2" t="s">
        <v>2992</v>
      </c>
    </row>
    <row r="1464" spans="1:3" x14ac:dyDescent="0.25">
      <c r="A1464" t="s">
        <v>3052</v>
      </c>
      <c r="B1464">
        <v>373</v>
      </c>
      <c r="C1464" s="2" t="s">
        <v>2993</v>
      </c>
    </row>
    <row r="1465" spans="1:3" x14ac:dyDescent="0.25">
      <c r="A1465" t="s">
        <v>3052</v>
      </c>
      <c r="B1465">
        <v>374</v>
      </c>
      <c r="C1465" s="2" t="s">
        <v>2994</v>
      </c>
    </row>
    <row r="1466" spans="1:3" x14ac:dyDescent="0.25">
      <c r="A1466" t="s">
        <v>3052</v>
      </c>
      <c r="B1466">
        <v>375</v>
      </c>
      <c r="C1466" s="2" t="s">
        <v>2995</v>
      </c>
    </row>
    <row r="1467" spans="1:3" x14ac:dyDescent="0.25">
      <c r="A1467" t="s">
        <v>3052</v>
      </c>
      <c r="B1467">
        <v>376</v>
      </c>
      <c r="C1467" s="2" t="s">
        <v>2996</v>
      </c>
    </row>
    <row r="1468" spans="1:3" x14ac:dyDescent="0.25">
      <c r="A1468" t="s">
        <v>3052</v>
      </c>
      <c r="B1468">
        <v>377</v>
      </c>
      <c r="C1468" s="2" t="s">
        <v>2997</v>
      </c>
    </row>
    <row r="1469" spans="1:3" x14ac:dyDescent="0.25">
      <c r="A1469" t="s">
        <v>3052</v>
      </c>
      <c r="B1469">
        <v>378</v>
      </c>
      <c r="C1469" s="2" t="s">
        <v>2916</v>
      </c>
    </row>
    <row r="1470" spans="1:3" x14ac:dyDescent="0.25">
      <c r="A1470" t="s">
        <v>3052</v>
      </c>
      <c r="B1470">
        <v>379</v>
      </c>
      <c r="C1470" s="2" t="s">
        <v>2998</v>
      </c>
    </row>
    <row r="1471" spans="1:3" x14ac:dyDescent="0.25">
      <c r="A1471" t="s">
        <v>3052</v>
      </c>
      <c r="B1471">
        <v>380</v>
      </c>
      <c r="C1471" s="2" t="s">
        <v>2999</v>
      </c>
    </row>
    <row r="1472" spans="1:3" x14ac:dyDescent="0.25">
      <c r="A1472" t="s">
        <v>3052</v>
      </c>
      <c r="B1472">
        <v>381</v>
      </c>
      <c r="C1472" s="2" t="s">
        <v>3000</v>
      </c>
    </row>
    <row r="1473" spans="1:3" x14ac:dyDescent="0.25">
      <c r="A1473" t="s">
        <v>3052</v>
      </c>
      <c r="B1473">
        <v>382</v>
      </c>
      <c r="C1473" s="2" t="s">
        <v>3001</v>
      </c>
    </row>
    <row r="1474" spans="1:3" x14ac:dyDescent="0.25">
      <c r="A1474" t="s">
        <v>3052</v>
      </c>
      <c r="B1474">
        <v>383</v>
      </c>
      <c r="C1474" s="2" t="s">
        <v>3002</v>
      </c>
    </row>
    <row r="1475" spans="1:3" x14ac:dyDescent="0.25">
      <c r="A1475" t="s">
        <v>3052</v>
      </c>
      <c r="B1475">
        <v>384</v>
      </c>
      <c r="C1475" s="2" t="s">
        <v>3003</v>
      </c>
    </row>
    <row r="1476" spans="1:3" x14ac:dyDescent="0.25">
      <c r="A1476" t="s">
        <v>3052</v>
      </c>
      <c r="B1476">
        <v>385</v>
      </c>
      <c r="C1476" s="2" t="s">
        <v>3004</v>
      </c>
    </row>
    <row r="1477" spans="1:3" x14ac:dyDescent="0.25">
      <c r="A1477" t="s">
        <v>3052</v>
      </c>
      <c r="B1477">
        <v>386</v>
      </c>
      <c r="C1477" s="2" t="s">
        <v>3005</v>
      </c>
    </row>
    <row r="1478" spans="1:3" x14ac:dyDescent="0.25">
      <c r="A1478" t="s">
        <v>3052</v>
      </c>
      <c r="B1478">
        <v>387</v>
      </c>
      <c r="C1478" s="2" t="s">
        <v>3006</v>
      </c>
    </row>
    <row r="1479" spans="1:3" x14ac:dyDescent="0.25">
      <c r="A1479" t="s">
        <v>3052</v>
      </c>
      <c r="B1479">
        <v>388</v>
      </c>
      <c r="C1479" s="2" t="s">
        <v>3007</v>
      </c>
    </row>
    <row r="1480" spans="1:3" x14ac:dyDescent="0.25">
      <c r="A1480" t="s">
        <v>3052</v>
      </c>
      <c r="B1480">
        <v>389</v>
      </c>
      <c r="C1480" s="2" t="s">
        <v>3008</v>
      </c>
    </row>
    <row r="1481" spans="1:3" x14ac:dyDescent="0.25">
      <c r="A1481" t="s">
        <v>3052</v>
      </c>
      <c r="B1481">
        <v>390</v>
      </c>
      <c r="C1481" s="2" t="s">
        <v>3009</v>
      </c>
    </row>
    <row r="1482" spans="1:3" x14ac:dyDescent="0.25">
      <c r="A1482" t="s">
        <v>3052</v>
      </c>
      <c r="B1482">
        <v>391</v>
      </c>
      <c r="C1482" s="2" t="s">
        <v>2917</v>
      </c>
    </row>
    <row r="1483" spans="1:3" x14ac:dyDescent="0.25">
      <c r="A1483" t="s">
        <v>3052</v>
      </c>
      <c r="B1483">
        <v>392</v>
      </c>
      <c r="C1483" s="2" t="s">
        <v>3010</v>
      </c>
    </row>
    <row r="1484" spans="1:3" x14ac:dyDescent="0.25">
      <c r="A1484" t="s">
        <v>3052</v>
      </c>
      <c r="B1484">
        <v>393</v>
      </c>
      <c r="C1484" s="2" t="s">
        <v>3011</v>
      </c>
    </row>
    <row r="1485" spans="1:3" x14ac:dyDescent="0.25">
      <c r="A1485" t="s">
        <v>3052</v>
      </c>
      <c r="B1485">
        <v>394</v>
      </c>
      <c r="C1485" s="2" t="s">
        <v>3012</v>
      </c>
    </row>
    <row r="1486" spans="1:3" x14ac:dyDescent="0.25">
      <c r="A1486" t="s">
        <v>3052</v>
      </c>
      <c r="B1486">
        <v>395</v>
      </c>
      <c r="C1486" s="2" t="s">
        <v>3013</v>
      </c>
    </row>
    <row r="1487" spans="1:3" x14ac:dyDescent="0.25">
      <c r="A1487" t="s">
        <v>3052</v>
      </c>
      <c r="B1487">
        <v>396</v>
      </c>
      <c r="C1487" s="2" t="s">
        <v>3014</v>
      </c>
    </row>
    <row r="1488" spans="1:3" x14ac:dyDescent="0.25">
      <c r="A1488" t="s">
        <v>3052</v>
      </c>
      <c r="B1488">
        <v>397</v>
      </c>
      <c r="C1488" s="2" t="s">
        <v>3015</v>
      </c>
    </row>
    <row r="1489" spans="1:3" x14ac:dyDescent="0.25">
      <c r="A1489" t="s">
        <v>3052</v>
      </c>
      <c r="B1489">
        <v>398</v>
      </c>
      <c r="C1489" s="2" t="s">
        <v>3016</v>
      </c>
    </row>
    <row r="1490" spans="1:3" x14ac:dyDescent="0.25">
      <c r="A1490" t="s">
        <v>3052</v>
      </c>
      <c r="B1490">
        <v>399</v>
      </c>
      <c r="C1490" s="2" t="s">
        <v>3017</v>
      </c>
    </row>
    <row r="1491" spans="1:3" x14ac:dyDescent="0.25">
      <c r="A1491" t="s">
        <v>3052</v>
      </c>
      <c r="B1491">
        <v>400</v>
      </c>
      <c r="C1491" s="2" t="s">
        <v>3018</v>
      </c>
    </row>
    <row r="1492" spans="1:3" x14ac:dyDescent="0.25">
      <c r="A1492" t="s">
        <v>3052</v>
      </c>
      <c r="B1492">
        <v>401</v>
      </c>
      <c r="C1492" s="2" t="s">
        <v>2880</v>
      </c>
    </row>
    <row r="1493" spans="1:3" x14ac:dyDescent="0.25">
      <c r="A1493" t="s">
        <v>3052</v>
      </c>
      <c r="B1493">
        <v>402</v>
      </c>
      <c r="C1493" s="2" t="s">
        <v>2881</v>
      </c>
    </row>
    <row r="1494" spans="1:3" x14ac:dyDescent="0.25">
      <c r="A1494" t="s">
        <v>3052</v>
      </c>
      <c r="B1494">
        <v>403</v>
      </c>
      <c r="C1494" s="2" t="s">
        <v>3019</v>
      </c>
    </row>
    <row r="1495" spans="1:3" x14ac:dyDescent="0.25">
      <c r="A1495" t="s">
        <v>3052</v>
      </c>
      <c r="B1495">
        <v>404</v>
      </c>
      <c r="C1495" s="2" t="s">
        <v>3020</v>
      </c>
    </row>
    <row r="1496" spans="1:3" x14ac:dyDescent="0.25">
      <c r="A1496" t="s">
        <v>3052</v>
      </c>
      <c r="B1496">
        <v>405</v>
      </c>
      <c r="C1496" s="2" t="s">
        <v>3021</v>
      </c>
    </row>
    <row r="1497" spans="1:3" x14ac:dyDescent="0.25">
      <c r="A1497" t="s">
        <v>3052</v>
      </c>
      <c r="B1497">
        <v>406</v>
      </c>
      <c r="C1497" s="2" t="s">
        <v>2829</v>
      </c>
    </row>
    <row r="1498" spans="1:3" x14ac:dyDescent="0.25">
      <c r="A1498" t="s">
        <v>3052</v>
      </c>
      <c r="B1498">
        <v>407</v>
      </c>
      <c r="C1498" s="2" t="s">
        <v>3022</v>
      </c>
    </row>
    <row r="1499" spans="1:3" x14ac:dyDescent="0.25">
      <c r="A1499" t="s">
        <v>3052</v>
      </c>
      <c r="B1499">
        <v>408</v>
      </c>
      <c r="C1499" s="2" t="s">
        <v>3023</v>
      </c>
    </row>
    <row r="1500" spans="1:3" x14ac:dyDescent="0.25">
      <c r="A1500" t="s">
        <v>3052</v>
      </c>
      <c r="B1500">
        <v>409</v>
      </c>
      <c r="C1500" s="2" t="s">
        <v>3024</v>
      </c>
    </row>
    <row r="1501" spans="1:3" x14ac:dyDescent="0.25">
      <c r="A1501" t="s">
        <v>3052</v>
      </c>
      <c r="B1501">
        <v>410</v>
      </c>
      <c r="C1501" s="2" t="s">
        <v>3025</v>
      </c>
    </row>
    <row r="1502" spans="1:3" x14ac:dyDescent="0.25">
      <c r="A1502" t="s">
        <v>3052</v>
      </c>
      <c r="B1502">
        <v>411</v>
      </c>
      <c r="C1502" s="2" t="s">
        <v>3026</v>
      </c>
    </row>
    <row r="1503" spans="1:3" x14ac:dyDescent="0.25">
      <c r="A1503" t="s">
        <v>3052</v>
      </c>
      <c r="B1503">
        <v>412</v>
      </c>
      <c r="C1503" s="2" t="s">
        <v>3027</v>
      </c>
    </row>
    <row r="1504" spans="1:3" x14ac:dyDescent="0.25">
      <c r="A1504" t="s">
        <v>3052</v>
      </c>
      <c r="B1504">
        <v>413</v>
      </c>
      <c r="C1504" s="2" t="s">
        <v>3028</v>
      </c>
    </row>
    <row r="1505" spans="1:3" x14ac:dyDescent="0.25">
      <c r="A1505" t="s">
        <v>3052</v>
      </c>
      <c r="B1505">
        <v>414</v>
      </c>
      <c r="C1505" s="2" t="s">
        <v>3029</v>
      </c>
    </row>
    <row r="1506" spans="1:3" x14ac:dyDescent="0.25">
      <c r="A1506" t="s">
        <v>3052</v>
      </c>
      <c r="B1506">
        <v>415</v>
      </c>
      <c r="C1506" s="2" t="s">
        <v>3030</v>
      </c>
    </row>
    <row r="1507" spans="1:3" x14ac:dyDescent="0.25">
      <c r="A1507" t="s">
        <v>3052</v>
      </c>
      <c r="B1507">
        <v>416</v>
      </c>
      <c r="C1507" s="2" t="s">
        <v>3031</v>
      </c>
    </row>
    <row r="1508" spans="1:3" x14ac:dyDescent="0.25">
      <c r="A1508" t="s">
        <v>3052</v>
      </c>
      <c r="B1508">
        <v>417</v>
      </c>
      <c r="C1508" s="2" t="s">
        <v>3032</v>
      </c>
    </row>
    <row r="1509" spans="1:3" x14ac:dyDescent="0.25">
      <c r="A1509" t="s">
        <v>3052</v>
      </c>
      <c r="B1509">
        <v>418</v>
      </c>
      <c r="C1509" s="2" t="s">
        <v>3033</v>
      </c>
    </row>
    <row r="1510" spans="1:3" x14ac:dyDescent="0.25">
      <c r="A1510" t="s">
        <v>3052</v>
      </c>
      <c r="B1510">
        <v>419</v>
      </c>
      <c r="C1510" s="2" t="s">
        <v>3034</v>
      </c>
    </row>
    <row r="1511" spans="1:3" x14ac:dyDescent="0.25">
      <c r="A1511" t="s">
        <v>3052</v>
      </c>
      <c r="B1511">
        <v>420</v>
      </c>
      <c r="C1511" s="2" t="s">
        <v>3035</v>
      </c>
    </row>
    <row r="1512" spans="1:3" x14ac:dyDescent="0.25">
      <c r="A1512" t="s">
        <v>3052</v>
      </c>
      <c r="B1512">
        <v>421</v>
      </c>
      <c r="C1512" s="2" t="s">
        <v>3036</v>
      </c>
    </row>
    <row r="1513" spans="1:3" x14ac:dyDescent="0.25">
      <c r="A1513" t="s">
        <v>3052</v>
      </c>
      <c r="B1513">
        <v>422</v>
      </c>
      <c r="C1513" s="2" t="s">
        <v>3037</v>
      </c>
    </row>
    <row r="1514" spans="1:3" x14ac:dyDescent="0.25">
      <c r="A1514" t="s">
        <v>3052</v>
      </c>
      <c r="B1514">
        <v>423</v>
      </c>
      <c r="C1514" s="2" t="s">
        <v>2911</v>
      </c>
    </row>
    <row r="1515" spans="1:3" x14ac:dyDescent="0.25">
      <c r="A1515" t="s">
        <v>3052</v>
      </c>
      <c r="B1515">
        <v>424</v>
      </c>
      <c r="C1515" s="2" t="s">
        <v>2928</v>
      </c>
    </row>
    <row r="1516" spans="1:3" x14ac:dyDescent="0.25">
      <c r="A1516" t="s">
        <v>3052</v>
      </c>
      <c r="B1516">
        <v>425</v>
      </c>
      <c r="C1516" s="2" t="s">
        <v>3038</v>
      </c>
    </row>
    <row r="1517" spans="1:3" x14ac:dyDescent="0.25">
      <c r="A1517" t="s">
        <v>3052</v>
      </c>
      <c r="B1517">
        <v>426</v>
      </c>
      <c r="C1517" s="2" t="s">
        <v>3039</v>
      </c>
    </row>
    <row r="1518" spans="1:3" x14ac:dyDescent="0.25">
      <c r="A1518" t="s">
        <v>3052</v>
      </c>
      <c r="B1518">
        <v>427</v>
      </c>
      <c r="C1518" s="2" t="s">
        <v>3040</v>
      </c>
    </row>
    <row r="1519" spans="1:3" x14ac:dyDescent="0.25">
      <c r="A1519" t="s">
        <v>3052</v>
      </c>
      <c r="B1519">
        <v>428</v>
      </c>
      <c r="C1519" s="2" t="s">
        <v>3041</v>
      </c>
    </row>
    <row r="1520" spans="1:3" x14ac:dyDescent="0.25">
      <c r="A1520" t="s">
        <v>3052</v>
      </c>
      <c r="B1520">
        <v>429</v>
      </c>
      <c r="C1520" s="2" t="s">
        <v>3042</v>
      </c>
    </row>
    <row r="1521" spans="1:3" x14ac:dyDescent="0.25">
      <c r="A1521" t="s">
        <v>3052</v>
      </c>
      <c r="B1521">
        <v>430</v>
      </c>
      <c r="C1521" s="2" t="s">
        <v>3043</v>
      </c>
    </row>
    <row r="1522" spans="1:3" x14ac:dyDescent="0.25">
      <c r="A1522" t="s">
        <v>3052</v>
      </c>
      <c r="B1522">
        <v>431</v>
      </c>
      <c r="C1522" s="2" t="s">
        <v>2919</v>
      </c>
    </row>
    <row r="1523" spans="1:3" x14ac:dyDescent="0.25">
      <c r="A1523" t="s">
        <v>3052</v>
      </c>
      <c r="B1523">
        <v>432</v>
      </c>
      <c r="C1523" s="2" t="s">
        <v>3044</v>
      </c>
    </row>
    <row r="1524" spans="1:3" x14ac:dyDescent="0.25">
      <c r="A1524" t="s">
        <v>3052</v>
      </c>
      <c r="B1524">
        <v>433</v>
      </c>
      <c r="C1524" s="2" t="s">
        <v>3045</v>
      </c>
    </row>
    <row r="1525" spans="1:3" x14ac:dyDescent="0.25">
      <c r="A1525" t="s">
        <v>3052</v>
      </c>
      <c r="B1525">
        <v>434</v>
      </c>
      <c r="C1525" s="2" t="s">
        <v>3046</v>
      </c>
    </row>
    <row r="1526" spans="1:3" x14ac:dyDescent="0.25">
      <c r="A1526" t="s">
        <v>3052</v>
      </c>
      <c r="B1526">
        <v>435</v>
      </c>
      <c r="C1526" s="2" t="s">
        <v>3047</v>
      </c>
    </row>
    <row r="1527" spans="1:3" x14ac:dyDescent="0.25">
      <c r="A1527" t="s">
        <v>3052</v>
      </c>
      <c r="B1527">
        <v>436</v>
      </c>
      <c r="C1527" s="2" t="s">
        <v>3048</v>
      </c>
    </row>
    <row r="1528" spans="1:3" x14ac:dyDescent="0.25">
      <c r="A1528" t="s">
        <v>3052</v>
      </c>
      <c r="B1528">
        <v>437</v>
      </c>
      <c r="C1528" s="2" t="s">
        <v>3049</v>
      </c>
    </row>
    <row r="1529" spans="1:3" x14ac:dyDescent="0.25">
      <c r="A1529" t="s">
        <v>3052</v>
      </c>
      <c r="B1529">
        <v>438</v>
      </c>
      <c r="C1529" s="2" t="s">
        <v>3050</v>
      </c>
    </row>
    <row r="1530" spans="1:3" x14ac:dyDescent="0.25">
      <c r="A1530" t="s">
        <v>3052</v>
      </c>
      <c r="B1530">
        <v>439</v>
      </c>
      <c r="C1530" s="2" t="s">
        <v>3051</v>
      </c>
    </row>
    <row r="1531" spans="1:3" x14ac:dyDescent="0.25">
      <c r="A1531" t="s">
        <v>3052</v>
      </c>
      <c r="B1531">
        <v>4</v>
      </c>
      <c r="C1531" s="2" t="s">
        <v>95</v>
      </c>
    </row>
    <row r="1532" spans="1:3" x14ac:dyDescent="0.25">
      <c r="A1532" t="s">
        <v>3052</v>
      </c>
      <c r="B1532">
        <v>4</v>
      </c>
      <c r="C1532" s="2" t="s">
        <v>95</v>
      </c>
    </row>
    <row r="1533" spans="1:3" x14ac:dyDescent="0.25">
      <c r="A1533" t="s">
        <v>3153</v>
      </c>
      <c r="B1533">
        <v>-1</v>
      </c>
      <c r="C1533" s="2" t="s">
        <v>772</v>
      </c>
    </row>
    <row r="1534" spans="1:3" x14ac:dyDescent="0.25">
      <c r="A1534" t="s">
        <v>3153</v>
      </c>
      <c r="B1534">
        <v>-2</v>
      </c>
      <c r="C1534" s="2" t="s">
        <v>3152</v>
      </c>
    </row>
    <row r="1535" spans="1:3" x14ac:dyDescent="0.25">
      <c r="A1535" t="s">
        <v>3153</v>
      </c>
      <c r="B1535">
        <v>-3</v>
      </c>
      <c r="C1535" s="2" t="s">
        <v>3154</v>
      </c>
    </row>
    <row r="1536" spans="1:3" x14ac:dyDescent="0.25">
      <c r="A1536" t="s">
        <v>3155</v>
      </c>
      <c r="B1536">
        <v>-3</v>
      </c>
      <c r="C1536" s="2" t="s">
        <v>3154</v>
      </c>
    </row>
    <row r="1537" spans="1:3" x14ac:dyDescent="0.25">
      <c r="A1537" t="s">
        <v>3158</v>
      </c>
      <c r="C1537" s="2" t="s">
        <v>3158</v>
      </c>
    </row>
    <row r="1538" spans="1:3" x14ac:dyDescent="0.25">
      <c r="A1538" t="s">
        <v>3159</v>
      </c>
      <c r="B1538">
        <v>-1</v>
      </c>
      <c r="C1538" s="2" t="s">
        <v>772</v>
      </c>
    </row>
    <row r="1539" spans="1:3" x14ac:dyDescent="0.25">
      <c r="A1539" t="s">
        <v>3159</v>
      </c>
      <c r="B1539">
        <v>-3</v>
      </c>
      <c r="C1539" s="2" t="s">
        <v>3154</v>
      </c>
    </row>
    <row r="1540" spans="1:3" x14ac:dyDescent="0.25">
      <c r="A1540" t="s">
        <v>3160</v>
      </c>
      <c r="B1540">
        <v>-1</v>
      </c>
      <c r="C1540" s="2" t="s">
        <v>772</v>
      </c>
    </row>
    <row r="1541" spans="1:3" x14ac:dyDescent="0.25">
      <c r="A1541" t="s">
        <v>3160</v>
      </c>
      <c r="B1541">
        <v>-2</v>
      </c>
      <c r="C1541" t="s">
        <v>3152</v>
      </c>
    </row>
    <row r="1542" spans="1:3" x14ac:dyDescent="0.25">
      <c r="A1542" t="s">
        <v>3161</v>
      </c>
      <c r="B1542">
        <v>-1</v>
      </c>
      <c r="C1542" s="2" t="s">
        <v>772</v>
      </c>
    </row>
  </sheetData>
  <sortState xmlns:xlrd2="http://schemas.microsoft.com/office/spreadsheetml/2017/richdata2" ref="C38:C44">
    <sortCondition ref="C38"/>
  </sortState>
  <conditionalFormatting sqref="C1090:C1240">
    <cfRule type="duplicateValues" dxfId="5" priority="6"/>
  </conditionalFormatting>
  <conditionalFormatting sqref="C1241:C1380">
    <cfRule type="duplicateValues" dxfId="4" priority="5"/>
  </conditionalFormatting>
  <conditionalFormatting sqref="C1381:C1537">
    <cfRule type="duplicateValues" dxfId="3" priority="4"/>
  </conditionalFormatting>
  <conditionalFormatting sqref="C1538:C1539">
    <cfRule type="duplicateValues" dxfId="2" priority="7"/>
  </conditionalFormatting>
  <conditionalFormatting sqref="C1540">
    <cfRule type="duplicateValues" dxfId="1" priority="2"/>
  </conditionalFormatting>
  <conditionalFormatting sqref="C154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E11" sqref="E11"/>
    </sheetView>
  </sheetViews>
  <sheetFormatPr defaultRowHeight="15" x14ac:dyDescent="0.25"/>
  <sheetData>
    <row r="1" spans="1:2" x14ac:dyDescent="0.25">
      <c r="A1" t="s">
        <v>2407</v>
      </c>
      <c r="B1" t="s">
        <v>3059</v>
      </c>
    </row>
    <row r="2" spans="1:2" x14ac:dyDescent="0.25">
      <c r="A2" t="s">
        <v>2408</v>
      </c>
      <c r="B2" t="s">
        <v>3060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A9CA-FB77-46F5-92A2-28852D152F62}">
  <dimension ref="A1:H452"/>
  <sheetViews>
    <sheetView tabSelected="1" workbookViewId="0">
      <selection sqref="A1:A1048576"/>
    </sheetView>
  </sheetViews>
  <sheetFormatPr defaultRowHeight="15" x14ac:dyDescent="0.25"/>
  <cols>
    <col min="1" max="1" width="19.85546875" style="34" customWidth="1"/>
    <col min="2" max="2" width="17.7109375" style="34" customWidth="1"/>
    <col min="3" max="3" width="67.5703125" style="34" customWidth="1"/>
    <col min="4" max="4" width="13" style="34" customWidth="1"/>
    <col min="5" max="5" width="69.85546875" style="34" customWidth="1"/>
    <col min="6" max="6" width="117.7109375" style="34" customWidth="1"/>
    <col min="7" max="7" width="9.140625" style="34"/>
    <col min="8" max="8" width="38.7109375" style="34" customWidth="1"/>
    <col min="9" max="16384" width="9.140625" style="34"/>
  </cols>
  <sheetData>
    <row r="1" spans="1:8" x14ac:dyDescent="0.25">
      <c r="A1" s="34" t="s">
        <v>3142</v>
      </c>
      <c r="B1" s="34" t="s">
        <v>3143</v>
      </c>
      <c r="C1" s="34" t="s">
        <v>3151</v>
      </c>
      <c r="D1" s="34" t="s">
        <v>3144</v>
      </c>
      <c r="E1" s="34" t="s">
        <v>3149</v>
      </c>
      <c r="F1" s="34" t="s">
        <v>3145</v>
      </c>
      <c r="G1" s="34" t="s">
        <v>3146</v>
      </c>
      <c r="H1" s="34" t="s">
        <v>3156</v>
      </c>
    </row>
    <row r="9" spans="1:8" x14ac:dyDescent="0.25">
      <c r="C9" s="35"/>
    </row>
    <row r="26" spans="3:3" x14ac:dyDescent="0.25">
      <c r="C26" s="35"/>
    </row>
    <row r="27" spans="3:3" x14ac:dyDescent="0.25">
      <c r="C27" s="35"/>
    </row>
    <row r="28" spans="3:3" x14ac:dyDescent="0.25">
      <c r="C28" s="35"/>
    </row>
    <row r="56" spans="3:3" x14ac:dyDescent="0.25">
      <c r="C56" s="35"/>
    </row>
    <row r="65" spans="3:3" x14ac:dyDescent="0.25">
      <c r="C65" s="35"/>
    </row>
    <row r="78" spans="3:3" x14ac:dyDescent="0.25">
      <c r="C78" s="35"/>
    </row>
    <row r="114" spans="3:3" x14ac:dyDescent="0.25">
      <c r="C114" s="35"/>
    </row>
    <row r="127" spans="3:3" x14ac:dyDescent="0.25">
      <c r="C127" s="35"/>
    </row>
    <row r="147" spans="3:3" x14ac:dyDescent="0.25">
      <c r="C147" s="35"/>
    </row>
    <row r="160" spans="3:3" x14ac:dyDescent="0.25">
      <c r="C160" s="35"/>
    </row>
    <row r="180" spans="3:3" x14ac:dyDescent="0.25">
      <c r="C180" s="35"/>
    </row>
    <row r="202" spans="3:3" x14ac:dyDescent="0.25">
      <c r="C202" s="35"/>
    </row>
    <row r="223" spans="3:3" x14ac:dyDescent="0.25">
      <c r="C223" s="35"/>
    </row>
    <row r="275" spans="3:3" x14ac:dyDescent="0.25">
      <c r="C275" s="35"/>
    </row>
    <row r="432" spans="3:3" x14ac:dyDescent="0.25">
      <c r="C432" s="35"/>
    </row>
    <row r="452" spans="3:3" x14ac:dyDescent="0.25">
      <c r="C452" s="35"/>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Thomas</dc:creator>
  <cp:lastModifiedBy>gavin Gordon</cp:lastModifiedBy>
  <dcterms:created xsi:type="dcterms:W3CDTF">2022-06-20T02:05:17Z</dcterms:created>
  <dcterms:modified xsi:type="dcterms:W3CDTF">2022-10-10T10:32:27Z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ef0bdeb2-3aef-4e3c-a14b-979778f8872f</vt:lpwstr>
  </property>
</Properties>
</file>