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abernethy/Documents/University/Research/E-sports/Workshop/"/>
    </mc:Choice>
  </mc:AlternateContent>
  <xr:revisionPtr revIDLastSave="0" documentId="13_ncr:1_{CD1C5801-C6B1-BD4E-940F-91A11BE5AAC1}" xr6:coauthVersionLast="47" xr6:coauthVersionMax="47" xr10:uidLastSave="{00000000-0000-0000-0000-000000000000}"/>
  <bookViews>
    <workbookView xWindow="360" yWindow="500" windowWidth="28040" windowHeight="16440" xr2:uid="{2513776D-470F-E84B-8877-C4AC7F151329}"/>
  </bookViews>
  <sheets>
    <sheet name="Jump 1" sheetId="3" r:id="rId1"/>
    <sheet name="Jump 2" sheetId="1" r:id="rId2"/>
    <sheet name="Jump 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L4" i="3"/>
  <c r="M4" i="3"/>
  <c r="J5" i="3"/>
  <c r="K5" i="3"/>
  <c r="D10" i="3"/>
  <c r="D11" i="3" s="1"/>
  <c r="D15" i="3" s="1"/>
  <c r="D14" i="3"/>
  <c r="D14" i="2"/>
  <c r="D10" i="2"/>
  <c r="D11" i="2" s="1"/>
  <c r="D15" i="2" s="1"/>
  <c r="K5" i="2"/>
  <c r="J5" i="2"/>
  <c r="M4" i="2"/>
  <c r="L4" i="2"/>
  <c r="J4" i="2"/>
  <c r="L4" i="1"/>
  <c r="K5" i="1"/>
  <c r="M4" i="1"/>
  <c r="D10" i="1"/>
  <c r="D11" i="1" s="1"/>
  <c r="D15" i="1" s="1"/>
  <c r="J5" i="1"/>
  <c r="J4" i="1"/>
  <c r="D14" i="1"/>
  <c r="D16" i="3" l="1"/>
  <c r="D16" i="2"/>
  <c r="D16" i="1"/>
</calcChain>
</file>

<file path=xl/sharedStrings.xml><?xml version="1.0" encoding="utf-8"?>
<sst xmlns="http://schemas.openxmlformats.org/spreadsheetml/2006/main" count="111" uniqueCount="33">
  <si>
    <t>Vb</t>
  </si>
  <si>
    <t>Variable</t>
  </si>
  <si>
    <t>Value</t>
  </si>
  <si>
    <t>Description</t>
  </si>
  <si>
    <t>Parameter</t>
  </si>
  <si>
    <t>alpha</t>
  </si>
  <si>
    <t>Speed of bus (m/s)</t>
  </si>
  <si>
    <t>Deceleration due to air resistance (m/s^2)</t>
  </si>
  <si>
    <t>Lt</t>
  </si>
  <si>
    <t>Lp</t>
  </si>
  <si>
    <t>Lb</t>
  </si>
  <si>
    <t>Distance travelled in bus at jump time (m)</t>
  </si>
  <si>
    <t>Perpendicular distance to target (m)</t>
  </si>
  <si>
    <t>Longitudinal distance from start to target (m)</t>
  </si>
  <si>
    <t>Output</t>
  </si>
  <si>
    <t>Tb</t>
  </si>
  <si>
    <t>Tt</t>
  </si>
  <si>
    <t>Time during jump (s)</t>
  </si>
  <si>
    <t>Total time to target (s)</t>
  </si>
  <si>
    <t>Time spent in bus (s)</t>
  </si>
  <si>
    <t>Flight path</t>
  </si>
  <si>
    <t>Ld</t>
  </si>
  <si>
    <t>Distance travelled directly during jump (m)</t>
  </si>
  <si>
    <t>Initial jump velocity (directional) (m/s)</t>
  </si>
  <si>
    <t>Time</t>
  </si>
  <si>
    <t>-&gt;</t>
  </si>
  <si>
    <t>Change this to control when you jump out of the bus!</t>
  </si>
  <si>
    <t>^</t>
  </si>
  <si>
    <t>How small can we make the number in the green box? This is how it takes!</t>
  </si>
  <si>
    <t>Tf</t>
  </si>
  <si>
    <t>Vf</t>
  </si>
  <si>
    <t>Start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</si>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</sst>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7" xfId="0" applyFont="1" applyBorder="1"/>
    <xf numFmtId="0" fontId="1" fillId="0" borderId="9" xfId="0" applyFont="1" applyBorder="1"/>
    <xf numFmtId="0" fontId="1" fillId="0" borderId="8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2" borderId="2" xfId="0" applyFill="1" applyBorder="1" applyProtection="1">
      <protection locked="0"/>
    </xf>
    <xf numFmtId="0" fontId="0" fillId="3" borderId="1" xfId="0" applyFill="1" applyBorder="1"/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6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Flight Path</c:v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762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F7-4B4C-A8E4-FFB6EF10B7C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76200" cap="rnd">
                <a:solidFill>
                  <a:srgbClr val="FF0000"/>
                </a:solidFill>
                <a:round/>
                <a:tailEnd type="arrow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0-02F7-4B4C-A8E4-FFB6EF10B7C2}"/>
              </c:ext>
            </c:extLst>
          </c:dPt>
          <c:xVal>
            <c:numRef>
              <c:f>'Jump 1'!$J$3:$J$5</c:f>
              <c:numCache>
                <c:formatCode>General</c:formatCode>
                <c:ptCount val="3"/>
                <c:pt idx="0">
                  <c:v>0</c:v>
                </c:pt>
                <c:pt idx="1">
                  <c:v>930</c:v>
                </c:pt>
                <c:pt idx="2">
                  <c:v>1000</c:v>
                </c:pt>
              </c:numCache>
            </c:numRef>
          </c:xVal>
          <c:yVal>
            <c:numRef>
              <c:f>'Jump 1'!$K$3:$K$5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6-8D48-8ABC-9AF61F3BEEA4}"/>
            </c:ext>
          </c:extLst>
        </c:ser>
        <c:ser>
          <c:idx val="1"/>
          <c:order val="1"/>
          <c:tx>
            <c:v>Time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0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756-8D48-8ABC-9AF61F3BEEA4}"/>
              </c:ext>
            </c:extLst>
          </c:dPt>
          <c:dLbls>
            <c:dLbl>
              <c:idx val="0"/>
              <c:layout>
                <c:manualLayout>
                  <c:x val="1.2374779021803236E-3"/>
                  <c:y val="-0.1544187733112308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0" i="0" u="none" strike="noStrike" kern="1200" baseline="0">
                        <a:ln w="12700">
                          <a:noFill/>
                        </a:ln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C2C3B3C-6013-794B-A716-A3F11F3B461F}" type="CELLRANGE">
                      <a:rPr lang="en-US" sz="2400">
                        <a:ln w="12700">
                          <a:noFill/>
                        </a:ln>
                        <a:solidFill>
                          <a:schemeClr val="tx1"/>
                        </a:solidFill>
                      </a:rPr>
                      <a:pPr>
                        <a:defRPr sz="2400">
                          <a:ln w="12700">
                            <a:noFill/>
                          </a:ln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chemeClr val="bg1"/>
                </a:solidFill>
                <a:ln w="22225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ln w="12700"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756-8D48-8ABC-9AF61F3BEEA4}"/>
                </c:ext>
              </c:extLst>
            </c:dLbl>
            <c:dLbl>
              <c:idx val="1"/>
              <c:layout>
                <c:manualLayout>
                  <c:x val="7.5102427164194336E-3"/>
                  <c:y val="1.224789335543579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0" i="0" u="none" strike="noStrike" kern="1200" baseline="0">
                        <a:ln w="12700">
                          <a:noFill/>
                        </a:ln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55AB847-EAC2-B646-BF6A-2FBA67B088EE}" type="CELLRANGE">
                      <a:rPr lang="en-US" sz="2400">
                        <a:ln w="12700">
                          <a:noFill/>
                        </a:ln>
                        <a:solidFill>
                          <a:schemeClr val="tx1"/>
                        </a:solidFill>
                      </a:rPr>
                      <a:pPr>
                        <a:defRPr sz="2400">
                          <a:ln w="12700">
                            <a:noFill/>
                          </a:ln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chemeClr val="bg1"/>
                </a:solidFill>
                <a:ln w="22225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ln w="12700"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756-8D48-8ABC-9AF61F3BEEA4}"/>
                </c:ext>
              </c:extLst>
            </c:dLbl>
            <c:spPr>
              <a:solidFill>
                <a:schemeClr val="bg1"/>
              </a:solidFill>
              <a:ln w="22225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ln w="12700">
                      <a:solidFill>
                        <a:schemeClr val="tx1"/>
                      </a:solidFill>
                    </a:ln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'Jump 1'!$L$3:$L$4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'Jump 1'!$M$3:$M$4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'Jump 1'!$N$3:$N$4</c15:f>
                <c15:dlblRangeCache>
                  <c:ptCount val="2"/>
                  <c:pt idx="0">
                    <c:v>Start</c:v>
                  </c:pt>
                  <c:pt idx="1">
                    <c:v>Target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5756-8D48-8ABC-9AF61F3BE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04816"/>
        <c:axId val="367107600"/>
      </c:scatterChart>
      <c:valAx>
        <c:axId val="36710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07600"/>
        <c:crosses val="autoZero"/>
        <c:crossBetween val="midCat"/>
      </c:valAx>
      <c:valAx>
        <c:axId val="3671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0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Flight Path</c:v>
          </c:tx>
          <c:spPr>
            <a:ln w="76200" cap="rnd">
              <a:solidFill>
                <a:srgbClr val="FF0000"/>
              </a:solidFill>
              <a:round/>
              <a:tailEnd type="arrow" w="lg" len="lg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'Jump 2'!$J$3:$J$5</c:f>
              <c:numCache>
                <c:formatCode>General</c:formatCode>
                <c:ptCount val="3"/>
                <c:pt idx="0">
                  <c:v>0</c:v>
                </c:pt>
                <c:pt idx="1">
                  <c:v>200</c:v>
                </c:pt>
                <c:pt idx="2">
                  <c:v>2000</c:v>
                </c:pt>
              </c:numCache>
            </c:numRef>
          </c:xVal>
          <c:yVal>
            <c:numRef>
              <c:f>'Jump 2'!$K$3:$K$5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D-9045-91B7-3E4D2B0278E3}"/>
            </c:ext>
          </c:extLst>
        </c:ser>
        <c:ser>
          <c:idx val="1"/>
          <c:order val="1"/>
          <c:tx>
            <c:v>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63500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F-0A4C-80EC-0D334C6EF9D1}"/>
              </c:ext>
            </c:extLst>
          </c:dPt>
          <c:dLbls>
            <c:dLbl>
              <c:idx val="0"/>
              <c:layout>
                <c:manualLayout>
                  <c:x val="1.2374779021803236E-3"/>
                  <c:y val="-0.15441877331123083"/>
                </c:manualLayout>
              </c:layout>
              <c:tx>
                <c:rich>
                  <a:bodyPr/>
                  <a:lstStyle/>
                  <a:p>
                    <a:fld id="{BC2C3B3C-6013-794B-A716-A3F11F3B461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EF-0A4C-80EC-0D334C6EF9D1}"/>
                </c:ext>
              </c:extLst>
            </c:dLbl>
            <c:dLbl>
              <c:idx val="1"/>
              <c:layout>
                <c:manualLayout>
                  <c:x val="7.5102427164194336E-3"/>
                  <c:y val="1.2247893355435793E-2"/>
                </c:manualLayout>
              </c:layout>
              <c:tx>
                <c:rich>
                  <a:bodyPr/>
                  <a:lstStyle/>
                  <a:p>
                    <a:fld id="{355AB847-EAC2-B646-BF6A-2FBA67B088E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7EF-0A4C-80EC-0D334C6EF9D1}"/>
                </c:ext>
              </c:extLst>
            </c:dLbl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'Jump 2'!$L$3:$L$4</c:f>
              <c:numCache>
                <c:formatCode>General</c:formatCode>
                <c:ptCount val="2"/>
                <c:pt idx="0">
                  <c:v>0</c:v>
                </c:pt>
                <c:pt idx="1">
                  <c:v>2000</c:v>
                </c:pt>
              </c:numCache>
            </c:numRef>
          </c:xVal>
          <c:yVal>
            <c:numRef>
              <c:f>'Jump 2'!$M$3:$M$4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'Jump 2'!$N$3:$N$4</c15:f>
                <c15:dlblRangeCache>
                  <c:ptCount val="2"/>
                  <c:pt idx="0">
                    <c:v>Start</c:v>
                  </c:pt>
                  <c:pt idx="1">
                    <c:v>Target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F9D-9045-91B7-3E4D2B027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04816"/>
        <c:axId val="367107600"/>
      </c:scatterChart>
      <c:valAx>
        <c:axId val="36710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07600"/>
        <c:crosses val="autoZero"/>
        <c:crossBetween val="midCat"/>
      </c:valAx>
      <c:valAx>
        <c:axId val="3671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0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Flight Path</c:v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76200" cap="rnd">
                <a:solidFill>
                  <a:srgbClr val="FF0000"/>
                </a:solidFill>
                <a:round/>
                <a:tailEnd type="arrow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0-023A-C946-99E9-B051B623FD89}"/>
              </c:ext>
            </c:extLst>
          </c:dPt>
          <c:xVal>
            <c:numRef>
              <c:f>'Jump 3'!$J$3:$J$5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188</c:v>
                </c:pt>
              </c:numCache>
            </c:numRef>
          </c:xVal>
          <c:yVal>
            <c:numRef>
              <c:f>'Jump 3'!$K$3:$K$5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9-7E42-A396-B790D877F79E}"/>
            </c:ext>
          </c:extLst>
        </c:ser>
        <c:ser>
          <c:idx val="1"/>
          <c:order val="1"/>
          <c:tx>
            <c:v>Time</c:v>
          </c:tx>
          <c:spPr>
            <a:ln w="635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374779021803236E-3"/>
                  <c:y val="-0.15441877331123083"/>
                </c:manualLayout>
              </c:layout>
              <c:tx>
                <c:rich>
                  <a:bodyPr/>
                  <a:lstStyle/>
                  <a:p>
                    <a:fld id="{BC2C3B3C-6013-794B-A716-A3F11F3B461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429-7E42-A396-B790D877F79E}"/>
                </c:ext>
              </c:extLst>
            </c:dLbl>
            <c:dLbl>
              <c:idx val="1"/>
              <c:layout>
                <c:manualLayout>
                  <c:x val="7.5102427164194336E-3"/>
                  <c:y val="1.2247893355435793E-2"/>
                </c:manualLayout>
              </c:layout>
              <c:tx>
                <c:rich>
                  <a:bodyPr/>
                  <a:lstStyle/>
                  <a:p>
                    <a:fld id="{355AB847-EAC2-B646-BF6A-2FBA67B088E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429-7E42-A396-B790D877F79E}"/>
                </c:ext>
              </c:extLst>
            </c:dLbl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'Jump 3'!$L$3:$L$4</c:f>
              <c:numCache>
                <c:formatCode>General</c:formatCode>
                <c:ptCount val="2"/>
                <c:pt idx="0">
                  <c:v>0</c:v>
                </c:pt>
                <c:pt idx="1">
                  <c:v>188</c:v>
                </c:pt>
              </c:numCache>
            </c:numRef>
          </c:xVal>
          <c:yVal>
            <c:numRef>
              <c:f>'Jump 3'!$M$3:$M$4</c:f>
              <c:numCache>
                <c:formatCode>General</c:formatCode>
                <c:ptCount val="2"/>
                <c:pt idx="0">
                  <c:v>0</c:v>
                </c:pt>
                <c:pt idx="1">
                  <c:v>122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'Jump 3'!$N$3:$N$4</c15:f>
                <c15:dlblRangeCache>
                  <c:ptCount val="2"/>
                  <c:pt idx="0">
                    <c:v>Start</c:v>
                  </c:pt>
                  <c:pt idx="1">
                    <c:v>Target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429-7E42-A396-B790D877F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04816"/>
        <c:axId val="367107600"/>
      </c:scatterChart>
      <c:valAx>
        <c:axId val="36710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07600"/>
        <c:crosses val="autoZero"/>
        <c:crossBetween val="midCat"/>
      </c:valAx>
      <c:valAx>
        <c:axId val="3671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0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1</xdr:row>
      <xdr:rowOff>12700</xdr:rowOff>
    </xdr:from>
    <xdr:to>
      <xdr:col>20</xdr:col>
      <xdr:colOff>76200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53C72-1555-F84A-9C03-9A62117EE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0</xdr:row>
      <xdr:rowOff>190500</xdr:rowOff>
    </xdr:from>
    <xdr:to>
      <xdr:col>20</xdr:col>
      <xdr:colOff>165100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3DB24B-DA29-DC80-83B4-8C1D45742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565150</xdr:colOff>
      <xdr:row>2</xdr:row>
      <xdr:rowOff>25400</xdr:rowOff>
    </xdr:from>
    <xdr:to>
      <xdr:col>19</xdr:col>
      <xdr:colOff>263293</xdr:colOff>
      <xdr:row>22</xdr:row>
      <xdr:rowOff>170366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9BD89-41B3-9D45-81DC-AA9FF0273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408B5-525C-4A41-A588-B5B0A0DB841E}">
  <dimension ref="A1:N22"/>
  <sheetViews>
    <sheetView tabSelected="1" zoomScale="81" workbookViewId="0">
      <selection activeCell="D9" sqref="D9"/>
    </sheetView>
  </sheetViews>
  <sheetFormatPr baseColWidth="10" defaultRowHeight="16" x14ac:dyDescent="0.2"/>
  <cols>
    <col min="1" max="1" width="18.6640625" customWidth="1"/>
    <col min="5" max="5" width="39.33203125" bestFit="1" customWidth="1"/>
  </cols>
  <sheetData>
    <row r="1" spans="1:14" x14ac:dyDescent="0.2">
      <c r="I1" s="13"/>
      <c r="J1" s="13"/>
      <c r="K1" s="13"/>
      <c r="L1" s="13"/>
      <c r="M1" s="13"/>
      <c r="N1" s="13"/>
    </row>
    <row r="2" spans="1:14" ht="17" thickBot="1" x14ac:dyDescent="0.25">
      <c r="C2" s="1" t="s">
        <v>4</v>
      </c>
      <c r="D2" s="2" t="s">
        <v>2</v>
      </c>
      <c r="E2" s="3" t="s">
        <v>3</v>
      </c>
      <c r="I2" s="13"/>
      <c r="J2" s="14" t="s">
        <v>20</v>
      </c>
      <c r="K2" s="14"/>
      <c r="L2" s="14" t="s">
        <v>24</v>
      </c>
      <c r="M2" s="14"/>
      <c r="N2" s="13"/>
    </row>
    <row r="3" spans="1:14" ht="17" thickTop="1" x14ac:dyDescent="0.2">
      <c r="C3" s="4" t="s">
        <v>0</v>
      </c>
      <c r="D3">
        <v>20</v>
      </c>
      <c r="E3" s="5" t="s">
        <v>6</v>
      </c>
      <c r="I3" s="13"/>
      <c r="J3" s="13">
        <v>0</v>
      </c>
      <c r="K3" s="13">
        <v>0</v>
      </c>
      <c r="L3" s="13">
        <v>0</v>
      </c>
      <c r="M3" s="13">
        <v>0</v>
      </c>
      <c r="N3" s="13" t="s">
        <v>31</v>
      </c>
    </row>
    <row r="4" spans="1:14" x14ac:dyDescent="0.2">
      <c r="C4" s="4" t="s">
        <v>5</v>
      </c>
      <c r="D4">
        <v>9.9000000000000005E-2</v>
      </c>
      <c r="E4" s="5" t="s">
        <v>7</v>
      </c>
      <c r="I4" s="13"/>
      <c r="J4" s="13">
        <f>D9</f>
        <v>930</v>
      </c>
      <c r="K4" s="13">
        <v>0</v>
      </c>
      <c r="L4" s="13">
        <f>D5</f>
        <v>1000</v>
      </c>
      <c r="M4" s="13">
        <f>D6</f>
        <v>200</v>
      </c>
      <c r="N4" s="13" t="s">
        <v>32</v>
      </c>
    </row>
    <row r="5" spans="1:14" x14ac:dyDescent="0.2">
      <c r="C5" s="4" t="s">
        <v>8</v>
      </c>
      <c r="D5">
        <v>1000</v>
      </c>
      <c r="E5" s="5" t="s">
        <v>13</v>
      </c>
      <c r="I5" s="13"/>
      <c r="J5" s="13">
        <f>D5</f>
        <v>1000</v>
      </c>
      <c r="K5" s="13">
        <f>D6</f>
        <v>200</v>
      </c>
      <c r="L5" s="13"/>
      <c r="M5" s="13"/>
      <c r="N5" s="13"/>
    </row>
    <row r="6" spans="1:14" x14ac:dyDescent="0.2">
      <c r="C6" s="6" t="s">
        <v>9</v>
      </c>
      <c r="D6" s="8">
        <v>200</v>
      </c>
      <c r="E6" s="7" t="s">
        <v>12</v>
      </c>
      <c r="I6" s="13"/>
      <c r="J6" s="13"/>
      <c r="K6" s="13"/>
      <c r="L6" s="13"/>
      <c r="M6" s="13"/>
      <c r="N6" s="13"/>
    </row>
    <row r="8" spans="1:14" ht="17" thickBot="1" x14ac:dyDescent="0.25">
      <c r="A8" s="15" t="s">
        <v>26</v>
      </c>
      <c r="C8" s="1" t="s">
        <v>1</v>
      </c>
      <c r="D8" s="2" t="s">
        <v>2</v>
      </c>
      <c r="E8" s="3" t="s">
        <v>3</v>
      </c>
    </row>
    <row r="9" spans="1:14" ht="18" thickTop="1" thickBot="1" x14ac:dyDescent="0.25">
      <c r="A9" s="15"/>
      <c r="B9" s="12" t="s">
        <v>25</v>
      </c>
      <c r="C9" s="4" t="s">
        <v>10</v>
      </c>
      <c r="D9" s="9">
        <v>930</v>
      </c>
      <c r="E9" s="5" t="s">
        <v>11</v>
      </c>
    </row>
    <row r="10" spans="1:14" x14ac:dyDescent="0.2">
      <c r="A10" s="15"/>
      <c r="C10" s="4" t="s">
        <v>21</v>
      </c>
      <c r="D10">
        <f>SQRT(D6^2 + (D5-D9)^2)</f>
        <v>211.8962010041709</v>
      </c>
      <c r="E10" s="5" t="s">
        <v>22</v>
      </c>
    </row>
    <row r="11" spans="1:14" x14ac:dyDescent="0.2">
      <c r="C11" s="6" t="s">
        <v>30</v>
      </c>
      <c r="D11" s="8">
        <f>D3*(D5-D9)/D10</f>
        <v>6.6070084945621224</v>
      </c>
      <c r="E11" s="7" t="s">
        <v>23</v>
      </c>
    </row>
    <row r="13" spans="1:14" ht="17" thickBot="1" x14ac:dyDescent="0.25">
      <c r="C13" s="1" t="s">
        <v>14</v>
      </c>
      <c r="D13" s="2" t="s">
        <v>2</v>
      </c>
      <c r="E13" s="3" t="s">
        <v>3</v>
      </c>
    </row>
    <row r="14" spans="1:14" ht="17" thickTop="1" x14ac:dyDescent="0.2">
      <c r="C14" s="4" t="s">
        <v>15</v>
      </c>
      <c r="D14">
        <f>D9/D3</f>
        <v>46.5</v>
      </c>
      <c r="E14" s="5" t="s">
        <v>19</v>
      </c>
    </row>
    <row r="15" spans="1:14" ht="17" thickBot="1" x14ac:dyDescent="0.25">
      <c r="C15" s="4" t="s">
        <v>29</v>
      </c>
      <c r="D15">
        <f>(D11-SQRT(D11^2-2*D4*D10))/D4</f>
        <v>53.578539654763247</v>
      </c>
      <c r="E15" s="5" t="s">
        <v>17</v>
      </c>
    </row>
    <row r="16" spans="1:14" ht="17" thickBot="1" x14ac:dyDescent="0.25">
      <c r="C16" s="6" t="s">
        <v>16</v>
      </c>
      <c r="D16" s="10">
        <f>D14+D15</f>
        <v>100.07853965476325</v>
      </c>
      <c r="E16" s="7" t="s">
        <v>18</v>
      </c>
    </row>
    <row r="17" spans="3:5" x14ac:dyDescent="0.2">
      <c r="D17" s="16" t="s">
        <v>27</v>
      </c>
    </row>
    <row r="18" spans="3:5" x14ac:dyDescent="0.2">
      <c r="D18" s="17"/>
    </row>
    <row r="19" spans="3:5" x14ac:dyDescent="0.2">
      <c r="D19" s="17"/>
    </row>
    <row r="20" spans="3:5" x14ac:dyDescent="0.2">
      <c r="C20" s="15" t="s">
        <v>28</v>
      </c>
      <c r="D20" s="15"/>
      <c r="E20" s="11"/>
    </row>
    <row r="21" spans="3:5" x14ac:dyDescent="0.2">
      <c r="C21" s="15"/>
      <c r="D21" s="15"/>
      <c r="E21" s="11"/>
    </row>
    <row r="22" spans="3:5" x14ac:dyDescent="0.2">
      <c r="C22" s="15"/>
      <c r="D22" s="15"/>
      <c r="E22" s="11"/>
    </row>
  </sheetData>
  <sheetProtection sheet="1" objects="1" scenarios="1" selectLockedCells="1"/>
  <mergeCells count="3">
    <mergeCell ref="A8:A10"/>
    <mergeCell ref="D17:D19"/>
    <mergeCell ref="C20:D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DCA95-C021-794F-B494-A6296DDB835A}">
  <dimension ref="A1:O22"/>
  <sheetViews>
    <sheetView zoomScale="83" workbookViewId="0">
      <selection activeCell="D9" sqref="D9"/>
    </sheetView>
  </sheetViews>
  <sheetFormatPr baseColWidth="10" defaultRowHeight="16" x14ac:dyDescent="0.2"/>
  <cols>
    <col min="1" max="1" width="18.6640625" customWidth="1"/>
    <col min="5" max="5" width="39.33203125" bestFit="1" customWidth="1"/>
  </cols>
  <sheetData>
    <row r="1" spans="1:15" x14ac:dyDescent="0.2">
      <c r="I1" s="13"/>
      <c r="J1" s="13"/>
      <c r="K1" s="13"/>
      <c r="L1" s="13"/>
      <c r="M1" s="13"/>
      <c r="N1" s="13"/>
      <c r="O1" s="13"/>
    </row>
    <row r="2" spans="1:15" ht="17" thickBot="1" x14ac:dyDescent="0.25">
      <c r="C2" s="1" t="s">
        <v>4</v>
      </c>
      <c r="D2" s="2" t="s">
        <v>2</v>
      </c>
      <c r="E2" s="3" t="s">
        <v>3</v>
      </c>
      <c r="I2" s="13"/>
      <c r="J2" s="14" t="s">
        <v>20</v>
      </c>
      <c r="K2" s="14"/>
      <c r="L2" s="14" t="s">
        <v>24</v>
      </c>
      <c r="M2" s="14"/>
      <c r="N2" s="13"/>
      <c r="O2" s="13"/>
    </row>
    <row r="3" spans="1:15" ht="17" thickTop="1" x14ac:dyDescent="0.2">
      <c r="C3" s="4" t="s">
        <v>0</v>
      </c>
      <c r="D3">
        <v>20</v>
      </c>
      <c r="E3" s="5" t="s">
        <v>6</v>
      </c>
      <c r="I3" s="13"/>
      <c r="J3" s="13">
        <v>0</v>
      </c>
      <c r="K3" s="13">
        <v>0</v>
      </c>
      <c r="L3" s="13">
        <v>0</v>
      </c>
      <c r="M3" s="13">
        <v>0</v>
      </c>
      <c r="N3" s="13" t="s">
        <v>31</v>
      </c>
      <c r="O3" s="13"/>
    </row>
    <row r="4" spans="1:15" x14ac:dyDescent="0.2">
      <c r="C4" s="4" t="s">
        <v>5</v>
      </c>
      <c r="D4">
        <v>9.9000000000000005E-2</v>
      </c>
      <c r="E4" s="5" t="s">
        <v>7</v>
      </c>
      <c r="I4" s="13"/>
      <c r="J4" s="13">
        <f>D9</f>
        <v>200</v>
      </c>
      <c r="K4" s="13">
        <v>0</v>
      </c>
      <c r="L4" s="13">
        <f>D5</f>
        <v>2000</v>
      </c>
      <c r="M4" s="13">
        <f>D6</f>
        <v>150</v>
      </c>
      <c r="N4" s="13" t="s">
        <v>32</v>
      </c>
      <c r="O4" s="13"/>
    </row>
    <row r="5" spans="1:15" x14ac:dyDescent="0.2">
      <c r="C5" s="4" t="s">
        <v>8</v>
      </c>
      <c r="D5">
        <v>2000</v>
      </c>
      <c r="E5" s="5" t="s">
        <v>13</v>
      </c>
      <c r="I5" s="13"/>
      <c r="J5" s="13">
        <f>D5</f>
        <v>2000</v>
      </c>
      <c r="K5" s="13">
        <f>D6</f>
        <v>150</v>
      </c>
      <c r="L5" s="13"/>
      <c r="M5" s="13"/>
      <c r="N5" s="13"/>
      <c r="O5" s="13"/>
    </row>
    <row r="6" spans="1:15" x14ac:dyDescent="0.2">
      <c r="C6" s="6" t="s">
        <v>9</v>
      </c>
      <c r="D6" s="8">
        <v>150</v>
      </c>
      <c r="E6" s="7" t="s">
        <v>12</v>
      </c>
      <c r="I6" s="13"/>
      <c r="J6" s="13"/>
      <c r="K6" s="13"/>
      <c r="L6" s="13"/>
      <c r="M6" s="13"/>
      <c r="N6" s="13"/>
      <c r="O6" s="13"/>
    </row>
    <row r="8" spans="1:15" ht="17" thickBot="1" x14ac:dyDescent="0.25">
      <c r="A8" s="15" t="s">
        <v>26</v>
      </c>
      <c r="C8" s="1" t="s">
        <v>1</v>
      </c>
      <c r="D8" s="2" t="s">
        <v>2</v>
      </c>
      <c r="E8" s="3" t="s">
        <v>3</v>
      </c>
    </row>
    <row r="9" spans="1:15" ht="18" thickTop="1" thickBot="1" x14ac:dyDescent="0.25">
      <c r="A9" s="15"/>
      <c r="B9" s="12" t="s">
        <v>25</v>
      </c>
      <c r="C9" s="4" t="s">
        <v>10</v>
      </c>
      <c r="D9" s="9">
        <v>200</v>
      </c>
      <c r="E9" s="5" t="s">
        <v>11</v>
      </c>
    </row>
    <row r="10" spans="1:15" x14ac:dyDescent="0.2">
      <c r="A10" s="15"/>
      <c r="C10" s="4" t="s">
        <v>21</v>
      </c>
      <c r="D10">
        <f>SQRT(D6^2 + (D5-D9)^2)</f>
        <v>1806.2391868188442</v>
      </c>
      <c r="E10" s="5" t="s">
        <v>22</v>
      </c>
    </row>
    <row r="11" spans="1:15" x14ac:dyDescent="0.2">
      <c r="C11" s="6" t="s">
        <v>30</v>
      </c>
      <c r="D11" s="8">
        <f>D3*(D5-D9)/D10</f>
        <v>19.930915164897595</v>
      </c>
      <c r="E11" s="7" t="s">
        <v>23</v>
      </c>
    </row>
    <row r="13" spans="1:15" ht="17" thickBot="1" x14ac:dyDescent="0.25">
      <c r="C13" s="1" t="s">
        <v>14</v>
      </c>
      <c r="D13" s="2" t="s">
        <v>2</v>
      </c>
      <c r="E13" s="3" t="s">
        <v>3</v>
      </c>
    </row>
    <row r="14" spans="1:15" ht="17" thickTop="1" x14ac:dyDescent="0.2">
      <c r="C14" s="4" t="s">
        <v>15</v>
      </c>
      <c r="D14">
        <f>D9/D3</f>
        <v>10</v>
      </c>
      <c r="E14" s="5" t="s">
        <v>19</v>
      </c>
    </row>
    <row r="15" spans="1:15" ht="17" thickBot="1" x14ac:dyDescent="0.25">
      <c r="C15" s="4" t="s">
        <v>29</v>
      </c>
      <c r="D15">
        <f>(D11-SQRT(D11^2-2*D4*D10))/D4</f>
        <v>137.7533711940832</v>
      </c>
      <c r="E15" s="5" t="s">
        <v>17</v>
      </c>
    </row>
    <row r="16" spans="1:15" ht="17" thickBot="1" x14ac:dyDescent="0.25">
      <c r="C16" s="6" t="s">
        <v>16</v>
      </c>
      <c r="D16" s="10">
        <f>D14+D15</f>
        <v>147.7533711940832</v>
      </c>
      <c r="E16" s="7" t="s">
        <v>18</v>
      </c>
    </row>
    <row r="17" spans="3:5" x14ac:dyDescent="0.2">
      <c r="D17" s="16" t="s">
        <v>27</v>
      </c>
    </row>
    <row r="18" spans="3:5" x14ac:dyDescent="0.2">
      <c r="D18" s="17"/>
    </row>
    <row r="19" spans="3:5" x14ac:dyDescent="0.2">
      <c r="D19" s="17"/>
    </row>
    <row r="20" spans="3:5" x14ac:dyDescent="0.2">
      <c r="C20" s="15" t="s">
        <v>28</v>
      </c>
      <c r="D20" s="15"/>
      <c r="E20" s="11"/>
    </row>
    <row r="21" spans="3:5" x14ac:dyDescent="0.2">
      <c r="C21" s="15"/>
      <c r="D21" s="15"/>
      <c r="E21" s="11"/>
    </row>
    <row r="22" spans="3:5" x14ac:dyDescent="0.2">
      <c r="C22" s="15"/>
      <c r="D22" s="15"/>
      <c r="E22" s="11"/>
    </row>
  </sheetData>
  <sheetProtection sheet="1" objects="1" scenarios="1" selectLockedCells="1"/>
  <mergeCells count="3">
    <mergeCell ref="A8:A10"/>
    <mergeCell ref="D17:D19"/>
    <mergeCell ref="C20:D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FCD4-8D19-FA45-B495-63646256E571}">
  <dimension ref="A1:P22"/>
  <sheetViews>
    <sheetView zoomScale="92" workbookViewId="0">
      <selection activeCell="D9" sqref="D9"/>
    </sheetView>
  </sheetViews>
  <sheetFormatPr baseColWidth="10" defaultRowHeight="16" x14ac:dyDescent="0.2"/>
  <cols>
    <col min="1" max="1" width="18.6640625" customWidth="1"/>
    <col min="5" max="5" width="39.33203125" bestFit="1" customWidth="1"/>
  </cols>
  <sheetData>
    <row r="1" spans="1:16" x14ac:dyDescent="0.2">
      <c r="I1" s="13"/>
      <c r="J1" s="13"/>
      <c r="K1" s="13"/>
      <c r="L1" s="13"/>
      <c r="M1" s="13"/>
      <c r="N1" s="13"/>
      <c r="O1" s="13"/>
      <c r="P1" s="13"/>
    </row>
    <row r="2" spans="1:16" ht="17" thickBot="1" x14ac:dyDescent="0.25">
      <c r="C2" s="1" t="s">
        <v>4</v>
      </c>
      <c r="D2" s="2" t="s">
        <v>2</v>
      </c>
      <c r="E2" s="3" t="s">
        <v>3</v>
      </c>
      <c r="I2" s="13"/>
      <c r="J2" s="14" t="s">
        <v>20</v>
      </c>
      <c r="K2" s="14"/>
      <c r="L2" s="14" t="s">
        <v>24</v>
      </c>
      <c r="M2" s="14"/>
      <c r="N2" s="13"/>
      <c r="O2" s="13"/>
      <c r="P2" s="13"/>
    </row>
    <row r="3" spans="1:16" ht="17" thickTop="1" x14ac:dyDescent="0.2">
      <c r="C3" s="4" t="s">
        <v>0</v>
      </c>
      <c r="D3">
        <v>20</v>
      </c>
      <c r="E3" s="5" t="s">
        <v>6</v>
      </c>
      <c r="I3" s="13"/>
      <c r="J3" s="13">
        <v>0</v>
      </c>
      <c r="K3" s="13">
        <v>0</v>
      </c>
      <c r="L3" s="13">
        <v>0</v>
      </c>
      <c r="M3" s="13">
        <v>0</v>
      </c>
      <c r="N3" s="13" t="s">
        <v>31</v>
      </c>
      <c r="O3" s="13"/>
      <c r="P3" s="13"/>
    </row>
    <row r="4" spans="1:16" x14ac:dyDescent="0.2">
      <c r="C4" s="4" t="s">
        <v>5</v>
      </c>
      <c r="D4">
        <v>9.9000000000000005E-2</v>
      </c>
      <c r="E4" s="5" t="s">
        <v>7</v>
      </c>
      <c r="I4" s="13"/>
      <c r="J4" s="13">
        <f>D9</f>
        <v>150</v>
      </c>
      <c r="K4" s="13">
        <v>0</v>
      </c>
      <c r="L4" s="13">
        <f>D5</f>
        <v>188</v>
      </c>
      <c r="M4" s="13">
        <f>D6</f>
        <v>122</v>
      </c>
      <c r="N4" s="13" t="s">
        <v>32</v>
      </c>
      <c r="O4" s="13"/>
      <c r="P4" s="13"/>
    </row>
    <row r="5" spans="1:16" x14ac:dyDescent="0.2">
      <c r="C5" s="4" t="s">
        <v>8</v>
      </c>
      <c r="D5">
        <v>188</v>
      </c>
      <c r="E5" s="5" t="s">
        <v>13</v>
      </c>
      <c r="I5" s="13"/>
      <c r="J5" s="13">
        <f>D5</f>
        <v>188</v>
      </c>
      <c r="K5" s="13">
        <f>D6</f>
        <v>122</v>
      </c>
      <c r="L5" s="13"/>
      <c r="M5" s="13"/>
      <c r="N5" s="13"/>
      <c r="O5" s="13"/>
      <c r="P5" s="13"/>
    </row>
    <row r="6" spans="1:16" x14ac:dyDescent="0.2">
      <c r="C6" s="6" t="s">
        <v>9</v>
      </c>
      <c r="D6" s="8">
        <v>122</v>
      </c>
      <c r="E6" s="7" t="s">
        <v>12</v>
      </c>
      <c r="I6" s="13"/>
      <c r="J6" s="13"/>
      <c r="K6" s="13"/>
      <c r="L6" s="13"/>
      <c r="M6" s="13"/>
      <c r="N6" s="13"/>
      <c r="O6" s="13"/>
      <c r="P6" s="13"/>
    </row>
    <row r="8" spans="1:16" ht="17" thickBot="1" x14ac:dyDescent="0.25">
      <c r="A8" s="15" t="s">
        <v>26</v>
      </c>
      <c r="C8" s="1" t="s">
        <v>1</v>
      </c>
      <c r="D8" s="2" t="s">
        <v>2</v>
      </c>
      <c r="E8" s="3" t="s">
        <v>3</v>
      </c>
    </row>
    <row r="9" spans="1:16" ht="18" thickTop="1" thickBot="1" x14ac:dyDescent="0.25">
      <c r="A9" s="15"/>
      <c r="B9" s="12" t="s">
        <v>25</v>
      </c>
      <c r="C9" s="4" t="s">
        <v>10</v>
      </c>
      <c r="D9" s="9">
        <v>150</v>
      </c>
      <c r="E9" s="5" t="s">
        <v>11</v>
      </c>
    </row>
    <row r="10" spans="1:16" x14ac:dyDescent="0.2">
      <c r="A10" s="15"/>
      <c r="C10" s="4" t="s">
        <v>21</v>
      </c>
      <c r="D10">
        <f>SQRT(D6^2 + (D5-D9)^2)</f>
        <v>127.7810627597063</v>
      </c>
      <c r="E10" s="5" t="s">
        <v>22</v>
      </c>
    </row>
    <row r="11" spans="1:16" x14ac:dyDescent="0.2">
      <c r="C11" s="6" t="s">
        <v>30</v>
      </c>
      <c r="D11" s="8">
        <f>D3*(D5-D9)/D10</f>
        <v>5.9476731808780494</v>
      </c>
      <c r="E11" s="7" t="s">
        <v>23</v>
      </c>
    </row>
    <row r="13" spans="1:16" ht="17" thickBot="1" x14ac:dyDescent="0.25">
      <c r="C13" s="1" t="s">
        <v>14</v>
      </c>
      <c r="D13" s="2" t="s">
        <v>2</v>
      </c>
      <c r="E13" s="3" t="s">
        <v>3</v>
      </c>
    </row>
    <row r="14" spans="1:16" ht="17" thickTop="1" x14ac:dyDescent="0.2">
      <c r="C14" s="4" t="s">
        <v>15</v>
      </c>
      <c r="D14">
        <f>D9/D3</f>
        <v>7.5</v>
      </c>
      <c r="E14" s="5" t="s">
        <v>19</v>
      </c>
    </row>
    <row r="15" spans="1:16" ht="17" thickBot="1" x14ac:dyDescent="0.25">
      <c r="C15" s="4" t="s">
        <v>29</v>
      </c>
      <c r="D15">
        <f>(D11-SQRT(D11^2-2*D4*D10))/D4</f>
        <v>28.017076105097662</v>
      </c>
      <c r="E15" s="5" t="s">
        <v>17</v>
      </c>
    </row>
    <row r="16" spans="1:16" ht="17" thickBot="1" x14ac:dyDescent="0.25">
      <c r="C16" s="6" t="s">
        <v>16</v>
      </c>
      <c r="D16" s="10">
        <f>D14+D15</f>
        <v>35.517076105097658</v>
      </c>
      <c r="E16" s="7" t="s">
        <v>18</v>
      </c>
    </row>
    <row r="17" spans="3:5" x14ac:dyDescent="0.2">
      <c r="D17" s="16" t="s">
        <v>27</v>
      </c>
    </row>
    <row r="18" spans="3:5" x14ac:dyDescent="0.2">
      <c r="D18" s="17"/>
    </row>
    <row r="19" spans="3:5" x14ac:dyDescent="0.2">
      <c r="D19" s="17"/>
    </row>
    <row r="20" spans="3:5" x14ac:dyDescent="0.2">
      <c r="C20" s="15" t="s">
        <v>28</v>
      </c>
      <c r="D20" s="15"/>
      <c r="E20" s="11"/>
    </row>
    <row r="21" spans="3:5" x14ac:dyDescent="0.2">
      <c r="C21" s="15"/>
      <c r="D21" s="15"/>
      <c r="E21" s="11"/>
    </row>
    <row r="22" spans="3:5" x14ac:dyDescent="0.2">
      <c r="C22" s="15"/>
      <c r="D22" s="15"/>
      <c r="E22" s="11"/>
    </row>
  </sheetData>
  <sheetProtection sheet="1" objects="1" scenarios="1" selectLockedCells="1"/>
  <mergeCells count="3">
    <mergeCell ref="A8:A10"/>
    <mergeCell ref="D17:D19"/>
    <mergeCell ref="C20:D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Jump 1</vt:lpstr>
      <vt:lpstr>Jump 2</vt:lpstr>
      <vt:lpstr>Jump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Gavin Abernethy</cp:lastModifiedBy>
  <dcterms:created xsi:type="dcterms:W3CDTF">2023-08-17T10:25:06Z</dcterms:created>
  <dcterms:modified xsi:type="dcterms:W3CDTF">2024-02-01T11:16:51Z</dcterms:modified>
</cp:coreProperties>
</file>