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Tutorials/Semester 1/New/Tutorial 6/"/>
    </mc:Choice>
  </mc:AlternateContent>
  <xr:revisionPtr revIDLastSave="0" documentId="13_ncr:1_{54064137-8FE2-4648-9E17-E5ECC47691C2}" xr6:coauthVersionLast="45" xr6:coauthVersionMax="45" xr10:uidLastSave="{00000000-0000-0000-0000-000000000000}"/>
  <bookViews>
    <workbookView xWindow="0" yWindow="1100" windowWidth="25600" windowHeight="13520" xr2:uid="{653CBC10-2C8B-6C41-9795-7B561BA303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3" i="2" s="1"/>
  <c r="C3" i="2" s="1"/>
  <c r="B17" i="2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D7" i="2"/>
  <c r="E7" i="2" s="1"/>
  <c r="F7" i="2" s="1"/>
  <c r="G7" i="2" s="1"/>
  <c r="B7" i="2"/>
  <c r="C7" i="2" s="1"/>
  <c r="B6" i="2"/>
  <c r="C6" i="2" s="1"/>
  <c r="B5" i="2"/>
  <c r="C5" i="2" s="1"/>
  <c r="B4" i="2"/>
  <c r="C4" i="2" s="1"/>
  <c r="D3" i="2"/>
  <c r="E3" i="2" s="1"/>
  <c r="F3" i="2" s="1"/>
  <c r="G3" i="2" s="1"/>
  <c r="B2" i="2"/>
  <c r="C2" i="2" s="1"/>
  <c r="B20" i="1"/>
  <c r="B19" i="1"/>
  <c r="B6" i="1" s="1"/>
  <c r="D13" i="2" l="1"/>
  <c r="E13" i="2" s="1"/>
  <c r="F13" i="2" s="1"/>
  <c r="G13" i="2" s="1"/>
  <c r="C8" i="1"/>
  <c r="D8" i="1" s="1"/>
  <c r="E8" i="1" s="1"/>
  <c r="F8" i="1" s="1"/>
  <c r="G8" i="1" s="1"/>
  <c r="H8" i="1" s="1"/>
  <c r="B8" i="1"/>
  <c r="C4" i="1"/>
  <c r="D4" i="1" s="1"/>
  <c r="E4" i="1" s="1"/>
  <c r="F4" i="1" s="1"/>
  <c r="G4" i="1" s="1"/>
  <c r="H4" i="1" s="1"/>
  <c r="B2" i="1"/>
  <c r="B12" i="1"/>
  <c r="B7" i="1"/>
  <c r="B3" i="1"/>
  <c r="C7" i="1"/>
  <c r="D7" i="1" s="1"/>
  <c r="E7" i="1" s="1"/>
  <c r="F7" i="1" s="1"/>
  <c r="G7" i="1" s="1"/>
  <c r="H7" i="1" s="1"/>
  <c r="B14" i="1"/>
  <c r="B10" i="1"/>
  <c r="B5" i="1"/>
  <c r="B13" i="1"/>
  <c r="B9" i="1"/>
  <c r="B4" i="1"/>
  <c r="B15" i="1"/>
  <c r="B11" i="1"/>
  <c r="C15" i="1"/>
  <c r="D15" i="1" s="1"/>
  <c r="E15" i="1" s="1"/>
  <c r="F15" i="1" s="1"/>
  <c r="G15" i="1" s="1"/>
  <c r="C5" i="1"/>
  <c r="D5" i="1" s="1"/>
  <c r="E5" i="1" s="1"/>
  <c r="F5" i="1" s="1"/>
  <c r="G5" i="1" s="1"/>
  <c r="H5" i="1" s="1"/>
  <c r="C11" i="1"/>
  <c r="D11" i="1" s="1"/>
  <c r="E11" i="1" s="1"/>
  <c r="F11" i="1" s="1"/>
  <c r="G11" i="1" s="1"/>
  <c r="H11" i="1" s="1"/>
  <c r="C13" i="1"/>
  <c r="D13" i="1" s="1"/>
  <c r="E13" i="1" s="1"/>
  <c r="F13" i="1" s="1"/>
  <c r="G13" i="1" s="1"/>
  <c r="C9" i="1"/>
  <c r="D9" i="1" s="1"/>
  <c r="E9" i="1" s="1"/>
  <c r="F9" i="1" s="1"/>
  <c r="G9" i="1" s="1"/>
  <c r="H9" i="1" s="1"/>
  <c r="C3" i="1"/>
  <c r="D3" i="1" s="1"/>
  <c r="E3" i="1" s="1"/>
  <c r="F3" i="1" s="1"/>
  <c r="G3" i="1" s="1"/>
  <c r="H3" i="1" s="1"/>
  <c r="C14" i="1"/>
  <c r="D14" i="1" s="1"/>
  <c r="E14" i="1" s="1"/>
  <c r="F14" i="1" s="1"/>
  <c r="G14" i="1" s="1"/>
  <c r="H14" i="1" s="1"/>
  <c r="C10" i="1"/>
  <c r="D10" i="1" s="1"/>
  <c r="E10" i="1" s="1"/>
  <c r="F10" i="1" s="1"/>
  <c r="G10" i="1" s="1"/>
  <c r="H10" i="1" s="1"/>
  <c r="C6" i="1"/>
  <c r="D6" i="1" s="1"/>
  <c r="E6" i="1" s="1"/>
  <c r="F6" i="1" s="1"/>
  <c r="G6" i="1" s="1"/>
  <c r="H6" i="1" s="1"/>
  <c r="C2" i="1"/>
  <c r="C12" i="1"/>
  <c r="D12" i="1" s="1"/>
  <c r="E12" i="1" s="1"/>
  <c r="F12" i="1" s="1"/>
  <c r="G12" i="1" s="1"/>
  <c r="H12" i="1" s="1"/>
  <c r="D5" i="2"/>
  <c r="E5" i="2" s="1"/>
  <c r="F5" i="2" s="1"/>
  <c r="G5" i="2" s="1"/>
  <c r="D11" i="2"/>
  <c r="E11" i="2" s="1"/>
  <c r="F11" i="2" s="1"/>
  <c r="G11" i="2" s="1"/>
  <c r="D9" i="2"/>
  <c r="E9" i="2" s="1"/>
  <c r="F9" i="2" s="1"/>
  <c r="G9" i="2" s="1"/>
  <c r="D2" i="2"/>
  <c r="E2" i="2" s="1"/>
  <c r="F2" i="2" s="1"/>
  <c r="G2" i="2" s="1"/>
  <c r="D4" i="2"/>
  <c r="E4" i="2" s="1"/>
  <c r="F4" i="2" s="1"/>
  <c r="G4" i="2" s="1"/>
  <c r="D6" i="2"/>
  <c r="E6" i="2" s="1"/>
  <c r="F6" i="2" s="1"/>
  <c r="G6" i="2" s="1"/>
  <c r="D8" i="2"/>
  <c r="E8" i="2" s="1"/>
  <c r="F8" i="2" s="1"/>
  <c r="G8" i="2" s="1"/>
  <c r="D10" i="2"/>
  <c r="E10" i="2" s="1"/>
  <c r="F10" i="2" s="1"/>
  <c r="G10" i="2" s="1"/>
  <c r="D12" i="2"/>
  <c r="E12" i="2" s="1"/>
  <c r="F12" i="2" s="1"/>
  <c r="G12" i="2" s="1"/>
  <c r="D2" i="1" l="1"/>
  <c r="E2" i="1" s="1"/>
  <c r="F2" i="1" s="1"/>
  <c r="G2" i="1" s="1"/>
  <c r="H2" i="1" s="1"/>
  <c r="H24" i="1" s="1"/>
  <c r="H23" i="1" l="1"/>
</calcChain>
</file>

<file path=xl/sharedStrings.xml><?xml version="1.0" encoding="utf-8"?>
<sst xmlns="http://schemas.openxmlformats.org/spreadsheetml/2006/main" count="24" uniqueCount="18">
  <si>
    <t>Mean</t>
  </si>
  <si>
    <t>Std Dev</t>
  </si>
  <si>
    <t>Data</t>
  </si>
  <si>
    <t>delta x</t>
  </si>
  <si>
    <t>(delta x)^2</t>
  </si>
  <si>
    <t>No stdevs</t>
  </si>
  <si>
    <t>Area of outliers</t>
  </si>
  <si>
    <t>area from mean to no stdevs</t>
  </si>
  <si>
    <t>Accept/Reject</t>
  </si>
  <si>
    <t>Original Data</t>
  </si>
  <si>
    <t>Data with outliers removed</t>
  </si>
  <si>
    <t>Dev from Mean</t>
  </si>
  <si>
    <t>No. Stnd Dev's</t>
  </si>
  <si>
    <t>Area, mean to no std devs</t>
  </si>
  <si>
    <t>No. expected values outside</t>
  </si>
  <si>
    <t>Outlier Removed</t>
  </si>
  <si>
    <t>Original data</t>
  </si>
  <si>
    <t>Data, outliers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</si>
</sst>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2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8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9" borderId="1" xfId="0" applyFont="1" applyFill="1" applyBorder="1"/>
    <xf numFmtId="0" fontId="1" fillId="11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76200</xdr:rowOff>
    </xdr:from>
    <xdr:to>
      <xdr:col>5</xdr:col>
      <xdr:colOff>1435100</xdr:colOff>
      <xdr:row>29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FACEBA-B664-2F46-B4E0-D344E263B4C9}"/>
            </a:ext>
          </a:extLst>
        </xdr:cNvPr>
        <xdr:cNvSpPr txBox="1"/>
      </xdr:nvSpPr>
      <xdr:spPr>
        <a:xfrm>
          <a:off x="2108200" y="3124200"/>
          <a:ext cx="52578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is a new Excel function used here:</a:t>
          </a:r>
        </a:p>
        <a:p>
          <a:endParaRPr lang="en-US" sz="1100" baseline="0"/>
        </a:p>
        <a:p>
          <a:r>
            <a:rPr lang="en-US" sz="1100"/>
            <a:t>NORMSDIST(x)</a:t>
          </a:r>
          <a:r>
            <a:rPr lang="en-US" sz="1100" baseline="0"/>
            <a:t> - where x is the number of standard deviations from the mean. NORMSDIST then returns the area under the standard normal curve from negative infinity to x.</a:t>
          </a:r>
        </a:p>
        <a:p>
          <a:endParaRPr lang="en-US" sz="1100" baseline="0"/>
        </a:p>
        <a:p>
          <a:r>
            <a:rPr lang="en-US" sz="1100"/>
            <a:t>In column D we use NORMSDIST and</a:t>
          </a:r>
          <a:r>
            <a:rPr lang="en-US" sz="1100" baseline="0"/>
            <a:t> subtract 0.5 to take away half of the distribution. The value in this column should then be equal to the values seen in your standard normal curve.</a:t>
          </a:r>
        </a:p>
        <a:p>
          <a:endParaRPr lang="en-US" sz="1100" baseline="0"/>
        </a:p>
        <a:p>
          <a:r>
            <a:rPr lang="en-US" sz="1100" baseline="0"/>
            <a:t>The outliers (column E) are then values beyond what we see in column E, so, 0.5 minus the value of column D (see sketch of the area that column E calculates).</a:t>
          </a:r>
        </a:p>
        <a:p>
          <a:endParaRPr lang="en-US" sz="1100" baseline="0"/>
        </a:p>
        <a:p>
          <a:r>
            <a:rPr lang="en-US" sz="1100" baseline="0"/>
            <a:t>Column F is the value of column E multiplied by the number of samples (in our case, 14). If this value is less than 0.5, we reject the data value as an outlier.</a:t>
          </a:r>
          <a:endParaRPr lang="en-US" sz="1100"/>
        </a:p>
      </xdr:txBody>
    </xdr:sp>
    <xdr:clientData/>
  </xdr:twoCellAnchor>
  <xdr:twoCellAnchor editAs="oneCell">
    <xdr:from>
      <xdr:col>6</xdr:col>
      <xdr:colOff>469900</xdr:colOff>
      <xdr:row>15</xdr:row>
      <xdr:rowOff>139700</xdr:rowOff>
    </xdr:from>
    <xdr:to>
      <xdr:col>7</xdr:col>
      <xdr:colOff>1028700</xdr:colOff>
      <xdr:row>20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AD7B-D702-9C45-BF40-69092383D35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8500" y="3187700"/>
          <a:ext cx="2374900" cy="9525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>
    <xdr:from>
      <xdr:col>4</xdr:col>
      <xdr:colOff>1054100</xdr:colOff>
      <xdr:row>14</xdr:row>
      <xdr:rowOff>76200</xdr:rowOff>
    </xdr:from>
    <xdr:to>
      <xdr:col>7</xdr:col>
      <xdr:colOff>63500</xdr:colOff>
      <xdr:row>19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1213015-A7D7-F644-99BC-C2D6ACA0FB55}"/>
            </a:ext>
          </a:extLst>
        </xdr:cNvPr>
        <xdr:cNvCxnSpPr/>
      </xdr:nvCxnSpPr>
      <xdr:spPr>
        <a:xfrm>
          <a:off x="7264400" y="2921000"/>
          <a:ext cx="2933700" cy="977900"/>
        </a:xfrm>
        <a:prstGeom prst="straightConnector1">
          <a:avLst/>
        </a:prstGeom>
        <a:ln w="25400">
          <a:solidFill>
            <a:schemeClr val="accent6">
              <a:lumMod val="5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5E7C-3AF7-1545-8A4D-CF8E6FC1F969}">
  <sheetPr>
    <pageSetUpPr fitToPage="1"/>
  </sheetPr>
  <dimension ref="A1:H24"/>
  <sheetViews>
    <sheetView tabSelected="1" workbookViewId="0">
      <selection activeCell="K17" sqref="K17"/>
    </sheetView>
  </sheetViews>
  <sheetFormatPr baseColWidth="10" defaultRowHeight="16"/>
  <cols>
    <col min="1" max="1" width="12" bestFit="1" customWidth="1"/>
    <col min="2" max="2" width="15.6640625" customWidth="1"/>
    <col min="3" max="3" width="13.33203125" bestFit="1" customWidth="1"/>
    <col min="4" max="4" width="23" bestFit="1" customWidth="1"/>
    <col min="5" max="5" width="13.83203125" bestFit="1" customWidth="1"/>
    <col min="6" max="6" width="24.6640625" bestFit="1" customWidth="1"/>
    <col min="7" max="7" width="23.83203125" bestFit="1" customWidth="1"/>
    <col min="8" max="8" width="19.83203125" bestFit="1" customWidth="1"/>
  </cols>
  <sheetData>
    <row r="1" spans="1:8">
      <c r="A1" s="11" t="s">
        <v>16</v>
      </c>
      <c r="B1" s="12" t="s">
        <v>11</v>
      </c>
      <c r="C1" s="12" t="s">
        <v>12</v>
      </c>
      <c r="D1" s="13" t="s">
        <v>13</v>
      </c>
      <c r="E1" s="14" t="s">
        <v>6</v>
      </c>
      <c r="F1" s="13" t="s">
        <v>14</v>
      </c>
      <c r="G1" s="11" t="s">
        <v>8</v>
      </c>
      <c r="H1" s="11" t="s">
        <v>17</v>
      </c>
    </row>
    <row r="2" spans="1:8">
      <c r="A2" s="2">
        <v>8.02</v>
      </c>
      <c r="B2" s="3">
        <f t="shared" ref="B2:B7" si="0">A2-$B$19</f>
        <v>-2.4964285714285719</v>
      </c>
      <c r="C2" s="3">
        <f>ABS(A2-$B$19)/$B$20</f>
        <v>0.2949013904320798</v>
      </c>
      <c r="D2" s="4">
        <f>NORMSDIST(C2)-0.5</f>
        <v>0.11596539512674875</v>
      </c>
      <c r="E2" s="5">
        <f>0.5-D2</f>
        <v>0.38403460487325125</v>
      </c>
      <c r="F2" s="4">
        <f>E2*14</f>
        <v>5.3764844682255175</v>
      </c>
      <c r="G2" s="2" t="str">
        <f>IF(F2&lt;0.5,"Reject","Accept")</f>
        <v>Accept</v>
      </c>
      <c r="H2" s="2">
        <f>IF(G2="Accept",A2,"")</f>
        <v>8.02</v>
      </c>
    </row>
    <row r="3" spans="1:8">
      <c r="A3" s="2">
        <v>8.16</v>
      </c>
      <c r="B3" s="3">
        <f t="shared" si="0"/>
        <v>-2.3564285714285713</v>
      </c>
      <c r="C3" s="3">
        <f>ABS(A3-$B$19)/$B$20</f>
        <v>0.2783632867054166</v>
      </c>
      <c r="D3" s="4">
        <f t="shared" ref="D3:D15" si="1">NORMSDIST(C3)-0.5</f>
        <v>0.10963325042971128</v>
      </c>
      <c r="E3" s="5">
        <f t="shared" ref="E3:E15" si="2">0.5-D3</f>
        <v>0.39036674957028872</v>
      </c>
      <c r="F3" s="4">
        <f t="shared" ref="F3:F15" si="3">E3*14</f>
        <v>5.4651344939840421</v>
      </c>
      <c r="G3" s="2" t="str">
        <f t="shared" ref="G3:G15" si="4">IF(F3&lt;0.5,"Reject","Accept")</f>
        <v>Accept</v>
      </c>
      <c r="H3" s="2">
        <f>IF(G3="Accept",A3,"")</f>
        <v>8.16</v>
      </c>
    </row>
    <row r="4" spans="1:8">
      <c r="A4" s="2">
        <v>3.97</v>
      </c>
      <c r="B4" s="3">
        <f t="shared" si="0"/>
        <v>-6.5464285714285708</v>
      </c>
      <c r="C4" s="3">
        <f>ABS(A4-$B$19)/$B$20</f>
        <v>0.7733251053819773</v>
      </c>
      <c r="D4" s="4">
        <f t="shared" si="1"/>
        <v>0.28033499922584715</v>
      </c>
      <c r="E4" s="5">
        <f t="shared" si="2"/>
        <v>0.21966500077415285</v>
      </c>
      <c r="F4" s="4">
        <f t="shared" si="3"/>
        <v>3.0753100108381402</v>
      </c>
      <c r="G4" s="2" t="str">
        <f t="shared" si="4"/>
        <v>Accept</v>
      </c>
      <c r="H4" s="2">
        <f>IF(G4="Accept",A4,"")</f>
        <v>3.97</v>
      </c>
    </row>
    <row r="5" spans="1:8">
      <c r="A5" s="2">
        <v>8.64</v>
      </c>
      <c r="B5" s="3">
        <f t="shared" si="0"/>
        <v>-1.8764285714285709</v>
      </c>
      <c r="C5" s="3">
        <f>ABS(A5-$B$19)/$B$20</f>
        <v>0.22166121678542869</v>
      </c>
      <c r="D5" s="4">
        <f t="shared" si="1"/>
        <v>8.7711188218038583E-2</v>
      </c>
      <c r="E5" s="5">
        <f t="shared" si="2"/>
        <v>0.41228881178196142</v>
      </c>
      <c r="F5" s="4">
        <f t="shared" si="3"/>
        <v>5.7720433649474598</v>
      </c>
      <c r="G5" s="2" t="str">
        <f t="shared" si="4"/>
        <v>Accept</v>
      </c>
      <c r="H5" s="2">
        <f>IF(G5="Accept",A5,"")</f>
        <v>8.64</v>
      </c>
    </row>
    <row r="6" spans="1:8">
      <c r="A6" s="2">
        <v>0.84</v>
      </c>
      <c r="B6" s="3">
        <f t="shared" si="0"/>
        <v>-9.6764285714285716</v>
      </c>
      <c r="C6" s="3">
        <f>ABS(A6-$B$19)/$B$20</f>
        <v>1.1430698529852317</v>
      </c>
      <c r="D6" s="4">
        <f t="shared" si="1"/>
        <v>0.37349520506826095</v>
      </c>
      <c r="E6" s="5">
        <f t="shared" si="2"/>
        <v>0.12650479493173905</v>
      </c>
      <c r="F6" s="4">
        <f t="shared" si="3"/>
        <v>1.7710671290443467</v>
      </c>
      <c r="G6" s="2" t="str">
        <f t="shared" si="4"/>
        <v>Accept</v>
      </c>
      <c r="H6" s="2">
        <f>IF(G6="Accept",A6,"")</f>
        <v>0.84</v>
      </c>
    </row>
    <row r="7" spans="1:8">
      <c r="A7" s="2">
        <v>4.46</v>
      </c>
      <c r="B7" s="3">
        <f t="shared" si="0"/>
        <v>-6.0564285714285715</v>
      </c>
      <c r="C7" s="3">
        <f>ABS(A7-$B$19)/$B$20</f>
        <v>0.71544174233865643</v>
      </c>
      <c r="D7" s="4">
        <f t="shared" si="1"/>
        <v>0.26283193648411918</v>
      </c>
      <c r="E7" s="5">
        <f t="shared" si="2"/>
        <v>0.23716806351588082</v>
      </c>
      <c r="F7" s="4">
        <f t="shared" si="3"/>
        <v>3.3203528892223315</v>
      </c>
      <c r="G7" s="2" t="str">
        <f t="shared" si="4"/>
        <v>Accept</v>
      </c>
      <c r="H7" s="2">
        <f>IF(G7="Accept",A7,"")</f>
        <v>4.46</v>
      </c>
    </row>
    <row r="8" spans="1:8">
      <c r="A8" s="2">
        <v>0.81</v>
      </c>
      <c r="B8" s="3">
        <f t="shared" ref="B8" si="5">A8-$B$19</f>
        <v>-9.706428571428571</v>
      </c>
      <c r="C8" s="3">
        <f t="shared" ref="C8" si="6">ABS(A8-$B$19)/$B$20</f>
        <v>1.1466137323552308</v>
      </c>
      <c r="D8" s="4">
        <f t="shared" si="1"/>
        <v>0.37422935078830177</v>
      </c>
      <c r="E8" s="5">
        <f t="shared" si="2"/>
        <v>0.12577064921169823</v>
      </c>
      <c r="F8" s="4">
        <f t="shared" si="3"/>
        <v>1.7607890889637752</v>
      </c>
      <c r="G8" s="2" t="str">
        <f t="shared" si="4"/>
        <v>Accept</v>
      </c>
      <c r="H8" s="2">
        <f>IF(G8="Accept",A8,"")</f>
        <v>0.81</v>
      </c>
    </row>
    <row r="9" spans="1:8">
      <c r="A9" s="2">
        <v>7.74</v>
      </c>
      <c r="B9" s="3">
        <f t="shared" ref="B9:B15" si="7">A9-$B$19</f>
        <v>-2.7764285714285712</v>
      </c>
      <c r="C9" s="3">
        <f t="shared" ref="C9:C15" si="8">ABS(A9-$B$19)/$B$20</f>
        <v>0.32797759788540598</v>
      </c>
      <c r="D9" s="4">
        <f t="shared" si="1"/>
        <v>0.12853569955226118</v>
      </c>
      <c r="E9" s="5">
        <f t="shared" si="2"/>
        <v>0.37146430044773882</v>
      </c>
      <c r="F9" s="4">
        <f t="shared" si="3"/>
        <v>5.2005002062683436</v>
      </c>
      <c r="G9" s="2" t="str">
        <f t="shared" si="4"/>
        <v>Accept</v>
      </c>
      <c r="H9" s="2">
        <f>IF(G9="Accept",A9,"")</f>
        <v>7.74</v>
      </c>
    </row>
    <row r="10" spans="1:8">
      <c r="A10" s="2">
        <v>8.7799999999999994</v>
      </c>
      <c r="B10" s="3">
        <f t="shared" si="7"/>
        <v>-1.7364285714285721</v>
      </c>
      <c r="C10" s="3">
        <f t="shared" si="8"/>
        <v>0.20512311305876571</v>
      </c>
      <c r="D10" s="4">
        <f t="shared" si="1"/>
        <v>8.1262030623021397E-2</v>
      </c>
      <c r="E10" s="5">
        <f t="shared" si="2"/>
        <v>0.4187379693769786</v>
      </c>
      <c r="F10" s="4">
        <f t="shared" si="3"/>
        <v>5.8623315712777</v>
      </c>
      <c r="G10" s="2" t="str">
        <f t="shared" si="4"/>
        <v>Accept</v>
      </c>
      <c r="H10" s="2">
        <f>IF(G10="Accept",A10,"")</f>
        <v>8.7799999999999994</v>
      </c>
    </row>
    <row r="11" spans="1:8">
      <c r="A11" s="2">
        <v>9.26</v>
      </c>
      <c r="B11" s="3">
        <f t="shared" si="7"/>
        <v>-1.2564285714285717</v>
      </c>
      <c r="C11" s="3">
        <f t="shared" si="8"/>
        <v>0.1484210431387778</v>
      </c>
      <c r="D11" s="4">
        <f t="shared" si="1"/>
        <v>5.8994753016256452E-2</v>
      </c>
      <c r="E11" s="5">
        <f t="shared" si="2"/>
        <v>0.44100524698374355</v>
      </c>
      <c r="F11" s="4">
        <f t="shared" si="3"/>
        <v>6.1740734577724101</v>
      </c>
      <c r="G11" s="2" t="str">
        <f t="shared" si="4"/>
        <v>Accept</v>
      </c>
      <c r="H11" s="2">
        <f>IF(G11="Accept",A11,"")</f>
        <v>9.26</v>
      </c>
    </row>
    <row r="12" spans="1:8">
      <c r="A12" s="2">
        <v>20.46</v>
      </c>
      <c r="B12" s="3">
        <f t="shared" si="7"/>
        <v>9.9435714285714294</v>
      </c>
      <c r="C12" s="3">
        <f t="shared" si="8"/>
        <v>1.1746272549942727</v>
      </c>
      <c r="D12" s="4">
        <f t="shared" si="1"/>
        <v>0.37992806283785863</v>
      </c>
      <c r="E12" s="5">
        <f t="shared" si="2"/>
        <v>0.12007193716214137</v>
      </c>
      <c r="F12" s="4">
        <f t="shared" si="3"/>
        <v>1.6810071202699792</v>
      </c>
      <c r="G12" s="2" t="str">
        <f t="shared" si="4"/>
        <v>Accept</v>
      </c>
      <c r="H12" s="2">
        <f>IF(G12="Accept",A12,"")</f>
        <v>20.46</v>
      </c>
    </row>
    <row r="13" spans="1:8">
      <c r="A13" s="2">
        <v>29.87</v>
      </c>
      <c r="B13" s="3">
        <f t="shared" si="7"/>
        <v>19.353571428571428</v>
      </c>
      <c r="C13" s="3">
        <f t="shared" si="8"/>
        <v>2.2862240840507013</v>
      </c>
      <c r="D13" s="4">
        <f>NORMSDIST(C13)-0.5</f>
        <v>0.48887942375703075</v>
      </c>
      <c r="E13" s="5">
        <f>0.5-D13</f>
        <v>1.1120576242969249E-2</v>
      </c>
      <c r="F13" s="4">
        <f>E13*14</f>
        <v>0.15568806740156949</v>
      </c>
      <c r="G13" s="15" t="str">
        <f>IF(F13&lt;0.5,"Reject","Accept")</f>
        <v>Reject</v>
      </c>
      <c r="H13" s="15" t="s">
        <v>15</v>
      </c>
    </row>
    <row r="14" spans="1:8">
      <c r="A14" s="2">
        <v>10.38</v>
      </c>
      <c r="B14" s="3">
        <f t="shared" si="7"/>
        <v>-0.13642857142857068</v>
      </c>
      <c r="C14" s="3">
        <f t="shared" si="8"/>
        <v>1.6116213325472653E-2</v>
      </c>
      <c r="D14" s="4">
        <f t="shared" si="1"/>
        <v>6.4291605841502175E-3</v>
      </c>
      <c r="E14" s="5">
        <f t="shared" si="2"/>
        <v>0.49357083941584978</v>
      </c>
      <c r="F14" s="4">
        <f t="shared" si="3"/>
        <v>6.909991751821897</v>
      </c>
      <c r="G14" s="2" t="str">
        <f t="shared" si="4"/>
        <v>Accept</v>
      </c>
      <c r="H14" s="2">
        <f>IF(G14="Accept",A14,"")</f>
        <v>10.38</v>
      </c>
    </row>
    <row r="15" spans="1:8">
      <c r="A15" s="7">
        <v>25.84</v>
      </c>
      <c r="B15" s="8">
        <f t="shared" si="7"/>
        <v>15.323571428571428</v>
      </c>
      <c r="C15" s="8">
        <f t="shared" si="8"/>
        <v>1.8101629553474698</v>
      </c>
      <c r="D15" s="9">
        <f t="shared" si="1"/>
        <v>0.46486473976684684</v>
      </c>
      <c r="E15" s="10">
        <f t="shared" si="2"/>
        <v>3.5135260233153165E-2</v>
      </c>
      <c r="F15" s="9">
        <f t="shared" si="3"/>
        <v>0.49189364326414431</v>
      </c>
      <c r="G15" s="16" t="str">
        <f t="shared" si="4"/>
        <v>Reject</v>
      </c>
      <c r="H15" s="16" t="s">
        <v>15</v>
      </c>
    </row>
    <row r="18" spans="1:8">
      <c r="A18" s="23" t="s">
        <v>9</v>
      </c>
      <c r="B18" s="24"/>
    </row>
    <row r="19" spans="1:8">
      <c r="A19" s="6" t="s">
        <v>0</v>
      </c>
      <c r="B19" s="25">
        <f>AVERAGE(A2:A15)</f>
        <v>10.516428571428571</v>
      </c>
    </row>
    <row r="20" spans="1:8">
      <c r="A20" s="26" t="s">
        <v>1</v>
      </c>
      <c r="B20" s="27">
        <f>_xlfn.STDEV.P(A2:A15)</f>
        <v>8.4652994269402626</v>
      </c>
    </row>
    <row r="22" spans="1:8">
      <c r="G22" s="17" t="s">
        <v>10</v>
      </c>
      <c r="H22" s="18"/>
    </row>
    <row r="23" spans="1:8">
      <c r="G23" s="19" t="s">
        <v>0</v>
      </c>
      <c r="H23" s="20">
        <f>AVERAGE(H2:H15)</f>
        <v>7.626666666666666</v>
      </c>
    </row>
    <row r="24" spans="1:8">
      <c r="G24" s="21" t="s">
        <v>1</v>
      </c>
      <c r="H24" s="22">
        <f>_xlfn.STDEV.P(H2:H15)</f>
        <v>4.9470266041554938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094E-26EB-BC40-BF9B-F7DA840E5ED5}">
  <dimension ref="A1:G18"/>
  <sheetViews>
    <sheetView workbookViewId="0">
      <selection activeCell="G12" sqref="G12"/>
    </sheetView>
  </sheetViews>
  <sheetFormatPr baseColWidth="10" defaultRowHeight="16"/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/>
    </row>
    <row r="2" spans="1:7">
      <c r="A2">
        <v>8.02</v>
      </c>
      <c r="B2">
        <f t="shared" ref="B2:B12" si="0">A2-B17</f>
        <v>0.39333333333333353</v>
      </c>
      <c r="C2">
        <f>B2*B2</f>
        <v>0.15471111111111127</v>
      </c>
      <c r="D2">
        <f t="shared" ref="D2:D13" si="1">ABS(A2-$B$17)/$B$18</f>
        <v>7.9509039430459949E-2</v>
      </c>
      <c r="E2">
        <f>NORMSDIST(D2)-0.5</f>
        <v>3.1686129024405929E-2</v>
      </c>
      <c r="F2">
        <f>0.5-E2</f>
        <v>0.46831387097559407</v>
      </c>
      <c r="G2">
        <f>F2*12</f>
        <v>5.6197664517071289</v>
      </c>
    </row>
    <row r="3" spans="1:7">
      <c r="A3">
        <v>8.16</v>
      </c>
      <c r="B3">
        <f t="shared" si="0"/>
        <v>3.2129733958445064</v>
      </c>
      <c r="C3">
        <f t="shared" ref="C3:C13" si="2">B3*B3</f>
        <v>10.323198042404579</v>
      </c>
      <c r="D3">
        <f t="shared" si="1"/>
        <v>0.10780886702435258</v>
      </c>
      <c r="E3">
        <f t="shared" ref="E3:E13" si="3">NORMSDIST(D3)-0.5</f>
        <v>4.2926345489346485E-2</v>
      </c>
      <c r="F3">
        <f t="shared" ref="F3:F13" si="4">0.5-E3</f>
        <v>0.45707365451065352</v>
      </c>
      <c r="G3">
        <f t="shared" ref="G3:G13" si="5">F3*12</f>
        <v>5.4848838541278422</v>
      </c>
    </row>
    <row r="4" spans="1:7">
      <c r="A4">
        <v>3.97</v>
      </c>
      <c r="B4">
        <f t="shared" si="0"/>
        <v>3.97</v>
      </c>
      <c r="C4">
        <f t="shared" si="2"/>
        <v>15.760900000000001</v>
      </c>
      <c r="D4">
        <f t="shared" si="1"/>
        <v>0.73916454453571612</v>
      </c>
      <c r="E4">
        <f t="shared" si="3"/>
        <v>0.2700964562619147</v>
      </c>
      <c r="F4">
        <f t="shared" si="4"/>
        <v>0.2299035437380853</v>
      </c>
      <c r="G4">
        <f t="shared" si="5"/>
        <v>2.7588425248570236</v>
      </c>
    </row>
    <row r="5" spans="1:7">
      <c r="A5">
        <v>8.64</v>
      </c>
      <c r="B5">
        <f t="shared" si="0"/>
        <v>8.64</v>
      </c>
      <c r="C5">
        <f t="shared" si="2"/>
        <v>74.649600000000007</v>
      </c>
      <c r="D5">
        <f t="shared" si="1"/>
        <v>0.20483684734626983</v>
      </c>
      <c r="E5">
        <f t="shared" si="3"/>
        <v>8.1150201333081595E-2</v>
      </c>
      <c r="F5">
        <f t="shared" si="4"/>
        <v>0.4188497986669184</v>
      </c>
      <c r="G5">
        <f t="shared" si="5"/>
        <v>5.0261975840030209</v>
      </c>
    </row>
    <row r="6" spans="1:7">
      <c r="A6">
        <v>0.84</v>
      </c>
      <c r="B6">
        <f t="shared" si="0"/>
        <v>0.84</v>
      </c>
      <c r="C6">
        <f t="shared" si="2"/>
        <v>0.70559999999999989</v>
      </c>
      <c r="D6">
        <f t="shared" si="1"/>
        <v>1.3718678328848843</v>
      </c>
      <c r="E6">
        <f t="shared" si="3"/>
        <v>0.41494770711124018</v>
      </c>
      <c r="F6">
        <f t="shared" si="4"/>
        <v>8.5052292888759817E-2</v>
      </c>
      <c r="G6">
        <f t="shared" si="5"/>
        <v>1.0206275146651178</v>
      </c>
    </row>
    <row r="7" spans="1:7">
      <c r="A7">
        <v>4.46</v>
      </c>
      <c r="B7">
        <f t="shared" si="0"/>
        <v>4.46</v>
      </c>
      <c r="C7">
        <f t="shared" si="2"/>
        <v>19.8916</v>
      </c>
      <c r="D7">
        <f t="shared" si="1"/>
        <v>0.64011514795709235</v>
      </c>
      <c r="E7">
        <f t="shared" si="3"/>
        <v>0.23895112918352113</v>
      </c>
      <c r="F7">
        <f t="shared" si="4"/>
        <v>0.26104887081647887</v>
      </c>
      <c r="G7">
        <f t="shared" si="5"/>
        <v>3.1325864497977465</v>
      </c>
    </row>
    <row r="8" spans="1:7">
      <c r="A8">
        <v>0.81</v>
      </c>
      <c r="B8">
        <f t="shared" si="0"/>
        <v>0.81</v>
      </c>
      <c r="C8">
        <f t="shared" si="2"/>
        <v>0.65610000000000013</v>
      </c>
      <c r="D8">
        <f t="shared" si="1"/>
        <v>1.3779320816550042</v>
      </c>
      <c r="E8">
        <f t="shared" si="3"/>
        <v>0.4158878706479896</v>
      </c>
      <c r="F8">
        <f t="shared" si="4"/>
        <v>8.4112129352010401E-2</v>
      </c>
      <c r="G8">
        <f t="shared" si="5"/>
        <v>1.0093455522241248</v>
      </c>
    </row>
    <row r="9" spans="1:7">
      <c r="A9">
        <v>7.74</v>
      </c>
      <c r="B9">
        <f t="shared" si="0"/>
        <v>7.74</v>
      </c>
      <c r="C9">
        <f t="shared" si="2"/>
        <v>59.907600000000002</v>
      </c>
      <c r="D9">
        <f t="shared" si="1"/>
        <v>2.2909384242675059E-2</v>
      </c>
      <c r="E9">
        <f t="shared" si="3"/>
        <v>9.1387225910194436E-3</v>
      </c>
      <c r="F9">
        <f t="shared" si="4"/>
        <v>0.49086127740898056</v>
      </c>
      <c r="G9">
        <f t="shared" si="5"/>
        <v>5.8903353289077671</v>
      </c>
    </row>
    <row r="10" spans="1:7">
      <c r="A10">
        <v>8.7799999999999994</v>
      </c>
      <c r="B10">
        <f t="shared" si="0"/>
        <v>8.7799999999999994</v>
      </c>
      <c r="C10">
        <f t="shared" si="2"/>
        <v>77.088399999999993</v>
      </c>
      <c r="D10">
        <f t="shared" si="1"/>
        <v>0.2331366749401621</v>
      </c>
      <c r="E10">
        <f t="shared" si="3"/>
        <v>9.2172361525304058E-2</v>
      </c>
      <c r="F10">
        <f t="shared" si="4"/>
        <v>0.40782763847469594</v>
      </c>
      <c r="G10">
        <f t="shared" si="5"/>
        <v>4.8939316616963513</v>
      </c>
    </row>
    <row r="11" spans="1:7">
      <c r="A11">
        <v>9.26</v>
      </c>
      <c r="B11">
        <f t="shared" si="0"/>
        <v>9.26</v>
      </c>
      <c r="C11">
        <f t="shared" si="2"/>
        <v>85.747599999999991</v>
      </c>
      <c r="D11">
        <f t="shared" si="1"/>
        <v>0.33016465526207939</v>
      </c>
      <c r="E11">
        <f t="shared" si="3"/>
        <v>0.12936222411976739</v>
      </c>
      <c r="F11">
        <f t="shared" si="4"/>
        <v>0.37063777588023261</v>
      </c>
      <c r="G11">
        <f t="shared" si="5"/>
        <v>4.4476533105627913</v>
      </c>
    </row>
    <row r="12" spans="1:7">
      <c r="A12">
        <v>20.46</v>
      </c>
      <c r="B12">
        <f t="shared" si="0"/>
        <v>20.46</v>
      </c>
      <c r="C12">
        <f t="shared" si="2"/>
        <v>418.61160000000001</v>
      </c>
      <c r="D12">
        <f t="shared" si="1"/>
        <v>2.5941508627734806</v>
      </c>
      <c r="E12">
        <f t="shared" si="3"/>
        <v>0.49525875659152241</v>
      </c>
      <c r="F12">
        <f t="shared" si="4"/>
        <v>4.7412434084775912E-3</v>
      </c>
      <c r="G12">
        <f t="shared" si="5"/>
        <v>5.6894920901731094E-2</v>
      </c>
    </row>
    <row r="13" spans="1:7">
      <c r="A13">
        <v>10.38</v>
      </c>
      <c r="B13">
        <f>A13-B29</f>
        <v>10.38</v>
      </c>
      <c r="C13">
        <f t="shared" si="2"/>
        <v>107.74440000000001</v>
      </c>
      <c r="D13">
        <f t="shared" si="1"/>
        <v>0.55656327601321964</v>
      </c>
      <c r="E13">
        <f t="shared" si="3"/>
        <v>0.21108707462271692</v>
      </c>
      <c r="F13">
        <f t="shared" si="4"/>
        <v>0.28891292537728308</v>
      </c>
      <c r="G13">
        <f t="shared" si="5"/>
        <v>3.466955104527397</v>
      </c>
    </row>
    <row r="17" spans="1:2">
      <c r="A17" t="s">
        <v>0</v>
      </c>
      <c r="B17">
        <f>AVERAGE(A2:A13)</f>
        <v>7.626666666666666</v>
      </c>
    </row>
    <row r="18" spans="1:2">
      <c r="A18" t="s">
        <v>1</v>
      </c>
      <c r="B18">
        <f>_xlfn.STDEV.P(A2:A13)</f>
        <v>4.9470266041554938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cp:lastPrinted>2018-11-07T10:47:19Z</cp:lastPrinted>
  <dcterms:created xsi:type="dcterms:W3CDTF">2018-11-06T21:04:43Z</dcterms:created>
  <dcterms:modified xsi:type="dcterms:W3CDTF">2019-11-13T15:33:42Z</dcterms:modified>
</cp:coreProperties>
</file>