
<file path=[Content_Types].xml><?xml version="1.0" encoding="utf-8"?>
<Types xmlns="http://schemas.openxmlformats.org/package/2006/content-types"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vinabernethy/Documents/SHU/Teaching/Maths for Materials and Design/2020-21/Semester 1/Lectures/Probability and Stats/EXCEL/"/>
    </mc:Choice>
  </mc:AlternateContent>
  <xr:revisionPtr revIDLastSave="0" documentId="13_ncr:1_{A2049E97-474F-7443-994A-C5AEB82DF25A}" xr6:coauthVersionLast="45" xr6:coauthVersionMax="45" xr10:uidLastSave="{00000000-0000-0000-0000-000000000000}"/>
  <bookViews>
    <workbookView xWindow="0" yWindow="460" windowWidth="25600" windowHeight="14640" xr2:uid="{65FC083D-BC18-3B49-98DF-7EFFC343D9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  <c r="B19" i="1"/>
  <c r="B18" i="1" l="1"/>
  <c r="C9" i="1" l="1"/>
  <c r="C4" i="1"/>
  <c r="C13" i="1"/>
  <c r="C3" i="1"/>
  <c r="C5" i="1"/>
  <c r="C7" i="1"/>
  <c r="C2" i="1"/>
  <c r="C6" i="1"/>
  <c r="C8" i="1"/>
  <c r="C10" i="1"/>
  <c r="C11" i="1"/>
  <c r="C12" i="1"/>
  <c r="D6" i="1" l="1"/>
  <c r="E6" i="1" s="1"/>
  <c r="F6" i="1" s="1"/>
  <c r="G6" i="1" s="1"/>
  <c r="H6" i="1" s="1"/>
  <c r="D3" i="1"/>
  <c r="E3" i="1" s="1"/>
  <c r="F3" i="1" s="1"/>
  <c r="G3" i="1" s="1"/>
  <c r="H3" i="1" s="1"/>
  <c r="D13" i="1"/>
  <c r="E13" i="1" s="1"/>
  <c r="F13" i="1" s="1"/>
  <c r="G13" i="1" s="1"/>
  <c r="H13" i="1" s="1"/>
  <c r="D12" i="1"/>
  <c r="E12" i="1" s="1"/>
  <c r="F12" i="1" s="1"/>
  <c r="G12" i="1" s="1"/>
  <c r="H12" i="1" s="1"/>
  <c r="D11" i="1"/>
  <c r="E11" i="1" s="1"/>
  <c r="F11" i="1" s="1"/>
  <c r="G11" i="1" s="1"/>
  <c r="D2" i="1"/>
  <c r="E2" i="1" s="1"/>
  <c r="F2" i="1" s="1"/>
  <c r="G2" i="1" s="1"/>
  <c r="H2" i="1" s="1"/>
  <c r="D10" i="1"/>
  <c r="E10" i="1" s="1"/>
  <c r="F10" i="1" s="1"/>
  <c r="G10" i="1" s="1"/>
  <c r="H10" i="1" s="1"/>
  <c r="D7" i="1"/>
  <c r="E7" i="1" s="1"/>
  <c r="F7" i="1" s="1"/>
  <c r="G7" i="1" s="1"/>
  <c r="H7" i="1" s="1"/>
  <c r="D4" i="1"/>
  <c r="E4" i="1" s="1"/>
  <c r="F4" i="1" s="1"/>
  <c r="G4" i="1" s="1"/>
  <c r="H4" i="1" s="1"/>
  <c r="D8" i="1"/>
  <c r="E8" i="1" s="1"/>
  <c r="F8" i="1" s="1"/>
  <c r="G8" i="1" s="1"/>
  <c r="H8" i="1" s="1"/>
  <c r="D5" i="1"/>
  <c r="E5" i="1" s="1"/>
  <c r="F5" i="1" s="1"/>
  <c r="G5" i="1" s="1"/>
  <c r="H5" i="1" s="1"/>
  <c r="D9" i="1"/>
  <c r="E9" i="1" s="1"/>
  <c r="F9" i="1" s="1"/>
  <c r="G9" i="1" s="1"/>
  <c r="H9" i="1" s="1"/>
  <c r="E18" i="1" l="1"/>
  <c r="E17" i="1"/>
</calcChain>
</file>

<file path=xl/sharedStrings.xml><?xml version="1.0" encoding="utf-8"?>
<sst xmlns="http://schemas.openxmlformats.org/spreadsheetml/2006/main" count="17" uniqueCount="15">
  <si>
    <t>Data</t>
  </si>
  <si>
    <t>Area of outliers</t>
  </si>
  <si>
    <t>No. expected values outside</t>
  </si>
  <si>
    <t>Accept/Reject</t>
  </si>
  <si>
    <t>Original Data</t>
  </si>
  <si>
    <t>Mean</t>
  </si>
  <si>
    <t>Std Dev</t>
  </si>
  <si>
    <t>Data with outliers removed</t>
  </si>
  <si>
    <t>Number of points</t>
  </si>
  <si>
    <t>Area below</t>
  </si>
  <si>
    <t>Deviation from Mean</t>
  </si>
  <si>
    <t>Number of SD's from Mean</t>
  </si>
  <si>
    <t>Data, outliers removed</t>
  </si>
  <si>
    <t>So 0.03 was classified as an outlier.</t>
  </si>
  <si>
    <t>So 13.01 was classified as an outlier.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</si>
</sst>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7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5" xfId="0" applyFill="1" applyBorder="1"/>
    <xf numFmtId="0" fontId="0" fillId="9" borderId="5" xfId="0" applyFill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2" fontId="2" fillId="6" borderId="0" xfId="0" applyNumberFormat="1" applyFont="1" applyFill="1" applyBorder="1"/>
    <xf numFmtId="2" fontId="2" fillId="6" borderId="6" xfId="0" applyNumberFormat="1" applyFont="1" applyFill="1" applyBorder="1"/>
    <xf numFmtId="0" fontId="0" fillId="6" borderId="7" xfId="0" applyFill="1" applyBorder="1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0" fillId="6" borderId="9" xfId="0" applyFill="1" applyBorder="1"/>
    <xf numFmtId="0" fontId="0" fillId="6" borderId="10" xfId="0" applyFill="1" applyBorder="1"/>
    <xf numFmtId="0" fontId="0" fillId="11" borderId="4" xfId="0" applyFill="1" applyBorder="1"/>
    <xf numFmtId="0" fontId="0" fillId="11" borderId="9" xfId="0" applyFill="1" applyBorder="1"/>
    <xf numFmtId="0" fontId="0" fillId="11" borderId="7" xfId="0" applyFill="1" applyBorder="1"/>
    <xf numFmtId="0" fontId="0" fillId="11" borderId="10" xfId="0" applyFill="1" applyBorder="1"/>
    <xf numFmtId="0" fontId="0" fillId="2" borderId="2" xfId="0" applyFill="1" applyBorder="1"/>
    <xf numFmtId="0" fontId="0" fillId="2" borderId="8" xfId="0" applyFill="1" applyBorder="1"/>
    <xf numFmtId="0" fontId="0" fillId="10" borderId="2" xfId="0" applyFill="1" applyBorder="1"/>
    <xf numFmtId="0" fontId="0" fillId="10" borderId="8" xfId="0" applyFill="1" applyBorder="1"/>
    <xf numFmtId="0" fontId="1" fillId="10" borderId="1" xfId="0" applyFont="1" applyFill="1" applyBorder="1" applyAlignment="1">
      <alignment wrapText="1"/>
    </xf>
    <xf numFmtId="0" fontId="0" fillId="11" borderId="3" xfId="0" applyFill="1" applyBorder="1"/>
    <xf numFmtId="0" fontId="1" fillId="11" borderId="3" xfId="0" applyFont="1" applyFill="1" applyBorder="1"/>
    <xf numFmtId="0" fontId="0" fillId="11" borderId="3" xfId="0" applyFont="1" applyFill="1" applyBorder="1"/>
    <xf numFmtId="0" fontId="0" fillId="11" borderId="5" xfId="0" applyFont="1" applyFill="1" applyBorder="1"/>
    <xf numFmtId="0" fontId="0" fillId="11" borderId="5" xfId="0" applyFill="1" applyBorder="1"/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25400</xdr:colOff>
      <xdr:row>15</xdr:row>
      <xdr:rowOff>38100</xdr:rowOff>
    </xdr:from>
    <xdr:to>
      <xdr:col>8</xdr:col>
      <xdr:colOff>419100</xdr:colOff>
      <xdr:row>19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2D41069-85E2-4547-B31C-1936A0DDCBA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0900" y="3086100"/>
          <a:ext cx="2374900" cy="952500"/>
        </a:xfrm>
        <a:prstGeom prst="rect">
          <a:avLst/>
        </a:prstGeom>
        <a:ln w="25400">
          <a:solidFill>
            <a:schemeClr val="tx1"/>
          </a:solidFill>
        </a:ln>
      </xdr:spPr>
    </xdr:pic>
    <xdr:clientData/>
  </xdr:twoCellAnchor>
  <xdr:twoCellAnchor>
    <xdr:from>
      <xdr:col>4</xdr:col>
      <xdr:colOff>736600</xdr:colOff>
      <xdr:row>13</xdr:row>
      <xdr:rowOff>50800</xdr:rowOff>
    </xdr:from>
    <xdr:to>
      <xdr:col>6</xdr:col>
      <xdr:colOff>1041400</xdr:colOff>
      <xdr:row>19</xdr:row>
      <xdr:rowOff>12700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C4FDC6D4-3836-9547-AD19-1502CC4A85AB}"/>
            </a:ext>
          </a:extLst>
        </xdr:cNvPr>
        <xdr:cNvCxnSpPr/>
      </xdr:nvCxnSpPr>
      <xdr:spPr>
        <a:xfrm>
          <a:off x="6096000" y="2692400"/>
          <a:ext cx="3390900" cy="1181100"/>
        </a:xfrm>
        <a:prstGeom prst="straightConnector1">
          <a:avLst/>
        </a:prstGeom>
        <a:ln w="25400">
          <a:solidFill>
            <a:schemeClr val="accent6">
              <a:lumMod val="50000"/>
            </a:schemeClr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5B93-A591-5548-9AB0-C0FBB105BBB9}">
  <dimension ref="A1:J35"/>
  <sheetViews>
    <sheetView tabSelected="1" workbookViewId="0">
      <selection activeCell="C22" sqref="C22"/>
    </sheetView>
  </sheetViews>
  <sheetFormatPr baseColWidth="10" defaultRowHeight="16"/>
  <cols>
    <col min="1" max="1" width="15.5" bestFit="1" customWidth="1"/>
    <col min="2" max="2" width="13.5" customWidth="1"/>
    <col min="3" max="3" width="16" customWidth="1"/>
    <col min="4" max="4" width="12.1640625" bestFit="1" customWidth="1"/>
    <col min="5" max="5" width="13.83203125" bestFit="1" customWidth="1"/>
    <col min="6" max="6" width="13.5" customWidth="1"/>
    <col min="7" max="7" width="13.6640625" customWidth="1"/>
    <col min="8" max="8" width="12.33203125" bestFit="1" customWidth="1"/>
    <col min="9" max="9" width="21" customWidth="1"/>
  </cols>
  <sheetData>
    <row r="1" spans="1:10" ht="46" customHeight="1">
      <c r="A1" s="16" t="s">
        <v>0</v>
      </c>
      <c r="B1" s="17" t="s">
        <v>10</v>
      </c>
      <c r="C1" s="17" t="s">
        <v>11</v>
      </c>
      <c r="D1" s="18" t="s">
        <v>9</v>
      </c>
      <c r="E1" s="19" t="s">
        <v>1</v>
      </c>
      <c r="F1" s="19" t="s">
        <v>2</v>
      </c>
      <c r="G1" s="30" t="s">
        <v>3</v>
      </c>
      <c r="H1" s="30" t="s">
        <v>12</v>
      </c>
    </row>
    <row r="2" spans="1:10">
      <c r="A2" s="12">
        <v>6.01</v>
      </c>
      <c r="B2" s="1">
        <f>ABS(A2-$B$18)</f>
        <v>0.87000000000000011</v>
      </c>
      <c r="C2" s="1">
        <f t="shared" ref="C2:C13" si="0">ABS(A2-$B$18)/$B$19</f>
        <v>0.30840488908201408</v>
      </c>
      <c r="D2" s="2">
        <f>NORMSDIST(C2)</f>
        <v>0.62111286889163764</v>
      </c>
      <c r="E2" s="3">
        <f>1-D2</f>
        <v>0.37888713110836236</v>
      </c>
      <c r="F2" s="3">
        <f>E2*12</f>
        <v>4.5466455733003484</v>
      </c>
      <c r="G2" s="31" t="str">
        <f>IF(F2&lt;0.5,"Reject","Accept")</f>
        <v>Accept</v>
      </c>
      <c r="H2" s="31">
        <f t="shared" ref="H2:H10" si="1">IF(G2="Accept",A2,"")</f>
        <v>6.01</v>
      </c>
    </row>
    <row r="3" spans="1:10">
      <c r="A3" s="12">
        <v>0.03</v>
      </c>
      <c r="B3" s="1">
        <f t="shared" ref="B3:B13" si="2">ABS(A3-$B$18)</f>
        <v>6.85</v>
      </c>
      <c r="C3" s="1">
        <f t="shared" si="0"/>
        <v>2.4282453910480415</v>
      </c>
      <c r="D3" s="2">
        <f t="shared" ref="D3:D13" si="3">NORMSDIST(C3)</f>
        <v>0.99241396307881835</v>
      </c>
      <c r="E3" s="3">
        <f t="shared" ref="E3:E13" si="4">1-D3</f>
        <v>7.5860369211816492E-3</v>
      </c>
      <c r="F3" s="3">
        <f t="shared" ref="F3:F13" si="5">E3*12</f>
        <v>9.103244305417979E-2</v>
      </c>
      <c r="G3" s="32" t="str">
        <f t="shared" ref="G3:G13" si="6">IF(F3&lt;0.5,"Reject","Accept")</f>
        <v>Reject</v>
      </c>
      <c r="H3" s="31" t="str">
        <f t="shared" si="1"/>
        <v/>
      </c>
      <c r="I3" s="36" t="s">
        <v>13</v>
      </c>
      <c r="J3" s="37"/>
    </row>
    <row r="4" spans="1:10">
      <c r="A4" s="12">
        <v>6.77</v>
      </c>
      <c r="B4" s="1">
        <f t="shared" si="2"/>
        <v>0.11000000000000032</v>
      </c>
      <c r="C4" s="1">
        <f t="shared" si="0"/>
        <v>3.8993721608070853E-2</v>
      </c>
      <c r="D4" s="2">
        <f t="shared" si="3"/>
        <v>0.5155523028803064</v>
      </c>
      <c r="E4" s="3">
        <f t="shared" si="4"/>
        <v>0.4844476971196936</v>
      </c>
      <c r="F4" s="3">
        <f t="shared" si="5"/>
        <v>5.8133723654363232</v>
      </c>
      <c r="G4" s="31" t="str">
        <f t="shared" si="6"/>
        <v>Accept</v>
      </c>
      <c r="H4" s="31">
        <f t="shared" si="1"/>
        <v>6.77</v>
      </c>
    </row>
    <row r="5" spans="1:10">
      <c r="A5" s="12">
        <v>7.93</v>
      </c>
      <c r="B5" s="1">
        <f t="shared" si="2"/>
        <v>1.0499999999999998</v>
      </c>
      <c r="C5" s="1">
        <f t="shared" si="0"/>
        <v>0.37221279716794792</v>
      </c>
      <c r="D5" s="2">
        <f t="shared" si="3"/>
        <v>0.64513279061441553</v>
      </c>
      <c r="E5" s="3">
        <f t="shared" si="4"/>
        <v>0.35486720938558447</v>
      </c>
      <c r="F5" s="3">
        <f t="shared" si="5"/>
        <v>4.2584065126270136</v>
      </c>
      <c r="G5" s="31" t="str">
        <f t="shared" si="6"/>
        <v>Accept</v>
      </c>
      <c r="H5" s="31">
        <f t="shared" si="1"/>
        <v>7.93</v>
      </c>
    </row>
    <row r="6" spans="1:10">
      <c r="A6" s="12">
        <v>7.48</v>
      </c>
      <c r="B6" s="1">
        <f t="shared" si="2"/>
        <v>0.60000000000000053</v>
      </c>
      <c r="C6" s="1">
        <f t="shared" si="0"/>
        <v>0.21269302695311332</v>
      </c>
      <c r="D6" s="2">
        <f t="shared" si="3"/>
        <v>0.58421679699349749</v>
      </c>
      <c r="E6" s="3">
        <f t="shared" si="4"/>
        <v>0.41578320300650251</v>
      </c>
      <c r="F6" s="3">
        <f t="shared" si="5"/>
        <v>4.9893984360780301</v>
      </c>
      <c r="G6" s="33" t="str">
        <f t="shared" si="6"/>
        <v>Accept</v>
      </c>
      <c r="H6" s="31">
        <f t="shared" si="1"/>
        <v>7.48</v>
      </c>
    </row>
    <row r="7" spans="1:10">
      <c r="A7" s="12">
        <v>6.34</v>
      </c>
      <c r="B7" s="1">
        <f t="shared" si="2"/>
        <v>0.54</v>
      </c>
      <c r="C7" s="1">
        <f t="shared" si="0"/>
        <v>0.19142372425780182</v>
      </c>
      <c r="D7" s="2">
        <f t="shared" si="3"/>
        <v>0.57590318277093644</v>
      </c>
      <c r="E7" s="3">
        <f t="shared" si="4"/>
        <v>0.42409681722906356</v>
      </c>
      <c r="F7" s="3">
        <f t="shared" si="5"/>
        <v>5.0891618067487627</v>
      </c>
      <c r="G7" s="31" t="str">
        <f t="shared" si="6"/>
        <v>Accept</v>
      </c>
      <c r="H7" s="31">
        <f t="shared" si="1"/>
        <v>6.34</v>
      </c>
    </row>
    <row r="8" spans="1:10">
      <c r="A8" s="12">
        <v>6.72</v>
      </c>
      <c r="B8" s="1">
        <f t="shared" si="2"/>
        <v>0.16000000000000014</v>
      </c>
      <c r="C8" s="1">
        <f t="shared" si="0"/>
        <v>5.6718140520830219E-2</v>
      </c>
      <c r="D8" s="2">
        <f t="shared" si="3"/>
        <v>0.52261513838460361</v>
      </c>
      <c r="E8" s="3">
        <f t="shared" si="4"/>
        <v>0.47738486161539639</v>
      </c>
      <c r="F8" s="3">
        <f t="shared" si="5"/>
        <v>5.7286183393847567</v>
      </c>
      <c r="G8" s="31" t="str">
        <f t="shared" si="6"/>
        <v>Accept</v>
      </c>
      <c r="H8" s="31">
        <f t="shared" si="1"/>
        <v>6.72</v>
      </c>
    </row>
    <row r="9" spans="1:10">
      <c r="A9" s="12">
        <v>7.45</v>
      </c>
      <c r="B9" s="1">
        <f t="shared" si="2"/>
        <v>0.57000000000000028</v>
      </c>
      <c r="C9" s="1">
        <f t="shared" si="0"/>
        <v>0.20205837560545759</v>
      </c>
      <c r="D9" s="2">
        <f t="shared" si="3"/>
        <v>0.58006445595431788</v>
      </c>
      <c r="E9" s="3">
        <f t="shared" si="4"/>
        <v>0.41993554404568212</v>
      </c>
      <c r="F9" s="3">
        <f t="shared" si="5"/>
        <v>5.0392265285481859</v>
      </c>
      <c r="G9" s="31" t="str">
        <f t="shared" si="6"/>
        <v>Accept</v>
      </c>
      <c r="H9" s="31">
        <f t="shared" si="1"/>
        <v>7.45</v>
      </c>
    </row>
    <row r="10" spans="1:10">
      <c r="A10" s="12">
        <v>7.03</v>
      </c>
      <c r="B10" s="1">
        <f t="shared" si="2"/>
        <v>0.15000000000000036</v>
      </c>
      <c r="C10" s="1">
        <f t="shared" si="0"/>
        <v>5.3173256738278406E-2</v>
      </c>
      <c r="D10" s="2">
        <f t="shared" si="3"/>
        <v>0.52120306825337159</v>
      </c>
      <c r="E10" s="3">
        <f t="shared" si="4"/>
        <v>0.47879693174662841</v>
      </c>
      <c r="F10" s="3">
        <f t="shared" si="5"/>
        <v>5.7455631809595413</v>
      </c>
      <c r="G10" s="31" t="str">
        <f t="shared" si="6"/>
        <v>Accept</v>
      </c>
      <c r="H10" s="31">
        <f t="shared" si="1"/>
        <v>7.03</v>
      </c>
    </row>
    <row r="11" spans="1:10">
      <c r="A11" s="12">
        <v>13.01</v>
      </c>
      <c r="B11" s="1">
        <f t="shared" si="2"/>
        <v>6.13</v>
      </c>
      <c r="C11" s="1">
        <f t="shared" si="0"/>
        <v>2.1730137587043057</v>
      </c>
      <c r="D11" s="2">
        <f t="shared" si="3"/>
        <v>0.98511035911616662</v>
      </c>
      <c r="E11" s="3">
        <f t="shared" si="4"/>
        <v>1.4889640883833377E-2</v>
      </c>
      <c r="F11" s="3">
        <f t="shared" si="5"/>
        <v>0.17867569060600053</v>
      </c>
      <c r="G11" s="32" t="str">
        <f>IF(F11&lt;0.5,"Reject","Accept")</f>
        <v>Reject</v>
      </c>
      <c r="H11" s="32"/>
      <c r="I11" s="36" t="s">
        <v>14</v>
      </c>
      <c r="J11" s="37"/>
    </row>
    <row r="12" spans="1:10">
      <c r="A12" s="12">
        <v>6.63</v>
      </c>
      <c r="B12" s="1">
        <f t="shared" si="2"/>
        <v>0.25</v>
      </c>
      <c r="C12" s="1">
        <f t="shared" si="0"/>
        <v>8.8622094563797132E-2</v>
      </c>
      <c r="D12" s="2">
        <f t="shared" si="3"/>
        <v>0.53530887587504394</v>
      </c>
      <c r="E12" s="3">
        <f t="shared" si="4"/>
        <v>0.46469112412495606</v>
      </c>
      <c r="F12" s="3">
        <f t="shared" si="5"/>
        <v>5.5762934894994727</v>
      </c>
      <c r="G12" s="31" t="str">
        <f t="shared" si="6"/>
        <v>Accept</v>
      </c>
      <c r="H12" s="31">
        <f>IF(G12="Accept",A12,"")</f>
        <v>6.63</v>
      </c>
    </row>
    <row r="13" spans="1:10">
      <c r="A13" s="13">
        <v>7.16</v>
      </c>
      <c r="B13" s="1">
        <f t="shared" si="2"/>
        <v>0.28000000000000025</v>
      </c>
      <c r="C13" s="5">
        <f t="shared" si="0"/>
        <v>9.9256745911452879E-2</v>
      </c>
      <c r="D13" s="6">
        <f t="shared" si="3"/>
        <v>0.53953278973569363</v>
      </c>
      <c r="E13" s="7">
        <f t="shared" si="4"/>
        <v>0.46046721026430637</v>
      </c>
      <c r="F13" s="7">
        <f t="shared" si="5"/>
        <v>5.5256065231716764</v>
      </c>
      <c r="G13" s="34" t="str">
        <f t="shared" si="6"/>
        <v>Accept</v>
      </c>
      <c r="H13" s="35">
        <f>IF(G13="Accept",A13,"")</f>
        <v>7.16</v>
      </c>
    </row>
    <row r="16" spans="1:10">
      <c r="A16" s="26" t="s">
        <v>4</v>
      </c>
      <c r="B16" s="27"/>
      <c r="D16" s="28" t="s">
        <v>7</v>
      </c>
      <c r="E16" s="29"/>
    </row>
    <row r="17" spans="1:5">
      <c r="A17" s="4" t="s">
        <v>8</v>
      </c>
      <c r="B17" s="20">
        <v>12</v>
      </c>
      <c r="D17" s="22" t="s">
        <v>5</v>
      </c>
      <c r="E17" s="23">
        <f>AVERAGE(H2:H13)</f>
        <v>6.9520000000000008</v>
      </c>
    </row>
    <row r="18" spans="1:5">
      <c r="A18" s="4" t="s">
        <v>5</v>
      </c>
      <c r="B18" s="20">
        <f>AVERAGE(A2:A13)</f>
        <v>6.88</v>
      </c>
      <c r="C18" s="15"/>
      <c r="D18" s="24" t="s">
        <v>6</v>
      </c>
      <c r="E18" s="25">
        <f>STDEV(H2:H13)</f>
        <v>0.57592051920768084</v>
      </c>
    </row>
    <row r="19" spans="1:5">
      <c r="A19" s="14" t="s">
        <v>6</v>
      </c>
      <c r="B19" s="21">
        <f>STDEV(A2:A13)</f>
        <v>2.8209669522088578</v>
      </c>
    </row>
    <row r="23" spans="1:5">
      <c r="C23" s="10"/>
      <c r="D23" s="11"/>
      <c r="E23" s="11"/>
    </row>
    <row r="24" spans="1:5">
      <c r="C24" s="10"/>
      <c r="D24" s="8"/>
      <c r="E24" s="9"/>
    </row>
    <row r="25" spans="1:5">
      <c r="C25" s="10"/>
      <c r="D25" s="8"/>
      <c r="E25" s="9"/>
    </row>
    <row r="26" spans="1:5">
      <c r="C26" s="10"/>
      <c r="D26" s="8"/>
      <c r="E26" s="9"/>
    </row>
    <row r="27" spans="1:5">
      <c r="C27" s="10"/>
      <c r="D27" s="8"/>
      <c r="E27" s="9"/>
    </row>
    <row r="28" spans="1:5">
      <c r="C28" s="10"/>
      <c r="D28" s="8"/>
      <c r="E28" s="9"/>
    </row>
    <row r="29" spans="1:5">
      <c r="C29" s="10"/>
      <c r="D29" s="8"/>
      <c r="E29" s="9"/>
    </row>
    <row r="30" spans="1:5">
      <c r="C30" s="10"/>
      <c r="D30" s="8"/>
      <c r="E30" s="9"/>
    </row>
    <row r="31" spans="1:5">
      <c r="C31" s="10"/>
      <c r="D31" s="8"/>
      <c r="E31" s="9"/>
    </row>
    <row r="32" spans="1:5">
      <c r="C32" s="10"/>
      <c r="D32" s="8"/>
      <c r="E32" s="9"/>
    </row>
    <row r="33" spans="3:5">
      <c r="C33" s="10"/>
      <c r="D33" s="8"/>
      <c r="E33" s="9"/>
    </row>
    <row r="34" spans="3:5">
      <c r="C34" s="10"/>
      <c r="D34" s="8"/>
      <c r="E34" s="9"/>
    </row>
    <row r="35" spans="3:5">
      <c r="C35" s="10"/>
      <c r="D35" s="9"/>
      <c r="E35" s="9"/>
    </row>
  </sheetData>
  <sortState xmlns:xlrd2="http://schemas.microsoft.com/office/spreadsheetml/2017/richdata2" ref="D24:D34">
    <sortCondition ref="D24"/>
  </sortState>
  <mergeCells count="2">
    <mergeCell ref="I3:J3"/>
    <mergeCell ref="I11:J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Ostler, Tom</dc:creator>
  <cp:lastModifiedBy>Gavin Abernethy</cp:lastModifiedBy>
  <dcterms:created xsi:type="dcterms:W3CDTF">2018-11-13T17:19:15Z</dcterms:created>
  <dcterms:modified xsi:type="dcterms:W3CDTF">2020-09-08T14:52:27Z</dcterms:modified>
</cp:coreProperties>
</file>