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SkyDrive\"/>
    </mc:Choice>
  </mc:AlternateContent>
  <bookViews>
    <workbookView xWindow="0" yWindow="0" windowWidth="19200" windowHeight="7428" firstSheet="1" activeTab="1"/>
  </bookViews>
  <sheets>
    <sheet name="Sheet1" sheetId="1" state="hidden" r:id="rId1"/>
    <sheet name="Sheet2" sheetId="2" r:id="rId2"/>
  </sheets>
  <definedNames>
    <definedName name="covariance">Sheet1!$D$18</definedName>
    <definedName name="varx">Sheet1!$D$14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20" i="2"/>
  <c r="F13" i="2"/>
  <c r="F14" i="2"/>
  <c r="F15" i="2"/>
  <c r="F16" i="2"/>
  <c r="F17" i="2"/>
  <c r="F12" i="2"/>
  <c r="E20" i="2"/>
  <c r="E13" i="2"/>
  <c r="E14" i="2"/>
  <c r="E15" i="2"/>
  <c r="E16" i="2"/>
  <c r="E17" i="2"/>
  <c r="E12" i="2"/>
  <c r="D13" i="2"/>
  <c r="D14" i="2"/>
  <c r="D15" i="2"/>
  <c r="D16" i="2"/>
  <c r="D17" i="2"/>
  <c r="D12" i="2"/>
  <c r="G9" i="2"/>
  <c r="G8" i="2"/>
  <c r="G5" i="2"/>
  <c r="G6" i="2"/>
  <c r="C5" i="2"/>
  <c r="C6" i="2"/>
  <c r="C7" i="2"/>
  <c r="C8" i="2"/>
  <c r="C9" i="2"/>
  <c r="C12" i="2"/>
  <c r="C13" i="2"/>
  <c r="C14" i="2"/>
  <c r="C15" i="2"/>
  <c r="C16" i="2"/>
  <c r="C17" i="2"/>
  <c r="C4" i="2"/>
  <c r="J16" i="1" l="1"/>
  <c r="K13" i="1"/>
  <c r="K9" i="1"/>
  <c r="K10" i="1"/>
  <c r="K11" i="1"/>
  <c r="K8" i="1"/>
  <c r="I13" i="1"/>
  <c r="J13" i="1"/>
  <c r="J9" i="1"/>
  <c r="J10" i="1"/>
  <c r="J11" i="1"/>
  <c r="J8" i="1"/>
  <c r="H9" i="1"/>
  <c r="H10" i="1"/>
  <c r="H11" i="1"/>
  <c r="H8" i="1"/>
  <c r="E22" i="1"/>
  <c r="E14" i="1"/>
  <c r="E20" i="1" s="1"/>
  <c r="E9" i="1"/>
  <c r="E10" i="1"/>
  <c r="E11" i="1"/>
  <c r="E12" i="1"/>
  <c r="E8" i="1"/>
  <c r="D20" i="1"/>
  <c r="D18" i="1"/>
  <c r="D14" i="1"/>
  <c r="D9" i="1"/>
  <c r="D10" i="1"/>
  <c r="D11" i="1"/>
  <c r="D12" i="1"/>
  <c r="D8" i="1"/>
  <c r="B15" i="1"/>
  <c r="C15" i="1"/>
  <c r="B4" i="1"/>
</calcChain>
</file>

<file path=xl/sharedStrings.xml><?xml version="1.0" encoding="utf-8"?>
<sst xmlns="http://schemas.openxmlformats.org/spreadsheetml/2006/main" count="26" uniqueCount="21">
  <si>
    <t>x</t>
  </si>
  <si>
    <t>y</t>
  </si>
  <si>
    <t>var(x)</t>
  </si>
  <si>
    <t>covariance</t>
  </si>
  <si>
    <t>beta</t>
  </si>
  <si>
    <t>covar</t>
  </si>
  <si>
    <t>alpha</t>
  </si>
  <si>
    <t>test</t>
  </si>
  <si>
    <t>ssres</t>
  </si>
  <si>
    <t>actual</t>
  </si>
  <si>
    <t>sstot</t>
  </si>
  <si>
    <t>R2</t>
  </si>
  <si>
    <t>Height</t>
  </si>
  <si>
    <t>Weight</t>
  </si>
  <si>
    <t>Variance</t>
  </si>
  <si>
    <t>Covariance</t>
  </si>
  <si>
    <t>b</t>
  </si>
  <si>
    <t>a</t>
  </si>
  <si>
    <t>Actual</t>
  </si>
  <si>
    <t>diffsq</t>
  </si>
  <si>
    <t>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</si>
</sst>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=@AVERAGE(C8:C12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+@sum(E11:E16" TargetMode="External"/><Relationship Id="rId2" Type="http://schemas.openxmlformats.org/officeDocument/2006/relationships/hyperlink" Target="mailto:+@average(C4:C9" TargetMode="External"/><Relationship Id="rId1" Type="http://schemas.openxmlformats.org/officeDocument/2006/relationships/hyperlink" Target="mailto:+@covar(B4:B9,C4:C9" TargetMode="External"/><Relationship Id="rId4" Type="http://schemas.openxmlformats.org/officeDocument/2006/relationships/hyperlink" Target="mailto:+@sum(F12:F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2"/>
  <sheetViews>
    <sheetView workbookViewId="0">
      <selection activeCell="E22" sqref="E22"/>
    </sheetView>
  </sheetViews>
  <sheetFormatPr defaultRowHeight="13.8"/>
  <sheetData>
    <row r="4" spans="2:11">
      <c r="B4">
        <f>(8-16.2)^2</f>
        <v>67.239999999999995</v>
      </c>
      <c r="G4" t="s">
        <v>7</v>
      </c>
    </row>
    <row r="7" spans="2:11">
      <c r="B7" t="s">
        <v>0</v>
      </c>
      <c r="C7" t="s">
        <v>1</v>
      </c>
      <c r="D7" t="s">
        <v>2</v>
      </c>
      <c r="E7" t="s">
        <v>5</v>
      </c>
      <c r="I7" t="s">
        <v>9</v>
      </c>
      <c r="J7" t="s">
        <v>8</v>
      </c>
      <c r="K7" t="s">
        <v>10</v>
      </c>
    </row>
    <row r="8" spans="2:11">
      <c r="B8">
        <v>8</v>
      </c>
      <c r="C8">
        <v>8</v>
      </c>
      <c r="D8">
        <f>+(B8-$B$15)^2</f>
        <v>67.239999999999995</v>
      </c>
      <c r="E8">
        <f>+(B8-$B$15)*(C8-$C$15)</f>
        <v>-12.791999999999996</v>
      </c>
      <c r="G8">
        <v>11</v>
      </c>
      <c r="H8">
        <f>+$E$22+$E$20*G8</f>
        <v>7.4866627839254516</v>
      </c>
      <c r="I8">
        <v>7.9</v>
      </c>
      <c r="J8">
        <f>(+I8-H8)^2</f>
        <v>0.17084765419225822</v>
      </c>
      <c r="K8">
        <f>+(I8-$I$13)^2</f>
        <v>0.68062500000000026</v>
      </c>
    </row>
    <row r="9" spans="2:11">
      <c r="B9">
        <v>15</v>
      </c>
      <c r="C9">
        <v>7.8</v>
      </c>
      <c r="D9">
        <f t="shared" ref="D9:D12" si="0">+(B9-$B$15)^2</f>
        <v>1.4399999999999984</v>
      </c>
      <c r="E9">
        <f t="shared" ref="E9:E12" si="1">+(B9-$B$15)*(C9-$C$15)</f>
        <v>-1.6319999999999983</v>
      </c>
      <c r="G9">
        <v>10</v>
      </c>
      <c r="H9">
        <f t="shared" ref="H9:H11" si="2">+$E$22+$E$20*G9</f>
        <v>7.6879440885264998</v>
      </c>
      <c r="I9">
        <v>7.2</v>
      </c>
      <c r="J9">
        <f t="shared" ref="J9:J11" si="3">(+I9-H9)^2</f>
        <v>0.2380894335279565</v>
      </c>
      <c r="K9">
        <f t="shared" ref="K9:K11" si="4">+(I9-$I$13)^2</f>
        <v>1.5625E-2</v>
      </c>
    </row>
    <row r="10" spans="2:11">
      <c r="B10">
        <v>22</v>
      </c>
      <c r="C10">
        <v>4</v>
      </c>
      <c r="D10">
        <f t="shared" si="0"/>
        <v>33.640000000000008</v>
      </c>
      <c r="E10">
        <f t="shared" si="1"/>
        <v>-14.152000000000005</v>
      </c>
      <c r="G10">
        <v>3</v>
      </c>
      <c r="H10">
        <f t="shared" si="2"/>
        <v>9.096913220733839</v>
      </c>
      <c r="I10">
        <v>9.1999999999999993</v>
      </c>
      <c r="J10">
        <f t="shared" si="3"/>
        <v>1.0626884059470052E-2</v>
      </c>
      <c r="K10">
        <f t="shared" si="4"/>
        <v>4.5156249999999964</v>
      </c>
    </row>
    <row r="11" spans="2:11">
      <c r="B11">
        <v>1</v>
      </c>
      <c r="C11">
        <v>9.4</v>
      </c>
      <c r="D11">
        <f t="shared" si="0"/>
        <v>231.04</v>
      </c>
      <c r="E11">
        <f t="shared" si="1"/>
        <v>-44.991999999999997</v>
      </c>
      <c r="G11">
        <v>24</v>
      </c>
      <c r="H11">
        <f t="shared" si="2"/>
        <v>4.8700058241118231</v>
      </c>
      <c r="I11">
        <v>4</v>
      </c>
      <c r="J11">
        <f t="shared" si="3"/>
        <v>0.75691013398849261</v>
      </c>
      <c r="K11">
        <f t="shared" si="4"/>
        <v>9.4556250000000013</v>
      </c>
    </row>
    <row r="12" spans="2:11">
      <c r="B12">
        <v>35</v>
      </c>
      <c r="C12">
        <v>3</v>
      </c>
      <c r="D12">
        <f t="shared" si="0"/>
        <v>353.44000000000005</v>
      </c>
      <c r="E12">
        <f t="shared" si="1"/>
        <v>-64.672000000000011</v>
      </c>
    </row>
    <row r="13" spans="2:11">
      <c r="I13">
        <f>AVERAGE(I8:I11)</f>
        <v>7.0750000000000002</v>
      </c>
      <c r="J13">
        <f>SUM(J8:J11)</f>
        <v>1.1764741057681773</v>
      </c>
      <c r="K13">
        <f>SUM(K8:K11)</f>
        <v>14.667499999999997</v>
      </c>
    </row>
    <row r="14" spans="2:11">
      <c r="D14">
        <f>SUM(D8:D12)/4</f>
        <v>171.70000000000002</v>
      </c>
      <c r="E14">
        <f>SUM(E8:E12)/4</f>
        <v>-34.56</v>
      </c>
    </row>
    <row r="15" spans="2:11">
      <c r="B15">
        <f>AVERAGE(B8:B12)</f>
        <v>16.2</v>
      </c>
      <c r="C15" s="1">
        <f>AVERAGE(C8:C12)</f>
        <v>6.44</v>
      </c>
    </row>
    <row r="16" spans="2:11">
      <c r="I16" t="s">
        <v>11</v>
      </c>
      <c r="J16">
        <f>+(1-J13/K13)</f>
        <v>0.91979041378774995</v>
      </c>
    </row>
    <row r="18" spans="2:5">
      <c r="B18" t="s">
        <v>3</v>
      </c>
      <c r="D18">
        <f>COVAR(B8:B12,C8:C12)</f>
        <v>-27.648000000000003</v>
      </c>
    </row>
    <row r="20" spans="2:5">
      <c r="B20" t="s">
        <v>4</v>
      </c>
      <c r="D20">
        <f>+covariance/varx</f>
        <v>-0.16102504368083867</v>
      </c>
      <c r="E20">
        <f>+E14/D14</f>
        <v>-0.20128130460104834</v>
      </c>
    </row>
    <row r="22" spans="2:5">
      <c r="B22" t="s">
        <v>6</v>
      </c>
      <c r="E22">
        <f>+C15-E20*B15</f>
        <v>9.7007571345369836</v>
      </c>
    </row>
  </sheetData>
  <hyperlinks>
    <hyperlink ref="C15" r:id="rId1" display="=@AVERAGE(C8:C12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D12" sqref="D12"/>
    </sheetView>
  </sheetViews>
  <sheetFormatPr defaultRowHeight="13.8"/>
  <sheetData>
    <row r="2" spans="2:7">
      <c r="C2" t="s">
        <v>18</v>
      </c>
    </row>
    <row r="3" spans="2:7">
      <c r="B3" t="s">
        <v>12</v>
      </c>
      <c r="C3" t="s">
        <v>13</v>
      </c>
    </row>
    <row r="4" spans="2:7">
      <c r="B4">
        <v>120</v>
      </c>
      <c r="C4">
        <f>+B4*0.7</f>
        <v>84</v>
      </c>
    </row>
    <row r="5" spans="2:7">
      <c r="B5">
        <v>105</v>
      </c>
      <c r="C5">
        <f t="shared" ref="C5:C17" si="0">+B5*0.7</f>
        <v>73.5</v>
      </c>
      <c r="F5" t="s">
        <v>14</v>
      </c>
      <c r="G5">
        <f>_xlfn.VAR.S(B4:B9)</f>
        <v>1325.5</v>
      </c>
    </row>
    <row r="6" spans="2:7">
      <c r="B6">
        <v>202</v>
      </c>
      <c r="C6">
        <f t="shared" si="0"/>
        <v>141.39999999999998</v>
      </c>
      <c r="F6" t="s">
        <v>15</v>
      </c>
      <c r="G6" s="1">
        <f>+COVAR(B4:B9,C4:C9)</f>
        <v>773.20833333333303</v>
      </c>
    </row>
    <row r="7" spans="2:7">
      <c r="B7">
        <v>150</v>
      </c>
      <c r="C7">
        <f t="shared" si="0"/>
        <v>105</v>
      </c>
    </row>
    <row r="8" spans="2:7">
      <c r="B8">
        <v>140</v>
      </c>
      <c r="C8">
        <f t="shared" si="0"/>
        <v>98</v>
      </c>
      <c r="F8" t="s">
        <v>16</v>
      </c>
      <c r="G8">
        <f>+G6/G5</f>
        <v>0.58333333333333315</v>
      </c>
    </row>
    <row r="9" spans="2:7">
      <c r="B9">
        <v>180</v>
      </c>
      <c r="C9">
        <f t="shared" si="0"/>
        <v>125.99999999999999</v>
      </c>
      <c r="F9" t="s">
        <v>17</v>
      </c>
      <c r="G9" s="1">
        <f>+AVERAGE(C4:C9)-G8*AVERAGE(B4:B9)</f>
        <v>17.441666666666691</v>
      </c>
    </row>
    <row r="10" spans="2:7">
      <c r="G10" s="1"/>
    </row>
    <row r="11" spans="2:7">
      <c r="D11" t="s">
        <v>20</v>
      </c>
      <c r="E11" t="s">
        <v>19</v>
      </c>
      <c r="F11" t="s">
        <v>10</v>
      </c>
    </row>
    <row r="12" spans="2:7">
      <c r="B12">
        <v>190</v>
      </c>
      <c r="C12">
        <f t="shared" si="0"/>
        <v>133</v>
      </c>
      <c r="D12">
        <f>+B12*$G$8+$G$9</f>
        <v>128.27499999999998</v>
      </c>
      <c r="E12">
        <f>+(C12-D12)^2</f>
        <v>22.325625000000215</v>
      </c>
      <c r="F12">
        <f>+(C12-AVERAGE($C$12:$C$17))^2</f>
        <v>1144.6944444444441</v>
      </c>
    </row>
    <row r="13" spans="2:7">
      <c r="B13">
        <v>175</v>
      </c>
      <c r="C13">
        <f t="shared" si="0"/>
        <v>122.49999999999999</v>
      </c>
      <c r="D13">
        <f t="shared" ref="D13:D17" si="1">+B13*$G$8+$G$9</f>
        <v>119.52499999999999</v>
      </c>
      <c r="E13">
        <f t="shared" ref="E13:E17" si="2">+(C13-D13)^2</f>
        <v>8.8506249999999653</v>
      </c>
      <c r="F13">
        <f t="shared" ref="F13:F17" si="3">+(C13-AVERAGE($C$12:$C$17))^2</f>
        <v>544.44444444444355</v>
      </c>
    </row>
    <row r="14" spans="2:7">
      <c r="B14">
        <v>125</v>
      </c>
      <c r="C14">
        <f t="shared" si="0"/>
        <v>87.5</v>
      </c>
      <c r="D14">
        <f t="shared" si="1"/>
        <v>90.358333333333334</v>
      </c>
      <c r="E14">
        <f t="shared" si="2"/>
        <v>8.170069444444449</v>
      </c>
      <c r="F14">
        <f t="shared" si="3"/>
        <v>136.11111111111123</v>
      </c>
    </row>
    <row r="15" spans="2:7">
      <c r="B15">
        <v>165</v>
      </c>
      <c r="C15">
        <f t="shared" si="0"/>
        <v>115.49999999999999</v>
      </c>
      <c r="D15">
        <f t="shared" si="1"/>
        <v>113.69166666666666</v>
      </c>
      <c r="E15">
        <f t="shared" si="2"/>
        <v>3.2700694444444069</v>
      </c>
      <c r="F15">
        <f t="shared" si="3"/>
        <v>266.77777777777715</v>
      </c>
    </row>
    <row r="16" spans="2:7">
      <c r="B16">
        <v>95</v>
      </c>
      <c r="C16">
        <f t="shared" si="0"/>
        <v>66.5</v>
      </c>
      <c r="D16">
        <f t="shared" si="1"/>
        <v>72.858333333333348</v>
      </c>
      <c r="E16">
        <f t="shared" si="2"/>
        <v>40.428402777777968</v>
      </c>
      <c r="F16">
        <f t="shared" si="3"/>
        <v>1067.1111111111113</v>
      </c>
    </row>
    <row r="17" spans="2:6">
      <c r="B17">
        <v>100</v>
      </c>
      <c r="C17">
        <f t="shared" si="0"/>
        <v>70</v>
      </c>
      <c r="D17">
        <f t="shared" si="1"/>
        <v>75.775000000000006</v>
      </c>
      <c r="E17">
        <f t="shared" si="2"/>
        <v>33.350625000000065</v>
      </c>
      <c r="F17">
        <f t="shared" si="3"/>
        <v>850.69444444444468</v>
      </c>
    </row>
    <row r="19" spans="2:6">
      <c r="E19" t="s">
        <v>8</v>
      </c>
      <c r="F19" t="s">
        <v>10</v>
      </c>
    </row>
    <row r="20" spans="2:6">
      <c r="D20" t="s">
        <v>8</v>
      </c>
      <c r="E20" s="1">
        <f>+SUM(E12:E17)</f>
        <v>116.39541666666707</v>
      </c>
      <c r="F20" s="1">
        <f>+SUM(F12:F17)</f>
        <v>4009.8333333333326</v>
      </c>
    </row>
    <row r="22" spans="2:6">
      <c r="D22" t="s">
        <v>11</v>
      </c>
      <c r="E22">
        <f>+ 1-E20/F20</f>
        <v>0.97097250509164956</v>
      </c>
    </row>
  </sheetData>
  <hyperlinks>
    <hyperlink ref="G6" r:id="rId1" display="+@covar(B4:B9,C4:C9"/>
    <hyperlink ref="G9" r:id="rId2" display="+@average(C4:C9"/>
    <hyperlink ref="E20" r:id="rId3" display="+@sum(E11:E16"/>
    <hyperlink ref="F20" r:id="rId4" display="+@sum(F12:F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covariance</vt:lpstr>
      <vt:lpstr>varx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Cohen</dc:creator>
  <cp:lastModifiedBy>Josh Cohen</cp:lastModifiedBy>
  <dcterms:created xsi:type="dcterms:W3CDTF">2014-08-12T23:18:19Z</dcterms:created>
  <dcterms:modified xsi:type="dcterms:W3CDTF">2014-08-14T22:37:45Z</dcterms:modified>
</cp:coreProperties>
</file>