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10005" activeTab="1"/>
  </bookViews>
  <sheets>
    <sheet name="Sheet1" sheetId="1" r:id="rId1"/>
    <sheet name="Sheet2" sheetId="2" r:id="rId2"/>
    <sheet name="Misc" sheetId="3" r:id="rId3"/>
  </sheets>
  <calcPr calcId="125725"/>
</workbook>
</file>

<file path=xl/calcChain.xml><?xml version="1.0" encoding="utf-8"?>
<calcChain xmlns="http://schemas.openxmlformats.org/spreadsheetml/2006/main">
  <c r="L10" i="2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9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6"/>
  <c r="A7"/>
  <c r="B9" i="3"/>
  <c r="B8"/>
  <c r="B6"/>
  <c r="B5"/>
  <c r="C2"/>
  <c r="C3"/>
  <c r="C54" i="1"/>
  <c r="C46"/>
  <c r="C47"/>
  <c r="C48"/>
  <c r="C49"/>
  <c r="C50"/>
  <c r="C51"/>
  <c r="C52"/>
  <c r="C53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18"/>
  <c r="C19"/>
  <c r="C20"/>
  <c r="C21"/>
  <c r="C22"/>
  <c r="C23"/>
  <c r="C24"/>
  <c r="C25"/>
  <c r="C5"/>
  <c r="C6"/>
  <c r="C7"/>
  <c r="C8"/>
  <c r="C9"/>
  <c r="C10"/>
  <c r="C11"/>
  <c r="C12"/>
  <c r="C13"/>
  <c r="C14"/>
  <c r="C15"/>
  <c r="C16"/>
  <c r="C17"/>
  <c r="C4"/>
</calcChain>
</file>

<file path=xl/sharedStrings.xml><?xml version="1.0" encoding="utf-8"?>
<sst xmlns="http://schemas.openxmlformats.org/spreadsheetml/2006/main" count="134" uniqueCount="75">
  <si>
    <t>Total km</t>
  </si>
  <si>
    <t>Stirling Chickens</t>
  </si>
  <si>
    <t>Stirling Chickens to Canowindra Age of Fishes Museum</t>
  </si>
  <si>
    <t>Aldgate</t>
  </si>
  <si>
    <t>Bridgewater</t>
  </si>
  <si>
    <t>Hahndorf</t>
  </si>
  <si>
    <t>Littlehampton</t>
  </si>
  <si>
    <t>Blakiston</t>
  </si>
  <si>
    <t>Nairne</t>
  </si>
  <si>
    <t>Dawesly</t>
  </si>
  <si>
    <t>Kanmantoo</t>
  </si>
  <si>
    <t>Callington</t>
  </si>
  <si>
    <t>Monarto South</t>
  </si>
  <si>
    <t>White Hill</t>
  </si>
  <si>
    <t>Murray Bridge</t>
  </si>
  <si>
    <t>Monteith</t>
  </si>
  <si>
    <t>Tailem Bend</t>
  </si>
  <si>
    <t>Moorlands</t>
  </si>
  <si>
    <t>Sherlock</t>
  </si>
  <si>
    <t>Buccleuch</t>
  </si>
  <si>
    <t>Peake</t>
  </si>
  <si>
    <t>Jabuk</t>
  </si>
  <si>
    <t>Geranium</t>
  </si>
  <si>
    <t>Parrakie</t>
  </si>
  <si>
    <t>Lameroo</t>
  </si>
  <si>
    <t>Parilla</t>
  </si>
  <si>
    <t>Pinaroo</t>
  </si>
  <si>
    <t>Carina</t>
  </si>
  <si>
    <t>Murrayville</t>
  </si>
  <si>
    <t>Cowangie</t>
  </si>
  <si>
    <t>Tutye</t>
  </si>
  <si>
    <t>Boinka</t>
  </si>
  <si>
    <t>Linka</t>
  </si>
  <si>
    <t>Underbool</t>
  </si>
  <si>
    <t>Walpeup</t>
  </si>
  <si>
    <t>Wallpeup-Patchewollock Rd</t>
  </si>
  <si>
    <t>Ouyen</t>
  </si>
  <si>
    <t>Manangatang</t>
  </si>
  <si>
    <t>Piangil</t>
  </si>
  <si>
    <t>Tooleybuc</t>
  </si>
  <si>
    <t>Balranald</t>
  </si>
  <si>
    <t>Yanga</t>
  </si>
  <si>
    <t>Hay</t>
  </si>
  <si>
    <t>Goolgowi</t>
  </si>
  <si>
    <t>Rankins Springs</t>
  </si>
  <si>
    <t>Erigolia</t>
  </si>
  <si>
    <t>Not a town?</t>
  </si>
  <si>
    <t>Weethalie</t>
  </si>
  <si>
    <t>North Yalgogrin</t>
  </si>
  <si>
    <t>West Wyalong</t>
  </si>
  <si>
    <t>Wyalong</t>
  </si>
  <si>
    <t>Back Creek</t>
  </si>
  <si>
    <t>Bundaburrah Lagoon</t>
  </si>
  <si>
    <t>Just a lagoon</t>
  </si>
  <si>
    <t>Forbes</t>
  </si>
  <si>
    <t>Eugowra</t>
  </si>
  <si>
    <t>Canowindra Age of Fishes Museum</t>
  </si>
  <si>
    <t>km</t>
  </si>
  <si>
    <t>mm precision</t>
  </si>
  <si>
    <t>minutes</t>
  </si>
  <si>
    <t>ns precision</t>
  </si>
  <si>
    <t>km/h</t>
  </si>
  <si>
    <t>places</t>
  </si>
  <si>
    <t>m/s</t>
  </si>
  <si>
    <r>
      <t>a = 2x/t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/t</t>
    </r>
  </si>
  <si>
    <t>x = displacement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</si>
  <si>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initial velocity</t>
    </r>
  </si>
  <si>
    <t>a = acceleration</t>
  </si>
  <si>
    <t>t = time</t>
  </si>
  <si>
    <t>s</t>
  </si>
  <si>
    <r>
      <t>x = 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t + ½at</t>
    </r>
    <r>
      <rPr>
        <vertAlign val="superscript"/>
        <sz val="11"/>
        <color theme="1"/>
        <rFont val="Calibri"/>
        <family val="2"/>
        <scheme val="minor"/>
      </rPr>
      <t>2</t>
    </r>
  </si>
  <si>
    <t>seconds</t>
  </si>
  <si>
    <t>song seconds</t>
  </si>
  <si>
    <t>m/s (perfect run)</t>
  </si>
  <si>
    <r>
      <t>m/s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accel</t>
    </r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</si>
</sst>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164" fontId="1" fillId="0" borderId="0" xfId="0" applyNumberFormat="1" applyFon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Font="1"/>
    <xf numFmtId="45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Sheet1!$A$3:$A$54</c:f>
              <c:strCache>
                <c:ptCount val="52"/>
                <c:pt idx="0">
                  <c:v>Stirling Chickens</c:v>
                </c:pt>
                <c:pt idx="1">
                  <c:v>Aldgate</c:v>
                </c:pt>
                <c:pt idx="2">
                  <c:v>Bridgewater</c:v>
                </c:pt>
                <c:pt idx="3">
                  <c:v>Hahndorf</c:v>
                </c:pt>
                <c:pt idx="4">
                  <c:v>Littlehampton</c:v>
                </c:pt>
                <c:pt idx="5">
                  <c:v>Blakiston</c:v>
                </c:pt>
                <c:pt idx="6">
                  <c:v>Nairne</c:v>
                </c:pt>
                <c:pt idx="7">
                  <c:v>Dawesly</c:v>
                </c:pt>
                <c:pt idx="8">
                  <c:v>Kanmantoo</c:v>
                </c:pt>
                <c:pt idx="9">
                  <c:v>Callington</c:v>
                </c:pt>
                <c:pt idx="10">
                  <c:v>Monarto South</c:v>
                </c:pt>
                <c:pt idx="11">
                  <c:v>White Hill</c:v>
                </c:pt>
                <c:pt idx="12">
                  <c:v>Murray Bridge</c:v>
                </c:pt>
                <c:pt idx="13">
                  <c:v>Monteith</c:v>
                </c:pt>
                <c:pt idx="14">
                  <c:v>Tailem Bend</c:v>
                </c:pt>
                <c:pt idx="15">
                  <c:v>Moorlands</c:v>
                </c:pt>
                <c:pt idx="16">
                  <c:v>Sherlock</c:v>
                </c:pt>
                <c:pt idx="17">
                  <c:v>Buccleuch</c:v>
                </c:pt>
                <c:pt idx="18">
                  <c:v>Peake</c:v>
                </c:pt>
                <c:pt idx="19">
                  <c:v>Jabuk</c:v>
                </c:pt>
                <c:pt idx="20">
                  <c:v>Geranium</c:v>
                </c:pt>
                <c:pt idx="21">
                  <c:v>Parrakie</c:v>
                </c:pt>
                <c:pt idx="22">
                  <c:v>Lameroo</c:v>
                </c:pt>
                <c:pt idx="23">
                  <c:v>Parilla</c:v>
                </c:pt>
                <c:pt idx="24">
                  <c:v>Pinaroo</c:v>
                </c:pt>
                <c:pt idx="25">
                  <c:v>Carina</c:v>
                </c:pt>
                <c:pt idx="26">
                  <c:v>Murrayville</c:v>
                </c:pt>
                <c:pt idx="27">
                  <c:v>Cowangie</c:v>
                </c:pt>
                <c:pt idx="28">
                  <c:v>Tutye</c:v>
                </c:pt>
                <c:pt idx="29">
                  <c:v>Boinka</c:v>
                </c:pt>
                <c:pt idx="30">
                  <c:v>Linka</c:v>
                </c:pt>
                <c:pt idx="31">
                  <c:v>Underbool</c:v>
                </c:pt>
                <c:pt idx="32">
                  <c:v>Walpeup</c:v>
                </c:pt>
                <c:pt idx="33">
                  <c:v>Ouyen</c:v>
                </c:pt>
                <c:pt idx="34">
                  <c:v>Manangatang</c:v>
                </c:pt>
                <c:pt idx="35">
                  <c:v>Piangil</c:v>
                </c:pt>
                <c:pt idx="36">
                  <c:v>Tooleybuc</c:v>
                </c:pt>
                <c:pt idx="37">
                  <c:v>Balranald</c:v>
                </c:pt>
                <c:pt idx="38">
                  <c:v>Yanga</c:v>
                </c:pt>
                <c:pt idx="39">
                  <c:v>Hay</c:v>
                </c:pt>
                <c:pt idx="40">
                  <c:v>Goolgowi</c:v>
                </c:pt>
                <c:pt idx="41">
                  <c:v>Rankins Springs</c:v>
                </c:pt>
                <c:pt idx="42">
                  <c:v>Erigolia</c:v>
                </c:pt>
                <c:pt idx="43">
                  <c:v>Weethalie</c:v>
                </c:pt>
                <c:pt idx="44">
                  <c:v>North Yalgogrin</c:v>
                </c:pt>
                <c:pt idx="45">
                  <c:v>West Wyalong</c:v>
                </c:pt>
                <c:pt idx="46">
                  <c:v>Wyalong</c:v>
                </c:pt>
                <c:pt idx="47">
                  <c:v>Back Creek</c:v>
                </c:pt>
                <c:pt idx="48">
                  <c:v>Bundaburrah Lagoon</c:v>
                </c:pt>
                <c:pt idx="49">
                  <c:v>Forbes</c:v>
                </c:pt>
                <c:pt idx="50">
                  <c:v>Eugowra</c:v>
                </c:pt>
                <c:pt idx="51">
                  <c:v>Canowindra Age of Fishes Museum</c:v>
                </c:pt>
              </c:strCache>
            </c:strRef>
          </c:cat>
          <c:val>
            <c:numRef>
              <c:f>Sheet1!$B$3:$B$54</c:f>
              <c:numCache>
                <c:formatCode>0.0</c:formatCode>
                <c:ptCount val="52"/>
                <c:pt idx="0">
                  <c:v>0</c:v>
                </c:pt>
                <c:pt idx="1">
                  <c:v>2.1</c:v>
                </c:pt>
                <c:pt idx="2">
                  <c:v>4.4000000000000004</c:v>
                </c:pt>
                <c:pt idx="3">
                  <c:v>10.6</c:v>
                </c:pt>
                <c:pt idx="4">
                  <c:v>16.600000000000001</c:v>
                </c:pt>
                <c:pt idx="5">
                  <c:v>19.2</c:v>
                </c:pt>
                <c:pt idx="6">
                  <c:v>22.1</c:v>
                </c:pt>
                <c:pt idx="7">
                  <c:v>25</c:v>
                </c:pt>
                <c:pt idx="8">
                  <c:v>35.4</c:v>
                </c:pt>
                <c:pt idx="9">
                  <c:v>41.4</c:v>
                </c:pt>
                <c:pt idx="10">
                  <c:v>50.4</c:v>
                </c:pt>
                <c:pt idx="11">
                  <c:v>58.1</c:v>
                </c:pt>
                <c:pt idx="12">
                  <c:v>64.8</c:v>
                </c:pt>
                <c:pt idx="13">
                  <c:v>75</c:v>
                </c:pt>
                <c:pt idx="14">
                  <c:v>89.4</c:v>
                </c:pt>
                <c:pt idx="15">
                  <c:v>109</c:v>
                </c:pt>
                <c:pt idx="16">
                  <c:v>124</c:v>
                </c:pt>
                <c:pt idx="17">
                  <c:v>131</c:v>
                </c:pt>
                <c:pt idx="18">
                  <c:v>139</c:v>
                </c:pt>
                <c:pt idx="19">
                  <c:v>150</c:v>
                </c:pt>
                <c:pt idx="20">
                  <c:v>159</c:v>
                </c:pt>
                <c:pt idx="21">
                  <c:v>167</c:v>
                </c:pt>
                <c:pt idx="22">
                  <c:v>194</c:v>
                </c:pt>
                <c:pt idx="23">
                  <c:v>208</c:v>
                </c:pt>
                <c:pt idx="24">
                  <c:v>234</c:v>
                </c:pt>
                <c:pt idx="25">
                  <c:v>246</c:v>
                </c:pt>
                <c:pt idx="26">
                  <c:v>261</c:v>
                </c:pt>
                <c:pt idx="27">
                  <c:v>280</c:v>
                </c:pt>
                <c:pt idx="28">
                  <c:v>291</c:v>
                </c:pt>
                <c:pt idx="29">
                  <c:v>300</c:v>
                </c:pt>
                <c:pt idx="30">
                  <c:v>309</c:v>
                </c:pt>
                <c:pt idx="31">
                  <c:v>320</c:v>
                </c:pt>
                <c:pt idx="32">
                  <c:v>341</c:v>
                </c:pt>
                <c:pt idx="33">
                  <c:v>370</c:v>
                </c:pt>
                <c:pt idx="34">
                  <c:v>425</c:v>
                </c:pt>
                <c:pt idx="35">
                  <c:v>465</c:v>
                </c:pt>
                <c:pt idx="36">
                  <c:v>470</c:v>
                </c:pt>
                <c:pt idx="37">
                  <c:v>522</c:v>
                </c:pt>
                <c:pt idx="38">
                  <c:v>533</c:v>
                </c:pt>
                <c:pt idx="39">
                  <c:v>654</c:v>
                </c:pt>
                <c:pt idx="40">
                  <c:v>762</c:v>
                </c:pt>
                <c:pt idx="41">
                  <c:v>818</c:v>
                </c:pt>
                <c:pt idx="42">
                  <c:v>827</c:v>
                </c:pt>
                <c:pt idx="43">
                  <c:v>853</c:v>
                </c:pt>
                <c:pt idx="44">
                  <c:v>878</c:v>
                </c:pt>
                <c:pt idx="45">
                  <c:v>910</c:v>
                </c:pt>
                <c:pt idx="46">
                  <c:v>913</c:v>
                </c:pt>
                <c:pt idx="47">
                  <c:v>935</c:v>
                </c:pt>
                <c:pt idx="48">
                  <c:v>989</c:v>
                </c:pt>
                <c:pt idx="49">
                  <c:v>1014</c:v>
                </c:pt>
                <c:pt idx="50">
                  <c:v>1050</c:v>
                </c:pt>
                <c:pt idx="51">
                  <c:v>1083</c:v>
                </c:pt>
              </c:numCache>
            </c:numRef>
          </c:val>
        </c:ser>
        <c:marker val="1"/>
        <c:axId val="59688064"/>
        <c:axId val="59689984"/>
      </c:lineChart>
      <c:catAx>
        <c:axId val="5968806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9689984"/>
        <c:crosses val="autoZero"/>
        <c:auto val="1"/>
        <c:lblAlgn val="ctr"/>
        <c:lblOffset val="100"/>
      </c:catAx>
      <c:valAx>
        <c:axId val="59689984"/>
        <c:scaling>
          <c:orientation val="minMax"/>
        </c:scaling>
        <c:axPos val="l"/>
        <c:majorGridlines/>
        <c:numFmt formatCode="0.0" sourceLinked="1"/>
        <c:tickLblPos val="nextTo"/>
        <c:crossAx val="596880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190499</xdr:rowOff>
    </xdr:from>
    <xdr:to>
      <xdr:col>18</xdr:col>
      <xdr:colOff>533400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workbookViewId="0">
      <selection activeCell="A5" sqref="A5"/>
    </sheetView>
  </sheetViews>
  <sheetFormatPr defaultRowHeight="15"/>
  <cols>
    <col min="1" max="1" width="32.7109375" bestFit="1" customWidth="1"/>
    <col min="2" max="2" width="9.140625" style="1"/>
  </cols>
  <sheetData>
    <row r="1" spans="1:4">
      <c r="A1" t="s">
        <v>0</v>
      </c>
      <c r="B1" s="1">
        <v>1083</v>
      </c>
      <c r="D1" t="s">
        <v>2</v>
      </c>
    </row>
    <row r="3" spans="1:4">
      <c r="A3" s="2" t="s">
        <v>1</v>
      </c>
      <c r="B3" s="5">
        <v>0</v>
      </c>
    </row>
    <row r="4" spans="1:4">
      <c r="A4" t="s">
        <v>3</v>
      </c>
      <c r="B4" s="1">
        <v>2.1</v>
      </c>
      <c r="C4" s="1">
        <f>B4-B3</f>
        <v>2.1</v>
      </c>
    </row>
    <row r="5" spans="1:4">
      <c r="A5" t="s">
        <v>4</v>
      </c>
      <c r="B5" s="1">
        <v>4.4000000000000004</v>
      </c>
      <c r="C5" s="1">
        <f t="shared" ref="C5:C54" si="0">B5-B4</f>
        <v>2.3000000000000003</v>
      </c>
    </row>
    <row r="6" spans="1:4">
      <c r="A6" t="s">
        <v>5</v>
      </c>
      <c r="B6" s="1">
        <v>10.6</v>
      </c>
      <c r="C6" s="1">
        <f t="shared" si="0"/>
        <v>6.1999999999999993</v>
      </c>
    </row>
    <row r="7" spans="1:4">
      <c r="A7" t="s">
        <v>6</v>
      </c>
      <c r="B7" s="1">
        <v>16.600000000000001</v>
      </c>
      <c r="C7" s="1">
        <f t="shared" si="0"/>
        <v>6.0000000000000018</v>
      </c>
    </row>
    <row r="8" spans="1:4">
      <c r="A8" t="s">
        <v>7</v>
      </c>
      <c r="B8" s="1">
        <v>19.2</v>
      </c>
      <c r="C8" s="1">
        <f t="shared" si="0"/>
        <v>2.5999999999999979</v>
      </c>
    </row>
    <row r="9" spans="1:4">
      <c r="A9" t="s">
        <v>8</v>
      </c>
      <c r="B9" s="1">
        <v>22.1</v>
      </c>
      <c r="C9" s="1">
        <f t="shared" si="0"/>
        <v>2.9000000000000021</v>
      </c>
    </row>
    <row r="10" spans="1:4">
      <c r="A10" t="s">
        <v>9</v>
      </c>
      <c r="B10" s="1">
        <v>25</v>
      </c>
      <c r="C10" s="1">
        <f t="shared" si="0"/>
        <v>2.8999999999999986</v>
      </c>
    </row>
    <row r="11" spans="1:4">
      <c r="A11" t="s">
        <v>10</v>
      </c>
      <c r="B11" s="1">
        <v>35.4</v>
      </c>
      <c r="C11" s="1">
        <f t="shared" si="0"/>
        <v>10.399999999999999</v>
      </c>
    </row>
    <row r="12" spans="1:4">
      <c r="A12" t="s">
        <v>11</v>
      </c>
      <c r="B12" s="1">
        <v>41.4</v>
      </c>
      <c r="C12" s="1">
        <f t="shared" si="0"/>
        <v>6</v>
      </c>
    </row>
    <row r="13" spans="1:4">
      <c r="A13" t="s">
        <v>12</v>
      </c>
      <c r="B13" s="1">
        <v>50.4</v>
      </c>
      <c r="C13" s="1">
        <f t="shared" si="0"/>
        <v>9</v>
      </c>
    </row>
    <row r="14" spans="1:4">
      <c r="A14" t="s">
        <v>13</v>
      </c>
      <c r="B14" s="1">
        <v>58.1</v>
      </c>
      <c r="C14" s="1">
        <f t="shared" si="0"/>
        <v>7.7000000000000028</v>
      </c>
    </row>
    <row r="15" spans="1:4">
      <c r="A15" s="2" t="s">
        <v>14</v>
      </c>
      <c r="B15" s="5">
        <v>64.8</v>
      </c>
      <c r="C15" s="1">
        <f t="shared" si="0"/>
        <v>6.6999999999999957</v>
      </c>
    </row>
    <row r="16" spans="1:4">
      <c r="A16" t="s">
        <v>15</v>
      </c>
      <c r="B16" s="1">
        <v>75</v>
      </c>
      <c r="C16" s="1">
        <f t="shared" si="0"/>
        <v>10.200000000000003</v>
      </c>
    </row>
    <row r="17" spans="1:3">
      <c r="A17" t="s">
        <v>16</v>
      </c>
      <c r="B17" s="1">
        <v>89.4</v>
      </c>
      <c r="C17" s="1">
        <f t="shared" si="0"/>
        <v>14.400000000000006</v>
      </c>
    </row>
    <row r="18" spans="1:3">
      <c r="A18" t="s">
        <v>17</v>
      </c>
      <c r="B18" s="1">
        <v>109</v>
      </c>
      <c r="C18" s="1">
        <f t="shared" si="0"/>
        <v>19.599999999999994</v>
      </c>
    </row>
    <row r="19" spans="1:3">
      <c r="A19" t="s">
        <v>18</v>
      </c>
      <c r="B19" s="1">
        <v>124</v>
      </c>
      <c r="C19" s="1">
        <f t="shared" si="0"/>
        <v>15</v>
      </c>
    </row>
    <row r="20" spans="1:3">
      <c r="A20" t="s">
        <v>19</v>
      </c>
      <c r="B20" s="1">
        <v>131</v>
      </c>
      <c r="C20" s="1">
        <f t="shared" si="0"/>
        <v>7</v>
      </c>
    </row>
    <row r="21" spans="1:3">
      <c r="A21" t="s">
        <v>20</v>
      </c>
      <c r="B21" s="1">
        <v>139</v>
      </c>
      <c r="C21" s="1">
        <f t="shared" si="0"/>
        <v>8</v>
      </c>
    </row>
    <row r="22" spans="1:3">
      <c r="A22" t="s">
        <v>21</v>
      </c>
      <c r="B22" s="1">
        <v>150</v>
      </c>
      <c r="C22" s="1">
        <f t="shared" si="0"/>
        <v>11</v>
      </c>
    </row>
    <row r="23" spans="1:3">
      <c r="A23" t="s">
        <v>22</v>
      </c>
      <c r="B23" s="1">
        <v>159</v>
      </c>
      <c r="C23" s="1">
        <f t="shared" si="0"/>
        <v>9</v>
      </c>
    </row>
    <row r="24" spans="1:3">
      <c r="A24" t="s">
        <v>23</v>
      </c>
      <c r="B24" s="1">
        <v>167</v>
      </c>
      <c r="C24" s="1">
        <f t="shared" si="0"/>
        <v>8</v>
      </c>
    </row>
    <row r="25" spans="1:3">
      <c r="A25" s="2" t="s">
        <v>24</v>
      </c>
      <c r="B25" s="5">
        <v>194</v>
      </c>
      <c r="C25" s="1">
        <f t="shared" si="0"/>
        <v>27</v>
      </c>
    </row>
    <row r="26" spans="1:3">
      <c r="A26" t="s">
        <v>25</v>
      </c>
      <c r="B26" s="1">
        <v>208</v>
      </c>
      <c r="C26" s="1">
        <f t="shared" si="0"/>
        <v>14</v>
      </c>
    </row>
    <row r="27" spans="1:3">
      <c r="A27" s="4" t="s">
        <v>26</v>
      </c>
      <c r="B27" s="9">
        <v>234</v>
      </c>
      <c r="C27" s="1">
        <f t="shared" si="0"/>
        <v>26</v>
      </c>
    </row>
    <row r="28" spans="1:3">
      <c r="A28" s="3" t="s">
        <v>27</v>
      </c>
      <c r="B28" s="1">
        <v>246</v>
      </c>
      <c r="C28" s="1">
        <f t="shared" si="0"/>
        <v>12</v>
      </c>
    </row>
    <row r="29" spans="1:3">
      <c r="A29" t="s">
        <v>28</v>
      </c>
      <c r="B29" s="1">
        <v>261</v>
      </c>
      <c r="C29" s="1">
        <f t="shared" si="0"/>
        <v>15</v>
      </c>
    </row>
    <row r="30" spans="1:3">
      <c r="A30" t="s">
        <v>29</v>
      </c>
      <c r="B30" s="1">
        <v>280</v>
      </c>
      <c r="C30" s="1">
        <f t="shared" si="0"/>
        <v>19</v>
      </c>
    </row>
    <row r="31" spans="1:3">
      <c r="A31" t="s">
        <v>30</v>
      </c>
      <c r="B31" s="1">
        <v>291</v>
      </c>
      <c r="C31" s="1">
        <f t="shared" si="0"/>
        <v>11</v>
      </c>
    </row>
    <row r="32" spans="1:3">
      <c r="A32" t="s">
        <v>31</v>
      </c>
      <c r="B32" s="1">
        <v>300</v>
      </c>
      <c r="C32" s="1">
        <f t="shared" si="0"/>
        <v>9</v>
      </c>
    </row>
    <row r="33" spans="1:4">
      <c r="A33" t="s">
        <v>32</v>
      </c>
      <c r="B33" s="1">
        <v>309</v>
      </c>
      <c r="C33" s="1">
        <f t="shared" si="0"/>
        <v>9</v>
      </c>
    </row>
    <row r="34" spans="1:4">
      <c r="A34" t="s">
        <v>33</v>
      </c>
      <c r="B34" s="1">
        <v>320</v>
      </c>
      <c r="C34" s="1">
        <f t="shared" si="0"/>
        <v>11</v>
      </c>
    </row>
    <row r="35" spans="1:4">
      <c r="A35" t="s">
        <v>34</v>
      </c>
      <c r="B35" s="1">
        <v>341</v>
      </c>
      <c r="C35" s="1">
        <f t="shared" si="0"/>
        <v>21</v>
      </c>
      <c r="D35" t="s">
        <v>35</v>
      </c>
    </row>
    <row r="36" spans="1:4">
      <c r="A36" s="2" t="s">
        <v>36</v>
      </c>
      <c r="B36" s="5">
        <v>370</v>
      </c>
      <c r="C36" s="1">
        <f t="shared" si="0"/>
        <v>29</v>
      </c>
    </row>
    <row r="37" spans="1:4">
      <c r="A37" t="s">
        <v>37</v>
      </c>
      <c r="B37" s="1">
        <v>425</v>
      </c>
      <c r="C37" s="1">
        <f t="shared" si="0"/>
        <v>55</v>
      </c>
    </row>
    <row r="38" spans="1:4">
      <c r="A38" t="s">
        <v>38</v>
      </c>
      <c r="B38" s="1">
        <v>465</v>
      </c>
      <c r="C38" s="1">
        <f t="shared" si="0"/>
        <v>40</v>
      </c>
    </row>
    <row r="39" spans="1:4">
      <c r="A39" t="s">
        <v>39</v>
      </c>
      <c r="B39" s="1">
        <v>470</v>
      </c>
      <c r="C39" s="1">
        <f t="shared" si="0"/>
        <v>5</v>
      </c>
    </row>
    <row r="40" spans="1:4">
      <c r="A40" s="2" t="s">
        <v>40</v>
      </c>
      <c r="B40" s="5">
        <v>522</v>
      </c>
      <c r="C40" s="1">
        <f t="shared" si="0"/>
        <v>52</v>
      </c>
    </row>
    <row r="41" spans="1:4">
      <c r="A41" t="s">
        <v>41</v>
      </c>
      <c r="B41" s="1">
        <v>533</v>
      </c>
      <c r="C41" s="1">
        <f t="shared" si="0"/>
        <v>11</v>
      </c>
      <c r="D41" t="s">
        <v>46</v>
      </c>
    </row>
    <row r="42" spans="1:4">
      <c r="A42" s="2" t="s">
        <v>42</v>
      </c>
      <c r="B42" s="5">
        <v>654</v>
      </c>
      <c r="C42" s="1">
        <f t="shared" si="0"/>
        <v>121</v>
      </c>
    </row>
    <row r="43" spans="1:4">
      <c r="A43" t="s">
        <v>43</v>
      </c>
      <c r="B43" s="1">
        <v>762</v>
      </c>
      <c r="C43" s="1">
        <f t="shared" si="0"/>
        <v>108</v>
      </c>
    </row>
    <row r="44" spans="1:4">
      <c r="A44" s="4" t="s">
        <v>44</v>
      </c>
      <c r="B44" s="1">
        <v>818</v>
      </c>
      <c r="C44" s="1">
        <f t="shared" si="0"/>
        <v>56</v>
      </c>
    </row>
    <row r="45" spans="1:4">
      <c r="A45" s="4" t="s">
        <v>45</v>
      </c>
      <c r="B45" s="1">
        <v>827</v>
      </c>
      <c r="C45" s="1">
        <f t="shared" si="0"/>
        <v>9</v>
      </c>
      <c r="D45" t="s">
        <v>46</v>
      </c>
    </row>
    <row r="46" spans="1:4">
      <c r="A46" s="4" t="s">
        <v>47</v>
      </c>
      <c r="B46" s="1">
        <v>853</v>
      </c>
      <c r="C46" s="1">
        <f t="shared" si="0"/>
        <v>26</v>
      </c>
    </row>
    <row r="47" spans="1:4">
      <c r="A47" s="4" t="s">
        <v>48</v>
      </c>
      <c r="B47" s="1">
        <v>878</v>
      </c>
      <c r="C47" s="1">
        <f t="shared" si="0"/>
        <v>25</v>
      </c>
      <c r="D47" t="s">
        <v>46</v>
      </c>
    </row>
    <row r="48" spans="1:4">
      <c r="A48" s="2" t="s">
        <v>49</v>
      </c>
      <c r="B48" s="5">
        <v>910</v>
      </c>
      <c r="C48" s="1">
        <f t="shared" si="0"/>
        <v>32</v>
      </c>
    </row>
    <row r="49" spans="1:4">
      <c r="A49" t="s">
        <v>50</v>
      </c>
      <c r="B49" s="1">
        <v>913</v>
      </c>
      <c r="C49" s="1">
        <f t="shared" si="0"/>
        <v>3</v>
      </c>
    </row>
    <row r="50" spans="1:4">
      <c r="A50" t="s">
        <v>51</v>
      </c>
      <c r="B50" s="1">
        <v>935</v>
      </c>
      <c r="C50" s="1">
        <f t="shared" si="0"/>
        <v>22</v>
      </c>
      <c r="D50" t="s">
        <v>46</v>
      </c>
    </row>
    <row r="51" spans="1:4">
      <c r="A51" t="s">
        <v>52</v>
      </c>
      <c r="B51" s="1">
        <v>989</v>
      </c>
      <c r="C51" s="1">
        <f t="shared" si="0"/>
        <v>54</v>
      </c>
      <c r="D51" t="s">
        <v>53</v>
      </c>
    </row>
    <row r="52" spans="1:4">
      <c r="A52" s="2" t="s">
        <v>54</v>
      </c>
      <c r="B52" s="5">
        <v>1014</v>
      </c>
      <c r="C52" s="1">
        <f t="shared" si="0"/>
        <v>25</v>
      </c>
    </row>
    <row r="53" spans="1:4">
      <c r="A53" t="s">
        <v>55</v>
      </c>
      <c r="B53" s="1">
        <v>1050</v>
      </c>
      <c r="C53" s="1">
        <f t="shared" si="0"/>
        <v>36</v>
      </c>
    </row>
    <row r="54" spans="1:4">
      <c r="A54" s="2" t="s">
        <v>56</v>
      </c>
      <c r="B54" s="5">
        <v>1083</v>
      </c>
      <c r="C54" s="1">
        <f t="shared" si="0"/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tabSelected="1" workbookViewId="0">
      <selection activeCell="L11" sqref="L11"/>
    </sheetView>
  </sheetViews>
  <sheetFormatPr defaultRowHeight="15"/>
  <cols>
    <col min="2" max="2" width="10" bestFit="1" customWidth="1"/>
    <col min="5" max="5" width="9.140625" style="1"/>
    <col min="6" max="6" width="9.140625" style="8"/>
    <col min="9" max="9" width="16.85546875" customWidth="1"/>
    <col min="11" max="11" width="8.140625" style="1" bestFit="1" customWidth="1"/>
    <col min="12" max="12" width="9.42578125" style="11" customWidth="1"/>
  </cols>
  <sheetData>
    <row r="1" spans="1:13">
      <c r="I1" t="s">
        <v>65</v>
      </c>
    </row>
    <row r="2" spans="1:13" ht="18">
      <c r="I2" t="s">
        <v>66</v>
      </c>
    </row>
    <row r="3" spans="1:13">
      <c r="I3" t="s">
        <v>67</v>
      </c>
    </row>
    <row r="4" spans="1:13">
      <c r="D4" t="s">
        <v>69</v>
      </c>
      <c r="E4" s="1" t="s">
        <v>63</v>
      </c>
      <c r="F4" s="8" t="s">
        <v>57</v>
      </c>
      <c r="I4" t="s">
        <v>68</v>
      </c>
    </row>
    <row r="5" spans="1:13">
      <c r="A5" s="2">
        <v>1083</v>
      </c>
      <c r="B5" s="2" t="s">
        <v>57</v>
      </c>
      <c r="D5">
        <v>0</v>
      </c>
      <c r="E5" s="1">
        <v>0</v>
      </c>
      <c r="F5" s="8">
        <v>0</v>
      </c>
    </row>
    <row r="6" spans="1:13" ht="18.75">
      <c r="A6" s="2">
        <v>5</v>
      </c>
      <c r="B6" s="2" t="s">
        <v>59</v>
      </c>
      <c r="D6">
        <v>1</v>
      </c>
      <c r="E6" s="1">
        <f t="shared" ref="E6:E37" si="0">D6*$A$9</f>
        <v>24.066666666666666</v>
      </c>
      <c r="F6" s="8">
        <f t="shared" ref="F6:F37" si="1">0.5*$A$9*(D6^2)/1000</f>
        <v>1.2033333333333333E-2</v>
      </c>
      <c r="I6" t="s">
        <v>64</v>
      </c>
    </row>
    <row r="7" spans="1:13" ht="18.75">
      <c r="A7" s="2">
        <f>1083*(60/5)</f>
        <v>12996</v>
      </c>
      <c r="B7" s="2" t="s">
        <v>61</v>
      </c>
      <c r="D7">
        <v>2</v>
      </c>
      <c r="E7" s="1">
        <f t="shared" si="0"/>
        <v>48.133333333333333</v>
      </c>
      <c r="F7" s="8">
        <f t="shared" si="1"/>
        <v>4.8133333333333334E-2</v>
      </c>
      <c r="I7" t="s">
        <v>70</v>
      </c>
    </row>
    <row r="8" spans="1:13">
      <c r="A8" s="2">
        <v>52</v>
      </c>
      <c r="B8" s="2" t="s">
        <v>62</v>
      </c>
      <c r="D8">
        <v>3</v>
      </c>
      <c r="E8" s="1">
        <f t="shared" si="0"/>
        <v>72.2</v>
      </c>
      <c r="F8" s="8">
        <f t="shared" si="1"/>
        <v>0.10829999999999999</v>
      </c>
      <c r="J8" t="s">
        <v>57</v>
      </c>
      <c r="K8" s="1" t="s">
        <v>71</v>
      </c>
      <c r="L8" s="11" t="s">
        <v>73</v>
      </c>
      <c r="M8" t="s">
        <v>72</v>
      </c>
    </row>
    <row r="9" spans="1:13" ht="17.25">
      <c r="A9" s="12">
        <f>(2*1083000)/((A6*60)^2)</f>
        <v>24.066666666666666</v>
      </c>
      <c r="B9" s="2" t="s">
        <v>74</v>
      </c>
      <c r="D9">
        <v>4</v>
      </c>
      <c r="E9" s="1">
        <f t="shared" si="0"/>
        <v>96.266666666666666</v>
      </c>
      <c r="F9" s="8">
        <f t="shared" si="1"/>
        <v>0.19253333333333333</v>
      </c>
      <c r="I9" s="2" t="s">
        <v>1</v>
      </c>
      <c r="J9" s="5">
        <v>0</v>
      </c>
      <c r="K9" s="1">
        <f t="shared" ref="K9:K40" si="2">SQRT((2*J9*1000)/$A$9)</f>
        <v>0</v>
      </c>
      <c r="L9" s="11">
        <f>(K9)*($A$9)</f>
        <v>0</v>
      </c>
      <c r="M9" s="10">
        <v>0</v>
      </c>
    </row>
    <row r="10" spans="1:13">
      <c r="D10">
        <v>5</v>
      </c>
      <c r="E10" s="1">
        <f t="shared" si="0"/>
        <v>120.33333333333333</v>
      </c>
      <c r="F10" s="8">
        <f t="shared" si="1"/>
        <v>0.30083333333333334</v>
      </c>
      <c r="I10" t="s">
        <v>3</v>
      </c>
      <c r="J10" s="1">
        <v>2.1</v>
      </c>
      <c r="K10" s="1">
        <f t="shared" si="2"/>
        <v>13.210421471590667</v>
      </c>
      <c r="L10" s="11">
        <f t="shared" ref="L10:L60" si="3">(K10)*($A$9)</f>
        <v>317.93081008294871</v>
      </c>
      <c r="M10" s="10">
        <f t="shared" ref="M10:M60" si="4">TIME(0, 0, K10-3)</f>
        <v>1.1574074074074073E-4</v>
      </c>
    </row>
    <row r="11" spans="1:13">
      <c r="D11">
        <v>10</v>
      </c>
      <c r="E11" s="1">
        <f t="shared" si="0"/>
        <v>240.66666666666666</v>
      </c>
      <c r="F11" s="8">
        <f t="shared" si="1"/>
        <v>1.2033333333333334</v>
      </c>
      <c r="I11" t="s">
        <v>4</v>
      </c>
      <c r="J11" s="1">
        <v>4.4000000000000004</v>
      </c>
      <c r="K11" s="1">
        <f t="shared" si="2"/>
        <v>19.122002236405212</v>
      </c>
      <c r="L11" s="11">
        <f t="shared" si="3"/>
        <v>460.20285382281878</v>
      </c>
      <c r="M11" s="10">
        <f t="shared" si="4"/>
        <v>1.8518518518518518E-4</v>
      </c>
    </row>
    <row r="12" spans="1:13">
      <c r="D12">
        <v>15</v>
      </c>
      <c r="E12" s="1">
        <f t="shared" si="0"/>
        <v>361</v>
      </c>
      <c r="F12" s="8">
        <f t="shared" si="1"/>
        <v>2.7075</v>
      </c>
      <c r="I12" t="s">
        <v>5</v>
      </c>
      <c r="J12" s="1">
        <v>10.6</v>
      </c>
      <c r="K12" s="1">
        <f t="shared" si="2"/>
        <v>29.679730904993018</v>
      </c>
      <c r="L12" s="11">
        <f t="shared" si="3"/>
        <v>714.29219044683202</v>
      </c>
      <c r="M12" s="10">
        <f t="shared" si="4"/>
        <v>3.0092592592592595E-4</v>
      </c>
    </row>
    <row r="13" spans="1:13">
      <c r="D13">
        <v>20</v>
      </c>
      <c r="E13" s="1">
        <f t="shared" si="0"/>
        <v>481.33333333333331</v>
      </c>
      <c r="F13" s="8">
        <f t="shared" si="1"/>
        <v>4.8133333333333335</v>
      </c>
      <c r="I13" t="s">
        <v>6</v>
      </c>
      <c r="J13" s="1">
        <v>16.600000000000001</v>
      </c>
      <c r="K13" s="1">
        <f t="shared" si="2"/>
        <v>37.141639503952312</v>
      </c>
      <c r="L13" s="11">
        <f t="shared" si="3"/>
        <v>893.87545739511893</v>
      </c>
      <c r="M13" s="10">
        <f t="shared" si="4"/>
        <v>3.9351851851851852E-4</v>
      </c>
    </row>
    <row r="14" spans="1:13">
      <c r="D14">
        <v>25</v>
      </c>
      <c r="E14" s="1">
        <f t="shared" si="0"/>
        <v>601.66666666666663</v>
      </c>
      <c r="F14" s="8">
        <f t="shared" si="1"/>
        <v>7.520833333333333</v>
      </c>
      <c r="I14" t="s">
        <v>7</v>
      </c>
      <c r="J14" s="1">
        <v>19.2</v>
      </c>
      <c r="K14" s="1">
        <f t="shared" si="2"/>
        <v>39.944559917916372</v>
      </c>
      <c r="L14" s="11">
        <f t="shared" si="3"/>
        <v>961.33240869118731</v>
      </c>
      <c r="M14" s="10">
        <f t="shared" si="4"/>
        <v>4.1666666666666669E-4</v>
      </c>
    </row>
    <row r="15" spans="1:13">
      <c r="D15">
        <v>30</v>
      </c>
      <c r="E15" s="1">
        <f t="shared" si="0"/>
        <v>722</v>
      </c>
      <c r="F15" s="8">
        <f t="shared" si="1"/>
        <v>10.83</v>
      </c>
      <c r="I15" t="s">
        <v>8</v>
      </c>
      <c r="J15" s="1">
        <v>22.1</v>
      </c>
      <c r="K15" s="1">
        <f t="shared" si="2"/>
        <v>42.855164180678486</v>
      </c>
      <c r="L15" s="11">
        <f t="shared" si="3"/>
        <v>1031.3809512816622</v>
      </c>
      <c r="M15" s="10">
        <f t="shared" si="4"/>
        <v>4.5138888888888892E-4</v>
      </c>
    </row>
    <row r="16" spans="1:13">
      <c r="D16">
        <v>35</v>
      </c>
      <c r="E16" s="1">
        <f t="shared" si="0"/>
        <v>842.33333333333337</v>
      </c>
      <c r="F16" s="8">
        <f t="shared" si="1"/>
        <v>14.740833333333335</v>
      </c>
      <c r="I16" t="s">
        <v>9</v>
      </c>
      <c r="J16" s="1">
        <v>25</v>
      </c>
      <c r="K16" s="1">
        <f t="shared" si="2"/>
        <v>45.580284409707296</v>
      </c>
      <c r="L16" s="11">
        <f t="shared" si="3"/>
        <v>1096.965511460289</v>
      </c>
      <c r="M16" s="10">
        <f t="shared" si="4"/>
        <v>4.8611111111111104E-4</v>
      </c>
    </row>
    <row r="17" spans="4:13">
      <c r="D17">
        <v>40</v>
      </c>
      <c r="E17" s="1">
        <f t="shared" si="0"/>
        <v>962.66666666666663</v>
      </c>
      <c r="F17" s="8">
        <f t="shared" si="1"/>
        <v>19.253333333333334</v>
      </c>
      <c r="I17" t="s">
        <v>10</v>
      </c>
      <c r="J17" s="1">
        <v>35.4</v>
      </c>
      <c r="K17" s="1">
        <f t="shared" si="2"/>
        <v>54.238623275740004</v>
      </c>
      <c r="L17" s="11">
        <f t="shared" si="3"/>
        <v>1305.3428668361428</v>
      </c>
      <c r="M17" s="10">
        <f t="shared" si="4"/>
        <v>5.9027777777777778E-4</v>
      </c>
    </row>
    <row r="18" spans="4:13">
      <c r="D18">
        <v>45</v>
      </c>
      <c r="E18" s="1">
        <f t="shared" si="0"/>
        <v>1083</v>
      </c>
      <c r="F18" s="8">
        <f t="shared" si="1"/>
        <v>24.3675</v>
      </c>
      <c r="I18" t="s">
        <v>11</v>
      </c>
      <c r="J18" s="1">
        <v>41.4</v>
      </c>
      <c r="K18" s="1">
        <f t="shared" si="2"/>
        <v>58.655291434758034</v>
      </c>
      <c r="L18" s="11">
        <f t="shared" si="3"/>
        <v>1411.6373471965101</v>
      </c>
      <c r="M18" s="10">
        <f t="shared" si="4"/>
        <v>6.3657407407407402E-4</v>
      </c>
    </row>
    <row r="19" spans="4:13">
      <c r="D19">
        <v>50</v>
      </c>
      <c r="E19" s="1">
        <f t="shared" si="0"/>
        <v>1203.3333333333333</v>
      </c>
      <c r="F19" s="8">
        <f t="shared" si="1"/>
        <v>30.083333333333332</v>
      </c>
      <c r="I19" t="s">
        <v>12</v>
      </c>
      <c r="J19" s="1">
        <v>50.4</v>
      </c>
      <c r="K19" s="1">
        <f t="shared" si="2"/>
        <v>64.717583785007989</v>
      </c>
      <c r="L19" s="11">
        <f t="shared" si="3"/>
        <v>1557.536516425859</v>
      </c>
      <c r="M19" s="10">
        <f t="shared" si="4"/>
        <v>7.0601851851851847E-4</v>
      </c>
    </row>
    <row r="20" spans="4:13">
      <c r="D20">
        <v>55</v>
      </c>
      <c r="E20" s="1">
        <f t="shared" si="0"/>
        <v>1323.6666666666667</v>
      </c>
      <c r="F20" s="8">
        <f t="shared" si="1"/>
        <v>36.400833333333338</v>
      </c>
      <c r="I20" t="s">
        <v>13</v>
      </c>
      <c r="J20" s="1">
        <v>58.1</v>
      </c>
      <c r="K20" s="1">
        <f t="shared" si="2"/>
        <v>69.485644903429005</v>
      </c>
      <c r="L20" s="11">
        <f t="shared" si="3"/>
        <v>1672.2878540091913</v>
      </c>
      <c r="M20" s="10">
        <f t="shared" si="4"/>
        <v>7.6388888888888893E-4</v>
      </c>
    </row>
    <row r="21" spans="4:13">
      <c r="D21">
        <v>60</v>
      </c>
      <c r="E21" s="1">
        <f t="shared" si="0"/>
        <v>1444</v>
      </c>
      <c r="F21" s="8">
        <f t="shared" si="1"/>
        <v>43.32</v>
      </c>
      <c r="I21" s="2" t="s">
        <v>14</v>
      </c>
      <c r="J21" s="5">
        <v>64.8</v>
      </c>
      <c r="K21" s="1">
        <f t="shared" si="2"/>
        <v>73.382842349193169</v>
      </c>
      <c r="L21" s="11">
        <f t="shared" si="3"/>
        <v>1766.0804058705824</v>
      </c>
      <c r="M21" s="10">
        <f t="shared" si="4"/>
        <v>8.1018518518518516E-4</v>
      </c>
    </row>
    <row r="22" spans="4:13">
      <c r="D22">
        <v>65</v>
      </c>
      <c r="E22" s="1">
        <f t="shared" si="0"/>
        <v>1564.3333333333333</v>
      </c>
      <c r="F22" s="8">
        <f t="shared" si="1"/>
        <v>50.840833333333336</v>
      </c>
      <c r="I22" t="s">
        <v>15</v>
      </c>
      <c r="J22" s="1">
        <v>75</v>
      </c>
      <c r="K22" s="1">
        <f t="shared" si="2"/>
        <v>78.94736842105263</v>
      </c>
      <c r="L22" s="11">
        <f t="shared" si="3"/>
        <v>1900</v>
      </c>
      <c r="M22" s="10">
        <f t="shared" si="4"/>
        <v>8.6805555555555551E-4</v>
      </c>
    </row>
    <row r="23" spans="4:13">
      <c r="D23">
        <v>70</v>
      </c>
      <c r="E23" s="1">
        <f t="shared" si="0"/>
        <v>1684.6666666666667</v>
      </c>
      <c r="F23" s="8">
        <f t="shared" si="1"/>
        <v>58.963333333333338</v>
      </c>
      <c r="I23" t="s">
        <v>16</v>
      </c>
      <c r="J23" s="1">
        <v>89.4</v>
      </c>
      <c r="K23" s="1">
        <f t="shared" si="2"/>
        <v>86.193751982881139</v>
      </c>
      <c r="L23" s="11">
        <f t="shared" si="3"/>
        <v>2074.3962977213396</v>
      </c>
      <c r="M23" s="10">
        <f t="shared" si="4"/>
        <v>9.6064814814814808E-4</v>
      </c>
    </row>
    <row r="24" spans="4:13">
      <c r="D24">
        <v>75</v>
      </c>
      <c r="E24" s="1">
        <f t="shared" si="0"/>
        <v>1805</v>
      </c>
      <c r="F24" s="8">
        <f t="shared" si="1"/>
        <v>67.6875</v>
      </c>
      <c r="I24" t="s">
        <v>17</v>
      </c>
      <c r="J24" s="1">
        <v>109</v>
      </c>
      <c r="K24" s="1">
        <f t="shared" si="2"/>
        <v>95.174428000132238</v>
      </c>
      <c r="L24" s="11">
        <f t="shared" si="3"/>
        <v>2290.5312338698491</v>
      </c>
      <c r="M24" s="10">
        <f t="shared" si="4"/>
        <v>1.0648148148148149E-3</v>
      </c>
    </row>
    <row r="25" spans="4:13">
      <c r="D25">
        <v>80</v>
      </c>
      <c r="E25" s="1">
        <f t="shared" si="0"/>
        <v>1925.3333333333333</v>
      </c>
      <c r="F25" s="8">
        <f t="shared" si="1"/>
        <v>77.013333333333335</v>
      </c>
      <c r="I25" t="s">
        <v>18</v>
      </c>
      <c r="J25" s="1">
        <v>124</v>
      </c>
      <c r="K25" s="1">
        <f t="shared" si="2"/>
        <v>101.51211327361005</v>
      </c>
      <c r="L25" s="11">
        <f t="shared" si="3"/>
        <v>2443.0581927848821</v>
      </c>
      <c r="M25" s="10">
        <f t="shared" si="4"/>
        <v>1.1342592592592591E-3</v>
      </c>
    </row>
    <row r="26" spans="4:13">
      <c r="D26">
        <v>85</v>
      </c>
      <c r="E26" s="1">
        <f t="shared" si="0"/>
        <v>2045.6666666666667</v>
      </c>
      <c r="F26" s="8">
        <f t="shared" si="1"/>
        <v>86.94083333333333</v>
      </c>
      <c r="I26" t="s">
        <v>19</v>
      </c>
      <c r="J26" s="1">
        <v>131</v>
      </c>
      <c r="K26" s="1">
        <f t="shared" si="2"/>
        <v>104.33804000841585</v>
      </c>
      <c r="L26" s="11">
        <f t="shared" si="3"/>
        <v>2511.0688295358746</v>
      </c>
      <c r="M26" s="10">
        <f t="shared" si="4"/>
        <v>1.1689814814814816E-3</v>
      </c>
    </row>
    <row r="27" spans="4:13">
      <c r="D27">
        <v>90</v>
      </c>
      <c r="E27" s="1">
        <f t="shared" si="0"/>
        <v>2166</v>
      </c>
      <c r="F27" s="8">
        <f t="shared" si="1"/>
        <v>97.47</v>
      </c>
      <c r="I27" t="s">
        <v>20</v>
      </c>
      <c r="J27" s="1">
        <v>139</v>
      </c>
      <c r="K27" s="1">
        <f t="shared" si="2"/>
        <v>107.47672556137967</v>
      </c>
      <c r="L27" s="11">
        <f t="shared" si="3"/>
        <v>2586.6065285105374</v>
      </c>
      <c r="M27" s="10">
        <f t="shared" si="4"/>
        <v>1.2037037037037038E-3</v>
      </c>
    </row>
    <row r="28" spans="4:13">
      <c r="D28">
        <v>95</v>
      </c>
      <c r="E28" s="1">
        <f t="shared" si="0"/>
        <v>2286.3333333333335</v>
      </c>
      <c r="F28" s="8">
        <f t="shared" si="1"/>
        <v>108.60083333333333</v>
      </c>
      <c r="I28" t="s">
        <v>21</v>
      </c>
      <c r="J28" s="1">
        <v>150</v>
      </c>
      <c r="K28" s="1">
        <f t="shared" si="2"/>
        <v>111.64843913471803</v>
      </c>
      <c r="L28" s="11">
        <f t="shared" si="3"/>
        <v>2687.0057685088805</v>
      </c>
      <c r="M28" s="10">
        <f t="shared" si="4"/>
        <v>1.25E-3</v>
      </c>
    </row>
    <row r="29" spans="4:13">
      <c r="D29">
        <v>100</v>
      </c>
      <c r="E29" s="1">
        <f t="shared" si="0"/>
        <v>2406.6666666666665</v>
      </c>
      <c r="F29" s="8">
        <f t="shared" si="1"/>
        <v>120.33333333333333</v>
      </c>
      <c r="I29" t="s">
        <v>22</v>
      </c>
      <c r="J29" s="1">
        <v>159</v>
      </c>
      <c r="K29" s="1">
        <f t="shared" si="2"/>
        <v>114.94910351495555</v>
      </c>
      <c r="L29" s="11">
        <f t="shared" si="3"/>
        <v>2766.4417579265969</v>
      </c>
      <c r="M29" s="10">
        <f t="shared" si="4"/>
        <v>1.2847222222222223E-3</v>
      </c>
    </row>
    <row r="30" spans="4:13">
      <c r="D30">
        <v>105</v>
      </c>
      <c r="E30" s="1">
        <f t="shared" si="0"/>
        <v>2527</v>
      </c>
      <c r="F30" s="8">
        <f t="shared" si="1"/>
        <v>132.66749999999999</v>
      </c>
      <c r="I30" t="s">
        <v>23</v>
      </c>
      <c r="J30" s="1">
        <v>167</v>
      </c>
      <c r="K30" s="1">
        <f t="shared" si="2"/>
        <v>117.80541729262838</v>
      </c>
      <c r="L30" s="11">
        <f t="shared" si="3"/>
        <v>2835.1837095092565</v>
      </c>
      <c r="M30" s="10">
        <f t="shared" si="4"/>
        <v>1.3194444444444443E-3</v>
      </c>
    </row>
    <row r="31" spans="4:13">
      <c r="D31">
        <v>110</v>
      </c>
      <c r="E31" s="1">
        <f t="shared" si="0"/>
        <v>2647.3333333333335</v>
      </c>
      <c r="F31" s="8">
        <f t="shared" si="1"/>
        <v>145.60333333333335</v>
      </c>
      <c r="I31" s="2" t="s">
        <v>24</v>
      </c>
      <c r="J31" s="5">
        <v>194</v>
      </c>
      <c r="K31" s="1">
        <f t="shared" si="2"/>
        <v>126.97197980857705</v>
      </c>
      <c r="L31" s="11">
        <f t="shared" si="3"/>
        <v>3055.7923140597541</v>
      </c>
      <c r="M31" s="10">
        <f t="shared" si="4"/>
        <v>1.423611111111111E-3</v>
      </c>
    </row>
    <row r="32" spans="4:13">
      <c r="D32">
        <v>115</v>
      </c>
      <c r="E32" s="1">
        <f t="shared" si="0"/>
        <v>2767.6666666666665</v>
      </c>
      <c r="F32" s="8">
        <f t="shared" si="1"/>
        <v>159.14083333333335</v>
      </c>
      <c r="I32" t="s">
        <v>25</v>
      </c>
      <c r="J32" s="1">
        <v>208</v>
      </c>
      <c r="K32" s="1">
        <f t="shared" si="2"/>
        <v>131.47364207154524</v>
      </c>
      <c r="L32" s="11">
        <f t="shared" si="3"/>
        <v>3164.1323191885222</v>
      </c>
      <c r="M32" s="10">
        <f t="shared" si="4"/>
        <v>1.4814814814814814E-3</v>
      </c>
    </row>
    <row r="33" spans="4:13">
      <c r="D33">
        <v>120</v>
      </c>
      <c r="E33" s="1">
        <f t="shared" si="0"/>
        <v>2888</v>
      </c>
      <c r="F33" s="8">
        <f t="shared" si="1"/>
        <v>173.28</v>
      </c>
      <c r="I33" s="4" t="s">
        <v>26</v>
      </c>
      <c r="J33" s="9">
        <v>234</v>
      </c>
      <c r="K33" s="1">
        <f t="shared" si="2"/>
        <v>139.44885578412391</v>
      </c>
      <c r="L33" s="11">
        <f t="shared" si="3"/>
        <v>3356.0691292045822</v>
      </c>
      <c r="M33" s="10">
        <f t="shared" si="4"/>
        <v>1.5740740740740741E-3</v>
      </c>
    </row>
    <row r="34" spans="4:13">
      <c r="D34">
        <v>125</v>
      </c>
      <c r="E34" s="1">
        <f t="shared" si="0"/>
        <v>3008.3333333333335</v>
      </c>
      <c r="F34" s="8">
        <f t="shared" si="1"/>
        <v>188.02083333333334</v>
      </c>
      <c r="I34" s="3" t="s">
        <v>27</v>
      </c>
      <c r="J34" s="1">
        <v>246</v>
      </c>
      <c r="K34" s="1">
        <f t="shared" si="2"/>
        <v>142.97976533901183</v>
      </c>
      <c r="L34" s="11">
        <f t="shared" si="3"/>
        <v>3441.0463524922179</v>
      </c>
      <c r="M34" s="10">
        <f t="shared" si="4"/>
        <v>1.6087962962962965E-3</v>
      </c>
    </row>
    <row r="35" spans="4:13">
      <c r="D35">
        <v>130</v>
      </c>
      <c r="E35" s="1">
        <f t="shared" si="0"/>
        <v>3128.6666666666665</v>
      </c>
      <c r="F35" s="8">
        <f t="shared" si="1"/>
        <v>203.36333333333334</v>
      </c>
      <c r="I35" t="s">
        <v>28</v>
      </c>
      <c r="J35" s="1">
        <v>261</v>
      </c>
      <c r="K35" s="1">
        <f t="shared" si="2"/>
        <v>147.27440610140235</v>
      </c>
      <c r="L35" s="11">
        <f t="shared" si="3"/>
        <v>3544.4040401737498</v>
      </c>
      <c r="M35" s="10">
        <f t="shared" si="4"/>
        <v>1.6666666666666668E-3</v>
      </c>
    </row>
    <row r="36" spans="4:13">
      <c r="D36">
        <v>135</v>
      </c>
      <c r="E36" s="1">
        <f t="shared" si="0"/>
        <v>3249</v>
      </c>
      <c r="F36" s="8">
        <f t="shared" si="1"/>
        <v>219.3075</v>
      </c>
      <c r="I36" t="s">
        <v>29</v>
      </c>
      <c r="J36" s="1">
        <v>280</v>
      </c>
      <c r="K36" s="1">
        <f t="shared" si="2"/>
        <v>152.54080785462565</v>
      </c>
      <c r="L36" s="11">
        <f t="shared" si="3"/>
        <v>3671.1487757013242</v>
      </c>
      <c r="M36" s="10">
        <f t="shared" si="4"/>
        <v>1.7245370370370372E-3</v>
      </c>
    </row>
    <row r="37" spans="4:13">
      <c r="D37">
        <v>140</v>
      </c>
      <c r="E37" s="1">
        <f t="shared" si="0"/>
        <v>3369.3333333333335</v>
      </c>
      <c r="F37" s="8">
        <f t="shared" si="1"/>
        <v>235.85333333333335</v>
      </c>
      <c r="I37" t="s">
        <v>30</v>
      </c>
      <c r="J37" s="1">
        <v>291</v>
      </c>
      <c r="K37" s="1">
        <f t="shared" si="2"/>
        <v>155.50828108099114</v>
      </c>
      <c r="L37" s="11">
        <f t="shared" si="3"/>
        <v>3742.5659646825202</v>
      </c>
      <c r="M37" s="10">
        <f t="shared" si="4"/>
        <v>1.7592592592592592E-3</v>
      </c>
    </row>
    <row r="38" spans="4:13">
      <c r="D38">
        <v>145</v>
      </c>
      <c r="E38" s="1">
        <f t="shared" ref="E38:E69" si="5">D38*$A$9</f>
        <v>3489.6666666666665</v>
      </c>
      <c r="F38" s="8">
        <f t="shared" ref="F38:F69" si="6">0.5*$A$9*(D38^2)/1000</f>
        <v>253.00083333333333</v>
      </c>
      <c r="I38" t="s">
        <v>31</v>
      </c>
      <c r="J38" s="1">
        <v>300</v>
      </c>
      <c r="K38" s="1">
        <f t="shared" si="2"/>
        <v>157.89473684210526</v>
      </c>
      <c r="L38" s="11">
        <f t="shared" si="3"/>
        <v>3800</v>
      </c>
      <c r="M38" s="10">
        <f t="shared" si="4"/>
        <v>1.7824074074074077E-3</v>
      </c>
    </row>
    <row r="39" spans="4:13">
      <c r="D39">
        <v>150</v>
      </c>
      <c r="E39" s="1">
        <f t="shared" si="5"/>
        <v>3610</v>
      </c>
      <c r="F39" s="8">
        <f t="shared" si="6"/>
        <v>270.75</v>
      </c>
      <c r="I39" t="s">
        <v>32</v>
      </c>
      <c r="J39" s="1">
        <v>309</v>
      </c>
      <c r="K39" s="1">
        <f t="shared" si="2"/>
        <v>160.24565629092979</v>
      </c>
      <c r="L39" s="11">
        <f t="shared" si="3"/>
        <v>3856.5787947350436</v>
      </c>
      <c r="M39" s="10">
        <f t="shared" si="4"/>
        <v>1.8171296296296297E-3</v>
      </c>
    </row>
    <row r="40" spans="4:13">
      <c r="D40">
        <v>155</v>
      </c>
      <c r="E40" s="1">
        <f t="shared" si="5"/>
        <v>3730.3333333333335</v>
      </c>
      <c r="F40" s="8">
        <f t="shared" si="6"/>
        <v>289.1008333333333</v>
      </c>
      <c r="I40" t="s">
        <v>33</v>
      </c>
      <c r="J40" s="1">
        <v>320</v>
      </c>
      <c r="K40" s="1">
        <f t="shared" si="2"/>
        <v>163.07298299820704</v>
      </c>
      <c r="L40" s="11">
        <f t="shared" si="3"/>
        <v>3924.6231241568494</v>
      </c>
      <c r="M40" s="10">
        <f t="shared" si="4"/>
        <v>1.8518518518518517E-3</v>
      </c>
    </row>
    <row r="41" spans="4:13">
      <c r="D41">
        <v>160</v>
      </c>
      <c r="E41" s="1">
        <f t="shared" si="5"/>
        <v>3850.6666666666665</v>
      </c>
      <c r="F41" s="8">
        <f t="shared" si="6"/>
        <v>308.05333333333334</v>
      </c>
      <c r="I41" t="s">
        <v>34</v>
      </c>
      <c r="J41" s="1">
        <v>341</v>
      </c>
      <c r="K41" s="1">
        <f t="shared" ref="K41:K72" si="7">SQRT((2*J41*1000)/$A$9)</f>
        <v>168.33879570231028</v>
      </c>
      <c r="L41" s="11">
        <f t="shared" si="3"/>
        <v>4051.3536832356008</v>
      </c>
      <c r="M41" s="10">
        <f t="shared" si="4"/>
        <v>1.9097222222222222E-3</v>
      </c>
    </row>
    <row r="42" spans="4:13">
      <c r="D42">
        <v>165</v>
      </c>
      <c r="E42" s="1">
        <f t="shared" si="5"/>
        <v>3971</v>
      </c>
      <c r="F42" s="8">
        <f t="shared" si="6"/>
        <v>327.60750000000002</v>
      </c>
      <c r="I42" s="2" t="s">
        <v>36</v>
      </c>
      <c r="J42" s="5">
        <v>370</v>
      </c>
      <c r="K42" s="1">
        <f t="shared" si="7"/>
        <v>175.35085525218611</v>
      </c>
      <c r="L42" s="11">
        <f t="shared" si="3"/>
        <v>4220.1105830692786</v>
      </c>
      <c r="M42" s="10">
        <f t="shared" si="4"/>
        <v>1.9907407407407408E-3</v>
      </c>
    </row>
    <row r="43" spans="4:13">
      <c r="D43">
        <v>170</v>
      </c>
      <c r="E43" s="1">
        <f t="shared" si="5"/>
        <v>4091.3333333333335</v>
      </c>
      <c r="F43" s="8">
        <f t="shared" si="6"/>
        <v>347.76333333333332</v>
      </c>
      <c r="I43" t="s">
        <v>37</v>
      </c>
      <c r="J43" s="1">
        <v>425</v>
      </c>
      <c r="K43" s="1">
        <f t="shared" si="7"/>
        <v>187.93232706691711</v>
      </c>
      <c r="L43" s="11">
        <f t="shared" si="3"/>
        <v>4522.9046714104716</v>
      </c>
      <c r="M43" s="10">
        <f t="shared" si="4"/>
        <v>2.1296296296296298E-3</v>
      </c>
    </row>
    <row r="44" spans="4:13">
      <c r="D44">
        <v>175</v>
      </c>
      <c r="E44" s="1">
        <f t="shared" si="5"/>
        <v>4211.666666666667</v>
      </c>
      <c r="F44" s="8">
        <f t="shared" si="6"/>
        <v>368.52083333333331</v>
      </c>
      <c r="I44" t="s">
        <v>38</v>
      </c>
      <c r="J44" s="1">
        <v>465</v>
      </c>
      <c r="K44" s="1">
        <f t="shared" si="7"/>
        <v>196.57736207350629</v>
      </c>
      <c r="L44" s="11">
        <f t="shared" si="3"/>
        <v>4730.9618472357179</v>
      </c>
      <c r="M44" s="10">
        <f t="shared" si="4"/>
        <v>2.2337962962962967E-3</v>
      </c>
    </row>
    <row r="45" spans="4:13">
      <c r="D45">
        <v>180</v>
      </c>
      <c r="E45" s="1">
        <f t="shared" si="5"/>
        <v>4332</v>
      </c>
      <c r="F45" s="8">
        <f t="shared" si="6"/>
        <v>389.88</v>
      </c>
      <c r="I45" t="s">
        <v>39</v>
      </c>
      <c r="J45" s="1">
        <v>470</v>
      </c>
      <c r="K45" s="1">
        <f t="shared" si="7"/>
        <v>197.63140374230093</v>
      </c>
      <c r="L45" s="11">
        <f t="shared" si="3"/>
        <v>4756.3291167313755</v>
      </c>
      <c r="M45" s="10">
        <f t="shared" si="4"/>
        <v>2.2453703703703702E-3</v>
      </c>
    </row>
    <row r="46" spans="4:13">
      <c r="D46">
        <v>185</v>
      </c>
      <c r="E46" s="1">
        <f t="shared" si="5"/>
        <v>4452.333333333333</v>
      </c>
      <c r="F46" s="8">
        <f t="shared" si="6"/>
        <v>411.84083333333331</v>
      </c>
      <c r="I46" s="2" t="s">
        <v>40</v>
      </c>
      <c r="J46" s="5">
        <v>522</v>
      </c>
      <c r="K46" s="1">
        <f t="shared" si="7"/>
        <v>208.27746249904609</v>
      </c>
      <c r="L46" s="11">
        <f t="shared" si="3"/>
        <v>5012.5442641437094</v>
      </c>
      <c r="M46" s="10">
        <f t="shared" si="4"/>
        <v>2.3726851851851851E-3</v>
      </c>
    </row>
    <row r="47" spans="4:13">
      <c r="D47">
        <v>190</v>
      </c>
      <c r="E47" s="1">
        <f t="shared" si="5"/>
        <v>4572.666666666667</v>
      </c>
      <c r="F47" s="8">
        <f t="shared" si="6"/>
        <v>434.40333333333331</v>
      </c>
      <c r="I47" t="s">
        <v>41</v>
      </c>
      <c r="J47" s="1">
        <v>533</v>
      </c>
      <c r="K47" s="1">
        <f t="shared" si="7"/>
        <v>210.46051603297059</v>
      </c>
      <c r="L47" s="11">
        <f t="shared" si="3"/>
        <v>5065.0830858601585</v>
      </c>
      <c r="M47" s="10">
        <f t="shared" si="4"/>
        <v>2.3958333333333336E-3</v>
      </c>
    </row>
    <row r="48" spans="4:13">
      <c r="D48">
        <v>195</v>
      </c>
      <c r="E48" s="1">
        <f t="shared" si="5"/>
        <v>4693</v>
      </c>
      <c r="F48" s="8">
        <f t="shared" si="6"/>
        <v>457.5675</v>
      </c>
      <c r="I48" s="2" t="s">
        <v>42</v>
      </c>
      <c r="J48" s="5">
        <v>654</v>
      </c>
      <c r="K48" s="1">
        <f t="shared" si="7"/>
        <v>233.12878516158</v>
      </c>
      <c r="L48" s="11">
        <f t="shared" si="3"/>
        <v>5610.632762888692</v>
      </c>
      <c r="M48" s="10">
        <f t="shared" si="4"/>
        <v>2.6620370370370374E-3</v>
      </c>
    </row>
    <row r="49" spans="4:13">
      <c r="D49">
        <v>200</v>
      </c>
      <c r="E49" s="1">
        <f t="shared" si="5"/>
        <v>4813.333333333333</v>
      </c>
      <c r="F49" s="8">
        <f t="shared" si="6"/>
        <v>481.33333333333331</v>
      </c>
      <c r="I49" t="s">
        <v>43</v>
      </c>
      <c r="J49" s="1">
        <v>762</v>
      </c>
      <c r="K49" s="1">
        <f t="shared" si="7"/>
        <v>251.6428018501457</v>
      </c>
      <c r="L49" s="11">
        <f t="shared" si="3"/>
        <v>6056.2034311935067</v>
      </c>
      <c r="M49" s="10">
        <f t="shared" si="4"/>
        <v>2.8703703703703708E-3</v>
      </c>
    </row>
    <row r="50" spans="4:13">
      <c r="D50">
        <v>205</v>
      </c>
      <c r="E50" s="1">
        <f t="shared" si="5"/>
        <v>4933.666666666667</v>
      </c>
      <c r="F50" s="8">
        <f t="shared" si="6"/>
        <v>505.70083333333332</v>
      </c>
      <c r="I50" s="4" t="s">
        <v>44</v>
      </c>
      <c r="J50" s="1">
        <v>818</v>
      </c>
      <c r="K50" s="1">
        <f t="shared" si="7"/>
        <v>260.72560161054395</v>
      </c>
      <c r="L50" s="11">
        <f t="shared" si="3"/>
        <v>6274.7961454270908</v>
      </c>
      <c r="M50" s="10">
        <f t="shared" si="4"/>
        <v>2.9745370370370373E-3</v>
      </c>
    </row>
    <row r="51" spans="4:13">
      <c r="D51">
        <v>210</v>
      </c>
      <c r="E51" s="1">
        <f t="shared" si="5"/>
        <v>5054</v>
      </c>
      <c r="F51" s="8">
        <f t="shared" si="6"/>
        <v>530.66999999999996</v>
      </c>
      <c r="I51" s="4" t="s">
        <v>45</v>
      </c>
      <c r="J51" s="1">
        <v>827</v>
      </c>
      <c r="K51" s="1">
        <f t="shared" si="7"/>
        <v>262.15598748236363</v>
      </c>
      <c r="L51" s="11">
        <f t="shared" si="3"/>
        <v>6309.2207654088843</v>
      </c>
      <c r="M51" s="10">
        <f t="shared" si="4"/>
        <v>2.9976851851851848E-3</v>
      </c>
    </row>
    <row r="52" spans="4:13">
      <c r="D52">
        <v>215</v>
      </c>
      <c r="E52" s="1">
        <f t="shared" si="5"/>
        <v>5174.333333333333</v>
      </c>
      <c r="F52" s="8">
        <f t="shared" si="6"/>
        <v>556.2408333333334</v>
      </c>
      <c r="I52" s="4" t="s">
        <v>47</v>
      </c>
      <c r="J52" s="1">
        <v>853</v>
      </c>
      <c r="K52" s="1">
        <f t="shared" si="7"/>
        <v>266.24504989351027</v>
      </c>
      <c r="L52" s="11">
        <f t="shared" si="3"/>
        <v>6407.6308674371467</v>
      </c>
      <c r="M52" s="10">
        <f t="shared" si="4"/>
        <v>3.0439814814814821E-3</v>
      </c>
    </row>
    <row r="53" spans="4:13">
      <c r="D53">
        <v>220</v>
      </c>
      <c r="E53" s="1">
        <f t="shared" si="5"/>
        <v>5294.666666666667</v>
      </c>
      <c r="F53" s="8">
        <f t="shared" si="6"/>
        <v>582.41333333333341</v>
      </c>
      <c r="I53" s="4" t="s">
        <v>48</v>
      </c>
      <c r="J53" s="1">
        <v>878</v>
      </c>
      <c r="K53" s="1">
        <f t="shared" si="7"/>
        <v>270.11847200750191</v>
      </c>
      <c r="L53" s="11">
        <f t="shared" si="3"/>
        <v>6500.8512263138791</v>
      </c>
      <c r="M53" s="10">
        <f t="shared" si="4"/>
        <v>3.0902777777777782E-3</v>
      </c>
    </row>
    <row r="54" spans="4:13">
      <c r="D54">
        <v>225</v>
      </c>
      <c r="E54" s="1">
        <f t="shared" si="5"/>
        <v>5415</v>
      </c>
      <c r="F54" s="8">
        <f t="shared" si="6"/>
        <v>609.1875</v>
      </c>
      <c r="I54" s="2" t="s">
        <v>49</v>
      </c>
      <c r="J54" s="5">
        <v>910</v>
      </c>
      <c r="K54" s="1">
        <f t="shared" si="7"/>
        <v>274.99685216027643</v>
      </c>
      <c r="L54" s="11">
        <f t="shared" si="3"/>
        <v>6618.2575753239862</v>
      </c>
      <c r="M54" s="10">
        <f t="shared" si="4"/>
        <v>3.1365740740740742E-3</v>
      </c>
    </row>
    <row r="55" spans="4:13">
      <c r="D55">
        <v>230</v>
      </c>
      <c r="E55" s="1">
        <f t="shared" si="5"/>
        <v>5535.333333333333</v>
      </c>
      <c r="F55" s="8">
        <f t="shared" si="6"/>
        <v>636.56333333333339</v>
      </c>
      <c r="I55" t="s">
        <v>50</v>
      </c>
      <c r="J55" s="1">
        <v>913</v>
      </c>
      <c r="K55" s="1">
        <f t="shared" si="7"/>
        <v>275.44977069746369</v>
      </c>
      <c r="L55" s="11">
        <f t="shared" si="3"/>
        <v>6629.1578147856262</v>
      </c>
      <c r="M55" s="10">
        <f t="shared" si="4"/>
        <v>3.1481481481481482E-3</v>
      </c>
    </row>
    <row r="56" spans="4:13">
      <c r="D56">
        <v>235</v>
      </c>
      <c r="E56" s="1">
        <f t="shared" si="5"/>
        <v>5655.666666666667</v>
      </c>
      <c r="F56" s="8">
        <f t="shared" si="6"/>
        <v>664.54083333333335</v>
      </c>
      <c r="I56" t="s">
        <v>51</v>
      </c>
      <c r="J56" s="1">
        <v>935</v>
      </c>
      <c r="K56" s="1">
        <f t="shared" si="7"/>
        <v>278.74868793400759</v>
      </c>
      <c r="L56" s="11">
        <f t="shared" si="3"/>
        <v>6708.5517562784489</v>
      </c>
      <c r="M56" s="10">
        <f t="shared" si="4"/>
        <v>3.1828703703703702E-3</v>
      </c>
    </row>
    <row r="57" spans="4:13">
      <c r="D57">
        <v>240</v>
      </c>
      <c r="E57" s="1">
        <f t="shared" si="5"/>
        <v>5776</v>
      </c>
      <c r="F57" s="8">
        <f t="shared" si="6"/>
        <v>693.12</v>
      </c>
      <c r="I57" t="s">
        <v>52</v>
      </c>
      <c r="J57" s="1">
        <v>989</v>
      </c>
      <c r="K57" s="1">
        <f t="shared" si="7"/>
        <v>286.68513329255416</v>
      </c>
      <c r="L57" s="11">
        <f t="shared" si="3"/>
        <v>6899.555541240803</v>
      </c>
      <c r="M57" s="10">
        <f t="shared" si="4"/>
        <v>3.2754629629629631E-3</v>
      </c>
    </row>
    <row r="58" spans="4:13">
      <c r="D58">
        <v>245</v>
      </c>
      <c r="E58" s="1">
        <f t="shared" si="5"/>
        <v>5896.333333333333</v>
      </c>
      <c r="F58" s="8">
        <f t="shared" si="6"/>
        <v>722.30083333333334</v>
      </c>
      <c r="I58" s="2" t="s">
        <v>54</v>
      </c>
      <c r="J58" s="5">
        <v>1014</v>
      </c>
      <c r="K58" s="1">
        <f t="shared" si="7"/>
        <v>290.28594175026689</v>
      </c>
      <c r="L58" s="11">
        <f t="shared" si="3"/>
        <v>6986.2149981230896</v>
      </c>
      <c r="M58" s="10">
        <f t="shared" si="4"/>
        <v>3.3217592592592591E-3</v>
      </c>
    </row>
    <row r="59" spans="4:13">
      <c r="D59">
        <v>250</v>
      </c>
      <c r="E59" s="1">
        <f t="shared" si="5"/>
        <v>6016.666666666667</v>
      </c>
      <c r="F59" s="8">
        <f t="shared" si="6"/>
        <v>752.08333333333337</v>
      </c>
      <c r="I59" t="s">
        <v>55</v>
      </c>
      <c r="J59" s="1">
        <v>1050</v>
      </c>
      <c r="K59" s="1">
        <f t="shared" si="7"/>
        <v>295.39400421899535</v>
      </c>
      <c r="L59" s="11">
        <f t="shared" si="3"/>
        <v>7109.1490348704883</v>
      </c>
      <c r="M59" s="10">
        <f t="shared" si="4"/>
        <v>3.3796296296296296E-3</v>
      </c>
    </row>
    <row r="60" spans="4:13">
      <c r="D60">
        <v>255</v>
      </c>
      <c r="E60" s="1">
        <f t="shared" si="5"/>
        <v>6137</v>
      </c>
      <c r="F60" s="8">
        <f t="shared" si="6"/>
        <v>782.46749999999997</v>
      </c>
      <c r="I60" s="2" t="s">
        <v>56</v>
      </c>
      <c r="J60" s="5">
        <v>1083</v>
      </c>
      <c r="K60" s="1">
        <f t="shared" si="7"/>
        <v>300</v>
      </c>
      <c r="L60" s="11">
        <f t="shared" si="3"/>
        <v>7220</v>
      </c>
      <c r="M60" s="10">
        <f t="shared" si="4"/>
        <v>3.4375E-3</v>
      </c>
    </row>
    <row r="61" spans="4:13">
      <c r="D61">
        <v>260</v>
      </c>
      <c r="E61" s="1">
        <f t="shared" si="5"/>
        <v>6257.333333333333</v>
      </c>
      <c r="F61" s="8">
        <f t="shared" si="6"/>
        <v>813.45333333333338</v>
      </c>
    </row>
    <row r="62" spans="4:13">
      <c r="D62">
        <v>265</v>
      </c>
      <c r="E62" s="1">
        <f t="shared" si="5"/>
        <v>6377.666666666667</v>
      </c>
      <c r="F62" s="8">
        <f t="shared" si="6"/>
        <v>845.04083333333335</v>
      </c>
    </row>
    <row r="63" spans="4:13">
      <c r="D63">
        <v>270</v>
      </c>
      <c r="E63" s="1">
        <f t="shared" si="5"/>
        <v>6498</v>
      </c>
      <c r="F63" s="8">
        <f t="shared" si="6"/>
        <v>877.23</v>
      </c>
    </row>
    <row r="64" spans="4:13">
      <c r="D64">
        <v>275</v>
      </c>
      <c r="E64" s="1">
        <f t="shared" si="5"/>
        <v>6618.333333333333</v>
      </c>
      <c r="F64" s="8">
        <f t="shared" si="6"/>
        <v>910.02083333333337</v>
      </c>
    </row>
    <row r="65" spans="4:6">
      <c r="D65">
        <v>280</v>
      </c>
      <c r="E65" s="1">
        <f t="shared" si="5"/>
        <v>6738.666666666667</v>
      </c>
      <c r="F65" s="8">
        <f t="shared" si="6"/>
        <v>943.41333333333341</v>
      </c>
    </row>
    <row r="66" spans="4:6">
      <c r="D66">
        <v>285</v>
      </c>
      <c r="E66" s="1">
        <f t="shared" si="5"/>
        <v>6859</v>
      </c>
      <c r="F66" s="8">
        <f t="shared" si="6"/>
        <v>977.40750000000003</v>
      </c>
    </row>
    <row r="67" spans="4:6">
      <c r="D67">
        <v>290</v>
      </c>
      <c r="E67" s="1">
        <f t="shared" si="5"/>
        <v>6979.333333333333</v>
      </c>
      <c r="F67" s="8">
        <f t="shared" si="6"/>
        <v>1012.0033333333333</v>
      </c>
    </row>
    <row r="68" spans="4:6">
      <c r="D68">
        <v>295</v>
      </c>
      <c r="E68" s="1">
        <f t="shared" si="5"/>
        <v>7099.666666666667</v>
      </c>
      <c r="F68" s="8">
        <f t="shared" si="6"/>
        <v>1047.2008333333333</v>
      </c>
    </row>
    <row r="69" spans="4:6">
      <c r="D69">
        <v>300</v>
      </c>
      <c r="E69" s="1">
        <f t="shared" si="5"/>
        <v>7220</v>
      </c>
      <c r="F69" s="8">
        <f t="shared" si="6"/>
        <v>1083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B2" sqref="B2"/>
    </sheetView>
  </sheetViews>
  <sheetFormatPr defaultRowHeight="15"/>
  <cols>
    <col min="2" max="2" width="11.28515625" style="6" customWidth="1"/>
  </cols>
  <sheetData>
    <row r="2" spans="2:3">
      <c r="B2" s="6">
        <v>11</v>
      </c>
      <c r="C2">
        <f t="shared" ref="C2:C3" si="0">2^B2</f>
        <v>2048</v>
      </c>
    </row>
    <row r="3" spans="2:3">
      <c r="B3" s="6">
        <v>21</v>
      </c>
      <c r="C3">
        <f t="shared" si="0"/>
        <v>2097152</v>
      </c>
    </row>
    <row r="5" spans="2:3">
      <c r="B5" s="6">
        <f>2^B2</f>
        <v>2048</v>
      </c>
      <c r="C5" t="s">
        <v>57</v>
      </c>
    </row>
    <row r="6" spans="2:3">
      <c r="B6" s="7">
        <f>(1/(2^B3))*1000*1000</f>
        <v>0.476837158203125</v>
      </c>
      <c r="C6" t="s">
        <v>58</v>
      </c>
    </row>
    <row r="8" spans="2:3">
      <c r="B8" s="8">
        <f>2^B2/60</f>
        <v>34.133333333333333</v>
      </c>
      <c r="C8" t="s">
        <v>59</v>
      </c>
    </row>
    <row r="9" spans="2:3">
      <c r="B9" s="7">
        <f>1/(2^B3)*1000*1000*1000</f>
        <v>476.837158203125</v>
      </c>
      <c r="C9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Misc</vt:lpstr>
    </vt:vector>
  </TitlesOfParts>
  <Company>Spectra QEST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Schultz</dc:creator>
  <cp:lastModifiedBy>Gavin Schultz</cp:lastModifiedBy>
  <dcterms:created xsi:type="dcterms:W3CDTF">2010-03-15T16:25:59Z</dcterms:created>
  <dcterms:modified xsi:type="dcterms:W3CDTF">2010-03-19T00:01:21Z</dcterms:modified>
</cp:coreProperties>
</file>