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299" documentId="11_4669E9524D91413C1C566AE84EAFB5F40377797C" xr6:coauthVersionLast="44" xr6:coauthVersionMax="44" xr10:uidLastSave="{05C1B1EF-D5EA-4C0A-91E8-F988C7330D8B}"/>
  <bookViews>
    <workbookView xWindow="28680" yWindow="-120" windowWidth="29040" windowHeight="15840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C4" i="12" l="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I6" i="10" l="1"/>
  <c r="J6" i="10" s="1"/>
  <c r="J12" i="10" s="1"/>
</calcChain>
</file>

<file path=xl/sharedStrings.xml><?xml version="1.0" encoding="utf-8"?>
<sst xmlns="http://schemas.openxmlformats.org/spreadsheetml/2006/main" count="874" uniqueCount="316">
  <si>
    <t>component</t>
  </si>
  <si>
    <t>issue</t>
  </si>
  <si>
    <t>reason</t>
  </si>
  <si>
    <t>alpha</t>
  </si>
  <si>
    <t>beta</t>
  </si>
  <si>
    <t>gamma</t>
  </si>
  <si>
    <t>Cause</t>
  </si>
  <si>
    <t>broken</t>
  </si>
  <si>
    <t>termites</t>
  </si>
  <si>
    <t>pole</t>
  </si>
  <si>
    <t>years</t>
  </si>
  <si>
    <t>unit</t>
  </si>
  <si>
    <t>PM</t>
  </si>
  <si>
    <t>Inputs</t>
  </si>
  <si>
    <t>Asset</t>
  </si>
  <si>
    <t>Operational</t>
  </si>
  <si>
    <t>Environment</t>
  </si>
  <si>
    <t>Health</t>
  </si>
  <si>
    <t>Outputs</t>
  </si>
  <si>
    <t>Probability of Failure</t>
  </si>
  <si>
    <t>condition</t>
  </si>
  <si>
    <t>wall_thickness</t>
  </si>
  <si>
    <t>dist</t>
  </si>
  <si>
    <t>Questions for Occa</t>
  </si>
  <si>
    <t>Condition v Symptom</t>
  </si>
  <si>
    <t>Modifier v Acceleration Factor</t>
  </si>
  <si>
    <t>Simple -&gt; Modifier -&gt; Af -&gt; Physics of Failure</t>
  </si>
  <si>
    <t>Fungal Decay species</t>
  </si>
  <si>
    <t>How to include failure mode initiation?</t>
  </si>
  <si>
    <t>inspect_interval</t>
  </si>
  <si>
    <t>inspect_cost</t>
  </si>
  <si>
    <t>inspect_p_effective</t>
  </si>
  <si>
    <t>inspection strategy</t>
  </si>
  <si>
    <t>inspect_threshold</t>
  </si>
  <si>
    <t>trigger</t>
  </si>
  <si>
    <t>threshold_min</t>
  </si>
  <si>
    <t>threshold_max</t>
  </si>
  <si>
    <t>on_condition</t>
  </si>
  <si>
    <t>safety_factor</t>
  </si>
  <si>
    <t>CM</t>
  </si>
  <si>
    <t>An asset that has made it 100 years?</t>
  </si>
  <si>
    <t>action</t>
  </si>
  <si>
    <t>Termite_</t>
  </si>
  <si>
    <t>failure_model</t>
  </si>
  <si>
    <t>Failures</t>
  </si>
  <si>
    <t>external_diameter</t>
  </si>
  <si>
    <t>pbt</t>
  </si>
  <si>
    <t>pf_interval</t>
  </si>
  <si>
    <t>pf_curve</t>
  </si>
  <si>
    <t>pf_std</t>
  </si>
  <si>
    <t>pf_linear</t>
  </si>
  <si>
    <t>perfect</t>
  </si>
  <si>
    <t>failed</t>
  </si>
  <si>
    <t>failure_mode</t>
  </si>
  <si>
    <t>task</t>
  </si>
  <si>
    <t>p_effective</t>
  </si>
  <si>
    <t>cost</t>
  </si>
  <si>
    <t>t_delay</t>
  </si>
  <si>
    <t>t_interval</t>
  </si>
  <si>
    <t>time</t>
  </si>
  <si>
    <t>state</t>
  </si>
  <si>
    <t>impact</t>
  </si>
  <si>
    <t>initiation</t>
  </si>
  <si>
    <t>detection</t>
  </si>
  <si>
    <t>failure</t>
  </si>
  <si>
    <t>Condition</t>
  </si>
  <si>
    <t>target</t>
  </si>
  <si>
    <t>method</t>
  </si>
  <si>
    <t>axis</t>
  </si>
  <si>
    <t>Trigger</t>
  </si>
  <si>
    <t>condition_name</t>
  </si>
  <si>
    <t>inspection</t>
  </si>
  <si>
    <t>termite_powder</t>
  </si>
  <si>
    <t>replace</t>
  </si>
  <si>
    <t>task_name</t>
  </si>
  <si>
    <t>repair</t>
  </si>
  <si>
    <t>tasks</t>
  </si>
  <si>
    <t>any</t>
  </si>
  <si>
    <t>nil</t>
  </si>
  <si>
    <t>max</t>
  </si>
  <si>
    <t>early_replacement</t>
  </si>
  <si>
    <t>emergency_replacement</t>
  </si>
  <si>
    <t>fungal decay</t>
  </si>
  <si>
    <t>pole_saver_rod</t>
  </si>
  <si>
    <t>linear</t>
  </si>
  <si>
    <t>[pole] {broken} due to (termites)</t>
  </si>
  <si>
    <t>task_group</t>
  </si>
  <si>
    <t>level_3_inspection</t>
  </si>
  <si>
    <t>task_group_name</t>
  </si>
  <si>
    <t>apportion_costs</t>
  </si>
  <si>
    <t>admin</t>
  </si>
  <si>
    <t>maint</t>
  </si>
  <si>
    <t>travel</t>
  </si>
  <si>
    <t>yes</t>
  </si>
  <si>
    <t>no</t>
  </si>
  <si>
    <t>Level of Failure</t>
  </si>
  <si>
    <t>fm</t>
  </si>
  <si>
    <t>schedule</t>
  </si>
  <si>
    <t>Schedule</t>
  </si>
  <si>
    <t>Impact</t>
  </si>
  <si>
    <t>Level of Impact</t>
  </si>
  <si>
    <t>[pole] {broken} due to (impact)</t>
  </si>
  <si>
    <t>[pole] {broken} due to (fire damage)</t>
  </si>
  <si>
    <t>System</t>
  </si>
  <si>
    <t>Sub System</t>
  </si>
  <si>
    <t>Module</t>
  </si>
  <si>
    <t>Maintainable Item</t>
  </si>
  <si>
    <t>Pole</t>
  </si>
  <si>
    <t>pole (common)</t>
  </si>
  <si>
    <t>pole (timber)</t>
  </si>
  <si>
    <t>pole (concrete)</t>
  </si>
  <si>
    <t>pole (steel)</t>
  </si>
  <si>
    <t>pole (composite)</t>
  </si>
  <si>
    <t>pole footing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</si>
  <si>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</si>
  <si>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</si>
  <si>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</si>
  <si>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</si>
  <si>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</si>
  <si>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</si>
  <si>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</si>
  <si>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</si>
  <si>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</si>
  <si>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</si>
  <si>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</si>
  <si>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</si>
  <si>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</si>
  <si>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</si>
  <si>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</si>
  <si>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</si>
  <si>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</si>
  <si>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</si>
  <si>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strut</t>
  </si>
  <si>
    <t>acroprop</t>
  </si>
  <si>
    <t>pole accessories</t>
  </si>
  <si>
    <t>fauna protection</t>
  </si>
  <si>
    <t>stay protection</t>
  </si>
  <si>
    <t>cattle guard post</t>
  </si>
  <si>
    <t>[pole] {broken} due to (lightning)</t>
  </si>
  <si>
    <t>[pole] {broken} due to (weathering)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</si>
  <si>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</si>
  <si>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</si>
  <si>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</si>
  <si>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</si>
  <si>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</si>
  <si>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</si>
  <si>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</si>
  <si>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</si>
  <si>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</si>
  <si>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</si>
  <si>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</si>
  <si>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</si>
  <si>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</si>
  <si>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</si>
  <si>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</si>
  <si>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</si>
  <si>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</si>
  <si>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</si>
  <si>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</si>
  <si>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</si>
  <si>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</si>
  <si>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</si>
  <si>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</si>
  <si>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</si>
  <si>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</si>
  <si>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</si>
  <si>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</si>
  <si>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</si>
  <si>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</si>
  <si>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</si>
  <si>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</si>
  <si>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</si>
  <si>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</si>
  <si>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</si>
  <si>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</si>
  <si>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</si>
  <si>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</si>
  <si>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</si>
  <si>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</si>
  <si>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</si>
  <si>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</si>
  <si>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</si>
  <si>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</si>
  <si>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</si>
  <si>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</si>
  <si>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</si>
  <si>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</si>
  <si>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</si>
  <si>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</si>
  <si>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[pole]</t>
  </si>
  <si>
    <t>[pole sapwood]</t>
  </si>
  <si>
    <t>Component</t>
  </si>
  <si>
    <t>dsf_calc</t>
  </si>
  <si>
    <t>Stay</t>
  </si>
  <si>
    <t>Footing</t>
  </si>
  <si>
    <t>Pole Stay</t>
  </si>
  <si>
    <t>[pole] {broken} due to (fungal decay - internal)</t>
  </si>
  <si>
    <t>[pole] {broken} due to (fungal decay - external)</t>
  </si>
  <si>
    <t>Degrade condition</t>
  </si>
  <si>
    <t>Pole Sre</t>
  </si>
  <si>
    <t>Pole Strength</t>
  </si>
  <si>
    <t>CZD</t>
  </si>
  <si>
    <t>AGD</t>
  </si>
  <si>
    <t>WT</t>
  </si>
  <si>
    <t>SSF</t>
  </si>
  <si>
    <t>PLP SF</t>
  </si>
  <si>
    <t>Load</t>
  </si>
  <si>
    <t>pole_strength / actual load</t>
  </si>
  <si>
    <t>pole_strength / pole load</t>
  </si>
  <si>
    <t>pole_load = pole_ strength / 4</t>
  </si>
  <si>
    <t>Pole Load</t>
  </si>
  <si>
    <t>pole_strength/4</t>
  </si>
  <si>
    <t>WASP</t>
  </si>
  <si>
    <t>PLP</t>
  </si>
  <si>
    <t>Story to explain</t>
  </si>
  <si>
    <t>inspection interval for new poles</t>
  </si>
  <si>
    <t>inspection interval for each poles</t>
  </si>
  <si>
    <t>For each type</t>
  </si>
  <si>
    <t>Starting Condition</t>
  </si>
  <si>
    <t>Age</t>
  </si>
  <si>
    <t>Pole cap</t>
  </si>
  <si>
    <t>Pole Cap</t>
  </si>
  <si>
    <t>actual_safety_factor</t>
  </si>
  <si>
    <t>simple_safety_factor</t>
  </si>
  <si>
    <t>ssf</t>
  </si>
  <si>
    <t>asf</t>
  </si>
  <si>
    <t>top_of_pole_stregnth</t>
  </si>
  <si>
    <t>pole_cap_present</t>
  </si>
  <si>
    <t>step</t>
  </si>
  <si>
    <t>Material</t>
  </si>
  <si>
    <t>Treatment</t>
  </si>
  <si>
    <t>[pole foundation] due to (unknown)</t>
  </si>
  <si>
    <t>[pole cap] due to (unknown)</t>
  </si>
  <si>
    <t>[pole stay] due to (bed log)</t>
  </si>
  <si>
    <t>[pole stay] due to (impact)</t>
  </si>
  <si>
    <t>[pole stay] due to (corrosion)</t>
  </si>
  <si>
    <t>[pole stay] due to (unknown)</t>
  </si>
  <si>
    <t>Indicators</t>
  </si>
  <si>
    <t>Task</t>
  </si>
  <si>
    <t>State</t>
  </si>
  <si>
    <t>Time</t>
  </si>
  <si>
    <t>initiated</t>
  </si>
  <si>
    <t>detected</t>
  </si>
  <si>
    <t>Indicator</t>
  </si>
  <si>
    <t>Safety Factor</t>
  </si>
  <si>
    <t>failure mode</t>
  </si>
  <si>
    <t>restore</t>
  </si>
  <si>
    <t>replacement</t>
  </si>
  <si>
    <t>sf</t>
  </si>
  <si>
    <t>Nil</t>
  </si>
  <si>
    <t>FailureMode</t>
  </si>
  <si>
    <t>Parent</t>
  </si>
  <si>
    <t>as-bad-as-old</t>
  </si>
  <si>
    <t>grp</t>
  </si>
  <si>
    <t>reduction_factor</t>
  </si>
  <si>
    <t>as_good_as_new</t>
  </si>
  <si>
    <t>better_than_old_worse_than_new</t>
  </si>
  <si>
    <t>new</t>
  </si>
  <si>
    <t>Pole Footing</t>
  </si>
  <si>
    <t>Failure Mode</t>
  </si>
  <si>
    <t>rul_min</t>
  </si>
  <si>
    <t>rul_max</t>
  </si>
  <si>
    <t>min</t>
  </si>
  <si>
    <t>indicators</t>
  </si>
  <si>
    <t>Asset Model</t>
  </si>
  <si>
    <t>Asset Data</t>
  </si>
  <si>
    <t>CAT1/2 replacement</t>
  </si>
  <si>
    <t>CAT3/4 replacement</t>
  </si>
  <si>
    <t>weeks</t>
  </si>
  <si>
    <t>fixed</t>
  </si>
  <si>
    <t>modify</t>
  </si>
  <si>
    <t>addition</t>
  </si>
  <si>
    <t>has_strut</t>
  </si>
  <si>
    <t>value?</t>
  </si>
  <si>
    <t>Greg -&gt; Life extension</t>
  </si>
  <si>
    <t>Multiple tasks are triggered</t>
  </si>
  <si>
    <t>reinforce</t>
  </si>
  <si>
    <t>termite powder</t>
  </si>
  <si>
    <t>life extension</t>
  </si>
  <si>
    <t>change an indicator</t>
  </si>
  <si>
    <t>Calibration scenario</t>
  </si>
  <si>
    <t>Strength</t>
  </si>
  <si>
    <t>ED</t>
  </si>
  <si>
    <t>Length</t>
  </si>
  <si>
    <t>m</t>
  </si>
  <si>
    <t>mm</t>
  </si>
  <si>
    <t>kN</t>
  </si>
  <si>
    <t>[pole top equipment] due to {cracking}</t>
  </si>
  <si>
    <t>cracking_present</t>
  </si>
  <si>
    <t>level_of_repair</t>
  </si>
  <si>
    <t>as_bad_as_old</t>
  </si>
  <si>
    <t>all</t>
  </si>
  <si>
    <t>system</t>
  </si>
  <si>
    <t>sub_system</t>
  </si>
  <si>
    <t>asset</t>
  </si>
  <si>
    <t>termite</t>
  </si>
  <si>
    <t>asset_model</t>
  </si>
  <si>
    <t>indicator_model</t>
  </si>
  <si>
    <t>name</t>
  </si>
  <si>
    <t>indicator</t>
  </si>
  <si>
    <t>task_model</t>
  </si>
  <si>
    <t>condition_model</t>
  </si>
  <si>
    <t>trigger_model</t>
  </si>
  <si>
    <t>impact_model</t>
  </si>
  <si>
    <t>id</t>
  </si>
  <si>
    <t>crossarm</t>
  </si>
  <si>
    <t>cross_sectional_area</t>
  </si>
  <si>
    <t>crack_length</t>
  </si>
  <si>
    <t>distribution</t>
  </si>
  <si>
    <t>activity</t>
  </si>
  <si>
    <t>Inspection</t>
  </si>
  <si>
    <t>ConditionTask</t>
  </si>
  <si>
    <t>lower</t>
  </si>
  <si>
    <t>upper</t>
  </si>
  <si>
    <t>replacement_failed</t>
  </si>
  <si>
    <t>lightning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</si>
</sst>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" fillId="17" borderId="0" xfId="0" applyFont="1" applyFill="1"/>
    <xf numFmtId="0" fontId="0" fillId="17" borderId="0" xfId="0" applyFill="1"/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16" borderId="0" xfId="0" applyFont="1" applyFill="1" applyAlignment="1">
      <alignment horizontal="left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2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tilnsw.sharepoint.com/teams/AssetManagement-StrategyProject/Shared%20Documents/General/2.%20Methodologies,%20Frameworks%20and%20Processes/Modelling/PoF%20Attempt%201/Asset%20Strategy%20-%20Modelling%20v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Instructions"/>
      <sheetName val="Failure History"/>
      <sheetName val="Data Validation"/>
      <sheetName val="Input"/>
      <sheetName val="RCM"/>
      <sheetName val="System"/>
      <sheetName val="Insp Outcome"/>
      <sheetName val="Effect"/>
      <sheetName val="Likelihood"/>
      <sheetName val="Assumptions"/>
      <sheetName val="R(t)"/>
      <sheetName val="F(t step)"/>
      <sheetName val="Failures"/>
      <sheetName val="Failures w Replacement"/>
      <sheetName val="Maintenance Strategy"/>
      <sheetName val="Asset Strategy - Modelling v0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 x14ac:dyDescent="0.2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 x14ac:dyDescent="0.25">
      <c r="A3" t="s">
        <v>13</v>
      </c>
      <c r="F3" t="s">
        <v>18</v>
      </c>
    </row>
    <row r="5" spans="1:19" x14ac:dyDescent="0.25">
      <c r="A5" t="s">
        <v>14</v>
      </c>
      <c r="F5" t="s">
        <v>19</v>
      </c>
    </row>
    <row r="6" spans="1:19" x14ac:dyDescent="0.25">
      <c r="A6" t="s">
        <v>15</v>
      </c>
      <c r="N6" t="s">
        <v>199</v>
      </c>
    </row>
    <row r="7" spans="1:19" x14ac:dyDescent="0.25">
      <c r="A7" t="s">
        <v>16</v>
      </c>
    </row>
    <row r="8" spans="1:19" x14ac:dyDescent="0.25">
      <c r="A8" t="s">
        <v>17</v>
      </c>
    </row>
    <row r="12" spans="1:19" x14ac:dyDescent="0.25">
      <c r="O12" s="1" t="s">
        <v>69</v>
      </c>
      <c r="Q12" s="1" t="s">
        <v>99</v>
      </c>
      <c r="S12" s="1" t="s">
        <v>100</v>
      </c>
    </row>
    <row r="13" spans="1:19" x14ac:dyDescent="0.25">
      <c r="F13" s="1" t="s">
        <v>23</v>
      </c>
      <c r="O13" t="s">
        <v>240</v>
      </c>
      <c r="Q13" t="s">
        <v>78</v>
      </c>
      <c r="S13" t="s">
        <v>249</v>
      </c>
    </row>
    <row r="14" spans="1:19" x14ac:dyDescent="0.25">
      <c r="F14" s="12" t="s">
        <v>24</v>
      </c>
      <c r="O14" t="s">
        <v>65</v>
      </c>
      <c r="Q14" t="s">
        <v>252</v>
      </c>
      <c r="S14" t="s">
        <v>250</v>
      </c>
    </row>
    <row r="15" spans="1:19" x14ac:dyDescent="0.25">
      <c r="F15" t="s">
        <v>25</v>
      </c>
      <c r="J15" t="s">
        <v>27</v>
      </c>
      <c r="O15" t="s">
        <v>239</v>
      </c>
      <c r="Q15" t="s">
        <v>256</v>
      </c>
      <c r="S15" t="s">
        <v>191</v>
      </c>
    </row>
    <row r="16" spans="1:19" x14ac:dyDescent="0.25">
      <c r="F16" t="s">
        <v>26</v>
      </c>
      <c r="Q16" t="s">
        <v>255</v>
      </c>
      <c r="S16" t="s">
        <v>251</v>
      </c>
    </row>
    <row r="17" spans="1:19" x14ac:dyDescent="0.25">
      <c r="F17" t="s">
        <v>28</v>
      </c>
      <c r="O17" t="s">
        <v>98</v>
      </c>
      <c r="Q17" t="s">
        <v>257</v>
      </c>
    </row>
    <row r="18" spans="1:19" x14ac:dyDescent="0.25">
      <c r="O18" t="s">
        <v>243</v>
      </c>
    </row>
    <row r="20" spans="1:19" x14ac:dyDescent="0.25">
      <c r="F20" t="s">
        <v>40</v>
      </c>
    </row>
    <row r="27" spans="1:19" x14ac:dyDescent="0.25">
      <c r="A27" t="s">
        <v>198</v>
      </c>
    </row>
    <row r="31" spans="1:19" x14ac:dyDescent="0.25">
      <c r="D31" t="s">
        <v>245</v>
      </c>
      <c r="E31" t="s">
        <v>0</v>
      </c>
      <c r="M31" s="1" t="s">
        <v>71</v>
      </c>
      <c r="N31" s="1" t="s">
        <v>75</v>
      </c>
      <c r="O31" s="1" t="s">
        <v>246</v>
      </c>
      <c r="P31" s="1" t="s">
        <v>73</v>
      </c>
      <c r="R31" s="1" t="s">
        <v>61</v>
      </c>
      <c r="S31" s="1" t="s">
        <v>254</v>
      </c>
    </row>
    <row r="32" spans="1:19" x14ac:dyDescent="0.25">
      <c r="A32" t="s">
        <v>238</v>
      </c>
      <c r="J32" t="s">
        <v>34</v>
      </c>
      <c r="R32" t="s">
        <v>78</v>
      </c>
      <c r="S32" t="s">
        <v>78</v>
      </c>
    </row>
    <row r="33" spans="2:19" x14ac:dyDescent="0.25">
      <c r="B33" t="s">
        <v>69</v>
      </c>
      <c r="K33" t="s">
        <v>59</v>
      </c>
      <c r="R33" t="s">
        <v>252</v>
      </c>
      <c r="S33">
        <v>0</v>
      </c>
    </row>
    <row r="34" spans="2:19" x14ac:dyDescent="0.25">
      <c r="C34" t="s">
        <v>240</v>
      </c>
      <c r="K34" t="s">
        <v>60</v>
      </c>
      <c r="R34" t="s">
        <v>256</v>
      </c>
      <c r="S34">
        <v>0.5</v>
      </c>
    </row>
    <row r="35" spans="2:19" x14ac:dyDescent="0.25">
      <c r="C35" t="s">
        <v>239</v>
      </c>
      <c r="D35" t="s">
        <v>241</v>
      </c>
      <c r="G35" t="s">
        <v>239</v>
      </c>
      <c r="L35" t="s">
        <v>241</v>
      </c>
      <c r="R35" t="s">
        <v>255</v>
      </c>
      <c r="S35">
        <v>1</v>
      </c>
    </row>
    <row r="36" spans="2:19" x14ac:dyDescent="0.25">
      <c r="D36" t="s">
        <v>242</v>
      </c>
      <c r="L36" t="s">
        <v>242</v>
      </c>
      <c r="R36" t="s">
        <v>257</v>
      </c>
      <c r="S36">
        <v>1</v>
      </c>
    </row>
    <row r="37" spans="2:19" x14ac:dyDescent="0.25">
      <c r="D37" s="43" t="s">
        <v>52</v>
      </c>
      <c r="L37" t="s">
        <v>52</v>
      </c>
    </row>
    <row r="38" spans="2:19" x14ac:dyDescent="0.25">
      <c r="C38" t="s">
        <v>243</v>
      </c>
      <c r="E38" t="s">
        <v>65</v>
      </c>
      <c r="K38" t="s">
        <v>20</v>
      </c>
    </row>
    <row r="39" spans="2:19" x14ac:dyDescent="0.25">
      <c r="C39" t="s">
        <v>240</v>
      </c>
      <c r="E39" t="s">
        <v>244</v>
      </c>
      <c r="J39" t="s">
        <v>61</v>
      </c>
    </row>
    <row r="40" spans="2:19" x14ac:dyDescent="0.25">
      <c r="K40" t="s">
        <v>59</v>
      </c>
    </row>
    <row r="41" spans="2:19" x14ac:dyDescent="0.25">
      <c r="K41" t="s">
        <v>60</v>
      </c>
    </row>
    <row r="42" spans="2:19" x14ac:dyDescent="0.25">
      <c r="K42" t="s">
        <v>20</v>
      </c>
    </row>
    <row r="52" spans="1:12" x14ac:dyDescent="0.25">
      <c r="H52" t="s">
        <v>263</v>
      </c>
    </row>
    <row r="53" spans="1:12" x14ac:dyDescent="0.25">
      <c r="A53" s="1" t="s">
        <v>265</v>
      </c>
      <c r="F53" s="1" t="s">
        <v>229</v>
      </c>
      <c r="G53" s="1" t="s">
        <v>230</v>
      </c>
      <c r="H53" s="1" t="s">
        <v>65</v>
      </c>
      <c r="I53" s="1" t="s">
        <v>219</v>
      </c>
    </row>
    <row r="54" spans="1:12" x14ac:dyDescent="0.25">
      <c r="E54" s="1" t="s">
        <v>264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 x14ac:dyDescent="0.25">
      <c r="L55">
        <f>L54/60/60</f>
        <v>8</v>
      </c>
    </row>
    <row r="57" spans="1:12" x14ac:dyDescent="0.25">
      <c r="A57" s="1" t="s">
        <v>274</v>
      </c>
    </row>
    <row r="59" spans="1:12" x14ac:dyDescent="0.25">
      <c r="F59" t="s">
        <v>278</v>
      </c>
    </row>
    <row r="60" spans="1:12" x14ac:dyDescent="0.25">
      <c r="B60" t="s">
        <v>275</v>
      </c>
      <c r="E60" t="s">
        <v>73</v>
      </c>
    </row>
    <row r="61" spans="1:12" x14ac:dyDescent="0.25">
      <c r="E61" t="s">
        <v>276</v>
      </c>
    </row>
    <row r="62" spans="1:12" x14ac:dyDescent="0.25">
      <c r="E62" t="s">
        <v>277</v>
      </c>
    </row>
    <row r="65" spans="1:3" x14ac:dyDescent="0.25">
      <c r="B65" t="s">
        <v>61</v>
      </c>
      <c r="C65" s="15" t="s">
        <v>279</v>
      </c>
    </row>
    <row r="68" spans="1:3" x14ac:dyDescent="0.25">
      <c r="B68" t="s">
        <v>280</v>
      </c>
    </row>
    <row r="69" spans="1:3" x14ac:dyDescent="0.25">
      <c r="A69" t="s">
        <v>281</v>
      </c>
      <c r="B69">
        <v>4</v>
      </c>
      <c r="C69" t="s">
        <v>286</v>
      </c>
    </row>
    <row r="70" spans="1:3" x14ac:dyDescent="0.25">
      <c r="A70" t="s">
        <v>282</v>
      </c>
      <c r="B70">
        <v>250</v>
      </c>
      <c r="C70" t="s">
        <v>285</v>
      </c>
    </row>
    <row r="71" spans="1:3" x14ac:dyDescent="0.25">
      <c r="A71" t="s">
        <v>283</v>
      </c>
      <c r="B71">
        <v>12.5</v>
      </c>
      <c r="C71" t="s">
        <v>284</v>
      </c>
    </row>
  </sheetData>
  <conditionalFormatting sqref="O13:O15 O17:O18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 x14ac:dyDescent="0.2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 x14ac:dyDescent="0.25">
      <c r="A2" s="1" t="s">
        <v>214</v>
      </c>
    </row>
    <row r="3" spans="1:19" x14ac:dyDescent="0.25">
      <c r="P3" s="1"/>
      <c r="Q3" s="1"/>
      <c r="R3" s="1" t="s">
        <v>204</v>
      </c>
      <c r="S3" s="1" t="s">
        <v>205</v>
      </c>
    </row>
    <row r="4" spans="1:19" x14ac:dyDescent="0.25">
      <c r="B4" t="s">
        <v>215</v>
      </c>
      <c r="I4" t="s">
        <v>204</v>
      </c>
      <c r="J4" t="s">
        <v>205</v>
      </c>
      <c r="P4" s="1" t="s">
        <v>13</v>
      </c>
      <c r="Q4" s="1" t="s">
        <v>200</v>
      </c>
      <c r="R4" t="s">
        <v>212</v>
      </c>
      <c r="S4" t="s">
        <v>212</v>
      </c>
    </row>
    <row r="5" spans="1:19" x14ac:dyDescent="0.25">
      <c r="B5" t="s">
        <v>216</v>
      </c>
      <c r="H5" t="s">
        <v>200</v>
      </c>
      <c r="I5" s="3">
        <v>14</v>
      </c>
      <c r="J5">
        <v>14</v>
      </c>
      <c r="P5" s="1"/>
      <c r="Q5" s="1" t="s">
        <v>210</v>
      </c>
      <c r="R5" s="41" t="s">
        <v>211</v>
      </c>
      <c r="S5" t="s">
        <v>213</v>
      </c>
    </row>
    <row r="6" spans="1:19" x14ac:dyDescent="0.25">
      <c r="H6" t="s">
        <v>206</v>
      </c>
      <c r="I6">
        <f>I5/4</f>
        <v>3.5</v>
      </c>
      <c r="J6" s="5">
        <f>I6/2</f>
        <v>1.75</v>
      </c>
      <c r="P6" s="1"/>
      <c r="Q6" s="1" t="s">
        <v>202</v>
      </c>
      <c r="R6" t="s">
        <v>212</v>
      </c>
      <c r="S6" t="s">
        <v>212</v>
      </c>
    </row>
    <row r="7" spans="1:19" x14ac:dyDescent="0.25">
      <c r="P7" s="1"/>
      <c r="Q7" s="1" t="s">
        <v>201</v>
      </c>
      <c r="R7" t="s">
        <v>212</v>
      </c>
      <c r="S7" t="s">
        <v>212</v>
      </c>
    </row>
    <row r="8" spans="1:19" x14ac:dyDescent="0.25">
      <c r="H8" t="s">
        <v>202</v>
      </c>
      <c r="I8" s="5">
        <v>320</v>
      </c>
      <c r="P8" s="1"/>
      <c r="Q8" s="1" t="s">
        <v>203</v>
      </c>
      <c r="R8" t="s">
        <v>212</v>
      </c>
      <c r="S8" t="s">
        <v>212</v>
      </c>
    </row>
    <row r="9" spans="1:19" x14ac:dyDescent="0.25">
      <c r="A9" t="s">
        <v>217</v>
      </c>
      <c r="H9" t="s">
        <v>201</v>
      </c>
      <c r="I9" s="5">
        <v>100</v>
      </c>
    </row>
    <row r="10" spans="1:19" x14ac:dyDescent="0.25">
      <c r="H10" t="s">
        <v>203</v>
      </c>
      <c r="I10" s="5">
        <v>10</v>
      </c>
    </row>
    <row r="11" spans="1:19" x14ac:dyDescent="0.25">
      <c r="B11" s="1" t="s">
        <v>218</v>
      </c>
    </row>
    <row r="12" spans="1:19" x14ac:dyDescent="0.25">
      <c r="B12" t="s">
        <v>219</v>
      </c>
      <c r="I12" s="9">
        <v>3.7</v>
      </c>
      <c r="J12">
        <f>I12/J6*I6</f>
        <v>7.4</v>
      </c>
    </row>
    <row r="16" spans="1:19" x14ac:dyDescent="0.25">
      <c r="J16" t="s">
        <v>208</v>
      </c>
      <c r="M16" t="s">
        <v>209</v>
      </c>
    </row>
    <row r="19" spans="10:10" x14ac:dyDescent="0.25">
      <c r="J19" t="s">
        <v>207</v>
      </c>
    </row>
    <row r="1048576" spans="15:15" x14ac:dyDescent="0.25">
      <c r="O1048576" t="s">
        <v>212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 x14ac:dyDescent="0.2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 x14ac:dyDescent="0.25">
      <c r="A1" s="5" t="s">
        <v>6</v>
      </c>
      <c r="B1" s="5"/>
      <c r="C1" s="5"/>
      <c r="D1" s="6" t="s">
        <v>44</v>
      </c>
      <c r="E1" s="6"/>
      <c r="F1" s="7"/>
      <c r="G1" s="7"/>
      <c r="H1" s="7"/>
      <c r="I1" s="7"/>
      <c r="J1" s="7"/>
      <c r="K1" s="7"/>
      <c r="L1" s="2" t="s">
        <v>20</v>
      </c>
      <c r="M1" s="3"/>
      <c r="N1" s="3"/>
      <c r="O1" s="3"/>
      <c r="P1" s="4" t="s">
        <v>32</v>
      </c>
      <c r="Q1" s="4"/>
      <c r="R1" s="5"/>
      <c r="S1" s="5"/>
      <c r="T1" s="5"/>
      <c r="U1" s="11" t="s">
        <v>12</v>
      </c>
      <c r="V1" s="11"/>
      <c r="W1" s="11"/>
      <c r="X1" s="11"/>
      <c r="Y1" s="11"/>
      <c r="Z1" s="8" t="s">
        <v>39</v>
      </c>
      <c r="AA1" s="1"/>
    </row>
    <row r="2" spans="1:29" s="1" customFormat="1" x14ac:dyDescent="0.25">
      <c r="A2" s="4" t="s">
        <v>0</v>
      </c>
      <c r="B2" s="4" t="s">
        <v>1</v>
      </c>
      <c r="C2" s="4" t="s">
        <v>2</v>
      </c>
      <c r="D2" s="6" t="s">
        <v>43</v>
      </c>
      <c r="E2" s="6" t="s">
        <v>3</v>
      </c>
      <c r="F2" s="6" t="s">
        <v>4</v>
      </c>
      <c r="G2" s="6" t="s">
        <v>5</v>
      </c>
      <c r="H2" s="6"/>
      <c r="I2" s="6" t="s">
        <v>48</v>
      </c>
      <c r="J2" s="6" t="s">
        <v>47</v>
      </c>
      <c r="K2" s="6" t="s">
        <v>49</v>
      </c>
      <c r="L2" s="2" t="s">
        <v>20</v>
      </c>
      <c r="M2" s="2" t="s">
        <v>22</v>
      </c>
      <c r="N2" s="2" t="s">
        <v>51</v>
      </c>
      <c r="O2" s="2" t="s">
        <v>52</v>
      </c>
      <c r="P2" s="4" t="s">
        <v>29</v>
      </c>
      <c r="Q2" s="4" t="s">
        <v>11</v>
      </c>
      <c r="R2" s="4" t="s">
        <v>33</v>
      </c>
      <c r="S2" s="4" t="s">
        <v>31</v>
      </c>
      <c r="T2" s="4" t="s">
        <v>30</v>
      </c>
      <c r="U2" s="11" t="s">
        <v>34</v>
      </c>
      <c r="V2" s="11" t="s">
        <v>20</v>
      </c>
      <c r="W2" s="11" t="s">
        <v>36</v>
      </c>
      <c r="X2" s="11" t="s">
        <v>35</v>
      </c>
      <c r="Y2" s="11" t="s">
        <v>41</v>
      </c>
      <c r="Z2" s="8" t="s">
        <v>34</v>
      </c>
      <c r="AA2" s="1" t="s">
        <v>20</v>
      </c>
      <c r="AB2" s="1" t="s">
        <v>36</v>
      </c>
      <c r="AC2" s="1" t="s">
        <v>35</v>
      </c>
    </row>
    <row r="3" spans="1:29" x14ac:dyDescent="0.25">
      <c r="A3" s="5" t="s">
        <v>9</v>
      </c>
      <c r="B3" s="5" t="s">
        <v>7</v>
      </c>
      <c r="C3" s="5" t="s">
        <v>8</v>
      </c>
      <c r="D3" s="7" t="s">
        <v>46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21</v>
      </c>
      <c r="M3" s="3" t="s">
        <v>50</v>
      </c>
      <c r="N3" s="3">
        <v>100</v>
      </c>
      <c r="O3" s="3">
        <v>0</v>
      </c>
      <c r="P3" s="5">
        <v>5</v>
      </c>
      <c r="Q3" s="5" t="s">
        <v>10</v>
      </c>
      <c r="R3" s="5">
        <v>95</v>
      </c>
      <c r="S3" s="13">
        <v>0.8</v>
      </c>
      <c r="T3" s="14">
        <v>100</v>
      </c>
      <c r="U3" s="12" t="s">
        <v>37</v>
      </c>
      <c r="V3" s="12" t="s">
        <v>21</v>
      </c>
      <c r="W3" s="12">
        <v>95</v>
      </c>
      <c r="X3" s="12">
        <v>50</v>
      </c>
      <c r="Y3" s="12" t="s">
        <v>42</v>
      </c>
      <c r="Z3" s="9" t="s">
        <v>37</v>
      </c>
      <c r="AA3" s="9" t="s">
        <v>38</v>
      </c>
      <c r="AB3">
        <v>50</v>
      </c>
      <c r="AC3">
        <v>10</v>
      </c>
    </row>
    <row r="4" spans="1:29" x14ac:dyDescent="0.25">
      <c r="L4" s="3" t="s">
        <v>45</v>
      </c>
      <c r="M4" t="s">
        <v>50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BB46"/>
  <sheetViews>
    <sheetView tabSelected="1" topLeftCell="I4" workbookViewId="0">
      <selection activeCell="Q9" sqref="Q9"/>
    </sheetView>
  </sheetViews>
  <sheetFormatPr defaultRowHeight="15" x14ac:dyDescent="0.25"/>
  <cols>
    <col min="2" max="2" width="13.140625" bestFit="1" customWidth="1"/>
    <col min="3" max="4" width="13.140625" customWidth="1"/>
    <col min="5" max="5" width="2.5703125" style="60" customWidth="1"/>
    <col min="6" max="6" width="19.85546875" bestFit="1" customWidth="1"/>
    <col min="7" max="9" width="13.140625" customWidth="1"/>
    <col min="10" max="10" width="3.140625" style="60" customWidth="1"/>
    <col min="11" max="11" width="13.140625" bestFit="1" customWidth="1"/>
    <col min="12" max="17" width="13.140625" customWidth="1"/>
    <col min="18" max="18" width="3.42578125" style="60" customWidth="1"/>
    <col min="19" max="19" width="26.5703125" customWidth="1"/>
    <col min="20" max="20" width="3.42578125" style="60" customWidth="1"/>
    <col min="21" max="21" width="23.5703125" bestFit="1" customWidth="1"/>
    <col min="22" max="22" width="11.140625" bestFit="1" customWidth="1"/>
    <col min="24" max="24" width="14.85546875" bestFit="1" customWidth="1"/>
    <col min="25" max="25" width="10.28515625" bestFit="1" customWidth="1"/>
    <col min="26" max="26" width="14.85546875" customWidth="1"/>
    <col min="27" max="27" width="14.7109375" bestFit="1" customWidth="1"/>
    <col min="29" max="29" width="9.5703125" bestFit="1" customWidth="1"/>
    <col min="30" max="30" width="16.140625" bestFit="1" customWidth="1"/>
    <col min="31" max="31" width="23.5703125" customWidth="1"/>
    <col min="32" max="32" width="12" bestFit="1" customWidth="1"/>
    <col min="33" max="34" width="11.5703125" bestFit="1" customWidth="1"/>
    <col min="35" max="35" width="2.85546875" style="51" customWidth="1"/>
    <col min="36" max="40" width="9.140625" style="17"/>
    <col min="41" max="41" width="2.85546875" style="51" customWidth="1"/>
    <col min="42" max="42" width="17.85546875" bestFit="1" customWidth="1"/>
    <col min="43" max="43" width="14.140625" style="20" bestFit="1" customWidth="1"/>
    <col min="44" max="44" width="14.42578125" style="20" bestFit="1" customWidth="1"/>
    <col min="45" max="45" width="2.42578125" style="54" customWidth="1"/>
    <col min="46" max="48" width="9.140625" style="17"/>
    <col min="49" max="49" width="2.42578125" style="51" customWidth="1"/>
    <col min="50" max="50" width="17.85546875" bestFit="1" customWidth="1"/>
    <col min="52" max="52" width="15.85546875" bestFit="1" customWidth="1"/>
    <col min="54" max="54" width="2.42578125" style="48" customWidth="1"/>
  </cols>
  <sheetData>
    <row r="1" spans="1:54" s="1" customFormat="1" x14ac:dyDescent="0.25">
      <c r="B1" s="1" t="s">
        <v>296</v>
      </c>
      <c r="E1" s="59"/>
      <c r="F1" s="1" t="s">
        <v>297</v>
      </c>
      <c r="J1" s="59"/>
      <c r="K1" s="1" t="s">
        <v>43</v>
      </c>
      <c r="R1" s="59"/>
      <c r="S1" s="1" t="s">
        <v>301</v>
      </c>
      <c r="T1" s="59"/>
      <c r="U1" s="25" t="s">
        <v>300</v>
      </c>
      <c r="V1" s="25"/>
      <c r="W1" s="25"/>
      <c r="X1" s="25"/>
      <c r="Y1" s="25"/>
      <c r="Z1" s="25"/>
      <c r="AA1" s="25"/>
      <c r="AB1" s="25"/>
      <c r="AC1" s="25"/>
      <c r="AD1" s="25"/>
      <c r="AE1" s="2"/>
      <c r="AF1" s="2"/>
      <c r="AG1" s="2"/>
      <c r="AH1" s="2"/>
      <c r="AI1" s="49"/>
      <c r="AJ1" s="68" t="s">
        <v>302</v>
      </c>
      <c r="AK1" s="22"/>
      <c r="AL1" s="22"/>
      <c r="AM1" s="22"/>
      <c r="AN1" s="22"/>
      <c r="AO1" s="49"/>
      <c r="AP1" s="23"/>
      <c r="AQ1" s="24"/>
      <c r="AR1" s="24"/>
      <c r="AS1" s="52"/>
      <c r="AT1" s="69" t="s">
        <v>303</v>
      </c>
      <c r="AU1" s="69"/>
      <c r="AV1" s="69"/>
      <c r="AW1" s="70"/>
      <c r="AX1" s="69"/>
      <c r="AY1" s="69"/>
      <c r="AZ1" s="69"/>
      <c r="BA1" s="69"/>
      <c r="BB1" s="46"/>
    </row>
    <row r="2" spans="1:54" s="1" customFormat="1" x14ac:dyDescent="0.25">
      <c r="B2" s="1" t="s">
        <v>292</v>
      </c>
      <c r="C2" s="1" t="s">
        <v>293</v>
      </c>
      <c r="D2" s="1" t="s">
        <v>0</v>
      </c>
      <c r="E2" s="59"/>
      <c r="F2" s="1" t="s">
        <v>299</v>
      </c>
      <c r="J2" s="59"/>
      <c r="K2" s="1" t="s">
        <v>53</v>
      </c>
      <c r="L2" s="1" t="s">
        <v>308</v>
      </c>
      <c r="R2" s="59"/>
      <c r="S2" s="1" t="s">
        <v>20</v>
      </c>
      <c r="T2" s="59"/>
      <c r="U2" s="25" t="s">
        <v>54</v>
      </c>
      <c r="V2" s="25"/>
      <c r="W2" s="25"/>
      <c r="X2" s="25"/>
      <c r="Y2" s="25"/>
      <c r="Z2" s="25"/>
      <c r="AA2" s="25"/>
      <c r="AB2" s="25" t="s">
        <v>59</v>
      </c>
      <c r="AC2" s="25"/>
      <c r="AD2" s="25"/>
      <c r="AE2" s="2" t="s">
        <v>86</v>
      </c>
      <c r="AF2" s="2" t="s">
        <v>89</v>
      </c>
      <c r="AG2" s="2"/>
      <c r="AH2" s="2"/>
      <c r="AI2" s="49"/>
      <c r="AJ2" s="68" t="s">
        <v>60</v>
      </c>
      <c r="AK2" s="22"/>
      <c r="AL2" s="22"/>
      <c r="AM2" s="22"/>
      <c r="AN2" s="22"/>
      <c r="AO2" s="49"/>
      <c r="AP2" s="23" t="s">
        <v>20</v>
      </c>
      <c r="AQ2" s="24"/>
      <c r="AR2" s="24"/>
      <c r="AS2" s="52"/>
      <c r="AT2" s="69" t="s">
        <v>60</v>
      </c>
      <c r="AU2" s="69"/>
      <c r="AV2" s="69"/>
      <c r="AW2" s="70"/>
      <c r="AX2" s="69" t="s">
        <v>20</v>
      </c>
      <c r="AY2" s="69"/>
      <c r="AZ2" s="69"/>
      <c r="BA2" s="69"/>
      <c r="BB2" s="46"/>
    </row>
    <row r="3" spans="1:54" s="1" customFormat="1" x14ac:dyDescent="0.25">
      <c r="A3" s="1" t="s">
        <v>304</v>
      </c>
      <c r="B3" s="1" t="s">
        <v>298</v>
      </c>
      <c r="C3" s="1" t="s">
        <v>298</v>
      </c>
      <c r="D3" s="1" t="s">
        <v>298</v>
      </c>
      <c r="E3" s="59"/>
      <c r="F3" s="1" t="s">
        <v>298</v>
      </c>
      <c r="G3" s="1" t="s">
        <v>22</v>
      </c>
      <c r="H3" s="1" t="s">
        <v>51</v>
      </c>
      <c r="I3" s="1" t="s">
        <v>52</v>
      </c>
      <c r="J3" s="59"/>
      <c r="K3" s="6" t="s">
        <v>298</v>
      </c>
      <c r="L3" s="6" t="s">
        <v>3</v>
      </c>
      <c r="M3" s="6" t="s">
        <v>4</v>
      </c>
      <c r="N3" s="6" t="s">
        <v>5</v>
      </c>
      <c r="O3" s="6" t="s">
        <v>48</v>
      </c>
      <c r="P3" s="6" t="s">
        <v>47</v>
      </c>
      <c r="Q3" s="6" t="s">
        <v>49</v>
      </c>
      <c r="R3" s="59"/>
      <c r="S3" s="6" t="s">
        <v>298</v>
      </c>
      <c r="T3" s="59"/>
      <c r="U3" s="25" t="s">
        <v>298</v>
      </c>
      <c r="V3" s="25" t="s">
        <v>55</v>
      </c>
      <c r="W3" s="25" t="s">
        <v>56</v>
      </c>
      <c r="X3" s="25" t="s">
        <v>34</v>
      </c>
      <c r="Y3" s="45" t="s">
        <v>54</v>
      </c>
      <c r="Z3" s="45" t="s">
        <v>309</v>
      </c>
      <c r="AA3" s="25" t="s">
        <v>289</v>
      </c>
      <c r="AB3" s="25" t="s">
        <v>57</v>
      </c>
      <c r="AC3" s="25" t="s">
        <v>58</v>
      </c>
      <c r="AD3" s="25" t="s">
        <v>95</v>
      </c>
      <c r="AE3" s="2" t="s">
        <v>88</v>
      </c>
      <c r="AF3" s="45" t="s">
        <v>90</v>
      </c>
      <c r="AG3" s="45" t="s">
        <v>91</v>
      </c>
      <c r="AH3" s="45" t="s">
        <v>92</v>
      </c>
      <c r="AI3" s="55"/>
      <c r="AJ3" s="68" t="s">
        <v>62</v>
      </c>
      <c r="AK3" s="22" t="s">
        <v>63</v>
      </c>
      <c r="AL3" s="22" t="s">
        <v>64</v>
      </c>
      <c r="AM3" s="44" t="s">
        <v>272</v>
      </c>
      <c r="AN3" s="44" t="s">
        <v>273</v>
      </c>
      <c r="AO3" s="55"/>
      <c r="AP3" s="23" t="s">
        <v>298</v>
      </c>
      <c r="AQ3" s="24" t="s">
        <v>312</v>
      </c>
      <c r="AR3" s="24" t="s">
        <v>313</v>
      </c>
      <c r="AS3" s="52"/>
      <c r="AT3" s="69" t="s">
        <v>62</v>
      </c>
      <c r="AU3" s="69" t="s">
        <v>63</v>
      </c>
      <c r="AV3" s="69" t="s">
        <v>64</v>
      </c>
      <c r="AW3" s="70"/>
      <c r="AX3" s="69" t="s">
        <v>298</v>
      </c>
      <c r="AY3" s="69" t="s">
        <v>66</v>
      </c>
      <c r="AZ3" s="69" t="s">
        <v>67</v>
      </c>
      <c r="BA3" s="69" t="s">
        <v>68</v>
      </c>
      <c r="BB3" s="46"/>
    </row>
    <row r="4" spans="1:54" s="61" customFormat="1" ht="12" customHeight="1" x14ac:dyDescent="0.25">
      <c r="AI4" s="62"/>
      <c r="AJ4" s="63"/>
      <c r="AK4" s="63"/>
      <c r="AL4" s="63"/>
      <c r="AM4" s="62"/>
      <c r="AN4" s="62"/>
      <c r="AO4" s="62"/>
      <c r="AQ4" s="64"/>
      <c r="AR4" s="64"/>
      <c r="AS4" s="64"/>
      <c r="AT4" s="63"/>
      <c r="AU4" s="63"/>
      <c r="AV4" s="63"/>
      <c r="AW4" s="63"/>
    </row>
    <row r="5" spans="1:54" s="15" customFormat="1" x14ac:dyDescent="0.25">
      <c r="D5" s="15" t="s">
        <v>9</v>
      </c>
      <c r="E5" s="56"/>
      <c r="F5" t="s">
        <v>21</v>
      </c>
      <c r="G5" t="s">
        <v>84</v>
      </c>
      <c r="H5" s="42" t="s">
        <v>294</v>
      </c>
      <c r="I5">
        <v>0</v>
      </c>
      <c r="J5" s="56"/>
      <c r="K5" s="15" t="s">
        <v>8</v>
      </c>
      <c r="L5">
        <v>50</v>
      </c>
      <c r="M5">
        <v>1.5</v>
      </c>
      <c r="N5">
        <v>10</v>
      </c>
      <c r="O5" t="s">
        <v>84</v>
      </c>
      <c r="P5">
        <v>20</v>
      </c>
      <c r="Q5">
        <v>1</v>
      </c>
      <c r="R5" s="59"/>
      <c r="S5" s="15" t="s">
        <v>45</v>
      </c>
      <c r="T5" s="56"/>
      <c r="U5" s="15" t="s">
        <v>71</v>
      </c>
      <c r="V5" s="15">
        <v>0.8</v>
      </c>
      <c r="W5" s="15">
        <v>50</v>
      </c>
      <c r="X5" s="15" t="s">
        <v>59</v>
      </c>
      <c r="Y5" s="15" t="s">
        <v>71</v>
      </c>
      <c r="Z5" s="15" t="s">
        <v>310</v>
      </c>
      <c r="AA5" s="15" t="s">
        <v>290</v>
      </c>
      <c r="AB5" s="15">
        <v>20</v>
      </c>
      <c r="AC5" s="15">
        <v>5</v>
      </c>
      <c r="AE5" s="15" t="s">
        <v>87</v>
      </c>
      <c r="AF5" s="15" t="s">
        <v>93</v>
      </c>
      <c r="AG5" s="15" t="s">
        <v>94</v>
      </c>
      <c r="AH5" s="15" t="s">
        <v>93</v>
      </c>
      <c r="AI5" s="50"/>
      <c r="AJ5" s="18" t="b">
        <v>1</v>
      </c>
      <c r="AK5" s="18"/>
      <c r="AL5" s="18"/>
      <c r="AM5" s="18"/>
      <c r="AN5" s="18"/>
      <c r="AO5" s="50"/>
      <c r="AP5" s="18"/>
      <c r="AQ5" s="18"/>
      <c r="AR5" s="18"/>
      <c r="AS5" s="50"/>
      <c r="AT5" s="18"/>
      <c r="AU5" s="18" t="b">
        <v>1</v>
      </c>
      <c r="AV5" s="18"/>
      <c r="AW5" s="50"/>
      <c r="AX5" s="18"/>
      <c r="AY5" s="18"/>
      <c r="AZ5" s="18"/>
      <c r="BA5" s="18"/>
      <c r="BB5" s="47"/>
    </row>
    <row r="6" spans="1:54" s="47" customFormat="1" x14ac:dyDescent="0.25">
      <c r="A6" s="15"/>
      <c r="B6" s="15"/>
      <c r="C6" s="15"/>
      <c r="D6" s="15"/>
      <c r="E6" s="56"/>
      <c r="F6" t="s">
        <v>45</v>
      </c>
      <c r="G6" t="s">
        <v>84</v>
      </c>
      <c r="H6" s="42" t="s">
        <v>294</v>
      </c>
      <c r="I6">
        <v>0</v>
      </c>
      <c r="J6" s="56"/>
      <c r="K6" s="15"/>
      <c r="L6" s="15"/>
      <c r="M6" s="15"/>
      <c r="N6" s="15"/>
      <c r="O6" s="15"/>
      <c r="P6" s="15"/>
      <c r="Q6" s="15"/>
      <c r="R6" s="56"/>
      <c r="S6" s="15" t="s">
        <v>21</v>
      </c>
      <c r="T6" s="56"/>
      <c r="AI6" s="50"/>
      <c r="AJ6" s="50"/>
      <c r="AK6" s="50"/>
      <c r="AL6" s="50"/>
      <c r="AM6" s="50"/>
      <c r="AN6" s="50"/>
      <c r="AO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</row>
    <row r="7" spans="1:54" s="15" customFormat="1" x14ac:dyDescent="0.25">
      <c r="E7" s="56"/>
      <c r="F7" t="s">
        <v>223</v>
      </c>
      <c r="G7" t="s">
        <v>248</v>
      </c>
      <c r="H7">
        <v>4</v>
      </c>
      <c r="I7">
        <v>1</v>
      </c>
      <c r="J7" s="56"/>
      <c r="R7" s="56"/>
      <c r="T7" s="56"/>
      <c r="U7" s="15" t="s">
        <v>72</v>
      </c>
      <c r="V7" s="15">
        <v>0.9</v>
      </c>
      <c r="W7" s="15">
        <v>100</v>
      </c>
      <c r="X7" s="15" t="s">
        <v>63</v>
      </c>
      <c r="Y7" s="15" t="s">
        <v>75</v>
      </c>
      <c r="Z7" s="15" t="s">
        <v>311</v>
      </c>
      <c r="AA7" s="15" t="s">
        <v>253</v>
      </c>
      <c r="AD7" s="15" t="s">
        <v>96</v>
      </c>
      <c r="AI7" s="50"/>
      <c r="AJ7" s="16" t="b">
        <v>1</v>
      </c>
      <c r="AK7" s="16" t="b">
        <v>1</v>
      </c>
      <c r="AL7" s="16" t="b">
        <v>0</v>
      </c>
      <c r="AM7" s="16"/>
      <c r="AN7" s="16"/>
      <c r="AO7" s="50"/>
      <c r="AP7" s="15" t="s">
        <v>21</v>
      </c>
      <c r="AQ7" s="19">
        <v>50</v>
      </c>
      <c r="AR7" s="19" t="s">
        <v>79</v>
      </c>
      <c r="AS7" s="53"/>
      <c r="AT7" s="16" t="b">
        <v>0</v>
      </c>
      <c r="AU7" s="16" t="b">
        <v>0</v>
      </c>
      <c r="AV7" s="16" t="b">
        <v>0</v>
      </c>
      <c r="AW7" s="50"/>
      <c r="AX7" s="18" t="s">
        <v>291</v>
      </c>
      <c r="AY7" s="18">
        <v>0</v>
      </c>
      <c r="AZ7" s="18" t="s">
        <v>254</v>
      </c>
      <c r="BA7" s="18" t="s">
        <v>20</v>
      </c>
      <c r="BB7" s="47"/>
    </row>
    <row r="8" spans="1:54" s="15" customFormat="1" x14ac:dyDescent="0.25">
      <c r="E8" s="56"/>
      <c r="F8" t="s">
        <v>222</v>
      </c>
      <c r="G8" t="s">
        <v>192</v>
      </c>
      <c r="H8" s="42" t="s">
        <v>294</v>
      </c>
      <c r="I8">
        <v>1</v>
      </c>
      <c r="J8" s="56"/>
      <c r="R8" s="56"/>
      <c r="T8" s="56"/>
      <c r="AI8" s="50"/>
      <c r="AJ8" s="16"/>
      <c r="AK8" s="16"/>
      <c r="AL8" s="16"/>
      <c r="AM8" s="16"/>
      <c r="AN8" s="16"/>
      <c r="AO8" s="50"/>
      <c r="AP8" s="15" t="s">
        <v>45</v>
      </c>
      <c r="AQ8" s="19">
        <v>50</v>
      </c>
      <c r="AR8" s="19" t="s">
        <v>79</v>
      </c>
      <c r="AS8" s="53"/>
      <c r="AT8" s="16"/>
      <c r="AU8" s="16"/>
      <c r="AV8" s="16"/>
      <c r="AW8" s="50"/>
      <c r="BB8" s="47"/>
    </row>
    <row r="9" spans="1:54" s="47" customFormat="1" x14ac:dyDescent="0.25">
      <c r="A9" s="15"/>
      <c r="B9" s="15"/>
      <c r="C9" s="15"/>
      <c r="D9" s="15"/>
      <c r="E9" s="56"/>
      <c r="F9" s="15"/>
      <c r="G9" s="15"/>
      <c r="H9" s="15"/>
      <c r="I9" s="15"/>
      <c r="J9" s="56"/>
      <c r="K9" s="15"/>
      <c r="L9" s="15"/>
      <c r="M9" s="15"/>
      <c r="N9" s="15"/>
      <c r="O9" s="15"/>
      <c r="P9" s="15"/>
      <c r="Q9" s="15"/>
      <c r="R9" s="56"/>
      <c r="S9" s="15"/>
      <c r="T9" s="56"/>
      <c r="AI9" s="50"/>
      <c r="AJ9" s="50"/>
      <c r="AK9" s="50"/>
      <c r="AL9" s="50"/>
      <c r="AM9" s="50"/>
      <c r="AN9" s="50"/>
      <c r="AO9" s="50"/>
      <c r="AQ9" s="53"/>
      <c r="AR9" s="53"/>
      <c r="AS9" s="53"/>
      <c r="AT9" s="50"/>
      <c r="AU9" s="50"/>
      <c r="AV9" s="50"/>
      <c r="AW9" s="50"/>
    </row>
    <row r="10" spans="1:54" s="15" customFormat="1" x14ac:dyDescent="0.25">
      <c r="E10" s="56"/>
      <c r="J10" s="56"/>
      <c r="R10" s="56"/>
      <c r="T10" s="56"/>
      <c r="U10" s="15" t="s">
        <v>247</v>
      </c>
      <c r="V10" s="15">
        <v>1</v>
      </c>
      <c r="W10" s="15">
        <v>3500</v>
      </c>
      <c r="X10" s="15" t="s">
        <v>63</v>
      </c>
      <c r="Y10" s="15" t="s">
        <v>73</v>
      </c>
      <c r="Z10" s="15" t="s">
        <v>311</v>
      </c>
      <c r="AA10" s="15" t="s">
        <v>255</v>
      </c>
      <c r="AD10" s="15" t="s">
        <v>0</v>
      </c>
      <c r="AI10" s="50"/>
      <c r="AJ10" s="16" t="b">
        <v>1</v>
      </c>
      <c r="AK10" s="16" t="b">
        <v>1</v>
      </c>
      <c r="AL10" s="16" t="b">
        <v>0</v>
      </c>
      <c r="AM10" s="16"/>
      <c r="AN10" s="16"/>
      <c r="AO10" s="50"/>
      <c r="AP10" s="15" t="s">
        <v>21</v>
      </c>
      <c r="AQ10" s="19">
        <v>0</v>
      </c>
      <c r="AR10" s="19">
        <v>50</v>
      </c>
      <c r="AS10" s="53"/>
      <c r="AT10" s="16" t="b">
        <v>0</v>
      </c>
      <c r="AU10" s="16" t="b">
        <v>0</v>
      </c>
      <c r="AV10" s="16" t="b">
        <v>0</v>
      </c>
      <c r="AW10" s="50"/>
      <c r="AX10" s="15" t="s">
        <v>291</v>
      </c>
      <c r="AY10" s="15">
        <v>1</v>
      </c>
      <c r="AZ10" s="15" t="s">
        <v>254</v>
      </c>
      <c r="BA10" s="15" t="s">
        <v>20</v>
      </c>
      <c r="BB10" s="47"/>
    </row>
    <row r="11" spans="1:54" s="15" customFormat="1" x14ac:dyDescent="0.25">
      <c r="E11" s="56"/>
      <c r="J11" s="56"/>
      <c r="R11" s="56"/>
      <c r="T11" s="56"/>
      <c r="AI11" s="47"/>
      <c r="AO11" s="47"/>
      <c r="AP11" s="15" t="s">
        <v>45</v>
      </c>
      <c r="AQ11" s="19">
        <v>0</v>
      </c>
      <c r="AR11" s="19">
        <v>50</v>
      </c>
      <c r="AS11" s="53"/>
      <c r="AT11" s="16"/>
      <c r="AU11" s="16"/>
      <c r="AV11" s="16"/>
      <c r="AW11" s="50"/>
      <c r="BB11" s="47"/>
    </row>
    <row r="12" spans="1:54" x14ac:dyDescent="0.25">
      <c r="A12" s="15"/>
      <c r="B12" s="15"/>
      <c r="AP12" s="15" t="s">
        <v>38</v>
      </c>
      <c r="AQ12" s="20">
        <v>0</v>
      </c>
      <c r="AR12" s="20">
        <v>3</v>
      </c>
    </row>
    <row r="13" spans="1:54" s="15" customFormat="1" x14ac:dyDescent="0.25">
      <c r="E13" s="56"/>
      <c r="J13" s="56"/>
      <c r="R13" s="56"/>
      <c r="T13" s="56"/>
      <c r="AI13" s="50"/>
      <c r="AJ13" s="16"/>
      <c r="AK13" s="16"/>
      <c r="AL13" s="16"/>
      <c r="AM13" s="16"/>
      <c r="AN13" s="16"/>
      <c r="AO13" s="50"/>
      <c r="AQ13" s="19"/>
      <c r="AR13" s="19"/>
      <c r="AS13" s="53"/>
      <c r="AT13" s="16"/>
      <c r="AU13" s="16"/>
      <c r="AV13" s="16"/>
      <c r="AW13" s="50"/>
      <c r="BB13" s="47"/>
    </row>
    <row r="14" spans="1:54" s="15" customFormat="1" x14ac:dyDescent="0.25">
      <c r="E14" s="56"/>
      <c r="J14" s="56"/>
      <c r="R14" s="56"/>
      <c r="T14" s="56"/>
      <c r="AI14" s="50"/>
      <c r="AJ14" s="16"/>
      <c r="AK14" s="16"/>
      <c r="AL14" s="16"/>
      <c r="AM14" s="16"/>
      <c r="AN14" s="16"/>
      <c r="AO14" s="50"/>
      <c r="AQ14" s="19"/>
      <c r="AR14" s="19"/>
      <c r="AS14" s="53"/>
      <c r="AT14" s="16"/>
      <c r="AU14" s="16"/>
      <c r="AV14" s="16"/>
      <c r="AW14" s="50"/>
      <c r="BB14" s="47"/>
    </row>
    <row r="15" spans="1:54" s="47" customFormat="1" x14ac:dyDescent="0.25">
      <c r="A15" s="15"/>
      <c r="B15" s="15"/>
      <c r="C15" s="15"/>
      <c r="D15" s="15"/>
      <c r="E15" s="56"/>
      <c r="F15" s="15"/>
      <c r="G15" s="15"/>
      <c r="H15" s="15"/>
      <c r="I15" s="15"/>
      <c r="J15" s="56"/>
      <c r="K15" s="15"/>
      <c r="L15" s="15"/>
      <c r="M15" s="15"/>
      <c r="N15" s="15"/>
      <c r="O15" s="15"/>
      <c r="P15" s="15"/>
      <c r="Q15" s="15"/>
      <c r="R15" s="56"/>
      <c r="S15" s="15"/>
      <c r="T15" s="56"/>
      <c r="AI15" s="50"/>
      <c r="AJ15" s="50"/>
      <c r="AK15" s="50"/>
      <c r="AL15" s="50"/>
      <c r="AM15" s="50"/>
      <c r="AN15" s="50"/>
      <c r="AO15" s="50"/>
      <c r="AQ15" s="53"/>
      <c r="AR15" s="53"/>
      <c r="AS15" s="53"/>
      <c r="AT15" s="50"/>
      <c r="AU15" s="50"/>
      <c r="AV15" s="50"/>
      <c r="AW15" s="50"/>
    </row>
    <row r="16" spans="1:54" s="15" customFormat="1" x14ac:dyDescent="0.25">
      <c r="E16" s="56"/>
      <c r="J16" s="56"/>
      <c r="R16" s="56"/>
      <c r="T16" s="56"/>
      <c r="U16" s="15" t="s">
        <v>314</v>
      </c>
      <c r="V16" s="15">
        <v>1</v>
      </c>
      <c r="W16" s="15">
        <v>7000</v>
      </c>
      <c r="X16" s="15" t="s">
        <v>63</v>
      </c>
      <c r="Y16" s="15" t="s">
        <v>73</v>
      </c>
      <c r="Z16" s="15" t="s">
        <v>311</v>
      </c>
      <c r="AA16" s="15" t="s">
        <v>255</v>
      </c>
      <c r="AD16" s="15" t="s">
        <v>0</v>
      </c>
      <c r="AI16" s="50"/>
      <c r="AJ16" s="16"/>
      <c r="AK16" s="16"/>
      <c r="AL16" s="16" t="b">
        <v>1</v>
      </c>
      <c r="AM16" s="16"/>
      <c r="AN16" s="16"/>
      <c r="AO16" s="50"/>
      <c r="AQ16" s="19"/>
      <c r="AR16" s="19"/>
      <c r="AS16" s="53"/>
      <c r="AT16" s="16" t="b">
        <v>0</v>
      </c>
      <c r="AU16" s="16" t="b">
        <v>0</v>
      </c>
      <c r="AV16" s="16" t="b">
        <v>0</v>
      </c>
      <c r="AW16" s="50"/>
      <c r="AX16" s="15" t="s">
        <v>291</v>
      </c>
      <c r="AY16" s="15">
        <v>1</v>
      </c>
      <c r="AZ16" s="15" t="s">
        <v>254</v>
      </c>
      <c r="BA16" s="15" t="s">
        <v>20</v>
      </c>
      <c r="BB16" s="47"/>
    </row>
    <row r="17" spans="1:54" s="56" customFormat="1" x14ac:dyDescent="0.25">
      <c r="A17" s="15"/>
      <c r="B17" s="15"/>
      <c r="C17" s="15"/>
      <c r="D17" s="15"/>
      <c r="F17" s="15"/>
      <c r="G17" s="15"/>
      <c r="H17" s="15"/>
      <c r="I17" s="15"/>
      <c r="AI17" s="57"/>
      <c r="AJ17" s="57"/>
      <c r="AK17" s="57"/>
      <c r="AL17" s="57"/>
      <c r="AM17" s="57"/>
      <c r="AN17" s="57"/>
      <c r="AO17" s="57"/>
      <c r="AQ17" s="58"/>
      <c r="AR17" s="58"/>
      <c r="AS17" s="58"/>
      <c r="AT17" s="57"/>
      <c r="AU17" s="57"/>
      <c r="AV17" s="57"/>
      <c r="AW17" s="57"/>
    </row>
    <row r="18" spans="1:54" s="15" customFormat="1" x14ac:dyDescent="0.25">
      <c r="E18" s="56"/>
      <c r="J18" s="56"/>
      <c r="K18" s="15" t="s">
        <v>315</v>
      </c>
      <c r="R18" s="56"/>
      <c r="T18" s="56"/>
      <c r="U18" s="15" t="s">
        <v>71</v>
      </c>
      <c r="V18" s="15">
        <v>0.8</v>
      </c>
      <c r="W18" s="15">
        <v>50</v>
      </c>
      <c r="X18" s="15" t="s">
        <v>97</v>
      </c>
      <c r="Y18" s="15" t="s">
        <v>71</v>
      </c>
      <c r="Z18" s="15" t="s">
        <v>310</v>
      </c>
      <c r="AB18" s="15">
        <v>20</v>
      </c>
      <c r="AC18" s="15">
        <v>5</v>
      </c>
      <c r="AE18" s="15" t="s">
        <v>87</v>
      </c>
      <c r="AF18" s="15" t="s">
        <v>93</v>
      </c>
      <c r="AG18" s="15" t="s">
        <v>94</v>
      </c>
      <c r="AH18" s="15" t="s">
        <v>93</v>
      </c>
      <c r="AI18" s="50"/>
      <c r="AJ18" s="18" t="b">
        <v>1</v>
      </c>
      <c r="AK18" s="18"/>
      <c r="AL18" s="18"/>
      <c r="AM18" s="18"/>
      <c r="AN18" s="18"/>
      <c r="AO18" s="50"/>
      <c r="AQ18" s="18"/>
      <c r="AR18" s="18"/>
      <c r="AS18" s="50"/>
      <c r="AT18" s="16"/>
      <c r="AU18" s="18"/>
      <c r="AV18" s="18"/>
      <c r="AW18" s="50"/>
      <c r="AX18" s="18"/>
      <c r="AY18" s="18"/>
      <c r="AZ18" s="18"/>
      <c r="BA18" s="18"/>
      <c r="BB18" s="47"/>
    </row>
    <row r="19" spans="1:54" s="15" customFormat="1" x14ac:dyDescent="0.25">
      <c r="E19" s="56"/>
      <c r="J19" s="56"/>
      <c r="R19" s="56"/>
      <c r="T19" s="56"/>
      <c r="U19" s="15" t="s">
        <v>83</v>
      </c>
      <c r="V19" s="15">
        <v>0.9</v>
      </c>
      <c r="W19" s="15">
        <v>100</v>
      </c>
      <c r="X19" s="15" t="s">
        <v>60</v>
      </c>
      <c r="Y19" s="15" t="s">
        <v>75</v>
      </c>
      <c r="Z19" s="15" t="s">
        <v>311</v>
      </c>
      <c r="AI19" s="50"/>
      <c r="AJ19" s="16" t="b">
        <v>1</v>
      </c>
      <c r="AK19" s="16" t="b">
        <v>1</v>
      </c>
      <c r="AL19" s="16" t="b">
        <v>0</v>
      </c>
      <c r="AM19" s="16"/>
      <c r="AN19" s="16"/>
      <c r="AO19" s="50"/>
      <c r="AP19" s="15" t="s">
        <v>21</v>
      </c>
      <c r="AQ19" s="19">
        <v>50</v>
      </c>
      <c r="AR19" s="19" t="s">
        <v>79</v>
      </c>
      <c r="AS19" s="53"/>
      <c r="AT19" s="16" t="b">
        <v>0</v>
      </c>
      <c r="AU19" s="16" t="b">
        <v>0</v>
      </c>
      <c r="AV19" s="16" t="b">
        <v>0</v>
      </c>
      <c r="AW19" s="50"/>
      <c r="AX19" s="18"/>
      <c r="AY19" s="18"/>
      <c r="AZ19" s="18"/>
      <c r="BA19" s="18"/>
      <c r="BB19" s="47"/>
    </row>
    <row r="20" spans="1:54" s="15" customFormat="1" x14ac:dyDescent="0.25">
      <c r="E20" s="56"/>
      <c r="J20" s="56"/>
      <c r="R20" s="56"/>
      <c r="T20" s="56"/>
      <c r="AI20" s="50"/>
      <c r="AJ20" s="16"/>
      <c r="AK20" s="16"/>
      <c r="AL20" s="16"/>
      <c r="AM20" s="16"/>
      <c r="AN20" s="16"/>
      <c r="AO20" s="50"/>
      <c r="AP20" s="15" t="s">
        <v>45</v>
      </c>
      <c r="AQ20" s="19">
        <v>50</v>
      </c>
      <c r="AR20" s="19" t="s">
        <v>79</v>
      </c>
      <c r="AS20" s="53"/>
      <c r="AT20" s="16"/>
      <c r="AU20" s="16"/>
      <c r="AV20" s="16"/>
      <c r="AW20" s="50"/>
      <c r="BB20" s="47"/>
    </row>
    <row r="21" spans="1:54" s="15" customFormat="1" x14ac:dyDescent="0.25">
      <c r="E21" s="56"/>
      <c r="J21" s="56"/>
      <c r="R21" s="56"/>
      <c r="T21" s="56"/>
      <c r="U21" s="15" t="s">
        <v>80</v>
      </c>
      <c r="V21" s="15">
        <v>1</v>
      </c>
      <c r="W21" s="15">
        <v>3500</v>
      </c>
      <c r="X21" s="15" t="s">
        <v>20</v>
      </c>
      <c r="Y21" s="15" t="s">
        <v>73</v>
      </c>
      <c r="Z21" s="15" t="s">
        <v>311</v>
      </c>
      <c r="AI21" s="50"/>
      <c r="AJ21" s="16" t="b">
        <v>1</v>
      </c>
      <c r="AK21" s="16" t="b">
        <v>1</v>
      </c>
      <c r="AL21" s="16" t="b">
        <v>0</v>
      </c>
      <c r="AM21" s="16"/>
      <c r="AN21" s="16"/>
      <c r="AO21" s="50"/>
      <c r="AP21" s="15" t="s">
        <v>21</v>
      </c>
      <c r="AQ21" s="19">
        <v>0</v>
      </c>
      <c r="AR21" s="19">
        <v>50</v>
      </c>
      <c r="AS21" s="53"/>
      <c r="AT21" s="16" t="b">
        <v>0</v>
      </c>
      <c r="AU21" s="16" t="b">
        <v>0</v>
      </c>
      <c r="AV21" s="16" t="b">
        <v>0</v>
      </c>
      <c r="AW21" s="50"/>
      <c r="BB21" s="47"/>
    </row>
    <row r="22" spans="1:54" s="15" customFormat="1" x14ac:dyDescent="0.25">
      <c r="E22" s="56"/>
      <c r="J22" s="56"/>
      <c r="R22" s="56"/>
      <c r="T22" s="56"/>
      <c r="AI22" s="47"/>
      <c r="AO22" s="47"/>
      <c r="AP22" s="15" t="s">
        <v>45</v>
      </c>
      <c r="AQ22" s="19">
        <v>0</v>
      </c>
      <c r="AR22" s="19">
        <v>50</v>
      </c>
      <c r="AS22" s="53"/>
      <c r="AT22" s="16"/>
      <c r="AU22" s="16"/>
      <c r="AV22" s="16"/>
      <c r="AW22" s="50"/>
      <c r="BB22" s="47"/>
    </row>
    <row r="23" spans="1:54" s="15" customFormat="1" x14ac:dyDescent="0.25">
      <c r="C23"/>
      <c r="D23"/>
      <c r="E23" s="60"/>
      <c r="F23"/>
      <c r="G23"/>
      <c r="H23"/>
      <c r="I23"/>
      <c r="J23" s="60"/>
      <c r="K23"/>
      <c r="L23"/>
      <c r="M23"/>
      <c r="N23"/>
      <c r="O23"/>
      <c r="P23"/>
      <c r="Q23"/>
      <c r="R23" s="60"/>
      <c r="S23"/>
      <c r="T23" s="60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 s="51"/>
      <c r="AJ23" s="17"/>
      <c r="AK23" s="17"/>
      <c r="AL23" s="17"/>
      <c r="AM23" s="17"/>
      <c r="AN23" s="17"/>
      <c r="AO23" s="51"/>
      <c r="AP23" s="15" t="s">
        <v>38</v>
      </c>
      <c r="AQ23" s="20">
        <v>0</v>
      </c>
      <c r="AR23" s="20">
        <v>3</v>
      </c>
      <c r="AS23" s="54"/>
      <c r="AT23" s="17"/>
      <c r="AU23" s="17"/>
      <c r="AV23" s="17"/>
      <c r="AW23" s="51"/>
      <c r="AX23"/>
      <c r="AY23"/>
      <c r="AZ23"/>
      <c r="BA23"/>
      <c r="BB23" s="47"/>
    </row>
    <row r="24" spans="1:54" s="15" customFormat="1" x14ac:dyDescent="0.25">
      <c r="C24"/>
      <c r="D24"/>
      <c r="E24" s="60"/>
      <c r="F24"/>
      <c r="G24"/>
      <c r="H24"/>
      <c r="I24"/>
      <c r="J24" s="60"/>
      <c r="K24"/>
      <c r="L24"/>
      <c r="M24"/>
      <c r="N24"/>
      <c r="O24"/>
      <c r="P24"/>
      <c r="Q24"/>
      <c r="R24" s="60"/>
      <c r="S24"/>
      <c r="T24" s="60"/>
      <c r="U24" s="15" t="s">
        <v>81</v>
      </c>
      <c r="V24" s="15">
        <v>1</v>
      </c>
      <c r="W24" s="15">
        <v>7000</v>
      </c>
      <c r="X24" s="15" t="s">
        <v>20</v>
      </c>
      <c r="Y24" s="15" t="s">
        <v>73</v>
      </c>
      <c r="Z24" s="15" t="s">
        <v>311</v>
      </c>
      <c r="AI24" s="47"/>
      <c r="AL24" s="15" t="b">
        <v>1</v>
      </c>
      <c r="AO24" s="47"/>
      <c r="AS24" s="47"/>
      <c r="AW24" s="47"/>
      <c r="AX24"/>
      <c r="AY24"/>
      <c r="AZ24"/>
      <c r="BA24"/>
      <c r="BB24" s="47"/>
    </row>
    <row r="25" spans="1:54" s="15" customFormat="1" ht="15.75" customHeight="1" x14ac:dyDescent="0.25">
      <c r="E25" s="56"/>
      <c r="J25" s="56"/>
      <c r="R25" s="56"/>
      <c r="T25" s="56"/>
      <c r="AI25" s="50"/>
      <c r="AJ25" s="16"/>
      <c r="AK25" s="16"/>
      <c r="AL25" s="16"/>
      <c r="AM25" s="16"/>
      <c r="AN25" s="16"/>
      <c r="AO25" s="50"/>
      <c r="AQ25" s="19"/>
      <c r="AR25" s="19"/>
      <c r="AS25" s="53"/>
      <c r="AT25" s="16"/>
      <c r="AU25" s="16"/>
      <c r="AV25" s="16"/>
      <c r="AW25" s="50"/>
      <c r="BB25" s="47"/>
    </row>
    <row r="26" spans="1:54" s="15" customFormat="1" x14ac:dyDescent="0.25">
      <c r="E26" s="56"/>
      <c r="J26" s="56"/>
      <c r="R26" s="56"/>
      <c r="T26" s="56"/>
      <c r="U26" s="15" t="s">
        <v>132</v>
      </c>
      <c r="V26" s="15">
        <v>0.9</v>
      </c>
      <c r="W26" s="15">
        <v>50</v>
      </c>
      <c r="X26" s="15" t="s">
        <v>20</v>
      </c>
      <c r="Y26" s="15" t="s">
        <v>270</v>
      </c>
      <c r="Z26" s="15" t="s">
        <v>311</v>
      </c>
      <c r="AD26" s="15" t="s">
        <v>0</v>
      </c>
      <c r="AE26" s="15" t="s">
        <v>132</v>
      </c>
      <c r="AF26" s="15" t="s">
        <v>94</v>
      </c>
      <c r="AG26" s="15" t="s">
        <v>94</v>
      </c>
      <c r="AH26" s="15" t="s">
        <v>94</v>
      </c>
      <c r="AI26" s="50"/>
      <c r="AJ26" s="16" t="b">
        <v>1</v>
      </c>
      <c r="AK26" s="16" t="b">
        <v>1</v>
      </c>
      <c r="AL26" s="16" t="b">
        <v>0</v>
      </c>
      <c r="AM26" s="16" t="b">
        <v>0</v>
      </c>
      <c r="AN26" s="16"/>
      <c r="AO26" s="50"/>
      <c r="AP26" s="15" t="s">
        <v>21</v>
      </c>
      <c r="AQ26" s="19">
        <v>50</v>
      </c>
      <c r="AR26" s="19" t="s">
        <v>79</v>
      </c>
      <c r="AS26" s="53"/>
      <c r="AT26" s="16"/>
      <c r="AU26" s="16"/>
      <c r="AV26" s="16"/>
      <c r="AW26" s="50"/>
      <c r="AX26" s="16" t="s">
        <v>21</v>
      </c>
      <c r="AY26" s="15">
        <v>50</v>
      </c>
      <c r="AZ26" s="16" t="s">
        <v>271</v>
      </c>
      <c r="BB26" s="47"/>
    </row>
    <row r="27" spans="1:54" s="15" customFormat="1" x14ac:dyDescent="0.25">
      <c r="E27" s="56"/>
      <c r="J27" s="56"/>
      <c r="R27" s="56"/>
      <c r="T27" s="56"/>
      <c r="AI27" s="50"/>
      <c r="AJ27" s="16"/>
      <c r="AK27" s="16"/>
      <c r="AL27" s="16"/>
      <c r="AM27" s="16"/>
      <c r="AN27" s="16"/>
      <c r="AO27" s="50"/>
      <c r="AP27" s="15" t="s">
        <v>45</v>
      </c>
      <c r="AQ27" s="19">
        <v>170</v>
      </c>
      <c r="AR27" s="19" t="s">
        <v>79</v>
      </c>
      <c r="AS27" s="53"/>
      <c r="AT27" s="16"/>
      <c r="AU27" s="16"/>
      <c r="AV27" s="16"/>
      <c r="AW27" s="50"/>
      <c r="AX27" s="16" t="s">
        <v>45</v>
      </c>
      <c r="AY27" s="15">
        <v>50</v>
      </c>
      <c r="AZ27" s="16" t="s">
        <v>271</v>
      </c>
      <c r="BB27" s="47"/>
    </row>
    <row r="28" spans="1:54" s="56" customFormat="1" x14ac:dyDescent="0.25">
      <c r="A28" s="15"/>
      <c r="B28" s="15"/>
      <c r="C28" s="15"/>
      <c r="D28" s="15"/>
      <c r="F28" s="15"/>
      <c r="G28" s="15"/>
      <c r="H28" s="15"/>
      <c r="I28" s="15"/>
      <c r="AI28" s="57"/>
      <c r="AJ28" s="57"/>
      <c r="AK28" s="57"/>
      <c r="AL28" s="57"/>
      <c r="AM28" s="57"/>
      <c r="AN28" s="57"/>
      <c r="AO28" s="57"/>
      <c r="AQ28" s="58"/>
      <c r="AR28" s="58"/>
      <c r="AS28" s="58"/>
      <c r="AT28" s="57"/>
      <c r="AU28" s="57"/>
      <c r="AV28" s="57"/>
      <c r="AW28" s="57"/>
    </row>
    <row r="29" spans="1:54" s="15" customFormat="1" x14ac:dyDescent="0.25">
      <c r="E29" s="56"/>
      <c r="J29" s="56"/>
      <c r="K29" s="15" t="s">
        <v>82</v>
      </c>
      <c r="R29" s="56"/>
      <c r="T29" s="56"/>
      <c r="U29" s="15" t="s">
        <v>71</v>
      </c>
      <c r="V29" s="15">
        <v>0.8</v>
      </c>
      <c r="W29" s="15">
        <v>50</v>
      </c>
      <c r="X29" s="15" t="s">
        <v>97</v>
      </c>
      <c r="Y29" s="15" t="s">
        <v>71</v>
      </c>
      <c r="Z29" s="15" t="s">
        <v>310</v>
      </c>
      <c r="AB29" s="15">
        <v>20</v>
      </c>
      <c r="AC29" s="15">
        <v>5</v>
      </c>
      <c r="AE29" s="15" t="s">
        <v>87</v>
      </c>
      <c r="AF29" s="15" t="s">
        <v>93</v>
      </c>
      <c r="AG29" s="15" t="s">
        <v>94</v>
      </c>
      <c r="AH29" s="15" t="s">
        <v>93</v>
      </c>
      <c r="AI29" s="50"/>
      <c r="AJ29" s="18" t="b">
        <v>1</v>
      </c>
      <c r="AK29" s="18"/>
      <c r="AL29" s="18"/>
      <c r="AM29" s="18"/>
      <c r="AN29" s="18"/>
      <c r="AO29" s="50"/>
      <c r="AQ29" s="18"/>
      <c r="AR29" s="18"/>
      <c r="AS29" s="50"/>
      <c r="AT29" s="16"/>
      <c r="AU29" s="18"/>
      <c r="AV29" s="18"/>
      <c r="AW29" s="50"/>
      <c r="AX29" s="18"/>
      <c r="AY29" s="18"/>
      <c r="AZ29" s="18"/>
      <c r="BA29" s="18"/>
      <c r="BB29" s="47"/>
    </row>
    <row r="30" spans="1:54" s="15" customFormat="1" x14ac:dyDescent="0.25">
      <c r="E30" s="56"/>
      <c r="J30" s="56"/>
      <c r="R30" s="56"/>
      <c r="T30" s="56"/>
      <c r="U30" s="15" t="s">
        <v>83</v>
      </c>
      <c r="V30" s="15">
        <v>0.9</v>
      </c>
      <c r="W30" s="15">
        <v>100</v>
      </c>
      <c r="X30" s="15" t="s">
        <v>60</v>
      </c>
      <c r="Y30" s="15" t="s">
        <v>75</v>
      </c>
      <c r="Z30" s="15" t="s">
        <v>311</v>
      </c>
      <c r="AI30" s="50"/>
      <c r="AJ30" s="16" t="b">
        <v>1</v>
      </c>
      <c r="AK30" s="16" t="b">
        <v>1</v>
      </c>
      <c r="AL30" s="16" t="b">
        <v>0</v>
      </c>
      <c r="AM30" s="16"/>
      <c r="AN30" s="16"/>
      <c r="AO30" s="50"/>
      <c r="AP30" s="15" t="s">
        <v>21</v>
      </c>
      <c r="AQ30" s="19">
        <v>50</v>
      </c>
      <c r="AR30" s="19" t="s">
        <v>79</v>
      </c>
      <c r="AS30" s="53"/>
      <c r="AT30" s="16" t="b">
        <v>0</v>
      </c>
      <c r="AU30" s="16" t="b">
        <v>0</v>
      </c>
      <c r="AV30" s="16" t="b">
        <v>0</v>
      </c>
      <c r="AW30" s="50"/>
      <c r="AX30" s="18"/>
      <c r="AY30" s="18"/>
      <c r="AZ30" s="18"/>
      <c r="BA30" s="18"/>
      <c r="BB30" s="47"/>
    </row>
    <row r="31" spans="1:54" s="15" customFormat="1" x14ac:dyDescent="0.25">
      <c r="E31" s="56"/>
      <c r="J31" s="56"/>
      <c r="R31" s="56"/>
      <c r="T31" s="56"/>
      <c r="AI31" s="50"/>
      <c r="AJ31" s="16"/>
      <c r="AK31" s="16"/>
      <c r="AL31" s="16"/>
      <c r="AM31" s="16"/>
      <c r="AN31" s="16"/>
      <c r="AO31" s="50"/>
      <c r="AP31" s="15" t="s">
        <v>45</v>
      </c>
      <c r="AQ31" s="19">
        <v>50</v>
      </c>
      <c r="AR31" s="19" t="s">
        <v>79</v>
      </c>
      <c r="AS31" s="53"/>
      <c r="AT31" s="16"/>
      <c r="AU31" s="16"/>
      <c r="AV31" s="16"/>
      <c r="AW31" s="50"/>
      <c r="BB31" s="47"/>
    </row>
    <row r="32" spans="1:54" s="15" customFormat="1" x14ac:dyDescent="0.25">
      <c r="E32" s="56"/>
      <c r="J32" s="56"/>
      <c r="R32" s="56"/>
      <c r="T32" s="56"/>
      <c r="U32" s="15" t="s">
        <v>80</v>
      </c>
      <c r="V32" s="15">
        <v>1</v>
      </c>
      <c r="W32" s="15">
        <v>3500</v>
      </c>
      <c r="X32" s="15" t="s">
        <v>20</v>
      </c>
      <c r="Y32" s="15" t="s">
        <v>73</v>
      </c>
      <c r="Z32" s="15" t="s">
        <v>311</v>
      </c>
      <c r="AI32" s="50"/>
      <c r="AJ32" s="16" t="b">
        <v>1</v>
      </c>
      <c r="AK32" s="16" t="b">
        <v>1</v>
      </c>
      <c r="AL32" s="16" t="b">
        <v>0</v>
      </c>
      <c r="AM32" s="16"/>
      <c r="AN32" s="16"/>
      <c r="AO32" s="50"/>
      <c r="AP32" s="15" t="s">
        <v>21</v>
      </c>
      <c r="AQ32" s="19">
        <v>0</v>
      </c>
      <c r="AR32" s="19">
        <v>50</v>
      </c>
      <c r="AS32" s="53"/>
      <c r="AT32" s="16" t="b">
        <v>0</v>
      </c>
      <c r="AU32" s="16" t="b">
        <v>0</v>
      </c>
      <c r="AV32" s="16" t="b">
        <v>0</v>
      </c>
      <c r="AW32" s="50"/>
      <c r="BB32" s="47"/>
    </row>
    <row r="33" spans="2:54" s="15" customFormat="1" x14ac:dyDescent="0.25">
      <c r="E33" s="56"/>
      <c r="J33" s="56"/>
      <c r="R33" s="56"/>
      <c r="T33" s="56"/>
      <c r="AI33" s="47"/>
      <c r="AO33" s="47"/>
      <c r="AP33" s="15" t="s">
        <v>45</v>
      </c>
      <c r="AQ33" s="19">
        <v>0</v>
      </c>
      <c r="AR33" s="19">
        <v>50</v>
      </c>
      <c r="AS33" s="53"/>
      <c r="AT33" s="16"/>
      <c r="AU33" s="16"/>
      <c r="AV33" s="16"/>
      <c r="AW33" s="50"/>
      <c r="BB33" s="47"/>
    </row>
    <row r="34" spans="2:54" s="15" customFormat="1" x14ac:dyDescent="0.25">
      <c r="C34"/>
      <c r="D34"/>
      <c r="E34" s="60"/>
      <c r="F34"/>
      <c r="G34"/>
      <c r="H34"/>
      <c r="I34"/>
      <c r="J34" s="60"/>
      <c r="K34"/>
      <c r="L34"/>
      <c r="M34"/>
      <c r="N34"/>
      <c r="O34"/>
      <c r="P34"/>
      <c r="Q34"/>
      <c r="R34" s="60"/>
      <c r="S34"/>
      <c r="T34" s="60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 s="51"/>
      <c r="AJ34" s="17"/>
      <c r="AK34" s="17"/>
      <c r="AL34" s="17"/>
      <c r="AM34" s="17"/>
      <c r="AN34" s="17"/>
      <c r="AO34" s="51"/>
      <c r="AP34" s="15" t="s">
        <v>38</v>
      </c>
      <c r="AQ34" s="20">
        <v>0</v>
      </c>
      <c r="AR34" s="20">
        <v>3</v>
      </c>
      <c r="AS34" s="54"/>
      <c r="AT34" s="17"/>
      <c r="AU34" s="17"/>
      <c r="AV34" s="17"/>
      <c r="AW34" s="51"/>
      <c r="AX34"/>
      <c r="AY34"/>
      <c r="AZ34"/>
      <c r="BA34"/>
      <c r="BB34" s="47"/>
    </row>
    <row r="35" spans="2:54" s="15" customFormat="1" x14ac:dyDescent="0.25">
      <c r="C35"/>
      <c r="D35"/>
      <c r="E35" s="60"/>
      <c r="F35"/>
      <c r="G35"/>
      <c r="H35"/>
      <c r="I35"/>
      <c r="J35" s="60"/>
      <c r="K35"/>
      <c r="L35"/>
      <c r="M35"/>
      <c r="N35"/>
      <c r="O35"/>
      <c r="P35"/>
      <c r="Q35"/>
      <c r="R35" s="60"/>
      <c r="S35"/>
      <c r="T35" s="60"/>
      <c r="U35" s="15" t="s">
        <v>81</v>
      </c>
      <c r="V35" s="15">
        <v>1</v>
      </c>
      <c r="W35" s="15">
        <v>7000</v>
      </c>
      <c r="X35" s="15" t="s">
        <v>20</v>
      </c>
      <c r="Y35" s="15" t="s">
        <v>73</v>
      </c>
      <c r="Z35" s="15" t="s">
        <v>311</v>
      </c>
      <c r="AI35" s="47"/>
      <c r="AL35" s="15" t="b">
        <v>1</v>
      </c>
      <c r="AO35" s="47"/>
      <c r="AS35" s="47"/>
      <c r="AW35" s="47"/>
      <c r="AX35"/>
      <c r="AY35"/>
      <c r="AZ35"/>
      <c r="BA35"/>
      <c r="BB35" s="47"/>
    </row>
    <row r="36" spans="2:54" s="15" customFormat="1" ht="15.75" customHeight="1" x14ac:dyDescent="0.25">
      <c r="E36" s="56"/>
      <c r="J36" s="56"/>
      <c r="R36" s="56"/>
      <c r="T36" s="56"/>
      <c r="AI36" s="50"/>
      <c r="AJ36" s="16"/>
      <c r="AK36" s="16"/>
      <c r="AL36" s="16"/>
      <c r="AM36" s="16"/>
      <c r="AN36" s="16"/>
      <c r="AO36" s="50"/>
      <c r="AQ36" s="19"/>
      <c r="AR36" s="19"/>
      <c r="AS36" s="53"/>
      <c r="AT36" s="16"/>
      <c r="AU36" s="16"/>
      <c r="AV36" s="16"/>
      <c r="AW36" s="50"/>
      <c r="BB36" s="47"/>
    </row>
    <row r="37" spans="2:54" s="15" customFormat="1" x14ac:dyDescent="0.25">
      <c r="E37" s="56"/>
      <c r="J37" s="56"/>
      <c r="R37" s="56"/>
      <c r="T37" s="56"/>
      <c r="U37" s="15" t="s">
        <v>132</v>
      </c>
      <c r="V37" s="15">
        <v>0.9</v>
      </c>
      <c r="W37" s="15">
        <v>50</v>
      </c>
      <c r="X37" s="15" t="s">
        <v>20</v>
      </c>
      <c r="Y37" s="15" t="s">
        <v>270</v>
      </c>
      <c r="Z37" s="15" t="s">
        <v>311</v>
      </c>
      <c r="AD37" s="15" t="s">
        <v>0</v>
      </c>
      <c r="AE37" s="15" t="s">
        <v>132</v>
      </c>
      <c r="AF37" s="15" t="s">
        <v>94</v>
      </c>
      <c r="AG37" s="15" t="s">
        <v>94</v>
      </c>
      <c r="AH37" s="15" t="s">
        <v>94</v>
      </c>
      <c r="AI37" s="50"/>
      <c r="AJ37" s="16" t="b">
        <v>1</v>
      </c>
      <c r="AK37" s="16" t="b">
        <v>1</v>
      </c>
      <c r="AL37" s="16" t="b">
        <v>0</v>
      </c>
      <c r="AM37" s="16" t="b">
        <v>0</v>
      </c>
      <c r="AN37" s="16"/>
      <c r="AO37" s="50"/>
      <c r="AP37" s="15" t="s">
        <v>21</v>
      </c>
      <c r="AQ37" s="19">
        <v>50</v>
      </c>
      <c r="AR37" s="19" t="s">
        <v>79</v>
      </c>
      <c r="AS37" s="53"/>
      <c r="AT37" s="16"/>
      <c r="AU37" s="16"/>
      <c r="AV37" s="16"/>
      <c r="AW37" s="50"/>
      <c r="AX37" s="16" t="s">
        <v>21</v>
      </c>
      <c r="AY37" s="15">
        <v>50</v>
      </c>
      <c r="AZ37" s="16" t="s">
        <v>271</v>
      </c>
      <c r="BB37" s="47"/>
    </row>
    <row r="38" spans="2:54" s="15" customFormat="1" x14ac:dyDescent="0.25">
      <c r="E38" s="56"/>
      <c r="J38" s="56"/>
      <c r="R38" s="56"/>
      <c r="T38" s="56"/>
      <c r="AI38" s="50"/>
      <c r="AJ38" s="16"/>
      <c r="AK38" s="16"/>
      <c r="AL38" s="16"/>
      <c r="AM38" s="16"/>
      <c r="AN38" s="16"/>
      <c r="AO38" s="50"/>
      <c r="AP38" s="15" t="s">
        <v>45</v>
      </c>
      <c r="AQ38" s="19">
        <v>170</v>
      </c>
      <c r="AR38" s="19" t="s">
        <v>79</v>
      </c>
      <c r="AS38" s="53"/>
      <c r="AT38" s="16"/>
      <c r="AU38" s="16"/>
      <c r="AV38" s="16"/>
      <c r="AW38" s="50"/>
      <c r="AX38" s="16" t="s">
        <v>45</v>
      </c>
      <c r="AY38" s="15">
        <v>50</v>
      </c>
      <c r="AZ38" s="16" t="s">
        <v>271</v>
      </c>
      <c r="BB38" s="47"/>
    </row>
    <row r="39" spans="2:54" s="65" customFormat="1" x14ac:dyDescent="0.25">
      <c r="AI39" s="66"/>
      <c r="AJ39" s="66"/>
      <c r="AK39" s="66"/>
      <c r="AL39" s="66"/>
      <c r="AM39" s="66"/>
      <c r="AN39" s="66"/>
      <c r="AO39" s="66"/>
      <c r="AQ39" s="67"/>
      <c r="AR39" s="67"/>
      <c r="AS39" s="67"/>
      <c r="AT39" s="66"/>
      <c r="AU39" s="66"/>
      <c r="AV39" s="66"/>
      <c r="AW39" s="66"/>
    </row>
    <row r="40" spans="2:54" s="15" customFormat="1" x14ac:dyDescent="0.25">
      <c r="D40" s="15" t="s">
        <v>305</v>
      </c>
      <c r="E40" s="56"/>
      <c r="F40" s="15" t="s">
        <v>306</v>
      </c>
      <c r="J40" s="56"/>
      <c r="R40" s="56"/>
      <c r="T40" s="56"/>
      <c r="AI40" s="50"/>
      <c r="AJ40" s="16"/>
      <c r="AK40" s="16"/>
      <c r="AL40" s="16"/>
      <c r="AM40" s="16"/>
      <c r="AN40" s="16"/>
      <c r="AO40" s="50"/>
      <c r="AQ40" s="19"/>
      <c r="AR40" s="19"/>
      <c r="AS40" s="53"/>
      <c r="AT40" s="16"/>
      <c r="AU40" s="16"/>
      <c r="AV40" s="16"/>
      <c r="AW40" s="50"/>
      <c r="BB40" s="47"/>
    </row>
    <row r="41" spans="2:54" s="15" customFormat="1" x14ac:dyDescent="0.25">
      <c r="E41" s="56"/>
      <c r="F41" s="15" t="s">
        <v>307</v>
      </c>
      <c r="J41" s="56"/>
      <c r="R41" s="56"/>
      <c r="T41" s="56"/>
      <c r="AI41" s="50"/>
      <c r="AJ41" s="16"/>
      <c r="AK41" s="16"/>
      <c r="AL41" s="16"/>
      <c r="AM41" s="16"/>
      <c r="AN41" s="16"/>
      <c r="AO41" s="50"/>
      <c r="AQ41" s="19"/>
      <c r="AR41" s="19"/>
      <c r="AS41" s="53"/>
      <c r="AT41" s="16"/>
      <c r="AU41" s="16"/>
      <c r="AV41" s="16"/>
      <c r="AW41" s="50"/>
      <c r="BB41" s="47"/>
    </row>
    <row r="46" spans="2:54" x14ac:dyDescent="0.25">
      <c r="B46" s="1"/>
      <c r="C46" s="1"/>
      <c r="D46" s="1"/>
      <c r="E46" s="59"/>
      <c r="F46" s="1"/>
      <c r="G46" s="1"/>
      <c r="H46" s="1"/>
      <c r="I46" s="1"/>
      <c r="J46" s="59"/>
    </row>
  </sheetData>
  <conditionalFormatting sqref="AX10:XFD11 AP12 BB29:XFD35 V42:V43 S5:U5 AJ5:XFD9 AJ13:XFD14 AJ30:BA31 AJ35:BA35 AJ32:AO32 AJ10:AO10 B6:B14 W41:Z41 X42:Z43 V5:AH10 V30:X32 Z30:AH32 AA29:AE29 AJ36:XFD43 AA35:AI43 V35:Z40 C11:T11 B5:Q5 C35:U38 C6:U10 B39:U43 C13:AH14 C33:T33 C28:U32 Y28:Y32 Z28:AH28 V28:X28 B28:B38 AJ28:XFD28">
    <cfRule type="cellIs" dxfId="27" priority="20" operator="equal">
      <formula>"nil"</formula>
    </cfRule>
  </conditionalFormatting>
  <conditionalFormatting sqref="AP10:AW11">
    <cfRule type="cellIs" dxfId="26" priority="19" operator="equal">
      <formula>"nil"</formula>
    </cfRule>
  </conditionalFormatting>
  <conditionalFormatting sqref="AX32:BA33 AP34 V29:W29 AJ29:BA29">
    <cfRule type="cellIs" dxfId="25" priority="18" operator="equal">
      <formula>"nil"</formula>
    </cfRule>
  </conditionalFormatting>
  <conditionalFormatting sqref="AP32:AW33">
    <cfRule type="cellIs" dxfId="24" priority="17" operator="equal">
      <formula>"nil"</formula>
    </cfRule>
  </conditionalFormatting>
  <conditionalFormatting sqref="AE29">
    <cfRule type="cellIs" dxfId="23" priority="16" operator="equal">
      <formula>"nil"</formula>
    </cfRule>
  </conditionalFormatting>
  <conditionalFormatting sqref="AF29:AH29">
    <cfRule type="cellIs" dxfId="22" priority="15" operator="equal">
      <formula>"nil"</formula>
    </cfRule>
  </conditionalFormatting>
  <conditionalFormatting sqref="X29:Z29">
    <cfRule type="cellIs" dxfId="21" priority="14" operator="equal">
      <formula>"nil"</formula>
    </cfRule>
  </conditionalFormatting>
  <conditionalFormatting sqref="AI13:AI14 AI30:AI32 AI5:AI10 AI28">
    <cfRule type="cellIs" dxfId="20" priority="13" operator="equal">
      <formula>"nil"</formula>
    </cfRule>
  </conditionalFormatting>
  <conditionalFormatting sqref="AI29">
    <cfRule type="cellIs" dxfId="19" priority="12" operator="equal">
      <formula>"nil"</formula>
    </cfRule>
  </conditionalFormatting>
  <conditionalFormatting sqref="AX16:XFD16 AJ15:XFD15 AJ16:AO16 B15:AH16">
    <cfRule type="cellIs" dxfId="18" priority="11" operator="equal">
      <formula>"nil"</formula>
    </cfRule>
  </conditionalFormatting>
  <conditionalFormatting sqref="AP16:AW16">
    <cfRule type="cellIs" dxfId="17" priority="10" operator="equal">
      <formula>"nil"</formula>
    </cfRule>
  </conditionalFormatting>
  <conditionalFormatting sqref="AI15:AI16">
    <cfRule type="cellIs" dxfId="16" priority="9" operator="equal">
      <formula>"nil"</formula>
    </cfRule>
  </conditionalFormatting>
  <conditionalFormatting sqref="BB18:XFD24 AJ19:BA20 AJ24:BA24 AJ21:AO21 V19:X21 Z19:AH21 AA18:AE18 AJ25:XFD27 C24:AI27 C22:T22 C17:U21 Y17:Y21 Z17:AH17 V17:X17 B17:B27 AJ17:XFD17">
    <cfRule type="cellIs" dxfId="7" priority="8" operator="equal">
      <formula>"nil"</formula>
    </cfRule>
  </conditionalFormatting>
  <conditionalFormatting sqref="AX21:BA22 AP23 V18:W18 AJ18:BA18">
    <cfRule type="cellIs" dxfId="6" priority="7" operator="equal">
      <formula>"nil"</formula>
    </cfRule>
  </conditionalFormatting>
  <conditionalFormatting sqref="AP21:AW22">
    <cfRule type="cellIs" dxfId="5" priority="6" operator="equal">
      <formula>"nil"</formula>
    </cfRule>
  </conditionalFormatting>
  <conditionalFormatting sqref="AE18">
    <cfRule type="cellIs" dxfId="4" priority="5" operator="equal">
      <formula>"nil"</formula>
    </cfRule>
  </conditionalFormatting>
  <conditionalFormatting sqref="AF18:AH18">
    <cfRule type="cellIs" dxfId="3" priority="4" operator="equal">
      <formula>"nil"</formula>
    </cfRule>
  </conditionalFormatting>
  <conditionalFormatting sqref="X18:Z18">
    <cfRule type="cellIs" dxfId="2" priority="3" operator="equal">
      <formula>"nil"</formula>
    </cfRule>
  </conditionalFormatting>
  <conditionalFormatting sqref="AI19:AI21 AI17">
    <cfRule type="cellIs" dxfId="1" priority="2" operator="equal">
      <formula>"nil"</formula>
    </cfRule>
  </conditionalFormatting>
  <conditionalFormatting sqref="AI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R17" sqref="R17"/>
    </sheetView>
  </sheetViews>
  <sheetFormatPr defaultRowHeight="15" x14ac:dyDescent="0.2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 x14ac:dyDescent="0.25">
      <c r="J2" s="1"/>
      <c r="Q2" s="26" t="s">
        <v>103</v>
      </c>
      <c r="R2" s="27" t="s">
        <v>104</v>
      </c>
      <c r="S2" s="27" t="s">
        <v>105</v>
      </c>
      <c r="T2" s="27" t="s">
        <v>106</v>
      </c>
    </row>
    <row r="3" spans="1:20" x14ac:dyDescent="0.25">
      <c r="A3" s="1" t="s">
        <v>103</v>
      </c>
      <c r="B3" s="1" t="s">
        <v>191</v>
      </c>
      <c r="C3" t="s">
        <v>229</v>
      </c>
      <c r="D3" t="s">
        <v>230</v>
      </c>
      <c r="Q3" s="28"/>
    </row>
    <row r="4" spans="1:20" x14ac:dyDescent="0.25">
      <c r="B4" t="s">
        <v>107</v>
      </c>
      <c r="Q4" s="29" t="s">
        <v>107</v>
      </c>
      <c r="R4" s="29"/>
      <c r="S4" s="29"/>
      <c r="T4" s="29"/>
    </row>
    <row r="5" spans="1:20" x14ac:dyDescent="0.25">
      <c r="B5" t="s">
        <v>195</v>
      </c>
      <c r="Q5" s="29"/>
      <c r="R5" s="30" t="s">
        <v>9</v>
      </c>
      <c r="S5" s="29"/>
      <c r="T5" s="29"/>
    </row>
    <row r="6" spans="1:20" x14ac:dyDescent="0.25">
      <c r="B6" t="s">
        <v>221</v>
      </c>
      <c r="Q6" s="31"/>
      <c r="R6" s="31"/>
      <c r="S6" s="31" t="s">
        <v>9</v>
      </c>
      <c r="T6" s="31"/>
    </row>
    <row r="7" spans="1:20" x14ac:dyDescent="0.25">
      <c r="B7" t="s">
        <v>258</v>
      </c>
      <c r="T7" t="s">
        <v>108</v>
      </c>
    </row>
    <row r="8" spans="1:20" x14ac:dyDescent="0.25">
      <c r="T8" t="s">
        <v>109</v>
      </c>
    </row>
    <row r="9" spans="1:20" x14ac:dyDescent="0.25">
      <c r="T9" t="s">
        <v>110</v>
      </c>
    </row>
    <row r="10" spans="1:20" x14ac:dyDescent="0.25">
      <c r="T10" t="s">
        <v>111</v>
      </c>
    </row>
    <row r="11" spans="1:20" x14ac:dyDescent="0.25">
      <c r="T11" t="s">
        <v>112</v>
      </c>
    </row>
    <row r="12" spans="1:20" x14ac:dyDescent="0.25">
      <c r="Q12" s="31"/>
      <c r="R12" s="31"/>
      <c r="S12" s="31" t="s">
        <v>113</v>
      </c>
      <c r="T12" s="31"/>
    </row>
    <row r="13" spans="1:20" x14ac:dyDescent="0.25">
      <c r="T13" t="s">
        <v>113</v>
      </c>
    </row>
    <row r="14" spans="1:20" x14ac:dyDescent="0.25">
      <c r="Q14" s="31"/>
      <c r="R14" s="31"/>
      <c r="S14" s="31" t="s">
        <v>114</v>
      </c>
      <c r="T14" s="31"/>
    </row>
    <row r="15" spans="1:20" x14ac:dyDescent="0.25">
      <c r="T15" t="s">
        <v>115</v>
      </c>
    </row>
    <row r="16" spans="1:20" x14ac:dyDescent="0.25">
      <c r="T16" t="s">
        <v>116</v>
      </c>
    </row>
    <row r="17" spans="17:20" x14ac:dyDescent="0.25">
      <c r="T17" t="s">
        <v>117</v>
      </c>
    </row>
    <row r="18" spans="17:20" x14ac:dyDescent="0.25">
      <c r="Q18" s="29"/>
      <c r="R18" s="30" t="s">
        <v>118</v>
      </c>
      <c r="S18" s="29"/>
      <c r="T18" s="29"/>
    </row>
    <row r="19" spans="17:20" x14ac:dyDescent="0.25">
      <c r="Q19" s="31"/>
      <c r="R19" s="31"/>
      <c r="S19" s="31" t="s">
        <v>119</v>
      </c>
      <c r="T19" s="31"/>
    </row>
    <row r="20" spans="17:20" x14ac:dyDescent="0.25">
      <c r="T20" t="s">
        <v>120</v>
      </c>
    </row>
    <row r="21" spans="17:20" x14ac:dyDescent="0.25">
      <c r="Q21" s="28"/>
      <c r="S21" t="s">
        <v>121</v>
      </c>
    </row>
    <row r="22" spans="17:20" x14ac:dyDescent="0.25">
      <c r="Q22" s="28"/>
      <c r="T22" t="s">
        <v>121</v>
      </c>
    </row>
    <row r="23" spans="17:20" x14ac:dyDescent="0.25">
      <c r="Q23" s="28"/>
      <c r="S23" t="s">
        <v>122</v>
      </c>
    </row>
    <row r="24" spans="17:20" x14ac:dyDescent="0.25">
      <c r="Q24" s="28"/>
      <c r="T24" t="s">
        <v>123</v>
      </c>
    </row>
    <row r="25" spans="17:20" x14ac:dyDescent="0.25">
      <c r="Q25" s="28"/>
      <c r="T25" t="s">
        <v>122</v>
      </c>
    </row>
    <row r="26" spans="17:20" x14ac:dyDescent="0.25">
      <c r="Q26" s="28"/>
      <c r="S26" t="s">
        <v>124</v>
      </c>
    </row>
    <row r="27" spans="17:20" x14ac:dyDescent="0.25">
      <c r="Q27" s="28"/>
      <c r="S27" t="s">
        <v>125</v>
      </c>
    </row>
    <row r="28" spans="17:20" x14ac:dyDescent="0.25">
      <c r="Q28" s="28"/>
      <c r="T28" t="s">
        <v>126</v>
      </c>
    </row>
    <row r="29" spans="17:20" x14ac:dyDescent="0.25">
      <c r="Q29" s="28"/>
      <c r="S29" t="s">
        <v>127</v>
      </c>
    </row>
    <row r="30" spans="17:20" x14ac:dyDescent="0.25">
      <c r="Q30" s="28"/>
      <c r="T30" t="s">
        <v>127</v>
      </c>
    </row>
    <row r="31" spans="17:20" x14ac:dyDescent="0.25">
      <c r="Q31" s="28"/>
      <c r="T31" t="s">
        <v>128</v>
      </c>
    </row>
    <row r="32" spans="17:20" x14ac:dyDescent="0.25">
      <c r="Q32" s="29"/>
      <c r="R32" s="30" t="s">
        <v>129</v>
      </c>
      <c r="S32" s="29"/>
      <c r="T32" s="29"/>
    </row>
    <row r="33" spans="17:20" x14ac:dyDescent="0.25">
      <c r="Q33" s="31"/>
      <c r="R33" s="31"/>
      <c r="S33" s="31" t="s">
        <v>130</v>
      </c>
      <c r="T33" s="31"/>
    </row>
    <row r="34" spans="17:20" x14ac:dyDescent="0.25">
      <c r="Q34" s="28"/>
      <c r="T34" t="s">
        <v>131</v>
      </c>
    </row>
    <row r="35" spans="17:20" x14ac:dyDescent="0.25">
      <c r="Q35" s="31"/>
      <c r="R35" s="31"/>
      <c r="S35" s="31" t="s">
        <v>132</v>
      </c>
      <c r="T35" s="31"/>
    </row>
    <row r="36" spans="17:20" x14ac:dyDescent="0.25">
      <c r="Q36" s="28"/>
      <c r="T36" t="s">
        <v>133</v>
      </c>
    </row>
    <row r="37" spans="17:20" x14ac:dyDescent="0.25">
      <c r="Q37" s="29"/>
      <c r="R37" s="30" t="s">
        <v>134</v>
      </c>
      <c r="S37" s="29"/>
      <c r="T37" s="29"/>
    </row>
    <row r="38" spans="17:20" x14ac:dyDescent="0.25">
      <c r="Q38" s="31"/>
      <c r="R38" s="31"/>
      <c r="S38" s="31" t="s">
        <v>135</v>
      </c>
      <c r="T38" s="31"/>
    </row>
    <row r="39" spans="17:20" x14ac:dyDescent="0.25">
      <c r="Q39" s="28"/>
      <c r="T39" t="s">
        <v>135</v>
      </c>
    </row>
    <row r="40" spans="17:20" x14ac:dyDescent="0.25">
      <c r="Q40" s="31"/>
      <c r="R40" s="31"/>
      <c r="S40" s="31" t="s">
        <v>136</v>
      </c>
      <c r="T40" s="31"/>
    </row>
    <row r="41" spans="17:20" x14ac:dyDescent="0.25">
      <c r="Q41" s="28"/>
      <c r="T41" t="s">
        <v>137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F30" sqref="F30"/>
    </sheetView>
  </sheetViews>
  <sheetFormatPr defaultRowHeight="15" x14ac:dyDescent="0.2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 x14ac:dyDescent="0.25">
      <c r="A1" s="6" t="s">
        <v>44</v>
      </c>
      <c r="B1" s="6"/>
      <c r="C1" s="7"/>
      <c r="D1" s="7"/>
      <c r="E1" s="7"/>
      <c r="F1" s="7"/>
      <c r="G1" s="7"/>
      <c r="H1" s="1" t="s">
        <v>237</v>
      </c>
    </row>
    <row r="2" spans="1:10" x14ac:dyDescent="0.25">
      <c r="A2" s="6" t="s">
        <v>43</v>
      </c>
      <c r="B2" s="6" t="s">
        <v>3</v>
      </c>
      <c r="C2" s="6" t="s">
        <v>4</v>
      </c>
      <c r="D2" s="6" t="s">
        <v>5</v>
      </c>
      <c r="E2" s="6" t="s">
        <v>48</v>
      </c>
      <c r="F2" s="6" t="s">
        <v>47</v>
      </c>
      <c r="G2" s="6" t="s">
        <v>49</v>
      </c>
      <c r="H2" s="6" t="s">
        <v>65</v>
      </c>
    </row>
    <row r="3" spans="1:10" x14ac:dyDescent="0.25">
      <c r="A3" t="s">
        <v>85</v>
      </c>
      <c r="B3">
        <v>50</v>
      </c>
      <c r="C3">
        <v>1.5</v>
      </c>
      <c r="D3">
        <v>10</v>
      </c>
      <c r="E3" t="s">
        <v>84</v>
      </c>
      <c r="F3">
        <v>20</v>
      </c>
      <c r="G3">
        <v>1</v>
      </c>
      <c r="H3" t="s">
        <v>45</v>
      </c>
    </row>
    <row r="4" spans="1:10" x14ac:dyDescent="0.25">
      <c r="E4" t="s">
        <v>84</v>
      </c>
      <c r="F4">
        <v>20</v>
      </c>
      <c r="G4">
        <v>1</v>
      </c>
      <c r="H4" t="s">
        <v>21</v>
      </c>
    </row>
    <row r="5" spans="1:10" x14ac:dyDescent="0.25">
      <c r="A5" t="s">
        <v>138</v>
      </c>
      <c r="E5" t="s">
        <v>228</v>
      </c>
      <c r="F5">
        <v>1</v>
      </c>
      <c r="G5">
        <v>1</v>
      </c>
      <c r="H5" t="s">
        <v>78</v>
      </c>
    </row>
    <row r="6" spans="1:10" x14ac:dyDescent="0.25">
      <c r="A6" t="s">
        <v>101</v>
      </c>
      <c r="B6">
        <v>50</v>
      </c>
      <c r="C6">
        <v>1.5</v>
      </c>
      <c r="D6">
        <v>10</v>
      </c>
      <c r="E6" t="s">
        <v>228</v>
      </c>
      <c r="H6" t="s">
        <v>78</v>
      </c>
    </row>
    <row r="7" spans="1:10" x14ac:dyDescent="0.25">
      <c r="A7" t="s">
        <v>102</v>
      </c>
      <c r="E7" t="s">
        <v>228</v>
      </c>
      <c r="H7" t="s">
        <v>45</v>
      </c>
    </row>
    <row r="8" spans="1:10" x14ac:dyDescent="0.25">
      <c r="A8" t="s">
        <v>196</v>
      </c>
      <c r="B8">
        <v>80</v>
      </c>
      <c r="C8">
        <v>2</v>
      </c>
      <c r="D8">
        <v>5</v>
      </c>
      <c r="E8" t="s">
        <v>84</v>
      </c>
      <c r="F8">
        <v>10</v>
      </c>
      <c r="G8">
        <v>1</v>
      </c>
      <c r="H8" t="s">
        <v>21</v>
      </c>
    </row>
    <row r="9" spans="1:10" x14ac:dyDescent="0.25">
      <c r="A9" t="s">
        <v>197</v>
      </c>
      <c r="E9" t="s">
        <v>84</v>
      </c>
      <c r="H9" t="s">
        <v>45</v>
      </c>
    </row>
    <row r="10" spans="1:10" x14ac:dyDescent="0.25">
      <c r="A10" t="s">
        <v>139</v>
      </c>
      <c r="E10" t="s">
        <v>84</v>
      </c>
      <c r="H10" t="s">
        <v>45</v>
      </c>
    </row>
    <row r="11" spans="1:10" x14ac:dyDescent="0.25">
      <c r="A11" t="s">
        <v>231</v>
      </c>
      <c r="B11" s="42"/>
      <c r="C11" s="42"/>
      <c r="D11" s="42"/>
    </row>
    <row r="12" spans="1:10" x14ac:dyDescent="0.25">
      <c r="A12" t="s">
        <v>232</v>
      </c>
      <c r="B12">
        <v>1000</v>
      </c>
      <c r="C12">
        <v>1.1499999999999999</v>
      </c>
      <c r="D12">
        <v>0</v>
      </c>
      <c r="E12" s="42" t="s">
        <v>84</v>
      </c>
      <c r="F12" s="42">
        <v>20</v>
      </c>
      <c r="G12" s="42">
        <v>1</v>
      </c>
      <c r="H12" t="s">
        <v>227</v>
      </c>
      <c r="J12" s="45"/>
    </row>
    <row r="13" spans="1:10" x14ac:dyDescent="0.25">
      <c r="A13" t="s">
        <v>236</v>
      </c>
      <c r="F13">
        <v>25</v>
      </c>
    </row>
    <row r="14" spans="1:10" x14ac:dyDescent="0.25">
      <c r="A14" t="s">
        <v>234</v>
      </c>
    </row>
    <row r="15" spans="1:10" x14ac:dyDescent="0.25">
      <c r="A15" t="s">
        <v>235</v>
      </c>
    </row>
    <row r="16" spans="1:10" x14ac:dyDescent="0.25">
      <c r="A16" s="42" t="s">
        <v>233</v>
      </c>
    </row>
    <row r="19" spans="1:8" x14ac:dyDescent="0.25">
      <c r="A19" t="s">
        <v>287</v>
      </c>
      <c r="B19">
        <v>50</v>
      </c>
      <c r="C19">
        <v>1.5</v>
      </c>
      <c r="D19">
        <v>10</v>
      </c>
      <c r="E19" t="s">
        <v>228</v>
      </c>
      <c r="H19" t="s">
        <v>288</v>
      </c>
    </row>
    <row r="20" spans="1:8" x14ac:dyDescent="0.25">
      <c r="A20" t="s">
        <v>287</v>
      </c>
      <c r="B20">
        <v>50</v>
      </c>
      <c r="C20">
        <v>1.5</v>
      </c>
      <c r="D20">
        <v>10</v>
      </c>
      <c r="E20" t="s">
        <v>228</v>
      </c>
      <c r="H20" t="s">
        <v>288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 x14ac:dyDescent="0.2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 x14ac:dyDescent="0.25">
      <c r="A2" s="1" t="s">
        <v>191</v>
      </c>
      <c r="B2" s="1" t="s">
        <v>237</v>
      </c>
      <c r="C2" s="1" t="s">
        <v>22</v>
      </c>
      <c r="D2" s="1" t="s">
        <v>51</v>
      </c>
      <c r="E2" s="1" t="s">
        <v>52</v>
      </c>
    </row>
    <row r="3" spans="1:7" x14ac:dyDescent="0.25">
      <c r="A3" t="s">
        <v>107</v>
      </c>
      <c r="B3" t="s">
        <v>21</v>
      </c>
      <c r="C3" t="s">
        <v>50</v>
      </c>
      <c r="E3">
        <v>0</v>
      </c>
    </row>
    <row r="4" spans="1:7" x14ac:dyDescent="0.25">
      <c r="B4" t="s">
        <v>45</v>
      </c>
      <c r="C4" t="s">
        <v>50</v>
      </c>
      <c r="E4">
        <v>0</v>
      </c>
    </row>
    <row r="5" spans="1:7" x14ac:dyDescent="0.25">
      <c r="B5" t="s">
        <v>223</v>
      </c>
      <c r="C5" t="s">
        <v>248</v>
      </c>
      <c r="D5">
        <v>4</v>
      </c>
      <c r="E5">
        <v>1</v>
      </c>
      <c r="G5" t="s">
        <v>224</v>
      </c>
    </row>
    <row r="6" spans="1:7" x14ac:dyDescent="0.25">
      <c r="B6" t="s">
        <v>222</v>
      </c>
      <c r="C6" t="s">
        <v>192</v>
      </c>
      <c r="E6">
        <v>1</v>
      </c>
      <c r="G6" t="s">
        <v>225</v>
      </c>
    </row>
    <row r="7" spans="1:7" x14ac:dyDescent="0.25">
      <c r="A7" t="s">
        <v>194</v>
      </c>
      <c r="B7" t="s">
        <v>78</v>
      </c>
    </row>
    <row r="8" spans="1:7" x14ac:dyDescent="0.25">
      <c r="A8" t="s">
        <v>193</v>
      </c>
      <c r="B8" t="s">
        <v>78</v>
      </c>
    </row>
    <row r="9" spans="1:7" x14ac:dyDescent="0.25">
      <c r="A9" s="3" t="s">
        <v>220</v>
      </c>
      <c r="B9" t="s">
        <v>227</v>
      </c>
      <c r="C9" t="s">
        <v>228</v>
      </c>
    </row>
    <row r="10" spans="1:7" x14ac:dyDescent="0.25">
      <c r="B10" s="3" t="s">
        <v>226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 x14ac:dyDescent="0.2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 x14ac:dyDescent="0.25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69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61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 x14ac:dyDescent="0.25">
      <c r="C2" s="1" t="s">
        <v>76</v>
      </c>
      <c r="E2" s="25"/>
      <c r="F2" s="25"/>
      <c r="G2" s="25"/>
      <c r="H2" s="25"/>
      <c r="I2" s="25"/>
      <c r="J2" s="25" t="s">
        <v>59</v>
      </c>
      <c r="K2" s="25"/>
      <c r="L2" s="25"/>
      <c r="M2" s="2" t="s">
        <v>86</v>
      </c>
      <c r="N2" s="2" t="s">
        <v>89</v>
      </c>
      <c r="O2" s="2"/>
      <c r="P2" s="2"/>
      <c r="Q2" s="22" t="s">
        <v>60</v>
      </c>
      <c r="R2" s="22"/>
      <c r="S2" s="22"/>
      <c r="T2" s="22"/>
      <c r="U2" s="22"/>
      <c r="V2" s="49"/>
      <c r="W2" s="23" t="s">
        <v>20</v>
      </c>
      <c r="X2" s="24"/>
      <c r="Y2" s="24"/>
      <c r="Z2" s="52"/>
      <c r="AA2" s="21" t="s">
        <v>60</v>
      </c>
      <c r="AB2" s="21"/>
      <c r="AC2" s="21"/>
      <c r="AD2" s="49"/>
      <c r="AE2" s="4" t="s">
        <v>65</v>
      </c>
      <c r="AF2" s="4"/>
      <c r="AG2" s="4"/>
      <c r="AH2" s="4"/>
      <c r="AI2" s="46"/>
    </row>
    <row r="3" spans="1:35" s="1" customFormat="1" x14ac:dyDescent="0.25">
      <c r="A3" s="1" t="s">
        <v>0</v>
      </c>
      <c r="B3" s="1" t="s">
        <v>53</v>
      </c>
      <c r="C3" s="1" t="s">
        <v>74</v>
      </c>
      <c r="E3" s="25" t="s">
        <v>55</v>
      </c>
      <c r="F3" s="25" t="s">
        <v>56</v>
      </c>
      <c r="G3" s="25" t="s">
        <v>34</v>
      </c>
      <c r="H3" s="25" t="s">
        <v>54</v>
      </c>
      <c r="I3" s="25" t="s">
        <v>289</v>
      </c>
      <c r="J3" s="25" t="s">
        <v>57</v>
      </c>
      <c r="K3" s="25" t="s">
        <v>58</v>
      </c>
      <c r="L3" s="25" t="s">
        <v>95</v>
      </c>
      <c r="M3" s="2" t="s">
        <v>88</v>
      </c>
      <c r="N3" s="2" t="s">
        <v>90</v>
      </c>
      <c r="O3" s="2" t="s">
        <v>91</v>
      </c>
      <c r="P3" s="2" t="s">
        <v>92</v>
      </c>
      <c r="Q3" s="22" t="s">
        <v>62</v>
      </c>
      <c r="R3" s="22" t="s">
        <v>63</v>
      </c>
      <c r="S3" s="22" t="s">
        <v>64</v>
      </c>
      <c r="T3" s="44" t="s">
        <v>272</v>
      </c>
      <c r="U3" s="44" t="s">
        <v>273</v>
      </c>
      <c r="V3" s="55"/>
      <c r="W3" s="23" t="s">
        <v>70</v>
      </c>
      <c r="X3" s="24" t="s">
        <v>35</v>
      </c>
      <c r="Y3" s="24" t="s">
        <v>36</v>
      </c>
      <c r="Z3" s="52"/>
      <c r="AA3" s="21" t="s">
        <v>62</v>
      </c>
      <c r="AB3" s="21" t="s">
        <v>63</v>
      </c>
      <c r="AC3" s="21" t="s">
        <v>64</v>
      </c>
      <c r="AD3" s="49"/>
      <c r="AE3" s="4" t="s">
        <v>70</v>
      </c>
      <c r="AF3" s="4" t="s">
        <v>66</v>
      </c>
      <c r="AG3" s="4" t="s">
        <v>67</v>
      </c>
      <c r="AH3" s="4" t="s">
        <v>68</v>
      </c>
      <c r="AI3" s="46"/>
    </row>
    <row r="4" spans="1:35" s="15" customFormat="1" x14ac:dyDescent="0.25">
      <c r="A4" s="15" t="s">
        <v>9</v>
      </c>
      <c r="B4" s="15" t="s">
        <v>295</v>
      </c>
      <c r="C4" s="15" t="s">
        <v>71</v>
      </c>
      <c r="E4" s="15">
        <v>0.8</v>
      </c>
      <c r="F4" s="15">
        <v>50</v>
      </c>
      <c r="G4" s="15" t="s">
        <v>59</v>
      </c>
      <c r="H4" s="15" t="s">
        <v>71</v>
      </c>
      <c r="I4" s="15" t="s">
        <v>290</v>
      </c>
      <c r="J4" s="15">
        <v>20</v>
      </c>
      <c r="K4" s="15">
        <v>5</v>
      </c>
      <c r="L4" s="15" t="s">
        <v>78</v>
      </c>
      <c r="M4" s="15" t="s">
        <v>87</v>
      </c>
      <c r="N4" s="15" t="s">
        <v>93</v>
      </c>
      <c r="O4" s="15" t="s">
        <v>94</v>
      </c>
      <c r="P4" s="15" t="s">
        <v>93</v>
      </c>
      <c r="Q4" s="18" t="b">
        <v>1</v>
      </c>
      <c r="R4" s="18" t="s">
        <v>77</v>
      </c>
      <c r="S4" s="18" t="s">
        <v>77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 x14ac:dyDescent="0.25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 x14ac:dyDescent="0.25">
      <c r="C6" s="15" t="s">
        <v>72</v>
      </c>
      <c r="E6" s="15">
        <v>0.9</v>
      </c>
      <c r="F6" s="15">
        <v>100</v>
      </c>
      <c r="G6" s="15" t="s">
        <v>63</v>
      </c>
      <c r="H6" s="15" t="s">
        <v>75</v>
      </c>
      <c r="I6" s="15" t="s">
        <v>253</v>
      </c>
      <c r="L6" s="15" t="s">
        <v>96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21</v>
      </c>
      <c r="X6" s="19">
        <v>50</v>
      </c>
      <c r="Y6" s="19" t="s">
        <v>79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 x14ac:dyDescent="0.25">
      <c r="Q7" s="16"/>
      <c r="R7" s="16"/>
      <c r="S7" s="16"/>
      <c r="T7" s="16"/>
      <c r="U7" s="16"/>
      <c r="V7" s="50"/>
      <c r="W7" s="15" t="s">
        <v>45</v>
      </c>
      <c r="X7" s="19">
        <v>50</v>
      </c>
      <c r="Y7" s="19" t="s">
        <v>79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 x14ac:dyDescent="0.25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 x14ac:dyDescent="0.25">
      <c r="C9" s="15" t="s">
        <v>247</v>
      </c>
      <c r="E9" s="15">
        <v>1</v>
      </c>
      <c r="F9" s="15">
        <v>3500</v>
      </c>
      <c r="G9" s="15" t="s">
        <v>63</v>
      </c>
      <c r="H9" s="15" t="s">
        <v>73</v>
      </c>
      <c r="I9" s="15" t="s">
        <v>255</v>
      </c>
      <c r="L9" s="15" t="s">
        <v>0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21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291</v>
      </c>
      <c r="AF9" s="15">
        <v>1</v>
      </c>
      <c r="AG9" s="15" t="s">
        <v>254</v>
      </c>
      <c r="AH9" s="15" t="s">
        <v>20</v>
      </c>
      <c r="AI9" s="47"/>
    </row>
    <row r="10" spans="1:35" s="15" customFormat="1" x14ac:dyDescent="0.25">
      <c r="V10" s="47"/>
      <c r="W10" s="15" t="s">
        <v>45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 x14ac:dyDescent="0.25">
      <c r="W11" s="15" t="s">
        <v>38</v>
      </c>
      <c r="X11" s="20">
        <v>0</v>
      </c>
      <c r="Y11" s="20">
        <v>3</v>
      </c>
    </row>
    <row r="12" spans="1:35" s="15" customFormat="1" x14ac:dyDescent="0.25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 x14ac:dyDescent="0.25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 x14ac:dyDescent="0.25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 x14ac:dyDescent="0.25">
      <c r="A15" s="15" t="s">
        <v>9</v>
      </c>
      <c r="B15" s="15" t="s">
        <v>82</v>
      </c>
      <c r="C15" s="15" t="s">
        <v>71</v>
      </c>
      <c r="E15" s="15">
        <v>0.8</v>
      </c>
      <c r="F15" s="15">
        <v>50</v>
      </c>
      <c r="G15" s="15" t="s">
        <v>97</v>
      </c>
      <c r="H15" s="15" t="s">
        <v>71</v>
      </c>
      <c r="J15" s="15">
        <v>20</v>
      </c>
      <c r="K15" s="15">
        <v>5</v>
      </c>
      <c r="M15" s="15" t="s">
        <v>87</v>
      </c>
      <c r="N15" s="15" t="s">
        <v>93</v>
      </c>
      <c r="O15" s="15" t="s">
        <v>94</v>
      </c>
      <c r="P15" s="15" t="s">
        <v>93</v>
      </c>
      <c r="Q15" s="18" t="b">
        <v>1</v>
      </c>
      <c r="R15" s="18" t="s">
        <v>77</v>
      </c>
      <c r="S15" s="18" t="s">
        <v>77</v>
      </c>
      <c r="T15" s="18"/>
      <c r="U15" s="18"/>
      <c r="V15" s="50"/>
      <c r="W15" s="15" t="s">
        <v>78</v>
      </c>
      <c r="X15" s="18" t="s">
        <v>78</v>
      </c>
      <c r="Y15" s="18" t="s">
        <v>78</v>
      </c>
      <c r="Z15" s="50"/>
      <c r="AA15" s="16" t="s">
        <v>78</v>
      </c>
      <c r="AB15" s="18" t="s">
        <v>78</v>
      </c>
      <c r="AC15" s="18" t="s">
        <v>78</v>
      </c>
      <c r="AD15" s="50"/>
      <c r="AE15" s="18" t="s">
        <v>78</v>
      </c>
      <c r="AF15" s="18" t="s">
        <v>78</v>
      </c>
      <c r="AG15" s="18" t="s">
        <v>78</v>
      </c>
      <c r="AH15" s="18" t="s">
        <v>78</v>
      </c>
      <c r="AI15" s="47"/>
    </row>
    <row r="16" spans="1:35" s="15" customFormat="1" x14ac:dyDescent="0.25">
      <c r="C16" s="15" t="s">
        <v>83</v>
      </c>
      <c r="E16" s="15">
        <v>0.9</v>
      </c>
      <c r="F16" s="15">
        <v>100</v>
      </c>
      <c r="G16" s="15" t="s">
        <v>60</v>
      </c>
      <c r="H16" s="15" t="s">
        <v>75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21</v>
      </c>
      <c r="X16" s="19">
        <v>50</v>
      </c>
      <c r="Y16" s="19" t="s">
        <v>79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78</v>
      </c>
      <c r="AF16" s="18" t="s">
        <v>78</v>
      </c>
      <c r="AG16" s="18" t="s">
        <v>78</v>
      </c>
      <c r="AH16" s="18" t="s">
        <v>78</v>
      </c>
      <c r="AI16" s="47"/>
    </row>
    <row r="17" spans="1:35" s="15" customFormat="1" x14ac:dyDescent="0.25">
      <c r="Q17" s="16"/>
      <c r="R17" s="16"/>
      <c r="S17" s="16"/>
      <c r="T17" s="16"/>
      <c r="U17" s="16"/>
      <c r="V17" s="50"/>
      <c r="W17" s="15" t="s">
        <v>45</v>
      </c>
      <c r="X17" s="19">
        <v>50</v>
      </c>
      <c r="Y17" s="19" t="s">
        <v>79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 x14ac:dyDescent="0.25">
      <c r="C18" s="15" t="s">
        <v>80</v>
      </c>
      <c r="E18" s="15">
        <v>1</v>
      </c>
      <c r="F18" s="15">
        <v>3500</v>
      </c>
      <c r="G18" s="15" t="s">
        <v>20</v>
      </c>
      <c r="H18" s="15" t="s">
        <v>73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21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 x14ac:dyDescent="0.25">
      <c r="V19" s="47"/>
      <c r="W19" s="15" t="s">
        <v>45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 x14ac:dyDescent="0.25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38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 x14ac:dyDescent="0.25">
      <c r="A21"/>
      <c r="B21"/>
      <c r="C21" s="15" t="s">
        <v>81</v>
      </c>
      <c r="E21" s="15">
        <v>1</v>
      </c>
      <c r="F21" s="15">
        <v>7000</v>
      </c>
      <c r="G21" s="15" t="s">
        <v>20</v>
      </c>
      <c r="H21" s="15" t="s">
        <v>73</v>
      </c>
      <c r="Q21" s="15" t="s">
        <v>77</v>
      </c>
      <c r="R21" s="15" t="s">
        <v>77</v>
      </c>
      <c r="S21" s="15" t="b">
        <v>1</v>
      </c>
      <c r="V21" s="47"/>
      <c r="W21" s="15" t="s">
        <v>78</v>
      </c>
      <c r="X21" s="15" t="s">
        <v>78</v>
      </c>
      <c r="Y21" s="15" t="s">
        <v>78</v>
      </c>
      <c r="Z21" s="47"/>
      <c r="AA21" s="15" t="s">
        <v>78</v>
      </c>
      <c r="AB21" s="15" t="s">
        <v>78</v>
      </c>
      <c r="AC21" s="15" t="s">
        <v>78</v>
      </c>
      <c r="AD21" s="47"/>
      <c r="AE21"/>
      <c r="AF21"/>
      <c r="AG21"/>
      <c r="AH21"/>
      <c r="AI21" s="47"/>
    </row>
    <row r="22" spans="1:35" s="15" customFormat="1" x14ac:dyDescent="0.25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 x14ac:dyDescent="0.25">
      <c r="C23" s="15" t="s">
        <v>132</v>
      </c>
      <c r="E23" s="15">
        <v>0.9</v>
      </c>
      <c r="F23" s="15">
        <v>50</v>
      </c>
      <c r="G23" s="15" t="s">
        <v>20</v>
      </c>
      <c r="H23" s="15" t="s">
        <v>270</v>
      </c>
      <c r="L23" s="15" t="s">
        <v>0</v>
      </c>
      <c r="M23" s="15" t="s">
        <v>132</v>
      </c>
      <c r="N23" s="15" t="s">
        <v>94</v>
      </c>
      <c r="O23" s="15" t="s">
        <v>94</v>
      </c>
      <c r="P23" s="15" t="s">
        <v>94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21</v>
      </c>
      <c r="X23" s="19">
        <v>50</v>
      </c>
      <c r="Y23" s="19" t="s">
        <v>79</v>
      </c>
      <c r="Z23" s="53"/>
      <c r="AA23" s="16" t="s">
        <v>78</v>
      </c>
      <c r="AB23" s="16" t="s">
        <v>78</v>
      </c>
      <c r="AC23" s="16" t="s">
        <v>78</v>
      </c>
      <c r="AD23" s="50"/>
      <c r="AE23" s="16" t="s">
        <v>21</v>
      </c>
      <c r="AF23" s="15">
        <v>50</v>
      </c>
      <c r="AG23" s="16" t="s">
        <v>271</v>
      </c>
      <c r="AI23" s="47"/>
    </row>
    <row r="24" spans="1:35" s="15" customFormat="1" x14ac:dyDescent="0.25">
      <c r="Q24" s="16"/>
      <c r="R24" s="16"/>
      <c r="S24" s="16"/>
      <c r="T24" s="16"/>
      <c r="U24" s="16"/>
      <c r="V24" s="50"/>
      <c r="W24" s="15" t="s">
        <v>45</v>
      </c>
      <c r="X24" s="19">
        <v>170</v>
      </c>
      <c r="Y24" s="19" t="s">
        <v>79</v>
      </c>
      <c r="Z24" s="53"/>
      <c r="AA24" s="16" t="s">
        <v>78</v>
      </c>
      <c r="AB24" s="16" t="s">
        <v>78</v>
      </c>
      <c r="AC24" s="16" t="s">
        <v>78</v>
      </c>
      <c r="AD24" s="50"/>
      <c r="AE24" s="16" t="s">
        <v>45</v>
      </c>
      <c r="AF24" s="15">
        <v>50</v>
      </c>
      <c r="AG24" s="16" t="s">
        <v>271</v>
      </c>
      <c r="AI24" s="47"/>
    </row>
    <row r="25" spans="1:35" s="15" customFormat="1" x14ac:dyDescent="0.25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 x14ac:dyDescent="0.25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 x14ac:dyDescent="0.25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 x14ac:dyDescent="0.25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 x14ac:dyDescent="0.25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 x14ac:dyDescent="0.25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15" priority="7" operator="equal">
      <formula>"nil"</formula>
    </cfRule>
  </conditionalFormatting>
  <conditionalFormatting sqref="W9:AD10">
    <cfRule type="cellIs" dxfId="14" priority="6" operator="equal">
      <formula>"nil"</formula>
    </cfRule>
  </conditionalFormatting>
  <conditionalFormatting sqref="AE18:AH19 W20 E15:F15 Q15:AH15 H15:M15">
    <cfRule type="cellIs" dxfId="13" priority="5" operator="equal">
      <formula>"nil"</formula>
    </cfRule>
  </conditionalFormatting>
  <conditionalFormatting sqref="W18:AD19">
    <cfRule type="cellIs" dxfId="12" priority="4" operator="equal">
      <formula>"nil"</formula>
    </cfRule>
  </conditionalFormatting>
  <conditionalFormatting sqref="M15">
    <cfRule type="cellIs" dxfId="11" priority="3" operator="equal">
      <formula>"nil"</formula>
    </cfRule>
  </conditionalFormatting>
  <conditionalFormatting sqref="N15:P15">
    <cfRule type="cellIs" dxfId="10" priority="2" operator="equal">
      <formula>"nil"</formula>
    </cfRule>
  </conditionalFormatting>
  <conditionalFormatting sqref="G15">
    <cfRule type="cellIs" dxfId="9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 x14ac:dyDescent="0.2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 x14ac:dyDescent="0.25">
      <c r="A2" s="1" t="s">
        <v>191</v>
      </c>
      <c r="B2" s="1" t="s">
        <v>259</v>
      </c>
      <c r="C2" s="1" t="s">
        <v>238</v>
      </c>
      <c r="D2" s="1" t="s">
        <v>260</v>
      </c>
      <c r="E2" s="1" t="s">
        <v>261</v>
      </c>
      <c r="F2" s="1" t="s">
        <v>56</v>
      </c>
      <c r="G2" s="1" t="s">
        <v>22</v>
      </c>
      <c r="H2" s="1" t="s">
        <v>49</v>
      </c>
    </row>
    <row r="3" spans="1:8" x14ac:dyDescent="0.25">
      <c r="A3" t="s">
        <v>107</v>
      </c>
      <c r="B3" t="s">
        <v>85</v>
      </c>
      <c r="C3" t="s">
        <v>71</v>
      </c>
      <c r="D3" t="s">
        <v>262</v>
      </c>
      <c r="E3" t="s">
        <v>79</v>
      </c>
      <c r="F3">
        <v>50</v>
      </c>
    </row>
    <row r="4" spans="1:8" x14ac:dyDescent="0.25">
      <c r="C4" t="s">
        <v>72</v>
      </c>
      <c r="D4" t="s">
        <v>262</v>
      </c>
      <c r="E4" t="s">
        <v>79</v>
      </c>
    </row>
    <row r="5" spans="1:8" x14ac:dyDescent="0.25">
      <c r="C5" t="s">
        <v>247</v>
      </c>
      <c r="D5">
        <v>0</v>
      </c>
      <c r="E5">
        <v>1</v>
      </c>
      <c r="F5">
        <v>100000</v>
      </c>
      <c r="G5" t="s">
        <v>269</v>
      </c>
    </row>
    <row r="6" spans="1:8" x14ac:dyDescent="0.25">
      <c r="D6">
        <v>1</v>
      </c>
      <c r="E6">
        <v>4</v>
      </c>
      <c r="F6">
        <v>50000</v>
      </c>
    </row>
    <row r="7" spans="1:8" x14ac:dyDescent="0.25">
      <c r="D7">
        <v>4</v>
      </c>
      <c r="E7">
        <v>52</v>
      </c>
      <c r="F7">
        <v>9000</v>
      </c>
    </row>
    <row r="8" spans="1:8" x14ac:dyDescent="0.25">
      <c r="D8">
        <v>52</v>
      </c>
      <c r="E8">
        <f>D8*4</f>
        <v>208</v>
      </c>
      <c r="F8">
        <v>7000</v>
      </c>
    </row>
    <row r="9" spans="1:8" x14ac:dyDescent="0.25">
      <c r="D9">
        <v>208</v>
      </c>
      <c r="E9" t="s">
        <v>79</v>
      </c>
      <c r="F9">
        <v>3500</v>
      </c>
    </row>
    <row r="12" spans="1:8" x14ac:dyDescent="0.25">
      <c r="A12" s="1" t="s">
        <v>191</v>
      </c>
      <c r="B12" s="1" t="s">
        <v>259</v>
      </c>
      <c r="C12" s="1" t="s">
        <v>238</v>
      </c>
      <c r="D12" s="1" t="s">
        <v>260</v>
      </c>
      <c r="E12" s="1" t="s">
        <v>261</v>
      </c>
      <c r="F12" s="1" t="s">
        <v>56</v>
      </c>
    </row>
    <row r="13" spans="1:8" x14ac:dyDescent="0.25">
      <c r="A13" t="s">
        <v>107</v>
      </c>
      <c r="B13" t="s">
        <v>85</v>
      </c>
      <c r="C13" t="s">
        <v>71</v>
      </c>
      <c r="D13" t="s">
        <v>262</v>
      </c>
      <c r="E13" t="s">
        <v>79</v>
      </c>
      <c r="F13">
        <v>50</v>
      </c>
      <c r="H13" t="s">
        <v>268</v>
      </c>
    </row>
    <row r="14" spans="1:8" x14ac:dyDescent="0.25">
      <c r="C14" t="s">
        <v>72</v>
      </c>
      <c r="D14" t="s">
        <v>262</v>
      </c>
      <c r="E14" t="s">
        <v>79</v>
      </c>
      <c r="F14">
        <v>36</v>
      </c>
    </row>
    <row r="15" spans="1:8" x14ac:dyDescent="0.25">
      <c r="C15" t="s">
        <v>266</v>
      </c>
      <c r="D15">
        <v>0</v>
      </c>
      <c r="E15">
        <v>26</v>
      </c>
      <c r="F15">
        <v>30000</v>
      </c>
    </row>
    <row r="16" spans="1:8" x14ac:dyDescent="0.25">
      <c r="C16" t="s">
        <v>267</v>
      </c>
      <c r="D16">
        <v>26</v>
      </c>
      <c r="E16" t="s">
        <v>79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workbookViewId="0">
      <selection activeCell="D17" sqref="D17"/>
    </sheetView>
  </sheetViews>
  <sheetFormatPr defaultRowHeight="15" x14ac:dyDescent="0.2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 x14ac:dyDescent="0.25">
      <c r="A2" s="5" t="s">
        <v>6</v>
      </c>
      <c r="B2" s="5"/>
      <c r="C2" s="5"/>
      <c r="D2" s="5"/>
    </row>
    <row r="3" spans="1:4" x14ac:dyDescent="0.25">
      <c r="A3" s="40" t="s">
        <v>0</v>
      </c>
      <c r="B3" s="40" t="s">
        <v>1</v>
      </c>
      <c r="C3" s="40"/>
      <c r="D3" s="40" t="s">
        <v>2</v>
      </c>
    </row>
    <row r="4" spans="1:4" x14ac:dyDescent="0.25">
      <c r="A4" s="32" t="s">
        <v>189</v>
      </c>
      <c r="B4" s="32" t="s">
        <v>140</v>
      </c>
      <c r="C4" s="32" t="e">
        <f>IF(ISBLANK([1]!TRCM[[#This Row],[Issue]]),"",[1]!TRCM[[#Headers],[due to]])</f>
        <v>#REF!</v>
      </c>
      <c r="D4" s="32" t="s">
        <v>141</v>
      </c>
    </row>
    <row r="5" spans="1:4" x14ac:dyDescent="0.25">
      <c r="A5" s="32" t="s">
        <v>189</v>
      </c>
      <c r="B5" s="33" t="s">
        <v>140</v>
      </c>
      <c r="C5" s="33" t="e">
        <f>IF(ISBLANK([1]!TRCM[[#This Row],[Issue]]),"",[1]!TRCM[[#Headers],[due to]])</f>
        <v>#REF!</v>
      </c>
      <c r="D5" s="33" t="s">
        <v>142</v>
      </c>
    </row>
    <row r="6" spans="1:4" x14ac:dyDescent="0.25">
      <c r="A6" s="32" t="s">
        <v>189</v>
      </c>
      <c r="B6" s="32" t="s">
        <v>140</v>
      </c>
      <c r="C6" s="32" t="e">
        <f>IF(ISBLANK([1]!TRCM[[#This Row],[Issue]]),"",[1]!TRCM[[#Headers],[due to]])</f>
        <v>#REF!</v>
      </c>
      <c r="D6" s="32" t="s">
        <v>143</v>
      </c>
    </row>
    <row r="7" spans="1:4" x14ac:dyDescent="0.25">
      <c r="A7" s="32" t="s">
        <v>189</v>
      </c>
      <c r="B7" s="33" t="s">
        <v>140</v>
      </c>
      <c r="C7" s="33" t="e">
        <f>IF(ISBLANK([1]!TRCM[[#This Row],[Issue]]),"",[1]!TRCM[[#Headers],[due to]])</f>
        <v>#REF!</v>
      </c>
      <c r="D7" s="33" t="s">
        <v>144</v>
      </c>
    </row>
    <row r="8" spans="1:4" x14ac:dyDescent="0.25">
      <c r="A8" s="32" t="s">
        <v>189</v>
      </c>
      <c r="B8" s="32" t="s">
        <v>140</v>
      </c>
      <c r="C8" s="32" t="e">
        <f>IF(ISBLANK([1]!TRCM[[#This Row],[Issue]]),"",[1]!TRCM[[#Headers],[due to]])</f>
        <v>#REF!</v>
      </c>
      <c r="D8" s="32" t="s">
        <v>145</v>
      </c>
    </row>
    <row r="9" spans="1:4" x14ac:dyDescent="0.25">
      <c r="A9" s="32" t="s">
        <v>189</v>
      </c>
      <c r="B9" s="33" t="s">
        <v>140</v>
      </c>
      <c r="C9" s="33" t="e">
        <f>IF(ISBLANK([1]!TRCM[[#This Row],[Issue]]),"",[1]!TRCM[[#Headers],[due to]])</f>
        <v>#REF!</v>
      </c>
      <c r="D9" s="33" t="s">
        <v>146</v>
      </c>
    </row>
    <row r="10" spans="1:4" x14ac:dyDescent="0.25">
      <c r="A10" s="32" t="s">
        <v>189</v>
      </c>
      <c r="B10" s="34" t="s">
        <v>140</v>
      </c>
      <c r="C10" s="34" t="e">
        <f>IF(ISBLANK([1]!TRCM[[#This Row],[Issue]]),"",[1]!TRCM[[#Headers],[due to]])</f>
        <v>#REF!</v>
      </c>
      <c r="D10" s="34" t="s">
        <v>147</v>
      </c>
    </row>
    <row r="11" spans="1:4" x14ac:dyDescent="0.25">
      <c r="A11" s="32" t="s">
        <v>189</v>
      </c>
      <c r="B11" s="34" t="s">
        <v>140</v>
      </c>
      <c r="C11" s="34" t="e">
        <f>IF(ISBLANK([1]!TRCM[[#This Row],[Issue]]),"",[1]!TRCM[[#Headers],[due to]])</f>
        <v>#REF!</v>
      </c>
      <c r="D11" s="34" t="s">
        <v>148</v>
      </c>
    </row>
    <row r="12" spans="1:4" x14ac:dyDescent="0.25">
      <c r="A12" s="32" t="s">
        <v>189</v>
      </c>
      <c r="B12" s="34" t="s">
        <v>140</v>
      </c>
      <c r="C12" s="34" t="e">
        <f>IF(ISBLANK([1]!TRCM[[#This Row],[Issue]]),"",[1]!TRCM[[#Headers],[due to]])</f>
        <v>#REF!</v>
      </c>
      <c r="D12" s="34" t="s">
        <v>149</v>
      </c>
    </row>
    <row r="13" spans="1:4" x14ac:dyDescent="0.25">
      <c r="A13" s="32" t="s">
        <v>189</v>
      </c>
      <c r="B13" s="34" t="s">
        <v>140</v>
      </c>
      <c r="C13" s="34" t="e">
        <f>IF(ISBLANK([1]!TRCM[[#This Row],[Issue]]),"",[1]!TRCM[[#Headers],[due to]])</f>
        <v>#REF!</v>
      </c>
      <c r="D13" s="34" t="s">
        <v>150</v>
      </c>
    </row>
    <row r="14" spans="1:4" x14ac:dyDescent="0.25">
      <c r="A14" s="32" t="s">
        <v>189</v>
      </c>
      <c r="B14" s="34" t="s">
        <v>140</v>
      </c>
      <c r="C14" s="34" t="e">
        <f>IF(ISBLANK([1]!TRCM[[#This Row],[Issue]]),"",[1]!TRCM[[#Headers],[due to]])</f>
        <v>#REF!</v>
      </c>
      <c r="D14" s="34" t="s">
        <v>151</v>
      </c>
    </row>
    <row r="15" spans="1:4" x14ac:dyDescent="0.25">
      <c r="A15" s="32" t="s">
        <v>189</v>
      </c>
      <c r="B15" s="34" t="s">
        <v>140</v>
      </c>
      <c r="C15" s="33" t="e">
        <f>IF(ISBLANK([1]!TRCM[[#This Row],[Issue]]),"",[1]!TRCM[[#Headers],[due to]])</f>
        <v>#REF!</v>
      </c>
      <c r="D15" s="33" t="s">
        <v>152</v>
      </c>
    </row>
    <row r="16" spans="1:4" x14ac:dyDescent="0.25">
      <c r="A16" s="32" t="s">
        <v>189</v>
      </c>
      <c r="B16" s="32" t="s">
        <v>153</v>
      </c>
      <c r="C16" s="32" t="e">
        <f>IF(ISBLANK([1]!TRCM[[#This Row],[Issue]]),"",[1]!TRCM[[#Headers],[due to]])</f>
        <v>#REF!</v>
      </c>
      <c r="D16" s="32" t="s">
        <v>152</v>
      </c>
    </row>
    <row r="17" spans="1:4" x14ac:dyDescent="0.25">
      <c r="A17" s="33" t="s">
        <v>190</v>
      </c>
      <c r="B17" s="33" t="s">
        <v>154</v>
      </c>
      <c r="C17" s="33" t="e">
        <f>IF(ISBLANK([1]!TRCM[[#This Row],[Issue]]),"",[1]!TRCM[[#Headers],[due to]])</f>
        <v>#REF!</v>
      </c>
      <c r="D17" s="33" t="s">
        <v>152</v>
      </c>
    </row>
    <row r="18" spans="1:4" x14ac:dyDescent="0.25">
      <c r="A18" s="33" t="s">
        <v>190</v>
      </c>
      <c r="B18" s="32" t="s">
        <v>154</v>
      </c>
      <c r="C18" s="32" t="e">
        <f>IF(ISBLANK([1]!TRCM[[#This Row],[Issue]]),"",[1]!TRCM[[#Headers],[due to]])</f>
        <v>#REF!</v>
      </c>
      <c r="D18" s="32" t="s">
        <v>150</v>
      </c>
    </row>
    <row r="19" spans="1:4" x14ac:dyDescent="0.25">
      <c r="A19" s="32" t="s">
        <v>189</v>
      </c>
      <c r="B19" s="33" t="s">
        <v>155</v>
      </c>
      <c r="C19" s="33" t="e">
        <f>IF(ISBLANK([1]!TRCM[[#This Row],[Issue]]),"",[1]!TRCM[[#Headers],[due to]])</f>
        <v>#REF!</v>
      </c>
      <c r="D19" s="33" t="s">
        <v>141</v>
      </c>
    </row>
    <row r="20" spans="1:4" x14ac:dyDescent="0.25">
      <c r="A20" s="32"/>
      <c r="B20" s="32"/>
      <c r="C20" s="32" t="e">
        <f>IF(ISBLANK([1]!TRCM[[#This Row],[Issue]]),"",[1]!TRCM[[#Headers],[due to]])</f>
        <v>#REF!</v>
      </c>
      <c r="D20" s="32"/>
    </row>
    <row r="21" spans="1:4" x14ac:dyDescent="0.25">
      <c r="A21" s="35"/>
      <c r="B21" s="35"/>
      <c r="C21" s="35" t="e">
        <f>IF(ISBLANK([1]!TRCM[[#This Row],[Issue]]),"",[1]!TRCM[[#Headers],[due to]])</f>
        <v>#REF!</v>
      </c>
      <c r="D21" s="35"/>
    </row>
    <row r="22" spans="1:4" x14ac:dyDescent="0.25">
      <c r="A22" s="32" t="s">
        <v>156</v>
      </c>
      <c r="B22" s="32" t="s">
        <v>157</v>
      </c>
      <c r="C22" s="32" t="e">
        <f>IF(ISBLANK([1]!TRCM[[#This Row],[Issue]]),"",[1]!TRCM[[#Headers],[due to]])</f>
        <v>#REF!</v>
      </c>
      <c r="D22" s="32" t="s">
        <v>158</v>
      </c>
    </row>
    <row r="23" spans="1:4" x14ac:dyDescent="0.25">
      <c r="A23" s="33" t="s">
        <v>156</v>
      </c>
      <c r="B23" s="33" t="s">
        <v>157</v>
      </c>
      <c r="C23" s="33" t="e">
        <f>IF(ISBLANK([1]!TRCM[[#This Row],[Issue]]),"",[1]!TRCM[[#Headers],[due to]])</f>
        <v>#REF!</v>
      </c>
      <c r="D23" s="33" t="s">
        <v>146</v>
      </c>
    </row>
    <row r="24" spans="1:4" x14ac:dyDescent="0.25">
      <c r="A24" s="32" t="s">
        <v>156</v>
      </c>
      <c r="B24" s="32" t="s">
        <v>157</v>
      </c>
      <c r="C24" s="32" t="e">
        <f>IF(ISBLANK([1]!TRCM[[#This Row],[Issue]]),"",[1]!TRCM[[#Headers],[due to]])</f>
        <v>#REF!</v>
      </c>
      <c r="D24" s="32" t="s">
        <v>159</v>
      </c>
    </row>
    <row r="25" spans="1:4" x14ac:dyDescent="0.25">
      <c r="A25" s="33" t="s">
        <v>156</v>
      </c>
      <c r="B25" s="33" t="s">
        <v>160</v>
      </c>
      <c r="C25" s="33" t="e">
        <f>IF(ISBLANK([1]!TRCM[[#This Row],[Issue]]),"",[1]!TRCM[[#Headers],[due to]])</f>
        <v>#REF!</v>
      </c>
      <c r="D25" s="33" t="s">
        <v>161</v>
      </c>
    </row>
    <row r="26" spans="1:4" x14ac:dyDescent="0.25">
      <c r="A26" s="32" t="s">
        <v>156</v>
      </c>
      <c r="B26" s="32" t="s">
        <v>162</v>
      </c>
      <c r="C26" s="32" t="e">
        <f>IF(ISBLANK([1]!TRCM[[#This Row],[Issue]]),"",[1]!TRCM[[#Headers],[due to]])</f>
        <v>#REF!</v>
      </c>
      <c r="D26" s="32" t="s">
        <v>143</v>
      </c>
    </row>
    <row r="27" spans="1:4" x14ac:dyDescent="0.25">
      <c r="A27" s="35"/>
      <c r="B27" s="35"/>
      <c r="C27" s="35" t="e">
        <f>IF(ISBLANK([1]!TRCM[[#This Row],[Issue]]),"",[1]!TRCM[[#Headers],[due to]])</f>
        <v>#REF!</v>
      </c>
      <c r="D27" s="35"/>
    </row>
    <row r="28" spans="1:4" x14ac:dyDescent="0.25">
      <c r="A28" s="32" t="s">
        <v>163</v>
      </c>
      <c r="B28" s="32" t="s">
        <v>164</v>
      </c>
      <c r="C28" s="32" t="e">
        <f>IF(ISBLANK([1]!TRCM[[#This Row],[Issue]]),"",[1]!TRCM[[#Headers],[due to]])</f>
        <v>#REF!</v>
      </c>
      <c r="D28" s="32" t="s">
        <v>165</v>
      </c>
    </row>
    <row r="29" spans="1:4" x14ac:dyDescent="0.25">
      <c r="A29" s="33" t="s">
        <v>163</v>
      </c>
      <c r="B29" s="33" t="s">
        <v>160</v>
      </c>
      <c r="C29" s="33" t="e">
        <f>IF(ISBLANK([1]!TRCM[[#This Row],[Issue]]),"",[1]!TRCM[[#Headers],[due to]])</f>
        <v>#REF!</v>
      </c>
      <c r="D29" s="33" t="s">
        <v>161</v>
      </c>
    </row>
    <row r="30" spans="1:4" x14ac:dyDescent="0.25">
      <c r="A30" s="32" t="s">
        <v>163</v>
      </c>
      <c r="B30" s="32" t="s">
        <v>166</v>
      </c>
      <c r="C30" s="32" t="e">
        <f>IF(ISBLANK([1]!TRCM[[#This Row],[Issue]]),"",[1]!TRCM[[#Headers],[due to]])</f>
        <v>#REF!</v>
      </c>
      <c r="D30" s="32" t="s">
        <v>161</v>
      </c>
    </row>
    <row r="31" spans="1:4" x14ac:dyDescent="0.25">
      <c r="A31" s="33" t="s">
        <v>167</v>
      </c>
      <c r="B31" s="33" t="s">
        <v>164</v>
      </c>
      <c r="C31" s="33" t="e">
        <f>IF(ISBLANK([1]!TRCM[[#This Row],[Issue]]),"",[1]!TRCM[[#Headers],[due to]])</f>
        <v>#REF!</v>
      </c>
      <c r="D31" s="33" t="s">
        <v>161</v>
      </c>
    </row>
    <row r="32" spans="1:4" x14ac:dyDescent="0.25">
      <c r="A32" s="32" t="s">
        <v>167</v>
      </c>
      <c r="B32" s="32" t="s">
        <v>160</v>
      </c>
      <c r="C32" s="32" t="e">
        <f>IF(ISBLANK([1]!TRCM[[#This Row],[Issue]]),"",[1]!TRCM[[#Headers],[due to]])</f>
        <v>#REF!</v>
      </c>
      <c r="D32" s="32" t="s">
        <v>152</v>
      </c>
    </row>
    <row r="33" spans="1:4" x14ac:dyDescent="0.25">
      <c r="A33" s="33" t="s">
        <v>168</v>
      </c>
      <c r="B33" s="33" t="s">
        <v>169</v>
      </c>
      <c r="C33" s="33" t="e">
        <f>IF(ISBLANK([1]!TRCM[[#This Row],[Issue]]),"",[1]!TRCM[[#Headers],[due to]])</f>
        <v>#REF!</v>
      </c>
      <c r="D33" s="36" t="s">
        <v>165</v>
      </c>
    </row>
    <row r="34" spans="1:4" x14ac:dyDescent="0.25">
      <c r="A34" s="35"/>
      <c r="B34" s="35"/>
      <c r="C34" s="35" t="e">
        <f>IF(ISBLANK([1]!TRCM[[#This Row],[Issue]]),"",[1]!TRCM[[#Headers],[due to]])</f>
        <v>#REF!</v>
      </c>
      <c r="D34" s="35"/>
    </row>
    <row r="35" spans="1:4" x14ac:dyDescent="0.25">
      <c r="A35" s="33" t="s">
        <v>170</v>
      </c>
      <c r="B35" s="33" t="s">
        <v>164</v>
      </c>
      <c r="C35" s="33" t="e">
        <f>IF(ISBLANK([1]!TRCM[[#This Row],[Issue]]),"",[1]!TRCM[[#Headers],[due to]])</f>
        <v>#REF!</v>
      </c>
      <c r="D35" s="33" t="s">
        <v>161</v>
      </c>
    </row>
    <row r="36" spans="1:4" x14ac:dyDescent="0.25">
      <c r="A36" s="32" t="s">
        <v>170</v>
      </c>
      <c r="B36" s="32" t="s">
        <v>171</v>
      </c>
      <c r="C36" s="32" t="e">
        <f>IF(ISBLANK([1]!TRCM[[#This Row],[Issue]]),"",[1]!TRCM[[#Headers],[due to]])</f>
        <v>#REF!</v>
      </c>
      <c r="D36" s="32" t="s">
        <v>172</v>
      </c>
    </row>
    <row r="37" spans="1:4" x14ac:dyDescent="0.25">
      <c r="A37" s="33" t="s">
        <v>170</v>
      </c>
      <c r="B37" s="33" t="s">
        <v>171</v>
      </c>
      <c r="C37" s="33" t="e">
        <f>IF(ISBLANK([1]!TRCM[[#This Row],[Issue]]),"",[1]!TRCM[[#Headers],[due to]])</f>
        <v>#REF!</v>
      </c>
      <c r="D37" s="33" t="s">
        <v>173</v>
      </c>
    </row>
    <row r="38" spans="1:4" x14ac:dyDescent="0.25">
      <c r="A38" s="32" t="s">
        <v>174</v>
      </c>
      <c r="B38" s="32" t="s">
        <v>164</v>
      </c>
      <c r="C38" s="32" t="e">
        <f>IF(ISBLANK([1]!TRCM[[#This Row],[Issue]]),"",[1]!TRCM[[#Headers],[due to]])</f>
        <v>#REF!</v>
      </c>
      <c r="D38" s="32" t="s">
        <v>161</v>
      </c>
    </row>
    <row r="39" spans="1:4" x14ac:dyDescent="0.25">
      <c r="A39" s="33" t="s">
        <v>174</v>
      </c>
      <c r="B39" s="33" t="s">
        <v>171</v>
      </c>
      <c r="C39" s="33" t="e">
        <f>IF(ISBLANK([1]!TRCM[[#This Row],[Issue]]),"",[1]!TRCM[[#Headers],[due to]])</f>
        <v>#REF!</v>
      </c>
      <c r="D39" s="33" t="s">
        <v>172</v>
      </c>
    </row>
    <row r="40" spans="1:4" x14ac:dyDescent="0.25">
      <c r="A40" s="37"/>
      <c r="B40" s="37"/>
      <c r="C40" s="37" t="e">
        <f>IF(ISBLANK([1]!TRCM[[#This Row],[Issue]]),"",[1]!TRCM[[#Headers],[due to]])</f>
        <v>#REF!</v>
      </c>
      <c r="D40" s="38"/>
    </row>
    <row r="41" spans="1:4" x14ac:dyDescent="0.25">
      <c r="A41" s="35"/>
      <c r="B41" s="35"/>
      <c r="C41" s="35" t="e">
        <f>IF(ISBLANK([1]!TRCM[[#This Row],[Issue]]),"",[1]!TRCM[[#Headers],[due to]])</f>
        <v>#REF!</v>
      </c>
      <c r="D41" s="35"/>
    </row>
    <row r="42" spans="1:4" x14ac:dyDescent="0.25">
      <c r="A42" s="32" t="s">
        <v>175</v>
      </c>
      <c r="B42" s="32" t="s">
        <v>160</v>
      </c>
      <c r="C42" s="32" t="e">
        <f>IF(ISBLANK([1]!TRCM[[#This Row],[Issue]]),"",[1]!TRCM[[#Headers],[due to]])</f>
        <v>#REF!</v>
      </c>
      <c r="D42" s="32" t="s">
        <v>161</v>
      </c>
    </row>
    <row r="43" spans="1:4" x14ac:dyDescent="0.25">
      <c r="A43" s="35"/>
      <c r="B43" s="35"/>
      <c r="C43" s="35" t="e">
        <f>IF(ISBLANK([1]!TRCM[[#This Row],[Issue]]),"",[1]!TRCM[[#Headers],[due to]])</f>
        <v>#REF!</v>
      </c>
      <c r="D43" s="35"/>
    </row>
    <row r="44" spans="1:4" x14ac:dyDescent="0.25">
      <c r="A44" s="32" t="s">
        <v>176</v>
      </c>
      <c r="B44" s="39" t="s">
        <v>164</v>
      </c>
      <c r="C44" s="32" t="e">
        <f>IF(ISBLANK([1]!TRCM[[#This Row],[Issue]]),"",[1]!TRCM[[#Headers],[due to]])</f>
        <v>#REF!</v>
      </c>
      <c r="D44" s="32" t="s">
        <v>161</v>
      </c>
    </row>
    <row r="45" spans="1:4" x14ac:dyDescent="0.25">
      <c r="A45" s="33" t="s">
        <v>176</v>
      </c>
      <c r="B45" s="36" t="s">
        <v>160</v>
      </c>
      <c r="C45" s="33" t="e">
        <f>IF(ISBLANK([1]!TRCM[[#This Row],[Issue]]),"",[1]!TRCM[[#Headers],[due to]])</f>
        <v>#REF!</v>
      </c>
      <c r="D45" s="33" t="s">
        <v>177</v>
      </c>
    </row>
    <row r="46" spans="1:4" x14ac:dyDescent="0.25">
      <c r="A46" s="32" t="s">
        <v>178</v>
      </c>
      <c r="B46" s="39" t="s">
        <v>140</v>
      </c>
      <c r="C46" s="32" t="e">
        <f>IF(ISBLANK([1]!TRCM[[#This Row],[Issue]]),"",[1]!TRCM[[#Headers],[due to]])</f>
        <v>#REF!</v>
      </c>
      <c r="D46" s="32" t="s">
        <v>179</v>
      </c>
    </row>
    <row r="47" spans="1:4" x14ac:dyDescent="0.25">
      <c r="A47" s="33" t="s">
        <v>178</v>
      </c>
      <c r="B47" s="36" t="s">
        <v>140</v>
      </c>
      <c r="C47" s="33" t="e">
        <f>IF(ISBLANK([1]!TRCM[[#This Row],[Issue]]),"",[1]!TRCM[[#Headers],[due to]])</f>
        <v>#REF!</v>
      </c>
      <c r="D47" s="33" t="s">
        <v>180</v>
      </c>
    </row>
    <row r="48" spans="1:4" x14ac:dyDescent="0.25">
      <c r="A48" s="32" t="s">
        <v>178</v>
      </c>
      <c r="B48" s="39" t="s">
        <v>160</v>
      </c>
      <c r="C48" s="32" t="e">
        <f>IF(ISBLANK([1]!TRCM[[#This Row],[Issue]]),"",[1]!TRCM[[#Headers],[due to]])</f>
        <v>#REF!</v>
      </c>
      <c r="D48" s="32" t="s">
        <v>165</v>
      </c>
    </row>
    <row r="49" spans="1:4" x14ac:dyDescent="0.25">
      <c r="A49" s="33" t="s">
        <v>181</v>
      </c>
      <c r="B49" s="36" t="s">
        <v>140</v>
      </c>
      <c r="C49" s="33" t="e">
        <f>IF(ISBLANK([1]!TRCM[[#This Row],[Issue]]),"",[1]!TRCM[[#Headers],[due to]])</f>
        <v>#REF!</v>
      </c>
      <c r="D49" s="33" t="s">
        <v>179</v>
      </c>
    </row>
    <row r="50" spans="1:4" x14ac:dyDescent="0.25">
      <c r="A50" s="32" t="s">
        <v>181</v>
      </c>
      <c r="B50" s="39" t="s">
        <v>140</v>
      </c>
      <c r="C50" s="32" t="e">
        <f>IF(ISBLANK([1]!TRCM[[#This Row],[Issue]]),"",[1]!TRCM[[#Headers],[due to]])</f>
        <v>#REF!</v>
      </c>
      <c r="D50" s="32" t="s">
        <v>182</v>
      </c>
    </row>
    <row r="51" spans="1:4" x14ac:dyDescent="0.25">
      <c r="A51" s="33" t="s">
        <v>181</v>
      </c>
      <c r="B51" s="36" t="s">
        <v>140</v>
      </c>
      <c r="C51" s="33" t="e">
        <f>IF(ISBLANK([1]!TRCM[[#This Row],[Issue]]),"",[1]!TRCM[[#Headers],[due to]])</f>
        <v>#REF!</v>
      </c>
      <c r="D51" s="33" t="s">
        <v>180</v>
      </c>
    </row>
    <row r="52" spans="1:4" x14ac:dyDescent="0.25">
      <c r="A52" s="32" t="s">
        <v>181</v>
      </c>
      <c r="B52" s="39" t="s">
        <v>140</v>
      </c>
      <c r="C52" s="32" t="e">
        <f>IF(ISBLANK([1]!TRCM[[#This Row],[Issue]]),"",[1]!TRCM[[#Headers],[due to]])</f>
        <v>#REF!</v>
      </c>
      <c r="D52" s="32" t="s">
        <v>143</v>
      </c>
    </row>
    <row r="53" spans="1:4" x14ac:dyDescent="0.25">
      <c r="A53" s="33" t="s">
        <v>181</v>
      </c>
      <c r="B53" s="33" t="s">
        <v>140</v>
      </c>
      <c r="C53" s="33" t="e">
        <f>IF(ISBLANK([1]!TRCM[[#This Row],[Issue]]),"",[1]!TRCM[[#Headers],[due to]])</f>
        <v>#REF!</v>
      </c>
      <c r="D53" s="33" t="s">
        <v>142</v>
      </c>
    </row>
    <row r="54" spans="1:4" x14ac:dyDescent="0.25">
      <c r="A54" s="32" t="s">
        <v>183</v>
      </c>
      <c r="B54" s="32" t="s">
        <v>140</v>
      </c>
      <c r="C54" s="32" t="e">
        <f>IF(ISBLANK([1]!TRCM[[#This Row],[Issue]]),"",[1]!TRCM[[#Headers],[due to]])</f>
        <v>#REF!</v>
      </c>
      <c r="D54" s="32" t="s">
        <v>142</v>
      </c>
    </row>
    <row r="55" spans="1:4" x14ac:dyDescent="0.25">
      <c r="A55" s="33" t="s">
        <v>183</v>
      </c>
      <c r="B55" s="33" t="s">
        <v>140</v>
      </c>
      <c r="C55" s="33" t="e">
        <f>IF(ISBLANK([1]!TRCM[[#This Row],[Issue]]),"",[1]!TRCM[[#Headers],[due to]])</f>
        <v>#REF!</v>
      </c>
      <c r="D55" s="33" t="s">
        <v>143</v>
      </c>
    </row>
    <row r="56" spans="1:4" x14ac:dyDescent="0.25">
      <c r="A56" s="32" t="s">
        <v>183</v>
      </c>
      <c r="B56" s="32" t="s">
        <v>140</v>
      </c>
      <c r="C56" s="32" t="e">
        <f>IF(ISBLANK([1]!TRCM[[#This Row],[Issue]]),"",[1]!TRCM[[#Headers],[due to]])</f>
        <v>#REF!</v>
      </c>
      <c r="D56" s="32" t="s">
        <v>159</v>
      </c>
    </row>
    <row r="57" spans="1:4" x14ac:dyDescent="0.25">
      <c r="A57" s="33" t="s">
        <v>183</v>
      </c>
      <c r="B57" s="33" t="s">
        <v>164</v>
      </c>
      <c r="C57" s="33" t="e">
        <f>IF(ISBLANK([1]!TRCM[[#This Row],[Issue]]),"",[1]!TRCM[[#Headers],[due to]])</f>
        <v>#REF!</v>
      </c>
      <c r="D57" s="33" t="s">
        <v>165</v>
      </c>
    </row>
    <row r="58" spans="1:4" x14ac:dyDescent="0.25">
      <c r="A58" s="32" t="s">
        <v>184</v>
      </c>
      <c r="B58" s="39" t="s">
        <v>140</v>
      </c>
      <c r="C58" s="32" t="e">
        <f>IF(ISBLANK([1]!TRCM[[#This Row],[Issue]]),"",[1]!TRCM[[#Headers],[due to]])</f>
        <v>#REF!</v>
      </c>
      <c r="D58" s="32" t="s">
        <v>143</v>
      </c>
    </row>
    <row r="59" spans="1:4" x14ac:dyDescent="0.25">
      <c r="A59" s="33" t="s">
        <v>184</v>
      </c>
      <c r="B59" s="36" t="s">
        <v>164</v>
      </c>
      <c r="C59" s="33" t="e">
        <f>IF(ISBLANK([1]!TRCM[[#This Row],[Issue]]),"",[1]!TRCM[[#Headers],[due to]])</f>
        <v>#REF!</v>
      </c>
      <c r="D59" s="33" t="s">
        <v>165</v>
      </c>
    </row>
    <row r="60" spans="1:4" x14ac:dyDescent="0.25">
      <c r="A60" s="35"/>
      <c r="B60" s="35"/>
      <c r="C60" s="35" t="e">
        <f>IF(ISBLANK([1]!TRCM[[#This Row],[Issue]]),"",[1]!TRCM[[#Headers],[due to]])</f>
        <v>#REF!</v>
      </c>
      <c r="D60" s="35"/>
    </row>
    <row r="61" spans="1:4" x14ac:dyDescent="0.25">
      <c r="A61" s="33" t="s">
        <v>185</v>
      </c>
      <c r="B61" s="36" t="s">
        <v>140</v>
      </c>
      <c r="C61" s="33" t="e">
        <f>IF(ISBLANK([1]!TRCM[[#This Row],[Issue]]),"",[1]!TRCM[[#Headers],[due to]])</f>
        <v>#REF!</v>
      </c>
      <c r="D61" s="33" t="s">
        <v>179</v>
      </c>
    </row>
    <row r="62" spans="1:4" x14ac:dyDescent="0.25">
      <c r="A62" s="32" t="s">
        <v>185</v>
      </c>
      <c r="B62" s="39" t="s">
        <v>140</v>
      </c>
      <c r="C62" s="32" t="e">
        <f>IF(ISBLANK([1]!TRCM[[#This Row],[Issue]]),"",[1]!TRCM[[#Headers],[due to]])</f>
        <v>#REF!</v>
      </c>
      <c r="D62" s="32" t="s">
        <v>143</v>
      </c>
    </row>
    <row r="63" spans="1:4" x14ac:dyDescent="0.25">
      <c r="A63" s="33" t="s">
        <v>186</v>
      </c>
      <c r="B63" s="33" t="s">
        <v>157</v>
      </c>
      <c r="C63" s="33" t="e">
        <f>IF(ISBLANK([1]!TRCM[[#This Row],[Issue]]),"",[1]!TRCM[[#Headers],[due to]])</f>
        <v>#REF!</v>
      </c>
      <c r="D63" s="33" t="s">
        <v>158</v>
      </c>
    </row>
    <row r="64" spans="1:4" x14ac:dyDescent="0.25">
      <c r="A64" s="32" t="s">
        <v>186</v>
      </c>
      <c r="B64" s="32" t="s">
        <v>157</v>
      </c>
      <c r="C64" s="32" t="e">
        <f>IF(ISBLANK([1]!TRCM[[#This Row],[Issue]]),"",[1]!TRCM[[#Headers],[due to]])</f>
        <v>#REF!</v>
      </c>
      <c r="D64" s="32" t="s">
        <v>146</v>
      </c>
    </row>
    <row r="65" spans="1:4" x14ac:dyDescent="0.25">
      <c r="A65" s="33" t="s">
        <v>186</v>
      </c>
      <c r="B65" s="33" t="s">
        <v>157</v>
      </c>
      <c r="C65" s="33" t="e">
        <f>IF(ISBLANK([1]!TRCM[[#This Row],[Issue]]),"",[1]!TRCM[[#Headers],[due to]])</f>
        <v>#REF!</v>
      </c>
      <c r="D65" s="33" t="s">
        <v>159</v>
      </c>
    </row>
    <row r="66" spans="1:4" x14ac:dyDescent="0.25">
      <c r="A66" s="32" t="s">
        <v>186</v>
      </c>
      <c r="B66" s="32" t="s">
        <v>160</v>
      </c>
      <c r="C66" s="32" t="e">
        <f>IF(ISBLANK([1]!TRCM[[#This Row],[Issue]]),"",[1]!TRCM[[#Headers],[due to]])</f>
        <v>#REF!</v>
      </c>
      <c r="D66" s="32" t="s">
        <v>161</v>
      </c>
    </row>
    <row r="67" spans="1:4" x14ac:dyDescent="0.25">
      <c r="A67" s="37"/>
      <c r="B67" s="37"/>
      <c r="C67" s="37" t="e">
        <f>IF(ISBLANK([1]!TRCM[[#This Row],[Issue]]),"",[1]!TRCM[[#Headers],[due to]])</f>
        <v>#REF!</v>
      </c>
      <c r="D67" s="38"/>
    </row>
    <row r="68" spans="1:4" x14ac:dyDescent="0.25">
      <c r="A68" s="35"/>
      <c r="B68" s="35"/>
      <c r="C68" s="35" t="e">
        <f>IF(ISBLANK([1]!TRCM[[#This Row],[Issue]]),"",[1]!TRCM[[#Headers],[due to]])</f>
        <v>#REF!</v>
      </c>
      <c r="D68" s="35"/>
    </row>
    <row r="69" spans="1:4" x14ac:dyDescent="0.25">
      <c r="A69" s="33" t="s">
        <v>187</v>
      </c>
      <c r="B69" s="33" t="s">
        <v>140</v>
      </c>
      <c r="C69" s="33" t="e">
        <f>IF(ISBLANK([1]!TRCM[[#This Row],[Issue]]),"",[1]!TRCM[[#Headers],[due to]])</f>
        <v>#REF!</v>
      </c>
      <c r="D69" s="33" t="s">
        <v>182</v>
      </c>
    </row>
    <row r="70" spans="1:4" x14ac:dyDescent="0.25">
      <c r="A70" s="32" t="s">
        <v>188</v>
      </c>
      <c r="B70" s="32" t="s">
        <v>140</v>
      </c>
      <c r="C70" s="32" t="e">
        <f>IF(ISBLANK([1]!TRCM[[#This Row],[Issue]]),"",[1]!TRCM[[#Headers],[due to]])</f>
        <v>#REF!</v>
      </c>
      <c r="D70" s="32" t="s">
        <v>182</v>
      </c>
    </row>
    <row r="71" spans="1:4" x14ac:dyDescent="0.25">
      <c r="A71" s="33" t="s">
        <v>188</v>
      </c>
      <c r="B71" s="33" t="s">
        <v>160</v>
      </c>
      <c r="C71" s="33" t="e">
        <f>IF(ISBLANK([1]!TRCM[[#This Row],[Issue]]),"",[1]!TRCM[[#Headers],[due to]])</f>
        <v>#REF!</v>
      </c>
      <c r="D71" s="33" t="s">
        <v>165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Inputs</vt:lpstr>
      <vt:lpstr>Model Input</vt:lpstr>
      <vt:lpstr>Asset Heirarchy</vt:lpstr>
      <vt:lpstr>Failure Modes</vt:lpstr>
      <vt:lpstr>Indicators</vt:lpstr>
      <vt:lpstr>Tasks</vt:lpstr>
      <vt:lpstr>CostModel</vt:lpstr>
      <vt:lpstr>DELETE</vt:lpstr>
      <vt:lpstr>Task Groups</vt:lpstr>
      <vt:lpstr>brainstorming</vt:lpstr>
      <vt:lpstr>Sheet3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Treseder, Gavin</dc:creator>
  <cp:lastModifiedBy>Treseder, Gavin</cp:lastModifiedBy>
  <dcterms:created xsi:type="dcterms:W3CDTF">2020-07-12T04:30:40Z</dcterms:created>
  <dcterms:modified xsi:type="dcterms:W3CDTF">2020-09-08T21:34:26Z</dcterms:modified>
</cp:coreProperties>
</file>