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07"/>
  <workbookPr/>
  <mc:AlternateContent xmlns:mc="http://schemas.openxmlformats.org/markup-compatibility/2006">
    <mc:Choice Requires="x15">
      <x15ac:absPath xmlns:x15ac="http://schemas.microsoft.com/office/spreadsheetml/2010/11/ac" url="C:\Users\gtreseder\OneDrive - KPMG\Documents\3. Client\Essential Energy\Probability of Failure Model\pof\data\inputs\"/>
    </mc:Choice>
  </mc:AlternateContent>
  <xr:revisionPtr revIDLastSave="2143" documentId="11_4669E9524D91413C1C566AE84EAFB5F40377797C" xr6:coauthVersionLast="45" xr6:coauthVersionMax="45" xr10:uidLastSave="{4D04FE9A-11F1-4675-9A89-92153B46D92A}"/>
  <bookViews>
    <workbookView xWindow="-120" yWindow="-120" windowWidth="29040" windowHeight="15840" firstSheet="2" activeTab="2" xr2:uid="{00000000-000D-0000-FFFF-FFFF00000000}"/>
  </bookViews>
  <sheets>
    <sheet name="README" sheetId="2" r:id="rId1"/>
    <sheet name="Inputs" sheetId="1" r:id="rId2"/>
    <sheet name="Model Input" sheetId="13" r:id="rId3"/>
    <sheet name="Asset Heirarchy" sheetId="8" r:id="rId4"/>
    <sheet name="Failure Modes" sheetId="6" r:id="rId5"/>
    <sheet name="Indicators" sheetId="9" r:id="rId6"/>
    <sheet name="Tasks" sheetId="5" r:id="rId7"/>
    <sheet name="CostModel" sheetId="11" r:id="rId8"/>
    <sheet name="DELETE" sheetId="12" r:id="rId9"/>
    <sheet name="Task Groups" sheetId="7" r:id="rId10"/>
    <sheet name="brainstorming" sheetId="4" r:id="rId11"/>
    <sheet name="Sheet3" sheetId="10" r:id="rId1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13" l="1"/>
  <c r="H6" i="13"/>
  <c r="E8" i="11"/>
  <c r="J54" i="4"/>
  <c r="L54" i="4" s="1"/>
  <c r="L55" i="4" s="1"/>
  <c r="I6" i="10" l="1"/>
  <c r="J6" i="10" s="1"/>
  <c r="J12" i="1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tc={EDC7C1E7-87D8-4DCB-A596-9C8067A50A9A}</author>
    <author>tc={C397EB22-6AC0-4AF2-9D5D-CDA1CF4C3832}</author>
    <author>tc={3FC98A93-1BD2-46CA-8439-5A569DD9E38A}</author>
    <author>tc={A36EDA56-9BB8-4481-8541-35CA7263BBE2}</author>
    <author>tc={214FAD6C-C7E5-485F-8706-D09B002BBC46}</author>
    <author>tc={C0B5B783-6F49-48BB-AF50-66A6DF6487E7}</author>
    <author>tc={04881233-BFB1-4819-A878-77B17B27A3E9}</author>
    <author>tc={563854EF-64EC-4345-AF62-6D1CE52A98F2}</author>
    <author>tc={2C545A15-58BF-4325-853E-F01A6E2CD754}</author>
    <author>tc={B6F30610-5DE2-43DC-8686-4075E019810F}</author>
    <author>tc={F6470554-740D-4816-85E3-E23C5729D666}</author>
    <author>tc={9FFAA4E9-09CD-479C-BFE9-ED94809A5C81}</author>
    <author>tc={BE62B33B-1180-42C8-AE27-EADC70606D7B}</author>
    <author>tc={C4841757-EFF4-403A-A229-DD7AF8BE79E4}</author>
    <author>tc={1E2E6910-FDBF-4DAD-9ACF-D9553B573D8C}</author>
    <author>tc={65DC17AD-63E9-433B-A662-056382EECC79}</author>
    <author>tc={2A9F7F02-73AD-487F-89D9-8F1E4E03126C}</author>
    <author>tc={D0C67513-5DB5-4D3F-8187-F19DE320258E}</author>
  </authors>
  <commentList>
    <comment ref="G5" authorId="0" shapeId="0" xr:uid="{EDC7C1E7-87D8-4DCB-A596-9C8067A50A9A}">
      <text>
        <t>[Threaded comment]
Your version of Excel allows you to read this threaded comment; however, any edits to it will get removed if the file is opened in a newer version of Excel. Learn more: https://go.microsoft.com/fwlink/?linkid=870924
Comment:
    125</t>
      </text>
    </comment>
    <comment ref="AL5" authorId="1" shapeId="0" xr:uid="{C397EB22-6AC0-4AF2-9D5D-CDA1CF4C3832}">
      <text>
        <t>[Threaded comment]
Your version of Excel allows you to read this threaded comment; however, any edits to it will get removed if the file is opened in a newer version of Excel. Learn more: https://go.microsoft.com/fwlink/?linkid=870924
Comment:
    20mm of wallthickness loss not detectable</t>
      </text>
    </comment>
    <comment ref="G6" authorId="2" shapeId="0" xr:uid="{3FC98A93-1BD2-46CA-8439-5A569DD9E38A}">
      <text>
        <t>[Threaded comment]
Your version of Excel allows you to read this threaded comment; however, any edits to it will get removed if the file is opened in a newer version of Excel. Learn more: https://go.microsoft.com/fwlink/?linkid=870924
Comment:
    250 mm</t>
      </text>
    </comment>
    <comment ref="E8" authorId="3" shapeId="0" xr:uid="{A36EDA56-9BB8-4481-8541-35CA7263BBE2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to solve timeline error when method wasn't actuall called anywhere</t>
      </text>
    </comment>
    <comment ref="AL8" authorId="4" shapeId="0" xr:uid="{214FAD6C-C7E5-485F-8706-D09B002BBC46}">
      <text>
        <t>[Threaded comment]
Your version of Excel allows you to read this threaded comment; however, any edits to it will get removed if the file is opened in a newer version of Excel. Learn more: https://go.microsoft.com/fwlink/?linkid=870924
Comment:
    Confirm with Peter Couch / Greg Toms</t>
      </text>
    </comment>
    <comment ref="AL15" authorId="5" shapeId="0" xr:uid="{C0B5B783-6F49-48BB-AF50-66A6DF6487E7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safety factor back</t>
      </text>
    </comment>
    <comment ref="AL19" authorId="6" shapeId="0" xr:uid="{04881233-BFB1-4819-A878-77B17B27A3E9}">
      <text>
        <t>[Threaded comment]
Your version of Excel allows you to read this threaded comment; however, any edits to it will get removed if the file is opened in a newer version of Excel. Learn more: https://go.microsoft.com/fwlink/?linkid=870924
Comment:
    20mm of wallthickness loss not detectable</t>
      </text>
    </comment>
    <comment ref="AL22" authorId="7" shapeId="0" xr:uid="{563854EF-64EC-4345-AF62-6D1CE52A98F2}">
      <text>
        <t>[Threaded comment]
Your version of Excel allows you to read this threaded comment; however, any edits to it will get removed if the file is opened in a newer version of Excel. Learn more: https://go.microsoft.com/fwlink/?linkid=870924
Comment:
    Confirm with Peter Couch / Greg Toms</t>
      </text>
    </comment>
    <comment ref="D64" authorId="8" shapeId="0" xr:uid="{2C545A15-58BF-4325-853E-F01A6E2CD754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 task type to planned / reactive / risk?</t>
      </text>
    </comment>
    <comment ref="D70" authorId="9" shapeId="0" xr:uid="{B6F30610-5DE2-43DC-8686-4075E019810F}">
      <text>
        <t>[Threaded comment]
Your version of Excel allows you to read this threaded comment; however, any edits to it will get removed if the file is opened in a newer version of Excel. Learn more: https://go.microsoft.com/fwlink/?linkid=870924
Comment:
    How do we deal with failures that accelerate other failure modes?</t>
      </text>
    </comment>
    <comment ref="I70" authorId="10" shapeId="0" xr:uid="{F6470554-740D-4816-85E3-E23C5729D666}">
      <text>
        <t>[Threaded comment]
Your version of Excel allows you to read this threaded comment; however, any edits to it will get removed if the file is opened in a newer version of Excel. Learn more: https://go.microsoft.com/fwlink/?linkid=870924
Comment:
    Break it out later</t>
      </text>
    </comment>
    <comment ref="Z70" authorId="11" shapeId="0" xr:uid="{9FFAA4E9-09CD-479C-BFE9-ED94809A5C81}">
      <text>
        <t>[Threaded comment]
Your version of Excel allows you to read this threaded comment; however, any edits to it will get removed if the file is opened in a newer version of Excel. Learn more: https://go.microsoft.com/fwlink/?linkid=870924
Comment:
    How do you want to deal with inspections that also include some of repair, ie. lubrication? 
Add an additional task?</t>
      </text>
    </comment>
    <comment ref="T72" authorId="12" shapeId="0" xr:uid="{BE62B33B-1180-42C8-AE27-EADC70606D7B}">
      <text>
        <t>[Threaded comment]
Your version of Excel allows you to read this threaded comment; however, any edits to it will get removed if the file is opened in a newer version of Excel. Learn more: https://go.microsoft.com/fwlink/?linkid=870924
Comment:
    Make this a repair task</t>
      </text>
    </comment>
    <comment ref="D78" authorId="13" shapeId="0" xr:uid="{C4841757-EFF4-403A-A229-DD7AF8BE79E4}">
      <text>
        <t>[Threaded comment]
Your version of Excel allows you to read this threaded comment; however, any edits to it will get removed if the file is opened in a newer version of Excel. Learn more: https://go.microsoft.com/fwlink/?linkid=870924
Comment:
    How do we deal with failures that accelerate other failure modes?</t>
      </text>
    </comment>
    <comment ref="Z78" authorId="14" shapeId="0" xr:uid="{1E2E6910-FDBF-4DAD-9ACF-D9553B573D8C}">
      <text>
        <t>[Threaded comment]
Your version of Excel allows you to read this threaded comment; however, any edits to it will get removed if the file is opened in a newer version of Excel. Learn more: https://go.microsoft.com/fwlink/?linkid=870924
Comment:
    How do you want to deal with inspections that also include some of repair, ie. lubrication? 
Add an additional task?</t>
      </text>
    </comment>
    <comment ref="T80" authorId="15" shapeId="0" xr:uid="{65DC17AD-63E9-433B-A662-056382EECC79}">
      <text>
        <t>[Threaded comment]
Your version of Excel allows you to read this threaded comment; however, any edits to it will get removed if the file is opened in a newer version of Excel. Learn more: https://go.microsoft.com/fwlink/?linkid=870924
Comment:
    Make this a repair task</t>
      </text>
    </comment>
    <comment ref="E86" authorId="16" shapeId="0" xr:uid="{2A9F7F02-73AD-487F-89D9-8F1E4E03126C}">
      <text>
        <t>[Threaded comment]
Your version of Excel allows you to read this threaded comment; however, any edits to it will get removed if the file is opened in a newer version of Excel. Learn more: https://go.microsoft.com/fwlink/?linkid=870924
Comment:
    fix method to allow multiple indicators for one component</t>
      </text>
    </comment>
    <comment ref="I86" authorId="17" shapeId="0" xr:uid="{D0C67513-5DB5-4D3F-8187-F19DE320258E}">
      <text>
        <t>[Threaded comment]
Your version of Excel allows you to read this threaded comment; however, any edits to it will get removed if the file is opened in a newer version of Excel. Learn more: https://go.microsoft.com/fwlink/?linkid=870924
Comment:
    Create error catch for this method</t>
      </text>
    </comment>
  </commentList>
</comments>
</file>

<file path=xl/sharedStrings.xml><?xml version="1.0" encoding="utf-8"?>
<sst xmlns="http://schemas.openxmlformats.org/spreadsheetml/2006/main" count="1110" uniqueCount="336">
  <si>
    <t>Cause</t>
  </si>
  <si>
    <t>Failures</t>
  </si>
  <si>
    <t>condition</t>
  </si>
  <si>
    <t>inspection strategy</t>
  </si>
  <si>
    <t>PM</t>
  </si>
  <si>
    <t>CM</t>
  </si>
  <si>
    <t>component</t>
  </si>
  <si>
    <t>issue</t>
  </si>
  <si>
    <t>reason</t>
  </si>
  <si>
    <t>failure_model</t>
  </si>
  <si>
    <t>alpha</t>
  </si>
  <si>
    <t>beta</t>
  </si>
  <si>
    <t>gamma</t>
  </si>
  <si>
    <t>pf_curve</t>
  </si>
  <si>
    <t>pf_interval</t>
  </si>
  <si>
    <t>pf_std</t>
  </si>
  <si>
    <t>dist</t>
  </si>
  <si>
    <t>perfect</t>
  </si>
  <si>
    <t>failed</t>
  </si>
  <si>
    <t>inspect_interval</t>
  </si>
  <si>
    <t>unit</t>
  </si>
  <si>
    <t>inspect_threshold</t>
  </si>
  <si>
    <t>inspect_p_effective</t>
  </si>
  <si>
    <t>inspect_cost</t>
  </si>
  <si>
    <t>trigger</t>
  </si>
  <si>
    <t>threshold_max</t>
  </si>
  <si>
    <t>threshold_min</t>
  </si>
  <si>
    <t>action</t>
  </si>
  <si>
    <t>pole</t>
  </si>
  <si>
    <t>broken</t>
  </si>
  <si>
    <t>termites</t>
  </si>
  <si>
    <t>pbt</t>
  </si>
  <si>
    <t>wall_thickness</t>
  </si>
  <si>
    <t>pf_linear</t>
  </si>
  <si>
    <t>years</t>
  </si>
  <si>
    <t>on_condition</t>
  </si>
  <si>
    <t>Termite_</t>
  </si>
  <si>
    <t>safety_factor</t>
  </si>
  <si>
    <t>external_diameter</t>
  </si>
  <si>
    <t>asset_model</t>
  </si>
  <si>
    <t>indicator_model</t>
  </si>
  <si>
    <t>condition_model</t>
  </si>
  <si>
    <t>task_model</t>
  </si>
  <si>
    <t>trigger_model</t>
  </si>
  <si>
    <t>impact_model</t>
  </si>
  <si>
    <t>system</t>
  </si>
  <si>
    <t>sub_system</t>
  </si>
  <si>
    <t>indicator</t>
  </si>
  <si>
    <t>failure_mode</t>
  </si>
  <si>
    <t>distribution</t>
  </si>
  <si>
    <t>task</t>
  </si>
  <si>
    <t>time</t>
  </si>
  <si>
    <t>task_group</t>
  </si>
  <si>
    <t>apportion_costs</t>
  </si>
  <si>
    <t>state</t>
  </si>
  <si>
    <t>id</t>
  </si>
  <si>
    <t>name</t>
  </si>
  <si>
    <t>p_effective</t>
  </si>
  <si>
    <t>cost</t>
  </si>
  <si>
    <t>task_type</t>
  </si>
  <si>
    <t>level_of_repair</t>
  </si>
  <si>
    <t>t_delay</t>
  </si>
  <si>
    <t>t_interval</t>
  </si>
  <si>
    <t>task_group_name</t>
  </si>
  <si>
    <t>admin</t>
  </si>
  <si>
    <t>maint</t>
  </si>
  <si>
    <t>travel</t>
  </si>
  <si>
    <t>initiation</t>
  </si>
  <si>
    <t>detection</t>
  </si>
  <si>
    <t>failure</t>
  </si>
  <si>
    <t>has_strut</t>
  </si>
  <si>
    <t>value?</t>
  </si>
  <si>
    <t>lower</t>
  </si>
  <si>
    <t>upper</t>
  </si>
  <si>
    <t>target</t>
  </si>
  <si>
    <t>method</t>
  </si>
  <si>
    <t>axis</t>
  </si>
  <si>
    <t>level</t>
  </si>
  <si>
    <t>linear</t>
  </si>
  <si>
    <t>inspection_groundline</t>
  </si>
  <si>
    <t>inspection</t>
  </si>
  <si>
    <t>Inspection</t>
  </si>
  <si>
    <t>as_bad_as_old</t>
  </si>
  <si>
    <t>groundline</t>
  </si>
  <si>
    <t>yes</t>
  </si>
  <si>
    <t>no</t>
  </si>
  <si>
    <t>max</t>
  </si>
  <si>
    <t>ssf_calc</t>
  </si>
  <si>
    <t>termite_powder</t>
  </si>
  <si>
    <t>repair</t>
  </si>
  <si>
    <t>ConditionTask</t>
  </si>
  <si>
    <t>grp</t>
  </si>
  <si>
    <t>all</t>
  </si>
  <si>
    <t>reduction_factor</t>
  </si>
  <si>
    <t>CAT3/4 replacement</t>
  </si>
  <si>
    <t>replace</t>
  </si>
  <si>
    <t>as_good_as_new</t>
  </si>
  <si>
    <t>CAT1/2 replacement</t>
  </si>
  <si>
    <t>functional_failure</t>
  </si>
  <si>
    <t>termites-cf</t>
  </si>
  <si>
    <t>conditional_failure</t>
  </si>
  <si>
    <t>fungal decay _ external</t>
  </si>
  <si>
    <t>fungal decay _ internal</t>
  </si>
  <si>
    <t>pole_saver_rod</t>
  </si>
  <si>
    <t>lightning</t>
  </si>
  <si>
    <t>step</t>
  </si>
  <si>
    <t>inspection_protection</t>
  </si>
  <si>
    <t>protection</t>
  </si>
  <si>
    <t>fire_damage</t>
  </si>
  <si>
    <t>impact</t>
  </si>
  <si>
    <t>weathering</t>
  </si>
  <si>
    <t>pole footing</t>
  </si>
  <si>
    <t>leaning</t>
  </si>
  <si>
    <t>any reason</t>
  </si>
  <si>
    <t>lean_angle</t>
  </si>
  <si>
    <t>pole_cap</t>
  </si>
  <si>
    <t>missing</t>
  </si>
  <si>
    <t>Pole cap replacement</t>
  </si>
  <si>
    <t>Pole replacement</t>
  </si>
  <si>
    <t>crossarm</t>
  </si>
  <si>
    <t>cross_sectional_area</t>
  </si>
  <si>
    <t>Fix_this_error</t>
  </si>
  <si>
    <t>add_no_condition_method</t>
  </si>
  <si>
    <t>strut</t>
  </si>
  <si>
    <t>modify</t>
  </si>
  <si>
    <t>addition</t>
  </si>
  <si>
    <t>crack_length</t>
  </si>
  <si>
    <t>System</t>
  </si>
  <si>
    <t>Sub System</t>
  </si>
  <si>
    <t>Module</t>
  </si>
  <si>
    <t>Maintainable Item</t>
  </si>
  <si>
    <t>Component</t>
  </si>
  <si>
    <t>Material</t>
  </si>
  <si>
    <t>Treatment</t>
  </si>
  <si>
    <t>Pole</t>
  </si>
  <si>
    <t>Pole Stay</t>
  </si>
  <si>
    <t>Pole Cap</t>
  </si>
  <si>
    <t>Pole Footing</t>
  </si>
  <si>
    <t>pole (common)</t>
  </si>
  <si>
    <t>pole (timber)</t>
  </si>
  <si>
    <t>pole (concrete)</t>
  </si>
  <si>
    <t>pole (steel)</t>
  </si>
  <si>
    <t>pole (composite)</t>
  </si>
  <si>
    <t>pole fixtures</t>
  </si>
  <si>
    <t>attachments</t>
  </si>
  <si>
    <t>pole cap</t>
  </si>
  <si>
    <t>steps</t>
  </si>
  <si>
    <t>pole stay</t>
  </si>
  <si>
    <t>pole attachment</t>
  </si>
  <si>
    <t>top attachment point</t>
  </si>
  <si>
    <t>thimble</t>
  </si>
  <si>
    <t>wire</t>
  </si>
  <si>
    <t>dead end</t>
  </si>
  <si>
    <t>insulator</t>
  </si>
  <si>
    <t>batten</t>
  </si>
  <si>
    <t>sight guard</t>
  </si>
  <si>
    <t>anchor rod</t>
  </si>
  <si>
    <t>footing</t>
  </si>
  <si>
    <t>pole modification</t>
  </si>
  <si>
    <t>reinforcement</t>
  </si>
  <si>
    <t>nail</t>
  </si>
  <si>
    <t>acroprop</t>
  </si>
  <si>
    <t>pole accessories</t>
  </si>
  <si>
    <t>fauna protection</t>
  </si>
  <si>
    <t>stay protection</t>
  </si>
  <si>
    <t>cattle guard post</t>
  </si>
  <si>
    <t>Indicators</t>
  </si>
  <si>
    <t>Condition</t>
  </si>
  <si>
    <t>[pole] {broken} due to (termites)</t>
  </si>
  <si>
    <t>[pole] {broken} due to (lightning)</t>
  </si>
  <si>
    <t>nil</t>
  </si>
  <si>
    <t>[pole] {broken} due to (impact)</t>
  </si>
  <si>
    <t>[pole] {broken} due to (fire damage)</t>
  </si>
  <si>
    <t>[pole] {broken} due to (fungal decay - internal)</t>
  </si>
  <si>
    <t>[pole] {broken} due to (fungal decay - external)</t>
  </si>
  <si>
    <t>[pole] {broken} due to (weathering)</t>
  </si>
  <si>
    <t>[pole foundation] due to (unknown)</t>
  </si>
  <si>
    <t>[pole cap] due to (unknown)</t>
  </si>
  <si>
    <t>pole_cap_present</t>
  </si>
  <si>
    <t>[pole stay] due to (unknown)</t>
  </si>
  <si>
    <t>[pole stay] due to (impact)</t>
  </si>
  <si>
    <t>[pole stay] due to (corrosion)</t>
  </si>
  <si>
    <t>[pole stay] due to (bed log)</t>
  </si>
  <si>
    <t>[pole top equipment] due to {cracking}</t>
  </si>
  <si>
    <t>cracking_present</t>
  </si>
  <si>
    <t>simple_safety_factor</t>
  </si>
  <si>
    <t>sf</t>
  </si>
  <si>
    <t>ssf</t>
  </si>
  <si>
    <t>actual_safety_factor</t>
  </si>
  <si>
    <t>dsf_calc</t>
  </si>
  <si>
    <t>asf</t>
  </si>
  <si>
    <t>Footing</t>
  </si>
  <si>
    <t>Stay</t>
  </si>
  <si>
    <t>Pole cap</t>
  </si>
  <si>
    <t>top_of_pole_stregnth</t>
  </si>
  <si>
    <t>Trigger</t>
  </si>
  <si>
    <t>tasks</t>
  </si>
  <si>
    <t>task_name</t>
  </si>
  <si>
    <t>Level of Failure</t>
  </si>
  <si>
    <t>condition_name</t>
  </si>
  <si>
    <t>termite</t>
  </si>
  <si>
    <t>level_3_inspection</t>
  </si>
  <si>
    <t>any</t>
  </si>
  <si>
    <t>fm</t>
  </si>
  <si>
    <t>replacement</t>
  </si>
  <si>
    <t>fungal decay</t>
  </si>
  <si>
    <t>schedule</t>
  </si>
  <si>
    <t>early_replacement</t>
  </si>
  <si>
    <t>emergency_replacement</t>
  </si>
  <si>
    <t>Failure Mode</t>
  </si>
  <si>
    <t>Task</t>
  </si>
  <si>
    <t>rul_min</t>
  </si>
  <si>
    <t>rul_max</t>
  </si>
  <si>
    <t>min</t>
  </si>
  <si>
    <t>fixed</t>
  </si>
  <si>
    <t>weeks</t>
  </si>
  <si>
    <t>[pole]</t>
  </si>
  <si>
    <t>{broken}</t>
  </si>
  <si>
    <t>(vandalism)</t>
  </si>
  <si>
    <t>(lightning)</t>
  </si>
  <si>
    <t>(impact)</t>
  </si>
  <si>
    <t>(fire damage - bushfire)</t>
  </si>
  <si>
    <t>(fire damage - asset related)</t>
  </si>
  <si>
    <t>(extreme environment)</t>
  </si>
  <si>
    <t>(fungal decay - brown rot)</t>
  </si>
  <si>
    <t>(fungal decay - carroty rot)</t>
  </si>
  <si>
    <t>(fungal decay - white rot)</t>
  </si>
  <si>
    <t>(termites)</t>
  </si>
  <si>
    <t>(fungal decay - external soft rot)</t>
  </si>
  <si>
    <t>(weathering)</t>
  </si>
  <si>
    <t>{cracked}</t>
  </si>
  <si>
    <t>[pole sapwood]</t>
  </si>
  <si>
    <t>{insecure}</t>
  </si>
  <si>
    <t>{degraded appearance}</t>
  </si>
  <si>
    <t>[pole foundation]</t>
  </si>
  <si>
    <t>{eroded}</t>
  </si>
  <si>
    <t>(wear)</t>
  </si>
  <si>
    <t>(environment)</t>
  </si>
  <si>
    <t>{loose}</t>
  </si>
  <si>
    <t>(any reason)</t>
  </si>
  <si>
    <t>{ruptured}</t>
  </si>
  <si>
    <t>[pole cap]</t>
  </si>
  <si>
    <t>{missing}</t>
  </si>
  <si>
    <t>(installation error)</t>
  </si>
  <si>
    <t>{falls out}</t>
  </si>
  <si>
    <t>[step]</t>
  </si>
  <si>
    <t>[attachments]</t>
  </si>
  <si>
    <t>{too low}</t>
  </si>
  <si>
    <t>[label]</t>
  </si>
  <si>
    <t>{not observable}</t>
  </si>
  <si>
    <t>(age)</t>
  </si>
  <si>
    <t>(out of specification)</t>
  </si>
  <si>
    <t>[tag]</t>
  </si>
  <si>
    <t>[top attachment point]</t>
  </si>
  <si>
    <t>[thimble]</t>
  </si>
  <si>
    <t>(misalignment)</t>
  </si>
  <si>
    <t>[dead end]</t>
  </si>
  <si>
    <t>(corrosion)</t>
  </si>
  <si>
    <t>(fatigue)</t>
  </si>
  <si>
    <t>[wire]</t>
  </si>
  <si>
    <t>(overloaded)</t>
  </si>
  <si>
    <t>[insulator]</t>
  </si>
  <si>
    <t>[sight guard]</t>
  </si>
  <si>
    <t>[anchor rod]</t>
  </si>
  <si>
    <t>[footing]</t>
  </si>
  <si>
    <t>[nail]</t>
  </si>
  <si>
    <t>[bands]</t>
  </si>
  <si>
    <t>Inputs</t>
  </si>
  <si>
    <t>Outputs</t>
  </si>
  <si>
    <t>Asset</t>
  </si>
  <si>
    <t>Probability of Failure</t>
  </si>
  <si>
    <t>Operational</t>
  </si>
  <si>
    <t>Pole Sre</t>
  </si>
  <si>
    <t>Environment</t>
  </si>
  <si>
    <t>Health</t>
  </si>
  <si>
    <t>Impact</t>
  </si>
  <si>
    <t>Level of Impact</t>
  </si>
  <si>
    <t>Questions for Occa</t>
  </si>
  <si>
    <t>Time</t>
  </si>
  <si>
    <t>Nil</t>
  </si>
  <si>
    <t>Condition v Symptom</t>
  </si>
  <si>
    <t>as-bad-as-old</t>
  </si>
  <si>
    <t>FailureMode</t>
  </si>
  <si>
    <t>Modifier v Acceleration Factor</t>
  </si>
  <si>
    <t>Fungal Decay species</t>
  </si>
  <si>
    <t>State</t>
  </si>
  <si>
    <t>better_than_old_worse_than_new</t>
  </si>
  <si>
    <t>Simple -&gt; Modifier -&gt; Af -&gt; Physics of Failure</t>
  </si>
  <si>
    <t>Parent</t>
  </si>
  <si>
    <t>How to include failure mode initiation?</t>
  </si>
  <si>
    <t>Schedule</t>
  </si>
  <si>
    <t>new</t>
  </si>
  <si>
    <t>Indicator</t>
  </si>
  <si>
    <t>An asset that has made it 100 years?</t>
  </si>
  <si>
    <t>Degrade condition</t>
  </si>
  <si>
    <t>failure mode</t>
  </si>
  <si>
    <t>restore</t>
  </si>
  <si>
    <t>initiated</t>
  </si>
  <si>
    <t>detected</t>
  </si>
  <si>
    <t>Safety Factor</t>
  </si>
  <si>
    <t>indicators</t>
  </si>
  <si>
    <t>Asset Data</t>
  </si>
  <si>
    <t>Age</t>
  </si>
  <si>
    <t>Asset Model</t>
  </si>
  <si>
    <t>Greg -&gt; Life extension</t>
  </si>
  <si>
    <t>life extension</t>
  </si>
  <si>
    <t>Multiple tasks are triggered</t>
  </si>
  <si>
    <t>reinforce</t>
  </si>
  <si>
    <t>termite powder</t>
  </si>
  <si>
    <t>change an indicator</t>
  </si>
  <si>
    <t>Calibration scenario</t>
  </si>
  <si>
    <t>Strength</t>
  </si>
  <si>
    <t>kN</t>
  </si>
  <si>
    <t>ED</t>
  </si>
  <si>
    <t>mm</t>
  </si>
  <si>
    <t>Length</t>
  </si>
  <si>
    <t>m</t>
  </si>
  <si>
    <t>Story to explain</t>
  </si>
  <si>
    <t>SSF</t>
  </si>
  <si>
    <t>PLP SF</t>
  </si>
  <si>
    <t>inspection interval for new poles</t>
  </si>
  <si>
    <t>Pole Strength</t>
  </si>
  <si>
    <t>WASP</t>
  </si>
  <si>
    <t>inspection interval for each poles</t>
  </si>
  <si>
    <t>Pole Load</t>
  </si>
  <si>
    <t>pole_strength/4</t>
  </si>
  <si>
    <t>PLP</t>
  </si>
  <si>
    <t>Load</t>
  </si>
  <si>
    <t>AGD</t>
  </si>
  <si>
    <t>CZD</t>
  </si>
  <si>
    <t>WT</t>
  </si>
  <si>
    <t>For each type</t>
  </si>
  <si>
    <t>Starting Condition</t>
  </si>
  <si>
    <t>pole_strength / pole load</t>
  </si>
  <si>
    <t>pole_load = pole_ strength / 4</t>
  </si>
  <si>
    <t>pole_strength / actual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</si>
</sst>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8CBAD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ck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5">
    <xf numFmtId="0" fontId="0" fillId="0" borderId="0"/>
    <xf numFmtId="0" fontId="3" fillId="9" borderId="0" applyNumberFormat="0" applyBorder="0" applyAlignment="0" applyProtection="0"/>
    <xf numFmtId="0" fontId="4" fillId="10" borderId="0" applyNumberFormat="0" applyBorder="0" applyAlignment="0" applyProtection="0"/>
    <xf numFmtId="0" fontId="2" fillId="0" borderId="0"/>
    <xf numFmtId="0" fontId="9" fillId="15" borderId="0" applyNumberFormat="0" applyBorder="0" applyAlignment="0" applyProtection="0"/>
  </cellStyleXfs>
  <cellXfs count="14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0" fillId="0" borderId="0" xfId="0" applyFill="1"/>
    <xf numFmtId="0" fontId="1" fillId="6" borderId="0" xfId="0" applyFont="1" applyFill="1"/>
    <xf numFmtId="0" fontId="0" fillId="6" borderId="0" xfId="0" applyFill="1"/>
    <xf numFmtId="9" fontId="0" fillId="3" borderId="0" xfId="0" applyNumberFormat="1" applyFill="1"/>
    <xf numFmtId="6" fontId="0" fillId="3" borderId="0" xfId="0" applyNumberFormat="1" applyFill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3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1" fillId="7" borderId="0" xfId="0" applyFont="1" applyFill="1" applyAlignment="1">
      <alignment horizontal="right"/>
    </xf>
    <xf numFmtId="0" fontId="1" fillId="8" borderId="0" xfId="0" applyFont="1" applyFill="1"/>
    <xf numFmtId="49" fontId="5" fillId="0" borderId="0" xfId="0" applyNumberFormat="1" applyFont="1"/>
    <xf numFmtId="0" fontId="5" fillId="0" borderId="0" xfId="0" applyFont="1"/>
    <xf numFmtId="49" fontId="0" fillId="0" borderId="0" xfId="0" applyNumberFormat="1"/>
    <xf numFmtId="0" fontId="5" fillId="11" borderId="0" xfId="0" applyFont="1" applyFill="1"/>
    <xf numFmtId="0" fontId="6" fillId="11" borderId="0" xfId="0" applyFont="1" applyFill="1"/>
    <xf numFmtId="0" fontId="0" fillId="12" borderId="0" xfId="0" applyFill="1"/>
    <xf numFmtId="0" fontId="2" fillId="0" borderId="1" xfId="0" applyFont="1" applyBorder="1"/>
    <xf numFmtId="0" fontId="2" fillId="13" borderId="1" xfId="0" applyFont="1" applyFill="1" applyBorder="1"/>
    <xf numFmtId="0" fontId="2" fillId="5" borderId="1" xfId="0" applyFont="1" applyFill="1" applyBorder="1"/>
    <xf numFmtId="0" fontId="2" fillId="12" borderId="1" xfId="0" applyFont="1" applyFill="1" applyBorder="1"/>
    <xf numFmtId="0" fontId="2" fillId="13" borderId="1" xfId="3" applyFill="1" applyBorder="1"/>
    <xf numFmtId="0" fontId="7" fillId="11" borderId="1" xfId="0" applyFont="1" applyFill="1" applyBorder="1"/>
    <xf numFmtId="0" fontId="8" fillId="11" borderId="1" xfId="0" applyFont="1" applyFill="1" applyBorder="1"/>
    <xf numFmtId="0" fontId="2" fillId="0" borderId="1" xfId="3" applyBorder="1"/>
    <xf numFmtId="0" fontId="0" fillId="3" borderId="0" xfId="0" applyFont="1" applyFill="1"/>
    <xf numFmtId="0" fontId="3" fillId="9" borderId="0" xfId="1"/>
    <xf numFmtId="0" fontId="4" fillId="10" borderId="0" xfId="2"/>
    <xf numFmtId="0" fontId="0" fillId="14" borderId="0" xfId="0" applyFill="1"/>
    <xf numFmtId="0" fontId="9" fillId="15" borderId="0" xfId="4" applyAlignment="1">
      <alignment horizontal="center"/>
    </xf>
    <xf numFmtId="0" fontId="9" fillId="15" borderId="0" xfId="4"/>
    <xf numFmtId="0" fontId="1" fillId="16" borderId="0" xfId="0" applyFont="1" applyFill="1"/>
    <xf numFmtId="0" fontId="0" fillId="16" borderId="0" xfId="0" applyFont="1" applyFill="1"/>
    <xf numFmtId="0" fontId="0" fillId="16" borderId="0" xfId="0" applyFill="1"/>
    <xf numFmtId="0" fontId="1" fillId="16" borderId="0" xfId="0" applyFont="1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1" fillId="16" borderId="0" xfId="0" applyFont="1" applyFill="1" applyAlignment="1">
      <alignment horizontal="right"/>
    </xf>
    <xf numFmtId="0" fontId="0" fillId="16" borderId="0" xfId="0" applyFont="1" applyFill="1" applyAlignment="1">
      <alignment horizontal="right"/>
    </xf>
    <xf numFmtId="0" fontId="0" fillId="16" borderId="0" xfId="0" applyFill="1" applyAlignment="1">
      <alignment horizontal="right"/>
    </xf>
    <xf numFmtId="0" fontId="9" fillId="16" borderId="0" xfId="4" applyFill="1" applyAlignment="1">
      <alignment horizontal="center"/>
    </xf>
    <xf numFmtId="0" fontId="0" fillId="17" borderId="0" xfId="0" applyFont="1" applyFill="1"/>
    <xf numFmtId="0" fontId="0" fillId="17" borderId="0" xfId="0" applyFont="1" applyFill="1" applyAlignment="1">
      <alignment horizontal="center"/>
    </xf>
    <xf numFmtId="0" fontId="0" fillId="17" borderId="0" xfId="0" applyFont="1" applyFill="1" applyAlignment="1">
      <alignment horizontal="right"/>
    </xf>
    <xf numFmtId="0" fontId="11" fillId="18" borderId="0" xfId="0" applyFont="1" applyFill="1"/>
    <xf numFmtId="0" fontId="10" fillId="18" borderId="0" xfId="4" applyFont="1" applyFill="1" applyAlignment="1">
      <alignment horizontal="center"/>
    </xf>
    <xf numFmtId="0" fontId="11" fillId="18" borderId="0" xfId="0" applyFont="1" applyFill="1" applyAlignment="1">
      <alignment horizontal="center"/>
    </xf>
    <xf numFmtId="0" fontId="11" fillId="18" borderId="0" xfId="0" applyFont="1" applyFill="1" applyAlignment="1">
      <alignment horizontal="right"/>
    </xf>
    <xf numFmtId="0" fontId="0" fillId="18" borderId="0" xfId="0" applyFont="1" applyFill="1"/>
    <xf numFmtId="0" fontId="0" fillId="18" borderId="0" xfId="0" applyFont="1" applyFill="1" applyAlignment="1">
      <alignment horizontal="center"/>
    </xf>
    <xf numFmtId="0" fontId="0" fillId="18" borderId="0" xfId="0" applyFont="1" applyFill="1" applyAlignment="1">
      <alignment horizontal="right"/>
    </xf>
    <xf numFmtId="0" fontId="1" fillId="7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19" borderId="0" xfId="0" applyFont="1" applyFill="1"/>
    <xf numFmtId="0" fontId="0" fillId="19" borderId="0" xfId="0" applyFill="1"/>
    <xf numFmtId="0" fontId="0" fillId="19" borderId="0" xfId="0" applyFill="1" applyAlignment="1">
      <alignment horizontal="center"/>
    </xf>
    <xf numFmtId="0" fontId="0" fillId="19" borderId="0" xfId="0" applyFill="1" applyAlignment="1">
      <alignment horizontal="right"/>
    </xf>
    <xf numFmtId="0" fontId="1" fillId="3" borderId="0" xfId="0" applyFont="1" applyFill="1" applyAlignment="1"/>
    <xf numFmtId="0" fontId="11" fillId="18" borderId="0" xfId="0" applyFont="1" applyFill="1" applyAlignment="1"/>
    <xf numFmtId="0" fontId="0" fillId="0" borderId="0" xfId="0" applyFont="1" applyFill="1" applyAlignment="1"/>
    <xf numFmtId="0" fontId="0" fillId="19" borderId="0" xfId="0" applyFill="1" applyAlignment="1"/>
    <xf numFmtId="0" fontId="0" fillId="0" borderId="0" xfId="0" applyFont="1" applyAlignment="1"/>
    <xf numFmtId="0" fontId="0" fillId="0" borderId="0" xfId="0" applyAlignment="1"/>
    <xf numFmtId="0" fontId="0" fillId="17" borderId="0" xfId="0" applyFont="1" applyFill="1" applyAlignment="1"/>
    <xf numFmtId="0" fontId="0" fillId="18" borderId="0" xfId="0" applyFont="1" applyFill="1" applyAlignment="1"/>
    <xf numFmtId="0" fontId="9" fillId="15" borderId="0" xfId="4" applyAlignment="1">
      <alignment horizontal="right"/>
    </xf>
    <xf numFmtId="0" fontId="11" fillId="18" borderId="0" xfId="0" applyFont="1" applyFill="1" applyAlignment="1">
      <alignment horizontal="left"/>
    </xf>
    <xf numFmtId="0" fontId="9" fillId="15" borderId="0" xfId="4" applyAlignment="1">
      <alignment horizontal="left"/>
    </xf>
    <xf numFmtId="0" fontId="0" fillId="19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17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18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3" fillId="9" borderId="0" xfId="1" applyAlignment="1">
      <alignment horizontal="left"/>
    </xf>
    <xf numFmtId="0" fontId="3" fillId="9" borderId="0" xfId="1" applyAlignment="1">
      <alignment horizontal="center"/>
    </xf>
    <xf numFmtId="0" fontId="9" fillId="15" borderId="0" xfId="4" applyAlignment="1"/>
    <xf numFmtId="0" fontId="1" fillId="3" borderId="0" xfId="0" applyFont="1" applyFill="1" applyAlignment="1">
      <alignment horizontal="right"/>
    </xf>
    <xf numFmtId="0" fontId="0" fillId="0" borderId="0" xfId="0" applyFont="1" applyFill="1" applyAlignment="1">
      <alignment horizontal="right"/>
    </xf>
    <xf numFmtId="0" fontId="0" fillId="21" borderId="0" xfId="0" applyFont="1" applyFill="1"/>
    <xf numFmtId="0" fontId="1" fillId="0" borderId="2" xfId="0" applyFont="1" applyBorder="1"/>
    <xf numFmtId="0" fontId="11" fillId="18" borderId="2" xfId="0" applyFont="1" applyFill="1" applyBorder="1"/>
    <xf numFmtId="0" fontId="0" fillId="0" borderId="2" xfId="0" applyFont="1" applyBorder="1"/>
    <xf numFmtId="0" fontId="0" fillId="0" borderId="2" xfId="0" applyBorder="1"/>
    <xf numFmtId="0" fontId="3" fillId="9" borderId="2" xfId="1" applyBorder="1"/>
    <xf numFmtId="0" fontId="0" fillId="18" borderId="2" xfId="0" applyFont="1" applyFill="1" applyBorder="1"/>
    <xf numFmtId="0" fontId="1" fillId="4" borderId="2" xfId="0" applyFont="1" applyFill="1" applyBorder="1"/>
    <xf numFmtId="0" fontId="0" fillId="17" borderId="2" xfId="0" applyFont="1" applyFill="1" applyBorder="1"/>
    <xf numFmtId="0" fontId="1" fillId="2" borderId="2" xfId="0" applyFont="1" applyFill="1" applyBorder="1"/>
    <xf numFmtId="0" fontId="0" fillId="19" borderId="2" xfId="0" applyFill="1" applyBorder="1"/>
    <xf numFmtId="0" fontId="1" fillId="7" borderId="2" xfId="0" applyFont="1" applyFill="1" applyBorder="1" applyAlignment="1">
      <alignment horizontal="center"/>
    </xf>
    <xf numFmtId="0" fontId="9" fillId="15" borderId="2" xfId="4" applyBorder="1" applyAlignment="1">
      <alignment horizontal="center"/>
    </xf>
    <xf numFmtId="0" fontId="10" fillId="18" borderId="2" xfId="4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19" borderId="2" xfId="0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17" borderId="2" xfId="0" applyFont="1" applyFill="1" applyBorder="1" applyAlignment="1">
      <alignment horizontal="center"/>
    </xf>
    <xf numFmtId="0" fontId="0" fillId="18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right"/>
    </xf>
    <xf numFmtId="0" fontId="11" fillId="18" borderId="2" xfId="0" applyFont="1" applyFill="1" applyBorder="1" applyAlignment="1">
      <alignment horizontal="right"/>
    </xf>
    <xf numFmtId="0" fontId="3" fillId="9" borderId="2" xfId="1" applyBorder="1" applyAlignment="1">
      <alignment horizontal="center"/>
    </xf>
    <xf numFmtId="0" fontId="0" fillId="19" borderId="2" xfId="0" applyFont="1" applyFill="1" applyBorder="1"/>
    <xf numFmtId="0" fontId="9" fillId="20" borderId="2" xfId="4" applyFill="1" applyBorder="1" applyAlignment="1">
      <alignment horizontal="right"/>
    </xf>
    <xf numFmtId="0" fontId="9" fillId="15" borderId="2" xfId="4" applyBorder="1" applyAlignment="1">
      <alignment horizontal="right"/>
    </xf>
    <xf numFmtId="0" fontId="0" fillId="0" borderId="2" xfId="0" applyFont="1" applyBorder="1" applyAlignment="1">
      <alignment horizontal="right"/>
    </xf>
    <xf numFmtId="0" fontId="0" fillId="17" borderId="2" xfId="0" applyFont="1" applyFill="1" applyBorder="1" applyAlignment="1">
      <alignment horizontal="right"/>
    </xf>
    <xf numFmtId="0" fontId="0" fillId="0" borderId="2" xfId="0" applyBorder="1" applyAlignment="1">
      <alignment horizontal="right"/>
    </xf>
    <xf numFmtId="0" fontId="4" fillId="10" borderId="2" xfId="2" applyBorder="1" applyAlignment="1">
      <alignment horizontal="right"/>
    </xf>
    <xf numFmtId="0" fontId="0" fillId="18" borderId="2" xfId="0" applyFont="1" applyFill="1" applyBorder="1" applyAlignment="1">
      <alignment horizontal="right"/>
    </xf>
    <xf numFmtId="0" fontId="1" fillId="3" borderId="2" xfId="0" applyFont="1" applyFill="1" applyBorder="1" applyAlignment="1">
      <alignment horizontal="left"/>
    </xf>
    <xf numFmtId="0" fontId="11" fillId="18" borderId="2" xfId="0" applyFont="1" applyFill="1" applyBorder="1" applyAlignment="1">
      <alignment horizontal="center"/>
    </xf>
    <xf numFmtId="0" fontId="1" fillId="0" borderId="3" xfId="0" applyFont="1" applyBorder="1"/>
    <xf numFmtId="0" fontId="1" fillId="4" borderId="3" xfId="0" applyFont="1" applyFill="1" applyBorder="1"/>
    <xf numFmtId="0" fontId="11" fillId="18" borderId="3" xfId="0" applyFont="1" applyFill="1" applyBorder="1"/>
    <xf numFmtId="0" fontId="9" fillId="15" borderId="3" xfId="4" applyBorder="1"/>
    <xf numFmtId="0" fontId="0" fillId="0" borderId="3" xfId="0" applyFont="1" applyBorder="1"/>
    <xf numFmtId="0" fontId="0" fillId="0" borderId="3" xfId="0" applyBorder="1"/>
    <xf numFmtId="0" fontId="0" fillId="17" borderId="3" xfId="0" applyFont="1" applyFill="1" applyBorder="1"/>
    <xf numFmtId="0" fontId="3" fillId="9" borderId="3" xfId="1" applyBorder="1"/>
    <xf numFmtId="0" fontId="0" fillId="18" borderId="3" xfId="0" applyFont="1" applyFill="1" applyBorder="1"/>
    <xf numFmtId="0" fontId="1" fillId="0" borderId="0" xfId="0" applyFont="1" applyBorder="1"/>
    <xf numFmtId="0" fontId="11" fillId="18" borderId="0" xfId="0" applyFont="1" applyFill="1" applyBorder="1"/>
    <xf numFmtId="0" fontId="0" fillId="0" borderId="0" xfId="0" applyBorder="1"/>
    <xf numFmtId="0" fontId="0" fillId="0" borderId="0" xfId="0" applyFont="1" applyBorder="1"/>
    <xf numFmtId="0" fontId="0" fillId="22" borderId="0" xfId="0" applyFont="1" applyFill="1"/>
    <xf numFmtId="0" fontId="0" fillId="22" borderId="2" xfId="0" applyFont="1" applyFill="1" applyBorder="1"/>
    <xf numFmtId="0" fontId="9" fillId="22" borderId="0" xfId="4" applyFill="1" applyAlignment="1">
      <alignment horizontal="center"/>
    </xf>
    <xf numFmtId="0" fontId="9" fillId="22" borderId="2" xfId="4" applyFill="1" applyBorder="1" applyAlignment="1">
      <alignment horizontal="center"/>
    </xf>
    <xf numFmtId="0" fontId="0" fillId="22" borderId="0" xfId="0" applyFill="1" applyAlignment="1"/>
    <xf numFmtId="0" fontId="12" fillId="0" borderId="0" xfId="4" applyFont="1" applyFill="1" applyAlignment="1">
      <alignment horizontal="center"/>
    </xf>
    <xf numFmtId="0" fontId="12" fillId="0" borderId="2" xfId="4" applyFont="1" applyFill="1" applyBorder="1" applyAlignment="1">
      <alignment horizontal="center"/>
    </xf>
    <xf numFmtId="0" fontId="0" fillId="23" borderId="0" xfId="0" applyFill="1" applyBorder="1"/>
  </cellXfs>
  <cellStyles count="5">
    <cellStyle name="Bad" xfId="4" builtinId="27"/>
    <cellStyle name="Good" xfId="1" builtinId="26"/>
    <cellStyle name="Neutral" xfId="2" builtinId="28"/>
    <cellStyle name="Normal" xfId="0" builtinId="0"/>
    <cellStyle name="Normal 2" xfId="3" xr:uid="{FE42BDC6-EBD5-43A7-A342-17D1DCC45724}"/>
  </cellStyles>
  <dxfs count="87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reseder, Gavin" id="{382B0E3D-8CF3-4AD9-8A08-175DF2A62319}" userId="S::gtreseder@kpmg.com.au::07ba3dd3-3208-42af-8a81-694228c324b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5" dT="2020-09-09T03:31:05.38" personId="{382B0E3D-8CF3-4AD9-8A08-175DF2A62319}" id="{EDC7C1E7-87D8-4DCB-A596-9C8067A50A9A}">
    <text>125</text>
  </threadedComment>
  <threadedComment ref="AL5" dT="2020-09-09T03:27:17.71" personId="{382B0E3D-8CF3-4AD9-8A08-175DF2A62319}" id="{C397EB22-6AC0-4AF2-9D5D-CDA1CF4C3832}">
    <text>20mm of wallthickness loss not detectable</text>
  </threadedComment>
  <threadedComment ref="G6" dT="2020-09-09T03:31:13.87" personId="{382B0E3D-8CF3-4AD9-8A08-175DF2A62319}" id="{3FC98A93-1BD2-46CA-8439-5A569DD9E38A}">
    <text>250 mm</text>
  </threadedComment>
  <threadedComment ref="E8" dT="2020-10-11T23:14:06.89" personId="{382B0E3D-8CF3-4AD9-8A08-175DF2A62319}" id="{A36EDA56-9BB8-4481-8541-35CA7263BBE2}">
    <text>Removed to solve timeline error when method wasn't actuall called anywhere</text>
  </threadedComment>
  <threadedComment ref="AL8" dT="2020-09-09T03:33:43.87" personId="{382B0E3D-8CF3-4AD9-8A08-175DF2A62319}" id="{214FAD6C-C7E5-485F-8706-D09B002BBC46}">
    <text>Confirm with Peter Couch / Greg Toms</text>
  </threadedComment>
  <threadedComment ref="AL15" dT="2020-09-10T03:27:58.22" personId="{382B0E3D-8CF3-4AD9-8A08-175DF2A62319}" id="{C0B5B783-6F49-48BB-AF50-66A6DF6487E7}">
    <text>add safety factor back</text>
  </threadedComment>
  <threadedComment ref="AL19" dT="2020-09-09T03:27:17.71" personId="{382B0E3D-8CF3-4AD9-8A08-175DF2A62319}" id="{04881233-BFB1-4819-A878-77B17B27A3E9}">
    <text>20mm of wallthickness loss not detectable</text>
  </threadedComment>
  <threadedComment ref="AL22" dT="2020-09-09T03:33:43.87" personId="{382B0E3D-8CF3-4AD9-8A08-175DF2A62319}" id="{563854EF-64EC-4345-AF62-6D1CE52A98F2}">
    <text>Confirm with Peter Couch / Greg Toms</text>
  </threadedComment>
  <threadedComment ref="D64" dT="2020-09-08T22:42:08.98" personId="{382B0E3D-8CF3-4AD9-8A08-175DF2A62319}" id="{2C545A15-58BF-4325-853E-F01A6E2CD754}">
    <text>Change task type to planned / reactive / risk?</text>
  </threadedComment>
  <threadedComment ref="D70" dT="2020-09-08T22:23:06.80" personId="{382B0E3D-8CF3-4AD9-8A08-175DF2A62319}" id="{B6F30610-5DE2-43DC-8686-4075E019810F}">
    <text>How do we deal with failures that accelerate other failure modes?</text>
  </threadedComment>
  <threadedComment ref="I70" dT="2020-09-09T04:27:22.95" personId="{382B0E3D-8CF3-4AD9-8A08-175DF2A62319}" id="{F6470554-740D-4816-85E3-E23C5729D666}">
    <text>Break it out later</text>
  </threadedComment>
  <threadedComment ref="Z70" dT="2020-09-08T22:26:58.92" personId="{382B0E3D-8CF3-4AD9-8A08-175DF2A62319}" id="{9FFAA4E9-09CD-479C-BFE9-ED94809A5C81}">
    <text>How do you want to deal with inspections that also include some of repair, ie. lubrication? 
Add an additional task?</text>
  </threadedComment>
  <threadedComment ref="T72" dT="2020-09-09T04:05:19.09" personId="{382B0E3D-8CF3-4AD9-8A08-175DF2A62319}" id="{BE62B33B-1180-42C8-AE27-EADC70606D7B}">
    <text>Make this a repair task</text>
  </threadedComment>
  <threadedComment ref="D78" dT="2020-09-08T22:23:06.80" personId="{382B0E3D-8CF3-4AD9-8A08-175DF2A62319}" id="{C4841757-EFF4-403A-A229-DD7AF8BE79E4}">
    <text>How do we deal with failures that accelerate other failure modes?</text>
  </threadedComment>
  <threadedComment ref="Z78" dT="2020-09-08T22:26:58.92" personId="{382B0E3D-8CF3-4AD9-8A08-175DF2A62319}" id="{1E2E6910-FDBF-4DAD-9ACF-D9553B573D8C}">
    <text>How do you want to deal with inspections that also include some of repair, ie. lubrication? 
Add an additional task?</text>
  </threadedComment>
  <threadedComment ref="T80" dT="2020-09-09T04:05:19.09" personId="{382B0E3D-8CF3-4AD9-8A08-175DF2A62319}" id="{65DC17AD-63E9-433B-A662-056382EECC79}">
    <text>Make this a repair task</text>
  </threadedComment>
  <threadedComment ref="E86" dT="2020-09-15T23:18:34.59" personId="{382B0E3D-8CF3-4AD9-8A08-175DF2A62319}" id="{2A9F7F02-73AD-487F-89D9-8F1E4E03126C}">
    <text>fix method to allow multiple indicators for one component</text>
  </threadedComment>
  <threadedComment ref="I86" dT="2020-09-15T22:13:46.05" personId="{382B0E3D-8CF3-4AD9-8A08-175DF2A62319}" id="{D0C67513-5DB5-4D3F-8187-F19DE320258E}">
    <text>Create error catch for this method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15" workbookViewId="0">
      <selection activeCell="E43" sqref="E43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4"/>
  <sheetViews>
    <sheetView workbookViewId="0">
      <selection activeCell="D4" sqref="D4:AC4"/>
    </sheetView>
  </sheetViews>
  <sheetFormatPr defaultRowHeight="15"/>
  <cols>
    <col min="1" max="1" width="10.28515625" bestFit="1" customWidth="1"/>
    <col min="4" max="4" width="26.28515625" bestFit="1" customWidth="1"/>
    <col min="9" max="11" width="12.7109375" customWidth="1"/>
    <col min="12" max="12" width="12.7109375" bestFit="1" customWidth="1"/>
    <col min="16" max="16" width="14.42578125" bestFit="1" customWidth="1"/>
    <col min="17" max="17" width="9.140625" customWidth="1"/>
    <col min="18" max="18" width="16.140625" bestFit="1" customWidth="1"/>
    <col min="19" max="19" width="17.7109375" bestFit="1" customWidth="1"/>
    <col min="20" max="20" width="11.42578125" bestFit="1" customWidth="1"/>
    <col min="21" max="21" width="11.7109375" bestFit="1" customWidth="1"/>
    <col min="22" max="22" width="12" bestFit="1" customWidth="1"/>
    <col min="23" max="23" width="13.28515625" bestFit="1" customWidth="1"/>
    <col min="24" max="24" width="13.7109375" bestFit="1" customWidth="1"/>
    <col min="25" max="25" width="13.7109375" customWidth="1"/>
    <col min="26" max="26" width="11.7109375" bestFit="1" customWidth="1"/>
    <col min="27" max="27" width="12" bestFit="1" customWidth="1"/>
    <col min="28" max="28" width="13.7109375" bestFit="1" customWidth="1"/>
    <col min="29" max="29" width="13.28515625" bestFit="1" customWidth="1"/>
    <col min="30" max="30" width="13.28515625" customWidth="1"/>
    <col min="31" max="31" width="6.42578125" bestFit="1" customWidth="1"/>
    <col min="32" max="32" width="9" bestFit="1" customWidth="1"/>
    <col min="33" max="33" width="13.7109375" bestFit="1" customWidth="1"/>
    <col min="34" max="34" width="13.28515625" bestFit="1" customWidth="1"/>
  </cols>
  <sheetData>
    <row r="1" spans="1:29">
      <c r="A1" s="5" t="s">
        <v>0</v>
      </c>
      <c r="B1" s="5"/>
      <c r="C1" s="5"/>
      <c r="D1" s="6" t="s">
        <v>1</v>
      </c>
      <c r="E1" s="6"/>
      <c r="F1" s="7"/>
      <c r="G1" s="7"/>
      <c r="H1" s="7"/>
      <c r="I1" s="7"/>
      <c r="J1" s="7"/>
      <c r="K1" s="7"/>
      <c r="L1" s="2" t="s">
        <v>2</v>
      </c>
      <c r="M1" s="3"/>
      <c r="N1" s="3"/>
      <c r="O1" s="3"/>
      <c r="P1" s="4" t="s">
        <v>3</v>
      </c>
      <c r="Q1" s="4"/>
      <c r="R1" s="5"/>
      <c r="S1" s="5"/>
      <c r="T1" s="5"/>
      <c r="U1" s="11" t="s">
        <v>4</v>
      </c>
      <c r="V1" s="11"/>
      <c r="W1" s="11"/>
      <c r="X1" s="11"/>
      <c r="Y1" s="11"/>
      <c r="Z1" s="8" t="s">
        <v>5</v>
      </c>
      <c r="AA1" s="1"/>
    </row>
    <row r="2" spans="1:29" s="1" customFormat="1">
      <c r="A2" s="4" t="s">
        <v>6</v>
      </c>
      <c r="B2" s="4" t="s">
        <v>7</v>
      </c>
      <c r="C2" s="4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/>
      <c r="I2" s="6" t="s">
        <v>13</v>
      </c>
      <c r="J2" s="6" t="s">
        <v>14</v>
      </c>
      <c r="K2" s="6" t="s">
        <v>15</v>
      </c>
      <c r="L2" s="2" t="s">
        <v>2</v>
      </c>
      <c r="M2" s="2" t="s">
        <v>16</v>
      </c>
      <c r="N2" s="2" t="s">
        <v>17</v>
      </c>
      <c r="O2" s="2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11" t="s">
        <v>24</v>
      </c>
      <c r="V2" s="11" t="s">
        <v>2</v>
      </c>
      <c r="W2" s="11" t="s">
        <v>25</v>
      </c>
      <c r="X2" s="11" t="s">
        <v>26</v>
      </c>
      <c r="Y2" s="11" t="s">
        <v>27</v>
      </c>
      <c r="Z2" s="8" t="s">
        <v>24</v>
      </c>
      <c r="AA2" s="1" t="s">
        <v>2</v>
      </c>
      <c r="AB2" s="1" t="s">
        <v>25</v>
      </c>
      <c r="AC2" s="1" t="s">
        <v>26</v>
      </c>
    </row>
    <row r="3" spans="1:29">
      <c r="A3" s="5" t="s">
        <v>28</v>
      </c>
      <c r="B3" s="5" t="s">
        <v>29</v>
      </c>
      <c r="C3" s="5" t="s">
        <v>30</v>
      </c>
      <c r="D3" s="7" t="s">
        <v>31</v>
      </c>
      <c r="E3" s="7">
        <v>50</v>
      </c>
      <c r="F3" s="7">
        <v>1.5</v>
      </c>
      <c r="G3" s="7">
        <v>10</v>
      </c>
      <c r="H3" s="7"/>
      <c r="I3" s="7"/>
      <c r="J3" s="7"/>
      <c r="K3" s="7"/>
      <c r="L3" s="3" t="s">
        <v>32</v>
      </c>
      <c r="M3" s="3" t="s">
        <v>33</v>
      </c>
      <c r="N3" s="3">
        <v>100</v>
      </c>
      <c r="O3" s="3">
        <v>0</v>
      </c>
      <c r="P3" s="5">
        <v>5</v>
      </c>
      <c r="Q3" s="5" t="s">
        <v>34</v>
      </c>
      <c r="R3" s="5">
        <v>95</v>
      </c>
      <c r="S3" s="13">
        <v>0.8</v>
      </c>
      <c r="T3" s="14">
        <v>100</v>
      </c>
      <c r="U3" s="12" t="s">
        <v>35</v>
      </c>
      <c r="V3" s="12" t="s">
        <v>32</v>
      </c>
      <c r="W3" s="12">
        <v>95</v>
      </c>
      <c r="X3" s="12">
        <v>50</v>
      </c>
      <c r="Y3" s="12" t="s">
        <v>36</v>
      </c>
      <c r="Z3" s="9" t="s">
        <v>35</v>
      </c>
      <c r="AA3" s="9" t="s">
        <v>37</v>
      </c>
      <c r="AB3">
        <v>50</v>
      </c>
      <c r="AC3">
        <v>10</v>
      </c>
    </row>
    <row r="4" spans="1:29">
      <c r="L4" s="3" t="s">
        <v>38</v>
      </c>
      <c r="M4" t="s">
        <v>33</v>
      </c>
      <c r="N4">
        <v>100</v>
      </c>
      <c r="O4">
        <v>0</v>
      </c>
      <c r="U4" s="10"/>
      <c r="V4" s="10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0734F-FFBE-4DAF-BDE5-A12359370A0D}">
  <dimension ref="A1:AV92"/>
  <sheetViews>
    <sheetView tabSelected="1" zoomScale="85" zoomScaleNormal="85" workbookViewId="0">
      <selection activeCell="H8" sqref="H8"/>
    </sheetView>
  </sheetViews>
  <sheetFormatPr defaultRowHeight="15" outlineLevelCol="1"/>
  <cols>
    <col min="1" max="1" width="9.140625" customWidth="1" outlineLevel="1"/>
    <col min="2" max="3" width="13.140625" customWidth="1" outlineLevel="1"/>
    <col min="4" max="4" width="13.140625" style="98" customWidth="1"/>
    <col min="5" max="5" width="19.85546875" bestFit="1" customWidth="1"/>
    <col min="6" max="8" width="13.140625" customWidth="1"/>
    <col min="9" max="9" width="23.42578125" bestFit="1" customWidth="1"/>
    <col min="10" max="10" width="11.7109375" bestFit="1" customWidth="1"/>
    <col min="11" max="11" width="13.85546875" bestFit="1" customWidth="1"/>
    <col min="12" max="12" width="8.85546875" style="132" bestFit="1" customWidth="1"/>
    <col min="13" max="13" width="14.42578125" bestFit="1" customWidth="1"/>
    <col min="14" max="14" width="6.85546875" bestFit="1" customWidth="1"/>
    <col min="15" max="15" width="9.7109375" style="132" bestFit="1" customWidth="1"/>
    <col min="16" max="16" width="25.7109375" bestFit="1" customWidth="1"/>
    <col min="17" max="17" width="8.85546875" bestFit="1" customWidth="1"/>
    <col min="18" max="18" width="10.85546875" bestFit="1" customWidth="1"/>
    <col min="19" max="19" width="6.7109375" style="98" bestFit="1" customWidth="1"/>
    <col min="20" max="20" width="23.5703125" bestFit="1" customWidth="1"/>
    <col min="21" max="21" width="11.140625" bestFit="1" customWidth="1"/>
    <col min="23" max="23" width="14.85546875" bestFit="1" customWidth="1"/>
    <col min="24" max="24" width="10.28515625" bestFit="1" customWidth="1"/>
    <col min="25" max="25" width="14.85546875" customWidth="1"/>
    <col min="26" max="26" width="14.7109375" bestFit="1" customWidth="1"/>
    <col min="28" max="28" width="9.5703125" bestFit="1" customWidth="1"/>
    <col min="29" max="29" width="23.5703125" style="98" customWidth="1"/>
    <col min="30" max="30" width="12" hidden="1" customWidth="1"/>
    <col min="31" max="32" width="11.5703125" hidden="1" customWidth="1"/>
    <col min="33" max="36" width="9.140625" style="17"/>
    <col min="37" max="37" width="9.140625" style="111"/>
    <col min="38" max="38" width="17.85546875" style="88" bestFit="1" customWidth="1"/>
    <col min="39" max="39" width="14.140625" style="20" bestFit="1" customWidth="1"/>
    <col min="40" max="40" width="14.42578125" style="122" bestFit="1" customWidth="1"/>
    <col min="41" max="42" width="9.140625" style="17"/>
    <col min="43" max="43" width="9.140625" style="111"/>
    <col min="44" max="44" width="17.85546875" style="77" bestFit="1" customWidth="1"/>
    <col min="45" max="45" width="9.140625" style="20"/>
    <col min="46" max="46" width="16.28515625" bestFit="1" customWidth="1"/>
    <col min="48" max="48" width="16.140625" bestFit="1" customWidth="1"/>
  </cols>
  <sheetData>
    <row r="1" spans="1:48">
      <c r="A1" s="1"/>
      <c r="B1" s="1" t="s">
        <v>39</v>
      </c>
      <c r="C1" s="1"/>
      <c r="D1" s="95"/>
      <c r="E1" s="1" t="s">
        <v>40</v>
      </c>
      <c r="F1" s="1"/>
      <c r="G1" s="1"/>
      <c r="H1" s="1"/>
      <c r="I1" s="1" t="s">
        <v>9</v>
      </c>
      <c r="J1" s="1"/>
      <c r="K1" s="1"/>
      <c r="L1" s="127"/>
      <c r="M1" s="1"/>
      <c r="N1" s="1"/>
      <c r="O1" s="127"/>
      <c r="P1" s="1" t="s">
        <v>41</v>
      </c>
      <c r="Q1" s="1"/>
      <c r="R1" s="1"/>
      <c r="S1" s="95"/>
      <c r="T1" s="25" t="s">
        <v>42</v>
      </c>
      <c r="U1" s="25"/>
      <c r="V1" s="25"/>
      <c r="W1" s="25"/>
      <c r="X1" s="25"/>
      <c r="Y1" s="25"/>
      <c r="Z1" s="25"/>
      <c r="AA1" s="25"/>
      <c r="AB1" s="25"/>
      <c r="AC1" s="103"/>
      <c r="AD1" s="2"/>
      <c r="AE1" s="2"/>
      <c r="AF1" s="2"/>
      <c r="AG1" s="66" t="s">
        <v>43</v>
      </c>
      <c r="AH1" s="22"/>
      <c r="AI1" s="22"/>
      <c r="AJ1" s="22"/>
      <c r="AK1" s="105"/>
      <c r="AL1" s="66"/>
      <c r="AM1" s="24"/>
      <c r="AN1" s="114"/>
      <c r="AO1" s="67" t="s">
        <v>44</v>
      </c>
      <c r="AP1" s="67"/>
      <c r="AQ1" s="92"/>
      <c r="AR1" s="92"/>
      <c r="AS1" s="92"/>
      <c r="AT1" s="67"/>
      <c r="AU1" s="67"/>
      <c r="AV1" s="67"/>
    </row>
    <row r="2" spans="1:48">
      <c r="A2" s="1"/>
      <c r="B2" s="1" t="s">
        <v>45</v>
      </c>
      <c r="C2" s="1" t="s">
        <v>46</v>
      </c>
      <c r="D2" s="95" t="s">
        <v>6</v>
      </c>
      <c r="E2" s="1" t="s">
        <v>47</v>
      </c>
      <c r="F2" s="1"/>
      <c r="G2" s="1"/>
      <c r="H2" s="136"/>
      <c r="I2" s="1" t="s">
        <v>48</v>
      </c>
      <c r="J2" s="1"/>
      <c r="K2" s="1"/>
      <c r="L2" s="127"/>
      <c r="M2" s="1" t="s">
        <v>49</v>
      </c>
      <c r="N2" s="1"/>
      <c r="O2" s="127"/>
      <c r="P2" s="1" t="s">
        <v>2</v>
      </c>
      <c r="Q2" s="1"/>
      <c r="R2" s="1"/>
      <c r="S2" s="95"/>
      <c r="T2" s="25" t="s">
        <v>50</v>
      </c>
      <c r="U2" s="25"/>
      <c r="V2" s="25"/>
      <c r="W2" s="25"/>
      <c r="X2" s="25"/>
      <c r="Y2" s="25"/>
      <c r="Z2" s="25"/>
      <c r="AA2" s="25" t="s">
        <v>51</v>
      </c>
      <c r="AB2" s="25"/>
      <c r="AC2" s="103" t="s">
        <v>52</v>
      </c>
      <c r="AD2" s="2" t="s">
        <v>53</v>
      </c>
      <c r="AE2" s="2"/>
      <c r="AF2" s="2"/>
      <c r="AG2" s="66" t="s">
        <v>54</v>
      </c>
      <c r="AH2" s="22"/>
      <c r="AI2" s="22"/>
      <c r="AJ2" s="22"/>
      <c r="AK2" s="105"/>
      <c r="AL2" s="66" t="s">
        <v>2</v>
      </c>
      <c r="AM2" s="24"/>
      <c r="AN2" s="114"/>
      <c r="AO2" s="67" t="s">
        <v>54</v>
      </c>
      <c r="AP2" s="67"/>
      <c r="AQ2" s="125"/>
      <c r="AR2" s="72" t="s">
        <v>2</v>
      </c>
      <c r="AS2" s="92"/>
      <c r="AT2" s="67"/>
      <c r="AU2" s="125"/>
      <c r="AV2" s="72" t="s">
        <v>45</v>
      </c>
    </row>
    <row r="3" spans="1:48">
      <c r="A3" s="1" t="s">
        <v>55</v>
      </c>
      <c r="B3" s="1" t="s">
        <v>56</v>
      </c>
      <c r="C3" s="1" t="s">
        <v>56</v>
      </c>
      <c r="D3" s="95" t="s">
        <v>56</v>
      </c>
      <c r="E3" s="1" t="s">
        <v>56</v>
      </c>
      <c r="F3" s="1" t="s">
        <v>13</v>
      </c>
      <c r="G3" s="1" t="s">
        <v>17</v>
      </c>
      <c r="H3" s="136" t="s">
        <v>18</v>
      </c>
      <c r="I3" s="6" t="s">
        <v>56</v>
      </c>
      <c r="J3" s="6" t="s">
        <v>13</v>
      </c>
      <c r="K3" s="6" t="s">
        <v>14</v>
      </c>
      <c r="L3" s="128" t="s">
        <v>15</v>
      </c>
      <c r="M3" s="6" t="s">
        <v>10</v>
      </c>
      <c r="N3" s="6" t="s">
        <v>11</v>
      </c>
      <c r="O3" s="128" t="s">
        <v>12</v>
      </c>
      <c r="P3" s="6" t="s">
        <v>56</v>
      </c>
      <c r="Q3" s="6" t="s">
        <v>13</v>
      </c>
      <c r="R3" s="6" t="s">
        <v>14</v>
      </c>
      <c r="S3" s="101" t="s">
        <v>15</v>
      </c>
      <c r="T3" s="25" t="s">
        <v>56</v>
      </c>
      <c r="U3" s="25" t="s">
        <v>57</v>
      </c>
      <c r="V3" s="25" t="s">
        <v>58</v>
      </c>
      <c r="W3" s="25" t="s">
        <v>24</v>
      </c>
      <c r="X3" s="45" t="s">
        <v>50</v>
      </c>
      <c r="Y3" s="25" t="s">
        <v>59</v>
      </c>
      <c r="Z3" s="45" t="s">
        <v>60</v>
      </c>
      <c r="AA3" s="25" t="s">
        <v>61</v>
      </c>
      <c r="AB3" s="25" t="s">
        <v>62</v>
      </c>
      <c r="AC3" s="103" t="s">
        <v>63</v>
      </c>
      <c r="AD3" s="45" t="s">
        <v>64</v>
      </c>
      <c r="AE3" s="45" t="s">
        <v>65</v>
      </c>
      <c r="AF3" s="45" t="s">
        <v>66</v>
      </c>
      <c r="AG3" s="66" t="s">
        <v>67</v>
      </c>
      <c r="AH3" s="22" t="s">
        <v>68</v>
      </c>
      <c r="AI3" s="22" t="s">
        <v>69</v>
      </c>
      <c r="AJ3" s="44" t="s">
        <v>70</v>
      </c>
      <c r="AK3" s="106" t="s">
        <v>71</v>
      </c>
      <c r="AL3" s="66" t="s">
        <v>56</v>
      </c>
      <c r="AM3" s="24" t="s">
        <v>72</v>
      </c>
      <c r="AN3" s="114" t="s">
        <v>73</v>
      </c>
      <c r="AO3" s="67" t="s">
        <v>67</v>
      </c>
      <c r="AP3" s="67" t="s">
        <v>68</v>
      </c>
      <c r="AQ3" s="125" t="s">
        <v>69</v>
      </c>
      <c r="AR3" s="72" t="s">
        <v>56</v>
      </c>
      <c r="AS3" s="92" t="s">
        <v>74</v>
      </c>
      <c r="AT3" s="67" t="s">
        <v>75</v>
      </c>
      <c r="AU3" s="125" t="s">
        <v>76</v>
      </c>
      <c r="AV3" s="72" t="s">
        <v>77</v>
      </c>
    </row>
    <row r="4" spans="1:48" ht="12" customHeight="1">
      <c r="A4" s="59"/>
      <c r="B4" s="59"/>
      <c r="C4" s="59"/>
      <c r="D4" s="96"/>
      <c r="E4" s="59"/>
      <c r="F4" s="59"/>
      <c r="G4" s="59"/>
      <c r="H4" s="137"/>
      <c r="I4" s="59"/>
      <c r="J4" s="59"/>
      <c r="K4" s="59"/>
      <c r="L4" s="129"/>
      <c r="M4" s="59"/>
      <c r="N4" s="59"/>
      <c r="O4" s="129"/>
      <c r="P4" s="59"/>
      <c r="Q4" s="59"/>
      <c r="R4" s="59"/>
      <c r="S4" s="96"/>
      <c r="T4" s="59"/>
      <c r="U4" s="59"/>
      <c r="V4" s="59"/>
      <c r="W4" s="59"/>
      <c r="X4" s="59"/>
      <c r="Y4" s="59"/>
      <c r="Z4" s="59"/>
      <c r="AA4" s="59"/>
      <c r="AB4" s="59"/>
      <c r="AC4" s="96"/>
      <c r="AD4" s="59"/>
      <c r="AE4" s="59"/>
      <c r="AF4" s="59"/>
      <c r="AG4" s="61"/>
      <c r="AH4" s="61"/>
      <c r="AI4" s="61"/>
      <c r="AJ4" s="60"/>
      <c r="AK4" s="107"/>
      <c r="AL4" s="81"/>
      <c r="AM4" s="62"/>
      <c r="AN4" s="115"/>
      <c r="AO4" s="61"/>
      <c r="AP4" s="61"/>
      <c r="AQ4" s="126"/>
      <c r="AR4" s="73"/>
      <c r="AS4" s="62"/>
      <c r="AT4" s="59"/>
      <c r="AU4" s="59"/>
      <c r="AV4" s="59"/>
    </row>
    <row r="5" spans="1:48">
      <c r="A5" s="15"/>
      <c r="B5" s="15"/>
      <c r="C5" s="15"/>
      <c r="D5" s="97" t="s">
        <v>28</v>
      </c>
      <c r="E5" t="s">
        <v>32</v>
      </c>
      <c r="F5" t="s">
        <v>78</v>
      </c>
      <c r="G5" s="42">
        <v>125</v>
      </c>
      <c r="H5" s="147">
        <f>((H7 * G6^3)/(G7*8))^(1/3)</f>
        <v>62.499999999999964</v>
      </c>
      <c r="I5" s="15" t="s">
        <v>30</v>
      </c>
      <c r="J5" s="45" t="s">
        <v>78</v>
      </c>
      <c r="K5" s="45">
        <v>8</v>
      </c>
      <c r="L5" s="130">
        <v>1</v>
      </c>
      <c r="M5" s="45">
        <v>108</v>
      </c>
      <c r="N5" s="45">
        <v>2.2999999999999998</v>
      </c>
      <c r="O5" s="130">
        <v>10</v>
      </c>
      <c r="P5" s="15" t="s">
        <v>38</v>
      </c>
      <c r="Q5" s="15" t="s">
        <v>78</v>
      </c>
      <c r="R5" s="15"/>
      <c r="S5" s="97">
        <v>1</v>
      </c>
      <c r="T5" s="15" t="s">
        <v>79</v>
      </c>
      <c r="U5" s="45">
        <v>0.8</v>
      </c>
      <c r="V5" s="45">
        <v>50</v>
      </c>
      <c r="W5" s="15" t="s">
        <v>51</v>
      </c>
      <c r="X5" s="15" t="s">
        <v>80</v>
      </c>
      <c r="Y5" s="15" t="s">
        <v>81</v>
      </c>
      <c r="Z5" s="15" t="s">
        <v>82</v>
      </c>
      <c r="AA5" s="41">
        <v>20</v>
      </c>
      <c r="AB5" s="41">
        <v>5</v>
      </c>
      <c r="AC5" s="97" t="s">
        <v>83</v>
      </c>
      <c r="AD5" s="15" t="s">
        <v>84</v>
      </c>
      <c r="AE5" s="15" t="s">
        <v>85</v>
      </c>
      <c r="AF5" s="15" t="s">
        <v>84</v>
      </c>
      <c r="AG5" s="18" t="b">
        <v>1</v>
      </c>
      <c r="AH5" s="18"/>
      <c r="AI5" s="18"/>
      <c r="AJ5" s="18"/>
      <c r="AK5" s="108"/>
      <c r="AL5" s="89" t="s">
        <v>32</v>
      </c>
      <c r="AM5" s="90">
        <v>0</v>
      </c>
      <c r="AN5" s="116" t="s">
        <v>86</v>
      </c>
      <c r="AO5" s="18"/>
      <c r="AP5" s="18" t="b">
        <v>1</v>
      </c>
      <c r="AQ5" s="108"/>
      <c r="AR5" s="74"/>
      <c r="AS5" s="93"/>
      <c r="AT5" s="18"/>
      <c r="AU5" s="18"/>
      <c r="AV5" s="15"/>
    </row>
    <row r="6" spans="1:48">
      <c r="A6" s="15"/>
      <c r="B6" s="15"/>
      <c r="C6" s="15"/>
      <c r="D6" s="97"/>
      <c r="E6" t="s">
        <v>38</v>
      </c>
      <c r="F6" t="s">
        <v>78</v>
      </c>
      <c r="G6" s="42">
        <v>250</v>
      </c>
      <c r="H6" s="147">
        <f>(H7/G7 * G6^3)^(1/3)</f>
        <v>124.99999999999994</v>
      </c>
      <c r="I6" s="15"/>
      <c r="J6" s="15"/>
      <c r="K6" s="15"/>
      <c r="L6" s="131"/>
      <c r="M6" s="15"/>
      <c r="N6" s="15"/>
      <c r="O6" s="131"/>
      <c r="P6" s="15" t="s">
        <v>32</v>
      </c>
      <c r="Q6" s="15" t="s">
        <v>78</v>
      </c>
      <c r="R6" s="15"/>
      <c r="S6" s="97">
        <v>1</v>
      </c>
      <c r="T6" s="15"/>
      <c r="U6" s="45"/>
      <c r="V6" s="45"/>
      <c r="W6" s="15"/>
      <c r="X6" s="15"/>
      <c r="Y6" s="15"/>
      <c r="Z6" s="15"/>
      <c r="AA6" s="41"/>
      <c r="AB6" s="41"/>
      <c r="AC6" s="97"/>
      <c r="AD6" s="15"/>
      <c r="AE6" s="15"/>
      <c r="AF6" s="15"/>
      <c r="AG6" s="18"/>
      <c r="AH6" s="18"/>
      <c r="AI6" s="18"/>
      <c r="AJ6" s="18"/>
      <c r="AK6" s="108"/>
      <c r="AL6" s="89" t="s">
        <v>38</v>
      </c>
      <c r="AM6" s="90">
        <v>0</v>
      </c>
      <c r="AN6" s="116" t="s">
        <v>86</v>
      </c>
      <c r="AO6" s="18"/>
      <c r="AP6" s="18"/>
      <c r="AQ6" s="108"/>
      <c r="AR6" s="74"/>
      <c r="AS6" s="93"/>
      <c r="AT6" s="18"/>
      <c r="AU6" s="18"/>
      <c r="AV6" s="15"/>
    </row>
    <row r="7" spans="1:48">
      <c r="A7" s="15"/>
      <c r="B7" s="15"/>
      <c r="C7" s="15"/>
      <c r="D7" s="97"/>
      <c r="E7" t="s">
        <v>37</v>
      </c>
      <c r="F7" t="s">
        <v>87</v>
      </c>
      <c r="G7">
        <v>4</v>
      </c>
      <c r="H7" s="138">
        <v>0.5</v>
      </c>
      <c r="I7" s="15"/>
      <c r="J7" s="15"/>
      <c r="K7" s="15"/>
      <c r="L7" s="131"/>
      <c r="M7" s="15"/>
      <c r="N7" s="15"/>
      <c r="O7" s="131"/>
      <c r="P7" s="15"/>
      <c r="Q7" s="15"/>
      <c r="R7" s="15"/>
      <c r="S7" s="97"/>
      <c r="T7" s="69"/>
      <c r="U7" s="69"/>
      <c r="V7" s="69"/>
      <c r="W7" s="69"/>
      <c r="X7" s="69"/>
      <c r="Y7" s="69"/>
      <c r="Z7" s="69"/>
      <c r="AA7" s="69"/>
      <c r="AB7" s="69"/>
      <c r="AC7" s="104"/>
      <c r="AD7" s="69"/>
      <c r="AE7" s="69"/>
      <c r="AF7" s="69"/>
      <c r="AG7" s="70"/>
      <c r="AH7" s="70"/>
      <c r="AI7" s="70"/>
      <c r="AJ7" s="70"/>
      <c r="AK7" s="109"/>
      <c r="AL7" s="83"/>
      <c r="AM7" s="68"/>
      <c r="AN7" s="117"/>
      <c r="AO7" s="70"/>
      <c r="AP7" s="70"/>
      <c r="AQ7" s="109"/>
      <c r="AR7" s="75"/>
      <c r="AS7" s="71"/>
      <c r="AT7" s="69"/>
      <c r="AU7" s="69"/>
      <c r="AV7" s="69"/>
    </row>
    <row r="8" spans="1:48">
      <c r="A8" s="15"/>
      <c r="B8" s="15"/>
      <c r="C8" s="15"/>
      <c r="D8" s="97"/>
      <c r="G8" s="138"/>
      <c r="H8" s="138"/>
      <c r="I8" s="15"/>
      <c r="J8" s="15"/>
      <c r="K8" s="15"/>
      <c r="L8" s="131"/>
      <c r="M8" s="15"/>
      <c r="N8" s="15"/>
      <c r="O8" s="131"/>
      <c r="P8" s="15"/>
      <c r="Q8" s="15"/>
      <c r="R8" s="15"/>
      <c r="S8" s="97"/>
      <c r="T8" s="15" t="s">
        <v>88</v>
      </c>
      <c r="U8" s="42">
        <v>0.9</v>
      </c>
      <c r="V8" s="15">
        <v>100</v>
      </c>
      <c r="W8" s="15" t="s">
        <v>2</v>
      </c>
      <c r="X8" s="15" t="s">
        <v>89</v>
      </c>
      <c r="Y8" s="15" t="s">
        <v>90</v>
      </c>
      <c r="Z8" s="15" t="s">
        <v>91</v>
      </c>
      <c r="AA8" s="15"/>
      <c r="AB8" s="15"/>
      <c r="AC8" s="97"/>
      <c r="AD8" s="15"/>
      <c r="AE8" s="15"/>
      <c r="AF8" s="15"/>
      <c r="AG8" s="16" t="b">
        <v>1</v>
      </c>
      <c r="AH8" s="16" t="b">
        <v>1</v>
      </c>
      <c r="AI8" s="16" t="b">
        <v>0</v>
      </c>
      <c r="AJ8" s="16"/>
      <c r="AK8" s="110"/>
      <c r="AL8" s="82" t="s">
        <v>32</v>
      </c>
      <c r="AM8" s="80">
        <v>50</v>
      </c>
      <c r="AN8" s="118" t="s">
        <v>86</v>
      </c>
      <c r="AO8" s="16" t="b">
        <v>0</v>
      </c>
      <c r="AP8" s="16" t="b">
        <v>0</v>
      </c>
      <c r="AQ8" s="110" t="b">
        <v>0</v>
      </c>
      <c r="AR8" s="91" t="s">
        <v>92</v>
      </c>
      <c r="AS8" s="93">
        <v>0</v>
      </c>
      <c r="AT8" s="18" t="s">
        <v>93</v>
      </c>
      <c r="AU8" s="18" t="s">
        <v>2</v>
      </c>
      <c r="AV8" s="15"/>
    </row>
    <row r="9" spans="1:48">
      <c r="A9" s="15"/>
      <c r="B9" s="15"/>
      <c r="C9" s="15"/>
      <c r="D9" s="97"/>
      <c r="E9" s="15"/>
      <c r="F9" s="15"/>
      <c r="G9" s="15"/>
      <c r="H9" s="139"/>
      <c r="I9" s="15"/>
      <c r="J9" s="15"/>
      <c r="K9" s="15"/>
      <c r="L9" s="131"/>
      <c r="M9" s="15"/>
      <c r="N9" s="15"/>
      <c r="O9" s="131"/>
      <c r="P9" s="15"/>
      <c r="Q9" s="15"/>
      <c r="R9" s="15"/>
      <c r="S9" s="97"/>
      <c r="T9" s="15"/>
      <c r="U9" s="15"/>
      <c r="V9" s="15"/>
      <c r="W9" s="15"/>
      <c r="X9" s="15"/>
      <c r="Y9" s="15"/>
      <c r="Z9" s="15"/>
      <c r="AA9" s="15"/>
      <c r="AB9" s="15"/>
      <c r="AC9" s="97"/>
      <c r="AD9" s="15"/>
      <c r="AE9" s="15"/>
      <c r="AF9" s="15"/>
      <c r="AG9" s="16"/>
      <c r="AH9" s="16"/>
      <c r="AI9" s="16"/>
      <c r="AJ9" s="16"/>
      <c r="AK9" s="110"/>
      <c r="AL9" s="82" t="s">
        <v>38</v>
      </c>
      <c r="AM9" s="80">
        <v>50</v>
      </c>
      <c r="AN9" s="118" t="s">
        <v>86</v>
      </c>
      <c r="AO9" s="16"/>
      <c r="AP9" s="16"/>
      <c r="AQ9" s="110"/>
      <c r="AR9" s="76"/>
      <c r="AS9" s="19"/>
      <c r="AT9" s="15"/>
      <c r="AU9" s="15"/>
      <c r="AV9" s="15"/>
    </row>
    <row r="10" spans="1:48">
      <c r="A10" s="15"/>
      <c r="B10" s="15"/>
      <c r="C10" s="15"/>
      <c r="D10" s="97"/>
      <c r="E10" s="15"/>
      <c r="F10" s="15"/>
      <c r="G10" s="15"/>
      <c r="H10" s="139"/>
      <c r="I10" s="15"/>
      <c r="J10" s="15"/>
      <c r="K10" s="15"/>
      <c r="L10" s="131"/>
      <c r="M10" s="15"/>
      <c r="N10" s="15"/>
      <c r="O10" s="131"/>
      <c r="P10" s="15"/>
      <c r="Q10" s="15"/>
      <c r="R10" s="15"/>
      <c r="S10" s="97"/>
      <c r="T10" s="69"/>
      <c r="U10" s="69"/>
      <c r="V10" s="69"/>
      <c r="W10" s="69"/>
      <c r="X10" s="69"/>
      <c r="Y10" s="69"/>
      <c r="Z10" s="69"/>
      <c r="AA10" s="69"/>
      <c r="AB10" s="69"/>
      <c r="AC10" s="104"/>
      <c r="AD10" s="69"/>
      <c r="AE10" s="69"/>
      <c r="AF10" s="69"/>
      <c r="AG10" s="70"/>
      <c r="AH10" s="70"/>
      <c r="AI10" s="70"/>
      <c r="AJ10" s="70"/>
      <c r="AK10" s="109"/>
      <c r="AL10" s="83"/>
      <c r="AM10" s="68"/>
      <c r="AN10" s="117"/>
      <c r="AO10" s="70"/>
      <c r="AP10" s="70"/>
      <c r="AQ10" s="109"/>
      <c r="AR10" s="75"/>
      <c r="AS10" s="71"/>
      <c r="AT10" s="69"/>
      <c r="AU10" s="69"/>
      <c r="AV10" s="69"/>
    </row>
    <row r="11" spans="1:48">
      <c r="A11" s="15"/>
      <c r="B11" s="15"/>
      <c r="C11" s="15"/>
      <c r="D11" s="97"/>
      <c r="E11" s="15"/>
      <c r="F11" s="15"/>
      <c r="G11" s="15"/>
      <c r="H11" s="139"/>
      <c r="I11" s="15"/>
      <c r="J11" s="15"/>
      <c r="K11" s="15"/>
      <c r="L11" s="131"/>
      <c r="M11" s="15"/>
      <c r="N11" s="15"/>
      <c r="O11" s="131"/>
      <c r="P11" s="15"/>
      <c r="Q11" s="15"/>
      <c r="R11" s="15"/>
      <c r="S11" s="97"/>
      <c r="T11" s="15" t="s">
        <v>94</v>
      </c>
      <c r="U11" s="15">
        <v>1</v>
      </c>
      <c r="V11" s="45">
        <v>3500</v>
      </c>
      <c r="W11" s="15" t="s">
        <v>2</v>
      </c>
      <c r="X11" s="15" t="s">
        <v>95</v>
      </c>
      <c r="Y11" s="15" t="s">
        <v>90</v>
      </c>
      <c r="Z11" s="15" t="s">
        <v>96</v>
      </c>
      <c r="AA11" s="15"/>
      <c r="AB11" s="15"/>
      <c r="AC11" s="97"/>
      <c r="AD11" s="15"/>
      <c r="AE11" s="15"/>
      <c r="AF11" s="15"/>
      <c r="AG11" s="16" t="b">
        <v>1</v>
      </c>
      <c r="AH11" s="16" t="b">
        <v>1</v>
      </c>
      <c r="AI11" s="16" t="b">
        <v>0</v>
      </c>
      <c r="AJ11" s="16"/>
      <c r="AK11" s="110"/>
      <c r="AL11" s="82" t="s">
        <v>37</v>
      </c>
      <c r="AM11" s="80">
        <v>1</v>
      </c>
      <c r="AN11" s="119">
        <v>3</v>
      </c>
      <c r="AO11" s="16" t="b">
        <v>0</v>
      </c>
      <c r="AP11" s="16" t="b">
        <v>0</v>
      </c>
      <c r="AQ11" s="110" t="b">
        <v>0</v>
      </c>
      <c r="AR11" s="76" t="s">
        <v>92</v>
      </c>
      <c r="AS11" s="19">
        <v>1</v>
      </c>
      <c r="AT11" s="15" t="s">
        <v>93</v>
      </c>
      <c r="AU11" s="15" t="s">
        <v>2</v>
      </c>
      <c r="AV11" s="15" t="s">
        <v>6</v>
      </c>
    </row>
    <row r="12" spans="1:48">
      <c r="A12" s="15"/>
      <c r="B12" s="15"/>
      <c r="C12" s="15"/>
      <c r="D12" s="97"/>
      <c r="E12" s="15"/>
      <c r="F12" s="15"/>
      <c r="G12" s="15"/>
      <c r="H12" s="139"/>
      <c r="I12" s="15"/>
      <c r="J12" s="15"/>
      <c r="K12" s="15"/>
      <c r="L12" s="131"/>
      <c r="M12" s="15"/>
      <c r="N12" s="15"/>
      <c r="O12" s="131"/>
      <c r="P12" s="15"/>
      <c r="Q12" s="15"/>
      <c r="R12" s="15"/>
      <c r="S12" s="97"/>
      <c r="T12" s="69"/>
      <c r="U12" s="69"/>
      <c r="V12" s="69"/>
      <c r="W12" s="69"/>
      <c r="X12" s="69"/>
      <c r="Y12" s="69"/>
      <c r="Z12" s="69"/>
      <c r="AA12" s="69"/>
      <c r="AB12" s="69"/>
      <c r="AC12" s="104"/>
      <c r="AD12" s="69"/>
      <c r="AE12" s="69"/>
      <c r="AF12" s="69"/>
      <c r="AG12" s="70"/>
      <c r="AH12" s="70"/>
      <c r="AI12" s="70"/>
      <c r="AJ12" s="70"/>
      <c r="AK12" s="109"/>
      <c r="AL12" s="83"/>
      <c r="AM12" s="68"/>
      <c r="AN12" s="117"/>
      <c r="AO12" s="70"/>
      <c r="AP12" s="70"/>
      <c r="AQ12" s="109"/>
      <c r="AR12" s="75"/>
      <c r="AS12" s="71"/>
      <c r="AT12" s="69"/>
      <c r="AU12" s="69"/>
      <c r="AV12" s="69"/>
    </row>
    <row r="13" spans="1:48">
      <c r="A13" s="15"/>
      <c r="B13" s="15"/>
      <c r="C13" s="15"/>
      <c r="D13" s="97"/>
      <c r="E13" s="15"/>
      <c r="F13" s="15"/>
      <c r="G13" s="15"/>
      <c r="H13" s="139"/>
      <c r="I13" s="15"/>
      <c r="J13" s="15"/>
      <c r="K13" s="15"/>
      <c r="L13" s="131"/>
      <c r="M13" s="15"/>
      <c r="N13" s="15"/>
      <c r="O13" s="131"/>
      <c r="P13" s="15"/>
      <c r="Q13" s="15"/>
      <c r="R13" s="15"/>
      <c r="S13" s="97"/>
      <c r="T13" s="15" t="s">
        <v>97</v>
      </c>
      <c r="U13" s="15">
        <v>1</v>
      </c>
      <c r="V13" s="45">
        <v>7000</v>
      </c>
      <c r="W13" s="15" t="s">
        <v>2</v>
      </c>
      <c r="X13" s="15" t="s">
        <v>95</v>
      </c>
      <c r="Y13" s="15" t="s">
        <v>90</v>
      </c>
      <c r="Z13" s="15" t="s">
        <v>96</v>
      </c>
      <c r="AA13" s="15"/>
      <c r="AB13" s="15"/>
      <c r="AC13" s="97"/>
      <c r="AD13" s="15"/>
      <c r="AE13" s="15"/>
      <c r="AF13" s="15"/>
      <c r="AG13" s="16" t="b">
        <v>1</v>
      </c>
      <c r="AH13" s="16" t="b">
        <v>1</v>
      </c>
      <c r="AI13" s="16" t="b">
        <v>0</v>
      </c>
      <c r="AJ13" s="16"/>
      <c r="AK13" s="110"/>
      <c r="AL13" s="82" t="s">
        <v>32</v>
      </c>
      <c r="AM13" s="80">
        <v>0</v>
      </c>
      <c r="AN13" s="119">
        <v>50</v>
      </c>
      <c r="AO13" s="16" t="b">
        <v>0</v>
      </c>
      <c r="AP13" s="16" t="b">
        <v>0</v>
      </c>
      <c r="AQ13" s="110" t="b">
        <v>0</v>
      </c>
      <c r="AR13" s="76" t="s">
        <v>92</v>
      </c>
      <c r="AS13" s="19">
        <v>1</v>
      </c>
      <c r="AT13" s="15" t="s">
        <v>93</v>
      </c>
      <c r="AU13" s="15" t="s">
        <v>2</v>
      </c>
      <c r="AV13" s="15" t="s">
        <v>6</v>
      </c>
    </row>
    <row r="14" spans="1:48">
      <c r="A14" s="15"/>
      <c r="B14" s="15"/>
      <c r="C14" s="15"/>
      <c r="D14" s="97"/>
      <c r="E14" s="15"/>
      <c r="F14" s="15"/>
      <c r="G14" s="15"/>
      <c r="H14" s="139"/>
      <c r="I14" s="15"/>
      <c r="J14" s="15"/>
      <c r="K14" s="15"/>
      <c r="L14" s="131"/>
      <c r="M14" s="15"/>
      <c r="N14" s="15"/>
      <c r="O14" s="131"/>
      <c r="P14" s="15"/>
      <c r="Q14" s="15"/>
      <c r="R14" s="15"/>
      <c r="S14" s="97"/>
      <c r="T14" s="15"/>
      <c r="U14" s="15"/>
      <c r="V14" s="15"/>
      <c r="W14" s="15"/>
      <c r="X14" s="15"/>
      <c r="Y14" s="15"/>
      <c r="Z14" s="15"/>
      <c r="AA14" s="15"/>
      <c r="AB14" s="15"/>
      <c r="AC14" s="97"/>
      <c r="AD14" s="15"/>
      <c r="AE14" s="15"/>
      <c r="AF14" s="15"/>
      <c r="AG14" s="15"/>
      <c r="AH14" s="15"/>
      <c r="AI14" s="15"/>
      <c r="AJ14" s="15"/>
      <c r="AK14" s="97"/>
      <c r="AL14" s="82" t="s">
        <v>38</v>
      </c>
      <c r="AM14" s="80">
        <v>0</v>
      </c>
      <c r="AN14" s="119">
        <v>50</v>
      </c>
      <c r="AO14" s="16"/>
      <c r="AP14" s="16"/>
      <c r="AQ14" s="110"/>
      <c r="AR14" s="76"/>
      <c r="AS14" s="19"/>
      <c r="AT14" s="15"/>
      <c r="AU14" s="15"/>
      <c r="AV14" s="15"/>
    </row>
    <row r="15" spans="1:48">
      <c r="A15" s="15"/>
      <c r="B15" s="15"/>
      <c r="H15" s="138"/>
      <c r="AL15" s="82" t="s">
        <v>37</v>
      </c>
      <c r="AM15" s="80">
        <v>0</v>
      </c>
      <c r="AN15" s="119">
        <v>1</v>
      </c>
    </row>
    <row r="16" spans="1:48">
      <c r="A16" s="15"/>
      <c r="B16" s="15"/>
      <c r="C16" s="15"/>
      <c r="D16" s="97"/>
      <c r="E16" s="15"/>
      <c r="F16" s="15"/>
      <c r="G16" s="15"/>
      <c r="H16" s="139"/>
      <c r="I16" s="15"/>
      <c r="J16" s="15"/>
      <c r="K16" s="15"/>
      <c r="L16" s="131"/>
      <c r="M16" s="15"/>
      <c r="N16" s="15"/>
      <c r="O16" s="131"/>
      <c r="P16" s="15"/>
      <c r="Q16" s="15"/>
      <c r="R16" s="15"/>
      <c r="S16" s="97"/>
      <c r="T16" s="69"/>
      <c r="U16" s="69"/>
      <c r="V16" s="69"/>
      <c r="W16" s="69"/>
      <c r="X16" s="69"/>
      <c r="Y16" s="69"/>
      <c r="Z16" s="69"/>
      <c r="AA16" s="69"/>
      <c r="AB16" s="69"/>
      <c r="AC16" s="104"/>
      <c r="AD16" s="69"/>
      <c r="AE16" s="69"/>
      <c r="AF16" s="69"/>
      <c r="AG16" s="70"/>
      <c r="AH16" s="70"/>
      <c r="AI16" s="70"/>
      <c r="AJ16" s="70"/>
      <c r="AK16" s="109"/>
      <c r="AL16" s="83"/>
      <c r="AM16" s="68"/>
      <c r="AN16" s="117"/>
      <c r="AO16" s="70"/>
      <c r="AP16" s="70"/>
      <c r="AQ16" s="109"/>
      <c r="AR16" s="75"/>
      <c r="AS16" s="71"/>
      <c r="AT16" s="69"/>
      <c r="AU16" s="69"/>
      <c r="AV16" s="69"/>
    </row>
    <row r="17" spans="1:48">
      <c r="A17" s="15"/>
      <c r="B17" s="15"/>
      <c r="C17" s="15"/>
      <c r="D17" s="97"/>
      <c r="E17" s="15"/>
      <c r="F17" s="15"/>
      <c r="G17" s="15"/>
      <c r="H17" s="15"/>
      <c r="I17" s="15"/>
      <c r="J17" s="15"/>
      <c r="K17" s="15"/>
      <c r="L17" s="131"/>
      <c r="M17" s="15"/>
      <c r="N17" s="15"/>
      <c r="O17" s="131"/>
      <c r="P17" s="15"/>
      <c r="Q17" s="15"/>
      <c r="R17" s="15"/>
      <c r="S17" s="97"/>
      <c r="T17" s="15" t="s">
        <v>98</v>
      </c>
      <c r="U17" s="15">
        <v>1</v>
      </c>
      <c r="V17" s="45">
        <v>15000</v>
      </c>
      <c r="W17" s="15" t="s">
        <v>2</v>
      </c>
      <c r="X17" s="15" t="s">
        <v>95</v>
      </c>
      <c r="Y17" s="15" t="s">
        <v>90</v>
      </c>
      <c r="Z17" s="15" t="s">
        <v>96</v>
      </c>
      <c r="AA17" s="15"/>
      <c r="AB17" s="15"/>
      <c r="AC17" s="97"/>
      <c r="AD17" s="15"/>
      <c r="AE17" s="15"/>
      <c r="AF17" s="15"/>
      <c r="AG17" s="16"/>
      <c r="AH17" s="16"/>
      <c r="AI17" s="16" t="b">
        <v>1</v>
      </c>
      <c r="AJ17" s="16"/>
      <c r="AK17" s="110"/>
      <c r="AL17" s="84"/>
      <c r="AM17" s="19"/>
      <c r="AN17" s="120"/>
      <c r="AO17" s="16" t="b">
        <v>0</v>
      </c>
      <c r="AP17" s="16" t="b">
        <v>0</v>
      </c>
      <c r="AQ17" s="110" t="b">
        <v>0</v>
      </c>
      <c r="AR17" s="76" t="s">
        <v>92</v>
      </c>
      <c r="AS17" s="19">
        <v>1</v>
      </c>
      <c r="AT17" s="15" t="s">
        <v>93</v>
      </c>
      <c r="AU17" s="15" t="s">
        <v>2</v>
      </c>
      <c r="AV17" s="15" t="s">
        <v>6</v>
      </c>
    </row>
    <row r="18" spans="1:48">
      <c r="A18" s="15"/>
      <c r="B18" s="15"/>
      <c r="C18" s="15"/>
      <c r="D18" s="97"/>
      <c r="E18" s="15"/>
      <c r="F18" s="15"/>
      <c r="G18" s="15"/>
      <c r="H18" s="15"/>
      <c r="I18" s="56"/>
      <c r="J18" s="56"/>
      <c r="K18" s="56"/>
      <c r="L18" s="133"/>
      <c r="M18" s="56"/>
      <c r="N18" s="56"/>
      <c r="O18" s="133"/>
      <c r="P18" s="56"/>
      <c r="Q18" s="56"/>
      <c r="R18" s="56"/>
      <c r="S18" s="102"/>
      <c r="T18" s="56"/>
      <c r="U18" s="56"/>
      <c r="V18" s="56"/>
      <c r="W18" s="56"/>
      <c r="X18" s="56"/>
      <c r="Y18" s="56"/>
      <c r="Z18" s="56"/>
      <c r="AA18" s="56"/>
      <c r="AB18" s="56"/>
      <c r="AC18" s="102"/>
      <c r="AD18" s="56"/>
      <c r="AE18" s="56"/>
      <c r="AF18" s="56"/>
      <c r="AG18" s="57"/>
      <c r="AH18" s="57"/>
      <c r="AI18" s="57"/>
      <c r="AJ18" s="57"/>
      <c r="AK18" s="112"/>
      <c r="AL18" s="85"/>
      <c r="AM18" s="58"/>
      <c r="AN18" s="121"/>
      <c r="AO18" s="57"/>
      <c r="AP18" s="57"/>
      <c r="AQ18" s="112"/>
      <c r="AR18" s="78"/>
      <c r="AS18" s="58"/>
      <c r="AT18" s="56"/>
      <c r="AU18" s="56"/>
      <c r="AV18" s="56"/>
    </row>
    <row r="19" spans="1:48">
      <c r="A19" s="15"/>
      <c r="B19" s="15"/>
      <c r="C19" s="15"/>
      <c r="D19" s="97"/>
      <c r="E19" s="15"/>
      <c r="F19" s="15"/>
      <c r="G19" s="15"/>
      <c r="H19" s="15"/>
      <c r="I19" s="15" t="s">
        <v>99</v>
      </c>
      <c r="J19" s="45" t="s">
        <v>78</v>
      </c>
      <c r="K19" s="45">
        <v>8</v>
      </c>
      <c r="L19" s="130">
        <v>1</v>
      </c>
      <c r="M19" s="45">
        <v>108</v>
      </c>
      <c r="N19" s="45">
        <v>2.2999999999999998</v>
      </c>
      <c r="O19" s="130">
        <v>10</v>
      </c>
      <c r="P19" s="15" t="s">
        <v>38</v>
      </c>
      <c r="Q19" s="15" t="s">
        <v>78</v>
      </c>
      <c r="R19" s="15"/>
      <c r="S19" s="97">
        <v>1</v>
      </c>
      <c r="T19" s="15" t="s">
        <v>79</v>
      </c>
      <c r="U19" s="45">
        <v>0.8</v>
      </c>
      <c r="V19" s="45">
        <v>50</v>
      </c>
      <c r="W19" s="15" t="s">
        <v>51</v>
      </c>
      <c r="X19" s="15" t="s">
        <v>80</v>
      </c>
      <c r="Y19" s="15" t="s">
        <v>81</v>
      </c>
      <c r="Z19" s="15" t="s">
        <v>82</v>
      </c>
      <c r="AA19" s="41">
        <v>20</v>
      </c>
      <c r="AB19" s="41">
        <v>5</v>
      </c>
      <c r="AC19" s="97" t="s">
        <v>83</v>
      </c>
      <c r="AD19" s="15" t="s">
        <v>84</v>
      </c>
      <c r="AE19" s="15" t="s">
        <v>85</v>
      </c>
      <c r="AF19" s="15" t="s">
        <v>84</v>
      </c>
      <c r="AG19" s="18" t="b">
        <v>1</v>
      </c>
      <c r="AH19" s="18"/>
      <c r="AI19" s="18"/>
      <c r="AJ19" s="18"/>
      <c r="AK19" s="108"/>
      <c r="AL19" s="89" t="s">
        <v>32</v>
      </c>
      <c r="AM19" s="90"/>
      <c r="AN19" s="116" t="s">
        <v>86</v>
      </c>
      <c r="AO19" s="18"/>
      <c r="AP19" s="18" t="b">
        <v>1</v>
      </c>
      <c r="AQ19" s="108"/>
      <c r="AR19" s="74"/>
      <c r="AS19" s="93"/>
      <c r="AT19" s="18"/>
      <c r="AU19" s="18"/>
      <c r="AV19" s="15"/>
    </row>
    <row r="20" spans="1:48">
      <c r="A20" s="15"/>
      <c r="B20" s="15"/>
      <c r="C20" s="15"/>
      <c r="D20" s="97"/>
      <c r="E20" s="15"/>
      <c r="F20" s="15"/>
      <c r="G20" s="15"/>
      <c r="H20" s="15"/>
      <c r="I20" s="15"/>
      <c r="J20" s="15"/>
      <c r="K20" s="15"/>
      <c r="L20" s="131"/>
      <c r="M20" s="15"/>
      <c r="N20" s="15"/>
      <c r="O20" s="131"/>
      <c r="P20" s="15" t="s">
        <v>32</v>
      </c>
      <c r="Q20" s="15" t="s">
        <v>78</v>
      </c>
      <c r="R20" s="15"/>
      <c r="S20" s="97">
        <v>1</v>
      </c>
      <c r="T20" s="15"/>
      <c r="U20" s="45"/>
      <c r="V20" s="45"/>
      <c r="W20" s="15"/>
      <c r="X20" s="15"/>
      <c r="Y20" s="15"/>
      <c r="Z20" s="15"/>
      <c r="AA20" s="41"/>
      <c r="AB20" s="41"/>
      <c r="AC20" s="97"/>
      <c r="AD20" s="15"/>
      <c r="AE20" s="15"/>
      <c r="AF20" s="15"/>
      <c r="AG20" s="18"/>
      <c r="AH20" s="18"/>
      <c r="AI20" s="18"/>
      <c r="AJ20" s="18"/>
      <c r="AK20" s="108"/>
      <c r="AL20" s="89" t="s">
        <v>38</v>
      </c>
      <c r="AM20" s="90"/>
      <c r="AN20" s="116" t="s">
        <v>86</v>
      </c>
      <c r="AO20" s="18"/>
      <c r="AP20" s="18"/>
      <c r="AQ20" s="108"/>
      <c r="AR20" s="74"/>
      <c r="AS20" s="93"/>
      <c r="AT20" s="18"/>
      <c r="AU20" s="18"/>
      <c r="AV20" s="15"/>
    </row>
    <row r="21" spans="1:48">
      <c r="A21" s="15"/>
      <c r="B21" s="15"/>
      <c r="C21" s="15"/>
      <c r="D21" s="97"/>
      <c r="E21" s="15"/>
      <c r="F21" s="15"/>
      <c r="G21" s="15"/>
      <c r="H21" s="15"/>
      <c r="I21" s="15"/>
      <c r="J21" s="15"/>
      <c r="K21" s="15"/>
      <c r="L21" s="131"/>
      <c r="M21" s="15"/>
      <c r="N21" s="15"/>
      <c r="O21" s="131"/>
      <c r="P21" s="15"/>
      <c r="Q21" s="15"/>
      <c r="R21" s="15"/>
      <c r="S21" s="97"/>
      <c r="T21" s="69"/>
      <c r="U21" s="69"/>
      <c r="V21" s="69"/>
      <c r="W21" s="69"/>
      <c r="X21" s="69"/>
      <c r="Y21" s="69"/>
      <c r="Z21" s="69"/>
      <c r="AA21" s="69"/>
      <c r="AB21" s="69"/>
      <c r="AC21" s="104"/>
      <c r="AD21" s="69"/>
      <c r="AE21" s="69"/>
      <c r="AF21" s="69"/>
      <c r="AG21" s="70"/>
      <c r="AH21" s="70"/>
      <c r="AI21" s="70"/>
      <c r="AJ21" s="70"/>
      <c r="AK21" s="109"/>
      <c r="AL21" s="83"/>
      <c r="AM21" s="68"/>
      <c r="AN21" s="117"/>
      <c r="AO21" s="70"/>
      <c r="AP21" s="70"/>
      <c r="AQ21" s="109"/>
      <c r="AR21" s="75"/>
      <c r="AS21" s="71"/>
      <c r="AT21" s="69"/>
      <c r="AU21" s="69"/>
      <c r="AV21" s="69"/>
    </row>
    <row r="22" spans="1:48">
      <c r="A22" s="15"/>
      <c r="B22" s="15"/>
      <c r="C22" s="15"/>
      <c r="D22" s="97"/>
      <c r="E22" s="15"/>
      <c r="F22" s="15"/>
      <c r="G22" s="15"/>
      <c r="H22" s="15"/>
      <c r="I22" s="15"/>
      <c r="J22" s="15"/>
      <c r="K22" s="15"/>
      <c r="L22" s="131"/>
      <c r="M22" s="15"/>
      <c r="N22" s="15"/>
      <c r="O22" s="131"/>
      <c r="P22" s="15"/>
      <c r="Q22" s="15"/>
      <c r="R22" s="15"/>
      <c r="S22" s="97"/>
      <c r="T22" s="15" t="s">
        <v>88</v>
      </c>
      <c r="U22" s="42">
        <v>0.9</v>
      </c>
      <c r="V22" s="15">
        <v>100</v>
      </c>
      <c r="W22" s="15" t="s">
        <v>2</v>
      </c>
      <c r="X22" s="15" t="s">
        <v>89</v>
      </c>
      <c r="Y22" s="15" t="s">
        <v>90</v>
      </c>
      <c r="Z22" s="15" t="s">
        <v>91</v>
      </c>
      <c r="AA22" s="15"/>
      <c r="AB22" s="15"/>
      <c r="AC22" s="97"/>
      <c r="AD22" s="15"/>
      <c r="AE22" s="15"/>
      <c r="AF22" s="15"/>
      <c r="AG22" s="16" t="b">
        <v>1</v>
      </c>
      <c r="AH22" s="16" t="b">
        <v>1</v>
      </c>
      <c r="AI22" s="16" t="b">
        <v>0</v>
      </c>
      <c r="AJ22" s="16"/>
      <c r="AK22" s="110"/>
      <c r="AL22" s="82" t="s">
        <v>32</v>
      </c>
      <c r="AM22" s="80">
        <v>50</v>
      </c>
      <c r="AN22" s="118" t="s">
        <v>86</v>
      </c>
      <c r="AO22" s="16" t="b">
        <v>0</v>
      </c>
      <c r="AP22" s="16" t="b">
        <v>0</v>
      </c>
      <c r="AQ22" s="110" t="b">
        <v>0</v>
      </c>
      <c r="AR22" s="91" t="s">
        <v>92</v>
      </c>
      <c r="AS22" s="93">
        <v>0</v>
      </c>
      <c r="AT22" s="18" t="s">
        <v>93</v>
      </c>
      <c r="AU22" s="18" t="s">
        <v>2</v>
      </c>
      <c r="AV22" s="15"/>
    </row>
    <row r="23" spans="1:48">
      <c r="A23" s="15"/>
      <c r="B23" s="15"/>
      <c r="C23" s="15"/>
      <c r="D23" s="97"/>
      <c r="E23" s="15"/>
      <c r="F23" s="15"/>
      <c r="G23" s="15"/>
      <c r="H23" s="15"/>
      <c r="I23" s="15"/>
      <c r="J23" s="15"/>
      <c r="K23" s="15"/>
      <c r="L23" s="131"/>
      <c r="M23" s="15"/>
      <c r="N23" s="15"/>
      <c r="O23" s="131"/>
      <c r="P23" s="15"/>
      <c r="Q23" s="15"/>
      <c r="R23" s="15"/>
      <c r="S23" s="97"/>
      <c r="T23" s="15"/>
      <c r="U23" s="15"/>
      <c r="V23" s="15"/>
      <c r="W23" s="15"/>
      <c r="X23" s="15"/>
      <c r="Y23" s="15"/>
      <c r="Z23" s="15"/>
      <c r="AA23" s="15"/>
      <c r="AB23" s="15"/>
      <c r="AC23" s="97"/>
      <c r="AD23" s="15"/>
      <c r="AE23" s="15"/>
      <c r="AF23" s="15"/>
      <c r="AG23" s="16"/>
      <c r="AH23" s="16"/>
      <c r="AI23" s="16"/>
      <c r="AJ23" s="16"/>
      <c r="AK23" s="110"/>
      <c r="AL23" s="82" t="s">
        <v>38</v>
      </c>
      <c r="AM23" s="80">
        <v>50</v>
      </c>
      <c r="AN23" s="118" t="s">
        <v>86</v>
      </c>
      <c r="AO23" s="16"/>
      <c r="AP23" s="16"/>
      <c r="AQ23" s="110"/>
      <c r="AR23" s="76"/>
      <c r="AS23" s="19"/>
      <c r="AT23" s="15"/>
      <c r="AU23" s="15"/>
      <c r="AV23" s="15"/>
    </row>
    <row r="24" spans="1:48">
      <c r="A24" s="15"/>
      <c r="B24" s="15"/>
      <c r="C24" s="15"/>
      <c r="D24" s="97"/>
      <c r="E24" s="15"/>
      <c r="F24" s="15"/>
      <c r="G24" s="15"/>
      <c r="H24" s="15"/>
      <c r="I24" s="15"/>
      <c r="J24" s="15"/>
      <c r="K24" s="15"/>
      <c r="L24" s="131"/>
      <c r="M24" s="15"/>
      <c r="N24" s="15"/>
      <c r="O24" s="131"/>
      <c r="P24" s="15"/>
      <c r="Q24" s="15"/>
      <c r="R24" s="15"/>
      <c r="S24" s="97"/>
      <c r="T24" s="69"/>
      <c r="U24" s="69"/>
      <c r="V24" s="69"/>
      <c r="W24" s="69"/>
      <c r="X24" s="69"/>
      <c r="Y24" s="69"/>
      <c r="Z24" s="69"/>
      <c r="AA24" s="69"/>
      <c r="AB24" s="69"/>
      <c r="AC24" s="104"/>
      <c r="AD24" s="69"/>
      <c r="AE24" s="69"/>
      <c r="AF24" s="69"/>
      <c r="AG24" s="70"/>
      <c r="AH24" s="70"/>
      <c r="AI24" s="70"/>
      <c r="AJ24" s="70"/>
      <c r="AK24" s="109"/>
      <c r="AL24" s="83"/>
      <c r="AM24" s="68"/>
      <c r="AN24" s="117"/>
      <c r="AO24" s="70"/>
      <c r="AP24" s="70"/>
      <c r="AQ24" s="109"/>
      <c r="AR24" s="75"/>
      <c r="AS24" s="71"/>
      <c r="AT24" s="69"/>
      <c r="AU24" s="69"/>
      <c r="AV24" s="69"/>
    </row>
    <row r="25" spans="1:48">
      <c r="A25" s="15"/>
      <c r="B25" s="15"/>
      <c r="C25" s="15"/>
      <c r="D25" s="97"/>
      <c r="E25" s="15"/>
      <c r="F25" s="15"/>
      <c r="G25" s="15"/>
      <c r="H25" s="15"/>
      <c r="I25" s="15"/>
      <c r="J25" s="15"/>
      <c r="K25" s="15"/>
      <c r="L25" s="131"/>
      <c r="M25" s="15"/>
      <c r="N25" s="15"/>
      <c r="O25" s="131"/>
      <c r="P25" s="15"/>
      <c r="Q25" s="15"/>
      <c r="R25" s="15"/>
      <c r="S25" s="97"/>
      <c r="T25" s="15" t="s">
        <v>100</v>
      </c>
      <c r="U25" s="15">
        <v>1</v>
      </c>
      <c r="V25" s="45">
        <v>3500</v>
      </c>
      <c r="W25" s="15" t="s">
        <v>2</v>
      </c>
      <c r="X25" s="15" t="s">
        <v>95</v>
      </c>
      <c r="Y25" s="15" t="s">
        <v>90</v>
      </c>
      <c r="Z25" s="15" t="s">
        <v>96</v>
      </c>
      <c r="AA25" s="15"/>
      <c r="AB25" s="15"/>
      <c r="AC25" s="97"/>
      <c r="AD25" s="15"/>
      <c r="AE25" s="15"/>
      <c r="AF25" s="15"/>
      <c r="AG25" s="16" t="b">
        <v>1</v>
      </c>
      <c r="AH25" s="16" t="b">
        <v>1</v>
      </c>
      <c r="AI25" s="16" t="b">
        <v>0</v>
      </c>
      <c r="AJ25" s="16"/>
      <c r="AK25" s="110"/>
      <c r="AL25" s="82" t="s">
        <v>37</v>
      </c>
      <c r="AM25" s="80">
        <v>0.5</v>
      </c>
      <c r="AN25" s="119">
        <v>3</v>
      </c>
      <c r="AO25" s="16" t="b">
        <v>0</v>
      </c>
      <c r="AP25" s="16" t="b">
        <v>0</v>
      </c>
      <c r="AQ25" s="110" t="b">
        <v>0</v>
      </c>
      <c r="AR25" s="76" t="s">
        <v>92</v>
      </c>
      <c r="AS25" s="19">
        <v>1</v>
      </c>
      <c r="AT25" s="15" t="s">
        <v>93</v>
      </c>
      <c r="AU25" s="15" t="s">
        <v>2</v>
      </c>
      <c r="AV25" s="15" t="s">
        <v>6</v>
      </c>
    </row>
    <row r="26" spans="1:48">
      <c r="A26" s="15"/>
      <c r="B26" s="15"/>
      <c r="C26" s="15"/>
      <c r="D26" s="97"/>
      <c r="E26" s="15"/>
      <c r="F26" s="15"/>
      <c r="G26" s="15"/>
      <c r="H26" s="15"/>
      <c r="I26" s="15"/>
      <c r="J26" s="15"/>
      <c r="K26" s="15"/>
      <c r="L26" s="131"/>
      <c r="M26" s="15"/>
      <c r="N26" s="15"/>
      <c r="O26" s="131"/>
      <c r="P26" s="15"/>
      <c r="Q26" s="15"/>
      <c r="R26" s="15"/>
      <c r="S26" s="97"/>
      <c r="T26" s="69"/>
      <c r="U26" s="69"/>
      <c r="V26" s="69"/>
      <c r="W26" s="69"/>
      <c r="X26" s="69"/>
      <c r="Y26" s="69"/>
      <c r="Z26" s="69"/>
      <c r="AA26" s="69"/>
      <c r="AB26" s="69"/>
      <c r="AC26" s="104"/>
      <c r="AD26" s="69"/>
      <c r="AE26" s="69"/>
      <c r="AF26" s="69"/>
      <c r="AG26" s="70"/>
      <c r="AH26" s="70"/>
      <c r="AI26" s="70"/>
      <c r="AJ26" s="70"/>
      <c r="AK26" s="109"/>
      <c r="AL26" s="83"/>
      <c r="AM26" s="68"/>
      <c r="AN26" s="117"/>
      <c r="AO26" s="70"/>
      <c r="AP26" s="70"/>
      <c r="AQ26" s="109"/>
      <c r="AR26" s="75"/>
      <c r="AS26" s="71"/>
      <c r="AT26" s="69"/>
      <c r="AU26" s="69"/>
      <c r="AV26" s="69"/>
    </row>
    <row r="27" spans="1:48">
      <c r="A27" s="15"/>
      <c r="B27" s="15"/>
      <c r="C27" s="15"/>
      <c r="D27" s="97"/>
      <c r="E27" s="15"/>
      <c r="F27" s="15"/>
      <c r="G27" s="15"/>
      <c r="H27" s="15"/>
      <c r="I27" s="15"/>
      <c r="J27" s="15"/>
      <c r="K27" s="15"/>
      <c r="L27" s="131"/>
      <c r="M27" s="15"/>
      <c r="N27" s="15"/>
      <c r="O27" s="131"/>
      <c r="P27" s="15"/>
      <c r="Q27" s="15"/>
      <c r="R27" s="15"/>
      <c r="S27" s="97"/>
      <c r="T27" s="15" t="s">
        <v>98</v>
      </c>
      <c r="U27" s="15">
        <v>1</v>
      </c>
      <c r="V27" s="45">
        <v>7000</v>
      </c>
      <c r="W27" s="15" t="s">
        <v>2</v>
      </c>
      <c r="X27" s="15" t="s">
        <v>95</v>
      </c>
      <c r="Y27" s="15" t="s">
        <v>90</v>
      </c>
      <c r="Z27" s="15" t="s">
        <v>96</v>
      </c>
      <c r="AA27" s="15"/>
      <c r="AB27" s="15"/>
      <c r="AC27" s="97"/>
      <c r="AD27" s="15"/>
      <c r="AE27" s="15"/>
      <c r="AF27" s="15"/>
      <c r="AG27" s="16" t="b">
        <v>1</v>
      </c>
      <c r="AH27" s="16" t="b">
        <v>1</v>
      </c>
      <c r="AI27" s="16" t="b">
        <v>0</v>
      </c>
      <c r="AJ27" s="16"/>
      <c r="AK27" s="110"/>
      <c r="AL27" s="82" t="s">
        <v>37</v>
      </c>
      <c r="AM27" s="80">
        <v>0.5</v>
      </c>
      <c r="AN27" s="119"/>
      <c r="AO27" s="16" t="b">
        <v>0</v>
      </c>
      <c r="AP27" s="16" t="b">
        <v>0</v>
      </c>
      <c r="AQ27" s="110" t="b">
        <v>0</v>
      </c>
      <c r="AR27" s="76" t="s">
        <v>92</v>
      </c>
      <c r="AS27" s="19">
        <v>1</v>
      </c>
      <c r="AT27" s="15" t="s">
        <v>93</v>
      </c>
      <c r="AU27" s="15" t="s">
        <v>2</v>
      </c>
      <c r="AV27" s="15" t="s">
        <v>6</v>
      </c>
    </row>
    <row r="28" spans="1:48">
      <c r="A28" s="15"/>
      <c r="B28" s="15"/>
      <c r="C28" s="15"/>
      <c r="D28" s="97"/>
      <c r="E28" s="15"/>
      <c r="F28" s="15"/>
      <c r="G28" s="15"/>
      <c r="H28" s="15"/>
      <c r="I28" s="56"/>
      <c r="J28" s="56"/>
      <c r="K28" s="56"/>
      <c r="L28" s="133"/>
      <c r="M28" s="56"/>
      <c r="N28" s="56"/>
      <c r="O28" s="133"/>
      <c r="P28" s="56"/>
      <c r="Q28" s="56"/>
      <c r="R28" s="56"/>
      <c r="S28" s="102"/>
      <c r="T28" s="56"/>
      <c r="U28" s="56"/>
      <c r="V28" s="56"/>
      <c r="W28" s="56"/>
      <c r="X28" s="56"/>
      <c r="Y28" s="56"/>
      <c r="Z28" s="56"/>
      <c r="AA28" s="56"/>
      <c r="AB28" s="56"/>
      <c r="AC28" s="102"/>
      <c r="AD28" s="56"/>
      <c r="AE28" s="56"/>
      <c r="AF28" s="56"/>
      <c r="AG28" s="57"/>
      <c r="AH28" s="57"/>
      <c r="AI28" s="57"/>
      <c r="AJ28" s="57"/>
      <c r="AK28" s="112"/>
      <c r="AL28" s="85"/>
      <c r="AM28" s="58"/>
      <c r="AN28" s="121"/>
      <c r="AO28" s="57"/>
      <c r="AP28" s="57"/>
      <c r="AQ28" s="112"/>
      <c r="AR28" s="78"/>
      <c r="AS28" s="58"/>
      <c r="AT28" s="56"/>
      <c r="AU28" s="56"/>
      <c r="AV28" s="56"/>
    </row>
    <row r="29" spans="1:48">
      <c r="A29" s="15"/>
      <c r="B29" s="15"/>
      <c r="C29" s="15"/>
      <c r="D29" s="97"/>
      <c r="E29" s="15"/>
      <c r="F29" s="15"/>
      <c r="G29" s="15"/>
      <c r="H29" s="15"/>
      <c r="I29" s="15" t="s">
        <v>101</v>
      </c>
      <c r="J29" s="45" t="s">
        <v>78</v>
      </c>
      <c r="K29" s="45">
        <v>10</v>
      </c>
      <c r="L29" s="130">
        <v>1</v>
      </c>
      <c r="M29" s="45">
        <v>125</v>
      </c>
      <c r="N29" s="45">
        <v>3.3</v>
      </c>
      <c r="O29" s="130">
        <v>10</v>
      </c>
      <c r="P29" s="15" t="s">
        <v>38</v>
      </c>
      <c r="Q29" s="15" t="s">
        <v>78</v>
      </c>
      <c r="R29" s="15"/>
      <c r="S29" s="97">
        <v>1</v>
      </c>
      <c r="T29" s="15" t="s">
        <v>79</v>
      </c>
      <c r="U29" s="45">
        <v>0.8</v>
      </c>
      <c r="V29" s="15">
        <v>50</v>
      </c>
      <c r="W29" s="15" t="s">
        <v>51</v>
      </c>
      <c r="X29" s="15" t="s">
        <v>80</v>
      </c>
      <c r="Y29" s="15" t="s">
        <v>81</v>
      </c>
      <c r="Z29" s="15"/>
      <c r="AA29" s="15">
        <v>20</v>
      </c>
      <c r="AB29" s="15">
        <v>5</v>
      </c>
      <c r="AC29" s="97" t="s">
        <v>83</v>
      </c>
      <c r="AD29" s="15" t="s">
        <v>84</v>
      </c>
      <c r="AE29" s="15" t="s">
        <v>85</v>
      </c>
      <c r="AF29" s="15" t="s">
        <v>84</v>
      </c>
      <c r="AG29" s="18" t="b">
        <v>1</v>
      </c>
      <c r="AH29" s="18"/>
      <c r="AI29" s="18"/>
      <c r="AJ29" s="18"/>
      <c r="AK29" s="108"/>
      <c r="AL29" s="84"/>
      <c r="AM29" s="18"/>
      <c r="AN29" s="108"/>
      <c r="AO29" s="16"/>
      <c r="AP29" s="18"/>
      <c r="AQ29" s="108"/>
      <c r="AR29" s="74"/>
      <c r="AS29" s="93"/>
      <c r="AT29" s="18"/>
      <c r="AU29" s="18"/>
      <c r="AV29" s="15"/>
    </row>
    <row r="30" spans="1:48">
      <c r="A30" s="15"/>
      <c r="B30" s="15"/>
      <c r="C30" s="15"/>
      <c r="D30" s="97"/>
      <c r="E30" s="15"/>
      <c r="G30" s="15"/>
      <c r="H30" s="15"/>
      <c r="I30" s="15"/>
      <c r="J30" s="15"/>
      <c r="K30" s="15"/>
      <c r="L30" s="131"/>
      <c r="M30" s="15"/>
      <c r="N30" s="15"/>
      <c r="O30" s="131"/>
      <c r="P30" s="15"/>
      <c r="Q30" s="15"/>
      <c r="R30" s="15"/>
      <c r="S30" s="97"/>
      <c r="T30" s="69"/>
      <c r="U30" s="69"/>
      <c r="V30" s="69"/>
      <c r="W30" s="69"/>
      <c r="X30" s="69"/>
      <c r="Y30" s="69"/>
      <c r="Z30" s="69"/>
      <c r="AA30" s="69"/>
      <c r="AB30" s="69"/>
      <c r="AC30" s="104"/>
      <c r="AD30" s="69"/>
      <c r="AE30" s="69"/>
      <c r="AF30" s="69"/>
      <c r="AG30" s="70"/>
      <c r="AH30" s="70"/>
      <c r="AI30" s="70"/>
      <c r="AJ30" s="70"/>
      <c r="AK30" s="109"/>
      <c r="AL30" s="83"/>
      <c r="AM30" s="68"/>
      <c r="AN30" s="117"/>
      <c r="AO30" s="70"/>
      <c r="AP30" s="70"/>
      <c r="AQ30" s="109"/>
      <c r="AR30" s="75"/>
      <c r="AS30" s="71"/>
      <c r="AT30" s="69"/>
      <c r="AU30" s="69"/>
      <c r="AV30" s="69"/>
    </row>
    <row r="31" spans="1:48">
      <c r="A31" s="15"/>
      <c r="B31" s="15"/>
      <c r="C31" s="15"/>
      <c r="D31" s="97"/>
      <c r="E31" s="15"/>
      <c r="G31" s="15"/>
      <c r="H31" s="15"/>
      <c r="I31" s="15"/>
      <c r="J31" s="15"/>
      <c r="K31" s="15"/>
      <c r="L31" s="131"/>
      <c r="M31" s="15"/>
      <c r="N31" s="15"/>
      <c r="O31" s="131"/>
      <c r="P31" s="15"/>
      <c r="Q31" s="15"/>
      <c r="R31" s="15"/>
      <c r="S31" s="97"/>
      <c r="T31" s="15" t="s">
        <v>94</v>
      </c>
      <c r="U31" s="15">
        <v>1</v>
      </c>
      <c r="V31" s="15">
        <v>3500</v>
      </c>
      <c r="W31" s="15" t="s">
        <v>2</v>
      </c>
      <c r="X31" s="15" t="s">
        <v>95</v>
      </c>
      <c r="Y31" s="15" t="s">
        <v>90</v>
      </c>
      <c r="Z31" s="15" t="s">
        <v>96</v>
      </c>
      <c r="AA31" s="15"/>
      <c r="AB31" s="15"/>
      <c r="AC31" s="97"/>
      <c r="AD31" s="15"/>
      <c r="AE31" s="15"/>
      <c r="AF31" s="15"/>
      <c r="AG31" s="16" t="b">
        <v>1</v>
      </c>
      <c r="AH31" s="16" t="b">
        <v>1</v>
      </c>
      <c r="AI31" s="16" t="b">
        <v>0</v>
      </c>
      <c r="AJ31" s="16"/>
      <c r="AK31" s="110"/>
      <c r="AL31" s="84" t="s">
        <v>32</v>
      </c>
      <c r="AM31" s="19">
        <v>0</v>
      </c>
      <c r="AN31" s="120">
        <v>50</v>
      </c>
      <c r="AO31" s="16" t="b">
        <v>0</v>
      </c>
      <c r="AP31" s="16" t="b">
        <v>0</v>
      </c>
      <c r="AQ31" s="110" t="b">
        <v>0</v>
      </c>
      <c r="AR31" s="76" t="s">
        <v>92</v>
      </c>
      <c r="AS31" s="19">
        <v>1</v>
      </c>
      <c r="AT31" s="15" t="s">
        <v>93</v>
      </c>
      <c r="AU31" s="15" t="s">
        <v>2</v>
      </c>
      <c r="AV31" s="15" t="s">
        <v>6</v>
      </c>
    </row>
    <row r="32" spans="1:48">
      <c r="A32" s="15"/>
      <c r="B32" s="15"/>
      <c r="C32" s="15"/>
      <c r="D32" s="97"/>
      <c r="I32" s="15"/>
      <c r="J32" s="15"/>
      <c r="K32" s="15"/>
      <c r="L32" s="131"/>
      <c r="M32" s="15"/>
      <c r="N32" s="15"/>
      <c r="O32" s="131"/>
      <c r="P32" s="15"/>
      <c r="Q32" s="15"/>
      <c r="R32" s="15"/>
      <c r="S32" s="97"/>
      <c r="T32" s="15"/>
      <c r="U32" s="15"/>
      <c r="V32" s="15"/>
      <c r="W32" s="15"/>
      <c r="X32" s="15"/>
      <c r="Y32" s="15"/>
      <c r="Z32" s="15"/>
      <c r="AA32" s="15"/>
      <c r="AB32" s="15"/>
      <c r="AC32" s="97"/>
      <c r="AD32" s="15"/>
      <c r="AE32" s="15"/>
      <c r="AF32" s="15"/>
      <c r="AG32" s="15"/>
      <c r="AH32" s="15"/>
      <c r="AI32" s="15"/>
      <c r="AJ32" s="15"/>
      <c r="AK32" s="97"/>
      <c r="AL32" s="84" t="s">
        <v>38</v>
      </c>
      <c r="AM32" s="19">
        <v>0</v>
      </c>
      <c r="AN32" s="120">
        <v>50</v>
      </c>
      <c r="AO32" s="16"/>
      <c r="AP32" s="16"/>
      <c r="AQ32" s="110"/>
      <c r="AR32" s="76"/>
      <c r="AS32" s="19"/>
      <c r="AT32" s="15"/>
      <c r="AU32" s="15"/>
      <c r="AV32" s="15"/>
    </row>
    <row r="33" spans="1:48">
      <c r="A33" s="15"/>
      <c r="B33" s="15"/>
      <c r="AL33" s="84" t="s">
        <v>37</v>
      </c>
      <c r="AM33" s="20">
        <v>0</v>
      </c>
      <c r="AN33" s="122">
        <v>3</v>
      </c>
    </row>
    <row r="34" spans="1:48">
      <c r="A34" s="15"/>
      <c r="B34" s="15"/>
      <c r="T34" s="69"/>
      <c r="U34" s="69"/>
      <c r="V34" s="69"/>
      <c r="W34" s="69"/>
      <c r="X34" s="69"/>
      <c r="Y34" s="69"/>
      <c r="Z34" s="69"/>
      <c r="AA34" s="69"/>
      <c r="AB34" s="69"/>
      <c r="AC34" s="104"/>
      <c r="AD34" s="69"/>
      <c r="AE34" s="69"/>
      <c r="AF34" s="69"/>
      <c r="AG34" s="70"/>
      <c r="AH34" s="70"/>
      <c r="AI34" s="70"/>
      <c r="AJ34" s="70"/>
      <c r="AK34" s="109"/>
      <c r="AL34" s="83"/>
      <c r="AM34" s="68"/>
      <c r="AN34" s="117"/>
      <c r="AO34" s="70"/>
      <c r="AP34" s="70"/>
      <c r="AQ34" s="109"/>
      <c r="AR34" s="75"/>
      <c r="AS34" s="71"/>
      <c r="AT34" s="69"/>
      <c r="AU34" s="69"/>
      <c r="AV34" s="69"/>
    </row>
    <row r="35" spans="1:48">
      <c r="A35" s="15"/>
      <c r="B35" s="15"/>
      <c r="E35" s="15"/>
      <c r="F35" s="15"/>
      <c r="G35" s="15"/>
      <c r="H35" s="15"/>
      <c r="T35" s="15" t="s">
        <v>98</v>
      </c>
      <c r="U35" s="15">
        <v>1</v>
      </c>
      <c r="V35" s="45">
        <v>15000</v>
      </c>
      <c r="W35" s="15" t="s">
        <v>2</v>
      </c>
      <c r="X35" s="15" t="s">
        <v>95</v>
      </c>
      <c r="Y35" s="15" t="s">
        <v>90</v>
      </c>
      <c r="Z35" s="15" t="s">
        <v>96</v>
      </c>
      <c r="AA35" s="15"/>
      <c r="AB35" s="15"/>
      <c r="AC35" s="97"/>
      <c r="AD35" s="15"/>
      <c r="AE35" s="15"/>
      <c r="AF35" s="15"/>
      <c r="AG35" s="16"/>
      <c r="AH35" s="16"/>
      <c r="AI35" s="16" t="b">
        <v>1</v>
      </c>
      <c r="AJ35" s="16"/>
      <c r="AK35" s="110"/>
      <c r="AL35" s="84"/>
      <c r="AM35" s="19"/>
      <c r="AN35" s="120"/>
      <c r="AO35" s="16" t="b">
        <v>0</v>
      </c>
      <c r="AP35" s="16" t="b">
        <v>0</v>
      </c>
      <c r="AQ35" s="110" t="b">
        <v>0</v>
      </c>
      <c r="AR35" s="76" t="s">
        <v>92</v>
      </c>
      <c r="AS35" s="19">
        <v>1</v>
      </c>
      <c r="AT35" s="15" t="s">
        <v>93</v>
      </c>
      <c r="AU35" s="15" t="s">
        <v>2</v>
      </c>
      <c r="AV35" s="15" t="s">
        <v>6</v>
      </c>
    </row>
    <row r="36" spans="1:48">
      <c r="A36" s="15"/>
      <c r="B36" s="15"/>
      <c r="C36" s="15"/>
      <c r="D36" s="97"/>
      <c r="E36" s="15"/>
      <c r="F36" s="15"/>
      <c r="G36" s="15"/>
      <c r="H36" s="15"/>
      <c r="I36" s="56"/>
      <c r="J36" s="56"/>
      <c r="K36" s="56"/>
      <c r="L36" s="133"/>
      <c r="M36" s="56"/>
      <c r="N36" s="56"/>
      <c r="O36" s="133"/>
      <c r="P36" s="56"/>
      <c r="Q36" s="56"/>
      <c r="R36" s="56"/>
      <c r="S36" s="102"/>
      <c r="T36" s="56"/>
      <c r="U36" s="56"/>
      <c r="V36" s="56"/>
      <c r="W36" s="56"/>
      <c r="X36" s="56"/>
      <c r="Y36" s="56"/>
      <c r="Z36" s="56"/>
      <c r="AA36" s="56"/>
      <c r="AB36" s="56"/>
      <c r="AC36" s="102"/>
      <c r="AD36" s="56"/>
      <c r="AE36" s="56"/>
      <c r="AF36" s="56"/>
      <c r="AG36" s="57"/>
      <c r="AH36" s="57"/>
      <c r="AI36" s="57"/>
      <c r="AJ36" s="57"/>
      <c r="AK36" s="112"/>
      <c r="AL36" s="85"/>
      <c r="AM36" s="58"/>
      <c r="AN36" s="121"/>
      <c r="AO36" s="57"/>
      <c r="AP36" s="57"/>
      <c r="AQ36" s="112"/>
      <c r="AR36" s="78"/>
      <c r="AS36" s="58"/>
      <c r="AT36" s="56"/>
      <c r="AU36" s="56"/>
      <c r="AV36" s="56"/>
    </row>
    <row r="37" spans="1:48">
      <c r="A37" s="15"/>
      <c r="B37" s="15"/>
      <c r="C37" s="15"/>
      <c r="D37" s="97"/>
      <c r="E37" s="15"/>
      <c r="F37" s="15"/>
      <c r="G37" s="15"/>
      <c r="H37" s="15"/>
      <c r="I37" s="15" t="s">
        <v>102</v>
      </c>
      <c r="J37" s="45" t="s">
        <v>78</v>
      </c>
      <c r="K37" s="45">
        <v>10</v>
      </c>
      <c r="L37" s="130">
        <v>1</v>
      </c>
      <c r="M37" s="45">
        <v>122</v>
      </c>
      <c r="N37" s="45">
        <v>2.5</v>
      </c>
      <c r="O37" s="130">
        <v>10</v>
      </c>
      <c r="P37" s="15" t="s">
        <v>32</v>
      </c>
      <c r="Q37" s="15" t="s">
        <v>78</v>
      </c>
      <c r="R37" s="15"/>
      <c r="S37" s="97">
        <v>1</v>
      </c>
      <c r="T37" s="15" t="s">
        <v>79</v>
      </c>
      <c r="U37" s="45">
        <v>0.8</v>
      </c>
      <c r="V37" s="15">
        <v>50</v>
      </c>
      <c r="W37" s="15" t="s">
        <v>51</v>
      </c>
      <c r="X37" s="15" t="s">
        <v>80</v>
      </c>
      <c r="Y37" s="15" t="s">
        <v>81</v>
      </c>
      <c r="Z37" s="15" t="s">
        <v>82</v>
      </c>
      <c r="AA37" s="15">
        <v>20</v>
      </c>
      <c r="AB37" s="15">
        <v>5</v>
      </c>
      <c r="AC37" s="97" t="s">
        <v>83</v>
      </c>
      <c r="AD37" s="15" t="s">
        <v>84</v>
      </c>
      <c r="AE37" s="15" t="s">
        <v>85</v>
      </c>
      <c r="AF37" s="15" t="s">
        <v>84</v>
      </c>
      <c r="AG37" s="18" t="b">
        <v>1</v>
      </c>
      <c r="AH37" s="18"/>
      <c r="AI37" s="18"/>
      <c r="AJ37" s="18"/>
      <c r="AK37" s="108"/>
      <c r="AL37" s="84"/>
      <c r="AM37" s="18"/>
      <c r="AN37" s="108"/>
      <c r="AO37" s="16"/>
      <c r="AP37" s="18"/>
      <c r="AQ37" s="108"/>
      <c r="AR37" s="74"/>
      <c r="AS37" s="93"/>
      <c r="AT37" s="18"/>
      <c r="AU37" s="18"/>
      <c r="AV37" s="15"/>
    </row>
    <row r="38" spans="1:48">
      <c r="A38" s="15"/>
      <c r="B38" s="15"/>
      <c r="C38" s="15"/>
      <c r="D38" s="97"/>
      <c r="E38" s="15"/>
      <c r="G38" s="15"/>
      <c r="H38" s="15"/>
      <c r="I38" s="15"/>
      <c r="J38" s="15"/>
      <c r="K38" s="15"/>
      <c r="L38" s="131"/>
      <c r="M38" s="15"/>
      <c r="N38" s="15"/>
      <c r="O38" s="131"/>
      <c r="P38" s="15"/>
      <c r="Q38" s="15"/>
      <c r="R38" s="15"/>
      <c r="S38" s="97"/>
      <c r="T38" s="69"/>
      <c r="U38" s="69"/>
      <c r="V38" s="69"/>
      <c r="W38" s="69"/>
      <c r="X38" s="69"/>
      <c r="Y38" s="69"/>
      <c r="Z38" s="69"/>
      <c r="AA38" s="69"/>
      <c r="AB38" s="69"/>
      <c r="AC38" s="104"/>
      <c r="AD38" s="69"/>
      <c r="AE38" s="69"/>
      <c r="AF38" s="69"/>
      <c r="AG38" s="70"/>
      <c r="AH38" s="70"/>
      <c r="AI38" s="70"/>
      <c r="AJ38" s="70"/>
      <c r="AK38" s="109"/>
      <c r="AL38" s="83"/>
      <c r="AM38" s="68"/>
      <c r="AN38" s="117"/>
      <c r="AO38" s="70"/>
      <c r="AP38" s="70"/>
      <c r="AQ38" s="109"/>
      <c r="AR38" s="75"/>
      <c r="AS38" s="71"/>
      <c r="AT38" s="69"/>
      <c r="AU38" s="69"/>
      <c r="AV38" s="69"/>
    </row>
    <row r="39" spans="1:48">
      <c r="A39" s="15"/>
      <c r="B39" s="15"/>
      <c r="C39" s="15"/>
      <c r="D39" s="97"/>
      <c r="E39" s="15"/>
      <c r="G39" s="15"/>
      <c r="H39" s="15"/>
      <c r="I39" s="15"/>
      <c r="J39" s="15"/>
      <c r="K39" s="15"/>
      <c r="L39" s="131"/>
      <c r="M39" s="15"/>
      <c r="N39" s="15"/>
      <c r="O39" s="131"/>
      <c r="P39" s="15"/>
      <c r="Q39" s="15"/>
      <c r="R39" s="15"/>
      <c r="S39" s="97"/>
      <c r="T39" s="15" t="s">
        <v>103</v>
      </c>
      <c r="U39" s="45">
        <v>0.9</v>
      </c>
      <c r="V39" s="15">
        <v>100</v>
      </c>
      <c r="W39" s="15" t="s">
        <v>2</v>
      </c>
      <c r="X39" s="15" t="s">
        <v>89</v>
      </c>
      <c r="Y39" s="15" t="s">
        <v>90</v>
      </c>
      <c r="Z39" s="15" t="s">
        <v>82</v>
      </c>
      <c r="AA39" s="15"/>
      <c r="AB39" s="15"/>
      <c r="AC39" s="97"/>
      <c r="AD39" s="15"/>
      <c r="AE39" s="15"/>
      <c r="AF39" s="15"/>
      <c r="AG39" s="16" t="b">
        <v>1</v>
      </c>
      <c r="AH39" s="16" t="b">
        <v>1</v>
      </c>
      <c r="AI39" s="16" t="b">
        <v>0</v>
      </c>
      <c r="AJ39" s="16"/>
      <c r="AK39" s="110"/>
      <c r="AL39" s="82" t="s">
        <v>32</v>
      </c>
      <c r="AM39" s="80">
        <v>50</v>
      </c>
      <c r="AN39" s="123" t="s">
        <v>86</v>
      </c>
      <c r="AO39" s="16" t="b">
        <v>0</v>
      </c>
      <c r="AP39" s="16" t="b">
        <v>0</v>
      </c>
      <c r="AQ39" s="110" t="b">
        <v>0</v>
      </c>
      <c r="AR39" s="74"/>
      <c r="AS39" s="93"/>
      <c r="AT39" s="18"/>
      <c r="AU39" s="18"/>
      <c r="AV39" s="15"/>
    </row>
    <row r="40" spans="1:48">
      <c r="A40" s="15"/>
      <c r="B40" s="15"/>
      <c r="C40" s="15"/>
      <c r="D40" s="97"/>
      <c r="E40" s="15"/>
      <c r="G40" s="15"/>
      <c r="H40" s="15"/>
      <c r="I40" s="15"/>
      <c r="J40" s="15"/>
      <c r="K40" s="15"/>
      <c r="L40" s="131"/>
      <c r="M40" s="15"/>
      <c r="N40" s="15"/>
      <c r="O40" s="131"/>
      <c r="P40" s="15"/>
      <c r="Q40" s="15"/>
      <c r="R40" s="15"/>
      <c r="S40" s="97"/>
      <c r="T40" s="15"/>
      <c r="U40" s="15"/>
      <c r="V40" s="15"/>
      <c r="W40" s="15"/>
      <c r="X40" s="15"/>
      <c r="Y40" s="15"/>
      <c r="Z40" s="15"/>
      <c r="AA40" s="15"/>
      <c r="AB40" s="15"/>
      <c r="AC40" s="97"/>
      <c r="AD40" s="15"/>
      <c r="AE40" s="15"/>
      <c r="AF40" s="15"/>
      <c r="AG40" s="16"/>
      <c r="AH40" s="16"/>
      <c r="AI40" s="16"/>
      <c r="AJ40" s="16"/>
      <c r="AK40" s="110"/>
      <c r="AL40" s="82" t="s">
        <v>38</v>
      </c>
      <c r="AM40" s="80">
        <v>50</v>
      </c>
      <c r="AN40" s="123" t="s">
        <v>86</v>
      </c>
      <c r="AO40" s="16"/>
      <c r="AP40" s="16"/>
      <c r="AQ40" s="110"/>
      <c r="AR40" s="76"/>
      <c r="AS40" s="19"/>
      <c r="AT40" s="15"/>
      <c r="AU40" s="15"/>
      <c r="AV40" s="15"/>
    </row>
    <row r="41" spans="1:48">
      <c r="A41" s="15"/>
      <c r="B41" s="15"/>
      <c r="C41" s="15"/>
      <c r="D41" s="97"/>
      <c r="E41" s="15"/>
      <c r="G41" s="15"/>
      <c r="H41" s="15"/>
      <c r="I41" s="15"/>
      <c r="J41" s="15"/>
      <c r="K41" s="15"/>
      <c r="L41" s="131"/>
      <c r="M41" s="15"/>
      <c r="N41" s="15"/>
      <c r="O41" s="131"/>
      <c r="P41" s="15"/>
      <c r="Q41" s="15"/>
      <c r="R41" s="15"/>
      <c r="S41" s="97"/>
      <c r="T41" s="69"/>
      <c r="U41" s="69"/>
      <c r="V41" s="69"/>
      <c r="W41" s="69"/>
      <c r="X41" s="69"/>
      <c r="Y41" s="69"/>
      <c r="Z41" s="69"/>
      <c r="AA41" s="69"/>
      <c r="AB41" s="69"/>
      <c r="AC41" s="104"/>
      <c r="AD41" s="69"/>
      <c r="AE41" s="69"/>
      <c r="AF41" s="69"/>
      <c r="AG41" s="70"/>
      <c r="AH41" s="70"/>
      <c r="AI41" s="70"/>
      <c r="AJ41" s="70"/>
      <c r="AK41" s="109"/>
      <c r="AL41" s="83"/>
      <c r="AM41" s="68"/>
      <c r="AN41" s="117"/>
      <c r="AO41" s="70"/>
      <c r="AP41" s="70"/>
      <c r="AQ41" s="109"/>
      <c r="AR41" s="75"/>
      <c r="AS41" s="71"/>
      <c r="AT41" s="69"/>
      <c r="AU41" s="69"/>
      <c r="AV41" s="69"/>
    </row>
    <row r="42" spans="1:48">
      <c r="A42" s="15"/>
      <c r="B42" s="15"/>
      <c r="C42" s="15"/>
      <c r="D42" s="97"/>
      <c r="E42" s="15"/>
      <c r="G42" s="15"/>
      <c r="H42" s="15"/>
      <c r="I42" s="15"/>
      <c r="J42" s="15"/>
      <c r="K42" s="15"/>
      <c r="L42" s="131"/>
      <c r="M42" s="15"/>
      <c r="N42" s="15"/>
      <c r="O42" s="131"/>
      <c r="P42" s="15"/>
      <c r="Q42" s="15"/>
      <c r="R42" s="15"/>
      <c r="S42" s="97"/>
      <c r="T42" s="15" t="s">
        <v>94</v>
      </c>
      <c r="U42" s="15">
        <v>1</v>
      </c>
      <c r="V42" s="15">
        <v>3500</v>
      </c>
      <c r="W42" s="15" t="s">
        <v>2</v>
      </c>
      <c r="X42" s="15" t="s">
        <v>95</v>
      </c>
      <c r="Y42" s="15" t="s">
        <v>90</v>
      </c>
      <c r="Z42" s="15" t="s">
        <v>96</v>
      </c>
      <c r="AA42" s="15"/>
      <c r="AB42" s="15"/>
      <c r="AC42" s="97"/>
      <c r="AD42" s="15"/>
      <c r="AE42" s="15"/>
      <c r="AF42" s="15"/>
      <c r="AG42" s="16" t="b">
        <v>1</v>
      </c>
      <c r="AH42" s="16" t="b">
        <v>1</v>
      </c>
      <c r="AI42" s="16" t="b">
        <v>0</v>
      </c>
      <c r="AJ42" s="16"/>
      <c r="AK42" s="110"/>
      <c r="AL42" s="84" t="s">
        <v>32</v>
      </c>
      <c r="AM42" s="19">
        <v>0</v>
      </c>
      <c r="AN42" s="120">
        <v>50</v>
      </c>
      <c r="AO42" s="16" t="b">
        <v>0</v>
      </c>
      <c r="AP42" s="16" t="b">
        <v>0</v>
      </c>
      <c r="AQ42" s="110" t="b">
        <v>0</v>
      </c>
      <c r="AR42" s="76" t="s">
        <v>92</v>
      </c>
      <c r="AS42" s="19">
        <v>1</v>
      </c>
      <c r="AT42" s="15" t="s">
        <v>93</v>
      </c>
      <c r="AU42" s="15" t="s">
        <v>2</v>
      </c>
      <c r="AV42" s="15" t="s">
        <v>6</v>
      </c>
    </row>
    <row r="43" spans="1:48">
      <c r="A43" s="15"/>
      <c r="B43" s="15"/>
      <c r="C43" s="15"/>
      <c r="D43" s="97"/>
      <c r="I43" s="15"/>
      <c r="J43" s="15"/>
      <c r="K43" s="15"/>
      <c r="L43" s="131"/>
      <c r="M43" s="15"/>
      <c r="N43" s="15"/>
      <c r="O43" s="131"/>
      <c r="P43" s="15"/>
      <c r="Q43" s="15"/>
      <c r="R43" s="15"/>
      <c r="S43" s="97"/>
      <c r="T43" s="15"/>
      <c r="U43" s="15"/>
      <c r="V43" s="15"/>
      <c r="W43" s="15"/>
      <c r="X43" s="15"/>
      <c r="Y43" s="15"/>
      <c r="Z43" s="15"/>
      <c r="AA43" s="15"/>
      <c r="AB43" s="15"/>
      <c r="AC43" s="97"/>
      <c r="AD43" s="15"/>
      <c r="AE43" s="15"/>
      <c r="AF43" s="15"/>
      <c r="AG43" s="15"/>
      <c r="AH43" s="15"/>
      <c r="AI43" s="15"/>
      <c r="AJ43" s="15"/>
      <c r="AK43" s="97"/>
      <c r="AL43" s="84" t="s">
        <v>38</v>
      </c>
      <c r="AM43" s="19">
        <v>0</v>
      </c>
      <c r="AN43" s="120">
        <v>50</v>
      </c>
      <c r="AO43" s="16"/>
      <c r="AP43" s="16"/>
      <c r="AQ43" s="110"/>
      <c r="AR43" s="76"/>
      <c r="AS43" s="19"/>
      <c r="AT43" s="15"/>
      <c r="AU43" s="15"/>
      <c r="AV43" s="15"/>
    </row>
    <row r="44" spans="1:48">
      <c r="A44" s="15"/>
      <c r="B44" s="15"/>
      <c r="AL44" s="84" t="s">
        <v>37</v>
      </c>
      <c r="AM44" s="20">
        <v>0</v>
      </c>
      <c r="AN44" s="122">
        <v>3</v>
      </c>
    </row>
    <row r="45" spans="1:48">
      <c r="A45" s="15"/>
      <c r="B45" s="15"/>
      <c r="T45" s="69"/>
      <c r="U45" s="69"/>
      <c r="V45" s="69"/>
      <c r="W45" s="69"/>
      <c r="X45" s="69"/>
      <c r="Y45" s="69"/>
      <c r="Z45" s="69"/>
      <c r="AA45" s="69"/>
      <c r="AB45" s="69"/>
      <c r="AC45" s="104"/>
      <c r="AD45" s="69"/>
      <c r="AE45" s="69"/>
      <c r="AF45" s="69"/>
      <c r="AG45" s="70"/>
      <c r="AH45" s="70"/>
      <c r="AI45" s="70"/>
      <c r="AJ45" s="70"/>
      <c r="AK45" s="109"/>
      <c r="AL45" s="83"/>
      <c r="AM45" s="68"/>
      <c r="AN45" s="117"/>
      <c r="AO45" s="70"/>
      <c r="AP45" s="70"/>
      <c r="AQ45" s="109"/>
      <c r="AR45" s="75"/>
      <c r="AS45" s="71"/>
      <c r="AT45" s="69"/>
      <c r="AU45" s="69"/>
      <c r="AV45" s="69"/>
    </row>
    <row r="46" spans="1:48">
      <c r="A46" s="15"/>
      <c r="B46" s="15"/>
      <c r="E46" s="15"/>
      <c r="F46" s="15"/>
      <c r="G46" s="15"/>
      <c r="H46" s="15"/>
      <c r="T46" s="15" t="s">
        <v>98</v>
      </c>
      <c r="U46" s="15">
        <v>1</v>
      </c>
      <c r="V46" s="45">
        <v>15000</v>
      </c>
      <c r="W46" s="15" t="s">
        <v>2</v>
      </c>
      <c r="X46" s="15" t="s">
        <v>95</v>
      </c>
      <c r="Y46" s="15" t="s">
        <v>90</v>
      </c>
      <c r="Z46" s="15" t="s">
        <v>96</v>
      </c>
      <c r="AA46" s="15"/>
      <c r="AB46" s="15"/>
      <c r="AC46" s="97"/>
      <c r="AD46" s="15"/>
      <c r="AE46" s="15"/>
      <c r="AF46" s="15"/>
      <c r="AG46" s="16"/>
      <c r="AH46" s="16"/>
      <c r="AI46" s="16" t="b">
        <v>1</v>
      </c>
      <c r="AJ46" s="16"/>
      <c r="AK46" s="110"/>
      <c r="AL46" s="84"/>
      <c r="AM46" s="19"/>
      <c r="AN46" s="120"/>
      <c r="AO46" s="16" t="b">
        <v>0</v>
      </c>
      <c r="AP46" s="16" t="b">
        <v>0</v>
      </c>
      <c r="AQ46" s="110" t="b">
        <v>0</v>
      </c>
      <c r="AR46" s="76" t="s">
        <v>92</v>
      </c>
      <c r="AS46" s="19">
        <v>1</v>
      </c>
      <c r="AT46" s="15" t="s">
        <v>93</v>
      </c>
      <c r="AU46" s="15" t="s">
        <v>2</v>
      </c>
      <c r="AV46" s="15" t="s">
        <v>6</v>
      </c>
    </row>
    <row r="47" spans="1:48">
      <c r="A47" s="15"/>
      <c r="B47" s="15"/>
      <c r="C47" s="15"/>
      <c r="D47" s="97"/>
      <c r="E47" s="15"/>
      <c r="F47" s="15"/>
      <c r="G47" s="15"/>
      <c r="H47" s="15"/>
      <c r="I47" s="56"/>
      <c r="J47" s="56"/>
      <c r="K47" s="56"/>
      <c r="L47" s="133"/>
      <c r="M47" s="56"/>
      <c r="N47" s="56"/>
      <c r="O47" s="133"/>
      <c r="P47" s="56"/>
      <c r="Q47" s="56"/>
      <c r="R47" s="56"/>
      <c r="S47" s="102"/>
      <c r="T47" s="56"/>
      <c r="U47" s="56"/>
      <c r="V47" s="56"/>
      <c r="W47" s="56"/>
      <c r="X47" s="56"/>
      <c r="Y47" s="56"/>
      <c r="Z47" s="56"/>
      <c r="AA47" s="56"/>
      <c r="AB47" s="56"/>
      <c r="AC47" s="102"/>
      <c r="AD47" s="56"/>
      <c r="AE47" s="56"/>
      <c r="AF47" s="56"/>
      <c r="AG47" s="57"/>
      <c r="AH47" s="57"/>
      <c r="AI47" s="57"/>
      <c r="AJ47" s="57"/>
      <c r="AK47" s="112"/>
      <c r="AL47" s="85"/>
      <c r="AM47" s="58"/>
      <c r="AN47" s="121"/>
      <c r="AO47" s="57"/>
      <c r="AP47" s="57"/>
      <c r="AQ47" s="112"/>
      <c r="AR47" s="78"/>
      <c r="AS47" s="58"/>
      <c r="AT47" s="56"/>
      <c r="AU47" s="56"/>
      <c r="AV47" s="56"/>
    </row>
    <row r="48" spans="1:48">
      <c r="A48" s="15"/>
      <c r="B48" s="15"/>
      <c r="C48" s="15"/>
      <c r="D48" s="97"/>
      <c r="E48" s="15"/>
      <c r="F48" s="15"/>
      <c r="G48" s="15"/>
      <c r="H48" s="15"/>
      <c r="I48" s="15" t="s">
        <v>104</v>
      </c>
      <c r="J48" s="41" t="s">
        <v>105</v>
      </c>
      <c r="K48" s="41">
        <v>0</v>
      </c>
      <c r="L48" s="134">
        <v>0</v>
      </c>
      <c r="M48" s="41">
        <v>700</v>
      </c>
      <c r="N48" s="41">
        <v>1.5</v>
      </c>
      <c r="O48" s="134">
        <v>0</v>
      </c>
      <c r="P48" s="94"/>
      <c r="Q48" s="41"/>
      <c r="R48" s="41"/>
      <c r="S48" s="99"/>
      <c r="T48" s="15" t="s">
        <v>79</v>
      </c>
      <c r="U48" s="15">
        <v>0.99</v>
      </c>
      <c r="V48" s="15">
        <v>0</v>
      </c>
      <c r="W48" s="15" t="s">
        <v>51</v>
      </c>
      <c r="X48" s="15" t="s">
        <v>80</v>
      </c>
      <c r="Y48" s="15" t="s">
        <v>81</v>
      </c>
      <c r="Z48" s="15" t="s">
        <v>82</v>
      </c>
      <c r="AA48" s="15">
        <v>0</v>
      </c>
      <c r="AB48" s="15">
        <v>1</v>
      </c>
      <c r="AC48" s="97" t="s">
        <v>83</v>
      </c>
      <c r="AD48" s="15"/>
      <c r="AE48" s="15"/>
      <c r="AF48" s="15"/>
      <c r="AG48" s="18" t="b">
        <v>1</v>
      </c>
      <c r="AH48" s="18"/>
      <c r="AI48" s="18"/>
      <c r="AJ48" s="18"/>
      <c r="AK48" s="108"/>
      <c r="AL48" s="84"/>
      <c r="AM48" s="19"/>
      <c r="AN48" s="120"/>
      <c r="AO48" s="145"/>
      <c r="AP48" s="145" t="b">
        <v>1</v>
      </c>
      <c r="AQ48" s="146"/>
      <c r="AR48" s="76"/>
      <c r="AS48" s="19"/>
      <c r="AT48" s="15"/>
      <c r="AU48" s="15"/>
      <c r="AV48" s="15"/>
    </row>
    <row r="49" spans="1:48">
      <c r="A49" s="15"/>
      <c r="B49" s="15"/>
      <c r="C49" s="15"/>
      <c r="D49" s="97"/>
      <c r="E49" s="15"/>
      <c r="F49" s="15"/>
      <c r="G49" s="15"/>
      <c r="H49" s="15"/>
      <c r="I49" s="15"/>
      <c r="J49" s="15"/>
      <c r="K49" s="15"/>
      <c r="L49" s="131"/>
      <c r="M49" s="15"/>
      <c r="N49" s="15"/>
      <c r="O49" s="131"/>
      <c r="P49" s="15"/>
      <c r="Q49" s="15"/>
      <c r="R49" s="15"/>
      <c r="S49" s="97"/>
      <c r="T49" s="69"/>
      <c r="U49" s="69"/>
      <c r="V49" s="69"/>
      <c r="W49" s="69"/>
      <c r="X49" s="69"/>
      <c r="Y49" s="69"/>
      <c r="Z49" s="69"/>
      <c r="AA49" s="69"/>
      <c r="AB49" s="69"/>
      <c r="AC49" s="104"/>
      <c r="AD49" s="69"/>
      <c r="AE49" s="69"/>
      <c r="AF49" s="69"/>
      <c r="AG49" s="70"/>
      <c r="AH49" s="70"/>
      <c r="AI49" s="70"/>
      <c r="AJ49" s="70"/>
      <c r="AK49" s="109"/>
      <c r="AL49" s="83"/>
      <c r="AM49" s="140"/>
      <c r="AN49" s="141"/>
      <c r="AO49" s="142"/>
      <c r="AP49" s="142"/>
      <c r="AQ49" s="143"/>
      <c r="AR49" s="144"/>
      <c r="AS49" s="71"/>
      <c r="AT49" s="69"/>
      <c r="AU49" s="69"/>
      <c r="AV49" s="69"/>
    </row>
    <row r="50" spans="1:48">
      <c r="A50" s="15"/>
      <c r="B50" s="15"/>
      <c r="C50" s="15"/>
      <c r="D50" s="97"/>
      <c r="E50" s="15"/>
      <c r="F50" s="15"/>
      <c r="G50" s="15"/>
      <c r="H50" s="15"/>
      <c r="I50" s="15"/>
      <c r="J50" s="15"/>
      <c r="K50" s="15"/>
      <c r="L50" s="131"/>
      <c r="M50" s="15"/>
      <c r="N50" s="15"/>
      <c r="O50" s="131"/>
      <c r="P50" s="15"/>
      <c r="Q50" s="15"/>
      <c r="R50" s="15"/>
      <c r="S50" s="97"/>
      <c r="T50" s="15" t="s">
        <v>106</v>
      </c>
      <c r="U50" s="15">
        <v>1</v>
      </c>
      <c r="V50" s="15">
        <v>50</v>
      </c>
      <c r="W50" s="15" t="s">
        <v>51</v>
      </c>
      <c r="X50" s="15" t="s">
        <v>80</v>
      </c>
      <c r="Y50" s="15" t="s">
        <v>81</v>
      </c>
      <c r="Z50" s="15"/>
      <c r="AA50" s="15">
        <v>20</v>
      </c>
      <c r="AB50" s="15">
        <v>5</v>
      </c>
      <c r="AC50" s="97" t="s">
        <v>107</v>
      </c>
      <c r="AD50" s="15" t="s">
        <v>84</v>
      </c>
      <c r="AE50" s="15" t="s">
        <v>85</v>
      </c>
      <c r="AF50" s="15" t="s">
        <v>84</v>
      </c>
      <c r="AG50" s="18" t="b">
        <v>1</v>
      </c>
      <c r="AH50" s="18"/>
      <c r="AI50" s="18"/>
      <c r="AJ50" s="18"/>
      <c r="AK50" s="108"/>
      <c r="AL50" s="84"/>
      <c r="AM50" s="19"/>
      <c r="AN50" s="120"/>
      <c r="AO50" s="145"/>
      <c r="AP50" s="145" t="b">
        <v>1</v>
      </c>
      <c r="AQ50" s="146"/>
      <c r="AR50" s="74"/>
      <c r="AS50" s="93"/>
      <c r="AT50" s="18"/>
      <c r="AU50" s="18"/>
      <c r="AV50" s="15"/>
    </row>
    <row r="51" spans="1:48">
      <c r="A51" s="15"/>
      <c r="B51" s="15"/>
      <c r="C51" s="15"/>
      <c r="D51" s="97"/>
      <c r="E51" s="15"/>
      <c r="F51" s="15"/>
      <c r="G51" s="15"/>
      <c r="H51" s="15"/>
      <c r="I51" s="15"/>
      <c r="J51" s="15"/>
      <c r="K51" s="15"/>
      <c r="L51" s="131"/>
      <c r="M51" s="15"/>
      <c r="N51" s="15"/>
      <c r="O51" s="131"/>
      <c r="P51" s="15"/>
      <c r="Q51" s="15"/>
      <c r="R51" s="15"/>
      <c r="S51" s="97"/>
      <c r="T51" s="69"/>
      <c r="U51" s="69"/>
      <c r="V51" s="69"/>
      <c r="W51" s="69"/>
      <c r="X51" s="69"/>
      <c r="Y51" s="69"/>
      <c r="Z51" s="69"/>
      <c r="AA51" s="69"/>
      <c r="AB51" s="69"/>
      <c r="AC51" s="104"/>
      <c r="AD51" s="69"/>
      <c r="AE51" s="69"/>
      <c r="AF51" s="69"/>
      <c r="AG51" s="70"/>
      <c r="AH51" s="70"/>
      <c r="AI51" s="70"/>
      <c r="AJ51" s="70"/>
      <c r="AK51" s="109"/>
      <c r="AL51" s="83"/>
      <c r="AM51" s="68"/>
      <c r="AN51" s="117"/>
      <c r="AO51" s="70"/>
      <c r="AP51" s="70"/>
      <c r="AQ51" s="109"/>
      <c r="AR51" s="75"/>
      <c r="AS51" s="71"/>
      <c r="AT51" s="69"/>
      <c r="AU51" s="69"/>
      <c r="AV51" s="69"/>
    </row>
    <row r="52" spans="1:48">
      <c r="A52" s="15"/>
      <c r="B52" s="15"/>
      <c r="T52" s="15" t="s">
        <v>98</v>
      </c>
      <c r="U52" s="15">
        <v>1</v>
      </c>
      <c r="V52" s="45">
        <v>15000</v>
      </c>
      <c r="W52" s="15" t="s">
        <v>2</v>
      </c>
      <c r="X52" s="15" t="s">
        <v>95</v>
      </c>
      <c r="Y52" s="15" t="s">
        <v>90</v>
      </c>
      <c r="Z52" s="15" t="s">
        <v>96</v>
      </c>
      <c r="AA52" s="15"/>
      <c r="AB52" s="15"/>
      <c r="AC52" s="97"/>
      <c r="AD52" s="15"/>
      <c r="AE52" s="15"/>
      <c r="AF52" s="15"/>
      <c r="AG52" s="16"/>
      <c r="AH52" s="16"/>
      <c r="AI52" s="16" t="b">
        <v>1</v>
      </c>
      <c r="AJ52" s="16"/>
      <c r="AK52" s="110"/>
      <c r="AL52" s="84"/>
      <c r="AM52" s="19"/>
      <c r="AN52" s="120"/>
      <c r="AO52" s="16" t="b">
        <v>0</v>
      </c>
      <c r="AP52" s="16" t="b">
        <v>0</v>
      </c>
      <c r="AQ52" s="110" t="b">
        <v>0</v>
      </c>
      <c r="AR52" s="76" t="s">
        <v>92</v>
      </c>
      <c r="AS52" s="19">
        <v>1</v>
      </c>
      <c r="AT52" s="15" t="s">
        <v>93</v>
      </c>
      <c r="AU52" s="15" t="s">
        <v>2</v>
      </c>
      <c r="AV52" s="15" t="s">
        <v>6</v>
      </c>
    </row>
    <row r="53" spans="1:48">
      <c r="A53" s="15"/>
      <c r="B53" s="15"/>
      <c r="C53" s="15"/>
      <c r="D53" s="97"/>
      <c r="E53" s="15"/>
      <c r="F53" s="15"/>
      <c r="G53" s="15"/>
      <c r="H53" s="15"/>
      <c r="I53" s="56"/>
      <c r="J53" s="56"/>
      <c r="K53" s="56"/>
      <c r="L53" s="133"/>
      <c r="M53" s="56"/>
      <c r="N53" s="56"/>
      <c r="O53" s="133"/>
      <c r="P53" s="56"/>
      <c r="Q53" s="56"/>
      <c r="R53" s="56"/>
      <c r="S53" s="102"/>
      <c r="T53" s="56"/>
      <c r="U53" s="56"/>
      <c r="V53" s="56"/>
      <c r="W53" s="56"/>
      <c r="X53" s="56"/>
      <c r="Y53" s="56"/>
      <c r="Z53" s="56"/>
      <c r="AA53" s="56"/>
      <c r="AB53" s="56"/>
      <c r="AC53" s="102"/>
      <c r="AD53" s="56"/>
      <c r="AE53" s="56"/>
      <c r="AF53" s="56"/>
      <c r="AG53" s="57"/>
      <c r="AH53" s="57"/>
      <c r="AI53" s="57"/>
      <c r="AJ53" s="57"/>
      <c r="AK53" s="112"/>
      <c r="AL53" s="85"/>
      <c r="AM53" s="58"/>
      <c r="AN53" s="121"/>
      <c r="AO53" s="57"/>
      <c r="AP53" s="57"/>
      <c r="AQ53" s="112"/>
      <c r="AR53" s="78"/>
      <c r="AS53" s="58"/>
      <c r="AT53" s="56"/>
      <c r="AU53" s="56"/>
      <c r="AV53" s="56"/>
    </row>
    <row r="54" spans="1:48">
      <c r="A54" s="15"/>
      <c r="B54" s="15"/>
      <c r="C54" s="15"/>
      <c r="D54" s="97"/>
      <c r="E54" s="15"/>
      <c r="F54" s="15"/>
      <c r="G54" s="15"/>
      <c r="H54" s="15"/>
      <c r="I54" s="15" t="s">
        <v>108</v>
      </c>
      <c r="J54" s="41" t="s">
        <v>105</v>
      </c>
      <c r="K54" s="41">
        <v>0</v>
      </c>
      <c r="L54" s="134">
        <v>0</v>
      </c>
      <c r="M54" s="41">
        <v>515</v>
      </c>
      <c r="N54" s="41">
        <v>1</v>
      </c>
      <c r="O54" s="134">
        <v>0</v>
      </c>
      <c r="P54" s="15"/>
      <c r="Q54" s="15"/>
      <c r="R54" s="15"/>
      <c r="S54" s="97"/>
      <c r="T54" s="15" t="s">
        <v>106</v>
      </c>
      <c r="U54" s="15">
        <v>1</v>
      </c>
      <c r="V54" s="15">
        <v>0</v>
      </c>
      <c r="W54" s="15" t="s">
        <v>51</v>
      </c>
      <c r="X54" s="15" t="s">
        <v>80</v>
      </c>
      <c r="Y54" s="15" t="s">
        <v>81</v>
      </c>
      <c r="Z54" s="15" t="s">
        <v>82</v>
      </c>
      <c r="AA54" s="15">
        <v>0</v>
      </c>
      <c r="AB54" s="15">
        <v>1</v>
      </c>
      <c r="AC54" s="97" t="s">
        <v>107</v>
      </c>
      <c r="AD54" s="15"/>
      <c r="AE54" s="15"/>
      <c r="AF54" s="15"/>
      <c r="AG54" s="18" t="b">
        <v>1</v>
      </c>
      <c r="AH54" s="18"/>
      <c r="AI54" s="18"/>
      <c r="AJ54" s="18"/>
      <c r="AK54" s="108"/>
      <c r="AL54" s="84"/>
      <c r="AM54" s="19"/>
      <c r="AN54" s="120"/>
      <c r="AO54" s="16" t="b">
        <v>0</v>
      </c>
      <c r="AP54" s="16" t="b">
        <v>0</v>
      </c>
      <c r="AQ54" s="110" t="b">
        <v>0</v>
      </c>
      <c r="AR54" s="76"/>
      <c r="AS54" s="19"/>
      <c r="AT54" s="15"/>
      <c r="AU54" s="15"/>
      <c r="AV54" s="15"/>
    </row>
    <row r="55" spans="1:48">
      <c r="A55" s="15"/>
      <c r="B55" s="15"/>
      <c r="T55" s="69"/>
      <c r="U55" s="69"/>
      <c r="V55" s="69"/>
      <c r="W55" s="69"/>
      <c r="X55" s="69"/>
      <c r="Y55" s="69"/>
      <c r="Z55" s="69"/>
      <c r="AA55" s="69"/>
      <c r="AB55" s="69"/>
      <c r="AC55" s="104"/>
      <c r="AD55" s="69"/>
      <c r="AE55" s="69"/>
      <c r="AF55" s="69"/>
      <c r="AG55" s="70"/>
      <c r="AH55" s="70"/>
      <c r="AI55" s="70"/>
      <c r="AJ55" s="70"/>
      <c r="AK55" s="109"/>
      <c r="AL55" s="83"/>
      <c r="AM55" s="68"/>
      <c r="AN55" s="117"/>
      <c r="AO55" s="70"/>
      <c r="AP55" s="70"/>
      <c r="AQ55" s="109"/>
      <c r="AR55" s="75"/>
      <c r="AS55" s="71"/>
      <c r="AT55" s="69"/>
      <c r="AU55" s="69"/>
      <c r="AV55" s="69"/>
    </row>
    <row r="56" spans="1:48">
      <c r="A56" s="15"/>
      <c r="B56" s="15"/>
      <c r="T56" s="15" t="s">
        <v>98</v>
      </c>
      <c r="U56" s="15">
        <v>1</v>
      </c>
      <c r="V56" s="45">
        <v>15000</v>
      </c>
      <c r="W56" s="15" t="s">
        <v>2</v>
      </c>
      <c r="X56" s="15" t="s">
        <v>95</v>
      </c>
      <c r="Y56" s="15" t="s">
        <v>90</v>
      </c>
      <c r="Z56" s="15" t="s">
        <v>96</v>
      </c>
      <c r="AA56" s="15"/>
      <c r="AB56" s="15"/>
      <c r="AC56" s="97"/>
      <c r="AD56" s="15"/>
      <c r="AE56" s="15"/>
      <c r="AF56" s="15"/>
      <c r="AG56" s="16"/>
      <c r="AH56" s="16"/>
      <c r="AI56" s="16" t="b">
        <v>1</v>
      </c>
      <c r="AJ56" s="16"/>
      <c r="AK56" s="110"/>
      <c r="AL56" s="84"/>
      <c r="AM56" s="19"/>
      <c r="AN56" s="120"/>
      <c r="AO56" s="16" t="b">
        <v>0</v>
      </c>
      <c r="AP56" s="16" t="b">
        <v>0</v>
      </c>
      <c r="AQ56" s="110" t="b">
        <v>0</v>
      </c>
      <c r="AR56" s="76" t="s">
        <v>92</v>
      </c>
      <c r="AS56" s="19">
        <v>1</v>
      </c>
      <c r="AT56" s="15" t="s">
        <v>93</v>
      </c>
      <c r="AU56" s="15" t="s">
        <v>2</v>
      </c>
      <c r="AV56" s="15" t="s">
        <v>6</v>
      </c>
    </row>
    <row r="57" spans="1:48">
      <c r="A57" s="15"/>
      <c r="B57" s="15"/>
      <c r="C57" s="15"/>
      <c r="D57" s="97"/>
      <c r="E57" s="15"/>
      <c r="F57" s="15"/>
      <c r="G57" s="15"/>
      <c r="H57" s="15"/>
      <c r="I57" s="56"/>
      <c r="J57" s="56"/>
      <c r="K57" s="56"/>
      <c r="L57" s="133"/>
      <c r="M57" s="56"/>
      <c r="N57" s="56"/>
      <c r="O57" s="133"/>
      <c r="P57" s="56"/>
      <c r="Q57" s="56"/>
      <c r="R57" s="56"/>
      <c r="S57" s="102"/>
      <c r="T57" s="56"/>
      <c r="U57" s="56"/>
      <c r="V57" s="56"/>
      <c r="W57" s="56"/>
      <c r="X57" s="56"/>
      <c r="Y57" s="56"/>
      <c r="Z57" s="56"/>
      <c r="AA57" s="56"/>
      <c r="AB57" s="56"/>
      <c r="AC57" s="102"/>
      <c r="AD57" s="56"/>
      <c r="AE57" s="56"/>
      <c r="AF57" s="56"/>
      <c r="AG57" s="57"/>
      <c r="AH57" s="57"/>
      <c r="AI57" s="57"/>
      <c r="AJ57" s="57"/>
      <c r="AK57" s="112"/>
      <c r="AL57" s="85"/>
      <c r="AM57" s="58"/>
      <c r="AN57" s="121"/>
      <c r="AO57" s="57"/>
      <c r="AP57" s="57"/>
      <c r="AQ57" s="112"/>
      <c r="AR57" s="78"/>
      <c r="AS57" s="58"/>
      <c r="AT57" s="56"/>
      <c r="AU57" s="56"/>
      <c r="AV57" s="56"/>
    </row>
    <row r="58" spans="1:48">
      <c r="A58" s="15"/>
      <c r="B58" s="15"/>
      <c r="C58" s="15"/>
      <c r="D58" s="97"/>
      <c r="E58" s="15"/>
      <c r="F58" s="15"/>
      <c r="G58" s="15"/>
      <c r="H58" s="15"/>
      <c r="I58" s="15" t="s">
        <v>109</v>
      </c>
      <c r="J58" s="41" t="s">
        <v>105</v>
      </c>
      <c r="K58" s="41">
        <v>0</v>
      </c>
      <c r="L58" s="134">
        <v>0</v>
      </c>
      <c r="M58" s="41">
        <v>620</v>
      </c>
      <c r="N58" s="41">
        <v>2.1</v>
      </c>
      <c r="O58" s="134">
        <v>0</v>
      </c>
      <c r="P58" s="15"/>
      <c r="Q58" s="15"/>
      <c r="R58" s="15"/>
      <c r="S58" s="97"/>
      <c r="T58" s="15" t="s">
        <v>106</v>
      </c>
      <c r="U58" s="15">
        <v>1</v>
      </c>
      <c r="V58" s="15">
        <v>0</v>
      </c>
      <c r="W58" s="15" t="s">
        <v>51</v>
      </c>
      <c r="X58" s="15" t="s">
        <v>80</v>
      </c>
      <c r="Y58" s="15" t="s">
        <v>81</v>
      </c>
      <c r="Z58" s="15" t="s">
        <v>82</v>
      </c>
      <c r="AA58" s="15">
        <v>0</v>
      </c>
      <c r="AB58" s="15">
        <v>1</v>
      </c>
      <c r="AC58" s="97" t="s">
        <v>107</v>
      </c>
      <c r="AD58" s="15"/>
      <c r="AE58" s="15"/>
      <c r="AF58" s="15"/>
      <c r="AG58" s="18" t="b">
        <v>1</v>
      </c>
      <c r="AH58" s="18"/>
      <c r="AI58" s="18"/>
      <c r="AJ58" s="18"/>
      <c r="AK58" s="108"/>
      <c r="AL58" s="84"/>
      <c r="AM58" s="19"/>
      <c r="AN58" s="120"/>
      <c r="AO58" s="16" t="b">
        <v>0</v>
      </c>
      <c r="AP58" s="16" t="b">
        <v>0</v>
      </c>
      <c r="AQ58" s="110" t="b">
        <v>0</v>
      </c>
      <c r="AR58" s="76"/>
      <c r="AS58" s="19"/>
      <c r="AT58" s="15"/>
      <c r="AU58" s="15"/>
      <c r="AV58" s="15"/>
    </row>
    <row r="59" spans="1:48">
      <c r="A59" s="15"/>
      <c r="B59" s="15"/>
      <c r="C59" s="15"/>
      <c r="D59" s="97"/>
      <c r="E59" s="15"/>
      <c r="F59" s="15"/>
      <c r="G59" s="15"/>
      <c r="H59" s="15"/>
      <c r="I59" s="15"/>
      <c r="J59" s="15"/>
      <c r="K59" s="15"/>
      <c r="L59" s="131"/>
      <c r="M59" s="15"/>
      <c r="N59" s="15"/>
      <c r="O59" s="131"/>
      <c r="P59" s="15"/>
      <c r="Q59" s="15"/>
      <c r="R59" s="15"/>
      <c r="S59" s="97"/>
      <c r="T59" s="69"/>
      <c r="U59" s="69"/>
      <c r="V59" s="69"/>
      <c r="W59" s="69"/>
      <c r="X59" s="69"/>
      <c r="Y59" s="69"/>
      <c r="Z59" s="69"/>
      <c r="AA59" s="69"/>
      <c r="AB59" s="69"/>
      <c r="AC59" s="104"/>
      <c r="AD59" s="69"/>
      <c r="AE59" s="69"/>
      <c r="AF59" s="69"/>
      <c r="AG59" s="70"/>
      <c r="AH59" s="70"/>
      <c r="AI59" s="70"/>
      <c r="AJ59" s="70"/>
      <c r="AK59" s="109"/>
      <c r="AL59" s="83"/>
      <c r="AM59" s="68"/>
      <c r="AN59" s="117"/>
      <c r="AO59" s="70"/>
      <c r="AP59" s="70"/>
      <c r="AQ59" s="109"/>
      <c r="AR59" s="75"/>
      <c r="AS59" s="71"/>
      <c r="AT59" s="69"/>
      <c r="AU59" s="69"/>
      <c r="AV59" s="69"/>
    </row>
    <row r="60" spans="1:48">
      <c r="A60" s="15"/>
      <c r="B60" s="15"/>
      <c r="T60" s="15" t="s">
        <v>98</v>
      </c>
      <c r="U60" s="15">
        <v>1</v>
      </c>
      <c r="V60" s="45">
        <v>15000</v>
      </c>
      <c r="W60" s="15" t="s">
        <v>2</v>
      </c>
      <c r="X60" s="15" t="s">
        <v>95</v>
      </c>
      <c r="Y60" s="15" t="s">
        <v>90</v>
      </c>
      <c r="Z60" s="15" t="s">
        <v>96</v>
      </c>
      <c r="AA60" s="15"/>
      <c r="AB60" s="15"/>
      <c r="AC60" s="97"/>
      <c r="AD60" s="15"/>
      <c r="AE60" s="15"/>
      <c r="AF60" s="15"/>
      <c r="AG60" s="16"/>
      <c r="AH60" s="16"/>
      <c r="AI60" s="16" t="b">
        <v>1</v>
      </c>
      <c r="AJ60" s="16"/>
      <c r="AK60" s="110"/>
      <c r="AL60" s="84"/>
      <c r="AM60" s="19"/>
      <c r="AN60" s="120"/>
      <c r="AO60" s="16" t="b">
        <v>0</v>
      </c>
      <c r="AP60" s="16" t="b">
        <v>0</v>
      </c>
      <c r="AQ60" s="110" t="b">
        <v>0</v>
      </c>
      <c r="AR60" s="76" t="s">
        <v>92</v>
      </c>
      <c r="AS60" s="19">
        <v>1</v>
      </c>
      <c r="AT60" s="15" t="s">
        <v>93</v>
      </c>
      <c r="AU60" s="15" t="s">
        <v>2</v>
      </c>
      <c r="AV60" s="15" t="s">
        <v>6</v>
      </c>
    </row>
    <row r="61" spans="1:48">
      <c r="A61" s="15"/>
      <c r="B61" s="15"/>
      <c r="C61" s="15"/>
      <c r="D61" s="97"/>
      <c r="E61" s="15"/>
      <c r="F61" s="15"/>
      <c r="G61" s="15"/>
      <c r="H61" s="15"/>
      <c r="I61" s="56"/>
      <c r="J61" s="56"/>
      <c r="K61" s="56"/>
      <c r="L61" s="133"/>
      <c r="M61" s="56"/>
      <c r="N61" s="56"/>
      <c r="O61" s="133"/>
      <c r="P61" s="56"/>
      <c r="Q61" s="56"/>
      <c r="R61" s="56"/>
      <c r="S61" s="102"/>
      <c r="T61" s="56"/>
      <c r="U61" s="56"/>
      <c r="V61" s="56"/>
      <c r="W61" s="56"/>
      <c r="X61" s="56"/>
      <c r="Y61" s="56"/>
      <c r="Z61" s="56"/>
      <c r="AA61" s="56"/>
      <c r="AB61" s="56"/>
      <c r="AC61" s="102"/>
      <c r="AD61" s="56"/>
      <c r="AE61" s="56"/>
      <c r="AF61" s="56"/>
      <c r="AG61" s="57"/>
      <c r="AH61" s="57"/>
      <c r="AI61" s="57"/>
      <c r="AJ61" s="57"/>
      <c r="AK61" s="112"/>
      <c r="AL61" s="85"/>
      <c r="AM61" s="58"/>
      <c r="AN61" s="121"/>
      <c r="AO61" s="57"/>
      <c r="AP61" s="57"/>
      <c r="AQ61" s="112"/>
      <c r="AR61" s="78"/>
      <c r="AS61" s="58"/>
      <c r="AT61" s="56"/>
      <c r="AU61" s="56"/>
      <c r="AV61" s="56"/>
    </row>
    <row r="62" spans="1:48">
      <c r="A62" s="15"/>
      <c r="B62" s="15"/>
      <c r="C62" s="15"/>
      <c r="D62" s="97"/>
      <c r="E62" s="15"/>
      <c r="F62" s="15"/>
      <c r="G62" s="15"/>
      <c r="H62" s="15"/>
      <c r="I62" s="15" t="s">
        <v>110</v>
      </c>
      <c r="J62" s="41" t="s">
        <v>78</v>
      </c>
      <c r="K62" s="41">
        <v>20</v>
      </c>
      <c r="L62" s="134">
        <v>1</v>
      </c>
      <c r="M62" s="41">
        <v>161</v>
      </c>
      <c r="N62" s="41">
        <v>3.5</v>
      </c>
      <c r="O62" s="134">
        <v>30</v>
      </c>
      <c r="P62" s="15" t="s">
        <v>32</v>
      </c>
      <c r="Q62" s="15" t="s">
        <v>78</v>
      </c>
      <c r="R62" s="15">
        <v>25</v>
      </c>
      <c r="S62" s="97">
        <v>2</v>
      </c>
      <c r="T62" s="15" t="s">
        <v>79</v>
      </c>
      <c r="U62" s="15">
        <v>1</v>
      </c>
      <c r="V62" s="15">
        <v>0</v>
      </c>
      <c r="W62" s="15" t="s">
        <v>51</v>
      </c>
      <c r="X62" s="15" t="s">
        <v>80</v>
      </c>
      <c r="Y62" s="15" t="s">
        <v>81</v>
      </c>
      <c r="Z62" s="15"/>
      <c r="AA62" s="15"/>
      <c r="AB62" s="15"/>
      <c r="AC62" s="97" t="s">
        <v>83</v>
      </c>
      <c r="AD62" s="15"/>
      <c r="AE62" s="15"/>
      <c r="AF62" s="15"/>
      <c r="AG62" s="18" t="b">
        <v>1</v>
      </c>
      <c r="AH62" s="18"/>
      <c r="AI62" s="18"/>
      <c r="AJ62" s="18"/>
      <c r="AK62" s="108"/>
      <c r="AL62" s="84" t="s">
        <v>32</v>
      </c>
      <c r="AM62" s="19">
        <v>0</v>
      </c>
      <c r="AN62" s="120">
        <v>50</v>
      </c>
      <c r="AO62" s="16" t="b">
        <v>0</v>
      </c>
      <c r="AP62" s="16" t="b">
        <v>0</v>
      </c>
      <c r="AQ62" s="110" t="b">
        <v>0</v>
      </c>
      <c r="AR62" s="76"/>
      <c r="AS62" s="19"/>
      <c r="AT62" s="15"/>
      <c r="AU62" s="15"/>
      <c r="AV62" s="15"/>
    </row>
    <row r="63" spans="1:48">
      <c r="A63" s="15"/>
      <c r="B63" s="15"/>
      <c r="C63" s="15"/>
      <c r="D63" s="97"/>
      <c r="E63" s="15"/>
      <c r="F63" s="15"/>
      <c r="G63" s="15"/>
      <c r="H63" s="15"/>
      <c r="I63" s="15"/>
      <c r="J63" s="15"/>
      <c r="K63" s="15"/>
      <c r="L63" s="131"/>
      <c r="M63" s="15"/>
      <c r="N63" s="15"/>
      <c r="O63" s="131"/>
      <c r="P63" s="15" t="s">
        <v>38</v>
      </c>
      <c r="Q63" s="15" t="s">
        <v>78</v>
      </c>
      <c r="R63" s="15">
        <v>50</v>
      </c>
      <c r="S63" s="97">
        <v>2</v>
      </c>
      <c r="T63" s="69"/>
      <c r="U63" s="69"/>
      <c r="V63" s="69"/>
      <c r="W63" s="69"/>
      <c r="X63" s="69"/>
      <c r="Y63" s="69"/>
      <c r="Z63" s="69"/>
      <c r="AA63" s="69"/>
      <c r="AB63" s="69"/>
      <c r="AC63" s="104"/>
      <c r="AD63" s="69"/>
      <c r="AE63" s="69"/>
      <c r="AF63" s="69"/>
      <c r="AG63" s="70"/>
      <c r="AH63" s="70"/>
      <c r="AI63" s="70"/>
      <c r="AJ63" s="70"/>
      <c r="AK63" s="109"/>
      <c r="AL63" s="83"/>
      <c r="AM63" s="68"/>
      <c r="AN63" s="117"/>
      <c r="AO63" s="70"/>
      <c r="AP63" s="70"/>
      <c r="AQ63" s="109"/>
      <c r="AR63" s="75"/>
      <c r="AS63" s="71"/>
      <c r="AT63" s="69"/>
      <c r="AU63" s="69"/>
      <c r="AV63" s="69"/>
    </row>
    <row r="64" spans="1:48">
      <c r="A64" s="15"/>
      <c r="B64" s="15"/>
      <c r="C64" s="15"/>
      <c r="D64" s="99"/>
      <c r="E64" s="15"/>
      <c r="F64" s="15"/>
      <c r="G64" s="15"/>
      <c r="H64" s="15"/>
      <c r="I64" s="15"/>
      <c r="J64" s="15"/>
      <c r="K64" s="15"/>
      <c r="L64" s="131"/>
      <c r="M64" s="15"/>
      <c r="N64" s="15"/>
      <c r="O64" s="131"/>
      <c r="P64" s="15"/>
      <c r="Q64" s="15"/>
      <c r="R64" s="15"/>
      <c r="S64" s="97"/>
      <c r="T64" s="15" t="s">
        <v>94</v>
      </c>
      <c r="U64" s="15">
        <v>1</v>
      </c>
      <c r="V64" s="15">
        <v>3500</v>
      </c>
      <c r="W64" s="15" t="s">
        <v>2</v>
      </c>
      <c r="X64" s="15" t="s">
        <v>95</v>
      </c>
      <c r="Y64" s="15" t="s">
        <v>90</v>
      </c>
      <c r="Z64" s="15" t="s">
        <v>96</v>
      </c>
      <c r="AA64" s="15"/>
      <c r="AB64" s="15"/>
      <c r="AC64" s="97"/>
      <c r="AD64" s="15"/>
      <c r="AE64" s="15"/>
      <c r="AF64" s="15"/>
      <c r="AG64" s="16" t="b">
        <v>1</v>
      </c>
      <c r="AH64" s="16" t="b">
        <v>1</v>
      </c>
      <c r="AI64" s="16" t="b">
        <v>0</v>
      </c>
      <c r="AJ64" s="16"/>
      <c r="AK64" s="110"/>
      <c r="AL64" s="84" t="s">
        <v>32</v>
      </c>
      <c r="AM64" s="19">
        <v>0</v>
      </c>
      <c r="AN64" s="120">
        <v>50</v>
      </c>
      <c r="AO64" s="16" t="b">
        <v>0</v>
      </c>
      <c r="AP64" s="16" t="b">
        <v>0</v>
      </c>
      <c r="AQ64" s="110" t="b">
        <v>0</v>
      </c>
      <c r="AR64" s="76" t="s">
        <v>92</v>
      </c>
      <c r="AS64" s="19">
        <v>1</v>
      </c>
      <c r="AT64" s="15" t="s">
        <v>93</v>
      </c>
      <c r="AU64" s="15" t="s">
        <v>2</v>
      </c>
      <c r="AV64" s="15" t="s">
        <v>6</v>
      </c>
    </row>
    <row r="65" spans="1:48">
      <c r="A65" s="15"/>
      <c r="B65" s="15"/>
      <c r="C65" s="15"/>
      <c r="D65" s="97"/>
      <c r="E65" s="15"/>
      <c r="F65" s="15"/>
      <c r="G65" s="15"/>
      <c r="H65" s="15"/>
      <c r="I65" s="15"/>
      <c r="J65" s="15"/>
      <c r="K65" s="15"/>
      <c r="L65" s="131"/>
      <c r="M65" s="15"/>
      <c r="N65" s="15"/>
      <c r="O65" s="131"/>
      <c r="P65" s="15"/>
      <c r="Q65" s="15"/>
      <c r="R65" s="15"/>
      <c r="S65" s="97"/>
      <c r="T65" s="15"/>
      <c r="U65" s="15"/>
      <c r="V65" s="15"/>
      <c r="W65" s="15"/>
      <c r="X65" s="15"/>
      <c r="Y65" s="15"/>
      <c r="Z65" s="15"/>
      <c r="AA65" s="15"/>
      <c r="AB65" s="15"/>
      <c r="AC65" s="97"/>
      <c r="AD65" s="15"/>
      <c r="AE65" s="15"/>
      <c r="AF65" s="15"/>
      <c r="AG65" s="15"/>
      <c r="AH65" s="15"/>
      <c r="AI65" s="15"/>
      <c r="AJ65" s="15"/>
      <c r="AK65" s="97"/>
      <c r="AL65" s="84" t="s">
        <v>38</v>
      </c>
      <c r="AM65" s="19">
        <v>0</v>
      </c>
      <c r="AN65" s="120">
        <v>50</v>
      </c>
      <c r="AO65" s="16"/>
      <c r="AP65" s="16"/>
      <c r="AQ65" s="110"/>
      <c r="AR65" s="76"/>
      <c r="AS65" s="19"/>
      <c r="AT65" s="15"/>
      <c r="AU65" s="15"/>
      <c r="AV65" s="15"/>
    </row>
    <row r="66" spans="1:48">
      <c r="A66" s="15"/>
      <c r="B66" s="15"/>
      <c r="AL66" s="84" t="s">
        <v>37</v>
      </c>
      <c r="AM66" s="20">
        <v>0</v>
      </c>
      <c r="AN66" s="122">
        <v>3</v>
      </c>
    </row>
    <row r="67" spans="1:48">
      <c r="A67" s="15"/>
      <c r="B67" s="15"/>
      <c r="T67" s="69"/>
      <c r="U67" s="69"/>
      <c r="V67" s="69"/>
      <c r="W67" s="69"/>
      <c r="X67" s="69"/>
      <c r="Y67" s="69"/>
      <c r="Z67" s="69"/>
      <c r="AA67" s="69"/>
      <c r="AB67" s="69"/>
      <c r="AC67" s="104"/>
      <c r="AD67" s="69"/>
      <c r="AE67" s="69"/>
      <c r="AF67" s="69"/>
      <c r="AG67" s="70"/>
      <c r="AH67" s="70"/>
      <c r="AI67" s="70"/>
      <c r="AJ67" s="70"/>
      <c r="AK67" s="109"/>
      <c r="AL67" s="83"/>
      <c r="AM67" s="68"/>
      <c r="AN67" s="117"/>
      <c r="AO67" s="70"/>
      <c r="AP67" s="70"/>
      <c r="AQ67" s="109"/>
      <c r="AR67" s="75"/>
      <c r="AS67" s="71"/>
      <c r="AT67" s="69"/>
      <c r="AU67" s="69"/>
      <c r="AV67" s="69"/>
    </row>
    <row r="68" spans="1:48">
      <c r="A68" s="15"/>
      <c r="B68" s="15"/>
      <c r="T68" s="15" t="s">
        <v>98</v>
      </c>
      <c r="U68" s="15">
        <v>1</v>
      </c>
      <c r="V68" s="45">
        <v>15000</v>
      </c>
      <c r="W68" s="15" t="s">
        <v>2</v>
      </c>
      <c r="X68" s="15" t="s">
        <v>95</v>
      </c>
      <c r="Y68" s="15" t="s">
        <v>90</v>
      </c>
      <c r="Z68" s="15" t="s">
        <v>96</v>
      </c>
      <c r="AA68" s="15"/>
      <c r="AB68" s="15"/>
      <c r="AC68" s="97"/>
      <c r="AD68" s="15"/>
      <c r="AE68" s="15"/>
      <c r="AF68" s="15"/>
      <c r="AG68" s="16"/>
      <c r="AH68" s="16"/>
      <c r="AI68" s="16" t="b">
        <v>1</v>
      </c>
      <c r="AJ68" s="16"/>
      <c r="AK68" s="110"/>
      <c r="AL68" s="84"/>
      <c r="AM68" s="19"/>
      <c r="AN68" s="120"/>
      <c r="AO68" s="16" t="b">
        <v>0</v>
      </c>
      <c r="AP68" s="16" t="b">
        <v>0</v>
      </c>
      <c r="AQ68" s="110" t="b">
        <v>0</v>
      </c>
      <c r="AR68" s="76" t="s">
        <v>92</v>
      </c>
      <c r="AS68" s="19">
        <v>1</v>
      </c>
      <c r="AT68" s="15" t="s">
        <v>93</v>
      </c>
      <c r="AU68" s="15" t="s">
        <v>2</v>
      </c>
      <c r="AV68" s="15" t="s">
        <v>6</v>
      </c>
    </row>
    <row r="69" spans="1:48" ht="12" customHeight="1">
      <c r="A69" s="59"/>
      <c r="B69" s="59"/>
      <c r="C69" s="59"/>
      <c r="D69" s="96"/>
      <c r="E69" s="59"/>
      <c r="F69" s="59"/>
      <c r="G69" s="59"/>
      <c r="H69" s="59"/>
      <c r="I69" s="59"/>
      <c r="J69" s="59"/>
      <c r="K69" s="59"/>
      <c r="L69" s="129"/>
      <c r="M69" s="59"/>
      <c r="N69" s="59"/>
      <c r="O69" s="129"/>
      <c r="P69" s="59"/>
      <c r="Q69" s="59"/>
      <c r="R69" s="59"/>
      <c r="S69" s="96"/>
      <c r="T69" s="59"/>
      <c r="U69" s="59"/>
      <c r="V69" s="59"/>
      <c r="W69" s="59"/>
      <c r="X69" s="59"/>
      <c r="Y69" s="59"/>
      <c r="Z69" s="59"/>
      <c r="AA69" s="59"/>
      <c r="AB69" s="59"/>
      <c r="AC69" s="96"/>
      <c r="AD69" s="59"/>
      <c r="AE69" s="59"/>
      <c r="AF69" s="59"/>
      <c r="AG69" s="61"/>
      <c r="AH69" s="61"/>
      <c r="AI69" s="61"/>
      <c r="AJ69" s="60"/>
      <c r="AK69" s="107"/>
      <c r="AL69" s="81"/>
      <c r="AM69" s="62"/>
      <c r="AN69" s="115"/>
      <c r="AO69" s="61"/>
      <c r="AP69" s="61"/>
      <c r="AQ69" s="126"/>
      <c r="AR69" s="73"/>
      <c r="AS69" s="62"/>
      <c r="AT69" s="59"/>
      <c r="AU69" s="59"/>
      <c r="AV69" s="59"/>
    </row>
    <row r="70" spans="1:48">
      <c r="A70" s="15"/>
      <c r="B70" s="15"/>
      <c r="C70" s="41"/>
      <c r="D70" s="99" t="s">
        <v>111</v>
      </c>
      <c r="E70" t="s">
        <v>112</v>
      </c>
      <c r="F70" t="s">
        <v>105</v>
      </c>
      <c r="G70" s="15" t="b">
        <v>0</v>
      </c>
      <c r="H70" s="15"/>
      <c r="I70" s="42" t="s">
        <v>113</v>
      </c>
      <c r="J70" s="41" t="s">
        <v>78</v>
      </c>
      <c r="K70" s="41">
        <v>20</v>
      </c>
      <c r="L70" s="134">
        <v>1</v>
      </c>
      <c r="M70" s="41">
        <v>50</v>
      </c>
      <c r="N70" s="41">
        <v>1.5</v>
      </c>
      <c r="O70" s="134">
        <v>10</v>
      </c>
      <c r="P70" s="15" t="s">
        <v>114</v>
      </c>
      <c r="Q70" s="15"/>
      <c r="R70" s="15"/>
      <c r="S70" s="97"/>
      <c r="T70" s="15" t="s">
        <v>79</v>
      </c>
      <c r="U70" s="15">
        <v>0.8</v>
      </c>
      <c r="V70" s="15">
        <v>50</v>
      </c>
      <c r="W70" s="15" t="s">
        <v>51</v>
      </c>
      <c r="X70" s="15" t="s">
        <v>80</v>
      </c>
      <c r="Y70" s="15" t="s">
        <v>81</v>
      </c>
      <c r="Z70" s="41" t="s">
        <v>82</v>
      </c>
      <c r="AA70" s="15">
        <v>20</v>
      </c>
      <c r="AB70" s="15">
        <v>5</v>
      </c>
      <c r="AC70" s="97" t="s">
        <v>83</v>
      </c>
      <c r="AD70" s="15" t="s">
        <v>84</v>
      </c>
      <c r="AE70" s="15" t="s">
        <v>85</v>
      </c>
      <c r="AF70" s="15" t="s">
        <v>84</v>
      </c>
      <c r="AG70" s="18" t="b">
        <v>1</v>
      </c>
      <c r="AH70" s="18"/>
      <c r="AI70" s="18"/>
      <c r="AJ70" s="18"/>
      <c r="AK70" s="108"/>
      <c r="AL70" s="86"/>
      <c r="AM70" s="18"/>
      <c r="AN70" s="108"/>
      <c r="AO70" s="18"/>
      <c r="AP70" s="18" t="b">
        <v>1</v>
      </c>
      <c r="AQ70" s="108"/>
      <c r="AR70" s="74"/>
      <c r="AS70" s="93"/>
      <c r="AT70" s="18"/>
      <c r="AU70" s="18"/>
      <c r="AV70" s="15"/>
    </row>
    <row r="71" spans="1:48">
      <c r="A71" s="15"/>
      <c r="B71" s="15"/>
      <c r="C71" s="41"/>
      <c r="D71" s="99"/>
      <c r="E71" s="15"/>
      <c r="F71" s="15"/>
      <c r="G71" s="15"/>
      <c r="H71" s="15"/>
      <c r="I71" s="15"/>
      <c r="J71" s="15"/>
      <c r="K71" s="15"/>
      <c r="L71" s="131"/>
      <c r="M71" s="15"/>
      <c r="N71" s="15"/>
      <c r="O71" s="131"/>
      <c r="P71" s="15"/>
      <c r="Q71" s="15"/>
      <c r="R71" s="15"/>
      <c r="S71" s="97"/>
      <c r="T71" s="69"/>
      <c r="U71" s="69"/>
      <c r="V71" s="69"/>
      <c r="W71" s="69"/>
      <c r="X71" s="69"/>
      <c r="Y71" s="69"/>
      <c r="Z71" s="69"/>
      <c r="AA71" s="69"/>
      <c r="AB71" s="69"/>
      <c r="AC71" s="104"/>
      <c r="AD71" s="69"/>
      <c r="AE71" s="69"/>
      <c r="AF71" s="69"/>
      <c r="AG71" s="70"/>
      <c r="AH71" s="70"/>
      <c r="AI71" s="70"/>
      <c r="AJ71" s="70"/>
      <c r="AK71" s="109"/>
      <c r="AL71" s="83"/>
      <c r="AM71" s="68"/>
      <c r="AN71" s="117"/>
      <c r="AO71" s="70"/>
      <c r="AP71" s="70"/>
      <c r="AQ71" s="109"/>
      <c r="AR71" s="75"/>
      <c r="AS71" s="71"/>
      <c r="AT71" s="69"/>
      <c r="AU71" s="69"/>
      <c r="AV71" s="69"/>
    </row>
    <row r="72" spans="1:48">
      <c r="A72" s="15"/>
      <c r="B72" s="15"/>
      <c r="C72" s="15"/>
      <c r="D72" s="97"/>
      <c r="E72" s="15"/>
      <c r="F72" s="15"/>
      <c r="G72" s="15"/>
      <c r="H72" s="15"/>
      <c r="I72" s="15"/>
      <c r="J72" s="15"/>
      <c r="K72" s="15"/>
      <c r="L72" s="131"/>
      <c r="M72" s="15"/>
      <c r="N72" s="15"/>
      <c r="O72" s="131"/>
      <c r="P72" s="15"/>
      <c r="Q72" s="15"/>
      <c r="R72" s="15"/>
      <c r="S72" s="97"/>
      <c r="T72" s="45" t="s">
        <v>94</v>
      </c>
      <c r="U72" s="15">
        <v>1</v>
      </c>
      <c r="V72" s="15">
        <v>100</v>
      </c>
      <c r="W72" s="15" t="s">
        <v>2</v>
      </c>
      <c r="X72" s="15" t="s">
        <v>95</v>
      </c>
      <c r="Y72" s="15" t="s">
        <v>90</v>
      </c>
      <c r="Z72" s="15" t="s">
        <v>96</v>
      </c>
      <c r="AA72" s="15"/>
      <c r="AB72" s="15"/>
      <c r="AC72" s="97"/>
      <c r="AD72" s="15"/>
      <c r="AE72" s="15"/>
      <c r="AF72" s="15"/>
      <c r="AG72" s="16" t="b">
        <v>1</v>
      </c>
      <c r="AH72" s="16" t="b">
        <v>1</v>
      </c>
      <c r="AI72" s="16" t="b">
        <v>0</v>
      </c>
      <c r="AJ72" s="16"/>
      <c r="AK72" s="110"/>
      <c r="AL72" s="84" t="s">
        <v>32</v>
      </c>
      <c r="AM72" s="19">
        <v>0</v>
      </c>
      <c r="AN72" s="120">
        <v>50</v>
      </c>
      <c r="AO72" s="16" t="b">
        <v>0</v>
      </c>
      <c r="AP72" s="16" t="b">
        <v>0</v>
      </c>
      <c r="AQ72" s="110" t="b">
        <v>0</v>
      </c>
      <c r="AR72" s="76" t="s">
        <v>92</v>
      </c>
      <c r="AS72" s="19">
        <v>1</v>
      </c>
      <c r="AT72" s="15" t="s">
        <v>93</v>
      </c>
      <c r="AU72" s="15" t="s">
        <v>2</v>
      </c>
      <c r="AV72" s="15" t="s">
        <v>6</v>
      </c>
    </row>
    <row r="73" spans="1:48">
      <c r="A73" s="15"/>
      <c r="B73" s="15"/>
      <c r="C73" s="15"/>
      <c r="D73" s="97"/>
      <c r="E73" s="15"/>
      <c r="F73" s="15"/>
      <c r="G73" s="15"/>
      <c r="H73" s="15"/>
      <c r="I73" s="15"/>
      <c r="J73" s="15"/>
      <c r="K73" s="15"/>
      <c r="L73" s="131"/>
      <c r="M73" s="15"/>
      <c r="N73" s="15"/>
      <c r="O73" s="131"/>
      <c r="P73" s="15"/>
      <c r="Q73" s="15"/>
      <c r="R73" s="15"/>
      <c r="S73" s="97"/>
      <c r="T73" s="45"/>
      <c r="U73" s="15"/>
      <c r="V73" s="15"/>
      <c r="W73" s="15"/>
      <c r="X73" s="15"/>
      <c r="Y73" s="15"/>
      <c r="Z73" s="15"/>
      <c r="AA73" s="15"/>
      <c r="AB73" s="15"/>
      <c r="AC73" s="97"/>
      <c r="AD73" s="15"/>
      <c r="AE73" s="15"/>
      <c r="AF73" s="15"/>
      <c r="AG73" s="15"/>
      <c r="AH73" s="15"/>
      <c r="AI73" s="15"/>
      <c r="AJ73" s="15"/>
      <c r="AK73" s="97"/>
      <c r="AL73" s="84" t="s">
        <v>38</v>
      </c>
      <c r="AM73" s="19">
        <v>0</v>
      </c>
      <c r="AN73" s="120">
        <v>50</v>
      </c>
      <c r="AO73" s="16"/>
      <c r="AP73" s="16"/>
      <c r="AQ73" s="110"/>
      <c r="AR73" s="76"/>
      <c r="AS73" s="19"/>
      <c r="AT73" s="15"/>
      <c r="AU73" s="15"/>
      <c r="AV73" s="15"/>
    </row>
    <row r="74" spans="1:48">
      <c r="A74" s="15"/>
      <c r="B74" s="15"/>
      <c r="T74" s="45"/>
      <c r="AL74" s="84" t="s">
        <v>37</v>
      </c>
      <c r="AM74" s="20">
        <v>0</v>
      </c>
      <c r="AN74" s="122">
        <v>3</v>
      </c>
    </row>
    <row r="75" spans="1:48">
      <c r="A75" s="15"/>
      <c r="B75" s="15"/>
      <c r="C75" s="15"/>
      <c r="D75" s="97"/>
      <c r="E75" s="15"/>
      <c r="F75" s="15"/>
      <c r="G75" s="15"/>
      <c r="H75" s="15"/>
      <c r="I75" s="15"/>
      <c r="J75" s="15"/>
      <c r="K75" s="15"/>
      <c r="L75" s="131"/>
      <c r="M75" s="15"/>
      <c r="N75" s="15"/>
      <c r="O75" s="131"/>
      <c r="P75" s="15"/>
      <c r="Q75" s="15"/>
      <c r="R75" s="15"/>
      <c r="S75" s="97"/>
      <c r="T75" s="69"/>
      <c r="U75" s="69"/>
      <c r="V75" s="69"/>
      <c r="W75" s="69"/>
      <c r="X75" s="69"/>
      <c r="Y75" s="69"/>
      <c r="Z75" s="69"/>
      <c r="AA75" s="69"/>
      <c r="AB75" s="69"/>
      <c r="AC75" s="104"/>
      <c r="AD75" s="69"/>
      <c r="AE75" s="69"/>
      <c r="AF75" s="69"/>
      <c r="AG75" s="70"/>
      <c r="AH75" s="70"/>
      <c r="AI75" s="70"/>
      <c r="AJ75" s="70"/>
      <c r="AK75" s="109"/>
      <c r="AL75" s="83"/>
      <c r="AM75" s="68"/>
      <c r="AN75" s="117"/>
      <c r="AO75" s="70"/>
      <c r="AP75" s="70"/>
      <c r="AQ75" s="109"/>
      <c r="AR75" s="75"/>
      <c r="AS75" s="71"/>
      <c r="AT75" s="69"/>
      <c r="AU75" s="69"/>
      <c r="AV75" s="69"/>
    </row>
    <row r="76" spans="1:48">
      <c r="A76" s="15"/>
      <c r="B76" s="15"/>
      <c r="C76" s="15"/>
      <c r="D76" s="97"/>
      <c r="E76" s="15"/>
      <c r="F76" s="15"/>
      <c r="G76" s="15"/>
      <c r="H76" s="15"/>
      <c r="I76" s="15"/>
      <c r="J76" s="15"/>
      <c r="K76" s="15"/>
      <c r="L76" s="131"/>
      <c r="M76" s="15"/>
      <c r="N76" s="15"/>
      <c r="O76" s="131"/>
      <c r="P76" s="15"/>
      <c r="Q76" s="15"/>
      <c r="R76" s="15"/>
      <c r="S76" s="97"/>
      <c r="T76" s="15" t="s">
        <v>97</v>
      </c>
      <c r="U76" s="15">
        <v>1</v>
      </c>
      <c r="V76" s="15">
        <v>200</v>
      </c>
      <c r="W76" s="15" t="s">
        <v>68</v>
      </c>
      <c r="X76" s="15" t="s">
        <v>95</v>
      </c>
      <c r="Y76" s="15" t="s">
        <v>90</v>
      </c>
      <c r="Z76" s="15" t="s">
        <v>96</v>
      </c>
      <c r="AA76" s="15"/>
      <c r="AB76" s="15"/>
      <c r="AC76" s="97"/>
      <c r="AD76" s="15"/>
      <c r="AE76" s="15"/>
      <c r="AF76" s="15"/>
      <c r="AG76" s="16"/>
      <c r="AH76" s="16"/>
      <c r="AI76" s="16" t="b">
        <v>1</v>
      </c>
      <c r="AJ76" s="16"/>
      <c r="AK76" s="110"/>
      <c r="AL76" s="84"/>
      <c r="AM76" s="19"/>
      <c r="AN76" s="120"/>
      <c r="AO76" s="16" t="b">
        <v>0</v>
      </c>
      <c r="AP76" s="16" t="b">
        <v>0</v>
      </c>
      <c r="AQ76" s="110" t="b">
        <v>0</v>
      </c>
      <c r="AR76" s="76" t="s">
        <v>92</v>
      </c>
      <c r="AS76" s="19">
        <v>1</v>
      </c>
      <c r="AT76" s="15" t="s">
        <v>93</v>
      </c>
      <c r="AU76" s="15" t="s">
        <v>2</v>
      </c>
      <c r="AV76" s="15" t="s">
        <v>6</v>
      </c>
    </row>
    <row r="77" spans="1:48" ht="12" customHeight="1">
      <c r="A77" s="59"/>
      <c r="B77" s="59"/>
      <c r="C77" s="59"/>
      <c r="D77" s="96"/>
      <c r="E77" s="59"/>
      <c r="F77" s="59"/>
      <c r="G77" s="59"/>
      <c r="H77" s="59"/>
      <c r="I77" s="59"/>
      <c r="J77" s="59"/>
      <c r="K77" s="59"/>
      <c r="L77" s="129"/>
      <c r="M77" s="59"/>
      <c r="N77" s="59"/>
      <c r="O77" s="129"/>
      <c r="P77" s="59"/>
      <c r="Q77" s="59"/>
      <c r="R77" s="59"/>
      <c r="S77" s="96"/>
      <c r="T77" s="59"/>
      <c r="U77" s="59"/>
      <c r="V77" s="59"/>
      <c r="W77" s="59"/>
      <c r="X77" s="59"/>
      <c r="Y77" s="59"/>
      <c r="Z77" s="59"/>
      <c r="AA77" s="59"/>
      <c r="AB77" s="59"/>
      <c r="AC77" s="96"/>
      <c r="AD77" s="59"/>
      <c r="AE77" s="59"/>
      <c r="AF77" s="59"/>
      <c r="AG77" s="61"/>
      <c r="AH77" s="61"/>
      <c r="AI77" s="61"/>
      <c r="AJ77" s="60"/>
      <c r="AK77" s="107"/>
      <c r="AL77" s="81"/>
      <c r="AM77" s="62"/>
      <c r="AN77" s="115"/>
      <c r="AO77" s="61"/>
      <c r="AP77" s="61"/>
      <c r="AQ77" s="126"/>
      <c r="AR77" s="73"/>
      <c r="AS77" s="62"/>
      <c r="AT77" s="59"/>
      <c r="AU77" s="59"/>
      <c r="AV77" s="59"/>
    </row>
    <row r="78" spans="1:48">
      <c r="A78" s="15"/>
      <c r="B78" s="15"/>
      <c r="C78" s="41"/>
      <c r="D78" s="99" t="s">
        <v>115</v>
      </c>
      <c r="E78" t="s">
        <v>116</v>
      </c>
      <c r="F78" t="s">
        <v>105</v>
      </c>
      <c r="G78" s="15" t="b">
        <v>0</v>
      </c>
      <c r="H78" s="15"/>
      <c r="I78" s="15" t="s">
        <v>113</v>
      </c>
      <c r="J78" s="41" t="s">
        <v>78</v>
      </c>
      <c r="K78" s="41">
        <v>20</v>
      </c>
      <c r="L78" s="134">
        <v>1</v>
      </c>
      <c r="M78" s="41">
        <v>50</v>
      </c>
      <c r="N78" s="41">
        <v>1.5</v>
      </c>
      <c r="O78" s="134">
        <v>10</v>
      </c>
      <c r="P78" s="15" t="s">
        <v>38</v>
      </c>
      <c r="Q78" s="15"/>
      <c r="R78" s="15"/>
      <c r="S78" s="97"/>
      <c r="T78" s="15" t="s">
        <v>79</v>
      </c>
      <c r="U78" s="15">
        <v>0.8</v>
      </c>
      <c r="V78" s="15">
        <v>50</v>
      </c>
      <c r="W78" s="15" t="s">
        <v>51</v>
      </c>
      <c r="X78" s="15" t="s">
        <v>80</v>
      </c>
      <c r="Y78" s="15" t="s">
        <v>81</v>
      </c>
      <c r="Z78" s="41" t="s">
        <v>82</v>
      </c>
      <c r="AA78" s="15">
        <v>20</v>
      </c>
      <c r="AB78" s="15">
        <v>5</v>
      </c>
      <c r="AC78" s="97" t="s">
        <v>83</v>
      </c>
      <c r="AD78" s="15" t="s">
        <v>84</v>
      </c>
      <c r="AE78" s="15" t="s">
        <v>85</v>
      </c>
      <c r="AF78" s="15" t="s">
        <v>84</v>
      </c>
      <c r="AG78" s="18" t="b">
        <v>1</v>
      </c>
      <c r="AH78" s="18"/>
      <c r="AI78" s="18"/>
      <c r="AJ78" s="18"/>
      <c r="AK78" s="108"/>
      <c r="AL78" s="86"/>
      <c r="AM78" s="18"/>
      <c r="AN78" s="108"/>
      <c r="AO78" s="18"/>
      <c r="AP78" s="18" t="b">
        <v>1</v>
      </c>
      <c r="AQ78" s="108"/>
      <c r="AR78" s="74"/>
      <c r="AS78" s="93"/>
      <c r="AT78" s="18"/>
      <c r="AU78" s="18"/>
      <c r="AV78" s="15"/>
    </row>
    <row r="79" spans="1:48">
      <c r="A79" s="15"/>
      <c r="B79" s="15"/>
      <c r="C79" s="41"/>
      <c r="D79" s="99"/>
      <c r="E79" s="15"/>
      <c r="F79" s="15"/>
      <c r="G79" s="15"/>
      <c r="H79" s="15"/>
      <c r="I79" s="15"/>
      <c r="J79" s="15"/>
      <c r="K79" s="15"/>
      <c r="L79" s="131"/>
      <c r="M79" s="15"/>
      <c r="N79" s="15"/>
      <c r="O79" s="131"/>
      <c r="P79" s="15" t="s">
        <v>32</v>
      </c>
      <c r="Q79" s="15"/>
      <c r="R79" s="15"/>
      <c r="S79" s="97"/>
      <c r="T79" s="69"/>
      <c r="U79" s="69"/>
      <c r="V79" s="69"/>
      <c r="W79" s="69"/>
      <c r="X79" s="69"/>
      <c r="Y79" s="69"/>
      <c r="Z79" s="69"/>
      <c r="AA79" s="69"/>
      <c r="AB79" s="69"/>
      <c r="AC79" s="104"/>
      <c r="AD79" s="69"/>
      <c r="AE79" s="69"/>
      <c r="AF79" s="69"/>
      <c r="AG79" s="70"/>
      <c r="AH79" s="70"/>
      <c r="AI79" s="70"/>
      <c r="AJ79" s="70"/>
      <c r="AK79" s="109"/>
      <c r="AL79" s="83"/>
      <c r="AM79" s="68"/>
      <c r="AN79" s="117"/>
      <c r="AO79" s="70"/>
      <c r="AP79" s="70"/>
      <c r="AQ79" s="109"/>
      <c r="AR79" s="75"/>
      <c r="AS79" s="71"/>
      <c r="AT79" s="69"/>
      <c r="AU79" s="69"/>
      <c r="AV79" s="69"/>
    </row>
    <row r="80" spans="1:48">
      <c r="A80" s="15"/>
      <c r="B80" s="15"/>
      <c r="C80" s="15"/>
      <c r="D80" s="97"/>
      <c r="E80" s="15"/>
      <c r="F80" s="15"/>
      <c r="G80" s="15"/>
      <c r="H80" s="15"/>
      <c r="I80" s="15"/>
      <c r="J80" s="15"/>
      <c r="K80" s="15"/>
      <c r="L80" s="131"/>
      <c r="M80" s="15"/>
      <c r="N80" s="15"/>
      <c r="O80" s="131"/>
      <c r="P80" s="15"/>
      <c r="Q80" s="15"/>
      <c r="R80" s="15"/>
      <c r="S80" s="97"/>
      <c r="T80" s="45" t="s">
        <v>117</v>
      </c>
      <c r="U80" s="15">
        <v>1</v>
      </c>
      <c r="V80" s="15">
        <v>100</v>
      </c>
      <c r="W80" s="15" t="s">
        <v>2</v>
      </c>
      <c r="X80" s="15" t="s">
        <v>95</v>
      </c>
      <c r="Y80" s="15" t="s">
        <v>90</v>
      </c>
      <c r="Z80" s="15" t="s">
        <v>96</v>
      </c>
      <c r="AA80" s="15"/>
      <c r="AB80" s="15"/>
      <c r="AC80" s="97"/>
      <c r="AD80" s="15"/>
      <c r="AE80" s="15"/>
      <c r="AF80" s="15"/>
      <c r="AG80" s="16" t="b">
        <v>1</v>
      </c>
      <c r="AH80" s="16" t="b">
        <v>1</v>
      </c>
      <c r="AI80" s="16" t="b">
        <v>0</v>
      </c>
      <c r="AJ80" s="16"/>
      <c r="AK80" s="110"/>
      <c r="AL80" s="82" t="s">
        <v>32</v>
      </c>
      <c r="AM80" s="80">
        <v>0</v>
      </c>
      <c r="AN80" s="119">
        <v>50</v>
      </c>
      <c r="AO80" s="16" t="b">
        <v>0</v>
      </c>
      <c r="AP80" s="16" t="b">
        <v>0</v>
      </c>
      <c r="AQ80" s="110" t="b">
        <v>0</v>
      </c>
      <c r="AR80" s="76" t="s">
        <v>92</v>
      </c>
      <c r="AS80" s="19">
        <v>1</v>
      </c>
      <c r="AT80" s="15" t="s">
        <v>93</v>
      </c>
      <c r="AU80" s="15" t="s">
        <v>2</v>
      </c>
      <c r="AV80" s="15" t="s">
        <v>6</v>
      </c>
    </row>
    <row r="81" spans="1:48">
      <c r="A81" s="15"/>
      <c r="B81" s="15"/>
      <c r="C81" s="15"/>
      <c r="D81" s="97"/>
      <c r="E81" s="15"/>
      <c r="F81" s="15"/>
      <c r="G81" s="15"/>
      <c r="H81" s="15"/>
      <c r="I81" s="15"/>
      <c r="J81" s="15"/>
      <c r="K81" s="15"/>
      <c r="L81" s="131"/>
      <c r="M81" s="15"/>
      <c r="N81" s="15"/>
      <c r="O81" s="131"/>
      <c r="P81" s="15"/>
      <c r="Q81" s="15"/>
      <c r="R81" s="15"/>
      <c r="S81" s="97"/>
      <c r="T81" s="45"/>
      <c r="U81" s="15"/>
      <c r="V81" s="15"/>
      <c r="W81" s="15"/>
      <c r="X81" s="15"/>
      <c r="Y81" s="15"/>
      <c r="Z81" s="15"/>
      <c r="AA81" s="15"/>
      <c r="AB81" s="15"/>
      <c r="AC81" s="97"/>
      <c r="AD81" s="15"/>
      <c r="AE81" s="15"/>
      <c r="AF81" s="15"/>
      <c r="AG81" s="15"/>
      <c r="AH81" s="15"/>
      <c r="AI81" s="15"/>
      <c r="AJ81" s="15"/>
      <c r="AK81" s="97"/>
      <c r="AL81" s="82" t="s">
        <v>38</v>
      </c>
      <c r="AM81" s="80">
        <v>0</v>
      </c>
      <c r="AN81" s="119">
        <v>50</v>
      </c>
      <c r="AO81" s="16"/>
      <c r="AP81" s="16"/>
      <c r="AQ81" s="110"/>
      <c r="AR81" s="76"/>
      <c r="AS81" s="19"/>
      <c r="AT81" s="15"/>
      <c r="AU81" s="15"/>
      <c r="AV81" s="15"/>
    </row>
    <row r="82" spans="1:48">
      <c r="A82" s="15"/>
      <c r="B82" s="15"/>
      <c r="T82" s="45"/>
      <c r="AL82" s="82" t="s">
        <v>37</v>
      </c>
      <c r="AM82" s="80">
        <v>0</v>
      </c>
      <c r="AN82" s="119">
        <v>3</v>
      </c>
    </row>
    <row r="83" spans="1:48">
      <c r="A83" s="15"/>
      <c r="B83" s="15"/>
      <c r="C83" s="15"/>
      <c r="D83" s="97"/>
      <c r="E83" s="15"/>
      <c r="F83" s="15"/>
      <c r="G83" s="15"/>
      <c r="H83" s="15"/>
      <c r="I83" s="15"/>
      <c r="J83" s="15"/>
      <c r="K83" s="15"/>
      <c r="L83" s="131"/>
      <c r="M83" s="15"/>
      <c r="N83" s="15"/>
      <c r="O83" s="131"/>
      <c r="P83" s="15"/>
      <c r="Q83" s="15"/>
      <c r="R83" s="15"/>
      <c r="S83" s="97"/>
      <c r="T83" s="69"/>
      <c r="U83" s="69"/>
      <c r="V83" s="69"/>
      <c r="W83" s="69"/>
      <c r="X83" s="69"/>
      <c r="Y83" s="69"/>
      <c r="Z83" s="69"/>
      <c r="AA83" s="69"/>
      <c r="AB83" s="69"/>
      <c r="AC83" s="104"/>
      <c r="AD83" s="69"/>
      <c r="AE83" s="69"/>
      <c r="AF83" s="69"/>
      <c r="AG83" s="70"/>
      <c r="AH83" s="70"/>
      <c r="AI83" s="70"/>
      <c r="AJ83" s="70"/>
      <c r="AK83" s="109"/>
      <c r="AL83" s="83"/>
      <c r="AM83" s="68"/>
      <c r="AN83" s="117"/>
      <c r="AO83" s="70"/>
      <c r="AP83" s="70"/>
      <c r="AQ83" s="109"/>
      <c r="AR83" s="75"/>
      <c r="AS83" s="71"/>
      <c r="AT83" s="69"/>
      <c r="AU83" s="69"/>
      <c r="AV83" s="69"/>
    </row>
    <row r="84" spans="1:48">
      <c r="A84" s="15"/>
      <c r="B84" s="15"/>
      <c r="C84" s="15"/>
      <c r="D84" s="97"/>
      <c r="E84" s="15"/>
      <c r="F84" s="15"/>
      <c r="G84" s="15"/>
      <c r="H84" s="15"/>
      <c r="I84" s="15"/>
      <c r="J84" s="15"/>
      <c r="K84" s="15"/>
      <c r="L84" s="131"/>
      <c r="M84" s="15"/>
      <c r="N84" s="15"/>
      <c r="O84" s="131"/>
      <c r="P84" s="15"/>
      <c r="Q84" s="15"/>
      <c r="R84" s="15"/>
      <c r="S84" s="97"/>
      <c r="T84" s="45" t="s">
        <v>118</v>
      </c>
      <c r="U84" s="15">
        <v>1</v>
      </c>
      <c r="V84" s="15">
        <v>200</v>
      </c>
      <c r="W84" s="15" t="s">
        <v>68</v>
      </c>
      <c r="X84" s="15" t="s">
        <v>95</v>
      </c>
      <c r="Y84" s="15" t="s">
        <v>90</v>
      </c>
      <c r="Z84" s="15" t="s">
        <v>96</v>
      </c>
      <c r="AA84" s="15"/>
      <c r="AB84" s="15"/>
      <c r="AC84" s="97"/>
      <c r="AD84" s="15"/>
      <c r="AE84" s="15"/>
      <c r="AF84" s="15"/>
      <c r="AG84" s="16"/>
      <c r="AH84" s="16"/>
      <c r="AI84" s="16" t="b">
        <v>1</v>
      </c>
      <c r="AJ84" s="16"/>
      <c r="AK84" s="110"/>
      <c r="AL84" s="84"/>
      <c r="AM84" s="19"/>
      <c r="AN84" s="120"/>
      <c r="AO84" s="16" t="b">
        <v>0</v>
      </c>
      <c r="AP84" s="16" t="b">
        <v>0</v>
      </c>
      <c r="AQ84" s="110" t="b">
        <v>0</v>
      </c>
      <c r="AR84" s="76" t="s">
        <v>92</v>
      </c>
      <c r="AS84" s="19">
        <v>1</v>
      </c>
      <c r="AT84" s="15" t="s">
        <v>93</v>
      </c>
      <c r="AU84" s="15" t="s">
        <v>2</v>
      </c>
      <c r="AV84" s="15" t="s">
        <v>6</v>
      </c>
    </row>
    <row r="85" spans="1:48">
      <c r="A85" s="63"/>
      <c r="B85" s="63"/>
      <c r="C85" s="63"/>
      <c r="D85" s="100"/>
      <c r="E85" s="63"/>
      <c r="F85" s="63"/>
      <c r="G85" s="63"/>
      <c r="H85" s="63"/>
      <c r="I85" s="63"/>
      <c r="J85" s="63"/>
      <c r="K85" s="63"/>
      <c r="L85" s="135"/>
      <c r="M85" s="63"/>
      <c r="N85" s="63"/>
      <c r="O85" s="135"/>
      <c r="P85" s="63"/>
      <c r="Q85" s="63"/>
      <c r="R85" s="63"/>
      <c r="S85" s="100"/>
      <c r="T85" s="63"/>
      <c r="U85" s="63"/>
      <c r="V85" s="63"/>
      <c r="W85" s="63"/>
      <c r="X85" s="63"/>
      <c r="Y85" s="63"/>
      <c r="Z85" s="63"/>
      <c r="AA85" s="63"/>
      <c r="AB85" s="63"/>
      <c r="AC85" s="100"/>
      <c r="AD85" s="63"/>
      <c r="AE85" s="63"/>
      <c r="AF85" s="63"/>
      <c r="AG85" s="64"/>
      <c r="AH85" s="64"/>
      <c r="AI85" s="64"/>
      <c r="AJ85" s="64"/>
      <c r="AK85" s="113"/>
      <c r="AL85" s="87"/>
      <c r="AM85" s="65"/>
      <c r="AN85" s="124"/>
      <c r="AO85" s="64"/>
      <c r="AP85" s="64"/>
      <c r="AQ85" s="113"/>
      <c r="AR85" s="79"/>
      <c r="AS85" s="65"/>
      <c r="AT85" s="63"/>
      <c r="AU85" s="63"/>
      <c r="AV85" s="63"/>
    </row>
    <row r="86" spans="1:48">
      <c r="A86" s="15"/>
      <c r="B86" s="15"/>
      <c r="C86" s="15"/>
      <c r="D86" s="97" t="s">
        <v>119</v>
      </c>
      <c r="E86" s="15" t="s">
        <v>120</v>
      </c>
      <c r="F86" s="15"/>
      <c r="G86" s="15"/>
      <c r="H86" s="15"/>
      <c r="I86" s="15" t="s">
        <v>121</v>
      </c>
      <c r="J86" s="15" t="s">
        <v>78</v>
      </c>
      <c r="K86" s="15">
        <v>10</v>
      </c>
      <c r="L86" s="131">
        <v>10</v>
      </c>
      <c r="M86" s="15">
        <v>10</v>
      </c>
      <c r="N86" s="15">
        <v>10</v>
      </c>
      <c r="O86" s="131">
        <v>10</v>
      </c>
      <c r="P86" s="15" t="s">
        <v>122</v>
      </c>
      <c r="Q86" s="15"/>
      <c r="R86" s="15"/>
      <c r="S86" s="97"/>
      <c r="T86" s="15" t="s">
        <v>123</v>
      </c>
      <c r="U86" s="15">
        <v>0.9</v>
      </c>
      <c r="V86" s="15">
        <v>50</v>
      </c>
      <c r="W86" s="15" t="s">
        <v>2</v>
      </c>
      <c r="X86" s="15" t="s">
        <v>124</v>
      </c>
      <c r="Y86" s="15" t="s">
        <v>90</v>
      </c>
      <c r="Z86" s="15"/>
      <c r="AA86" s="15"/>
      <c r="AB86" s="15"/>
      <c r="AC86" s="97" t="s">
        <v>123</v>
      </c>
      <c r="AD86" s="15" t="s">
        <v>85</v>
      </c>
      <c r="AE86" s="15" t="s">
        <v>85</v>
      </c>
      <c r="AF86" s="15" t="s">
        <v>85</v>
      </c>
      <c r="AG86" s="16" t="b">
        <v>1</v>
      </c>
      <c r="AH86" s="16" t="b">
        <v>1</v>
      </c>
      <c r="AI86" s="16" t="b">
        <v>0</v>
      </c>
      <c r="AJ86" s="16" t="b">
        <v>0</v>
      </c>
      <c r="AK86" s="110"/>
      <c r="AL86" s="84" t="s">
        <v>32</v>
      </c>
      <c r="AM86" s="19">
        <v>50</v>
      </c>
      <c r="AN86" s="120" t="s">
        <v>86</v>
      </c>
      <c r="AO86" s="16"/>
      <c r="AP86" s="16"/>
      <c r="AQ86" s="110"/>
      <c r="AR86" s="76" t="s">
        <v>32</v>
      </c>
      <c r="AS86" s="19">
        <v>50</v>
      </c>
      <c r="AT86" s="16" t="s">
        <v>125</v>
      </c>
      <c r="AU86" s="15"/>
      <c r="AV86" s="15" t="s">
        <v>6</v>
      </c>
    </row>
    <row r="87" spans="1:48">
      <c r="A87" s="15"/>
      <c r="B87" s="15"/>
      <c r="C87" s="15"/>
      <c r="D87" s="97"/>
      <c r="E87" s="15" t="s">
        <v>126</v>
      </c>
      <c r="F87" s="15"/>
      <c r="G87" s="15"/>
      <c r="H87" s="15"/>
      <c r="I87" s="15"/>
      <c r="J87" s="15"/>
      <c r="K87" s="15"/>
      <c r="L87" s="131"/>
      <c r="M87" s="15"/>
      <c r="N87" s="15"/>
      <c r="O87" s="131"/>
      <c r="P87" s="15"/>
      <c r="Q87" s="15"/>
      <c r="R87" s="15"/>
      <c r="S87" s="97"/>
      <c r="T87" s="15"/>
      <c r="U87" s="15"/>
      <c r="V87" s="15"/>
      <c r="W87" s="15"/>
      <c r="X87" s="15"/>
      <c r="Y87" s="15"/>
      <c r="Z87" s="15"/>
      <c r="AA87" s="15"/>
      <c r="AB87" s="15"/>
      <c r="AC87" s="97"/>
      <c r="AD87" s="15"/>
      <c r="AE87" s="15"/>
      <c r="AF87" s="15"/>
      <c r="AG87" s="16"/>
      <c r="AH87" s="16"/>
      <c r="AI87" s="16"/>
      <c r="AJ87" s="16"/>
      <c r="AK87" s="110"/>
      <c r="AL87" s="84" t="s">
        <v>38</v>
      </c>
      <c r="AM87" s="19">
        <v>170</v>
      </c>
      <c r="AN87" s="120" t="s">
        <v>86</v>
      </c>
      <c r="AO87" s="16"/>
      <c r="AP87" s="16"/>
      <c r="AQ87" s="110"/>
      <c r="AR87" s="76" t="s">
        <v>38</v>
      </c>
      <c r="AS87" s="19">
        <v>50</v>
      </c>
      <c r="AT87" s="16" t="s">
        <v>125</v>
      </c>
      <c r="AU87" s="15"/>
      <c r="AV87" s="15"/>
    </row>
    <row r="92" spans="1:48">
      <c r="B92" s="1"/>
      <c r="C92" s="1"/>
      <c r="D92" s="95"/>
      <c r="E92" s="1"/>
      <c r="F92" s="1"/>
      <c r="G92" s="1"/>
      <c r="H92" s="1"/>
    </row>
  </sheetData>
  <conditionalFormatting sqref="B7:B11 X29 C35:D35 E34:H35 B79:B82 B28:B35 C30:D32 E29:H31 C7:G7 AG29:AN29 AD62:AQ62 AG37:AN37 AL31:AQ32 AN64:AQ65 AL42:AQ43 AO51:AQ51 AO29:AV30 AO59:AV59 AO63:AV63 AO55:AV55 AO37:AV41 AO49:AQ49 AR49:AV51 AL17:AV17 AO16:AV16 AL80:AV81 AO79:AV79 AL84:AV84 AO83:AV83 AL72:AV73 AO71:AV71 AL76:AV76 AO75:AV75 P58:Y58 P49:S52 P60:S60 P64:S68 P83:S84 P73:S73 P46:S46 P41:S43 P88:U89 P17:V17 P36:W36 P39:Y39 B5:G6 I35:S35 I30:S32 C79:S81 B83:O89 C71:O73 B75:S76 I38:O43 B16:O17 C36:O37 AL50:AQ50 P54:S56 B47:H68 I46:O68 Z29:AC29 T30:AB30 T83:AB83 T79:AB79 T49:AK49 T75:AB75 W88:AB89 Y36:AU36 AC10:AK11 P40:AB40 AC72:AF72 P16:AB16 P38:AK38 P71:AB72 AC71:AK71 AV71:AV72 AC8:AN9 P85:AB87 AC85:AU89 P47:AU47 P57:AU57 AC61:AU61 P53:AU53 I7:AB11 AC7:AK7 I5:AN6 X17:AB17 AC16:AK17 AA48:AQ48 X31:AB31 AC30:AK31 AV16:AV17 T34:AK34 T51:AK51 P59:AK59 T64:AB64 AC63:AK64 T67:AK67 AO67:AV67 T55:AK55 AA37:AC37 AA39:AB39 AC39:AN40 T41:AK42 AO34:AV34 T45:AK45 U80:AB80 AC79:AK80 AV78:AV80 U84:AB84 AC83:AK84 AV83:AV89 Z50:AC50 AO45:AV45 U76:AB76 AC75:AK76 AV75:AV76 C9:G11 C8:F8 C29:T29 P37:T37 P48:Y48 T54:Y54 P61:AB63 B70:AV70 B78:AU78 AA54:AQ54 AA58:AQ58 AO5:AV11 AV36:AV42 AV47:AV51 AV53:AV55 AV57:AV59 AV61:AV64 AV29:AV31 B18:H19 B20:I27 C28:H28">
    <cfRule type="cellIs" dxfId="86" priority="209" operator="equal">
      <formula>"nil"</formula>
    </cfRule>
  </conditionalFormatting>
  <conditionalFormatting sqref="U29:V29">
    <cfRule type="cellIs" dxfId="85" priority="207" operator="equal">
      <formula>"nil"</formula>
    </cfRule>
  </conditionalFormatting>
  <conditionalFormatting sqref="AC29">
    <cfRule type="cellIs" dxfId="84" priority="205" operator="equal">
      <formula>"nil"</formula>
    </cfRule>
  </conditionalFormatting>
  <conditionalFormatting sqref="AD29:AF29">
    <cfRule type="cellIs" dxfId="83" priority="204" operator="equal">
      <formula>"nil"</formula>
    </cfRule>
  </conditionalFormatting>
  <conditionalFormatting sqref="W29:Y29">
    <cfRule type="cellIs" dxfId="82" priority="203" operator="equal">
      <formula>"nil"</formula>
    </cfRule>
  </conditionalFormatting>
  <conditionalFormatting sqref="U47:W47">
    <cfRule type="cellIs" dxfId="81" priority="197" operator="equal">
      <formula>"nil"</formula>
    </cfRule>
  </conditionalFormatting>
  <conditionalFormatting sqref="U48:V48">
    <cfRule type="cellIs" dxfId="80" priority="196" operator="equal">
      <formula>"nil"</formula>
    </cfRule>
  </conditionalFormatting>
  <conditionalFormatting sqref="AC48">
    <cfRule type="cellIs" dxfId="79" priority="194" operator="equal">
      <formula>"nil"</formula>
    </cfRule>
  </conditionalFormatting>
  <conditionalFormatting sqref="AD48:AF48">
    <cfRule type="cellIs" dxfId="78" priority="193" operator="equal">
      <formula>"nil"</formula>
    </cfRule>
  </conditionalFormatting>
  <conditionalFormatting sqref="W48:Y48">
    <cfRule type="cellIs" dxfId="77" priority="192" operator="equal">
      <formula>"nil"</formula>
    </cfRule>
  </conditionalFormatting>
  <conditionalFormatting sqref="AR48:AV48">
    <cfRule type="cellIs" dxfId="76" priority="187" operator="equal">
      <formula>"nil"</formula>
    </cfRule>
  </conditionalFormatting>
  <conditionalFormatting sqref="AR31:AV32 AL33 T31:V31">
    <cfRule type="cellIs" dxfId="75" priority="177" operator="equal">
      <formula>"nil"</formula>
    </cfRule>
  </conditionalFormatting>
  <conditionalFormatting sqref="AM64:AM65">
    <cfRule type="cellIs" dxfId="74" priority="125" operator="equal">
      <formula>"nil"</formula>
    </cfRule>
  </conditionalFormatting>
  <conditionalFormatting sqref="U58:V58">
    <cfRule type="cellIs" dxfId="73" priority="158" operator="equal">
      <formula>"nil"</formula>
    </cfRule>
  </conditionalFormatting>
  <conditionalFormatting sqref="AC58">
    <cfRule type="cellIs" dxfId="72" priority="157" operator="equal">
      <formula>"nil"</formula>
    </cfRule>
  </conditionalFormatting>
  <conditionalFormatting sqref="AD58:AF58">
    <cfRule type="cellIs" dxfId="71" priority="156" operator="equal">
      <formula>"nil"</formula>
    </cfRule>
  </conditionalFormatting>
  <conditionalFormatting sqref="W58:Y58">
    <cfRule type="cellIs" dxfId="70" priority="155" operator="equal">
      <formula>"nil"</formula>
    </cfRule>
  </conditionalFormatting>
  <conditionalFormatting sqref="AR58:AV58">
    <cfRule type="cellIs" dxfId="69" priority="152" operator="equal">
      <formula>"nil"</formula>
    </cfRule>
  </conditionalFormatting>
  <conditionalFormatting sqref="U62:V62">
    <cfRule type="cellIs" dxfId="68" priority="140" operator="equal">
      <formula>"nil"</formula>
    </cfRule>
  </conditionalFormatting>
  <conditionalFormatting sqref="AD62:AF62">
    <cfRule type="cellIs" dxfId="67" priority="138" operator="equal">
      <formula>"nil"</formula>
    </cfRule>
  </conditionalFormatting>
  <conditionalFormatting sqref="W62:Y62">
    <cfRule type="cellIs" dxfId="66" priority="137" operator="equal">
      <formula>"nil"</formula>
    </cfRule>
  </conditionalFormatting>
  <conditionalFormatting sqref="AR62:AV62">
    <cfRule type="cellIs" dxfId="65" priority="134" operator="equal">
      <formula>"nil"</formula>
    </cfRule>
  </conditionalFormatting>
  <conditionalFormatting sqref="AR64:AV65 AL66">
    <cfRule type="cellIs" dxfId="64" priority="133" operator="equal">
      <formula>"nil"</formula>
    </cfRule>
  </conditionalFormatting>
  <conditionalFormatting sqref="AL64:AL65">
    <cfRule type="cellIs" dxfId="63" priority="132" operator="equal">
      <formula>"nil"</formula>
    </cfRule>
  </conditionalFormatting>
  <conditionalFormatting sqref="U54:V54">
    <cfRule type="cellIs" dxfId="62" priority="122" operator="equal">
      <formula>"nil"</formula>
    </cfRule>
  </conditionalFormatting>
  <conditionalFormatting sqref="AC54">
    <cfRule type="cellIs" dxfId="61" priority="121" operator="equal">
      <formula>"nil"</formula>
    </cfRule>
  </conditionalFormatting>
  <conditionalFormatting sqref="AD54:AF54">
    <cfRule type="cellIs" dxfId="60" priority="120" operator="equal">
      <formula>"nil"</formula>
    </cfRule>
  </conditionalFormatting>
  <conditionalFormatting sqref="W54:Y54">
    <cfRule type="cellIs" dxfId="59" priority="119" operator="equal">
      <formula>"nil"</formula>
    </cfRule>
  </conditionalFormatting>
  <conditionalFormatting sqref="AR54:AV54">
    <cfRule type="cellIs" dxfId="58" priority="116" operator="equal">
      <formula>"nil"</formula>
    </cfRule>
  </conditionalFormatting>
  <conditionalFormatting sqref="X36:X37 B36:B46 C38:D43 E38:H42 C46:D46 E45:H46">
    <cfRule type="cellIs" dxfId="57" priority="106" operator="equal">
      <formula>"nil"</formula>
    </cfRule>
  </conditionalFormatting>
  <conditionalFormatting sqref="U37:V37">
    <cfRule type="cellIs" dxfId="56" priority="105" operator="equal">
      <formula>"nil"</formula>
    </cfRule>
  </conditionalFormatting>
  <conditionalFormatting sqref="AC37">
    <cfRule type="cellIs" dxfId="55" priority="104" operator="equal">
      <formula>"nil"</formula>
    </cfRule>
  </conditionalFormatting>
  <conditionalFormatting sqref="AD37:AF37">
    <cfRule type="cellIs" dxfId="54" priority="103" operator="equal">
      <formula>"nil"</formula>
    </cfRule>
  </conditionalFormatting>
  <conditionalFormatting sqref="W37:Y37">
    <cfRule type="cellIs" dxfId="53" priority="102" operator="equal">
      <formula>"nil"</formula>
    </cfRule>
  </conditionalFormatting>
  <conditionalFormatting sqref="AR42:AV43 AL44">
    <cfRule type="cellIs" dxfId="52" priority="98" operator="equal">
      <formula>"nil"</formula>
    </cfRule>
  </conditionalFormatting>
  <conditionalFormatting sqref="AL82">
    <cfRule type="cellIs" dxfId="51" priority="82" operator="equal">
      <formula>"nil"</formula>
    </cfRule>
  </conditionalFormatting>
  <conditionalFormatting sqref="W17">
    <cfRule type="cellIs" dxfId="50" priority="73" operator="equal">
      <formula>"nil"</formula>
    </cfRule>
  </conditionalFormatting>
  <conditionalFormatting sqref="W31">
    <cfRule type="cellIs" dxfId="49" priority="72" operator="equal">
      <formula>"nil"</formula>
    </cfRule>
  </conditionalFormatting>
  <conditionalFormatting sqref="Z58">
    <cfRule type="cellIs" dxfId="48" priority="71" operator="equal">
      <formula>"nil"</formula>
    </cfRule>
  </conditionalFormatting>
  <conditionalFormatting sqref="Z54">
    <cfRule type="cellIs" dxfId="47" priority="70" operator="equal">
      <formula>"nil"</formula>
    </cfRule>
  </conditionalFormatting>
  <conditionalFormatting sqref="Z48">
    <cfRule type="cellIs" dxfId="46" priority="69" operator="equal">
      <formula>"nil"</formula>
    </cfRule>
  </conditionalFormatting>
  <conditionalFormatting sqref="Z37">
    <cfRule type="cellIs" dxfId="45" priority="68" operator="equal">
      <formula>"nil"</formula>
    </cfRule>
  </conditionalFormatting>
  <conditionalFormatting sqref="Z39">
    <cfRule type="cellIs" dxfId="44" priority="67" operator="equal">
      <formula>"nil"</formula>
    </cfRule>
  </conditionalFormatting>
  <conditionalFormatting sqref="AC62">
    <cfRule type="cellIs" dxfId="43" priority="66" operator="equal">
      <formula>"nil"</formula>
    </cfRule>
  </conditionalFormatting>
  <conditionalFormatting sqref="AC62">
    <cfRule type="cellIs" dxfId="42" priority="65" operator="equal">
      <formula>"nil"</formula>
    </cfRule>
  </conditionalFormatting>
  <conditionalFormatting sqref="T84">
    <cfRule type="cellIs" dxfId="41" priority="58" operator="equal">
      <formula>"nil"</formula>
    </cfRule>
  </conditionalFormatting>
  <conditionalFormatting sqref="X50 T50">
    <cfRule type="cellIs" dxfId="40" priority="55" operator="equal">
      <formula>"nil"</formula>
    </cfRule>
  </conditionalFormatting>
  <conditionalFormatting sqref="U50:V50 AG50:AK50">
    <cfRule type="cellIs" dxfId="39" priority="54" operator="equal">
      <formula>"nil"</formula>
    </cfRule>
  </conditionalFormatting>
  <conditionalFormatting sqref="AC50">
    <cfRule type="cellIs" dxfId="38" priority="53" operator="equal">
      <formula>"nil"</formula>
    </cfRule>
  </conditionalFormatting>
  <conditionalFormatting sqref="AD50:AF50">
    <cfRule type="cellIs" dxfId="37" priority="52" operator="equal">
      <formula>"nil"</formula>
    </cfRule>
  </conditionalFormatting>
  <conditionalFormatting sqref="W50:Y50">
    <cfRule type="cellIs" dxfId="36" priority="51" operator="equal">
      <formula>"nil"</formula>
    </cfRule>
  </conditionalFormatting>
  <conditionalFormatting sqref="B71:B74">
    <cfRule type="cellIs" dxfId="35" priority="46" operator="equal">
      <formula>"nil"</formula>
    </cfRule>
  </conditionalFormatting>
  <conditionalFormatting sqref="AL74 AG72:AK72">
    <cfRule type="cellIs" dxfId="34" priority="45" operator="equal">
      <formula>"nil"</formula>
    </cfRule>
  </conditionalFormatting>
  <conditionalFormatting sqref="T76">
    <cfRule type="cellIs" dxfId="33" priority="37" operator="equal">
      <formula>"nil"</formula>
    </cfRule>
  </conditionalFormatting>
  <conditionalFormatting sqref="T80">
    <cfRule type="cellIs" dxfId="32" priority="36" operator="equal">
      <formula>"nil"</formula>
    </cfRule>
  </conditionalFormatting>
  <conditionalFormatting sqref="H5:H11 G8">
    <cfRule type="cellIs" dxfId="31" priority="28" operator="equal">
      <formula>"nil"</formula>
    </cfRule>
  </conditionalFormatting>
  <conditionalFormatting sqref="AC54">
    <cfRule type="cellIs" dxfId="30" priority="27" operator="equal">
      <formula>"nil"</formula>
    </cfRule>
  </conditionalFormatting>
  <conditionalFormatting sqref="AC58">
    <cfRule type="cellIs" dxfId="29" priority="26" operator="equal">
      <formula>"nil"</formula>
    </cfRule>
  </conditionalFormatting>
  <conditionalFormatting sqref="AL15 B12:B15 AO12:AV12 AL13:AV14 P14:S14 I12:O14 P12:AK13 C12:G14">
    <cfRule type="cellIs" dxfId="28" priority="25" operator="equal">
      <formula>"nil"</formula>
    </cfRule>
  </conditionalFormatting>
  <conditionalFormatting sqref="H12:H14">
    <cfRule type="cellIs" dxfId="27" priority="24" operator="equal">
      <formula>"nil"</formula>
    </cfRule>
  </conditionalFormatting>
  <conditionalFormatting sqref="AL11">
    <cfRule type="cellIs" dxfId="26" priority="23" operator="equal">
      <formula>"nil"</formula>
    </cfRule>
  </conditionalFormatting>
  <conditionalFormatting sqref="T35:V35 X35:AV35">
    <cfRule type="cellIs" dxfId="25" priority="22" operator="equal">
      <formula>"nil"</formula>
    </cfRule>
  </conditionalFormatting>
  <conditionalFormatting sqref="W35">
    <cfRule type="cellIs" dxfId="24" priority="21" operator="equal">
      <formula>"nil"</formula>
    </cfRule>
  </conditionalFormatting>
  <conditionalFormatting sqref="T46:V46 X46:AV46">
    <cfRule type="cellIs" dxfId="23" priority="20" operator="equal">
      <formula>"nil"</formula>
    </cfRule>
  </conditionalFormatting>
  <conditionalFormatting sqref="W46">
    <cfRule type="cellIs" dxfId="22" priority="19" operator="equal">
      <formula>"nil"</formula>
    </cfRule>
  </conditionalFormatting>
  <conditionalFormatting sqref="T52:V52 X52:AV52">
    <cfRule type="cellIs" dxfId="21" priority="18" operator="equal">
      <formula>"nil"</formula>
    </cfRule>
  </conditionalFormatting>
  <conditionalFormatting sqref="W52">
    <cfRule type="cellIs" dxfId="20" priority="17" operator="equal">
      <formula>"nil"</formula>
    </cfRule>
  </conditionalFormatting>
  <conditionalFormatting sqref="T56:V56 X56:AV56">
    <cfRule type="cellIs" dxfId="19" priority="16" operator="equal">
      <formula>"nil"</formula>
    </cfRule>
  </conditionalFormatting>
  <conditionalFormatting sqref="W56">
    <cfRule type="cellIs" dxfId="18" priority="15" operator="equal">
      <formula>"nil"</formula>
    </cfRule>
  </conditionalFormatting>
  <conditionalFormatting sqref="T60:V60 X60:AV60">
    <cfRule type="cellIs" dxfId="17" priority="14" operator="equal">
      <formula>"nil"</formula>
    </cfRule>
  </conditionalFormatting>
  <conditionalFormatting sqref="W60">
    <cfRule type="cellIs" dxfId="16" priority="13" operator="equal">
      <formula>"nil"</formula>
    </cfRule>
  </conditionalFormatting>
  <conditionalFormatting sqref="T68:V68 X68:AV68">
    <cfRule type="cellIs" dxfId="15" priority="12" operator="equal">
      <formula>"nil"</formula>
    </cfRule>
  </conditionalFormatting>
  <conditionalFormatting sqref="W68">
    <cfRule type="cellIs" dxfId="14" priority="11" operator="equal">
      <formula>"nil"</formula>
    </cfRule>
  </conditionalFormatting>
  <conditionalFormatting sqref="I18:AV18 I19">
    <cfRule type="cellIs" dxfId="13" priority="10" operator="equal">
      <formula>"nil"</formula>
    </cfRule>
  </conditionalFormatting>
  <conditionalFormatting sqref="AO26:AV26 AL27:AV27 J26:AK27">
    <cfRule type="cellIs" dxfId="12" priority="4" operator="equal">
      <formula>"nil"</formula>
    </cfRule>
  </conditionalFormatting>
  <conditionalFormatting sqref="AL25">
    <cfRule type="cellIs" dxfId="11" priority="3" operator="equal">
      <formula>"nil"</formula>
    </cfRule>
  </conditionalFormatting>
  <conditionalFormatting sqref="I28:W28 Y28:AV28">
    <cfRule type="cellIs" dxfId="10" priority="2" operator="equal">
      <formula>"nil"</formula>
    </cfRule>
  </conditionalFormatting>
  <conditionalFormatting sqref="X28">
    <cfRule type="cellIs" dxfId="9" priority="1" operator="equal">
      <formula>"nil"</formula>
    </cfRule>
  </conditionalFormatting>
  <conditionalFormatting sqref="AC24:AK25 AC22:AN23 J21:AB25 AC21:AK21 J19:AN20 AO19:AV25">
    <cfRule type="cellIs" dxfId="8" priority="5" operator="equal">
      <formula>"nil"</formula>
    </cfRule>
  </conditionalFormatting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23F31-D664-4F99-AD97-38FA517354EE}">
  <dimension ref="A2:T41"/>
  <sheetViews>
    <sheetView workbookViewId="0">
      <selection activeCell="L29" sqref="L29"/>
    </sheetView>
  </sheetViews>
  <sheetFormatPr defaultRowHeight="15"/>
  <cols>
    <col min="2" max="2" width="11.42578125" bestFit="1" customWidth="1"/>
    <col min="18" max="18" width="16.85546875" bestFit="1" customWidth="1"/>
    <col min="20" max="20" width="20" bestFit="1" customWidth="1"/>
  </cols>
  <sheetData>
    <row r="2" spans="1:20">
      <c r="J2" s="1"/>
      <c r="Q2" s="26" t="s">
        <v>127</v>
      </c>
      <c r="R2" s="27" t="s">
        <v>128</v>
      </c>
      <c r="S2" s="27" t="s">
        <v>129</v>
      </c>
      <c r="T2" s="27" t="s">
        <v>130</v>
      </c>
    </row>
    <row r="3" spans="1:20">
      <c r="A3" s="1" t="s">
        <v>127</v>
      </c>
      <c r="B3" s="1" t="s">
        <v>131</v>
      </c>
      <c r="C3" t="s">
        <v>132</v>
      </c>
      <c r="D3" t="s">
        <v>133</v>
      </c>
      <c r="Q3" s="28"/>
    </row>
    <row r="4" spans="1:20">
      <c r="B4" t="s">
        <v>134</v>
      </c>
      <c r="Q4" s="29" t="s">
        <v>134</v>
      </c>
      <c r="R4" s="29"/>
      <c r="S4" s="29"/>
      <c r="T4" s="29"/>
    </row>
    <row r="5" spans="1:20">
      <c r="B5" t="s">
        <v>135</v>
      </c>
      <c r="Q5" s="29"/>
      <c r="R5" s="30" t="s">
        <v>28</v>
      </c>
      <c r="S5" s="29"/>
      <c r="T5" s="29"/>
    </row>
    <row r="6" spans="1:20">
      <c r="B6" t="s">
        <v>136</v>
      </c>
      <c r="Q6" s="31"/>
      <c r="R6" s="31"/>
      <c r="S6" s="31" t="s">
        <v>28</v>
      </c>
      <c r="T6" s="31"/>
    </row>
    <row r="7" spans="1:20">
      <c r="B7" t="s">
        <v>137</v>
      </c>
      <c r="T7" t="s">
        <v>138</v>
      </c>
    </row>
    <row r="8" spans="1:20">
      <c r="T8" t="s">
        <v>139</v>
      </c>
    </row>
    <row r="9" spans="1:20">
      <c r="T9" t="s">
        <v>140</v>
      </c>
    </row>
    <row r="10" spans="1:20">
      <c r="T10" t="s">
        <v>141</v>
      </c>
    </row>
    <row r="11" spans="1:20">
      <c r="T11" t="s">
        <v>142</v>
      </c>
    </row>
    <row r="12" spans="1:20">
      <c r="Q12" s="31"/>
      <c r="R12" s="31"/>
      <c r="S12" s="31" t="s">
        <v>111</v>
      </c>
      <c r="T12" s="31"/>
    </row>
    <row r="13" spans="1:20">
      <c r="T13" t="s">
        <v>111</v>
      </c>
    </row>
    <row r="14" spans="1:20">
      <c r="Q14" s="31"/>
      <c r="R14" s="31"/>
      <c r="S14" s="31" t="s">
        <v>143</v>
      </c>
      <c r="T14" s="31"/>
    </row>
    <row r="15" spans="1:20">
      <c r="T15" t="s">
        <v>144</v>
      </c>
    </row>
    <row r="16" spans="1:20">
      <c r="T16" t="s">
        <v>145</v>
      </c>
    </row>
    <row r="17" spans="17:20">
      <c r="T17" t="s">
        <v>146</v>
      </c>
    </row>
    <row r="18" spans="17:20">
      <c r="Q18" s="29"/>
      <c r="R18" s="30" t="s">
        <v>147</v>
      </c>
      <c r="S18" s="29"/>
      <c r="T18" s="29"/>
    </row>
    <row r="19" spans="17:20">
      <c r="Q19" s="31"/>
      <c r="R19" s="31"/>
      <c r="S19" s="31" t="s">
        <v>148</v>
      </c>
      <c r="T19" s="31"/>
    </row>
    <row r="20" spans="17:20">
      <c r="T20" t="s">
        <v>149</v>
      </c>
    </row>
    <row r="21" spans="17:20">
      <c r="Q21" s="28"/>
      <c r="S21" t="s">
        <v>150</v>
      </c>
    </row>
    <row r="22" spans="17:20">
      <c r="Q22" s="28"/>
      <c r="T22" t="s">
        <v>150</v>
      </c>
    </row>
    <row r="23" spans="17:20">
      <c r="Q23" s="28"/>
      <c r="S23" t="s">
        <v>151</v>
      </c>
    </row>
    <row r="24" spans="17:20">
      <c r="Q24" s="28"/>
      <c r="T24" t="s">
        <v>152</v>
      </c>
    </row>
    <row r="25" spans="17:20">
      <c r="Q25" s="28"/>
      <c r="T25" t="s">
        <v>151</v>
      </c>
    </row>
    <row r="26" spans="17:20">
      <c r="Q26" s="28"/>
      <c r="S26" t="s">
        <v>153</v>
      </c>
    </row>
    <row r="27" spans="17:20">
      <c r="Q27" s="28"/>
      <c r="S27" t="s">
        <v>154</v>
      </c>
    </row>
    <row r="28" spans="17:20">
      <c r="Q28" s="28"/>
      <c r="T28" t="s">
        <v>155</v>
      </c>
    </row>
    <row r="29" spans="17:20">
      <c r="Q29" s="28"/>
      <c r="S29" t="s">
        <v>156</v>
      </c>
    </row>
    <row r="30" spans="17:20">
      <c r="Q30" s="28"/>
      <c r="T30" t="s">
        <v>156</v>
      </c>
    </row>
    <row r="31" spans="17:20">
      <c r="Q31" s="28"/>
      <c r="T31" t="s">
        <v>157</v>
      </c>
    </row>
    <row r="32" spans="17:20">
      <c r="Q32" s="29"/>
      <c r="R32" s="30" t="s">
        <v>158</v>
      </c>
      <c r="S32" s="29"/>
      <c r="T32" s="29"/>
    </row>
    <row r="33" spans="17:20">
      <c r="Q33" s="31"/>
      <c r="R33" s="31"/>
      <c r="S33" s="31" t="s">
        <v>159</v>
      </c>
      <c r="T33" s="31"/>
    </row>
    <row r="34" spans="17:20">
      <c r="Q34" s="28"/>
      <c r="T34" t="s">
        <v>160</v>
      </c>
    </row>
    <row r="35" spans="17:20">
      <c r="Q35" s="31"/>
      <c r="R35" s="31"/>
      <c r="S35" s="31" t="s">
        <v>123</v>
      </c>
      <c r="T35" s="31"/>
    </row>
    <row r="36" spans="17:20">
      <c r="Q36" s="28"/>
      <c r="T36" t="s">
        <v>161</v>
      </c>
    </row>
    <row r="37" spans="17:20">
      <c r="Q37" s="29"/>
      <c r="R37" s="30" t="s">
        <v>162</v>
      </c>
      <c r="S37" s="29"/>
      <c r="T37" s="29"/>
    </row>
    <row r="38" spans="17:20">
      <c r="Q38" s="31"/>
      <c r="R38" s="31"/>
      <c r="S38" s="31" t="s">
        <v>163</v>
      </c>
      <c r="T38" s="31"/>
    </row>
    <row r="39" spans="17:20">
      <c r="Q39" s="28"/>
      <c r="T39" t="s">
        <v>163</v>
      </c>
    </row>
    <row r="40" spans="17:20">
      <c r="Q40" s="31"/>
      <c r="R40" s="31"/>
      <c r="S40" s="31" t="s">
        <v>164</v>
      </c>
      <c r="T40" s="31"/>
    </row>
    <row r="41" spans="17:20">
      <c r="Q41" s="28"/>
      <c r="T41" t="s">
        <v>165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43E44-E3B0-4655-A8CA-2550CD88D719}">
  <dimension ref="A1:J20"/>
  <sheetViews>
    <sheetView workbookViewId="0">
      <selection activeCell="A12" sqref="A12"/>
    </sheetView>
  </sheetViews>
  <sheetFormatPr defaultRowHeight="15"/>
  <cols>
    <col min="1" max="1" width="43.85546875" bestFit="1" customWidth="1"/>
    <col min="4" max="5" width="12.7109375" customWidth="1"/>
    <col min="6" max="6" width="17.85546875" bestFit="1" customWidth="1"/>
    <col min="8" max="8" width="17.85546875" bestFit="1" customWidth="1"/>
    <col min="10" max="10" width="13.28515625" customWidth="1"/>
    <col min="11" max="11" width="6.42578125" bestFit="1" customWidth="1"/>
    <col min="12" max="12" width="9" bestFit="1" customWidth="1"/>
    <col min="13" max="13" width="13.7109375" bestFit="1" customWidth="1"/>
    <col min="14" max="14" width="13.28515625" bestFit="1" customWidth="1"/>
  </cols>
  <sheetData>
    <row r="1" spans="1:10" s="1" customFormat="1">
      <c r="A1" s="6" t="s">
        <v>1</v>
      </c>
      <c r="B1" s="6"/>
      <c r="C1" s="7"/>
      <c r="D1" s="7"/>
      <c r="E1" s="7"/>
      <c r="F1" s="7"/>
      <c r="G1" s="7"/>
      <c r="H1" s="1" t="s">
        <v>166</v>
      </c>
    </row>
    <row r="2" spans="1:10">
      <c r="A2" s="6" t="s">
        <v>9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167</v>
      </c>
    </row>
    <row r="3" spans="1:10">
      <c r="A3" t="s">
        <v>168</v>
      </c>
      <c r="B3">
        <v>50</v>
      </c>
      <c r="C3">
        <v>1.5</v>
      </c>
      <c r="D3">
        <v>10</v>
      </c>
      <c r="E3" t="s">
        <v>78</v>
      </c>
      <c r="F3">
        <v>20</v>
      </c>
      <c r="G3">
        <v>1</v>
      </c>
      <c r="H3" t="s">
        <v>38</v>
      </c>
    </row>
    <row r="4" spans="1:10">
      <c r="E4" t="s">
        <v>78</v>
      </c>
      <c r="F4">
        <v>20</v>
      </c>
      <c r="G4">
        <v>1</v>
      </c>
      <c r="H4" t="s">
        <v>32</v>
      </c>
    </row>
    <row r="5" spans="1:10">
      <c r="A5" t="s">
        <v>169</v>
      </c>
      <c r="E5" t="s">
        <v>105</v>
      </c>
      <c r="F5">
        <v>1</v>
      </c>
      <c r="G5">
        <v>1</v>
      </c>
      <c r="H5" t="s">
        <v>170</v>
      </c>
    </row>
    <row r="6" spans="1:10">
      <c r="A6" t="s">
        <v>171</v>
      </c>
      <c r="B6">
        <v>50</v>
      </c>
      <c r="C6">
        <v>1.5</v>
      </c>
      <c r="D6">
        <v>10</v>
      </c>
      <c r="E6" t="s">
        <v>105</v>
      </c>
      <c r="H6" t="s">
        <v>170</v>
      </c>
    </row>
    <row r="7" spans="1:10">
      <c r="A7" t="s">
        <v>172</v>
      </c>
      <c r="E7" t="s">
        <v>105</v>
      </c>
      <c r="H7" t="s">
        <v>38</v>
      </c>
    </row>
    <row r="8" spans="1:10">
      <c r="A8" t="s">
        <v>173</v>
      </c>
      <c r="B8">
        <v>80</v>
      </c>
      <c r="C8">
        <v>2</v>
      </c>
      <c r="D8">
        <v>5</v>
      </c>
      <c r="E8" t="s">
        <v>78</v>
      </c>
      <c r="F8">
        <v>10</v>
      </c>
      <c r="G8">
        <v>1</v>
      </c>
      <c r="H8" t="s">
        <v>32</v>
      </c>
    </row>
    <row r="9" spans="1:10">
      <c r="A9" t="s">
        <v>174</v>
      </c>
      <c r="E9" t="s">
        <v>78</v>
      </c>
      <c r="H9" t="s">
        <v>38</v>
      </c>
    </row>
    <row r="10" spans="1:10">
      <c r="A10" t="s">
        <v>175</v>
      </c>
      <c r="E10" t="s">
        <v>78</v>
      </c>
      <c r="H10" t="s">
        <v>38</v>
      </c>
    </row>
    <row r="11" spans="1:10">
      <c r="A11" t="s">
        <v>176</v>
      </c>
      <c r="B11" s="42"/>
      <c r="C11" s="42"/>
      <c r="D11" s="42"/>
    </row>
    <row r="12" spans="1:10">
      <c r="A12" t="s">
        <v>177</v>
      </c>
      <c r="B12">
        <v>1000</v>
      </c>
      <c r="C12">
        <v>1.1499999999999999</v>
      </c>
      <c r="D12">
        <v>0</v>
      </c>
      <c r="E12" s="42" t="s">
        <v>78</v>
      </c>
      <c r="F12" s="42">
        <v>20</v>
      </c>
      <c r="G12" s="42">
        <v>1</v>
      </c>
      <c r="H12" t="s">
        <v>178</v>
      </c>
      <c r="J12" s="45"/>
    </row>
    <row r="13" spans="1:10">
      <c r="A13" t="s">
        <v>179</v>
      </c>
      <c r="F13">
        <v>25</v>
      </c>
    </row>
    <row r="14" spans="1:10">
      <c r="A14" t="s">
        <v>180</v>
      </c>
    </row>
    <row r="15" spans="1:10">
      <c r="A15" t="s">
        <v>181</v>
      </c>
    </row>
    <row r="16" spans="1:10">
      <c r="A16" s="42" t="s">
        <v>182</v>
      </c>
    </row>
    <row r="19" spans="1:8">
      <c r="A19" t="s">
        <v>183</v>
      </c>
      <c r="B19">
        <v>50</v>
      </c>
      <c r="C19">
        <v>1.5</v>
      </c>
      <c r="D19">
        <v>10</v>
      </c>
      <c r="E19" t="s">
        <v>105</v>
      </c>
      <c r="H19" t="s">
        <v>184</v>
      </c>
    </row>
    <row r="20" spans="1:8">
      <c r="A20" t="s">
        <v>183</v>
      </c>
      <c r="B20">
        <v>50</v>
      </c>
      <c r="C20">
        <v>1.5</v>
      </c>
      <c r="D20">
        <v>10</v>
      </c>
      <c r="E20" t="s">
        <v>105</v>
      </c>
      <c r="H20" t="s">
        <v>184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4618E-A3DF-4EEC-9A86-F1390FA0DBB9}">
  <dimension ref="A2:G10"/>
  <sheetViews>
    <sheetView zoomScale="130" zoomScaleNormal="130" workbookViewId="0">
      <selection activeCell="A2" sqref="A2:G11"/>
    </sheetView>
  </sheetViews>
  <sheetFormatPr defaultRowHeight="15"/>
  <cols>
    <col min="1" max="1" width="11.42578125" bestFit="1" customWidth="1"/>
    <col min="2" max="2" width="21.42578125" bestFit="1" customWidth="1"/>
    <col min="8" max="8" width="17.85546875" bestFit="1" customWidth="1"/>
  </cols>
  <sheetData>
    <row r="2" spans="1:7">
      <c r="A2" s="1" t="s">
        <v>131</v>
      </c>
      <c r="B2" s="1" t="s">
        <v>166</v>
      </c>
      <c r="C2" s="1" t="s">
        <v>16</v>
      </c>
      <c r="D2" s="1" t="s">
        <v>17</v>
      </c>
      <c r="E2" s="1" t="s">
        <v>18</v>
      </c>
    </row>
    <row r="3" spans="1:7">
      <c r="A3" t="s">
        <v>134</v>
      </c>
      <c r="B3" t="s">
        <v>32</v>
      </c>
      <c r="C3" t="s">
        <v>33</v>
      </c>
      <c r="E3">
        <v>0</v>
      </c>
    </row>
    <row r="4" spans="1:7">
      <c r="B4" t="s">
        <v>38</v>
      </c>
      <c r="C4" t="s">
        <v>33</v>
      </c>
      <c r="E4">
        <v>0</v>
      </c>
    </row>
    <row r="5" spans="1:7">
      <c r="B5" t="s">
        <v>185</v>
      </c>
      <c r="C5" t="s">
        <v>186</v>
      </c>
      <c r="D5">
        <v>4</v>
      </c>
      <c r="E5">
        <v>1</v>
      </c>
      <c r="G5" t="s">
        <v>187</v>
      </c>
    </row>
    <row r="6" spans="1:7">
      <c r="B6" t="s">
        <v>188</v>
      </c>
      <c r="C6" t="s">
        <v>189</v>
      </c>
      <c r="E6">
        <v>1</v>
      </c>
      <c r="G6" t="s">
        <v>190</v>
      </c>
    </row>
    <row r="7" spans="1:7">
      <c r="A7" t="s">
        <v>191</v>
      </c>
      <c r="B7" t="s">
        <v>170</v>
      </c>
    </row>
    <row r="8" spans="1:7">
      <c r="A8" t="s">
        <v>192</v>
      </c>
      <c r="B8" t="s">
        <v>170</v>
      </c>
    </row>
    <row r="9" spans="1:7">
      <c r="A9" s="3" t="s">
        <v>193</v>
      </c>
      <c r="B9" t="s">
        <v>178</v>
      </c>
      <c r="C9" t="s">
        <v>105</v>
      </c>
    </row>
    <row r="10" spans="1:7">
      <c r="B10" s="3" t="s">
        <v>194</v>
      </c>
      <c r="C10" s="3"/>
      <c r="D10" s="3">
        <v>100</v>
      </c>
      <c r="E10" s="3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045CC-E4FE-4549-979E-BE0104045CD6}">
  <dimension ref="A1:AI34"/>
  <sheetViews>
    <sheetView workbookViewId="0">
      <selection activeCell="B5" sqref="B5"/>
    </sheetView>
  </sheetViews>
  <sheetFormatPr defaultRowHeight="15"/>
  <cols>
    <col min="1" max="2" width="13.140625" bestFit="1" customWidth="1"/>
    <col min="3" max="3" width="23.5703125" bestFit="1" customWidth="1"/>
    <col min="5" max="5" width="11.140625" bestFit="1" customWidth="1"/>
    <col min="7" max="7" width="14.85546875" bestFit="1" customWidth="1"/>
    <col min="8" max="8" width="10.28515625" bestFit="1" customWidth="1"/>
    <col min="9" max="9" width="14.7109375" bestFit="1" customWidth="1"/>
    <col min="11" max="11" width="9.5703125" bestFit="1" customWidth="1"/>
    <col min="12" max="12" width="16.140625" bestFit="1" customWidth="1"/>
    <col min="13" max="13" width="23.5703125" customWidth="1"/>
    <col min="14" max="14" width="12" bestFit="1" customWidth="1"/>
    <col min="15" max="16" width="11.5703125" bestFit="1" customWidth="1"/>
    <col min="17" max="21" width="9.140625" style="17"/>
    <col min="22" max="22" width="2.85546875" style="51" customWidth="1"/>
    <col min="23" max="23" width="17.85546875" bestFit="1" customWidth="1"/>
    <col min="24" max="24" width="14.140625" style="20" bestFit="1" customWidth="1"/>
    <col min="25" max="25" width="14.42578125" style="20" bestFit="1" customWidth="1"/>
    <col min="26" max="26" width="2.42578125" style="54" customWidth="1"/>
    <col min="27" max="29" width="9.140625" style="17"/>
    <col min="30" max="30" width="2.42578125" style="51" customWidth="1"/>
    <col min="31" max="31" width="17.85546875" bestFit="1" customWidth="1"/>
    <col min="33" max="33" width="15.85546875" bestFit="1" customWidth="1"/>
    <col min="35" max="35" width="2.42578125" style="48" customWidth="1"/>
  </cols>
  <sheetData>
    <row r="1" spans="1:35" s="1" customFormat="1">
      <c r="E1" s="25"/>
      <c r="F1" s="25"/>
      <c r="G1" s="25"/>
      <c r="H1" s="25"/>
      <c r="I1" s="25"/>
      <c r="J1" s="25"/>
      <c r="K1" s="25"/>
      <c r="L1" s="25"/>
      <c r="M1" s="2"/>
      <c r="N1" s="2"/>
      <c r="O1" s="2"/>
      <c r="P1" s="2"/>
      <c r="Q1" s="22" t="s">
        <v>195</v>
      </c>
      <c r="R1" s="22"/>
      <c r="S1" s="22"/>
      <c r="T1" s="22"/>
      <c r="U1" s="22"/>
      <c r="V1" s="49"/>
      <c r="W1" s="23"/>
      <c r="X1" s="24"/>
      <c r="Y1" s="24"/>
      <c r="Z1" s="52"/>
      <c r="AA1" s="21" t="s">
        <v>109</v>
      </c>
      <c r="AB1" s="21"/>
      <c r="AC1" s="21"/>
      <c r="AD1" s="49"/>
      <c r="AE1" s="4"/>
      <c r="AF1" s="4"/>
      <c r="AG1" s="4"/>
      <c r="AH1" s="4"/>
      <c r="AI1" s="46"/>
    </row>
    <row r="2" spans="1:35" s="1" customFormat="1">
      <c r="C2" s="1" t="s">
        <v>196</v>
      </c>
      <c r="E2" s="25"/>
      <c r="F2" s="25"/>
      <c r="G2" s="25"/>
      <c r="H2" s="25"/>
      <c r="I2" s="25"/>
      <c r="J2" s="25" t="s">
        <v>51</v>
      </c>
      <c r="K2" s="25"/>
      <c r="L2" s="25"/>
      <c r="M2" s="2" t="s">
        <v>52</v>
      </c>
      <c r="N2" s="2" t="s">
        <v>53</v>
      </c>
      <c r="O2" s="2"/>
      <c r="P2" s="2"/>
      <c r="Q2" s="22" t="s">
        <v>54</v>
      </c>
      <c r="R2" s="22"/>
      <c r="S2" s="22"/>
      <c r="T2" s="22"/>
      <c r="U2" s="22"/>
      <c r="V2" s="49"/>
      <c r="W2" s="23" t="s">
        <v>2</v>
      </c>
      <c r="X2" s="24"/>
      <c r="Y2" s="24"/>
      <c r="Z2" s="52"/>
      <c r="AA2" s="21" t="s">
        <v>54</v>
      </c>
      <c r="AB2" s="21"/>
      <c r="AC2" s="21"/>
      <c r="AD2" s="49"/>
      <c r="AE2" s="4" t="s">
        <v>167</v>
      </c>
      <c r="AF2" s="4"/>
      <c r="AG2" s="4"/>
      <c r="AH2" s="4"/>
      <c r="AI2" s="46"/>
    </row>
    <row r="3" spans="1:35" s="1" customFormat="1">
      <c r="A3" s="1" t="s">
        <v>6</v>
      </c>
      <c r="B3" s="1" t="s">
        <v>48</v>
      </c>
      <c r="C3" s="1" t="s">
        <v>197</v>
      </c>
      <c r="E3" s="25" t="s">
        <v>57</v>
      </c>
      <c r="F3" s="25" t="s">
        <v>58</v>
      </c>
      <c r="G3" s="25" t="s">
        <v>24</v>
      </c>
      <c r="H3" s="25" t="s">
        <v>50</v>
      </c>
      <c r="I3" s="25" t="s">
        <v>60</v>
      </c>
      <c r="J3" s="25" t="s">
        <v>61</v>
      </c>
      <c r="K3" s="25" t="s">
        <v>62</v>
      </c>
      <c r="L3" s="25" t="s">
        <v>198</v>
      </c>
      <c r="M3" s="2" t="s">
        <v>63</v>
      </c>
      <c r="N3" s="2" t="s">
        <v>64</v>
      </c>
      <c r="O3" s="2" t="s">
        <v>65</v>
      </c>
      <c r="P3" s="2" t="s">
        <v>66</v>
      </c>
      <c r="Q3" s="22" t="s">
        <v>67</v>
      </c>
      <c r="R3" s="22" t="s">
        <v>68</v>
      </c>
      <c r="S3" s="22" t="s">
        <v>69</v>
      </c>
      <c r="T3" s="44" t="s">
        <v>70</v>
      </c>
      <c r="U3" s="44" t="s">
        <v>71</v>
      </c>
      <c r="V3" s="55"/>
      <c r="W3" s="23" t="s">
        <v>199</v>
      </c>
      <c r="X3" s="24" t="s">
        <v>26</v>
      </c>
      <c r="Y3" s="24" t="s">
        <v>25</v>
      </c>
      <c r="Z3" s="52"/>
      <c r="AA3" s="21" t="s">
        <v>67</v>
      </c>
      <c r="AB3" s="21" t="s">
        <v>68</v>
      </c>
      <c r="AC3" s="21" t="s">
        <v>69</v>
      </c>
      <c r="AD3" s="49"/>
      <c r="AE3" s="4" t="s">
        <v>199</v>
      </c>
      <c r="AF3" s="4" t="s">
        <v>74</v>
      </c>
      <c r="AG3" s="4" t="s">
        <v>75</v>
      </c>
      <c r="AH3" s="4" t="s">
        <v>76</v>
      </c>
      <c r="AI3" s="46"/>
    </row>
    <row r="4" spans="1:35" s="15" customFormat="1">
      <c r="A4" s="15" t="s">
        <v>28</v>
      </c>
      <c r="B4" s="15" t="s">
        <v>200</v>
      </c>
      <c r="C4" s="15" t="s">
        <v>80</v>
      </c>
      <c r="E4" s="15">
        <v>0.8</v>
      </c>
      <c r="F4" s="15">
        <v>50</v>
      </c>
      <c r="G4" s="15" t="s">
        <v>51</v>
      </c>
      <c r="H4" s="15" t="s">
        <v>80</v>
      </c>
      <c r="I4" s="15" t="s">
        <v>82</v>
      </c>
      <c r="J4" s="15">
        <v>20</v>
      </c>
      <c r="K4" s="15">
        <v>5</v>
      </c>
      <c r="L4" s="15" t="s">
        <v>170</v>
      </c>
      <c r="M4" s="15" t="s">
        <v>201</v>
      </c>
      <c r="N4" s="15" t="s">
        <v>84</v>
      </c>
      <c r="O4" s="15" t="s">
        <v>85</v>
      </c>
      <c r="P4" s="15" t="s">
        <v>84</v>
      </c>
      <c r="Q4" s="18" t="b">
        <v>1</v>
      </c>
      <c r="R4" s="18" t="s">
        <v>202</v>
      </c>
      <c r="S4" s="18" t="s">
        <v>202</v>
      </c>
      <c r="T4" s="18"/>
      <c r="U4" s="18"/>
      <c r="V4" s="50"/>
      <c r="W4" s="18"/>
      <c r="X4" s="18"/>
      <c r="Y4" s="18"/>
      <c r="Z4" s="50"/>
      <c r="AA4" s="18"/>
      <c r="AB4" s="18"/>
      <c r="AC4" s="18"/>
      <c r="AD4" s="50"/>
      <c r="AE4" s="18"/>
      <c r="AF4" s="18"/>
      <c r="AG4" s="18"/>
      <c r="AH4" s="18"/>
      <c r="AI4" s="47"/>
    </row>
    <row r="5" spans="1:35" s="47" customFormat="1">
      <c r="A5" s="15"/>
      <c r="B5" s="15"/>
      <c r="Q5" s="50"/>
      <c r="R5" s="50"/>
      <c r="S5" s="50"/>
      <c r="T5" s="50"/>
      <c r="U5" s="50"/>
      <c r="V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</row>
    <row r="6" spans="1:35" s="15" customFormat="1">
      <c r="C6" s="15" t="s">
        <v>88</v>
      </c>
      <c r="E6" s="15">
        <v>0.9</v>
      </c>
      <c r="F6" s="15">
        <v>100</v>
      </c>
      <c r="G6" s="15" t="s">
        <v>68</v>
      </c>
      <c r="H6" s="15" t="s">
        <v>89</v>
      </c>
      <c r="I6" s="15" t="s">
        <v>91</v>
      </c>
      <c r="L6" s="15" t="s">
        <v>203</v>
      </c>
      <c r="Q6" s="16" t="b">
        <v>1</v>
      </c>
      <c r="R6" s="16" t="b">
        <v>1</v>
      </c>
      <c r="S6" s="16" t="b">
        <v>0</v>
      </c>
      <c r="T6" s="16"/>
      <c r="U6" s="16"/>
      <c r="V6" s="50"/>
      <c r="W6" s="15" t="s">
        <v>32</v>
      </c>
      <c r="X6" s="19">
        <v>50</v>
      </c>
      <c r="Y6" s="19" t="s">
        <v>86</v>
      </c>
      <c r="Z6" s="53"/>
      <c r="AA6" s="16" t="b">
        <v>0</v>
      </c>
      <c r="AB6" s="16" t="b">
        <v>0</v>
      </c>
      <c r="AC6" s="16" t="b">
        <v>0</v>
      </c>
      <c r="AD6" s="50"/>
      <c r="AE6" s="18"/>
      <c r="AF6" s="18"/>
      <c r="AG6" s="18"/>
      <c r="AH6" s="18"/>
      <c r="AI6" s="47"/>
    </row>
    <row r="7" spans="1:35" s="15" customFormat="1">
      <c r="Q7" s="16"/>
      <c r="R7" s="16"/>
      <c r="S7" s="16"/>
      <c r="T7" s="16"/>
      <c r="U7" s="16"/>
      <c r="V7" s="50"/>
      <c r="W7" s="15" t="s">
        <v>38</v>
      </c>
      <c r="X7" s="19">
        <v>50</v>
      </c>
      <c r="Y7" s="19" t="s">
        <v>86</v>
      </c>
      <c r="Z7" s="53"/>
      <c r="AA7" s="16" t="b">
        <v>0</v>
      </c>
      <c r="AB7" s="16" t="b">
        <v>0</v>
      </c>
      <c r="AC7" s="16" t="b">
        <v>0</v>
      </c>
      <c r="AD7" s="50"/>
      <c r="AI7" s="47"/>
    </row>
    <row r="8" spans="1:35" s="47" customFormat="1">
      <c r="A8" s="15"/>
      <c r="B8" s="15"/>
      <c r="Q8" s="50"/>
      <c r="R8" s="50"/>
      <c r="S8" s="50"/>
      <c r="T8" s="50"/>
      <c r="U8" s="50"/>
      <c r="V8" s="50"/>
      <c r="X8" s="53"/>
      <c r="Y8" s="53"/>
      <c r="Z8" s="53"/>
      <c r="AA8" s="50"/>
      <c r="AB8" s="50"/>
      <c r="AC8" s="50"/>
      <c r="AD8" s="50"/>
    </row>
    <row r="9" spans="1:35" s="15" customFormat="1">
      <c r="C9" s="15" t="s">
        <v>204</v>
      </c>
      <c r="E9" s="15">
        <v>1</v>
      </c>
      <c r="F9" s="15">
        <v>3500</v>
      </c>
      <c r="G9" s="15" t="s">
        <v>68</v>
      </c>
      <c r="H9" s="15" t="s">
        <v>95</v>
      </c>
      <c r="I9" s="15" t="s">
        <v>96</v>
      </c>
      <c r="L9" s="15" t="s">
        <v>6</v>
      </c>
      <c r="Q9" s="16" t="b">
        <v>1</v>
      </c>
      <c r="R9" s="16" t="b">
        <v>1</v>
      </c>
      <c r="S9" s="16" t="b">
        <v>0</v>
      </c>
      <c r="T9" s="16"/>
      <c r="U9" s="16"/>
      <c r="V9" s="50"/>
      <c r="W9" s="15" t="s">
        <v>32</v>
      </c>
      <c r="X9" s="19">
        <v>0</v>
      </c>
      <c r="Y9" s="19">
        <v>50</v>
      </c>
      <c r="Z9" s="53"/>
      <c r="AA9" s="16" t="b">
        <v>0</v>
      </c>
      <c r="AB9" s="16" t="b">
        <v>0</v>
      </c>
      <c r="AC9" s="16" t="b">
        <v>0</v>
      </c>
      <c r="AD9" s="50"/>
      <c r="AE9" s="15" t="s">
        <v>92</v>
      </c>
      <c r="AF9" s="15">
        <v>1</v>
      </c>
      <c r="AG9" s="15" t="s">
        <v>93</v>
      </c>
      <c r="AH9" s="15" t="s">
        <v>2</v>
      </c>
      <c r="AI9" s="47"/>
    </row>
    <row r="10" spans="1:35" s="15" customFormat="1">
      <c r="V10" s="47"/>
      <c r="W10" s="15" t="s">
        <v>38</v>
      </c>
      <c r="X10" s="19">
        <v>0</v>
      </c>
      <c r="Y10" s="19">
        <v>50</v>
      </c>
      <c r="Z10" s="53"/>
      <c r="AA10" s="16"/>
      <c r="AB10" s="16"/>
      <c r="AC10" s="16"/>
      <c r="AD10" s="50"/>
      <c r="AI10" s="47"/>
    </row>
    <row r="11" spans="1:35">
      <c r="W11" s="15" t="s">
        <v>37</v>
      </c>
      <c r="X11" s="20">
        <v>0</v>
      </c>
      <c r="Y11" s="20">
        <v>3</v>
      </c>
    </row>
    <row r="12" spans="1:35" s="15" customFormat="1">
      <c r="Q12" s="16"/>
      <c r="R12" s="16"/>
      <c r="S12" s="16"/>
      <c r="T12" s="16"/>
      <c r="U12" s="16"/>
      <c r="V12" s="50"/>
      <c r="X12" s="19"/>
      <c r="Y12" s="19"/>
      <c r="Z12" s="53"/>
      <c r="AA12" s="16"/>
      <c r="AB12" s="16"/>
      <c r="AC12" s="16"/>
      <c r="AD12" s="50"/>
      <c r="AI12" s="47"/>
    </row>
    <row r="13" spans="1:35" s="15" customFormat="1">
      <c r="Q13" s="16"/>
      <c r="R13" s="16"/>
      <c r="S13" s="16"/>
      <c r="T13" s="16"/>
      <c r="U13" s="16"/>
      <c r="V13" s="50"/>
      <c r="X13" s="19"/>
      <c r="Y13" s="19"/>
      <c r="Z13" s="53"/>
      <c r="AA13" s="16"/>
      <c r="AB13" s="16"/>
      <c r="AC13" s="16"/>
      <c r="AD13" s="50"/>
      <c r="AI13" s="47"/>
    </row>
    <row r="14" spans="1:35" s="56" customFormat="1">
      <c r="Q14" s="57"/>
      <c r="R14" s="57"/>
      <c r="S14" s="57"/>
      <c r="T14" s="57"/>
      <c r="U14" s="57"/>
      <c r="V14" s="57"/>
      <c r="X14" s="58"/>
      <c r="Y14" s="58"/>
      <c r="Z14" s="58"/>
      <c r="AA14" s="57"/>
      <c r="AB14" s="57"/>
      <c r="AC14" s="57"/>
      <c r="AD14" s="57"/>
    </row>
    <row r="15" spans="1:35" s="15" customFormat="1">
      <c r="A15" s="15" t="s">
        <v>28</v>
      </c>
      <c r="B15" s="15" t="s">
        <v>205</v>
      </c>
      <c r="C15" s="15" t="s">
        <v>80</v>
      </c>
      <c r="E15" s="15">
        <v>0.8</v>
      </c>
      <c r="F15" s="15">
        <v>50</v>
      </c>
      <c r="G15" s="15" t="s">
        <v>206</v>
      </c>
      <c r="H15" s="15" t="s">
        <v>80</v>
      </c>
      <c r="J15" s="15">
        <v>20</v>
      </c>
      <c r="K15" s="15">
        <v>5</v>
      </c>
      <c r="M15" s="15" t="s">
        <v>201</v>
      </c>
      <c r="N15" s="15" t="s">
        <v>84</v>
      </c>
      <c r="O15" s="15" t="s">
        <v>85</v>
      </c>
      <c r="P15" s="15" t="s">
        <v>84</v>
      </c>
      <c r="Q15" s="18" t="b">
        <v>1</v>
      </c>
      <c r="R15" s="18" t="s">
        <v>202</v>
      </c>
      <c r="S15" s="18" t="s">
        <v>202</v>
      </c>
      <c r="T15" s="18"/>
      <c r="U15" s="18"/>
      <c r="V15" s="50"/>
      <c r="W15" s="15" t="s">
        <v>170</v>
      </c>
      <c r="X15" s="18" t="s">
        <v>170</v>
      </c>
      <c r="Y15" s="18" t="s">
        <v>170</v>
      </c>
      <c r="Z15" s="50"/>
      <c r="AA15" s="16" t="s">
        <v>170</v>
      </c>
      <c r="AB15" s="18" t="s">
        <v>170</v>
      </c>
      <c r="AC15" s="18" t="s">
        <v>170</v>
      </c>
      <c r="AD15" s="50"/>
      <c r="AE15" s="18" t="s">
        <v>170</v>
      </c>
      <c r="AF15" s="18" t="s">
        <v>170</v>
      </c>
      <c r="AG15" s="18" t="s">
        <v>170</v>
      </c>
      <c r="AH15" s="18" t="s">
        <v>170</v>
      </c>
      <c r="AI15" s="47"/>
    </row>
    <row r="16" spans="1:35" s="15" customFormat="1">
      <c r="C16" s="15" t="s">
        <v>103</v>
      </c>
      <c r="E16" s="15">
        <v>0.9</v>
      </c>
      <c r="F16" s="15">
        <v>100</v>
      </c>
      <c r="G16" s="15" t="s">
        <v>54</v>
      </c>
      <c r="H16" s="15" t="s">
        <v>89</v>
      </c>
      <c r="Q16" s="16" t="b">
        <v>1</v>
      </c>
      <c r="R16" s="16" t="b">
        <v>1</v>
      </c>
      <c r="S16" s="16" t="b">
        <v>0</v>
      </c>
      <c r="T16" s="16"/>
      <c r="U16" s="16"/>
      <c r="V16" s="50"/>
      <c r="W16" s="15" t="s">
        <v>32</v>
      </c>
      <c r="X16" s="19">
        <v>50</v>
      </c>
      <c r="Y16" s="19" t="s">
        <v>86</v>
      </c>
      <c r="Z16" s="53"/>
      <c r="AA16" s="16" t="b">
        <v>0</v>
      </c>
      <c r="AB16" s="16" t="b">
        <v>0</v>
      </c>
      <c r="AC16" s="16" t="b">
        <v>0</v>
      </c>
      <c r="AD16" s="50"/>
      <c r="AE16" s="18" t="s">
        <v>170</v>
      </c>
      <c r="AF16" s="18" t="s">
        <v>170</v>
      </c>
      <c r="AG16" s="18" t="s">
        <v>170</v>
      </c>
      <c r="AH16" s="18" t="s">
        <v>170</v>
      </c>
      <c r="AI16" s="47"/>
    </row>
    <row r="17" spans="1:35" s="15" customFormat="1">
      <c r="Q17" s="16"/>
      <c r="R17" s="16"/>
      <c r="S17" s="16"/>
      <c r="T17" s="16"/>
      <c r="U17" s="16"/>
      <c r="V17" s="50"/>
      <c r="W17" s="15" t="s">
        <v>38</v>
      </c>
      <c r="X17" s="19">
        <v>50</v>
      </c>
      <c r="Y17" s="19" t="s">
        <v>86</v>
      </c>
      <c r="Z17" s="53"/>
      <c r="AA17" s="16" t="b">
        <v>0</v>
      </c>
      <c r="AB17" s="16" t="b">
        <v>0</v>
      </c>
      <c r="AC17" s="16" t="b">
        <v>0</v>
      </c>
      <c r="AD17" s="50"/>
      <c r="AI17" s="47"/>
    </row>
    <row r="18" spans="1:35" s="15" customFormat="1">
      <c r="C18" s="15" t="s">
        <v>207</v>
      </c>
      <c r="E18" s="15">
        <v>1</v>
      </c>
      <c r="F18" s="15">
        <v>3500</v>
      </c>
      <c r="G18" s="15" t="s">
        <v>2</v>
      </c>
      <c r="H18" s="15" t="s">
        <v>95</v>
      </c>
      <c r="Q18" s="16" t="b">
        <v>1</v>
      </c>
      <c r="R18" s="16" t="b">
        <v>1</v>
      </c>
      <c r="S18" s="16" t="b">
        <v>0</v>
      </c>
      <c r="T18" s="16"/>
      <c r="U18" s="16"/>
      <c r="V18" s="50"/>
      <c r="W18" s="15" t="s">
        <v>32</v>
      </c>
      <c r="X18" s="19">
        <v>0</v>
      </c>
      <c r="Y18" s="19">
        <v>50</v>
      </c>
      <c r="Z18" s="53"/>
      <c r="AA18" s="16" t="b">
        <v>0</v>
      </c>
      <c r="AB18" s="16" t="b">
        <v>0</v>
      </c>
      <c r="AC18" s="16" t="b">
        <v>0</v>
      </c>
      <c r="AD18" s="50"/>
      <c r="AI18" s="47"/>
    </row>
    <row r="19" spans="1:35" s="15" customFormat="1">
      <c r="V19" s="47"/>
      <c r="W19" s="15" t="s">
        <v>38</v>
      </c>
      <c r="X19" s="19">
        <v>0</v>
      </c>
      <c r="Y19" s="19">
        <v>50</v>
      </c>
      <c r="Z19" s="53"/>
      <c r="AA19" s="16"/>
      <c r="AB19" s="16"/>
      <c r="AC19" s="16"/>
      <c r="AD19" s="50"/>
      <c r="AI19" s="47"/>
    </row>
    <row r="20" spans="1:35" s="15" customFormat="1">
      <c r="A20"/>
      <c r="B20"/>
      <c r="C20"/>
      <c r="E20"/>
      <c r="F20"/>
      <c r="G20"/>
      <c r="H20"/>
      <c r="I20"/>
      <c r="J20"/>
      <c r="K20"/>
      <c r="L20"/>
      <c r="M20"/>
      <c r="N20"/>
      <c r="O20"/>
      <c r="P20"/>
      <c r="Q20" s="17"/>
      <c r="R20" s="17"/>
      <c r="S20" s="17"/>
      <c r="T20" s="17"/>
      <c r="U20" s="17"/>
      <c r="V20" s="51"/>
      <c r="W20" s="15" t="s">
        <v>37</v>
      </c>
      <c r="X20" s="20">
        <v>0</v>
      </c>
      <c r="Y20" s="20">
        <v>3</v>
      </c>
      <c r="Z20" s="54"/>
      <c r="AA20" s="17"/>
      <c r="AB20" s="17"/>
      <c r="AC20" s="17"/>
      <c r="AD20" s="51"/>
      <c r="AE20"/>
      <c r="AF20"/>
      <c r="AG20"/>
      <c r="AH20"/>
      <c r="AI20" s="47"/>
    </row>
    <row r="21" spans="1:35" s="15" customFormat="1">
      <c r="A21"/>
      <c r="B21"/>
      <c r="C21" s="15" t="s">
        <v>208</v>
      </c>
      <c r="E21" s="15">
        <v>1</v>
      </c>
      <c r="F21" s="15">
        <v>7000</v>
      </c>
      <c r="G21" s="15" t="s">
        <v>2</v>
      </c>
      <c r="H21" s="15" t="s">
        <v>95</v>
      </c>
      <c r="Q21" s="15" t="s">
        <v>202</v>
      </c>
      <c r="R21" s="15" t="s">
        <v>202</v>
      </c>
      <c r="S21" s="15" t="b">
        <v>1</v>
      </c>
      <c r="V21" s="47"/>
      <c r="W21" s="15" t="s">
        <v>170</v>
      </c>
      <c r="X21" s="15" t="s">
        <v>170</v>
      </c>
      <c r="Y21" s="15" t="s">
        <v>170</v>
      </c>
      <c r="Z21" s="47"/>
      <c r="AA21" s="15" t="s">
        <v>170</v>
      </c>
      <c r="AB21" s="15" t="s">
        <v>170</v>
      </c>
      <c r="AC21" s="15" t="s">
        <v>170</v>
      </c>
      <c r="AD21" s="47"/>
      <c r="AE21"/>
      <c r="AF21"/>
      <c r="AG21"/>
      <c r="AH21"/>
      <c r="AI21" s="47"/>
    </row>
    <row r="22" spans="1:35" s="15" customFormat="1">
      <c r="Q22" s="16"/>
      <c r="R22" s="16"/>
      <c r="S22" s="16"/>
      <c r="T22" s="16"/>
      <c r="U22" s="16"/>
      <c r="V22" s="50"/>
      <c r="X22" s="19"/>
      <c r="Y22" s="19"/>
      <c r="Z22" s="53"/>
      <c r="AA22" s="16"/>
      <c r="AB22" s="16"/>
      <c r="AC22" s="16"/>
      <c r="AD22" s="50"/>
      <c r="AI22" s="47"/>
    </row>
    <row r="23" spans="1:35" s="15" customFormat="1">
      <c r="C23" s="15" t="s">
        <v>123</v>
      </c>
      <c r="E23" s="15">
        <v>0.9</v>
      </c>
      <c r="F23" s="15">
        <v>50</v>
      </c>
      <c r="G23" s="15" t="s">
        <v>2</v>
      </c>
      <c r="H23" s="15" t="s">
        <v>124</v>
      </c>
      <c r="L23" s="15" t="s">
        <v>6</v>
      </c>
      <c r="M23" s="15" t="s">
        <v>123</v>
      </c>
      <c r="N23" s="15" t="s">
        <v>85</v>
      </c>
      <c r="O23" s="15" t="s">
        <v>85</v>
      </c>
      <c r="P23" s="15" t="s">
        <v>85</v>
      </c>
      <c r="Q23" s="16" t="b">
        <v>1</v>
      </c>
      <c r="R23" s="16" t="b">
        <v>1</v>
      </c>
      <c r="S23" s="16" t="b">
        <v>0</v>
      </c>
      <c r="T23" s="16" t="b">
        <v>0</v>
      </c>
      <c r="U23" s="16"/>
      <c r="V23" s="50"/>
      <c r="W23" s="15" t="s">
        <v>32</v>
      </c>
      <c r="X23" s="19">
        <v>50</v>
      </c>
      <c r="Y23" s="19" t="s">
        <v>86</v>
      </c>
      <c r="Z23" s="53"/>
      <c r="AA23" s="16" t="s">
        <v>170</v>
      </c>
      <c r="AB23" s="16" t="s">
        <v>170</v>
      </c>
      <c r="AC23" s="16" t="s">
        <v>170</v>
      </c>
      <c r="AD23" s="50"/>
      <c r="AE23" s="16" t="s">
        <v>32</v>
      </c>
      <c r="AF23" s="15">
        <v>50</v>
      </c>
      <c r="AG23" s="16" t="s">
        <v>125</v>
      </c>
      <c r="AI23" s="47"/>
    </row>
    <row r="24" spans="1:35" s="15" customFormat="1">
      <c r="Q24" s="16"/>
      <c r="R24" s="16"/>
      <c r="S24" s="16"/>
      <c r="T24" s="16"/>
      <c r="U24" s="16"/>
      <c r="V24" s="50"/>
      <c r="W24" s="15" t="s">
        <v>38</v>
      </c>
      <c r="X24" s="19">
        <v>170</v>
      </c>
      <c r="Y24" s="19" t="s">
        <v>86</v>
      </c>
      <c r="Z24" s="53"/>
      <c r="AA24" s="16" t="s">
        <v>170</v>
      </c>
      <c r="AB24" s="16" t="s">
        <v>170</v>
      </c>
      <c r="AC24" s="16" t="s">
        <v>170</v>
      </c>
      <c r="AD24" s="50"/>
      <c r="AE24" s="16" t="s">
        <v>38</v>
      </c>
      <c r="AF24" s="15">
        <v>50</v>
      </c>
      <c r="AG24" s="16" t="s">
        <v>125</v>
      </c>
      <c r="AI24" s="47"/>
    </row>
    <row r="25" spans="1:35" s="15" customFormat="1">
      <c r="Q25" s="16"/>
      <c r="R25" s="16"/>
      <c r="S25" s="16"/>
      <c r="T25" s="16"/>
      <c r="U25" s="16"/>
      <c r="V25" s="50"/>
      <c r="X25" s="19"/>
      <c r="Y25" s="19"/>
      <c r="Z25" s="53"/>
      <c r="AA25" s="16"/>
      <c r="AB25" s="16"/>
      <c r="AC25" s="16"/>
      <c r="AD25" s="50"/>
      <c r="AI25" s="47"/>
    </row>
    <row r="26" spans="1:35" s="15" customFormat="1">
      <c r="Q26" s="16"/>
      <c r="R26" s="16"/>
      <c r="S26" s="16"/>
      <c r="T26" s="16"/>
      <c r="U26" s="16"/>
      <c r="V26" s="50"/>
      <c r="X26" s="19"/>
      <c r="Y26" s="19"/>
      <c r="Z26" s="53"/>
      <c r="AA26" s="16"/>
      <c r="AB26" s="16"/>
      <c r="AC26" s="16"/>
      <c r="AD26" s="50"/>
      <c r="AI26" s="47"/>
    </row>
    <row r="27" spans="1:35" s="15" customFormat="1">
      <c r="Q27" s="16"/>
      <c r="R27" s="16"/>
      <c r="S27" s="16"/>
      <c r="T27" s="16"/>
      <c r="U27" s="16"/>
      <c r="V27" s="50"/>
      <c r="X27" s="19"/>
      <c r="Y27" s="19"/>
      <c r="Z27" s="53"/>
      <c r="AA27" s="16"/>
      <c r="AB27" s="16"/>
      <c r="AC27" s="16"/>
      <c r="AD27" s="50"/>
      <c r="AI27" s="47"/>
    </row>
    <row r="28" spans="1:35" s="15" customFormat="1">
      <c r="Q28" s="16"/>
      <c r="R28" s="16"/>
      <c r="S28" s="16"/>
      <c r="T28" s="16"/>
      <c r="U28" s="16"/>
      <c r="V28" s="50"/>
      <c r="X28" s="19"/>
      <c r="Y28" s="19"/>
      <c r="Z28" s="53"/>
      <c r="AA28" s="16"/>
      <c r="AB28" s="16"/>
      <c r="AC28" s="16"/>
      <c r="AD28" s="50"/>
      <c r="AI28" s="47"/>
    </row>
    <row r="29" spans="1:35" s="15" customFormat="1">
      <c r="Q29" s="16"/>
      <c r="R29" s="16"/>
      <c r="S29" s="16"/>
      <c r="T29" s="16"/>
      <c r="U29" s="16"/>
      <c r="V29" s="50"/>
      <c r="X29" s="19"/>
      <c r="Y29" s="19"/>
      <c r="Z29" s="53"/>
      <c r="AA29" s="16"/>
      <c r="AB29" s="16"/>
      <c r="AC29" s="16"/>
      <c r="AD29" s="50"/>
      <c r="AI29" s="47"/>
    </row>
    <row r="34" spans="1:1">
      <c r="A34" s="1"/>
    </row>
  </sheetData>
  <conditionalFormatting sqref="AE9:XFD10 W11 AI15:XFD21 F29:XFD29 E9:V9 N30:XFD31 M29:M31 E22:XFD28 E18:V18 E21:AH21 E16:AH17 E30:E31 G30:L31 E12:XFD14 E4:XFD8 A10:B10 A21:C31 A12:C18 A4:C9 A19:B19">
    <cfRule type="cellIs" dxfId="7" priority="7" operator="equal">
      <formula>"nil"</formula>
    </cfRule>
  </conditionalFormatting>
  <conditionalFormatting sqref="W9:AD10">
    <cfRule type="cellIs" dxfId="6" priority="6" operator="equal">
      <formula>"nil"</formula>
    </cfRule>
  </conditionalFormatting>
  <conditionalFormatting sqref="AE18:AH19 W20 E15:F15 Q15:AH15 H15:M15">
    <cfRule type="cellIs" dxfId="5" priority="5" operator="equal">
      <formula>"nil"</formula>
    </cfRule>
  </conditionalFormatting>
  <conditionalFormatting sqref="W18:AD19">
    <cfRule type="cellIs" dxfId="4" priority="4" operator="equal">
      <formula>"nil"</formula>
    </cfRule>
  </conditionalFormatting>
  <conditionalFormatting sqref="M15">
    <cfRule type="cellIs" dxfId="3" priority="3" operator="equal">
      <formula>"nil"</formula>
    </cfRule>
  </conditionalFormatting>
  <conditionalFormatting sqref="N15:P15">
    <cfRule type="cellIs" dxfId="2" priority="2" operator="equal">
      <formula>"nil"</formula>
    </cfRule>
  </conditionalFormatting>
  <conditionalFormatting sqref="G15">
    <cfRule type="cellIs" dxfId="1" priority="1" operator="equal">
      <formula>"nil"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5BA30-CA7E-4EE1-8F14-71E76892F009}">
  <dimension ref="A2:H16"/>
  <sheetViews>
    <sheetView workbookViewId="0">
      <selection activeCell="H14" sqref="H14"/>
    </sheetView>
  </sheetViews>
  <sheetFormatPr defaultRowHeight="15"/>
  <cols>
    <col min="1" max="1" width="12.7109375" bestFit="1" customWidth="1"/>
    <col min="2" max="2" width="30.85546875" bestFit="1" customWidth="1"/>
    <col min="3" max="3" width="19.28515625" bestFit="1" customWidth="1"/>
  </cols>
  <sheetData>
    <row r="2" spans="1:8">
      <c r="A2" s="1" t="s">
        <v>131</v>
      </c>
      <c r="B2" s="1" t="s">
        <v>209</v>
      </c>
      <c r="C2" s="1" t="s">
        <v>210</v>
      </c>
      <c r="D2" s="1" t="s">
        <v>211</v>
      </c>
      <c r="E2" s="1" t="s">
        <v>212</v>
      </c>
      <c r="F2" s="1" t="s">
        <v>58</v>
      </c>
      <c r="G2" s="1" t="s">
        <v>16</v>
      </c>
      <c r="H2" s="1" t="s">
        <v>15</v>
      </c>
    </row>
    <row r="3" spans="1:8">
      <c r="A3" t="s">
        <v>134</v>
      </c>
      <c r="B3" t="s">
        <v>168</v>
      </c>
      <c r="C3" t="s">
        <v>80</v>
      </c>
      <c r="D3" t="s">
        <v>213</v>
      </c>
      <c r="E3" t="s">
        <v>86</v>
      </c>
      <c r="F3">
        <v>50</v>
      </c>
    </row>
    <row r="4" spans="1:8">
      <c r="C4" t="s">
        <v>88</v>
      </c>
      <c r="D4" t="s">
        <v>213</v>
      </c>
      <c r="E4" t="s">
        <v>86</v>
      </c>
    </row>
    <row r="5" spans="1:8">
      <c r="C5" t="s">
        <v>204</v>
      </c>
      <c r="D5">
        <v>0</v>
      </c>
      <c r="E5">
        <v>1</v>
      </c>
      <c r="F5">
        <v>100000</v>
      </c>
      <c r="G5" t="s">
        <v>214</v>
      </c>
    </row>
    <row r="6" spans="1:8">
      <c r="D6">
        <v>1</v>
      </c>
      <c r="E6">
        <v>4</v>
      </c>
      <c r="F6">
        <v>50000</v>
      </c>
    </row>
    <row r="7" spans="1:8">
      <c r="D7">
        <v>4</v>
      </c>
      <c r="E7">
        <v>52</v>
      </c>
      <c r="F7">
        <v>9000</v>
      </c>
    </row>
    <row r="8" spans="1:8">
      <c r="D8">
        <v>52</v>
      </c>
      <c r="E8">
        <f>D8*4</f>
        <v>208</v>
      </c>
      <c r="F8">
        <v>7000</v>
      </c>
    </row>
    <row r="9" spans="1:8">
      <c r="D9">
        <v>208</v>
      </c>
      <c r="E9" t="s">
        <v>86</v>
      </c>
      <c r="F9">
        <v>3500</v>
      </c>
    </row>
    <row r="12" spans="1:8">
      <c r="A12" s="1" t="s">
        <v>131</v>
      </c>
      <c r="B12" s="1" t="s">
        <v>209</v>
      </c>
      <c r="C12" s="1" t="s">
        <v>210</v>
      </c>
      <c r="D12" s="1" t="s">
        <v>211</v>
      </c>
      <c r="E12" s="1" t="s">
        <v>212</v>
      </c>
      <c r="F12" s="1" t="s">
        <v>58</v>
      </c>
    </row>
    <row r="13" spans="1:8">
      <c r="A13" t="s">
        <v>134</v>
      </c>
      <c r="B13" t="s">
        <v>168</v>
      </c>
      <c r="C13" t="s">
        <v>80</v>
      </c>
      <c r="D13" t="s">
        <v>213</v>
      </c>
      <c r="E13" t="s">
        <v>86</v>
      </c>
      <c r="F13">
        <v>50</v>
      </c>
      <c r="H13" t="s">
        <v>215</v>
      </c>
    </row>
    <row r="14" spans="1:8">
      <c r="C14" t="s">
        <v>88</v>
      </c>
      <c r="D14" t="s">
        <v>213</v>
      </c>
      <c r="E14" t="s">
        <v>86</v>
      </c>
      <c r="F14">
        <v>36</v>
      </c>
    </row>
    <row r="15" spans="1:8">
      <c r="C15" t="s">
        <v>97</v>
      </c>
      <c r="D15">
        <v>0</v>
      </c>
      <c r="E15">
        <v>26</v>
      </c>
      <c r="F15">
        <v>30000</v>
      </c>
    </row>
    <row r="16" spans="1:8">
      <c r="C16" t="s">
        <v>94</v>
      </c>
      <c r="D16">
        <v>26</v>
      </c>
      <c r="E16" t="s">
        <v>86</v>
      </c>
      <c r="F16">
        <v>7000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037A8-2E4B-4616-98B2-BA1E00D5199C}">
  <dimension ref="A2:D71"/>
  <sheetViews>
    <sheetView topLeftCell="A7" workbookViewId="0">
      <selection activeCell="D32" sqref="D32"/>
    </sheetView>
  </sheetViews>
  <sheetFormatPr defaultRowHeight="15"/>
  <cols>
    <col min="1" max="1" width="21.5703125" bestFit="1" customWidth="1"/>
    <col min="3" max="3" width="7.140625" bestFit="1" customWidth="1"/>
    <col min="4" max="4" width="59.140625" bestFit="1" customWidth="1"/>
  </cols>
  <sheetData>
    <row r="2" spans="1:4">
      <c r="A2" s="5" t="s">
        <v>0</v>
      </c>
      <c r="B2" s="5"/>
      <c r="C2" s="5"/>
      <c r="D2" s="5"/>
    </row>
    <row r="3" spans="1:4">
      <c r="A3" s="40" t="s">
        <v>6</v>
      </c>
      <c r="B3" s="40" t="s">
        <v>7</v>
      </c>
      <c r="C3" s="40"/>
      <c r="D3" s="40" t="s">
        <v>8</v>
      </c>
    </row>
    <row r="4" spans="1:4">
      <c r="A4" s="32" t="s">
        <v>216</v>
      </c>
      <c r="B4" s="32" t="s">
        <v>217</v>
      </c>
      <c r="C4" s="32" t="e">
        <v>#REF!</v>
      </c>
      <c r="D4" s="32" t="s">
        <v>218</v>
      </c>
    </row>
    <row r="5" spans="1:4">
      <c r="A5" s="32" t="s">
        <v>216</v>
      </c>
      <c r="B5" s="33" t="s">
        <v>217</v>
      </c>
      <c r="C5" s="33" t="e">
        <v>#REF!</v>
      </c>
      <c r="D5" s="33" t="s">
        <v>219</v>
      </c>
    </row>
    <row r="6" spans="1:4">
      <c r="A6" s="32" t="s">
        <v>216</v>
      </c>
      <c r="B6" s="32" t="s">
        <v>217</v>
      </c>
      <c r="C6" s="32" t="e">
        <v>#REF!</v>
      </c>
      <c r="D6" s="32" t="s">
        <v>220</v>
      </c>
    </row>
    <row r="7" spans="1:4">
      <c r="A7" s="32" t="s">
        <v>216</v>
      </c>
      <c r="B7" s="33" t="s">
        <v>217</v>
      </c>
      <c r="C7" s="33" t="e">
        <v>#REF!</v>
      </c>
      <c r="D7" s="33" t="s">
        <v>221</v>
      </c>
    </row>
    <row r="8" spans="1:4">
      <c r="A8" s="32" t="s">
        <v>216</v>
      </c>
      <c r="B8" s="32" t="s">
        <v>217</v>
      </c>
      <c r="C8" s="32" t="e">
        <v>#REF!</v>
      </c>
      <c r="D8" s="32" t="s">
        <v>222</v>
      </c>
    </row>
    <row r="9" spans="1:4">
      <c r="A9" s="32" t="s">
        <v>216</v>
      </c>
      <c r="B9" s="33" t="s">
        <v>217</v>
      </c>
      <c r="C9" s="33" t="e">
        <v>#REF!</v>
      </c>
      <c r="D9" s="33" t="s">
        <v>223</v>
      </c>
    </row>
    <row r="10" spans="1:4">
      <c r="A10" s="32" t="s">
        <v>216</v>
      </c>
      <c r="B10" s="34" t="s">
        <v>217</v>
      </c>
      <c r="C10" s="34" t="e">
        <v>#REF!</v>
      </c>
      <c r="D10" s="34" t="s">
        <v>224</v>
      </c>
    </row>
    <row r="11" spans="1:4">
      <c r="A11" s="32" t="s">
        <v>216</v>
      </c>
      <c r="B11" s="34" t="s">
        <v>217</v>
      </c>
      <c r="C11" s="34" t="e">
        <v>#REF!</v>
      </c>
      <c r="D11" s="34" t="s">
        <v>225</v>
      </c>
    </row>
    <row r="12" spans="1:4">
      <c r="A12" s="32" t="s">
        <v>216</v>
      </c>
      <c r="B12" s="34" t="s">
        <v>217</v>
      </c>
      <c r="C12" s="34" t="e">
        <v>#REF!</v>
      </c>
      <c r="D12" s="34" t="s">
        <v>226</v>
      </c>
    </row>
    <row r="13" spans="1:4">
      <c r="A13" s="32" t="s">
        <v>216</v>
      </c>
      <c r="B13" s="34" t="s">
        <v>217</v>
      </c>
      <c r="C13" s="34" t="e">
        <v>#REF!</v>
      </c>
      <c r="D13" s="34" t="s">
        <v>227</v>
      </c>
    </row>
    <row r="14" spans="1:4">
      <c r="A14" s="32" t="s">
        <v>216</v>
      </c>
      <c r="B14" s="34" t="s">
        <v>217</v>
      </c>
      <c r="C14" s="34" t="e">
        <v>#REF!</v>
      </c>
      <c r="D14" s="34" t="s">
        <v>228</v>
      </c>
    </row>
    <row r="15" spans="1:4">
      <c r="A15" s="32" t="s">
        <v>216</v>
      </c>
      <c r="B15" s="34" t="s">
        <v>217</v>
      </c>
      <c r="C15" s="33" t="e">
        <v>#REF!</v>
      </c>
      <c r="D15" s="33" t="s">
        <v>229</v>
      </c>
    </row>
    <row r="16" spans="1:4">
      <c r="A16" s="32" t="s">
        <v>216</v>
      </c>
      <c r="B16" s="32" t="s">
        <v>230</v>
      </c>
      <c r="C16" s="32" t="e">
        <v>#REF!</v>
      </c>
      <c r="D16" s="32" t="s">
        <v>229</v>
      </c>
    </row>
    <row r="17" spans="1:4">
      <c r="A17" s="33" t="s">
        <v>231</v>
      </c>
      <c r="B17" s="33" t="s">
        <v>232</v>
      </c>
      <c r="C17" s="33" t="e">
        <v>#REF!</v>
      </c>
      <c r="D17" s="33" t="s">
        <v>229</v>
      </c>
    </row>
    <row r="18" spans="1:4">
      <c r="A18" s="33" t="s">
        <v>231</v>
      </c>
      <c r="B18" s="32" t="s">
        <v>232</v>
      </c>
      <c r="C18" s="32" t="e">
        <v>#REF!</v>
      </c>
      <c r="D18" s="32" t="s">
        <v>227</v>
      </c>
    </row>
    <row r="19" spans="1:4">
      <c r="A19" s="32" t="s">
        <v>216</v>
      </c>
      <c r="B19" s="33" t="s">
        <v>233</v>
      </c>
      <c r="C19" s="33" t="e">
        <v>#REF!</v>
      </c>
      <c r="D19" s="33" t="s">
        <v>218</v>
      </c>
    </row>
    <row r="20" spans="1:4">
      <c r="A20" s="32"/>
      <c r="B20" s="32"/>
      <c r="C20" s="32" t="e">
        <v>#REF!</v>
      </c>
      <c r="D20" s="32"/>
    </row>
    <row r="21" spans="1:4">
      <c r="A21" s="35"/>
      <c r="B21" s="35"/>
      <c r="C21" s="35" t="e">
        <v>#REF!</v>
      </c>
      <c r="D21" s="35"/>
    </row>
    <row r="22" spans="1:4">
      <c r="A22" s="32" t="s">
        <v>234</v>
      </c>
      <c r="B22" s="32" t="s">
        <v>235</v>
      </c>
      <c r="C22" s="32" t="e">
        <v>#REF!</v>
      </c>
      <c r="D22" s="32" t="s">
        <v>236</v>
      </c>
    </row>
    <row r="23" spans="1:4">
      <c r="A23" s="33" t="s">
        <v>234</v>
      </c>
      <c r="B23" s="33" t="s">
        <v>235</v>
      </c>
      <c r="C23" s="33" t="e">
        <v>#REF!</v>
      </c>
      <c r="D23" s="33" t="s">
        <v>223</v>
      </c>
    </row>
    <row r="24" spans="1:4">
      <c r="A24" s="32" t="s">
        <v>234</v>
      </c>
      <c r="B24" s="32" t="s">
        <v>235</v>
      </c>
      <c r="C24" s="32" t="e">
        <v>#REF!</v>
      </c>
      <c r="D24" s="32" t="s">
        <v>237</v>
      </c>
    </row>
    <row r="25" spans="1:4">
      <c r="A25" s="33" t="s">
        <v>234</v>
      </c>
      <c r="B25" s="33" t="s">
        <v>238</v>
      </c>
      <c r="C25" s="33" t="e">
        <v>#REF!</v>
      </c>
      <c r="D25" s="33" t="s">
        <v>239</v>
      </c>
    </row>
    <row r="26" spans="1:4">
      <c r="A26" s="32" t="s">
        <v>234</v>
      </c>
      <c r="B26" s="32" t="s">
        <v>240</v>
      </c>
      <c r="C26" s="32" t="e">
        <v>#REF!</v>
      </c>
      <c r="D26" s="32" t="s">
        <v>220</v>
      </c>
    </row>
    <row r="27" spans="1:4">
      <c r="A27" s="35"/>
      <c r="B27" s="35"/>
      <c r="C27" s="35" t="e">
        <v>#REF!</v>
      </c>
      <c r="D27" s="35"/>
    </row>
    <row r="28" spans="1:4">
      <c r="A28" s="32" t="s">
        <v>241</v>
      </c>
      <c r="B28" s="32" t="s">
        <v>242</v>
      </c>
      <c r="C28" s="32" t="e">
        <v>#REF!</v>
      </c>
      <c r="D28" s="32" t="s">
        <v>243</v>
      </c>
    </row>
    <row r="29" spans="1:4">
      <c r="A29" s="33" t="s">
        <v>241</v>
      </c>
      <c r="B29" s="33" t="s">
        <v>238</v>
      </c>
      <c r="C29" s="33" t="e">
        <v>#REF!</v>
      </c>
      <c r="D29" s="33" t="s">
        <v>239</v>
      </c>
    </row>
    <row r="30" spans="1:4">
      <c r="A30" s="32" t="s">
        <v>241</v>
      </c>
      <c r="B30" s="32" t="s">
        <v>244</v>
      </c>
      <c r="C30" s="32" t="e">
        <v>#REF!</v>
      </c>
      <c r="D30" s="32" t="s">
        <v>239</v>
      </c>
    </row>
    <row r="31" spans="1:4">
      <c r="A31" s="33" t="s">
        <v>245</v>
      </c>
      <c r="B31" s="33" t="s">
        <v>242</v>
      </c>
      <c r="C31" s="33" t="e">
        <v>#REF!</v>
      </c>
      <c r="D31" s="33" t="s">
        <v>239</v>
      </c>
    </row>
    <row r="32" spans="1:4">
      <c r="A32" s="32" t="s">
        <v>245</v>
      </c>
      <c r="B32" s="32" t="s">
        <v>238</v>
      </c>
      <c r="C32" s="32" t="e">
        <v>#REF!</v>
      </c>
      <c r="D32" s="32" t="s">
        <v>229</v>
      </c>
    </row>
    <row r="33" spans="1:4">
      <c r="A33" s="33" t="s">
        <v>246</v>
      </c>
      <c r="B33" s="33" t="s">
        <v>247</v>
      </c>
      <c r="C33" s="33" t="e">
        <v>#REF!</v>
      </c>
      <c r="D33" s="36" t="s">
        <v>243</v>
      </c>
    </row>
    <row r="34" spans="1:4">
      <c r="A34" s="35"/>
      <c r="B34" s="35"/>
      <c r="C34" s="35" t="e">
        <v>#REF!</v>
      </c>
      <c r="D34" s="35"/>
    </row>
    <row r="35" spans="1:4">
      <c r="A35" s="33" t="s">
        <v>248</v>
      </c>
      <c r="B35" s="33" t="s">
        <v>242</v>
      </c>
      <c r="C35" s="33" t="e">
        <v>#REF!</v>
      </c>
      <c r="D35" s="33" t="s">
        <v>239</v>
      </c>
    </row>
    <row r="36" spans="1:4">
      <c r="A36" s="32" t="s">
        <v>248</v>
      </c>
      <c r="B36" s="32" t="s">
        <v>249</v>
      </c>
      <c r="C36" s="32" t="e">
        <v>#REF!</v>
      </c>
      <c r="D36" s="32" t="s">
        <v>250</v>
      </c>
    </row>
    <row r="37" spans="1:4">
      <c r="A37" s="33" t="s">
        <v>248</v>
      </c>
      <c r="B37" s="33" t="s">
        <v>249</v>
      </c>
      <c r="C37" s="33" t="e">
        <v>#REF!</v>
      </c>
      <c r="D37" s="33" t="s">
        <v>251</v>
      </c>
    </row>
    <row r="38" spans="1:4">
      <c r="A38" s="32" t="s">
        <v>252</v>
      </c>
      <c r="B38" s="32" t="s">
        <v>242</v>
      </c>
      <c r="C38" s="32" t="e">
        <v>#REF!</v>
      </c>
      <c r="D38" s="32" t="s">
        <v>239</v>
      </c>
    </row>
    <row r="39" spans="1:4">
      <c r="A39" s="33" t="s">
        <v>252</v>
      </c>
      <c r="B39" s="33" t="s">
        <v>249</v>
      </c>
      <c r="C39" s="33" t="e">
        <v>#REF!</v>
      </c>
      <c r="D39" s="33" t="s">
        <v>250</v>
      </c>
    </row>
    <row r="40" spans="1:4">
      <c r="A40" s="37"/>
      <c r="B40" s="37"/>
      <c r="C40" s="37" t="e">
        <v>#REF!</v>
      </c>
      <c r="D40" s="38"/>
    </row>
    <row r="41" spans="1:4">
      <c r="A41" s="35"/>
      <c r="B41" s="35"/>
      <c r="C41" s="35" t="e">
        <v>#REF!</v>
      </c>
      <c r="D41" s="35"/>
    </row>
    <row r="42" spans="1:4">
      <c r="A42" s="32" t="s">
        <v>253</v>
      </c>
      <c r="B42" s="32" t="s">
        <v>238</v>
      </c>
      <c r="C42" s="32" t="e">
        <v>#REF!</v>
      </c>
      <c r="D42" s="32" t="s">
        <v>239</v>
      </c>
    </row>
    <row r="43" spans="1:4">
      <c r="A43" s="35"/>
      <c r="B43" s="35"/>
      <c r="C43" s="35" t="e">
        <v>#REF!</v>
      </c>
      <c r="D43" s="35"/>
    </row>
    <row r="44" spans="1:4">
      <c r="A44" s="32" t="s">
        <v>254</v>
      </c>
      <c r="B44" s="39" t="s">
        <v>242</v>
      </c>
      <c r="C44" s="32" t="e">
        <v>#REF!</v>
      </c>
      <c r="D44" s="32" t="s">
        <v>239</v>
      </c>
    </row>
    <row r="45" spans="1:4">
      <c r="A45" s="33" t="s">
        <v>254</v>
      </c>
      <c r="B45" s="36" t="s">
        <v>238</v>
      </c>
      <c r="C45" s="33" t="e">
        <v>#REF!</v>
      </c>
      <c r="D45" s="33" t="s">
        <v>255</v>
      </c>
    </row>
    <row r="46" spans="1:4">
      <c r="A46" s="32" t="s">
        <v>256</v>
      </c>
      <c r="B46" s="39" t="s">
        <v>217</v>
      </c>
      <c r="C46" s="32" t="e">
        <v>#REF!</v>
      </c>
      <c r="D46" s="32" t="s">
        <v>257</v>
      </c>
    </row>
    <row r="47" spans="1:4">
      <c r="A47" s="33" t="s">
        <v>256</v>
      </c>
      <c r="B47" s="36" t="s">
        <v>217</v>
      </c>
      <c r="C47" s="33" t="e">
        <v>#REF!</v>
      </c>
      <c r="D47" s="33" t="s">
        <v>258</v>
      </c>
    </row>
    <row r="48" spans="1:4">
      <c r="A48" s="32" t="s">
        <v>256</v>
      </c>
      <c r="B48" s="39" t="s">
        <v>238</v>
      </c>
      <c r="C48" s="32" t="e">
        <v>#REF!</v>
      </c>
      <c r="D48" s="32" t="s">
        <v>243</v>
      </c>
    </row>
    <row r="49" spans="1:4">
      <c r="A49" s="33" t="s">
        <v>259</v>
      </c>
      <c r="B49" s="36" t="s">
        <v>217</v>
      </c>
      <c r="C49" s="33" t="e">
        <v>#REF!</v>
      </c>
      <c r="D49" s="33" t="s">
        <v>257</v>
      </c>
    </row>
    <row r="50" spans="1:4">
      <c r="A50" s="32" t="s">
        <v>259</v>
      </c>
      <c r="B50" s="39" t="s">
        <v>217</v>
      </c>
      <c r="C50" s="32" t="e">
        <v>#REF!</v>
      </c>
      <c r="D50" s="32" t="s">
        <v>260</v>
      </c>
    </row>
    <row r="51" spans="1:4">
      <c r="A51" s="33" t="s">
        <v>259</v>
      </c>
      <c r="B51" s="36" t="s">
        <v>217</v>
      </c>
      <c r="C51" s="33" t="e">
        <v>#REF!</v>
      </c>
      <c r="D51" s="33" t="s">
        <v>258</v>
      </c>
    </row>
    <row r="52" spans="1:4">
      <c r="A52" s="32" t="s">
        <v>259</v>
      </c>
      <c r="B52" s="39" t="s">
        <v>217</v>
      </c>
      <c r="C52" s="32" t="e">
        <v>#REF!</v>
      </c>
      <c r="D52" s="32" t="s">
        <v>220</v>
      </c>
    </row>
    <row r="53" spans="1:4">
      <c r="A53" s="33" t="s">
        <v>259</v>
      </c>
      <c r="B53" s="33" t="s">
        <v>217</v>
      </c>
      <c r="C53" s="33" t="e">
        <v>#REF!</v>
      </c>
      <c r="D53" s="33" t="s">
        <v>219</v>
      </c>
    </row>
    <row r="54" spans="1:4">
      <c r="A54" s="32" t="s">
        <v>261</v>
      </c>
      <c r="B54" s="32" t="s">
        <v>217</v>
      </c>
      <c r="C54" s="32" t="e">
        <v>#REF!</v>
      </c>
      <c r="D54" s="32" t="s">
        <v>219</v>
      </c>
    </row>
    <row r="55" spans="1:4">
      <c r="A55" s="33" t="s">
        <v>261</v>
      </c>
      <c r="B55" s="33" t="s">
        <v>217</v>
      </c>
      <c r="C55" s="33" t="e">
        <v>#REF!</v>
      </c>
      <c r="D55" s="33" t="s">
        <v>220</v>
      </c>
    </row>
    <row r="56" spans="1:4">
      <c r="A56" s="32" t="s">
        <v>261</v>
      </c>
      <c r="B56" s="32" t="s">
        <v>217</v>
      </c>
      <c r="C56" s="32" t="e">
        <v>#REF!</v>
      </c>
      <c r="D56" s="32" t="s">
        <v>237</v>
      </c>
    </row>
    <row r="57" spans="1:4">
      <c r="A57" s="33" t="s">
        <v>261</v>
      </c>
      <c r="B57" s="33" t="s">
        <v>242</v>
      </c>
      <c r="C57" s="33" t="e">
        <v>#REF!</v>
      </c>
      <c r="D57" s="33" t="s">
        <v>243</v>
      </c>
    </row>
    <row r="58" spans="1:4">
      <c r="A58" s="32" t="s">
        <v>262</v>
      </c>
      <c r="B58" s="39" t="s">
        <v>217</v>
      </c>
      <c r="C58" s="32" t="e">
        <v>#REF!</v>
      </c>
      <c r="D58" s="32" t="s">
        <v>220</v>
      </c>
    </row>
    <row r="59" spans="1:4">
      <c r="A59" s="33" t="s">
        <v>262</v>
      </c>
      <c r="B59" s="36" t="s">
        <v>242</v>
      </c>
      <c r="C59" s="33" t="e">
        <v>#REF!</v>
      </c>
      <c r="D59" s="33" t="s">
        <v>243</v>
      </c>
    </row>
    <row r="60" spans="1:4">
      <c r="A60" s="35"/>
      <c r="B60" s="35"/>
      <c r="C60" s="35" t="e">
        <v>#REF!</v>
      </c>
      <c r="D60" s="35"/>
    </row>
    <row r="61" spans="1:4">
      <c r="A61" s="33" t="s">
        <v>263</v>
      </c>
      <c r="B61" s="36" t="s">
        <v>217</v>
      </c>
      <c r="C61" s="33" t="e">
        <v>#REF!</v>
      </c>
      <c r="D61" s="33" t="s">
        <v>257</v>
      </c>
    </row>
    <row r="62" spans="1:4">
      <c r="A62" s="32" t="s">
        <v>263</v>
      </c>
      <c r="B62" s="39" t="s">
        <v>217</v>
      </c>
      <c r="C62" s="32" t="e">
        <v>#REF!</v>
      </c>
      <c r="D62" s="32" t="s">
        <v>220</v>
      </c>
    </row>
    <row r="63" spans="1:4">
      <c r="A63" s="33" t="s">
        <v>264</v>
      </c>
      <c r="B63" s="33" t="s">
        <v>235</v>
      </c>
      <c r="C63" s="33" t="e">
        <v>#REF!</v>
      </c>
      <c r="D63" s="33" t="s">
        <v>236</v>
      </c>
    </row>
    <row r="64" spans="1:4">
      <c r="A64" s="32" t="s">
        <v>264</v>
      </c>
      <c r="B64" s="32" t="s">
        <v>235</v>
      </c>
      <c r="C64" s="32" t="e">
        <v>#REF!</v>
      </c>
      <c r="D64" s="32" t="s">
        <v>223</v>
      </c>
    </row>
    <row r="65" spans="1:4">
      <c r="A65" s="33" t="s">
        <v>264</v>
      </c>
      <c r="B65" s="33" t="s">
        <v>235</v>
      </c>
      <c r="C65" s="33" t="e">
        <v>#REF!</v>
      </c>
      <c r="D65" s="33" t="s">
        <v>237</v>
      </c>
    </row>
    <row r="66" spans="1:4">
      <c r="A66" s="32" t="s">
        <v>264</v>
      </c>
      <c r="B66" s="32" t="s">
        <v>238</v>
      </c>
      <c r="C66" s="32" t="e">
        <v>#REF!</v>
      </c>
      <c r="D66" s="32" t="s">
        <v>239</v>
      </c>
    </row>
    <row r="67" spans="1:4">
      <c r="A67" s="37"/>
      <c r="B67" s="37"/>
      <c r="C67" s="37" t="e">
        <v>#REF!</v>
      </c>
      <c r="D67" s="38"/>
    </row>
    <row r="68" spans="1:4">
      <c r="A68" s="35"/>
      <c r="B68" s="35"/>
      <c r="C68" s="35" t="e">
        <v>#REF!</v>
      </c>
      <c r="D68" s="35"/>
    </row>
    <row r="69" spans="1:4">
      <c r="A69" s="33" t="s">
        <v>265</v>
      </c>
      <c r="B69" s="33" t="s">
        <v>217</v>
      </c>
      <c r="C69" s="33" t="e">
        <v>#REF!</v>
      </c>
      <c r="D69" s="33" t="s">
        <v>260</v>
      </c>
    </row>
    <row r="70" spans="1:4">
      <c r="A70" s="32" t="s">
        <v>266</v>
      </c>
      <c r="B70" s="32" t="s">
        <v>217</v>
      </c>
      <c r="C70" s="32" t="e">
        <v>#REF!</v>
      </c>
      <c r="D70" s="32" t="s">
        <v>260</v>
      </c>
    </row>
    <row r="71" spans="1:4">
      <c r="A71" s="33" t="s">
        <v>266</v>
      </c>
      <c r="B71" s="33" t="s">
        <v>238</v>
      </c>
      <c r="C71" s="33" t="e">
        <v>#REF!</v>
      </c>
      <c r="D71" s="33" t="s">
        <v>243</v>
      </c>
    </row>
  </sheetData>
  <dataValidations count="2">
    <dataValidation type="list" allowBlank="1" showInputMessage="1" showErrorMessage="1" sqref="D4:D71" xr:uid="{9FF14286-EB9A-4F7D-A648-E8A661673238}">
      <formula1>ddReason</formula1>
    </dataValidation>
    <dataValidation type="list" allowBlank="1" showInputMessage="1" showErrorMessage="1" sqref="B59:B60 B63:B71 B56:B57 B4:B45" xr:uid="{8A9AE00D-EA6B-441B-A506-0077DC30CB63}">
      <formula1>ddIssue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7B3D8-F642-4CC9-961A-746ED4B98939}">
  <dimension ref="A1"/>
  <sheetViews>
    <sheetView workbookViewId="0">
      <selection activeCell="M37" sqref="M37"/>
    </sheetView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S71"/>
  <sheetViews>
    <sheetView topLeftCell="A22" workbookViewId="0">
      <selection activeCell="A72" sqref="A72"/>
    </sheetView>
  </sheetViews>
  <sheetFormatPr defaultRowHeight="15"/>
  <cols>
    <col min="4" max="4" width="12.42578125" bestFit="1" customWidth="1"/>
    <col min="5" max="5" width="12.28515625" customWidth="1"/>
    <col min="7" max="8" width="10.7109375" customWidth="1"/>
    <col min="13" max="13" width="10.28515625" bestFit="1" customWidth="1"/>
    <col min="18" max="18" width="32.42578125" bestFit="1" customWidth="1"/>
  </cols>
  <sheetData>
    <row r="3" spans="1:19">
      <c r="A3" t="s">
        <v>267</v>
      </c>
      <c r="F3" t="s">
        <v>268</v>
      </c>
    </row>
    <row r="5" spans="1:19">
      <c r="A5" t="s">
        <v>269</v>
      </c>
      <c r="F5" t="s">
        <v>270</v>
      </c>
    </row>
    <row r="6" spans="1:19">
      <c r="A6" t="s">
        <v>271</v>
      </c>
      <c r="N6" t="s">
        <v>272</v>
      </c>
    </row>
    <row r="7" spans="1:19">
      <c r="A7" t="s">
        <v>273</v>
      </c>
    </row>
    <row r="8" spans="1:19">
      <c r="A8" t="s">
        <v>274</v>
      </c>
    </row>
    <row r="12" spans="1:19">
      <c r="O12" s="1" t="s">
        <v>195</v>
      </c>
      <c r="Q12" s="1" t="s">
        <v>275</v>
      </c>
      <c r="S12" s="1" t="s">
        <v>276</v>
      </c>
    </row>
    <row r="13" spans="1:19">
      <c r="F13" s="1" t="s">
        <v>277</v>
      </c>
      <c r="O13" t="s">
        <v>278</v>
      </c>
      <c r="Q13" t="s">
        <v>170</v>
      </c>
      <c r="S13" t="s">
        <v>279</v>
      </c>
    </row>
    <row r="14" spans="1:19">
      <c r="F14" s="12" t="s">
        <v>280</v>
      </c>
      <c r="O14" t="s">
        <v>167</v>
      </c>
      <c r="Q14" t="s">
        <v>281</v>
      </c>
      <c r="S14" t="s">
        <v>282</v>
      </c>
    </row>
    <row r="15" spans="1:19">
      <c r="F15" t="s">
        <v>283</v>
      </c>
      <c r="J15" t="s">
        <v>284</v>
      </c>
      <c r="O15" t="s">
        <v>285</v>
      </c>
      <c r="Q15" t="s">
        <v>286</v>
      </c>
      <c r="S15" t="s">
        <v>131</v>
      </c>
    </row>
    <row r="16" spans="1:19">
      <c r="F16" t="s">
        <v>287</v>
      </c>
      <c r="Q16" t="s">
        <v>96</v>
      </c>
      <c r="S16" t="s">
        <v>288</v>
      </c>
    </row>
    <row r="17" spans="1:19">
      <c r="F17" t="s">
        <v>289</v>
      </c>
      <c r="O17" t="s">
        <v>290</v>
      </c>
      <c r="Q17" t="s">
        <v>291</v>
      </c>
    </row>
    <row r="18" spans="1:19">
      <c r="O18" t="s">
        <v>292</v>
      </c>
    </row>
    <row r="20" spans="1:19">
      <c r="F20" t="s">
        <v>293</v>
      </c>
    </row>
    <row r="27" spans="1:19">
      <c r="A27" t="s">
        <v>294</v>
      </c>
    </row>
    <row r="31" spans="1:19">
      <c r="D31" t="s">
        <v>295</v>
      </c>
      <c r="E31" t="s">
        <v>6</v>
      </c>
      <c r="M31" s="1" t="s">
        <v>80</v>
      </c>
      <c r="N31" s="1" t="s">
        <v>89</v>
      </c>
      <c r="O31" s="1" t="s">
        <v>296</v>
      </c>
      <c r="P31" s="1" t="s">
        <v>95</v>
      </c>
      <c r="R31" s="1" t="s">
        <v>109</v>
      </c>
      <c r="S31" s="1" t="s">
        <v>93</v>
      </c>
    </row>
    <row r="32" spans="1:19">
      <c r="A32" t="s">
        <v>210</v>
      </c>
      <c r="J32" t="s">
        <v>24</v>
      </c>
      <c r="R32" t="s">
        <v>170</v>
      </c>
      <c r="S32" t="s">
        <v>170</v>
      </c>
    </row>
    <row r="33" spans="2:19">
      <c r="B33" t="s">
        <v>195</v>
      </c>
      <c r="K33" t="s">
        <v>51</v>
      </c>
      <c r="R33" t="s">
        <v>281</v>
      </c>
      <c r="S33">
        <v>0</v>
      </c>
    </row>
    <row r="34" spans="2:19">
      <c r="C34" t="s">
        <v>278</v>
      </c>
      <c r="K34" t="s">
        <v>54</v>
      </c>
      <c r="R34" t="s">
        <v>286</v>
      </c>
      <c r="S34">
        <v>0.5</v>
      </c>
    </row>
    <row r="35" spans="2:19">
      <c r="C35" t="s">
        <v>285</v>
      </c>
      <c r="D35" t="s">
        <v>297</v>
      </c>
      <c r="G35" t="s">
        <v>285</v>
      </c>
      <c r="L35" t="s">
        <v>297</v>
      </c>
      <c r="R35" t="s">
        <v>96</v>
      </c>
      <c r="S35">
        <v>1</v>
      </c>
    </row>
    <row r="36" spans="2:19">
      <c r="D36" t="s">
        <v>298</v>
      </c>
      <c r="L36" t="s">
        <v>298</v>
      </c>
      <c r="R36" t="s">
        <v>291</v>
      </c>
      <c r="S36">
        <v>1</v>
      </c>
    </row>
    <row r="37" spans="2:19">
      <c r="D37" s="43" t="s">
        <v>18</v>
      </c>
      <c r="L37" t="s">
        <v>18</v>
      </c>
    </row>
    <row r="38" spans="2:19">
      <c r="C38" t="s">
        <v>292</v>
      </c>
      <c r="E38" t="s">
        <v>167</v>
      </c>
      <c r="K38" t="s">
        <v>2</v>
      </c>
    </row>
    <row r="39" spans="2:19">
      <c r="C39" t="s">
        <v>278</v>
      </c>
      <c r="E39" t="s">
        <v>299</v>
      </c>
      <c r="J39" t="s">
        <v>109</v>
      </c>
    </row>
    <row r="40" spans="2:19">
      <c r="K40" t="s">
        <v>51</v>
      </c>
    </row>
    <row r="41" spans="2:19">
      <c r="K41" t="s">
        <v>54</v>
      </c>
    </row>
    <row r="42" spans="2:19">
      <c r="K42" t="s">
        <v>2</v>
      </c>
    </row>
    <row r="52" spans="1:12">
      <c r="H52" t="s">
        <v>300</v>
      </c>
    </row>
    <row r="53" spans="1:12">
      <c r="A53" s="1" t="s">
        <v>301</v>
      </c>
      <c r="F53" s="1" t="s">
        <v>132</v>
      </c>
      <c r="G53" s="1" t="s">
        <v>133</v>
      </c>
      <c r="H53" s="1" t="s">
        <v>167</v>
      </c>
      <c r="I53" s="1" t="s">
        <v>302</v>
      </c>
    </row>
    <row r="54" spans="1:12">
      <c r="E54" s="1" t="s">
        <v>303</v>
      </c>
      <c r="F54">
        <v>4</v>
      </c>
      <c r="G54">
        <v>4</v>
      </c>
      <c r="H54">
        <v>3</v>
      </c>
      <c r="I54">
        <v>10</v>
      </c>
      <c r="J54">
        <f>PRODUCT(F54:I54)</f>
        <v>480</v>
      </c>
      <c r="K54">
        <v>60</v>
      </c>
      <c r="L54">
        <f>K54*J54</f>
        <v>28800</v>
      </c>
    </row>
    <row r="55" spans="1:12">
      <c r="L55">
        <f>L54/60/60</f>
        <v>8</v>
      </c>
    </row>
    <row r="57" spans="1:12">
      <c r="A57" s="1" t="s">
        <v>304</v>
      </c>
    </row>
    <row r="59" spans="1:12">
      <c r="F59" t="s">
        <v>305</v>
      </c>
    </row>
    <row r="60" spans="1:12">
      <c r="B60" t="s">
        <v>306</v>
      </c>
      <c r="E60" t="s">
        <v>95</v>
      </c>
    </row>
    <row r="61" spans="1:12">
      <c r="E61" t="s">
        <v>307</v>
      </c>
    </row>
    <row r="62" spans="1:12">
      <c r="E62" t="s">
        <v>308</v>
      </c>
    </row>
    <row r="65" spans="1:3">
      <c r="B65" t="s">
        <v>109</v>
      </c>
      <c r="C65" s="15" t="s">
        <v>309</v>
      </c>
    </row>
    <row r="68" spans="1:3">
      <c r="B68" t="s">
        <v>310</v>
      </c>
    </row>
    <row r="69" spans="1:3">
      <c r="A69" t="s">
        <v>311</v>
      </c>
      <c r="B69">
        <v>4</v>
      </c>
      <c r="C69" t="s">
        <v>312</v>
      </c>
    </row>
    <row r="70" spans="1:3">
      <c r="A70" t="s">
        <v>313</v>
      </c>
      <c r="B70">
        <v>250</v>
      </c>
      <c r="C70" t="s">
        <v>314</v>
      </c>
    </row>
    <row r="71" spans="1:3">
      <c r="A71" t="s">
        <v>315</v>
      </c>
      <c r="B71">
        <v>12.5</v>
      </c>
      <c r="C71" t="s">
        <v>316</v>
      </c>
    </row>
  </sheetData>
  <conditionalFormatting sqref="O13:O15 O17:O18">
    <cfRule type="cellIs" dxfId="0" priority="1" operator="equal">
      <formula>"nil"</formula>
    </cfRule>
  </conditionalFormatting>
  <pageMargins left="0.7" right="0.7" top="0.75" bottom="0.75" header="0.3" footer="0.3"/>
  <pageSetup paperSize="9" orientation="portrait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6BDE3-4896-4958-B1C7-8DC6CB3D9F50}">
  <dimension ref="A2:S1048576"/>
  <sheetViews>
    <sheetView workbookViewId="0">
      <selection activeCell="E18" sqref="E18"/>
    </sheetView>
  </sheetViews>
  <sheetFormatPr defaultRowHeight="15"/>
  <cols>
    <col min="4" max="4" width="13.140625" bestFit="1" customWidth="1"/>
    <col min="13" max="13" width="13.140625" bestFit="1" customWidth="1"/>
    <col min="14" max="14" width="15.42578125" bestFit="1" customWidth="1"/>
    <col min="16" max="16" width="12" bestFit="1" customWidth="1"/>
  </cols>
  <sheetData>
    <row r="2" spans="1:19">
      <c r="A2" s="1" t="s">
        <v>317</v>
      </c>
    </row>
    <row r="3" spans="1:19">
      <c r="P3" s="1"/>
      <c r="Q3" s="1"/>
      <c r="R3" s="1" t="s">
        <v>318</v>
      </c>
      <c r="S3" s="1" t="s">
        <v>319</v>
      </c>
    </row>
    <row r="4" spans="1:19">
      <c r="B4" t="s">
        <v>320</v>
      </c>
      <c r="I4" t="s">
        <v>318</v>
      </c>
      <c r="J4" t="s">
        <v>319</v>
      </c>
      <c r="P4" s="1" t="s">
        <v>267</v>
      </c>
      <c r="Q4" s="1" t="s">
        <v>321</v>
      </c>
      <c r="R4" t="s">
        <v>322</v>
      </c>
      <c r="S4" t="s">
        <v>322</v>
      </c>
    </row>
    <row r="5" spans="1:19">
      <c r="B5" t="s">
        <v>323</v>
      </c>
      <c r="H5" t="s">
        <v>321</v>
      </c>
      <c r="I5" s="3">
        <v>14</v>
      </c>
      <c r="J5">
        <v>14</v>
      </c>
      <c r="P5" s="1"/>
      <c r="Q5" s="1" t="s">
        <v>324</v>
      </c>
      <c r="R5" s="41" t="s">
        <v>325</v>
      </c>
      <c r="S5" t="s">
        <v>326</v>
      </c>
    </row>
    <row r="6" spans="1:19">
      <c r="H6" t="s">
        <v>327</v>
      </c>
      <c r="I6">
        <f>I5/4</f>
        <v>3.5</v>
      </c>
      <c r="J6" s="5">
        <f>I6/2</f>
        <v>1.75</v>
      </c>
      <c r="P6" s="1"/>
      <c r="Q6" s="1" t="s">
        <v>328</v>
      </c>
      <c r="R6" t="s">
        <v>322</v>
      </c>
      <c r="S6" t="s">
        <v>322</v>
      </c>
    </row>
    <row r="7" spans="1:19">
      <c r="P7" s="1"/>
      <c r="Q7" s="1" t="s">
        <v>329</v>
      </c>
      <c r="R7" t="s">
        <v>322</v>
      </c>
      <c r="S7" t="s">
        <v>322</v>
      </c>
    </row>
    <row r="8" spans="1:19">
      <c r="H8" t="s">
        <v>328</v>
      </c>
      <c r="I8" s="5">
        <v>320</v>
      </c>
      <c r="P8" s="1"/>
      <c r="Q8" s="1" t="s">
        <v>330</v>
      </c>
      <c r="R8" t="s">
        <v>322</v>
      </c>
      <c r="S8" t="s">
        <v>322</v>
      </c>
    </row>
    <row r="9" spans="1:19">
      <c r="A9" t="s">
        <v>331</v>
      </c>
      <c r="H9" t="s">
        <v>329</v>
      </c>
      <c r="I9" s="5">
        <v>100</v>
      </c>
    </row>
    <row r="10" spans="1:19">
      <c r="H10" t="s">
        <v>330</v>
      </c>
      <c r="I10" s="5">
        <v>10</v>
      </c>
    </row>
    <row r="11" spans="1:19">
      <c r="B11" s="1" t="s">
        <v>332</v>
      </c>
    </row>
    <row r="12" spans="1:19">
      <c r="B12" t="s">
        <v>302</v>
      </c>
      <c r="I12" s="9">
        <v>3.7</v>
      </c>
      <c r="J12">
        <f>I12/J6*I6</f>
        <v>7.4</v>
      </c>
    </row>
    <row r="16" spans="1:19">
      <c r="J16" t="s">
        <v>333</v>
      </c>
      <c r="M16" t="s">
        <v>334</v>
      </c>
    </row>
    <row r="19" spans="10:10">
      <c r="J19" t="s">
        <v>335</v>
      </c>
    </row>
    <row r="1048576" spans="15:15">
      <c r="O1048576" t="s">
        <v>322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KPMG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Treseder, Gavin</dc:creator>
  <cp:keywords/>
  <dc:description/>
  <cp:lastModifiedBy>Treseder, Gavin</cp:lastModifiedBy>
  <cp:revision/>
  <dcterms:created xsi:type="dcterms:W3CDTF">2020-07-12T04:30:40Z</dcterms:created>
  <dcterms:modified xsi:type="dcterms:W3CDTF">2020-12-08T23:29:49Z</dcterms:modified>
  <cp:category/>
  <cp:contentStatus/>
</cp:coreProperties>
</file>