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Git\rapportxls\Templates Mapview\"/>
    </mc:Choice>
  </mc:AlternateContent>
  <xr:revisionPtr revIDLastSave="0" documentId="13_ncr:1_{A81312EA-B9D2-40ED-B09E-C423B67CF06F}" xr6:coauthVersionLast="46" xr6:coauthVersionMax="46" xr10:uidLastSave="{00000000-0000-0000-0000-000000000000}"/>
  <bookViews>
    <workbookView xWindow="6495" yWindow="2100" windowWidth="20760" windowHeight="11700" activeTab="2" xr2:uid="{00000000-000D-0000-FFFF-FFFF00000000}"/>
  </bookViews>
  <sheets>
    <sheet name="RawData" sheetId="1" r:id="rId1"/>
    <sheet name="Dictionnary" sheetId="13" state="hidden" r:id="rId2"/>
    <sheet name="PageGardeModel" sheetId="17" r:id="rId3"/>
    <sheet name="ResultatMaxiModel" sheetId="11" r:id="rId4"/>
    <sheet name="ImplantationModel" sheetId="15" r:id="rId5"/>
  </sheets>
  <definedNames>
    <definedName name="MapsImage" localSheetId="4">ImplantationModel!$B$17:$I$49</definedName>
    <definedName name="Page" localSheetId="4">ImplantationModel!$J$51</definedName>
    <definedName name="Page" localSheetId="2">PageGardeModel!$O$50</definedName>
    <definedName name="Page" localSheetId="3">ResultatMaxiModel!$J$51</definedName>
    <definedName name="_xlnm.Print_Area" localSheetId="2">PageGardeModel!$A$1:$Q$51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7" l="1"/>
  <c r="E29" i="17"/>
  <c r="E30" i="17"/>
  <c r="M29" i="17"/>
  <c r="M36" i="17"/>
  <c r="M35" i="17"/>
  <c r="M34" i="17"/>
  <c r="E34" i="17"/>
  <c r="M33" i="17"/>
  <c r="E33" i="17"/>
  <c r="I13" i="15" l="1"/>
  <c r="D13" i="15"/>
  <c r="I12" i="15"/>
  <c r="D12" i="15"/>
  <c r="I11" i="15"/>
  <c r="D11" i="15"/>
  <c r="I12" i="11" l="1"/>
  <c r="I13" i="11"/>
  <c r="I11" i="11"/>
  <c r="D13" i="11"/>
  <c r="D12" i="11"/>
  <c r="D11" i="11"/>
  <c r="M25" i="17"/>
  <c r="E25" i="17"/>
  <c r="M24" i="17"/>
  <c r="M15" i="17"/>
  <c r="M16" i="17"/>
  <c r="G46" i="17"/>
  <c r="B46" i="17"/>
  <c r="E24" i="17"/>
  <c r="E21" i="17"/>
  <c r="M20" i="17"/>
  <c r="E20" i="17"/>
  <c r="M19" i="17"/>
  <c r="E19" i="17"/>
  <c r="E16" i="17"/>
  <c r="E15" i="17"/>
  <c r="M14" i="17"/>
  <c r="E14" i="17"/>
  <c r="A51" i="15" l="1"/>
  <c r="A51" i="11"/>
</calcChain>
</file>

<file path=xl/sharedStrings.xml><?xml version="1.0" encoding="utf-8"?>
<sst xmlns="http://schemas.openxmlformats.org/spreadsheetml/2006/main" count="111" uniqueCount="86">
  <si>
    <t>Client :</t>
  </si>
  <si>
    <t>Date des essais :</t>
  </si>
  <si>
    <t>Nombre d'essais :</t>
  </si>
  <si>
    <t>RÉSULTATS DES ESSAIS</t>
  </si>
  <si>
    <t>Longitude</t>
  </si>
  <si>
    <t>Seuil de réception Edyn2 (MPa) :</t>
  </si>
  <si>
    <t>Edyn2 min =</t>
  </si>
  <si>
    <t>Edyn2 max =</t>
  </si>
  <si>
    <t>Latitude</t>
  </si>
  <si>
    <t>Page</t>
  </si>
  <si>
    <t>N° essai</t>
  </si>
  <si>
    <t>Plage de mesure :</t>
  </si>
  <si>
    <t>Précision GPS (m)</t>
  </si>
  <si>
    <t xml:space="preserve">Page </t>
  </si>
  <si>
    <t>Français</t>
  </si>
  <si>
    <t>English</t>
  </si>
  <si>
    <t>Key</t>
  </si>
  <si>
    <t xml:space="preserve"> sur </t>
  </si>
  <si>
    <t xml:space="preserve"> of </t>
  </si>
  <si>
    <t>Selectionner le fichier de mise à jour</t>
  </si>
  <si>
    <t>Select the update file</t>
  </si>
  <si>
    <t>Suivant</t>
  </si>
  <si>
    <t>Next</t>
  </si>
  <si>
    <t>Interruption du programme</t>
  </si>
  <si>
    <t>Closing the program</t>
  </si>
  <si>
    <t>Fichier</t>
  </si>
  <si>
    <t>Aucun fichier sélectionné</t>
  </si>
  <si>
    <t>No selected file</t>
  </si>
  <si>
    <t>Fermeture</t>
  </si>
  <si>
    <t>Select Maj File</t>
  </si>
  <si>
    <t>Select a folder</t>
  </si>
  <si>
    <t>Sélectionner un répertoire</t>
  </si>
  <si>
    <t>Select Folder</t>
  </si>
  <si>
    <t>Continuer</t>
  </si>
  <si>
    <t>Ajout</t>
  </si>
  <si>
    <t>Continu</t>
  </si>
  <si>
    <t>Ajouter des photographies ?</t>
  </si>
  <si>
    <t>Selectionner les photographies</t>
  </si>
  <si>
    <t>Select photography</t>
  </si>
  <si>
    <t>Add photography ?</t>
  </si>
  <si>
    <t>Select Photo</t>
  </si>
  <si>
    <t>Ajout Photo</t>
  </si>
  <si>
    <t>Avez-vous des photographies à ajouter ?</t>
  </si>
  <si>
    <t xml:space="preserve">Do you have any photography to add ? </t>
  </si>
  <si>
    <t>Portance des plates-formes</t>
  </si>
  <si>
    <t>NF P 94-117-2</t>
  </si>
  <si>
    <t>Etat du support :</t>
  </si>
  <si>
    <t>Module Edyn2 moyen =</t>
  </si>
  <si>
    <t>Commentaires :</t>
  </si>
  <si>
    <t>Responsable des essais :</t>
  </si>
  <si>
    <t>Validation :</t>
  </si>
  <si>
    <t>Module Edyn 2 (MPa)</t>
  </si>
  <si>
    <t>Module sous chargement dynamique (Dynaplaque 2)</t>
  </si>
  <si>
    <t>Réseau de Laboratoires d'Essais et d'Analyses</t>
  </si>
  <si>
    <t>www.rincent.fr</t>
  </si>
  <si>
    <t>Procès-Verbal d'essais de portance des plateformes</t>
  </si>
  <si>
    <t>Norme NFP 94-117-2</t>
  </si>
  <si>
    <t>Rincent Laboratoires</t>
  </si>
  <si>
    <t>4b rue du Bois Briard - 91080 Courcouronnes</t>
  </si>
  <si>
    <t>Type :</t>
  </si>
  <si>
    <t>Couche :</t>
  </si>
  <si>
    <t>Matériau :</t>
  </si>
  <si>
    <t>INFORMATIONS GENERALES</t>
  </si>
  <si>
    <t>Nom chantier :</t>
  </si>
  <si>
    <t>Date du rapport :</t>
  </si>
  <si>
    <t>Localisation :</t>
  </si>
  <si>
    <t>N° de dossier :</t>
  </si>
  <si>
    <t>LOCALISATION</t>
  </si>
  <si>
    <t>Ouvrage :</t>
  </si>
  <si>
    <t>Voie :</t>
  </si>
  <si>
    <t>Partie ouvrage :</t>
  </si>
  <si>
    <t>Sens :</t>
  </si>
  <si>
    <t>PLATEFORME</t>
  </si>
  <si>
    <t>Conditions climatiques :</t>
  </si>
  <si>
    <t>MATERIEL</t>
  </si>
  <si>
    <t>Matériel utilisé :</t>
  </si>
  <si>
    <t>Date de calibration :</t>
  </si>
  <si>
    <t>SYNTHESE DES RESULTATS</t>
  </si>
  <si>
    <t>_Numero</t>
  </si>
  <si>
    <t>_Longitude</t>
  </si>
  <si>
    <t>_Latitude</t>
  </si>
  <si>
    <t>_DOP</t>
  </si>
  <si>
    <t>Commentaires</t>
  </si>
  <si>
    <t>IMPLANTATIONS DES ESSAIS</t>
  </si>
  <si>
    <t>_PortanceAffichee</t>
  </si>
  <si>
    <t>Essais &gt; au seuil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</si>
</sst>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000"/>
  </numFmts>
  <fonts count="27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8"/>
      <color rgb="FF4472C4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/>
      <top style="thin">
        <color theme="5"/>
      </top>
      <bottom style="thin">
        <color indexed="64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/>
      <right style="thin">
        <color theme="5"/>
      </right>
      <top style="thin">
        <color theme="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5"/>
      </bottom>
      <diagonal/>
    </border>
    <border>
      <left/>
      <right/>
      <top style="thin">
        <color indexed="64"/>
      </top>
      <bottom style="thin">
        <color theme="5"/>
      </bottom>
      <diagonal/>
    </border>
    <border>
      <left/>
      <right style="thin">
        <color theme="5"/>
      </right>
      <top style="thin">
        <color indexed="64"/>
      </top>
      <bottom style="thin">
        <color theme="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left"/>
    </xf>
    <xf numFmtId="14" fontId="6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4" fillId="2" borderId="20" xfId="0" applyFont="1" applyFill="1" applyBorder="1" applyAlignment="1"/>
    <xf numFmtId="0" fontId="4" fillId="2" borderId="20" xfId="0" applyFont="1" applyFill="1" applyBorder="1" applyAlignment="1">
      <alignment horizontal="right"/>
    </xf>
    <xf numFmtId="0" fontId="0" fillId="2" borderId="0" xfId="0" applyFill="1" applyAlignment="1"/>
    <xf numFmtId="0" fontId="1" fillId="2" borderId="0" xfId="0" applyFont="1" applyFill="1" applyBorder="1" applyAlignment="1">
      <alignment vertical="center"/>
    </xf>
    <xf numFmtId="0" fontId="0" fillId="3" borderId="0" xfId="0" applyFill="1" applyAlignment="1"/>
    <xf numFmtId="0" fontId="0" fillId="3" borderId="0" xfId="0" applyFill="1"/>
    <xf numFmtId="0" fontId="9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/>
    <xf numFmtId="0" fontId="8" fillId="2" borderId="0" xfId="1" applyFill="1" applyAlignment="1">
      <alignment horizontal="left" vertical="center"/>
    </xf>
    <xf numFmtId="0" fontId="0" fillId="2" borderId="18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0" xfId="0" applyFill="1" applyBorder="1" applyAlignment="1">
      <alignment horizontal="left" vertical="top"/>
    </xf>
    <xf numFmtId="0" fontId="15" fillId="2" borderId="0" xfId="0" applyFont="1" applyFill="1" applyAlignment="1">
      <alignment horizontal="right" vertical="top"/>
    </xf>
    <xf numFmtId="0" fontId="11" fillId="2" borderId="0" xfId="0" applyFont="1" applyFill="1"/>
    <xf numFmtId="0" fontId="18" fillId="2" borderId="0" xfId="0" applyFont="1" applyFill="1" applyAlignment="1">
      <alignment horizontal="right"/>
    </xf>
    <xf numFmtId="14" fontId="18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22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left" vertical="top"/>
    </xf>
    <xf numFmtId="0" fontId="0" fillId="2" borderId="17" xfId="0" applyFill="1" applyBorder="1"/>
    <xf numFmtId="0" fontId="0" fillId="2" borderId="18" xfId="0" applyFill="1" applyBorder="1"/>
    <xf numFmtId="0" fontId="0" fillId="2" borderId="18" xfId="0" applyFill="1" applyBorder="1" applyAlignment="1">
      <alignment vertical="top"/>
    </xf>
    <xf numFmtId="0" fontId="14" fillId="2" borderId="9" xfId="0" applyFont="1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vertical="top"/>
    </xf>
    <xf numFmtId="0" fontId="14" fillId="2" borderId="11" xfId="0" applyFont="1" applyFill="1" applyBorder="1"/>
    <xf numFmtId="0" fontId="14" fillId="2" borderId="12" xfId="0" applyFont="1" applyFill="1" applyBorder="1"/>
    <xf numFmtId="14" fontId="0" fillId="2" borderId="12" xfId="0" applyNumberFormat="1" applyFill="1" applyBorder="1" applyAlignment="1">
      <alignment vertical="top"/>
    </xf>
    <xf numFmtId="0" fontId="14" fillId="2" borderId="0" xfId="0" applyFont="1" applyFill="1"/>
    <xf numFmtId="0" fontId="0" fillId="2" borderId="0" xfId="0" applyFill="1" applyAlignment="1">
      <alignment vertical="top"/>
    </xf>
    <xf numFmtId="0" fontId="14" fillId="2" borderId="0" xfId="0" applyFont="1" applyFill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vertical="top"/>
    </xf>
    <xf numFmtId="0" fontId="0" fillId="2" borderId="0" xfId="0" applyFill="1" applyAlignment="1">
      <alignment wrapText="1"/>
    </xf>
    <xf numFmtId="0" fontId="14" fillId="2" borderId="17" xfId="0" applyFont="1" applyFill="1" applyBorder="1"/>
    <xf numFmtId="0" fontId="14" fillId="2" borderId="18" xfId="0" applyFont="1" applyFill="1" applyBorder="1"/>
    <xf numFmtId="14" fontId="0" fillId="2" borderId="18" xfId="0" applyNumberFormat="1" applyFill="1" applyBorder="1" applyAlignment="1">
      <alignment vertical="top"/>
    </xf>
    <xf numFmtId="14" fontId="0" fillId="2" borderId="18" xfId="0" applyNumberFormat="1" applyFill="1" applyBorder="1" applyAlignment="1">
      <alignment horizontal="left" vertical="top"/>
    </xf>
    <xf numFmtId="0" fontId="14" fillId="2" borderId="18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right" vertical="top"/>
    </xf>
    <xf numFmtId="0" fontId="24" fillId="2" borderId="0" xfId="0" applyFont="1" applyFill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65" fontId="0" fillId="2" borderId="10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14" fillId="2" borderId="9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165" fontId="14" fillId="2" borderId="0" xfId="0" applyNumberFormat="1" applyFont="1" applyFill="1" applyAlignment="1">
      <alignment horizontal="left"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0" fillId="2" borderId="12" xfId="0" applyFill="1" applyBorder="1" applyAlignment="1">
      <alignment horizontal="right" vertical="center"/>
    </xf>
    <xf numFmtId="165" fontId="14" fillId="2" borderId="12" xfId="0" applyNumberFormat="1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165" fontId="14" fillId="2" borderId="10" xfId="0" applyNumberFormat="1" applyFont="1" applyFill="1" applyBorder="1" applyAlignment="1">
      <alignment horizontal="left" vertical="center"/>
    </xf>
    <xf numFmtId="0" fontId="14" fillId="2" borderId="18" xfId="0" applyFont="1" applyFill="1" applyBorder="1" applyAlignment="1">
      <alignment vertical="center"/>
    </xf>
    <xf numFmtId="0" fontId="0" fillId="2" borderId="18" xfId="0" applyFill="1" applyBorder="1" applyAlignment="1">
      <alignment horizontal="right" vertical="center"/>
    </xf>
    <xf numFmtId="165" fontId="14" fillId="2" borderId="18" xfId="0" applyNumberFormat="1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14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165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5" fillId="2" borderId="17" xfId="0" applyFont="1" applyFill="1" applyBorder="1"/>
    <xf numFmtId="0" fontId="25" fillId="2" borderId="18" xfId="0" applyFont="1" applyFill="1" applyBorder="1"/>
    <xf numFmtId="0" fontId="25" fillId="2" borderId="18" xfId="0" applyFont="1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0" xfId="0" applyFill="1" applyAlignment="1">
      <alignment horizontal="left" vertical="top" wrapText="1"/>
    </xf>
    <xf numFmtId="0" fontId="0" fillId="2" borderId="20" xfId="0" applyFill="1" applyBorder="1" applyAlignment="1"/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26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0" fontId="17" fillId="2" borderId="0" xfId="0" applyFont="1" applyFill="1" applyAlignment="1"/>
    <xf numFmtId="0" fontId="9" fillId="4" borderId="21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5" fillId="2" borderId="0" xfId="0" applyFont="1" applyFill="1" applyAlignment="1"/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vertical="center"/>
    </xf>
    <xf numFmtId="0" fontId="5" fillId="2" borderId="17" xfId="0" applyFont="1" applyFill="1" applyBorder="1" applyAlignment="1"/>
    <xf numFmtId="0" fontId="5" fillId="2" borderId="11" xfId="0" applyFont="1" applyFill="1" applyBorder="1" applyAlignment="1"/>
    <xf numFmtId="0" fontId="5" fillId="2" borderId="9" xfId="0" applyFont="1" applyFill="1" applyBorder="1" applyAlignment="1"/>
    <xf numFmtId="0" fontId="4" fillId="2" borderId="18" xfId="0" applyFont="1" applyFill="1" applyBorder="1" applyAlignment="1">
      <alignment vertical="top"/>
    </xf>
    <xf numFmtId="0" fontId="26" fillId="2" borderId="0" xfId="0" applyFont="1" applyFill="1" applyAlignment="1">
      <alignment vertical="top"/>
    </xf>
    <xf numFmtId="14" fontId="4" fillId="2" borderId="12" xfId="0" applyNumberFormat="1" applyFont="1" applyFill="1" applyBorder="1" applyAlignment="1">
      <alignment vertical="top"/>
    </xf>
    <xf numFmtId="0" fontId="0" fillId="2" borderId="9" xfId="0" applyFill="1" applyBorder="1" applyAlignment="1"/>
    <xf numFmtId="0" fontId="14" fillId="2" borderId="9" xfId="0" applyFont="1" applyFill="1" applyBorder="1" applyAlignment="1">
      <alignment vertical="top"/>
    </xf>
    <xf numFmtId="0" fontId="4" fillId="2" borderId="18" xfId="0" applyFont="1" applyFill="1" applyBorder="1" applyAlignment="1">
      <alignment horizontal="right"/>
    </xf>
    <xf numFmtId="14" fontId="4" fillId="2" borderId="18" xfId="0" applyNumberFormat="1" applyFont="1" applyFill="1" applyBorder="1" applyAlignment="1">
      <alignment horizontal="left"/>
    </xf>
    <xf numFmtId="0" fontId="26" fillId="2" borderId="12" xfId="0" applyFont="1" applyFill="1" applyBorder="1" applyAlignment="1">
      <alignment horizontal="left" vertical="top"/>
    </xf>
    <xf numFmtId="165" fontId="0" fillId="2" borderId="7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6" fontId="0" fillId="2" borderId="7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0" fillId="2" borderId="8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left" vertical="top"/>
    </xf>
    <xf numFmtId="0" fontId="0" fillId="2" borderId="0" xfId="0" applyFill="1" applyAlignment="1">
      <alignment horizontal="right"/>
    </xf>
    <xf numFmtId="165" fontId="0" fillId="2" borderId="18" xfId="0" applyNumberFormat="1" applyFill="1" applyBorder="1"/>
    <xf numFmtId="165" fontId="0" fillId="2" borderId="19" xfId="0" applyNumberFormat="1" applyFill="1" applyBorder="1"/>
    <xf numFmtId="1" fontId="0" fillId="2" borderId="0" xfId="0" applyNumberFormat="1" applyFill="1"/>
    <xf numFmtId="0" fontId="14" fillId="2" borderId="0" xfId="0" applyFont="1" applyFill="1" applyAlignment="1">
      <alignment vertical="top" wrapText="1"/>
    </xf>
    <xf numFmtId="1" fontId="0" fillId="2" borderId="0" xfId="0" applyNumberFormat="1" applyFill="1" applyAlignment="1">
      <alignment horizontal="left"/>
    </xf>
    <xf numFmtId="14" fontId="0" fillId="0" borderId="0" xfId="0" applyNumberFormat="1"/>
    <xf numFmtId="14" fontId="26" fillId="2" borderId="0" xfId="0" applyNumberFormat="1" applyFont="1" applyFill="1" applyBorder="1" applyAlignment="1">
      <alignment horizontal="left" vertical="top"/>
    </xf>
    <xf numFmtId="49" fontId="0" fillId="2" borderId="3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14" fontId="0" fillId="2" borderId="18" xfId="0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8" fillId="2" borderId="0" xfId="1" applyFill="1" applyAlignment="1">
      <alignment horizont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14" fillId="2" borderId="0" xfId="0" applyFont="1" applyFill="1" applyBorder="1" applyAlignment="1">
      <alignment horizontal="left" vertical="top"/>
    </xf>
    <xf numFmtId="14" fontId="14" fillId="2" borderId="0" xfId="0" applyNumberFormat="1" applyFont="1" applyFill="1" applyBorder="1" applyAlignment="1">
      <alignment horizontal="left" vertical="top"/>
    </xf>
    <xf numFmtId="14" fontId="14" fillId="2" borderId="10" xfId="0" applyNumberFormat="1" applyFont="1" applyFill="1" applyBorder="1" applyAlignment="1">
      <alignment horizontal="left" vertical="top"/>
    </xf>
    <xf numFmtId="14" fontId="0" fillId="2" borderId="12" xfId="0" applyNumberFormat="1" applyFill="1" applyBorder="1" applyAlignment="1">
      <alignment horizontal="left" vertical="top"/>
    </xf>
    <xf numFmtId="0" fontId="14" fillId="2" borderId="12" xfId="0" applyFont="1" applyFill="1" applyBorder="1" applyAlignment="1">
      <alignment horizontal="left" vertical="top"/>
    </xf>
    <xf numFmtId="0" fontId="14" fillId="2" borderId="13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14" fillId="2" borderId="1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4" fontId="0" fillId="2" borderId="12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13" fillId="2" borderId="20" xfId="0" applyFont="1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4" fillId="2" borderId="18" xfId="0" applyFont="1" applyFill="1" applyBorder="1" applyAlignment="1">
      <alignment horizontal="left" vertical="top"/>
    </xf>
    <xf numFmtId="0" fontId="14" fillId="2" borderId="19" xfId="0" applyFont="1" applyFill="1" applyBorder="1" applyAlignment="1">
      <alignment horizontal="left" vertical="top"/>
    </xf>
    <xf numFmtId="0" fontId="25" fillId="2" borderId="18" xfId="0" applyFont="1" applyFill="1" applyBorder="1" applyAlignment="1">
      <alignment horizontal="center"/>
    </xf>
    <xf numFmtId="0" fontId="25" fillId="2" borderId="18" xfId="0" applyFont="1" applyFill="1" applyBorder="1" applyAlignment="1">
      <alignment horizontal="right"/>
    </xf>
    <xf numFmtId="0" fontId="25" fillId="2" borderId="19" xfId="0" applyFont="1" applyFill="1" applyBorder="1" applyAlignment="1">
      <alignment horizontal="right"/>
    </xf>
    <xf numFmtId="0" fontId="0" fillId="2" borderId="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right"/>
    </xf>
    <xf numFmtId="14" fontId="0" fillId="2" borderId="18" xfId="0" applyNumberFormat="1" applyFill="1" applyBorder="1" applyAlignment="1">
      <alignment horizontal="left" vertical="top"/>
    </xf>
    <xf numFmtId="0" fontId="9" fillId="4" borderId="2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49" fontId="0" fillId="2" borderId="26" xfId="0" applyNumberFormat="1" applyFont="1" applyFill="1" applyBorder="1" applyAlignment="1">
      <alignment horizontal="center"/>
    </xf>
    <xf numFmtId="49" fontId="0" fillId="2" borderId="27" xfId="0" applyNumberFormat="1" applyFont="1" applyFill="1" applyBorder="1" applyAlignment="1">
      <alignment horizontal="center"/>
    </xf>
    <xf numFmtId="49" fontId="0" fillId="2" borderId="28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0" fillId="2" borderId="29" xfId="0" applyNumberFormat="1" applyFont="1" applyFill="1" applyBorder="1" applyAlignment="1">
      <alignment horizontal="center"/>
    </xf>
    <xf numFmtId="49" fontId="0" fillId="2" borderId="24" xfId="0" applyNumberFormat="1" applyFont="1" applyFill="1" applyBorder="1" applyAlignment="1">
      <alignment horizontal="center"/>
    </xf>
    <xf numFmtId="49" fontId="0" fillId="2" borderId="30" xfId="0" applyNumberFormat="1" applyFont="1" applyFill="1" applyBorder="1" applyAlignment="1">
      <alignment horizontal="center"/>
    </xf>
    <xf numFmtId="49" fontId="0" fillId="2" borderId="31" xfId="0" applyNumberFormat="1" applyFont="1" applyFill="1" applyBorder="1" applyAlignment="1">
      <alignment horizontal="center"/>
    </xf>
    <xf numFmtId="49" fontId="0" fillId="2" borderId="32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top"/>
    </xf>
    <xf numFmtId="0" fontId="26" fillId="2" borderId="0" xfId="0" applyFont="1" applyFill="1" applyAlignment="1">
      <alignment horizontal="left" vertical="top"/>
    </xf>
    <xf numFmtId="14" fontId="4" fillId="2" borderId="12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theme="5"/>
        </left>
        <right style="thin">
          <color indexed="64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FFFF"/>
      <color rgb="FFFD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47625</xdr:rowOff>
    </xdr:from>
    <xdr:to>
      <xdr:col>4</xdr:col>
      <xdr:colOff>58118</xdr:colOff>
      <xdr:row>4</xdr:row>
      <xdr:rowOff>193244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F44625-702C-40B1-8962-F7A348B69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594818" cy="866531"/>
        </a:xfrm>
        <a:prstGeom prst="rect">
          <a:avLst/>
        </a:prstGeom>
      </xdr:spPr>
    </xdr:pic>
    <xdr:clientData/>
  </xdr:twoCellAnchor>
  <xdr:twoCellAnchor>
    <xdr:from>
      <xdr:col>1</xdr:col>
      <xdr:colOff>24847</xdr:colOff>
      <xdr:row>4</xdr:row>
      <xdr:rowOff>165662</xdr:rowOff>
    </xdr:from>
    <xdr:to>
      <xdr:col>15</xdr:col>
      <xdr:colOff>384646</xdr:colOff>
      <xdr:row>8</xdr:row>
      <xdr:rowOff>67099</xdr:rowOff>
    </xdr:to>
    <xdr:sp macro="" textlink="">
      <xdr:nvSpPr>
        <xdr:cNvPr id="3" name="Freeform 15">
          <a:extLst>
            <a:ext uri="{FF2B5EF4-FFF2-40B4-BE49-F238E27FC236}">
              <a16:creationId xmlns:a16="http://schemas.microsoft.com/office/drawing/2014/main" id="{41F90739-49FC-4F01-A057-3E5A5708D8B8}"/>
            </a:ext>
          </a:extLst>
        </xdr:cNvPr>
        <xdr:cNvSpPr>
          <a:spLocks/>
        </xdr:cNvSpPr>
      </xdr:nvSpPr>
      <xdr:spPr bwMode="auto">
        <a:xfrm>
          <a:off x="228047" y="1188012"/>
          <a:ext cx="6690749" cy="669787"/>
        </a:xfrm>
        <a:custGeom>
          <a:avLst/>
          <a:gdLst>
            <a:gd name="T0" fmla="*/ 0 w 2448"/>
            <a:gd name="T1" fmla="*/ 248 h 248"/>
            <a:gd name="T2" fmla="*/ 2448 w 2448"/>
            <a:gd name="T3" fmla="*/ 55 h 248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448" h="248">
              <a:moveTo>
                <a:pt x="0" y="248"/>
              </a:moveTo>
              <a:cubicBezTo>
                <a:pt x="929" y="0"/>
                <a:pt x="1821" y="1"/>
                <a:pt x="2448" y="55"/>
              </a:cubicBezTo>
            </a:path>
          </a:pathLst>
        </a:custGeom>
        <a:noFill/>
        <a:ln w="6350">
          <a:solidFill>
            <a:srgbClr val="EFB32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E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C8682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25396</xdr:colOff>
      <xdr:row>5</xdr:row>
      <xdr:rowOff>53099</xdr:rowOff>
    </xdr:from>
    <xdr:to>
      <xdr:col>15</xdr:col>
      <xdr:colOff>385195</xdr:colOff>
      <xdr:row>8</xdr:row>
      <xdr:rowOff>72685</xdr:rowOff>
    </xdr:to>
    <xdr:sp macro="" textlink="">
      <xdr:nvSpPr>
        <xdr:cNvPr id="4" name="Freeform 15">
          <a:extLst>
            <a:ext uri="{FF2B5EF4-FFF2-40B4-BE49-F238E27FC236}">
              <a16:creationId xmlns:a16="http://schemas.microsoft.com/office/drawing/2014/main" id="{8AA1414B-6731-4F52-8427-6EC477AA6A92}"/>
            </a:ext>
          </a:extLst>
        </xdr:cNvPr>
        <xdr:cNvSpPr>
          <a:spLocks/>
        </xdr:cNvSpPr>
      </xdr:nvSpPr>
      <xdr:spPr bwMode="auto">
        <a:xfrm rot="153218">
          <a:off x="228596" y="1284999"/>
          <a:ext cx="6690749" cy="578386"/>
        </a:xfrm>
        <a:custGeom>
          <a:avLst/>
          <a:gdLst>
            <a:gd name="T0" fmla="*/ 0 w 2448"/>
            <a:gd name="T1" fmla="*/ 248 h 248"/>
            <a:gd name="T2" fmla="*/ 2448 w 2448"/>
            <a:gd name="T3" fmla="*/ 55 h 248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448" h="248">
              <a:moveTo>
                <a:pt x="0" y="248"/>
              </a:moveTo>
              <a:cubicBezTo>
                <a:pt x="929" y="0"/>
                <a:pt x="1821" y="1"/>
                <a:pt x="2448" y="55"/>
              </a:cubicBezTo>
            </a:path>
          </a:pathLst>
        </a:custGeom>
        <a:noFill/>
        <a:ln w="6350">
          <a:solidFill>
            <a:srgbClr val="EFB32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E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C8682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103632</xdr:colOff>
      <xdr:row>0</xdr:row>
      <xdr:rowOff>47244</xdr:rowOff>
    </xdr:from>
    <xdr:to>
      <xdr:col>2</xdr:col>
      <xdr:colOff>627930</xdr:colOff>
      <xdr:row>4</xdr:row>
      <xdr:rowOff>64397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" y="47244"/>
          <a:ext cx="1283123" cy="710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103632</xdr:colOff>
      <xdr:row>0</xdr:row>
      <xdr:rowOff>47244</xdr:rowOff>
    </xdr:from>
    <xdr:to>
      <xdr:col>2</xdr:col>
      <xdr:colOff>539030</xdr:colOff>
      <xdr:row>4</xdr:row>
      <xdr:rowOff>38997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4CFF2FE-95CB-4F04-A811-3D1EBFB45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" y="47244"/>
          <a:ext cx="1279948" cy="7283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Result" displayName="TableResult" ref="B17:F48" totalsRowShown="0" headerRowDxfId="8" dataDxfId="6" headerRowBorderDxfId="7" tableBorderDxfId="5">
  <autoFilter ref="B17:F48" xr:uid="{00000000-0009-0000-0100-000001000000}"/>
  <tableColumns count="5">
    <tableColumn id="1" xr3:uid="{00000000-0010-0000-0000-000001000000}" name="N° essai" dataDxfId="4"/>
    <tableColumn id="2" xr3:uid="{00000000-0010-0000-0000-000002000000}" name="Longitude" dataDxfId="3"/>
    <tableColumn id="3" xr3:uid="{00000000-0010-0000-0000-000003000000}" name="Latitude" dataDxfId="2"/>
    <tableColumn id="4" xr3:uid="{00000000-0010-0000-0000-000004000000}" name="Précision GPS (m)" dataDxfId="1"/>
    <tableColumn id="5" xr3:uid="{00000000-0010-0000-0000-000005000000}" name="Module Edyn 2 (MP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rincent.f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5"/>
  <dimension ref="A1:C19"/>
  <sheetViews>
    <sheetView zoomScaleNormal="100" workbookViewId="0">
      <selection activeCell="C37" sqref="C37"/>
    </sheetView>
  </sheetViews>
  <sheetFormatPr baseColWidth="10" defaultRowHeight="15" x14ac:dyDescent="0.25"/>
  <cols>
    <col min="1" max="1" width="13.85546875" bestFit="1" customWidth="1"/>
    <col min="2" max="2" width="43.42578125" bestFit="1" customWidth="1"/>
    <col min="3" max="3" width="30.7109375" bestFit="1" customWidth="1"/>
  </cols>
  <sheetData>
    <row r="1" spans="1:3" x14ac:dyDescent="0.25">
      <c r="A1" t="s">
        <v>16</v>
      </c>
      <c r="B1" t="s">
        <v>14</v>
      </c>
      <c r="C1" t="s">
        <v>15</v>
      </c>
    </row>
    <row r="2" spans="1:3" x14ac:dyDescent="0.25">
      <c r="A2" t="s">
        <v>9</v>
      </c>
      <c r="B2" t="s">
        <v>17</v>
      </c>
      <c r="C2" t="s">
        <v>18</v>
      </c>
    </row>
    <row r="3" spans="1:3" x14ac:dyDescent="0.25">
      <c r="A3" t="s">
        <v>29</v>
      </c>
      <c r="B3" t="s">
        <v>19</v>
      </c>
      <c r="C3" t="s">
        <v>20</v>
      </c>
    </row>
    <row r="4" spans="1:3" x14ac:dyDescent="0.25">
      <c r="A4" t="s">
        <v>21</v>
      </c>
      <c r="B4" t="s">
        <v>21</v>
      </c>
      <c r="C4" t="s">
        <v>22</v>
      </c>
    </row>
    <row r="5" spans="1:3" x14ac:dyDescent="0.25">
      <c r="A5" t="s">
        <v>28</v>
      </c>
      <c r="B5" t="s">
        <v>23</v>
      </c>
      <c r="C5" t="s">
        <v>24</v>
      </c>
    </row>
    <row r="6" spans="1:3" x14ac:dyDescent="0.25">
      <c r="A6" t="s">
        <v>25</v>
      </c>
      <c r="B6" t="s">
        <v>26</v>
      </c>
      <c r="C6" t="s">
        <v>27</v>
      </c>
    </row>
    <row r="7" spans="1:3" x14ac:dyDescent="0.25">
      <c r="A7" t="s">
        <v>32</v>
      </c>
      <c r="B7" t="s">
        <v>31</v>
      </c>
      <c r="C7" t="s">
        <v>30</v>
      </c>
    </row>
    <row r="8" spans="1:3" x14ac:dyDescent="0.25">
      <c r="A8" t="s">
        <v>33</v>
      </c>
      <c r="B8" t="s">
        <v>33</v>
      </c>
      <c r="C8" t="s">
        <v>35</v>
      </c>
    </row>
    <row r="9" spans="1:3" x14ac:dyDescent="0.25">
      <c r="A9" t="s">
        <v>34</v>
      </c>
      <c r="B9" t="s">
        <v>36</v>
      </c>
      <c r="C9" t="s">
        <v>39</v>
      </c>
    </row>
    <row r="10" spans="1:3" x14ac:dyDescent="0.25">
      <c r="A10" t="s">
        <v>40</v>
      </c>
      <c r="B10" t="s">
        <v>37</v>
      </c>
      <c r="C10" t="s">
        <v>38</v>
      </c>
    </row>
    <row r="11" spans="1:3" x14ac:dyDescent="0.25">
      <c r="A11" t="s">
        <v>41</v>
      </c>
      <c r="B11" t="s">
        <v>42</v>
      </c>
      <c r="C11" t="s">
        <v>43</v>
      </c>
    </row>
    <row r="19" ht="13.9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8869-2AE2-4F5A-89FB-C419D3D323D0}">
  <sheetPr>
    <pageSetUpPr fitToPage="1"/>
  </sheetPr>
  <dimension ref="A1:Q51"/>
  <sheetViews>
    <sheetView tabSelected="1" showWhiteSpace="0" view="pageLayout" zoomScale="55" zoomScaleNormal="115" zoomScaleSheetLayoutView="85" zoomScalePageLayoutView="55" workbookViewId="0">
      <selection activeCell="W7" sqref="W7"/>
    </sheetView>
  </sheetViews>
  <sheetFormatPr baseColWidth="10" defaultColWidth="11.42578125" defaultRowHeight="15" x14ac:dyDescent="0.25"/>
  <cols>
    <col min="1" max="1" width="2.85546875" customWidth="1"/>
    <col min="2" max="3" width="7.28515625" customWidth="1"/>
    <col min="4" max="5" width="6.7109375" customWidth="1"/>
    <col min="6" max="12" width="5.7109375" customWidth="1"/>
    <col min="13" max="13" width="8" customWidth="1"/>
    <col min="14" max="16" width="6" customWidth="1"/>
    <col min="17" max="17" width="2.28515625" customWidth="1"/>
  </cols>
  <sheetData>
    <row r="1" spans="1:17" ht="7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33"/>
      <c r="K1" s="2"/>
      <c r="L1" s="2"/>
      <c r="M1" s="2"/>
      <c r="N1" s="2"/>
      <c r="O1" s="2"/>
      <c r="P1" s="2"/>
      <c r="Q1" s="2"/>
    </row>
    <row r="2" spans="1:17" ht="26.25" x14ac:dyDescent="0.4">
      <c r="A2" s="2"/>
      <c r="B2" s="2"/>
      <c r="C2" s="2"/>
      <c r="D2" s="2"/>
      <c r="E2" s="147" t="s">
        <v>53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2"/>
    </row>
    <row r="3" spans="1:17" ht="15.75" customHeight="1" x14ac:dyDescent="0.25">
      <c r="A3" s="2"/>
      <c r="B3" s="2"/>
      <c r="C3" s="2"/>
      <c r="D3" s="2"/>
      <c r="E3" s="34"/>
      <c r="F3" s="34"/>
      <c r="G3" s="149"/>
      <c r="H3" s="149"/>
      <c r="I3" s="149"/>
      <c r="J3" s="149"/>
      <c r="K3" s="149"/>
      <c r="L3" s="149"/>
      <c r="M3" s="149"/>
      <c r="N3" s="149"/>
      <c r="O3" s="149"/>
      <c r="P3" s="2"/>
      <c r="Q3" s="2"/>
    </row>
    <row r="4" spans="1:17" ht="15.75" x14ac:dyDescent="0.25">
      <c r="A4" s="2"/>
      <c r="B4" s="2"/>
      <c r="C4" s="2"/>
      <c r="D4" s="2"/>
      <c r="E4" s="34"/>
      <c r="F4" s="34"/>
      <c r="G4" s="34"/>
      <c r="H4" s="34"/>
      <c r="I4" s="34"/>
      <c r="J4" s="34"/>
      <c r="K4" s="2"/>
      <c r="L4" s="2"/>
      <c r="M4" s="2"/>
      <c r="N4" s="2"/>
      <c r="O4" s="2"/>
      <c r="P4" s="2"/>
      <c r="Q4" s="2"/>
    </row>
    <row r="5" spans="1:17" ht="16.5" customHeight="1" x14ac:dyDescent="0.25">
      <c r="A5" s="2"/>
      <c r="B5" s="150"/>
      <c r="C5" s="150"/>
      <c r="D5" s="150"/>
      <c r="E5" s="2"/>
      <c r="F5" s="2"/>
      <c r="G5" s="2"/>
      <c r="H5" s="2"/>
      <c r="I5" s="35"/>
      <c r="J5" s="35"/>
      <c r="K5" s="2"/>
      <c r="L5" s="2"/>
      <c r="M5" s="2"/>
      <c r="N5" s="2"/>
      <c r="O5" s="2"/>
      <c r="P5" s="2"/>
      <c r="Q5" s="2"/>
    </row>
    <row r="6" spans="1:17" ht="12.75" customHeight="1" x14ac:dyDescent="0.25">
      <c r="A6" s="2"/>
      <c r="B6" s="151" t="s">
        <v>54</v>
      </c>
      <c r="C6" s="152"/>
      <c r="D6" s="152"/>
      <c r="E6" s="2"/>
      <c r="F6" s="2"/>
      <c r="G6" s="2"/>
      <c r="H6" s="2"/>
      <c r="I6" s="35"/>
      <c r="J6" s="35"/>
      <c r="K6" s="2"/>
      <c r="L6" s="2"/>
      <c r="M6" s="2"/>
      <c r="N6" s="2"/>
      <c r="O6" s="2"/>
      <c r="P6" s="2"/>
      <c r="Q6" s="2"/>
    </row>
    <row r="7" spans="1:17" ht="15" customHeight="1" x14ac:dyDescent="0.25">
      <c r="A7" s="153"/>
      <c r="B7" s="153"/>
      <c r="C7" s="153"/>
      <c r="D7" s="153"/>
      <c r="E7" s="153"/>
      <c r="F7" s="153"/>
      <c r="G7" s="2"/>
      <c r="H7" s="2"/>
      <c r="I7" s="35"/>
      <c r="J7" s="35"/>
      <c r="K7" s="2"/>
      <c r="L7" s="2"/>
      <c r="M7" s="2"/>
      <c r="N7" s="2"/>
      <c r="O7" s="2"/>
      <c r="P7" s="2"/>
      <c r="Q7" s="2"/>
    </row>
    <row r="8" spans="1:17" ht="15.6" customHeight="1" x14ac:dyDescent="0.25">
      <c r="A8" s="154"/>
      <c r="B8" s="154"/>
      <c r="C8" s="154"/>
      <c r="D8" s="154"/>
      <c r="E8" s="154"/>
      <c r="F8" s="154"/>
      <c r="G8" s="2"/>
      <c r="H8" s="2"/>
      <c r="I8" s="35"/>
      <c r="J8" s="36"/>
      <c r="K8" s="155"/>
      <c r="L8" s="155"/>
      <c r="M8" s="155"/>
      <c r="N8" s="155"/>
      <c r="O8" s="2"/>
      <c r="P8" s="2"/>
      <c r="Q8" s="2"/>
    </row>
    <row r="9" spans="1:17" ht="21" customHeight="1" x14ac:dyDescent="0.35">
      <c r="A9" s="37"/>
      <c r="B9" s="98"/>
      <c r="C9" s="175" t="s">
        <v>55</v>
      </c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98"/>
      <c r="Q9" s="2"/>
    </row>
    <row r="10" spans="1:17" ht="21" customHeight="1" x14ac:dyDescent="0.25">
      <c r="A10" s="37"/>
      <c r="B10" s="97"/>
      <c r="C10" s="149" t="s">
        <v>52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97"/>
      <c r="Q10" s="2"/>
    </row>
    <row r="11" spans="1:17" ht="20.25" customHeight="1" x14ac:dyDescent="0.25">
      <c r="A11" s="37"/>
      <c r="B11" s="99"/>
      <c r="C11" s="149" t="s">
        <v>56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99"/>
      <c r="Q11" s="2"/>
    </row>
    <row r="12" spans="1:17" ht="23.45" customHeight="1" x14ac:dyDescent="0.25">
      <c r="A12" s="37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2"/>
    </row>
    <row r="13" spans="1:17" ht="18" customHeight="1" x14ac:dyDescent="0.25">
      <c r="A13" s="38"/>
      <c r="B13" s="140" t="s">
        <v>62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2"/>
      <c r="Q13" s="2"/>
    </row>
    <row r="14" spans="1:17" x14ac:dyDescent="0.25">
      <c r="A14" s="39"/>
      <c r="B14" s="40"/>
      <c r="C14" s="41"/>
      <c r="D14" s="28" t="s">
        <v>63</v>
      </c>
      <c r="E14" s="143" t="e">
        <f>IF(Dossiers_Nom="","",Dossiers_Nom)</f>
        <v>#NAME?</v>
      </c>
      <c r="F14" s="143"/>
      <c r="G14" s="143"/>
      <c r="H14" s="143"/>
      <c r="I14" s="42"/>
      <c r="J14" s="42"/>
      <c r="K14" s="42"/>
      <c r="L14" s="28" t="s">
        <v>64</v>
      </c>
      <c r="M14" s="144">
        <f ca="1">TODAY()</f>
        <v>44296</v>
      </c>
      <c r="N14" s="145"/>
      <c r="O14" s="145"/>
      <c r="P14" s="146"/>
      <c r="Q14" s="2"/>
    </row>
    <row r="15" spans="1:17" x14ac:dyDescent="0.25">
      <c r="A15" s="39"/>
      <c r="B15" s="43"/>
      <c r="C15" s="44"/>
      <c r="D15" s="30" t="s">
        <v>65</v>
      </c>
      <c r="E15" s="156" t="e">
        <f>IF(Dossiers_Localite="","",Dossiers_Localite)</f>
        <v>#NAME?</v>
      </c>
      <c r="F15" s="156"/>
      <c r="G15" s="156"/>
      <c r="H15" s="156"/>
      <c r="I15" s="45"/>
      <c r="J15" s="45"/>
      <c r="K15" s="32"/>
      <c r="L15" s="101" t="s">
        <v>1</v>
      </c>
      <c r="M15" s="157" t="e">
        <f>IF(PVs_Date="","",PVs_Date)</f>
        <v>#NAME?</v>
      </c>
      <c r="N15" s="157"/>
      <c r="O15" s="157"/>
      <c r="P15" s="158"/>
      <c r="Q15" s="2"/>
    </row>
    <row r="16" spans="1:17" x14ac:dyDescent="0.25">
      <c r="A16" s="39"/>
      <c r="B16" s="46"/>
      <c r="C16" s="47"/>
      <c r="D16" s="31" t="s">
        <v>0</v>
      </c>
      <c r="E16" s="159" t="e">
        <f>IF(Dossiers_Client="","",Dossiers_Client)</f>
        <v>#NAME?</v>
      </c>
      <c r="F16" s="159"/>
      <c r="G16" s="159"/>
      <c r="H16" s="159"/>
      <c r="I16" s="48"/>
      <c r="J16" s="48"/>
      <c r="K16" s="48"/>
      <c r="L16" s="31" t="s">
        <v>66</v>
      </c>
      <c r="M16" s="160" t="e">
        <f>IF(Dossiers_Dossier="","", Dossiers_Dossier)</f>
        <v>#NAME?</v>
      </c>
      <c r="N16" s="160"/>
      <c r="O16" s="160"/>
      <c r="P16" s="161"/>
      <c r="Q16" s="2"/>
    </row>
    <row r="17" spans="1:17" ht="23.45" customHeight="1" x14ac:dyDescent="0.25">
      <c r="A17" s="39"/>
      <c r="B17" s="49"/>
      <c r="C17" s="49"/>
      <c r="D17" s="50"/>
      <c r="E17" s="50"/>
      <c r="F17" s="50"/>
      <c r="G17" s="50"/>
      <c r="H17" s="50"/>
      <c r="I17" s="50"/>
      <c r="J17" s="50"/>
      <c r="K17" s="50"/>
      <c r="L17" s="51"/>
      <c r="M17" s="51"/>
      <c r="N17" s="51"/>
      <c r="O17" s="51"/>
      <c r="P17" s="2"/>
      <c r="Q17" s="2"/>
    </row>
    <row r="18" spans="1:17" ht="15.75" x14ac:dyDescent="0.25">
      <c r="A18" s="52"/>
      <c r="B18" s="140" t="s">
        <v>67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</row>
    <row r="19" spans="1:17" ht="14.25" customHeight="1" x14ac:dyDescent="0.25">
      <c r="A19" s="53"/>
      <c r="B19" s="40"/>
      <c r="C19" s="41"/>
      <c r="D19" s="28" t="s">
        <v>68</v>
      </c>
      <c r="E19" s="143" t="e">
        <f>IF(Dossiers_Ouvrage="","",Dossiers_Ouvrage)</f>
        <v>#NAME?</v>
      </c>
      <c r="F19" s="143"/>
      <c r="G19" s="143"/>
      <c r="H19" s="143"/>
      <c r="I19" s="42"/>
      <c r="J19" s="42"/>
      <c r="K19" s="42"/>
      <c r="L19" s="28" t="s">
        <v>1</v>
      </c>
      <c r="M19" s="144" t="e">
        <f>IF(LEN(DAY(PVs_Date)) = 1, "0" &amp; DAY(PVs_Date),DAY(PVs_Date)) &amp; "/" &amp; IF(LEN(MONTH(PVs_Date)) = 1, "0" &amp; MONTH(PVs_Date),MONTH(PVs_Date))  &amp; "/" &amp; YEAR(PVs_Date)</f>
        <v>#NAME?</v>
      </c>
      <c r="N19" s="145"/>
      <c r="O19" s="145"/>
      <c r="P19" s="146"/>
      <c r="Q19" s="2"/>
    </row>
    <row r="20" spans="1:17" ht="14.25" customHeight="1" x14ac:dyDescent="0.25">
      <c r="A20" s="54"/>
      <c r="B20" s="43"/>
      <c r="C20" s="49"/>
      <c r="D20" s="29" t="s">
        <v>69</v>
      </c>
      <c r="E20" s="162" t="e">
        <f>IF(PVs_Voie="","",PVs_Voie)</f>
        <v>#NAME?</v>
      </c>
      <c r="F20" s="162"/>
      <c r="G20" s="162"/>
      <c r="H20" s="13"/>
      <c r="I20" s="13"/>
      <c r="J20" s="13"/>
      <c r="K20" s="13"/>
      <c r="L20" s="30" t="s">
        <v>70</v>
      </c>
      <c r="M20" s="163" t="e">
        <f>IF(PVs_PartieOuvrage="","",PVs_PartieOuvrage)</f>
        <v>#NAME?</v>
      </c>
      <c r="N20" s="164"/>
      <c r="O20" s="164"/>
      <c r="P20" s="165"/>
      <c r="Q20" s="55"/>
    </row>
    <row r="21" spans="1:17" ht="14.25" customHeight="1" x14ac:dyDescent="0.25">
      <c r="A21" s="54"/>
      <c r="B21" s="46"/>
      <c r="C21" s="47"/>
      <c r="D21" s="31" t="s">
        <v>71</v>
      </c>
      <c r="E21" s="159" t="e">
        <f>IF(PVs_Sens="","",PVs_Sens)</f>
        <v>#NAME?</v>
      </c>
      <c r="F21" s="159"/>
      <c r="G21" s="159"/>
      <c r="H21" s="159"/>
      <c r="I21" s="48"/>
      <c r="J21" s="48"/>
      <c r="K21" s="48"/>
      <c r="L21" s="31"/>
      <c r="M21" s="160"/>
      <c r="N21" s="160"/>
      <c r="O21" s="160"/>
      <c r="P21" s="161"/>
      <c r="Q21" s="2"/>
    </row>
    <row r="22" spans="1:17" ht="23.45" customHeight="1" x14ac:dyDescent="0.25">
      <c r="A22" s="39"/>
      <c r="B22" s="49"/>
      <c r="C22" s="49"/>
      <c r="D22" s="50"/>
      <c r="E22" s="50"/>
      <c r="F22" s="50"/>
      <c r="G22" s="50"/>
      <c r="H22" s="50"/>
      <c r="I22" s="50"/>
      <c r="J22" s="50"/>
      <c r="K22" s="50"/>
      <c r="L22" s="51"/>
      <c r="M22" s="51"/>
      <c r="N22" s="51"/>
      <c r="O22" s="51"/>
      <c r="P22" s="2"/>
      <c r="Q22" s="2"/>
    </row>
    <row r="23" spans="1:17" ht="15.75" x14ac:dyDescent="0.25">
      <c r="A23" s="52"/>
      <c r="B23" s="140" t="s">
        <v>72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2"/>
      <c r="Q23" s="2"/>
    </row>
    <row r="24" spans="1:17" x14ac:dyDescent="0.25">
      <c r="A24" s="53"/>
      <c r="B24" s="40"/>
      <c r="C24" s="41"/>
      <c r="D24" s="28" t="s">
        <v>59</v>
      </c>
      <c r="E24" s="143" t="e">
        <f>IF(Plateformes_Type="","",Plateformes_Type)</f>
        <v>#NAME?</v>
      </c>
      <c r="F24" s="143"/>
      <c r="G24" s="143"/>
      <c r="H24" s="143"/>
      <c r="I24" s="42"/>
      <c r="J24" s="42"/>
      <c r="K24" s="42"/>
      <c r="L24" s="29" t="s">
        <v>60</v>
      </c>
      <c r="M24" s="176" t="e">
        <f>IF(Plateformes_Couche="","",Plateformes_Couche)</f>
        <v>#NAME?</v>
      </c>
      <c r="N24" s="176"/>
      <c r="O24" s="176"/>
      <c r="P24" s="177"/>
      <c r="Q24" s="2"/>
    </row>
    <row r="25" spans="1:17" ht="15" customHeight="1" x14ac:dyDescent="0.25">
      <c r="A25" s="54"/>
      <c r="B25" s="43"/>
      <c r="C25" s="49"/>
      <c r="D25" s="30" t="s">
        <v>61</v>
      </c>
      <c r="E25" s="168" t="e">
        <f>IF(Plateformes_Materiau="","",Plateformes_Materiau)</f>
        <v>#NAME?</v>
      </c>
      <c r="F25" s="168"/>
      <c r="G25" s="168"/>
      <c r="H25" s="168"/>
      <c r="I25" s="13"/>
      <c r="J25" s="13"/>
      <c r="K25" s="13"/>
      <c r="L25" s="30" t="s">
        <v>73</v>
      </c>
      <c r="M25" s="156" t="e">
        <f>IF(PVs_Climat="","",PVs_Climat)</f>
        <v>#NAME?</v>
      </c>
      <c r="N25" s="156"/>
      <c r="O25" s="156"/>
      <c r="P25" s="167"/>
      <c r="Q25" s="55"/>
    </row>
    <row r="26" spans="1:17" x14ac:dyDescent="0.25">
      <c r="A26" s="54"/>
      <c r="B26" s="46"/>
      <c r="C26" s="47"/>
      <c r="D26" s="31" t="s">
        <v>46</v>
      </c>
      <c r="E26" s="169" t="e">
        <f>IF(Plateformes_Support="","",Plateformes_Support)</f>
        <v>#NAME?</v>
      </c>
      <c r="F26" s="170"/>
      <c r="G26" s="170"/>
      <c r="H26" s="170"/>
      <c r="I26" s="48"/>
      <c r="J26" s="48"/>
      <c r="K26" s="48"/>
      <c r="L26" s="31"/>
      <c r="M26" s="160"/>
      <c r="N26" s="160"/>
      <c r="O26" s="160"/>
      <c r="P26" s="161"/>
      <c r="Q26" s="2"/>
    </row>
    <row r="27" spans="1:17" ht="23.45" customHeight="1" x14ac:dyDescent="0.25">
      <c r="A27" s="39"/>
      <c r="B27" s="49"/>
      <c r="C27" s="49"/>
      <c r="D27" s="50"/>
      <c r="E27" s="50"/>
      <c r="F27" s="50"/>
      <c r="G27" s="50"/>
      <c r="H27" s="50"/>
      <c r="I27" s="50"/>
      <c r="J27" s="50"/>
      <c r="K27" s="50"/>
      <c r="L27" s="51"/>
      <c r="M27" s="51"/>
      <c r="N27" s="51"/>
      <c r="O27" s="51"/>
      <c r="P27" s="2"/>
      <c r="Q27" s="2"/>
    </row>
    <row r="28" spans="1:17" ht="15.75" x14ac:dyDescent="0.25">
      <c r="A28" s="52"/>
      <c r="B28" s="140" t="s">
        <v>74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2"/>
      <c r="Q28" s="2"/>
    </row>
    <row r="29" spans="1:17" x14ac:dyDescent="0.25">
      <c r="A29" s="53"/>
      <c r="B29" s="56"/>
      <c r="C29" s="57"/>
      <c r="D29" s="28" t="s">
        <v>75</v>
      </c>
      <c r="E29" s="186" t="e">
        <f xml:space="preserve"> IF(Machines_Serial="","","Maxidyn " &amp; Machines_Serial)</f>
        <v>#NAME?</v>
      </c>
      <c r="F29" s="186"/>
      <c r="G29" s="186"/>
      <c r="H29" s="186"/>
      <c r="I29" s="58"/>
      <c r="J29" s="58"/>
      <c r="K29" s="58"/>
      <c r="L29" s="28" t="s">
        <v>76</v>
      </c>
      <c r="M29" s="176" t="e">
        <f>IF(Machines_CertStart="","",Machines_CertStart)</f>
        <v>#NAME?</v>
      </c>
      <c r="N29" s="176"/>
      <c r="O29" s="176"/>
      <c r="P29" s="177"/>
      <c r="Q29" s="2"/>
    </row>
    <row r="30" spans="1:17" ht="15" customHeight="1" x14ac:dyDescent="0.25">
      <c r="A30" s="54"/>
      <c r="B30" s="43"/>
      <c r="C30" s="49"/>
      <c r="D30" s="128" t="s">
        <v>11</v>
      </c>
      <c r="E30" s="162" t="e">
        <f>ParamsPortance_MinPortance &amp;" à " &amp; ParamsPortance_MaxPortance &amp; " MPa"</f>
        <v>#NAME?</v>
      </c>
      <c r="F30" s="162"/>
      <c r="G30" s="162"/>
      <c r="H30" s="166"/>
      <c r="I30" s="166"/>
      <c r="J30" s="166"/>
      <c r="K30" s="166"/>
      <c r="L30" s="166"/>
      <c r="M30" s="162"/>
      <c r="N30" s="162"/>
      <c r="O30" s="162"/>
      <c r="P30" s="167"/>
      <c r="Q30" s="55"/>
    </row>
    <row r="31" spans="1:17" ht="23.45" customHeight="1" x14ac:dyDescent="0.25">
      <c r="A31" s="54"/>
      <c r="B31" s="57"/>
      <c r="C31" s="57"/>
      <c r="D31" s="28"/>
      <c r="E31" s="59"/>
      <c r="F31" s="59"/>
      <c r="G31" s="59"/>
      <c r="H31" s="59"/>
      <c r="I31" s="58"/>
      <c r="J31" s="58"/>
      <c r="K31" s="58"/>
      <c r="L31" s="28"/>
      <c r="M31" s="60"/>
      <c r="N31" s="60"/>
      <c r="O31" s="60"/>
      <c r="P31" s="60"/>
      <c r="Q31" s="2"/>
    </row>
    <row r="32" spans="1:17" ht="15.75" x14ac:dyDescent="0.25">
      <c r="A32" s="54"/>
      <c r="B32" s="140" t="s">
        <v>77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2"/>
      <c r="Q32" s="2"/>
    </row>
    <row r="33" spans="1:17" x14ac:dyDescent="0.25">
      <c r="A33" s="54"/>
      <c r="B33" s="40"/>
      <c r="C33" s="41"/>
      <c r="D33" s="128" t="s">
        <v>2</v>
      </c>
      <c r="E33" s="127" t="e">
        <f>IF(ResultatsPV_Points_Nombre="","",ResultatsPV_Points_Nombre)</f>
        <v>#NAME?</v>
      </c>
      <c r="F33" s="42"/>
      <c r="G33" s="42"/>
      <c r="H33" s="42"/>
      <c r="I33" s="42"/>
      <c r="J33" s="42"/>
      <c r="K33" s="42"/>
      <c r="L33" s="61" t="s">
        <v>5</v>
      </c>
      <c r="M33" s="129" t="e">
        <f>IF(OR(Plateformes_Seuil="",Plateformes_Seuil=0),"N.C.",Plateformes_Seuil &amp; " Mpa")</f>
        <v>#NAME?</v>
      </c>
      <c r="N33" s="129"/>
      <c r="O33" s="129"/>
      <c r="P33" s="130"/>
      <c r="Q33" s="2"/>
    </row>
    <row r="34" spans="1:17" s="68" customFormat="1" ht="14.25" customHeight="1" x14ac:dyDescent="0.25">
      <c r="A34" s="62"/>
      <c r="B34" s="63"/>
      <c r="C34" s="64"/>
      <c r="D34" s="65" t="s">
        <v>85</v>
      </c>
      <c r="E34" s="133" t="e">
        <f>IF(ResultatsPV_PointsPass_Nombre="","",ResultatsPV_PointsPass_Nombre)</f>
        <v>#NAME?</v>
      </c>
      <c r="F34" s="66"/>
      <c r="G34" s="66"/>
      <c r="H34" s="132"/>
      <c r="I34" s="132"/>
      <c r="J34" s="132"/>
      <c r="K34" s="132"/>
      <c r="L34" s="65" t="s">
        <v>47</v>
      </c>
      <c r="M34" s="131" t="e">
        <f>IF(ResultatsPV_PointsOK_Moyenne="","",ResultatsPV_PointsOK_Moyenne &amp; " MPa")</f>
        <v>#NAME?</v>
      </c>
      <c r="N34" s="132"/>
      <c r="O34" s="132"/>
      <c r="P34" s="67"/>
      <c r="Q34" s="64"/>
    </row>
    <row r="35" spans="1:17" s="68" customFormat="1" ht="14.25" customHeight="1" x14ac:dyDescent="0.25">
      <c r="A35" s="62"/>
      <c r="B35" s="69"/>
      <c r="C35" s="70"/>
      <c r="D35" s="65"/>
      <c r="E35" s="131"/>
      <c r="F35" s="70"/>
      <c r="G35" s="70"/>
      <c r="H35" s="132"/>
      <c r="I35" s="132"/>
      <c r="J35" s="132"/>
      <c r="K35" s="132"/>
      <c r="L35" s="65" t="s">
        <v>6</v>
      </c>
      <c r="M35" s="131" t="e">
        <f>IF(ResultatsPV_PointsOK_Min="","",ResultatsPV_PointsOK_Min &amp; " MPa")</f>
        <v>#NAME?</v>
      </c>
      <c r="N35" s="132"/>
      <c r="O35" s="132"/>
      <c r="P35" s="67"/>
      <c r="Q35" s="64"/>
    </row>
    <row r="36" spans="1:17" s="68" customFormat="1" ht="14.25" customHeight="1" x14ac:dyDescent="0.25">
      <c r="A36" s="62"/>
      <c r="B36" s="72"/>
      <c r="C36" s="73"/>
      <c r="D36" s="74"/>
      <c r="E36" s="131"/>
      <c r="F36" s="76"/>
      <c r="G36" s="76"/>
      <c r="H36" s="76"/>
      <c r="I36" s="73"/>
      <c r="J36" s="73"/>
      <c r="K36" s="77"/>
      <c r="L36" s="74" t="s">
        <v>7</v>
      </c>
      <c r="M36" s="131" t="e">
        <f>IF(ResultatsPV_PointsOK_Max="","",ResultatsPV_PointsOK_Max &amp; " MPa")</f>
        <v>#NAME?</v>
      </c>
      <c r="N36" s="71"/>
      <c r="O36" s="71"/>
      <c r="P36" s="78"/>
      <c r="Q36" s="64"/>
    </row>
    <row r="37" spans="1:17" s="68" customFormat="1" ht="14.25" customHeight="1" x14ac:dyDescent="0.25">
      <c r="A37" s="62"/>
      <c r="B37" s="79"/>
      <c r="C37" s="79"/>
      <c r="D37" s="80"/>
      <c r="E37" s="81"/>
      <c r="F37" s="82"/>
      <c r="G37" s="82"/>
      <c r="H37" s="82"/>
      <c r="I37" s="79"/>
      <c r="J37" s="79"/>
      <c r="K37" s="83"/>
      <c r="L37" s="80"/>
      <c r="M37" s="82"/>
      <c r="N37" s="82"/>
      <c r="O37" s="82"/>
      <c r="P37" s="82"/>
      <c r="Q37" s="64"/>
    </row>
    <row r="38" spans="1:17" s="68" customFormat="1" ht="14.25" customHeight="1" x14ac:dyDescent="0.25">
      <c r="A38" s="62"/>
      <c r="B38" s="84"/>
      <c r="C38" s="84"/>
      <c r="D38" s="85"/>
      <c r="E38" s="86"/>
      <c r="F38" s="87"/>
      <c r="G38" s="87"/>
      <c r="H38" s="87"/>
      <c r="I38" s="84"/>
      <c r="J38" s="84"/>
      <c r="K38" s="88"/>
      <c r="L38" s="85"/>
      <c r="M38" s="87"/>
      <c r="N38" s="87"/>
      <c r="O38" s="87"/>
      <c r="P38" s="87"/>
      <c r="Q38" s="64"/>
    </row>
    <row r="39" spans="1:17" s="68" customFormat="1" ht="14.25" customHeight="1" x14ac:dyDescent="0.25">
      <c r="A39" s="62"/>
      <c r="B39" s="84"/>
      <c r="C39" s="84"/>
      <c r="D39" s="85"/>
      <c r="E39" s="86"/>
      <c r="F39" s="87"/>
      <c r="G39" s="87"/>
      <c r="H39" s="87"/>
      <c r="I39" s="84"/>
      <c r="J39" s="84"/>
      <c r="K39" s="88"/>
      <c r="L39" s="85"/>
      <c r="M39" s="87"/>
      <c r="N39" s="87"/>
      <c r="O39" s="87"/>
      <c r="P39" s="87"/>
      <c r="Q39" s="64"/>
    </row>
    <row r="40" spans="1:17" s="68" customFormat="1" ht="14.25" customHeight="1" x14ac:dyDescent="0.25">
      <c r="A40" s="62"/>
      <c r="B40" s="84"/>
      <c r="C40" s="84"/>
      <c r="D40" s="85"/>
      <c r="E40" s="86"/>
      <c r="F40" s="87"/>
      <c r="G40" s="87"/>
      <c r="H40" s="87"/>
      <c r="I40" s="84"/>
      <c r="J40" s="84"/>
      <c r="K40" s="88"/>
      <c r="L40" s="85"/>
      <c r="M40" s="87"/>
      <c r="N40" s="87"/>
      <c r="O40" s="87"/>
      <c r="P40" s="87"/>
      <c r="Q40" s="64"/>
    </row>
    <row r="41" spans="1:17" s="68" customFormat="1" ht="14.25" customHeight="1" x14ac:dyDescent="0.25">
      <c r="A41" s="62"/>
      <c r="B41" s="84"/>
      <c r="C41" s="84"/>
      <c r="D41" s="85"/>
      <c r="E41" s="86"/>
      <c r="F41" s="87"/>
      <c r="G41" s="87"/>
      <c r="H41" s="87"/>
      <c r="I41" s="84"/>
      <c r="J41" s="84"/>
      <c r="K41" s="88"/>
      <c r="L41" s="85"/>
      <c r="M41" s="87"/>
      <c r="N41" s="87"/>
      <c r="O41" s="87"/>
      <c r="P41" s="87"/>
      <c r="Q41" s="64"/>
    </row>
    <row r="42" spans="1:17" s="68" customFormat="1" ht="14.25" customHeight="1" x14ac:dyDescent="0.25">
      <c r="A42" s="62"/>
      <c r="B42" s="84"/>
      <c r="C42" s="84"/>
      <c r="D42" s="85"/>
      <c r="E42" s="86"/>
      <c r="F42" s="87"/>
      <c r="G42" s="87"/>
      <c r="H42" s="87"/>
      <c r="I42" s="84"/>
      <c r="J42" s="84"/>
      <c r="K42" s="88"/>
      <c r="L42" s="85"/>
      <c r="M42" s="87"/>
      <c r="N42" s="87"/>
      <c r="O42" s="87"/>
      <c r="P42" s="87"/>
      <c r="Q42" s="64"/>
    </row>
    <row r="43" spans="1:17" s="68" customFormat="1" ht="14.25" customHeight="1" x14ac:dyDescent="0.25">
      <c r="A43" s="62"/>
      <c r="B43" s="84"/>
      <c r="C43" s="84"/>
      <c r="D43" s="85"/>
      <c r="E43" s="86"/>
      <c r="F43" s="87"/>
      <c r="G43" s="87"/>
      <c r="H43" s="87"/>
      <c r="I43" s="84"/>
      <c r="J43" s="84"/>
      <c r="K43" s="88"/>
      <c r="L43" s="85"/>
      <c r="M43" s="87"/>
      <c r="N43" s="87"/>
      <c r="O43" s="87"/>
      <c r="P43" s="87"/>
      <c r="Q43" s="64"/>
    </row>
    <row r="44" spans="1:17" s="68" customFormat="1" ht="14.25" customHeight="1" x14ac:dyDescent="0.25">
      <c r="A44" s="62"/>
      <c r="B44" s="73"/>
      <c r="C44" s="73"/>
      <c r="D44" s="74"/>
      <c r="E44" s="75"/>
      <c r="F44" s="76"/>
      <c r="G44" s="76"/>
      <c r="H44" s="76"/>
      <c r="I44" s="73"/>
      <c r="J44" s="73"/>
      <c r="K44" s="77"/>
      <c r="L44" s="74"/>
      <c r="M44" s="76"/>
      <c r="N44" s="76"/>
      <c r="O44" s="76"/>
      <c r="P44" s="76"/>
      <c r="Q44" s="64"/>
    </row>
    <row r="45" spans="1:17" x14ac:dyDescent="0.25">
      <c r="A45" s="2"/>
      <c r="B45" s="89" t="s">
        <v>48</v>
      </c>
      <c r="C45" s="90"/>
      <c r="D45" s="91"/>
      <c r="E45" s="90"/>
      <c r="F45" s="90"/>
      <c r="G45" s="178" t="s">
        <v>49</v>
      </c>
      <c r="H45" s="178"/>
      <c r="I45" s="178"/>
      <c r="J45" s="178"/>
      <c r="K45" s="178"/>
      <c r="L45" s="41"/>
      <c r="M45" s="179" t="s">
        <v>50</v>
      </c>
      <c r="N45" s="179"/>
      <c r="O45" s="179"/>
      <c r="P45" s="180"/>
      <c r="Q45" s="2"/>
    </row>
    <row r="46" spans="1:17" ht="15" customHeight="1" x14ac:dyDescent="0.25">
      <c r="A46" s="2"/>
      <c r="B46" s="181" t="e">
        <f>IF(PVs_Commentaire="","",PVs_Commentaire)</f>
        <v>#NAME?</v>
      </c>
      <c r="C46" s="182"/>
      <c r="D46" s="182"/>
      <c r="E46" s="182"/>
      <c r="F46" s="182"/>
      <c r="G46" s="152" t="e">
        <f>IF(PVs_Operateur="","",PVs_Operateur)</f>
        <v>#NAME?</v>
      </c>
      <c r="H46" s="152"/>
      <c r="I46" s="152"/>
      <c r="J46" s="152"/>
      <c r="K46" s="152"/>
      <c r="L46" s="2"/>
      <c r="M46" s="166"/>
      <c r="N46" s="166"/>
      <c r="O46" s="166"/>
      <c r="P46" s="185"/>
      <c r="Q46" s="2"/>
    </row>
    <row r="47" spans="1:17" x14ac:dyDescent="0.25">
      <c r="A47" s="2"/>
      <c r="B47" s="181"/>
      <c r="C47" s="182"/>
      <c r="D47" s="182"/>
      <c r="E47" s="182"/>
      <c r="F47" s="182"/>
      <c r="G47" s="152"/>
      <c r="H47" s="152"/>
      <c r="I47" s="152"/>
      <c r="J47" s="152"/>
      <c r="K47" s="152"/>
      <c r="L47" s="2"/>
      <c r="M47" s="2"/>
      <c r="N47" s="2"/>
      <c r="O47" s="2"/>
      <c r="P47" s="92"/>
      <c r="Q47" s="2"/>
    </row>
    <row r="48" spans="1:17" ht="5.25" customHeight="1" x14ac:dyDescent="0.25">
      <c r="A48" s="2"/>
      <c r="B48" s="183"/>
      <c r="C48" s="184"/>
      <c r="D48" s="184"/>
      <c r="E48" s="184"/>
      <c r="F48" s="184"/>
      <c r="G48" s="93"/>
      <c r="H48" s="31"/>
      <c r="I48" s="31"/>
      <c r="J48" s="93"/>
      <c r="K48" s="93"/>
      <c r="L48" s="93"/>
      <c r="M48" s="93"/>
      <c r="N48" s="93"/>
      <c r="O48" s="93"/>
      <c r="P48" s="94"/>
      <c r="Q48" s="2"/>
    </row>
    <row r="49" spans="1:17" ht="14.1" customHeight="1" x14ac:dyDescent="0.25">
      <c r="A49" s="2"/>
      <c r="B49" s="95"/>
      <c r="C49" s="95"/>
      <c r="D49" s="95"/>
      <c r="E49" s="95"/>
      <c r="F49" s="95"/>
      <c r="G49" s="2"/>
      <c r="H49" s="29"/>
      <c r="I49" s="29"/>
      <c r="J49" s="2"/>
      <c r="K49" s="2"/>
      <c r="L49" s="2"/>
      <c r="M49" s="2"/>
      <c r="N49" s="2"/>
      <c r="O49" s="2"/>
      <c r="P49" s="2"/>
      <c r="Q49" s="2"/>
    </row>
    <row r="50" spans="1:17" ht="11.45" customHeight="1" x14ac:dyDescent="0.25">
      <c r="A50" s="2"/>
      <c r="B50" s="96"/>
      <c r="C50" s="96"/>
      <c r="D50" s="96"/>
      <c r="E50" s="171" t="s">
        <v>57</v>
      </c>
      <c r="F50" s="171"/>
      <c r="G50" s="171"/>
      <c r="H50" s="171"/>
      <c r="I50" s="171"/>
      <c r="J50" s="171"/>
      <c r="K50" s="171"/>
      <c r="L50" s="171"/>
      <c r="M50" s="171"/>
      <c r="N50" s="96"/>
      <c r="O50" s="172" t="s">
        <v>13</v>
      </c>
      <c r="P50" s="172"/>
      <c r="Q50" s="2"/>
    </row>
    <row r="51" spans="1:17" ht="12" customHeight="1" x14ac:dyDescent="0.25">
      <c r="A51" s="2"/>
      <c r="B51" s="2"/>
      <c r="C51" s="2"/>
      <c r="D51" s="2"/>
      <c r="E51" s="174" t="s">
        <v>58</v>
      </c>
      <c r="F51" s="174"/>
      <c r="G51" s="174"/>
      <c r="H51" s="174"/>
      <c r="I51" s="174"/>
      <c r="J51" s="174"/>
      <c r="K51" s="174"/>
      <c r="L51" s="174"/>
      <c r="M51" s="174"/>
      <c r="N51" s="2"/>
      <c r="O51" s="173"/>
      <c r="P51" s="173"/>
      <c r="Q51" s="2"/>
    </row>
  </sheetData>
  <mergeCells count="48">
    <mergeCell ref="E50:M50"/>
    <mergeCell ref="O50:P51"/>
    <mergeCell ref="E51:M51"/>
    <mergeCell ref="C9:O9"/>
    <mergeCell ref="C10:O10"/>
    <mergeCell ref="C11:O11"/>
    <mergeCell ref="M24:P24"/>
    <mergeCell ref="G45:K45"/>
    <mergeCell ref="M45:P45"/>
    <mergeCell ref="B46:F48"/>
    <mergeCell ref="G46:K46"/>
    <mergeCell ref="M46:P46"/>
    <mergeCell ref="G47:K47"/>
    <mergeCell ref="E29:H29"/>
    <mergeCell ref="M29:P29"/>
    <mergeCell ref="E30:G30"/>
    <mergeCell ref="H30:L30"/>
    <mergeCell ref="M30:P30"/>
    <mergeCell ref="B32:P32"/>
    <mergeCell ref="E25:H25"/>
    <mergeCell ref="E26:H26"/>
    <mergeCell ref="M26:P26"/>
    <mergeCell ref="B28:P28"/>
    <mergeCell ref="M25:P25"/>
    <mergeCell ref="E24:H24"/>
    <mergeCell ref="E15:H15"/>
    <mergeCell ref="M15:P15"/>
    <mergeCell ref="E16:H16"/>
    <mergeCell ref="M16:P16"/>
    <mergeCell ref="B18:P18"/>
    <mergeCell ref="E19:H19"/>
    <mergeCell ref="M19:P19"/>
    <mergeCell ref="E20:G20"/>
    <mergeCell ref="M20:P20"/>
    <mergeCell ref="E21:H21"/>
    <mergeCell ref="M21:P21"/>
    <mergeCell ref="B23:P23"/>
    <mergeCell ref="B12:P12"/>
    <mergeCell ref="B13:P13"/>
    <mergeCell ref="E14:H14"/>
    <mergeCell ref="M14:P14"/>
    <mergeCell ref="E2:P2"/>
    <mergeCell ref="G3:O3"/>
    <mergeCell ref="B5:D5"/>
    <mergeCell ref="B6:D6"/>
    <mergeCell ref="A7:F7"/>
    <mergeCell ref="A8:F8"/>
    <mergeCell ref="K8:N8"/>
  </mergeCells>
  <hyperlinks>
    <hyperlink ref="B6" r:id="rId1" xr:uid="{22BC0ECF-B0DB-407E-A9DE-C799A88CBDD6}"/>
  </hyperlinks>
  <printOptions horizontalCentered="1"/>
  <pageMargins left="0.23622047244094491" right="0.23622047244094491" top="0.39370078740157483" bottom="0.19685039370078741" header="0" footer="0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/>
  <dimension ref="A1:P64"/>
  <sheetViews>
    <sheetView showWhiteSpace="0" view="pageLayout" zoomScale="55" zoomScaleNormal="70" zoomScalePageLayoutView="55" workbookViewId="0">
      <selection activeCell="O24" sqref="O24"/>
    </sheetView>
  </sheetViews>
  <sheetFormatPr baseColWidth="10" defaultColWidth="11.42578125" defaultRowHeight="15" x14ac:dyDescent="0.25"/>
  <cols>
    <col min="1" max="1" width="3.28515625" customWidth="1"/>
    <col min="2" max="2" width="7.28515625" customWidth="1"/>
    <col min="3" max="3" width="10" customWidth="1"/>
    <col min="4" max="8" width="11" customWidth="1"/>
    <col min="9" max="9" width="19.140625" customWidth="1"/>
    <col min="10" max="10" width="3.28515625" customWidth="1"/>
  </cols>
  <sheetData>
    <row r="1" spans="1:16" ht="8.449999999999999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6" ht="19.7" customHeight="1" x14ac:dyDescent="0.4">
      <c r="A2" s="5"/>
      <c r="B2" s="5"/>
      <c r="C2" s="5"/>
      <c r="D2" s="147" t="s">
        <v>53</v>
      </c>
      <c r="E2" s="147"/>
      <c r="F2" s="147"/>
      <c r="G2" s="147"/>
      <c r="H2" s="147"/>
      <c r="I2" s="147"/>
      <c r="J2" s="102"/>
    </row>
    <row r="3" spans="1:16" ht="14.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6" ht="14.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6" ht="25.5" customHeight="1" x14ac:dyDescent="0.35">
      <c r="A5" s="5"/>
      <c r="B5" s="5"/>
      <c r="C5" s="5"/>
      <c r="D5" s="206" t="s">
        <v>44</v>
      </c>
      <c r="E5" s="206"/>
      <c r="F5" s="206"/>
      <c r="G5" s="206"/>
      <c r="H5" s="206"/>
      <c r="I5" s="206"/>
      <c r="J5" s="206"/>
    </row>
    <row r="6" spans="1:16" ht="15" customHeight="1" x14ac:dyDescent="0.25">
      <c r="A6" s="199"/>
      <c r="B6" s="199"/>
      <c r="C6" s="199"/>
      <c r="D6" s="207" t="s">
        <v>52</v>
      </c>
      <c r="E6" s="207"/>
      <c r="F6" s="207"/>
      <c r="G6" s="207"/>
      <c r="H6" s="207"/>
      <c r="I6" s="207"/>
      <c r="J6" s="207"/>
    </row>
    <row r="7" spans="1:16" ht="13.5" customHeight="1" x14ac:dyDescent="0.25">
      <c r="A7" s="199"/>
      <c r="B7" s="199"/>
      <c r="C7" s="199"/>
      <c r="D7" s="207" t="s">
        <v>45</v>
      </c>
      <c r="E7" s="207"/>
      <c r="F7" s="207"/>
      <c r="G7" s="207"/>
      <c r="H7" s="207"/>
      <c r="I7" s="207"/>
      <c r="J7" s="207"/>
    </row>
    <row r="8" spans="1:16" ht="13.5" customHeight="1" x14ac:dyDescent="0.25">
      <c r="A8" s="199"/>
      <c r="B8" s="199"/>
      <c r="C8" s="199"/>
      <c r="D8" s="5"/>
      <c r="E8" s="5"/>
      <c r="F8" s="5"/>
      <c r="G8" s="5"/>
      <c r="H8" s="5"/>
      <c r="I8" s="5"/>
      <c r="J8" s="5"/>
    </row>
    <row r="9" spans="1:16" ht="13.5" customHeight="1" x14ac:dyDescent="0.25">
      <c r="A9" s="199"/>
      <c r="B9" s="199"/>
      <c r="C9" s="199"/>
      <c r="D9" s="5"/>
      <c r="E9" s="5"/>
      <c r="F9" s="6"/>
      <c r="G9" s="7"/>
      <c r="H9" s="8"/>
      <c r="I9" s="5"/>
      <c r="J9" s="5"/>
    </row>
    <row r="10" spans="1:16" ht="13.5" customHeight="1" x14ac:dyDescent="0.25">
      <c r="A10" s="109"/>
      <c r="B10" s="200" t="s">
        <v>62</v>
      </c>
      <c r="C10" s="201"/>
      <c r="D10" s="201"/>
      <c r="E10" s="201"/>
      <c r="F10" s="201"/>
      <c r="G10" s="201"/>
      <c r="H10" s="201"/>
      <c r="I10" s="202"/>
      <c r="J10" s="5"/>
    </row>
    <row r="11" spans="1:16" ht="13.5" customHeight="1" x14ac:dyDescent="0.25">
      <c r="A11" s="106"/>
      <c r="B11" s="110"/>
      <c r="C11" s="118" t="s">
        <v>63</v>
      </c>
      <c r="D11" s="203" t="e">
        <f>IF(Dossiers_Nom="","",Dossiers_Nom)</f>
        <v>#NAME?</v>
      </c>
      <c r="E11" s="203"/>
      <c r="F11" s="113"/>
      <c r="G11" s="113"/>
      <c r="H11" s="118" t="s">
        <v>64</v>
      </c>
      <c r="I11" s="119">
        <f ca="1">TODAY()</f>
        <v>44296</v>
      </c>
      <c r="J11" s="116"/>
    </row>
    <row r="12" spans="1:16" ht="13.5" customHeight="1" x14ac:dyDescent="0.25">
      <c r="A12" s="106"/>
      <c r="B12" s="112"/>
      <c r="C12" s="9" t="s">
        <v>65</v>
      </c>
      <c r="D12" s="204" t="e">
        <f>IF(Dossiers_Localite="","",Dossiers_Localite)</f>
        <v>#NAME?</v>
      </c>
      <c r="E12" s="204"/>
      <c r="F12" s="114"/>
      <c r="G12" s="114"/>
      <c r="H12" s="100" t="s">
        <v>1</v>
      </c>
      <c r="I12" s="135" t="e">
        <f>IF(PVs_Date="","",PVs_Date)</f>
        <v>#NAME?</v>
      </c>
      <c r="J12" s="117"/>
    </row>
    <row r="13" spans="1:16" ht="13.5" customHeight="1" x14ac:dyDescent="0.25">
      <c r="A13" s="106"/>
      <c r="B13" s="111"/>
      <c r="C13" s="10" t="s">
        <v>0</v>
      </c>
      <c r="D13" s="205" t="e">
        <f>IF(Dossiers_Client="","",Dossiers_Client)</f>
        <v>#NAME?</v>
      </c>
      <c r="E13" s="205"/>
      <c r="F13" s="115"/>
      <c r="G13" s="115"/>
      <c r="H13" s="10" t="s">
        <v>66</v>
      </c>
      <c r="I13" s="120" t="e">
        <f>IF(Dossiers_Dossier="","", Dossiers_Dossier)</f>
        <v>#NAME?</v>
      </c>
      <c r="J13" s="117"/>
    </row>
    <row r="14" spans="1:16" ht="23.45" customHeight="1" x14ac:dyDescent="0.25">
      <c r="A14" s="5"/>
      <c r="B14" s="5"/>
      <c r="C14" s="5"/>
      <c r="D14" s="5"/>
      <c r="E14" s="5"/>
      <c r="F14" s="5"/>
      <c r="G14" s="5"/>
      <c r="H14" s="6"/>
      <c r="I14" s="27"/>
      <c r="J14" s="5"/>
    </row>
    <row r="15" spans="1:16" ht="15.75" x14ac:dyDescent="0.25">
      <c r="A15" s="108"/>
      <c r="B15" s="200" t="s">
        <v>3</v>
      </c>
      <c r="C15" s="201"/>
      <c r="D15" s="201"/>
      <c r="E15" s="201"/>
      <c r="F15" s="201"/>
      <c r="G15" s="201"/>
      <c r="H15" s="201"/>
      <c r="I15" s="202"/>
      <c r="J15" s="107"/>
      <c r="M15" s="134"/>
      <c r="N15" s="134"/>
      <c r="O15" s="134"/>
      <c r="P15" s="134"/>
    </row>
    <row r="16" spans="1:16" ht="17.4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5"/>
    </row>
    <row r="17" spans="1:10" ht="39" customHeight="1" x14ac:dyDescent="0.25">
      <c r="A17" s="13"/>
      <c r="B17" s="103" t="s">
        <v>10</v>
      </c>
      <c r="C17" s="104" t="s">
        <v>4</v>
      </c>
      <c r="D17" s="104" t="s">
        <v>8</v>
      </c>
      <c r="E17" s="104" t="s">
        <v>12</v>
      </c>
      <c r="F17" s="105" t="s">
        <v>51</v>
      </c>
      <c r="G17" s="187" t="s">
        <v>82</v>
      </c>
      <c r="H17" s="188"/>
      <c r="I17" s="189"/>
      <c r="J17" s="15"/>
    </row>
    <row r="18" spans="1:10" ht="15.75" x14ac:dyDescent="0.25">
      <c r="A18" s="14"/>
      <c r="B18" s="18" t="s">
        <v>78</v>
      </c>
      <c r="C18" s="124" t="s">
        <v>79</v>
      </c>
      <c r="D18" s="124" t="s">
        <v>80</v>
      </c>
      <c r="E18" s="121" t="s">
        <v>81</v>
      </c>
      <c r="F18" s="136" t="s">
        <v>84</v>
      </c>
      <c r="G18" s="190"/>
      <c r="H18" s="191"/>
      <c r="I18" s="192"/>
      <c r="J18" s="16"/>
    </row>
    <row r="19" spans="1:10" x14ac:dyDescent="0.25">
      <c r="A19" s="2"/>
      <c r="B19" s="19"/>
      <c r="C19" s="125"/>
      <c r="D19" s="125"/>
      <c r="E19" s="122"/>
      <c r="F19" s="137"/>
      <c r="G19" s="193"/>
      <c r="H19" s="194"/>
      <c r="I19" s="195"/>
      <c r="J19" s="16"/>
    </row>
    <row r="20" spans="1:10" x14ac:dyDescent="0.25">
      <c r="A20" s="2"/>
      <c r="B20" s="19"/>
      <c r="C20" s="125"/>
      <c r="D20" s="125"/>
      <c r="E20" s="122"/>
      <c r="F20" s="137"/>
      <c r="G20" s="193"/>
      <c r="H20" s="194"/>
      <c r="I20" s="195"/>
      <c r="J20" s="16"/>
    </row>
    <row r="21" spans="1:10" x14ac:dyDescent="0.25">
      <c r="A21" s="2"/>
      <c r="B21" s="19"/>
      <c r="C21" s="125"/>
      <c r="D21" s="125"/>
      <c r="E21" s="122"/>
      <c r="F21" s="137"/>
      <c r="G21" s="193"/>
      <c r="H21" s="194"/>
      <c r="I21" s="195"/>
      <c r="J21" s="16"/>
    </row>
    <row r="22" spans="1:10" x14ac:dyDescent="0.25">
      <c r="A22" s="2"/>
      <c r="B22" s="19"/>
      <c r="C22" s="125"/>
      <c r="D22" s="125"/>
      <c r="E22" s="122"/>
      <c r="F22" s="137"/>
      <c r="G22" s="193"/>
      <c r="H22" s="194"/>
      <c r="I22" s="195"/>
      <c r="J22" s="16"/>
    </row>
    <row r="23" spans="1:10" x14ac:dyDescent="0.25">
      <c r="A23" s="2"/>
      <c r="B23" s="19"/>
      <c r="C23" s="125"/>
      <c r="D23" s="125"/>
      <c r="E23" s="122"/>
      <c r="F23" s="137"/>
      <c r="G23" s="193"/>
      <c r="H23" s="194"/>
      <c r="I23" s="195"/>
      <c r="J23" s="16"/>
    </row>
    <row r="24" spans="1:10" x14ac:dyDescent="0.25">
      <c r="A24" s="2"/>
      <c r="B24" s="19"/>
      <c r="C24" s="125"/>
      <c r="D24" s="125"/>
      <c r="E24" s="122"/>
      <c r="F24" s="137"/>
      <c r="G24" s="193"/>
      <c r="H24" s="194"/>
      <c r="I24" s="195"/>
      <c r="J24" s="16"/>
    </row>
    <row r="25" spans="1:10" x14ac:dyDescent="0.25">
      <c r="A25" s="2"/>
      <c r="B25" s="19"/>
      <c r="C25" s="125"/>
      <c r="D25" s="125"/>
      <c r="E25" s="122"/>
      <c r="F25" s="137"/>
      <c r="G25" s="193"/>
      <c r="H25" s="194"/>
      <c r="I25" s="195"/>
      <c r="J25" s="16"/>
    </row>
    <row r="26" spans="1:10" x14ac:dyDescent="0.25">
      <c r="A26" s="2"/>
      <c r="B26" s="19"/>
      <c r="C26" s="125"/>
      <c r="D26" s="125"/>
      <c r="E26" s="122"/>
      <c r="F26" s="137"/>
      <c r="G26" s="193"/>
      <c r="H26" s="194"/>
      <c r="I26" s="195"/>
      <c r="J26" s="16"/>
    </row>
    <row r="27" spans="1:10" x14ac:dyDescent="0.25">
      <c r="A27" s="2"/>
      <c r="B27" s="19"/>
      <c r="C27" s="125"/>
      <c r="D27" s="125"/>
      <c r="E27" s="122"/>
      <c r="F27" s="137"/>
      <c r="G27" s="193"/>
      <c r="H27" s="194"/>
      <c r="I27" s="195"/>
      <c r="J27" s="16"/>
    </row>
    <row r="28" spans="1:10" x14ac:dyDescent="0.25">
      <c r="A28" s="2"/>
      <c r="B28" s="19"/>
      <c r="C28" s="125"/>
      <c r="D28" s="125"/>
      <c r="E28" s="122"/>
      <c r="F28" s="137"/>
      <c r="G28" s="193"/>
      <c r="H28" s="194"/>
      <c r="I28" s="195"/>
      <c r="J28" s="16"/>
    </row>
    <row r="29" spans="1:10" x14ac:dyDescent="0.25">
      <c r="A29" s="2"/>
      <c r="B29" s="19"/>
      <c r="C29" s="125"/>
      <c r="D29" s="125"/>
      <c r="E29" s="122"/>
      <c r="F29" s="137"/>
      <c r="G29" s="193"/>
      <c r="H29" s="194"/>
      <c r="I29" s="195"/>
      <c r="J29" s="16"/>
    </row>
    <row r="30" spans="1:10" x14ac:dyDescent="0.25">
      <c r="A30" s="2"/>
      <c r="B30" s="19"/>
      <c r="C30" s="125"/>
      <c r="D30" s="125"/>
      <c r="E30" s="122"/>
      <c r="F30" s="137"/>
      <c r="G30" s="193"/>
      <c r="H30" s="194"/>
      <c r="I30" s="195"/>
      <c r="J30" s="16"/>
    </row>
    <row r="31" spans="1:10" x14ac:dyDescent="0.25">
      <c r="A31" s="2"/>
      <c r="B31" s="19"/>
      <c r="C31" s="125"/>
      <c r="D31" s="125"/>
      <c r="E31" s="122"/>
      <c r="F31" s="137"/>
      <c r="G31" s="193"/>
      <c r="H31" s="194"/>
      <c r="I31" s="195"/>
      <c r="J31" s="16"/>
    </row>
    <row r="32" spans="1:10" x14ac:dyDescent="0.25">
      <c r="A32" s="2"/>
      <c r="B32" s="19"/>
      <c r="C32" s="125"/>
      <c r="D32" s="125"/>
      <c r="E32" s="122"/>
      <c r="F32" s="137"/>
      <c r="G32" s="193"/>
      <c r="H32" s="194"/>
      <c r="I32" s="195"/>
      <c r="J32" s="16"/>
    </row>
    <row r="33" spans="1:10" x14ac:dyDescent="0.25">
      <c r="A33" s="2"/>
      <c r="B33" s="19"/>
      <c r="C33" s="125"/>
      <c r="D33" s="125"/>
      <c r="E33" s="122"/>
      <c r="F33" s="137"/>
      <c r="G33" s="193"/>
      <c r="H33" s="194"/>
      <c r="I33" s="195"/>
      <c r="J33" s="16"/>
    </row>
    <row r="34" spans="1:10" x14ac:dyDescent="0.25">
      <c r="A34" s="2"/>
      <c r="B34" s="19"/>
      <c r="C34" s="125"/>
      <c r="D34" s="125"/>
      <c r="E34" s="122"/>
      <c r="F34" s="137"/>
      <c r="G34" s="193"/>
      <c r="H34" s="194"/>
      <c r="I34" s="195"/>
      <c r="J34" s="16"/>
    </row>
    <row r="35" spans="1:10" x14ac:dyDescent="0.25">
      <c r="A35" s="2"/>
      <c r="B35" s="19"/>
      <c r="C35" s="125"/>
      <c r="D35" s="125"/>
      <c r="E35" s="122"/>
      <c r="F35" s="137"/>
      <c r="G35" s="193"/>
      <c r="H35" s="194"/>
      <c r="I35" s="195"/>
      <c r="J35" s="16"/>
    </row>
    <row r="36" spans="1:10" x14ac:dyDescent="0.25">
      <c r="A36" s="2"/>
      <c r="B36" s="19"/>
      <c r="C36" s="125"/>
      <c r="D36" s="125"/>
      <c r="E36" s="122"/>
      <c r="F36" s="137"/>
      <c r="G36" s="193"/>
      <c r="H36" s="194"/>
      <c r="I36" s="195"/>
      <c r="J36" s="16"/>
    </row>
    <row r="37" spans="1:10" x14ac:dyDescent="0.25">
      <c r="A37" s="2"/>
      <c r="B37" s="19"/>
      <c r="C37" s="125"/>
      <c r="D37" s="125"/>
      <c r="E37" s="122"/>
      <c r="F37" s="137"/>
      <c r="G37" s="193"/>
      <c r="H37" s="194"/>
      <c r="I37" s="195"/>
      <c r="J37" s="16"/>
    </row>
    <row r="38" spans="1:10" x14ac:dyDescent="0.25">
      <c r="A38" s="2"/>
      <c r="B38" s="19"/>
      <c r="C38" s="125"/>
      <c r="D38" s="125"/>
      <c r="E38" s="122"/>
      <c r="F38" s="137"/>
      <c r="G38" s="193"/>
      <c r="H38" s="194"/>
      <c r="I38" s="195"/>
      <c r="J38" s="16"/>
    </row>
    <row r="39" spans="1:10" x14ac:dyDescent="0.25">
      <c r="A39" s="2"/>
      <c r="B39" s="19"/>
      <c r="C39" s="125"/>
      <c r="D39" s="125"/>
      <c r="E39" s="122"/>
      <c r="F39" s="137"/>
      <c r="G39" s="193"/>
      <c r="H39" s="194"/>
      <c r="I39" s="195"/>
      <c r="J39" s="16"/>
    </row>
    <row r="40" spans="1:10" x14ac:dyDescent="0.25">
      <c r="A40" s="2"/>
      <c r="B40" s="19"/>
      <c r="C40" s="125"/>
      <c r="D40" s="125"/>
      <c r="E40" s="122"/>
      <c r="F40" s="137"/>
      <c r="G40" s="193"/>
      <c r="H40" s="194"/>
      <c r="I40" s="195"/>
      <c r="J40" s="16"/>
    </row>
    <row r="41" spans="1:10" x14ac:dyDescent="0.25">
      <c r="A41" s="2"/>
      <c r="B41" s="19"/>
      <c r="C41" s="125"/>
      <c r="D41" s="125"/>
      <c r="E41" s="122"/>
      <c r="F41" s="137"/>
      <c r="G41" s="193"/>
      <c r="H41" s="194"/>
      <c r="I41" s="195"/>
      <c r="J41" s="16"/>
    </row>
    <row r="42" spans="1:10" x14ac:dyDescent="0.25">
      <c r="A42" s="2"/>
      <c r="B42" s="19"/>
      <c r="C42" s="125"/>
      <c r="D42" s="125"/>
      <c r="E42" s="122"/>
      <c r="F42" s="137"/>
      <c r="G42" s="193"/>
      <c r="H42" s="194"/>
      <c r="I42" s="195"/>
      <c r="J42" s="16"/>
    </row>
    <row r="43" spans="1:10" x14ac:dyDescent="0.25">
      <c r="A43" s="2"/>
      <c r="B43" s="19"/>
      <c r="C43" s="125"/>
      <c r="D43" s="125"/>
      <c r="E43" s="122"/>
      <c r="F43" s="137"/>
      <c r="G43" s="193"/>
      <c r="H43" s="194"/>
      <c r="I43" s="195"/>
      <c r="J43" s="16"/>
    </row>
    <row r="44" spans="1:10" x14ac:dyDescent="0.25">
      <c r="A44" s="2"/>
      <c r="B44" s="19"/>
      <c r="C44" s="125"/>
      <c r="D44" s="125"/>
      <c r="E44" s="122"/>
      <c r="F44" s="137"/>
      <c r="G44" s="193"/>
      <c r="H44" s="194"/>
      <c r="I44" s="195"/>
      <c r="J44" s="16"/>
    </row>
    <row r="45" spans="1:10" x14ac:dyDescent="0.25">
      <c r="A45" s="2"/>
      <c r="B45" s="19"/>
      <c r="C45" s="125"/>
      <c r="D45" s="125"/>
      <c r="E45" s="122"/>
      <c r="F45" s="137"/>
      <c r="G45" s="193"/>
      <c r="H45" s="194"/>
      <c r="I45" s="195"/>
      <c r="J45" s="16"/>
    </row>
    <row r="46" spans="1:10" x14ac:dyDescent="0.25">
      <c r="A46" s="2"/>
      <c r="B46" s="19"/>
      <c r="C46" s="125"/>
      <c r="D46" s="125"/>
      <c r="E46" s="122"/>
      <c r="F46" s="137"/>
      <c r="G46" s="193"/>
      <c r="H46" s="194"/>
      <c r="I46" s="195"/>
      <c r="J46" s="16"/>
    </row>
    <row r="47" spans="1:10" x14ac:dyDescent="0.25">
      <c r="A47" s="2"/>
      <c r="B47" s="19"/>
      <c r="C47" s="125"/>
      <c r="D47" s="125"/>
      <c r="E47" s="122"/>
      <c r="F47" s="137"/>
      <c r="G47" s="193"/>
      <c r="H47" s="194"/>
      <c r="I47" s="195"/>
      <c r="J47" s="16"/>
    </row>
    <row r="48" spans="1:10" x14ac:dyDescent="0.25">
      <c r="A48" s="2"/>
      <c r="B48" s="20"/>
      <c r="C48" s="126"/>
      <c r="D48" s="126"/>
      <c r="E48" s="123"/>
      <c r="F48" s="138"/>
      <c r="G48" s="196"/>
      <c r="H48" s="197"/>
      <c r="I48" s="198"/>
      <c r="J48" s="16"/>
    </row>
    <row r="49" spans="1:10" x14ac:dyDescent="0.25">
      <c r="A49" s="2"/>
      <c r="B49" s="3"/>
      <c r="C49" s="3"/>
      <c r="D49" s="3"/>
      <c r="E49" s="3"/>
      <c r="F49" s="3"/>
      <c r="G49" s="3"/>
      <c r="H49" s="4"/>
      <c r="I49" s="2"/>
      <c r="J49" s="16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16"/>
    </row>
    <row r="51" spans="1:10" x14ac:dyDescent="0.25">
      <c r="A51" s="11" t="e">
        <f>CONCATENATE("PV n° ",Dossiers_Dossier, " - Essais Dynaplaque")</f>
        <v>#NAME?</v>
      </c>
      <c r="B51" s="11"/>
      <c r="C51" s="11"/>
      <c r="D51" s="11"/>
      <c r="E51" s="11"/>
      <c r="F51" s="11"/>
      <c r="G51" s="11"/>
      <c r="H51" s="11"/>
      <c r="I51" s="11"/>
      <c r="J51" s="12" t="s">
        <v>13</v>
      </c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</sheetData>
  <mergeCells count="45">
    <mergeCell ref="A6:C6"/>
    <mergeCell ref="A7:C7"/>
    <mergeCell ref="D2:I2"/>
    <mergeCell ref="D5:J5"/>
    <mergeCell ref="D6:J6"/>
    <mergeCell ref="D7:J7"/>
    <mergeCell ref="G32:I32"/>
    <mergeCell ref="G33:I33"/>
    <mergeCell ref="G34:I34"/>
    <mergeCell ref="G35:I35"/>
    <mergeCell ref="A8:C8"/>
    <mergeCell ref="A9:C9"/>
    <mergeCell ref="B10:I10"/>
    <mergeCell ref="B15:I15"/>
    <mergeCell ref="D11:E11"/>
    <mergeCell ref="D12:E12"/>
    <mergeCell ref="D13:E13"/>
    <mergeCell ref="G27:I27"/>
    <mergeCell ref="G28:I28"/>
    <mergeCell ref="G29:I29"/>
    <mergeCell ref="G30:I30"/>
    <mergeCell ref="G31:I31"/>
    <mergeCell ref="G47:I47"/>
    <mergeCell ref="G48:I48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G22:I22"/>
    <mergeCell ref="G23:I23"/>
    <mergeCell ref="G24:I24"/>
    <mergeCell ref="G25:I25"/>
    <mergeCell ref="G26:I26"/>
    <mergeCell ref="G17:I17"/>
    <mergeCell ref="G18:I18"/>
    <mergeCell ref="G19:I19"/>
    <mergeCell ref="G20:I20"/>
    <mergeCell ref="G21:I21"/>
  </mergeCells>
  <pageMargins left="0.23622047244094491" right="0.23622047244094491" top="0.22058823529411764" bottom="0.40441176470588236" header="0.31496062992125984" footer="0.31496062992125984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3"/>
  <dimension ref="A1:P64"/>
  <sheetViews>
    <sheetView view="pageLayout" zoomScale="55" zoomScaleNormal="70" zoomScalePageLayoutView="55" workbookViewId="0">
      <selection activeCell="B5" sqref="B5"/>
    </sheetView>
  </sheetViews>
  <sheetFormatPr baseColWidth="10" defaultColWidth="11.42578125" defaultRowHeight="15" x14ac:dyDescent="0.25"/>
  <cols>
    <col min="1" max="1" width="4.5703125" customWidth="1"/>
    <col min="2" max="2" width="7.28515625" customWidth="1"/>
    <col min="3" max="3" width="10" customWidth="1"/>
    <col min="4" max="8" width="11" customWidth="1"/>
    <col min="9" max="9" width="18.85546875" customWidth="1"/>
    <col min="10" max="10" width="2.42578125" customWidth="1"/>
  </cols>
  <sheetData>
    <row r="1" spans="1:16" ht="8.449999999999999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6" ht="19.7" customHeight="1" x14ac:dyDescent="0.4">
      <c r="A2" s="5"/>
      <c r="B2" s="5"/>
      <c r="C2" s="5"/>
      <c r="D2" s="147" t="s">
        <v>53</v>
      </c>
      <c r="E2" s="147"/>
      <c r="F2" s="147"/>
      <c r="G2" s="147"/>
      <c r="H2" s="147"/>
      <c r="I2" s="147"/>
      <c r="J2" s="102"/>
    </row>
    <row r="3" spans="1:16" ht="14.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6" ht="14.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6" ht="25.5" customHeight="1" x14ac:dyDescent="0.35">
      <c r="A5" s="5"/>
      <c r="B5" s="5"/>
      <c r="C5" s="5"/>
      <c r="D5" s="206" t="s">
        <v>44</v>
      </c>
      <c r="E5" s="206"/>
      <c r="F5" s="206"/>
      <c r="G5" s="206"/>
      <c r="H5" s="206"/>
      <c r="I5" s="206"/>
      <c r="J5" s="206"/>
    </row>
    <row r="6" spans="1:16" ht="15" customHeight="1" x14ac:dyDescent="0.25">
      <c r="A6" s="199"/>
      <c r="B6" s="199"/>
      <c r="C6" s="199"/>
      <c r="D6" s="207" t="s">
        <v>52</v>
      </c>
      <c r="E6" s="207"/>
      <c r="F6" s="207"/>
      <c r="G6" s="207"/>
      <c r="H6" s="207"/>
      <c r="I6" s="207"/>
      <c r="J6" s="207"/>
    </row>
    <row r="7" spans="1:16" ht="13.5" customHeight="1" x14ac:dyDescent="0.25">
      <c r="A7" s="199"/>
      <c r="B7" s="199"/>
      <c r="C7" s="199"/>
      <c r="D7" s="207" t="s">
        <v>45</v>
      </c>
      <c r="E7" s="207"/>
      <c r="F7" s="207"/>
      <c r="G7" s="207"/>
      <c r="H7" s="207"/>
      <c r="I7" s="207"/>
      <c r="J7" s="207"/>
    </row>
    <row r="8" spans="1:16" ht="13.5" customHeight="1" x14ac:dyDescent="0.25">
      <c r="A8" s="199"/>
      <c r="B8" s="199"/>
      <c r="C8" s="199"/>
      <c r="D8" s="5"/>
      <c r="E8" s="5"/>
      <c r="F8" s="5"/>
      <c r="G8" s="5"/>
      <c r="H8" s="5"/>
      <c r="I8" s="5"/>
      <c r="J8" s="5"/>
    </row>
    <row r="9" spans="1:16" ht="13.5" customHeight="1" x14ac:dyDescent="0.25">
      <c r="A9" s="199"/>
      <c r="B9" s="199"/>
      <c r="C9" s="199"/>
      <c r="D9" s="5"/>
      <c r="E9" s="5"/>
      <c r="F9" s="6"/>
      <c r="G9" s="7"/>
      <c r="H9" s="8"/>
      <c r="I9" s="5"/>
      <c r="J9" s="5"/>
    </row>
    <row r="10" spans="1:16" ht="13.5" customHeight="1" x14ac:dyDescent="0.25">
      <c r="A10" s="109"/>
      <c r="B10" s="200" t="s">
        <v>62</v>
      </c>
      <c r="C10" s="201"/>
      <c r="D10" s="201"/>
      <c r="E10" s="201"/>
      <c r="F10" s="201"/>
      <c r="G10" s="201"/>
      <c r="H10" s="201"/>
      <c r="I10" s="202"/>
      <c r="J10" s="5"/>
    </row>
    <row r="11" spans="1:16" ht="13.5" customHeight="1" x14ac:dyDescent="0.25">
      <c r="A11" s="106"/>
      <c r="B11" s="110"/>
      <c r="C11" s="118" t="s">
        <v>63</v>
      </c>
      <c r="D11" s="203" t="e">
        <f>IF(Dossiers_Nom="","",Dossiers_Nom)</f>
        <v>#NAME?</v>
      </c>
      <c r="E11" s="203"/>
      <c r="F11" s="113"/>
      <c r="G11" s="113"/>
      <c r="H11" s="118" t="s">
        <v>64</v>
      </c>
      <c r="I11" s="119">
        <f ca="1">TODAY()</f>
        <v>44296</v>
      </c>
      <c r="J11" s="116"/>
    </row>
    <row r="12" spans="1:16" ht="13.5" customHeight="1" x14ac:dyDescent="0.25">
      <c r="A12" s="106"/>
      <c r="B12" s="112"/>
      <c r="C12" s="9" t="s">
        <v>65</v>
      </c>
      <c r="D12" s="204" t="e">
        <f>IF(Dossiers_Localite="","",Dossiers_Localite)</f>
        <v>#NAME?</v>
      </c>
      <c r="E12" s="204"/>
      <c r="F12" s="114"/>
      <c r="G12" s="114"/>
      <c r="H12" s="100" t="s">
        <v>1</v>
      </c>
      <c r="I12" s="135" t="e">
        <f>IF(PVs_Date="","",PVs_Date)</f>
        <v>#NAME?</v>
      </c>
      <c r="J12" s="117"/>
    </row>
    <row r="13" spans="1:16" ht="13.5" customHeight="1" x14ac:dyDescent="0.25">
      <c r="A13" s="106"/>
      <c r="B13" s="111"/>
      <c r="C13" s="10" t="s">
        <v>0</v>
      </c>
      <c r="D13" s="205" t="e">
        <f>IF(Dossiers_Client="","",Dossiers_Client)</f>
        <v>#NAME?</v>
      </c>
      <c r="E13" s="205"/>
      <c r="F13" s="115"/>
      <c r="G13" s="115"/>
      <c r="H13" s="10" t="s">
        <v>66</v>
      </c>
      <c r="I13" s="120" t="e">
        <f>IF(Dossiers_Dossier="","", Dossiers_Dossier)</f>
        <v>#NAME?</v>
      </c>
      <c r="J13" s="117"/>
    </row>
    <row r="14" spans="1:16" ht="23.45" customHeight="1" x14ac:dyDescent="0.25">
      <c r="A14" s="5"/>
      <c r="B14" s="5"/>
      <c r="C14" s="5"/>
      <c r="D14" s="5"/>
      <c r="E14" s="5"/>
      <c r="F14" s="5"/>
      <c r="G14" s="5"/>
      <c r="H14" s="6"/>
      <c r="I14" s="27"/>
      <c r="J14" s="5"/>
    </row>
    <row r="15" spans="1:16" ht="15.75" x14ac:dyDescent="0.25">
      <c r="A15" s="108"/>
      <c r="B15" s="200" t="s">
        <v>83</v>
      </c>
      <c r="C15" s="201"/>
      <c r="D15" s="201"/>
      <c r="E15" s="201"/>
      <c r="F15" s="201"/>
      <c r="G15" s="201"/>
      <c r="H15" s="201"/>
      <c r="I15" s="202"/>
      <c r="J15" s="107"/>
      <c r="M15" s="134"/>
      <c r="N15" s="134"/>
      <c r="O15" s="134"/>
      <c r="P15" s="134"/>
    </row>
    <row r="16" spans="1:16" ht="26.2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5"/>
      <c r="K16" s="1"/>
      <c r="L16" s="1"/>
      <c r="M16" s="1"/>
      <c r="N16" s="1"/>
      <c r="O16" s="1"/>
    </row>
    <row r="17" spans="1:15" ht="39" customHeight="1" x14ac:dyDescent="0.25">
      <c r="A17" s="13"/>
      <c r="B17" s="17"/>
      <c r="C17" s="24"/>
      <c r="D17" s="17"/>
      <c r="E17" s="17"/>
      <c r="F17" s="17"/>
      <c r="G17" s="17"/>
      <c r="H17" s="25"/>
      <c r="I17" s="25"/>
      <c r="J17" s="15"/>
      <c r="K17" s="1"/>
      <c r="L17" s="1"/>
      <c r="M17" s="1"/>
      <c r="N17" s="1"/>
      <c r="O17" s="1"/>
    </row>
    <row r="18" spans="1:15" ht="15.75" x14ac:dyDescent="0.25">
      <c r="A18" s="14"/>
      <c r="B18" s="21"/>
      <c r="C18" s="22"/>
      <c r="D18" s="21"/>
      <c r="E18" s="21"/>
      <c r="F18" s="23"/>
      <c r="G18" s="23"/>
      <c r="H18" s="26"/>
      <c r="I18" s="26"/>
      <c r="J18" s="16"/>
      <c r="K18" s="1"/>
      <c r="L18" s="1"/>
      <c r="M18" s="1"/>
      <c r="N18" s="1"/>
      <c r="O18" s="1"/>
    </row>
    <row r="19" spans="1:15" x14ac:dyDescent="0.25">
      <c r="A19" s="2"/>
      <c r="B19" s="21"/>
      <c r="C19" s="22"/>
      <c r="D19" s="21"/>
      <c r="E19" s="21"/>
      <c r="F19" s="23"/>
      <c r="G19" s="23"/>
      <c r="H19" s="26"/>
      <c r="I19" s="26"/>
      <c r="J19" s="16"/>
      <c r="K19" s="1"/>
      <c r="L19" s="1"/>
      <c r="M19" s="1"/>
      <c r="N19" s="1"/>
      <c r="O19" s="1"/>
    </row>
    <row r="20" spans="1:15" x14ac:dyDescent="0.25">
      <c r="A20" s="2"/>
      <c r="B20" s="21"/>
      <c r="C20" s="22"/>
      <c r="D20" s="21"/>
      <c r="E20" s="21"/>
      <c r="F20" s="23"/>
      <c r="G20" s="23"/>
      <c r="H20" s="26"/>
      <c r="I20" s="26"/>
      <c r="J20" s="16"/>
      <c r="K20" s="1"/>
      <c r="L20" s="1"/>
      <c r="M20" s="1"/>
      <c r="N20" s="1"/>
      <c r="O20" s="1"/>
    </row>
    <row r="21" spans="1:15" x14ac:dyDescent="0.25">
      <c r="A21" s="2"/>
      <c r="B21" s="21"/>
      <c r="C21" s="22"/>
      <c r="D21" s="21"/>
      <c r="E21" s="21"/>
      <c r="F21" s="23"/>
      <c r="G21" s="23"/>
      <c r="H21" s="26"/>
      <c r="I21" s="26"/>
      <c r="J21" s="16"/>
      <c r="K21" s="1"/>
      <c r="L21" s="1"/>
      <c r="M21" s="1"/>
      <c r="N21" s="1"/>
      <c r="O21" s="1"/>
    </row>
    <row r="22" spans="1:15" x14ac:dyDescent="0.25">
      <c r="A22" s="2"/>
      <c r="B22" s="21"/>
      <c r="C22" s="22"/>
      <c r="D22" s="21"/>
      <c r="E22" s="21"/>
      <c r="F22" s="23"/>
      <c r="G22" s="23"/>
      <c r="H22" s="26"/>
      <c r="I22" s="26"/>
      <c r="J22" s="16"/>
      <c r="K22" s="1"/>
      <c r="L22" s="1"/>
      <c r="M22" s="1"/>
      <c r="N22" s="1"/>
      <c r="O22" s="1"/>
    </row>
    <row r="23" spans="1:15" x14ac:dyDescent="0.25">
      <c r="A23" s="2"/>
      <c r="B23" s="21"/>
      <c r="C23" s="22"/>
      <c r="D23" s="21"/>
      <c r="E23" s="21"/>
      <c r="F23" s="23"/>
      <c r="G23" s="23"/>
      <c r="H23" s="26"/>
      <c r="I23" s="26"/>
      <c r="J23" s="16"/>
      <c r="K23" s="1"/>
      <c r="L23" s="1"/>
      <c r="M23" s="1"/>
      <c r="N23" s="1"/>
      <c r="O23" s="1"/>
    </row>
    <row r="24" spans="1:15" x14ac:dyDescent="0.25">
      <c r="A24" s="2"/>
      <c r="B24" s="21"/>
      <c r="C24" s="22"/>
      <c r="D24" s="21"/>
      <c r="E24" s="21"/>
      <c r="F24" s="23"/>
      <c r="G24" s="23"/>
      <c r="H24" s="26"/>
      <c r="I24" s="26"/>
      <c r="J24" s="16"/>
      <c r="K24" s="1"/>
      <c r="L24" s="1"/>
      <c r="M24" s="1"/>
      <c r="N24" s="1"/>
      <c r="O24" s="1"/>
    </row>
    <row r="25" spans="1:15" x14ac:dyDescent="0.25">
      <c r="A25" s="2"/>
      <c r="B25" s="21"/>
      <c r="C25" s="22"/>
      <c r="D25" s="21"/>
      <c r="E25" s="21"/>
      <c r="F25" s="23"/>
      <c r="G25" s="23"/>
      <c r="H25" s="26"/>
      <c r="I25" s="26"/>
      <c r="J25" s="16"/>
      <c r="K25" s="1"/>
      <c r="L25" s="1"/>
      <c r="M25" s="1"/>
      <c r="N25" s="1"/>
      <c r="O25" s="1"/>
    </row>
    <row r="26" spans="1:15" x14ac:dyDescent="0.25">
      <c r="A26" s="2"/>
      <c r="B26" s="21"/>
      <c r="C26" s="22"/>
      <c r="D26" s="21"/>
      <c r="E26" s="21"/>
      <c r="F26" s="23"/>
      <c r="G26" s="23"/>
      <c r="H26" s="26"/>
      <c r="I26" s="26"/>
      <c r="J26" s="16"/>
      <c r="K26" s="1"/>
      <c r="L26" s="1"/>
      <c r="M26" s="1"/>
      <c r="N26" s="1"/>
      <c r="O26" s="1"/>
    </row>
    <row r="27" spans="1:15" x14ac:dyDescent="0.25">
      <c r="A27" s="2"/>
      <c r="B27" s="21"/>
      <c r="C27" s="22"/>
      <c r="D27" s="21"/>
      <c r="E27" s="21"/>
      <c r="F27" s="23"/>
      <c r="G27" s="23"/>
      <c r="H27" s="26"/>
      <c r="I27" s="26"/>
      <c r="J27" s="16"/>
      <c r="K27" s="1"/>
      <c r="L27" s="1"/>
      <c r="M27" s="1"/>
      <c r="N27" s="1"/>
      <c r="O27" s="1"/>
    </row>
    <row r="28" spans="1:15" x14ac:dyDescent="0.25">
      <c r="A28" s="2"/>
      <c r="B28" s="21"/>
      <c r="C28" s="22"/>
      <c r="D28" s="21"/>
      <c r="E28" s="21"/>
      <c r="F28" s="23"/>
      <c r="G28" s="23"/>
      <c r="H28" s="26"/>
      <c r="I28" s="26"/>
      <c r="J28" s="16"/>
      <c r="K28" s="1"/>
      <c r="L28" s="1"/>
      <c r="M28" s="1"/>
      <c r="N28" s="1"/>
      <c r="O28" s="1"/>
    </row>
    <row r="29" spans="1:15" x14ac:dyDescent="0.25">
      <c r="A29" s="2"/>
      <c r="B29" s="21"/>
      <c r="C29" s="22"/>
      <c r="D29" s="21"/>
      <c r="E29" s="21"/>
      <c r="F29" s="23"/>
      <c r="G29" s="23"/>
      <c r="H29" s="26"/>
      <c r="I29" s="26"/>
      <c r="J29" s="16"/>
      <c r="K29" s="1"/>
      <c r="L29" s="1"/>
      <c r="M29" s="1"/>
      <c r="N29" s="1"/>
      <c r="O29" s="1"/>
    </row>
    <row r="30" spans="1:15" x14ac:dyDescent="0.25">
      <c r="A30" s="2"/>
      <c r="B30" s="21"/>
      <c r="C30" s="22"/>
      <c r="D30" s="21"/>
      <c r="E30" s="21"/>
      <c r="F30" s="23"/>
      <c r="G30" s="23"/>
      <c r="H30" s="26"/>
      <c r="I30" s="26"/>
      <c r="J30" s="16"/>
      <c r="K30" s="1"/>
      <c r="L30" s="1"/>
      <c r="M30" s="1"/>
      <c r="N30" s="1"/>
      <c r="O30" s="1"/>
    </row>
    <row r="31" spans="1:15" x14ac:dyDescent="0.25">
      <c r="A31" s="2"/>
      <c r="B31" s="21"/>
      <c r="C31" s="22"/>
      <c r="D31" s="21"/>
      <c r="E31" s="21"/>
      <c r="F31" s="23"/>
      <c r="G31" s="23"/>
      <c r="H31" s="26"/>
      <c r="I31" s="26"/>
      <c r="J31" s="16"/>
      <c r="K31" s="1"/>
      <c r="L31" s="1"/>
      <c r="M31" s="1"/>
      <c r="N31" s="1"/>
      <c r="O31" s="1"/>
    </row>
    <row r="32" spans="1:15" x14ac:dyDescent="0.25">
      <c r="A32" s="2"/>
      <c r="B32" s="21"/>
      <c r="C32" s="22"/>
      <c r="D32" s="21"/>
      <c r="E32" s="21"/>
      <c r="F32" s="23"/>
      <c r="G32" s="23"/>
      <c r="H32" s="26"/>
      <c r="I32" s="26"/>
      <c r="J32" s="16"/>
      <c r="K32" s="1"/>
      <c r="L32" s="1"/>
      <c r="M32" s="1"/>
      <c r="N32" s="1"/>
      <c r="O32" s="1"/>
    </row>
    <row r="33" spans="1:15" x14ac:dyDescent="0.25">
      <c r="A33" s="2"/>
      <c r="B33" s="21"/>
      <c r="C33" s="22"/>
      <c r="D33" s="21"/>
      <c r="E33" s="21"/>
      <c r="F33" s="23"/>
      <c r="G33" s="23"/>
      <c r="H33" s="26"/>
      <c r="I33" s="26"/>
      <c r="J33" s="16"/>
      <c r="K33" s="1"/>
      <c r="L33" s="1"/>
      <c r="M33" s="1"/>
      <c r="N33" s="1"/>
      <c r="O33" s="1"/>
    </row>
    <row r="34" spans="1:15" x14ac:dyDescent="0.25">
      <c r="A34" s="2"/>
      <c r="B34" s="21"/>
      <c r="C34" s="22"/>
      <c r="D34" s="21"/>
      <c r="E34" s="21"/>
      <c r="F34" s="23"/>
      <c r="G34" s="23"/>
      <c r="H34" s="26"/>
      <c r="I34" s="26"/>
      <c r="J34" s="16"/>
      <c r="K34" s="1"/>
      <c r="L34" s="1"/>
      <c r="M34" s="1"/>
      <c r="N34" s="1"/>
      <c r="O34" s="1"/>
    </row>
    <row r="35" spans="1:15" x14ac:dyDescent="0.25">
      <c r="A35" s="2"/>
      <c r="B35" s="21"/>
      <c r="C35" s="22"/>
      <c r="D35" s="21"/>
      <c r="E35" s="21"/>
      <c r="F35" s="23"/>
      <c r="G35" s="23"/>
      <c r="H35" s="26"/>
      <c r="I35" s="26"/>
      <c r="J35" s="16"/>
      <c r="K35" s="1"/>
      <c r="L35" s="1"/>
      <c r="M35" s="1"/>
      <c r="N35" s="1"/>
      <c r="O35" s="1"/>
    </row>
    <row r="36" spans="1:15" x14ac:dyDescent="0.25">
      <c r="A36" s="2"/>
      <c r="B36" s="21"/>
      <c r="C36" s="22"/>
      <c r="D36" s="21"/>
      <c r="E36" s="21"/>
      <c r="F36" s="23"/>
      <c r="G36" s="23"/>
      <c r="H36" s="26"/>
      <c r="I36" s="26"/>
      <c r="J36" s="16"/>
      <c r="K36" s="1"/>
      <c r="L36" s="1"/>
      <c r="M36" s="1"/>
      <c r="N36" s="1"/>
      <c r="O36" s="1"/>
    </row>
    <row r="37" spans="1:15" x14ac:dyDescent="0.25">
      <c r="A37" s="2"/>
      <c r="B37" s="21"/>
      <c r="C37" s="22"/>
      <c r="D37" s="21"/>
      <c r="E37" s="21"/>
      <c r="F37" s="23"/>
      <c r="G37" s="23"/>
      <c r="H37" s="26"/>
      <c r="I37" s="26"/>
      <c r="J37" s="16"/>
    </row>
    <row r="38" spans="1:15" x14ac:dyDescent="0.25">
      <c r="A38" s="2"/>
      <c r="B38" s="21"/>
      <c r="C38" s="22"/>
      <c r="D38" s="21"/>
      <c r="E38" s="21"/>
      <c r="F38" s="23"/>
      <c r="G38" s="23"/>
      <c r="H38" s="26"/>
      <c r="I38" s="26"/>
      <c r="J38" s="16"/>
    </row>
    <row r="39" spans="1:15" x14ac:dyDescent="0.25">
      <c r="A39" s="2"/>
      <c r="B39" s="21"/>
      <c r="C39" s="22"/>
      <c r="D39" s="21"/>
      <c r="E39" s="21"/>
      <c r="F39" s="23"/>
      <c r="G39" s="23"/>
      <c r="H39" s="26"/>
      <c r="I39" s="26"/>
      <c r="J39" s="16"/>
    </row>
    <row r="40" spans="1:15" x14ac:dyDescent="0.25">
      <c r="A40" s="2"/>
      <c r="B40" s="21"/>
      <c r="C40" s="22"/>
      <c r="D40" s="21"/>
      <c r="E40" s="21"/>
      <c r="F40" s="23"/>
      <c r="G40" s="23"/>
      <c r="H40" s="26"/>
      <c r="I40" s="26"/>
      <c r="J40" s="16"/>
    </row>
    <row r="41" spans="1:15" x14ac:dyDescent="0.25">
      <c r="A41" s="2"/>
      <c r="B41" s="21"/>
      <c r="C41" s="22"/>
      <c r="D41" s="21"/>
      <c r="E41" s="21"/>
      <c r="F41" s="23"/>
      <c r="G41" s="23"/>
      <c r="H41" s="26"/>
      <c r="I41" s="26"/>
      <c r="J41" s="16"/>
    </row>
    <row r="42" spans="1:15" x14ac:dyDescent="0.25">
      <c r="A42" s="2"/>
      <c r="B42" s="21"/>
      <c r="C42" s="22"/>
      <c r="D42" s="21"/>
      <c r="E42" s="21"/>
      <c r="F42" s="23"/>
      <c r="G42" s="23"/>
      <c r="H42" s="26"/>
      <c r="I42" s="26"/>
      <c r="J42" s="16"/>
    </row>
    <row r="43" spans="1:15" x14ac:dyDescent="0.25">
      <c r="A43" s="2"/>
      <c r="B43" s="21"/>
      <c r="C43" s="22"/>
      <c r="D43" s="21"/>
      <c r="E43" s="21"/>
      <c r="F43" s="23"/>
      <c r="G43" s="23"/>
      <c r="H43" s="26"/>
      <c r="I43" s="26"/>
      <c r="J43" s="16"/>
    </row>
    <row r="44" spans="1:15" x14ac:dyDescent="0.25">
      <c r="A44" s="2"/>
      <c r="B44" s="21"/>
      <c r="C44" s="22"/>
      <c r="D44" s="21"/>
      <c r="E44" s="21"/>
      <c r="F44" s="23"/>
      <c r="G44" s="23"/>
      <c r="H44" s="26"/>
      <c r="I44" s="26"/>
      <c r="J44" s="16"/>
    </row>
    <row r="45" spans="1:15" x14ac:dyDescent="0.25">
      <c r="A45" s="2"/>
      <c r="B45" s="21"/>
      <c r="C45" s="22"/>
      <c r="D45" s="21"/>
      <c r="E45" s="21"/>
      <c r="F45" s="23"/>
      <c r="G45" s="23"/>
      <c r="H45" s="26"/>
      <c r="I45" s="26"/>
      <c r="J45" s="16"/>
    </row>
    <row r="46" spans="1:15" x14ac:dyDescent="0.25">
      <c r="A46" s="2"/>
      <c r="B46" s="21"/>
      <c r="C46" s="22"/>
      <c r="D46" s="21"/>
      <c r="E46" s="21"/>
      <c r="F46" s="23"/>
      <c r="G46" s="23"/>
      <c r="H46" s="26"/>
      <c r="I46" s="26"/>
      <c r="J46" s="16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16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16"/>
    </row>
    <row r="49" spans="1:11" x14ac:dyDescent="0.25">
      <c r="A49" s="2"/>
      <c r="B49" s="3"/>
      <c r="C49" s="3"/>
      <c r="D49" s="3"/>
      <c r="E49" s="3"/>
      <c r="F49" s="3"/>
      <c r="G49" s="3"/>
      <c r="H49" s="4"/>
      <c r="I49" s="2"/>
      <c r="J49" s="16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16"/>
    </row>
    <row r="51" spans="1:11" x14ac:dyDescent="0.25">
      <c r="A51" s="11" t="e">
        <f>CONCATENATE("PV n° ",Dossiers_Dossier, " - Essais Dynaplaque")</f>
        <v>#NAME?</v>
      </c>
      <c r="B51" s="11"/>
      <c r="C51" s="11"/>
      <c r="D51" s="11"/>
      <c r="E51" s="11"/>
      <c r="F51" s="11"/>
      <c r="G51" s="11"/>
      <c r="H51" s="11"/>
      <c r="I51" s="11"/>
      <c r="J51" s="12" t="s">
        <v>13</v>
      </c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</sheetData>
  <mergeCells count="13">
    <mergeCell ref="D13:E13"/>
    <mergeCell ref="B15:I15"/>
    <mergeCell ref="A8:C8"/>
    <mergeCell ref="A9:C9"/>
    <mergeCell ref="B10:I10"/>
    <mergeCell ref="D11:E11"/>
    <mergeCell ref="D12:E12"/>
    <mergeCell ref="D2:I2"/>
    <mergeCell ref="D5:J5"/>
    <mergeCell ref="A6:C6"/>
    <mergeCell ref="D6:J6"/>
    <mergeCell ref="A7:C7"/>
    <mergeCell ref="D7:J7"/>
  </mergeCells>
  <pageMargins left="0.23622047244094491" right="0.23622047244094491" top="0.22058823529411764" bottom="0.40441176470588236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RawData</vt:lpstr>
      <vt:lpstr>Dictionnary</vt:lpstr>
      <vt:lpstr>PageGardeModel</vt:lpstr>
      <vt:lpstr>ResultatMaxiModel</vt:lpstr>
      <vt:lpstr>ImplantationModel</vt:lpstr>
      <vt:lpstr>ImplantationModel!MapsImage</vt:lpstr>
      <vt:lpstr>ImplantationModel!Page</vt:lpstr>
      <vt:lpstr>PageGardeModel!Page</vt:lpstr>
      <vt:lpstr>ResultatMaxiModel!Page</vt:lpstr>
      <vt:lpstr>PageGardeModel!Zone_d_impression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spellevrault</dc:creator>
  <cp:lastModifiedBy>seb p</cp:lastModifiedBy>
  <cp:lastPrinted>2017-12-21T14:36:59Z</cp:lastPrinted>
  <dcterms:created xsi:type="dcterms:W3CDTF">2017-12-19T15:28:27Z</dcterms:created>
  <dcterms:modified xsi:type="dcterms:W3CDTF">2021-04-10T09:24:18Z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MiseAJourCodeVBA_1" visible="true" label="MiseAJourCodeVBA" imageMso="TrustCenter" onAction="MiseAJourCodeVBA"/>
      </mso:documentControls>
    </mso:qat>
  </mso:ribbon>
</mso:customUI>
</file>