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pellevrault\Documents\Git\mvreport\src\MvrTester\Demo Heavydyn\"/>
    </mc:Choice>
  </mc:AlternateContent>
  <xr:revisionPtr revIDLastSave="0" documentId="13_ncr:1_{D1D810B4-DBD2-46CE-91C1-224F16FCE426}" xr6:coauthVersionLast="47" xr6:coauthVersionMax="47" xr10:uidLastSave="{00000000-0000-0000-0000-000000000000}"/>
  <bookViews>
    <workbookView xWindow="10030" yWindow="3340" windowWidth="26670" windowHeight="16560" firstSheet="1" activeTab="5" xr2:uid="{00000000-000D-0000-FFFF-FFFF00000000}"/>
  </bookViews>
  <sheets>
    <sheet name="RawData" sheetId="1" r:id="rId1"/>
    <sheet name="PageGardeModel" sheetId="4" r:id="rId2"/>
    <sheet name="Zi_TablePaysageModel" sheetId="6" r:id="rId3"/>
    <sheet name="Zi_TablePortraitModel" sheetId="11" r:id="rId4"/>
    <sheet name="GraphDModel" sheetId="9" r:id="rId5"/>
    <sheet name="GraphBModel" sheetId="10" r:id="rId6"/>
    <sheet name="ImplantationModel" sheetId="7" r:id="rId7"/>
    <sheet name="Verifcalcul" sheetId="8" state="hidden" r:id="rId8"/>
  </sheets>
  <definedNames>
    <definedName name="MapsImage" localSheetId="6">ImplantationModel!$B$17:$I$49</definedName>
    <definedName name="Page" localSheetId="5">GraphBModel!$P$39</definedName>
    <definedName name="Page" localSheetId="4">GraphDModel!$P$39</definedName>
    <definedName name="Page" localSheetId="6">ImplantationModel!$J$51</definedName>
    <definedName name="Page" localSheetId="1">PageGardeModel!$M$52</definedName>
    <definedName name="Page" localSheetId="2">Zi_TablePaysageModel!$V$37</definedName>
    <definedName name="Page" localSheetId="3">Zi_TablePortraitModel!$N$54</definedName>
    <definedName name="TempFrom" localSheetId="7">Verifcalcul!$AH$12</definedName>
    <definedName name="_xlnm.Print_Area" localSheetId="5">GraphBModel!$A$1:$R$40</definedName>
    <definedName name="_xlnm.Print_Area" localSheetId="4">GraphDModel!$A$1:$R$40</definedName>
    <definedName name="_xlnm.Print_Area" localSheetId="6">ImplantationModel!$A$1:$J$51</definedName>
    <definedName name="_xlnm.Print_Area" localSheetId="1">PageGardeModel!$A$1:$O$53</definedName>
    <definedName name="_xlnm.Print_Area" localSheetId="2">Zi_TablePaysageModel!$A$1:$X$38</definedName>
    <definedName name="_xlnm.Print_Area" localSheetId="3">Zi_TablePortraitModel!$A$1:$O$55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" i="10" l="1"/>
  <c r="K46" i="10"/>
  <c r="K47" i="10"/>
  <c r="K48" i="10"/>
  <c r="O43" i="10" s="1"/>
  <c r="L45" i="10" s="1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44" i="10"/>
  <c r="D44" i="4"/>
  <c r="D43" i="4"/>
  <c r="D42" i="4"/>
  <c r="D41" i="4"/>
  <c r="D40" i="4"/>
  <c r="D39" i="4"/>
  <c r="F8" i="11"/>
  <c r="G8" i="11" a="1"/>
  <c r="G8" i="11" s="1"/>
  <c r="G8" i="6" a="1"/>
  <c r="G8" i="6" s="1"/>
  <c r="F8" i="6"/>
  <c r="M9" i="11" a="1"/>
  <c r="M9" i="11" s="1"/>
  <c r="M8" i="11"/>
  <c r="G44" i="11"/>
  <c r="M7" i="11"/>
  <c r="N9" i="11" a="1"/>
  <c r="N9" i="11" s="1"/>
  <c r="N8" i="11" a="1"/>
  <c r="N8" i="11" s="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52" i="11"/>
  <c r="G51" i="11"/>
  <c r="G50" i="11"/>
  <c r="G49" i="11"/>
  <c r="G48" i="11"/>
  <c r="G46" i="11"/>
  <c r="G45" i="11"/>
  <c r="G43" i="11"/>
  <c r="G42" i="11"/>
  <c r="G41" i="11"/>
  <c r="G40" i="11"/>
  <c r="G39" i="11"/>
  <c r="G38" i="11"/>
  <c r="G37" i="11"/>
  <c r="G36" i="11"/>
  <c r="G35" i="11"/>
  <c r="G34" i="11"/>
  <c r="G17" i="11"/>
  <c r="G16" i="11"/>
  <c r="G15" i="11"/>
  <c r="G14" i="11"/>
  <c r="H12" i="11" a="1"/>
  <c r="H12" i="11" s="1"/>
  <c r="E9" i="11"/>
  <c r="B9" i="11"/>
  <c r="E8" i="11"/>
  <c r="B8" i="11"/>
  <c r="F7" i="11"/>
  <c r="E7" i="11"/>
  <c r="B7" i="11"/>
  <c r="B6" i="11" a="1"/>
  <c r="B6" i="11" s="1"/>
  <c r="J9" i="10"/>
  <c r="D9" i="10"/>
  <c r="J8" i="10"/>
  <c r="D8" i="10"/>
  <c r="J7" i="10"/>
  <c r="D7" i="10"/>
  <c r="J9" i="9"/>
  <c r="J8" i="9"/>
  <c r="J7" i="9"/>
  <c r="D9" i="9"/>
  <c r="D8" i="9"/>
  <c r="D7" i="9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E3" i="8" a="1"/>
  <c r="AE3" i="8" s="1"/>
  <c r="AE4" i="8" a="1"/>
  <c r="AE4" i="8" s="1"/>
  <c r="AE5" i="8" a="1"/>
  <c r="AE5" i="8" s="1"/>
  <c r="AE6" i="8" a="1"/>
  <c r="AE6" i="8" s="1"/>
  <c r="AE7" i="8" a="1"/>
  <c r="AE7" i="8" s="1"/>
  <c r="AE8" i="8" a="1"/>
  <c r="AE8" i="8" s="1"/>
  <c r="AE9" i="8" a="1"/>
  <c r="AE9" i="8" s="1"/>
  <c r="AE10" i="8" a="1"/>
  <c r="AE10" i="8" s="1"/>
  <c r="AE11" i="8" a="1"/>
  <c r="AE11" i="8" s="1"/>
  <c r="AE12" i="8" a="1"/>
  <c r="AE12" i="8" s="1"/>
  <c r="AE13" i="8" a="1"/>
  <c r="AE13" i="8" s="1"/>
  <c r="AE14" i="8" a="1"/>
  <c r="AE14" i="8" s="1"/>
  <c r="AE15" i="8" a="1"/>
  <c r="AE15" i="8" s="1"/>
  <c r="AE16" i="8" a="1"/>
  <c r="AE16" i="8" s="1"/>
  <c r="AE17" i="8" a="1"/>
  <c r="AE17" i="8" s="1"/>
  <c r="AE18" i="8" a="1"/>
  <c r="AE18" i="8" s="1"/>
  <c r="AE19" i="8" a="1"/>
  <c r="AE19" i="8" s="1"/>
  <c r="AE20" i="8" a="1"/>
  <c r="AE20" i="8" s="1"/>
  <c r="AE21" i="8" a="1"/>
  <c r="AE21" i="8" s="1"/>
  <c r="AE22" i="8" a="1"/>
  <c r="AE22" i="8" s="1"/>
  <c r="AE23" i="8" a="1"/>
  <c r="AE23" i="8" s="1"/>
  <c r="AE24" i="8" a="1"/>
  <c r="AE24" i="8" s="1"/>
  <c r="AE25" i="8" a="1"/>
  <c r="AE25" i="8" s="1"/>
  <c r="AE26" i="8" a="1"/>
  <c r="AE26" i="8" s="1"/>
  <c r="AE27" i="8" a="1"/>
  <c r="AE27" i="8" s="1"/>
  <c r="AE28" i="8" a="1"/>
  <c r="AE28" i="8" s="1"/>
  <c r="AE29" i="8" a="1"/>
  <c r="AE29" i="8" s="1"/>
  <c r="AE30" i="8" a="1"/>
  <c r="AE30" i="8" s="1"/>
  <c r="AE31" i="8" a="1"/>
  <c r="AE31" i="8" s="1"/>
  <c r="AE32" i="8" a="1"/>
  <c r="AE32" i="8" s="1"/>
  <c r="AE33" i="8" a="1"/>
  <c r="AE33" i="8" s="1"/>
  <c r="AE34" i="8" a="1"/>
  <c r="AE34" i="8" s="1"/>
  <c r="AE35" i="8" a="1"/>
  <c r="AE35" i="8" s="1"/>
  <c r="AE36" i="8" a="1"/>
  <c r="AE36" i="8" s="1"/>
  <c r="AE37" i="8" a="1"/>
  <c r="AE37" i="8" s="1"/>
  <c r="AE38" i="8" a="1"/>
  <c r="AE38" i="8" s="1"/>
  <c r="AE39" i="8" a="1"/>
  <c r="AE39" i="8" s="1"/>
  <c r="AE40" i="8" a="1"/>
  <c r="AE40" i="8" s="1"/>
  <c r="AE41" i="8" a="1"/>
  <c r="AE41" i="8" s="1"/>
  <c r="AE42" i="8" a="1"/>
  <c r="AE42" i="8" s="1"/>
  <c r="AE43" i="8" a="1"/>
  <c r="AE43" i="8" s="1"/>
  <c r="AE44" i="8" a="1"/>
  <c r="AE44" i="8" s="1"/>
  <c r="AE45" i="8" a="1"/>
  <c r="AE45" i="8" s="1"/>
  <c r="AE46" i="8" a="1"/>
  <c r="AE46" i="8" s="1"/>
  <c r="AE47" i="8" a="1"/>
  <c r="AE47" i="8" s="1"/>
  <c r="AE48" i="8" a="1"/>
  <c r="AE48" i="8" s="1"/>
  <c r="AE49" i="8" a="1"/>
  <c r="AE49" i="8" s="1"/>
  <c r="AE50" i="8" a="1"/>
  <c r="AE50" i="8" s="1"/>
  <c r="AE51" i="8" a="1"/>
  <c r="AE51" i="8" s="1"/>
  <c r="AE52" i="8" a="1"/>
  <c r="AE52" i="8" s="1"/>
  <c r="AE53" i="8" a="1"/>
  <c r="AE53" i="8" s="1"/>
  <c r="AE54" i="8" a="1"/>
  <c r="AE54" i="8" s="1"/>
  <c r="AE55" i="8" a="1"/>
  <c r="AE55" i="8" s="1"/>
  <c r="AE56" i="8" a="1"/>
  <c r="AE56" i="8" s="1"/>
  <c r="AE57" i="8" a="1"/>
  <c r="AE57" i="8" s="1"/>
  <c r="AE58" i="8" a="1"/>
  <c r="AE58" i="8" s="1"/>
  <c r="AE59" i="8" a="1"/>
  <c r="AE59" i="8" s="1"/>
  <c r="AE60" i="8" a="1"/>
  <c r="AE60" i="8" s="1"/>
  <c r="AE61" i="8" a="1"/>
  <c r="AE61" i="8" s="1"/>
  <c r="AE62" i="8" a="1"/>
  <c r="AE62" i="8" s="1"/>
  <c r="AE63" i="8" a="1"/>
  <c r="AE63" i="8" s="1"/>
  <c r="AE64" i="8" a="1"/>
  <c r="AE64" i="8" s="1"/>
  <c r="AE65" i="8" a="1"/>
  <c r="AE65" i="8" s="1"/>
  <c r="AE66" i="8" a="1"/>
  <c r="AE66" i="8" s="1"/>
  <c r="AE67" i="8" a="1"/>
  <c r="AE67" i="8" s="1"/>
  <c r="AE68" i="8" a="1"/>
  <c r="AE68" i="8" s="1"/>
  <c r="AE69" i="8" a="1"/>
  <c r="AE69" i="8" s="1"/>
  <c r="AE70" i="8" a="1"/>
  <c r="AE70" i="8" s="1"/>
  <c r="AE71" i="8" a="1"/>
  <c r="AE71" i="8" s="1"/>
  <c r="AE72" i="8" a="1"/>
  <c r="AE72" i="8" s="1"/>
  <c r="AE73" i="8" a="1"/>
  <c r="AE73" i="8" s="1"/>
  <c r="AE74" i="8" a="1"/>
  <c r="AE74" i="8" s="1"/>
  <c r="AE75" i="8" a="1"/>
  <c r="AE75" i="8" s="1"/>
  <c r="AE76" i="8" a="1"/>
  <c r="AE76" i="8" s="1"/>
  <c r="AE77" i="8" a="1"/>
  <c r="AE77" i="8" s="1"/>
  <c r="AE78" i="8" a="1"/>
  <c r="AE78" i="8" s="1"/>
  <c r="AE79" i="8" a="1"/>
  <c r="AE79" i="8" s="1"/>
  <c r="AE80" i="8" a="1"/>
  <c r="AE80" i="8" s="1"/>
  <c r="AE81" i="8" a="1"/>
  <c r="AE81" i="8" s="1"/>
  <c r="AE82" i="8" a="1"/>
  <c r="AE82" i="8" s="1"/>
  <c r="AE83" i="8" a="1"/>
  <c r="AE83" i="8" s="1"/>
  <c r="AE84" i="8" a="1"/>
  <c r="AE84" i="8" s="1"/>
  <c r="AE85" i="8" a="1"/>
  <c r="AE85" i="8" s="1"/>
  <c r="AE86" i="8" a="1"/>
  <c r="AE86" i="8" s="1"/>
  <c r="AE87" i="8" a="1"/>
  <c r="AE87" i="8" s="1"/>
  <c r="AE88" i="8" a="1"/>
  <c r="AE88" i="8" s="1"/>
  <c r="AE89" i="8" a="1"/>
  <c r="AE89" i="8" s="1"/>
  <c r="AE90" i="8" a="1"/>
  <c r="AE90" i="8" s="1"/>
  <c r="AE91" i="8" a="1"/>
  <c r="AE91" i="8" s="1"/>
  <c r="AE92" i="8" a="1"/>
  <c r="AE92" i="8" s="1"/>
  <c r="AE93" i="8" a="1"/>
  <c r="AE93" i="8" s="1"/>
  <c r="AE94" i="8" a="1"/>
  <c r="AE94" i="8" s="1"/>
  <c r="AE95" i="8" a="1"/>
  <c r="AE95" i="8" s="1"/>
  <c r="AE96" i="8" a="1"/>
  <c r="AE96" i="8" s="1"/>
  <c r="AE97" i="8" a="1"/>
  <c r="AE97" i="8" s="1"/>
  <c r="AE98" i="8" a="1"/>
  <c r="AE98" i="8" s="1"/>
  <c r="AE99" i="8" a="1"/>
  <c r="AE99" i="8" s="1"/>
  <c r="AE100" i="8" a="1"/>
  <c r="AE100" i="8" s="1"/>
  <c r="AD3" i="8" a="1"/>
  <c r="AD3" i="8" s="1"/>
  <c r="AD4" i="8" a="1"/>
  <c r="AD4" i="8" s="1"/>
  <c r="AD5" i="8" a="1"/>
  <c r="AD5" i="8" s="1"/>
  <c r="AD6" i="8" a="1"/>
  <c r="AD6" i="8" s="1"/>
  <c r="AD7" i="8" a="1"/>
  <c r="AD7" i="8" s="1"/>
  <c r="AD8" i="8" a="1"/>
  <c r="AD8" i="8" s="1"/>
  <c r="AD9" i="8" a="1"/>
  <c r="AD9" i="8" s="1"/>
  <c r="AD10" i="8" a="1"/>
  <c r="AD10" i="8" s="1"/>
  <c r="AD11" i="8" a="1"/>
  <c r="AD11" i="8" s="1"/>
  <c r="AD12" i="8" a="1"/>
  <c r="AD12" i="8" s="1"/>
  <c r="AD13" i="8" a="1"/>
  <c r="AD13" i="8" s="1"/>
  <c r="AD14" i="8" a="1"/>
  <c r="AD14" i="8" s="1"/>
  <c r="AD15" i="8" a="1"/>
  <c r="AD15" i="8" s="1"/>
  <c r="AD16" i="8" a="1"/>
  <c r="AD16" i="8" s="1"/>
  <c r="AD17" i="8" a="1"/>
  <c r="AD17" i="8" s="1"/>
  <c r="AD18" i="8" a="1"/>
  <c r="AD18" i="8" s="1"/>
  <c r="AD19" i="8" a="1"/>
  <c r="AD19" i="8" s="1"/>
  <c r="AD20" i="8" a="1"/>
  <c r="AD20" i="8" s="1"/>
  <c r="AD21" i="8" a="1"/>
  <c r="AD21" i="8" s="1"/>
  <c r="AD22" i="8" a="1"/>
  <c r="AD22" i="8" s="1"/>
  <c r="AD23" i="8" a="1"/>
  <c r="AD23" i="8" s="1"/>
  <c r="AD24" i="8" a="1"/>
  <c r="AD24" i="8" s="1"/>
  <c r="AD25" i="8" a="1"/>
  <c r="AD25" i="8" s="1"/>
  <c r="AD26" i="8" a="1"/>
  <c r="AD26" i="8" s="1"/>
  <c r="AD27" i="8" a="1"/>
  <c r="AD27" i="8" s="1"/>
  <c r="AD28" i="8" a="1"/>
  <c r="AD28" i="8" s="1"/>
  <c r="AD29" i="8" a="1"/>
  <c r="AD29" i="8" s="1"/>
  <c r="AD30" i="8" a="1"/>
  <c r="AD30" i="8" s="1"/>
  <c r="AD31" i="8" a="1"/>
  <c r="AD31" i="8" s="1"/>
  <c r="AD32" i="8" a="1"/>
  <c r="AD32" i="8" s="1"/>
  <c r="AD33" i="8" a="1"/>
  <c r="AD33" i="8" s="1"/>
  <c r="AD34" i="8" a="1"/>
  <c r="AD34" i="8" s="1"/>
  <c r="AD35" i="8" a="1"/>
  <c r="AD35" i="8" s="1"/>
  <c r="AD36" i="8" a="1"/>
  <c r="AD36" i="8" s="1"/>
  <c r="AD37" i="8" a="1"/>
  <c r="AD37" i="8" s="1"/>
  <c r="AD38" i="8" a="1"/>
  <c r="AD38" i="8" s="1"/>
  <c r="AD39" i="8" a="1"/>
  <c r="AD39" i="8" s="1"/>
  <c r="AD40" i="8" a="1"/>
  <c r="AD40" i="8" s="1"/>
  <c r="AD41" i="8" a="1"/>
  <c r="AD41" i="8" s="1"/>
  <c r="AD42" i="8" a="1"/>
  <c r="AD42" i="8" s="1"/>
  <c r="AD43" i="8" a="1"/>
  <c r="AD43" i="8" s="1"/>
  <c r="AD44" i="8" a="1"/>
  <c r="AD44" i="8" s="1"/>
  <c r="AD45" i="8" a="1"/>
  <c r="AD45" i="8" s="1"/>
  <c r="AD46" i="8" a="1"/>
  <c r="AD46" i="8" s="1"/>
  <c r="AD47" i="8" a="1"/>
  <c r="AD47" i="8" s="1"/>
  <c r="AD48" i="8" a="1"/>
  <c r="AD48" i="8" s="1"/>
  <c r="AD49" i="8" a="1"/>
  <c r="AD49" i="8" s="1"/>
  <c r="AD50" i="8" a="1"/>
  <c r="AD50" i="8" s="1"/>
  <c r="AD51" i="8" a="1"/>
  <c r="AD51" i="8" s="1"/>
  <c r="AD52" i="8" a="1"/>
  <c r="AD52" i="8" s="1"/>
  <c r="AD53" i="8" a="1"/>
  <c r="AD53" i="8" s="1"/>
  <c r="AD54" i="8" a="1"/>
  <c r="AD54" i="8" s="1"/>
  <c r="AD55" i="8" a="1"/>
  <c r="AD55" i="8" s="1"/>
  <c r="AD56" i="8" a="1"/>
  <c r="AD56" i="8" s="1"/>
  <c r="AD57" i="8" a="1"/>
  <c r="AD57" i="8" s="1"/>
  <c r="AD58" i="8" a="1"/>
  <c r="AD58" i="8" s="1"/>
  <c r="AD59" i="8" a="1"/>
  <c r="AD59" i="8" s="1"/>
  <c r="AD60" i="8" a="1"/>
  <c r="AD60" i="8" s="1"/>
  <c r="AD61" i="8" a="1"/>
  <c r="AD61" i="8" s="1"/>
  <c r="AD62" i="8" a="1"/>
  <c r="AD62" i="8" s="1"/>
  <c r="AD63" i="8" a="1"/>
  <c r="AD63" i="8" s="1"/>
  <c r="AD64" i="8" a="1"/>
  <c r="AD64" i="8" s="1"/>
  <c r="AD65" i="8" a="1"/>
  <c r="AD65" i="8" s="1"/>
  <c r="AD66" i="8" a="1"/>
  <c r="AD66" i="8" s="1"/>
  <c r="AD67" i="8" a="1"/>
  <c r="AD67" i="8" s="1"/>
  <c r="AD68" i="8" a="1"/>
  <c r="AD68" i="8" s="1"/>
  <c r="AD69" i="8" a="1"/>
  <c r="AD69" i="8" s="1"/>
  <c r="AD70" i="8" a="1"/>
  <c r="AD70" i="8" s="1"/>
  <c r="AD71" i="8" a="1"/>
  <c r="AD71" i="8" s="1"/>
  <c r="AD72" i="8" a="1"/>
  <c r="AD72" i="8" s="1"/>
  <c r="AD73" i="8" a="1"/>
  <c r="AD73" i="8" s="1"/>
  <c r="AD74" i="8" a="1"/>
  <c r="AD74" i="8" s="1"/>
  <c r="AD75" i="8" a="1"/>
  <c r="AD75" i="8" s="1"/>
  <c r="AD76" i="8" a="1"/>
  <c r="AD76" i="8" s="1"/>
  <c r="AD77" i="8" a="1"/>
  <c r="AD77" i="8" s="1"/>
  <c r="AD78" i="8" a="1"/>
  <c r="AD78" i="8" s="1"/>
  <c r="AD79" i="8" a="1"/>
  <c r="AD79" i="8" s="1"/>
  <c r="AD80" i="8" a="1"/>
  <c r="AD80" i="8" s="1"/>
  <c r="AD81" i="8" a="1"/>
  <c r="AD81" i="8" s="1"/>
  <c r="AD82" i="8" a="1"/>
  <c r="AD82" i="8" s="1"/>
  <c r="AD83" i="8" a="1"/>
  <c r="AD83" i="8" s="1"/>
  <c r="AD84" i="8" a="1"/>
  <c r="AD84" i="8" s="1"/>
  <c r="AD85" i="8" a="1"/>
  <c r="AD85" i="8" s="1"/>
  <c r="AD86" i="8" a="1"/>
  <c r="AD86" i="8" s="1"/>
  <c r="AD87" i="8" a="1"/>
  <c r="AD87" i="8" s="1"/>
  <c r="AD88" i="8" a="1"/>
  <c r="AD88" i="8" s="1"/>
  <c r="AD89" i="8" a="1"/>
  <c r="AD89" i="8" s="1"/>
  <c r="AD90" i="8" a="1"/>
  <c r="AD90" i="8" s="1"/>
  <c r="AD91" i="8" a="1"/>
  <c r="AD91" i="8" s="1"/>
  <c r="AD92" i="8" a="1"/>
  <c r="AD92" i="8" s="1"/>
  <c r="AD93" i="8" a="1"/>
  <c r="AD93" i="8" s="1"/>
  <c r="AD94" i="8" a="1"/>
  <c r="AD94" i="8" s="1"/>
  <c r="AD95" i="8" a="1"/>
  <c r="AD95" i="8" s="1"/>
  <c r="AD96" i="8" a="1"/>
  <c r="AD96" i="8" s="1"/>
  <c r="AD97" i="8" a="1"/>
  <c r="AD97" i="8" s="1"/>
  <c r="AD98" i="8" a="1"/>
  <c r="AD98" i="8" s="1"/>
  <c r="AD99" i="8" a="1"/>
  <c r="AD99" i="8" s="1"/>
  <c r="AD100" i="8" a="1"/>
  <c r="AD100" i="8" s="1"/>
  <c r="U3" i="8"/>
  <c r="Z3" i="8" s="1"/>
  <c r="U4" i="8"/>
  <c r="Z4" i="8" s="1"/>
  <c r="U5" i="8"/>
  <c r="Z5" i="8" s="1"/>
  <c r="U6" i="8"/>
  <c r="Z6" i="8" s="1"/>
  <c r="U7" i="8"/>
  <c r="Z7" i="8" s="1"/>
  <c r="U8" i="8"/>
  <c r="Z8" i="8" s="1"/>
  <c r="U9" i="8"/>
  <c r="Z9" i="8" s="1"/>
  <c r="U10" i="8"/>
  <c r="Z10" i="8" s="1"/>
  <c r="U11" i="8"/>
  <c r="Z11" i="8" s="1"/>
  <c r="U12" i="8"/>
  <c r="Z12" i="8" s="1"/>
  <c r="U13" i="8"/>
  <c r="W13" i="8" s="1"/>
  <c r="U14" i="8"/>
  <c r="W14" i="8" s="1"/>
  <c r="U15" i="8"/>
  <c r="X15" i="8" s="1"/>
  <c r="U16" i="8"/>
  <c r="X16" i="8" s="1"/>
  <c r="U17" i="8"/>
  <c r="Y17" i="8" s="1"/>
  <c r="U18" i="8"/>
  <c r="Y18" i="8" s="1"/>
  <c r="U19" i="8"/>
  <c r="Z19" i="8" s="1"/>
  <c r="U20" i="8"/>
  <c r="Z20" i="8" s="1"/>
  <c r="U21" i="8"/>
  <c r="Z21" i="8" s="1"/>
  <c r="U22" i="8"/>
  <c r="Z22" i="8" s="1"/>
  <c r="U23" i="8"/>
  <c r="Z23" i="8" s="1"/>
  <c r="U24" i="8"/>
  <c r="Z24" i="8" s="1"/>
  <c r="U25" i="8"/>
  <c r="Z25" i="8" s="1"/>
  <c r="U26" i="8"/>
  <c r="Z26" i="8" s="1"/>
  <c r="U27" i="8"/>
  <c r="Z27" i="8" s="1"/>
  <c r="U28" i="8"/>
  <c r="Z28" i="8" s="1"/>
  <c r="U29" i="8"/>
  <c r="W29" i="8" s="1"/>
  <c r="U30" i="8"/>
  <c r="W30" i="8" s="1"/>
  <c r="U31" i="8"/>
  <c r="X31" i="8" s="1"/>
  <c r="U32" i="8"/>
  <c r="X32" i="8" s="1"/>
  <c r="U33" i="8"/>
  <c r="Y33" i="8" s="1"/>
  <c r="U34" i="8"/>
  <c r="Y34" i="8" s="1"/>
  <c r="U35" i="8"/>
  <c r="Z35" i="8" s="1"/>
  <c r="U36" i="8"/>
  <c r="Z36" i="8" s="1"/>
  <c r="U37" i="8"/>
  <c r="Z37" i="8" s="1"/>
  <c r="U38" i="8"/>
  <c r="Z38" i="8" s="1"/>
  <c r="U39" i="8"/>
  <c r="Z39" i="8" s="1"/>
  <c r="U40" i="8"/>
  <c r="Z40" i="8" s="1"/>
  <c r="U41" i="8"/>
  <c r="Z41" i="8" s="1"/>
  <c r="U42" i="8"/>
  <c r="Z42" i="8" s="1"/>
  <c r="U43" i="8"/>
  <c r="Z43" i="8" s="1"/>
  <c r="U44" i="8"/>
  <c r="Z44" i="8" s="1"/>
  <c r="U45" i="8"/>
  <c r="W45" i="8" s="1"/>
  <c r="U46" i="8"/>
  <c r="W46" i="8" s="1"/>
  <c r="U47" i="8"/>
  <c r="X47" i="8" s="1"/>
  <c r="U48" i="8"/>
  <c r="X48" i="8" s="1"/>
  <c r="U49" i="8"/>
  <c r="Y49" i="8" s="1"/>
  <c r="U50" i="8"/>
  <c r="Y50" i="8" s="1"/>
  <c r="U51" i="8"/>
  <c r="Z51" i="8" s="1"/>
  <c r="U52" i="8"/>
  <c r="Z52" i="8" s="1"/>
  <c r="U53" i="8"/>
  <c r="Z53" i="8" s="1"/>
  <c r="U54" i="8"/>
  <c r="Z54" i="8" s="1"/>
  <c r="U55" i="8"/>
  <c r="Z55" i="8" s="1"/>
  <c r="U56" i="8"/>
  <c r="Z56" i="8" s="1"/>
  <c r="U57" i="8"/>
  <c r="Z57" i="8" s="1"/>
  <c r="U58" i="8"/>
  <c r="Z58" i="8" s="1"/>
  <c r="U59" i="8"/>
  <c r="Z59" i="8" s="1"/>
  <c r="U60" i="8"/>
  <c r="Z60" i="8" s="1"/>
  <c r="U61" i="8"/>
  <c r="W61" i="8" s="1"/>
  <c r="U62" i="8"/>
  <c r="W62" i="8" s="1"/>
  <c r="U63" i="8"/>
  <c r="X63" i="8" s="1"/>
  <c r="U64" i="8"/>
  <c r="X64" i="8" s="1"/>
  <c r="U65" i="8"/>
  <c r="Y65" i="8" s="1"/>
  <c r="U66" i="8"/>
  <c r="Y66" i="8" s="1"/>
  <c r="U67" i="8"/>
  <c r="Z67" i="8" s="1"/>
  <c r="U68" i="8"/>
  <c r="Z68" i="8" s="1"/>
  <c r="U69" i="8"/>
  <c r="Z69" i="8" s="1"/>
  <c r="U70" i="8"/>
  <c r="Z70" i="8" s="1"/>
  <c r="U71" i="8"/>
  <c r="Z71" i="8" s="1"/>
  <c r="U72" i="8"/>
  <c r="Z72" i="8" s="1"/>
  <c r="U73" i="8"/>
  <c r="Z73" i="8" s="1"/>
  <c r="U74" i="8"/>
  <c r="Z74" i="8" s="1"/>
  <c r="U75" i="8"/>
  <c r="Z75" i="8" s="1"/>
  <c r="U76" i="8"/>
  <c r="Z76" i="8" s="1"/>
  <c r="U77" i="8"/>
  <c r="W77" i="8" s="1"/>
  <c r="U78" i="8"/>
  <c r="W78" i="8" s="1"/>
  <c r="U79" i="8"/>
  <c r="X79" i="8" s="1"/>
  <c r="U80" i="8"/>
  <c r="X80" i="8" s="1"/>
  <c r="U81" i="8"/>
  <c r="Y81" i="8" s="1"/>
  <c r="U82" i="8"/>
  <c r="Y82" i="8" s="1"/>
  <c r="U83" i="8"/>
  <c r="Z83" i="8" s="1"/>
  <c r="U84" i="8"/>
  <c r="Z84" i="8" s="1"/>
  <c r="U85" i="8"/>
  <c r="Z85" i="8" s="1"/>
  <c r="U86" i="8"/>
  <c r="Z86" i="8" s="1"/>
  <c r="U87" i="8"/>
  <c r="Z87" i="8" s="1"/>
  <c r="U88" i="8"/>
  <c r="Z88" i="8" s="1"/>
  <c r="U89" i="8"/>
  <c r="Z89" i="8" s="1"/>
  <c r="U90" i="8"/>
  <c r="Z90" i="8" s="1"/>
  <c r="U91" i="8"/>
  <c r="Z91" i="8" s="1"/>
  <c r="U92" i="8"/>
  <c r="Z92" i="8" s="1"/>
  <c r="U93" i="8"/>
  <c r="W93" i="8" s="1"/>
  <c r="U94" i="8"/>
  <c r="W94" i="8" s="1"/>
  <c r="U95" i="8"/>
  <c r="X95" i="8" s="1"/>
  <c r="U96" i="8"/>
  <c r="X96" i="8" s="1"/>
  <c r="U97" i="8"/>
  <c r="Y97" i="8" s="1"/>
  <c r="U98" i="8"/>
  <c r="Y98" i="8" s="1"/>
  <c r="U99" i="8"/>
  <c r="Z99" i="8" s="1"/>
  <c r="U100" i="8"/>
  <c r="Z100" i="8" s="1"/>
  <c r="L46" i="10" l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L85" i="10" s="1"/>
  <c r="L86" i="10" s="1"/>
  <c r="L87" i="10" s="1"/>
  <c r="L88" i="10" s="1"/>
  <c r="L89" i="10" s="1"/>
  <c r="L90" i="10" s="1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L101" i="10" s="1"/>
  <c r="L102" i="10" s="1"/>
  <c r="L103" i="10" s="1"/>
  <c r="L104" i="10" s="1"/>
  <c r="L105" i="10" s="1"/>
  <c r="L106" i="10" s="1"/>
  <c r="L107" i="10" s="1"/>
  <c r="L108" i="10" s="1"/>
  <c r="L109" i="10" s="1"/>
  <c r="L110" i="10" s="1"/>
  <c r="L111" i="10" s="1"/>
  <c r="L112" i="10" s="1"/>
  <c r="L113" i="10" s="1"/>
  <c r="L114" i="10" s="1"/>
  <c r="L115" i="10" s="1"/>
  <c r="L116" i="10" s="1"/>
  <c r="L117" i="10" s="1"/>
  <c r="L118" i="10" s="1"/>
  <c r="L119" i="10" s="1"/>
  <c r="L120" i="10" s="1"/>
  <c r="L121" i="10" s="1"/>
  <c r="L122" i="10" s="1"/>
  <c r="L123" i="10" s="1"/>
  <c r="L124" i="10" s="1"/>
  <c r="L125" i="10" s="1"/>
  <c r="L126" i="10" s="1"/>
  <c r="L127" i="10" s="1"/>
  <c r="L128" i="10" s="1"/>
  <c r="L129" i="10" s="1"/>
  <c r="L130" i="10" s="1"/>
  <c r="L131" i="10" s="1"/>
  <c r="L132" i="10" s="1"/>
  <c r="L133" i="10" s="1"/>
  <c r="L134" i="10" s="1"/>
  <c r="L135" i="10" s="1"/>
  <c r="L136" i="10" s="1"/>
  <c r="L137" i="10" s="1"/>
  <c r="L138" i="10" s="1"/>
  <c r="L139" i="10" s="1"/>
  <c r="L140" i="10" s="1"/>
  <c r="L141" i="10" s="1"/>
  <c r="L142" i="10" s="1"/>
  <c r="L143" i="10" s="1"/>
  <c r="L144" i="10" s="1"/>
  <c r="L145" i="10" s="1"/>
  <c r="L146" i="10" s="1"/>
  <c r="L147" i="10" s="1"/>
  <c r="L148" i="10" s="1"/>
  <c r="L149" i="10" s="1"/>
  <c r="L150" i="10" s="1"/>
  <c r="L151" i="10" s="1"/>
  <c r="L152" i="10" s="1"/>
  <c r="L153" i="10" s="1"/>
  <c r="L154" i="10" s="1"/>
  <c r="L155" i="10" s="1"/>
  <c r="L156" i="10" s="1"/>
  <c r="L157" i="10" s="1"/>
  <c r="L158" i="10" s="1"/>
  <c r="L159" i="10" s="1"/>
  <c r="L160" i="10" s="1"/>
  <c r="L161" i="10" s="1"/>
  <c r="L162" i="10" s="1"/>
  <c r="L163" i="10" s="1"/>
  <c r="L164" i="10" s="1"/>
  <c r="L165" i="10" s="1"/>
  <c r="L166" i="10" s="1"/>
  <c r="L167" i="10" s="1"/>
  <c r="L168" i="10" s="1"/>
  <c r="L169" i="10" s="1"/>
  <c r="L170" i="10" s="1"/>
  <c r="L171" i="10" s="1"/>
  <c r="L172" i="10" s="1"/>
  <c r="L173" i="10" s="1"/>
  <c r="L174" i="10" s="1"/>
  <c r="L175" i="10" s="1"/>
  <c r="L176" i="10" s="1"/>
  <c r="L177" i="10" s="1"/>
  <c r="L178" i="10" s="1"/>
  <c r="L179" i="10" s="1"/>
  <c r="L180" i="10" s="1"/>
  <c r="L181" i="10" s="1"/>
  <c r="L182" i="10" s="1"/>
  <c r="L183" i="10" s="1"/>
  <c r="L184" i="10" s="1"/>
  <c r="L185" i="10" s="1"/>
  <c r="L186" i="10" s="1"/>
  <c r="L187" i="10" s="1"/>
  <c r="L188" i="10" s="1"/>
  <c r="L189" i="10" s="1"/>
  <c r="L190" i="10" s="1"/>
  <c r="L191" i="10" s="1"/>
  <c r="L192" i="10" s="1"/>
  <c r="L193" i="10" s="1"/>
  <c r="L194" i="10" s="1"/>
  <c r="L195" i="10" s="1"/>
  <c r="L196" i="10" s="1"/>
  <c r="L197" i="10" s="1"/>
  <c r="L198" i="10" s="1"/>
  <c r="L199" i="10" s="1"/>
  <c r="L200" i="10" s="1"/>
  <c r="L201" i="10" s="1"/>
  <c r="L202" i="10" s="1"/>
  <c r="L203" i="10" s="1"/>
  <c r="L204" i="10" s="1"/>
  <c r="L205" i="10" s="1"/>
  <c r="L206" i="10" s="1"/>
  <c r="L207" i="10" s="1"/>
  <c r="L208" i="10" s="1"/>
  <c r="L209" i="10" s="1"/>
  <c r="L210" i="10" s="1"/>
  <c r="L211" i="10" s="1"/>
  <c r="L212" i="10" s="1"/>
  <c r="L213" i="10" s="1"/>
  <c r="L214" i="10" s="1"/>
  <c r="L215" i="10" s="1"/>
  <c r="L216" i="10" s="1"/>
  <c r="L217" i="10" s="1"/>
  <c r="L218" i="10" s="1"/>
  <c r="L219" i="10" s="1"/>
  <c r="L220" i="10" s="1"/>
  <c r="L221" i="10" s="1"/>
  <c r="L222" i="10" s="1"/>
  <c r="L223" i="10" s="1"/>
  <c r="L224" i="10" s="1"/>
  <c r="L225" i="10" s="1"/>
  <c r="L226" i="10" s="1"/>
  <c r="L227" i="10" s="1"/>
  <c r="L228" i="10" s="1"/>
  <c r="L229" i="10" s="1"/>
  <c r="L230" i="10" s="1"/>
  <c r="L231" i="10" s="1"/>
  <c r="L232" i="10" s="1"/>
  <c r="L233" i="10" s="1"/>
  <c r="L234" i="10" s="1"/>
  <c r="L235" i="10" s="1"/>
  <c r="L236" i="10" s="1"/>
  <c r="L237" i="10" s="1"/>
  <c r="L238" i="10" s="1"/>
  <c r="L239" i="10" s="1"/>
  <c r="L240" i="10" s="1"/>
  <c r="L241" i="10" s="1"/>
  <c r="L242" i="10" s="1"/>
  <c r="L243" i="10" s="1"/>
  <c r="L244" i="10" s="1"/>
  <c r="L245" i="10" s="1"/>
  <c r="L246" i="10" s="1"/>
  <c r="L247" i="10" s="1"/>
  <c r="L248" i="10" s="1"/>
  <c r="L249" i="10" s="1"/>
  <c r="L250" i="10" s="1"/>
  <c r="L251" i="10" s="1"/>
  <c r="L252" i="10" s="1"/>
  <c r="L253" i="10" s="1"/>
  <c r="L254" i="10" s="1"/>
  <c r="L255" i="10" s="1"/>
  <c r="L256" i="10" s="1"/>
  <c r="L257" i="10" s="1"/>
  <c r="L258" i="10" s="1"/>
  <c r="L259" i="10" s="1"/>
  <c r="L260" i="10" s="1"/>
  <c r="L261" i="10" s="1"/>
  <c r="L262" i="10" s="1"/>
  <c r="L263" i="10" s="1"/>
  <c r="L264" i="10" s="1"/>
  <c r="L265" i="10" s="1"/>
  <c r="L266" i="10" s="1"/>
  <c r="L267" i="10" s="1"/>
  <c r="L268" i="10" s="1"/>
  <c r="L269" i="10" s="1"/>
  <c r="L270" i="10" s="1"/>
  <c r="L271" i="10" s="1"/>
  <c r="L272" i="10" s="1"/>
  <c r="L273" i="10" s="1"/>
  <c r="L274" i="10" s="1"/>
  <c r="L275" i="10" s="1"/>
  <c r="L276" i="10" s="1"/>
  <c r="L277" i="10" s="1"/>
  <c r="L278" i="10" s="1"/>
  <c r="L279" i="10" s="1"/>
  <c r="L280" i="10" s="1"/>
  <c r="L281" i="10" s="1"/>
  <c r="L282" i="10" s="1"/>
  <c r="L283" i="10" s="1"/>
  <c r="L284" i="10" s="1"/>
  <c r="L285" i="10" s="1"/>
  <c r="L286" i="10" s="1"/>
  <c r="L287" i="10" s="1"/>
  <c r="L288" i="10" s="1"/>
  <c r="L289" i="10" s="1"/>
  <c r="L290" i="10" s="1"/>
  <c r="L291" i="10" s="1"/>
  <c r="L292" i="10" s="1"/>
  <c r="L293" i="10" s="1"/>
  <c r="L294" i="10" s="1"/>
  <c r="L295" i="10" s="1"/>
  <c r="L296" i="10" s="1"/>
  <c r="L297" i="10" s="1"/>
  <c r="L298" i="10" s="1"/>
  <c r="L299" i="10" s="1"/>
  <c r="L300" i="10" s="1"/>
  <c r="L301" i="10" s="1"/>
  <c r="L302" i="10" s="1"/>
  <c r="L303" i="10" s="1"/>
  <c r="L304" i="10" s="1"/>
  <c r="L305" i="10" s="1"/>
  <c r="L306" i="10" s="1"/>
  <c r="L307" i="10" s="1"/>
  <c r="L308" i="10" s="1"/>
  <c r="L309" i="10" s="1"/>
  <c r="L310" i="10" s="1"/>
  <c r="L311" i="10" s="1"/>
  <c r="L312" i="10" s="1"/>
  <c r="L313" i="10" s="1"/>
  <c r="L314" i="10" s="1"/>
  <c r="L315" i="10" s="1"/>
  <c r="L316" i="10" s="1"/>
  <c r="L317" i="10" s="1"/>
  <c r="L318" i="10" s="1"/>
  <c r="L319" i="10" s="1"/>
  <c r="L320" i="10" s="1"/>
  <c r="L321" i="10" s="1"/>
  <c r="L322" i="10" s="1"/>
  <c r="L323" i="10" s="1"/>
  <c r="L324" i="10" s="1"/>
  <c r="L325" i="10" s="1"/>
  <c r="L326" i="10" s="1"/>
  <c r="L327" i="10" s="1"/>
  <c r="L328" i="10" s="1"/>
  <c r="L329" i="10" s="1"/>
  <c r="L330" i="10" s="1"/>
  <c r="L331" i="10" s="1"/>
  <c r="L332" i="10" s="1"/>
  <c r="L333" i="10" s="1"/>
  <c r="L334" i="10" s="1"/>
  <c r="L335" i="10" s="1"/>
  <c r="L336" i="10" s="1"/>
  <c r="L337" i="10" s="1"/>
  <c r="L338" i="10" s="1"/>
  <c r="L339" i="10" s="1"/>
  <c r="L340" i="10" s="1"/>
  <c r="L341" i="10" s="1"/>
  <c r="L342" i="10" s="1"/>
  <c r="L343" i="10" s="1"/>
  <c r="L344" i="10" s="1"/>
  <c r="L345" i="10" s="1"/>
  <c r="L346" i="10" s="1"/>
  <c r="L347" i="10" s="1"/>
  <c r="L348" i="10" s="1"/>
  <c r="L349" i="10" s="1"/>
  <c r="L350" i="10" s="1"/>
  <c r="L351" i="10" s="1"/>
  <c r="L352" i="10" s="1"/>
  <c r="L353" i="10" s="1"/>
  <c r="L354" i="10" s="1"/>
  <c r="L355" i="10" s="1"/>
  <c r="L356" i="10" s="1"/>
  <c r="L357" i="10" s="1"/>
  <c r="L358" i="10" s="1"/>
  <c r="L359" i="10" s="1"/>
  <c r="L360" i="10" s="1"/>
  <c r="L361" i="10" s="1"/>
  <c r="L362" i="10" s="1"/>
  <c r="L363" i="10" s="1"/>
  <c r="L364" i="10" s="1"/>
  <c r="L365" i="10" s="1"/>
  <c r="L366" i="10" s="1"/>
  <c r="L367" i="10" s="1"/>
  <c r="L368" i="10" s="1"/>
  <c r="L369" i="10" s="1"/>
  <c r="L370" i="10" s="1"/>
  <c r="L371" i="10" s="1"/>
  <c r="L372" i="10" s="1"/>
  <c r="L373" i="10" s="1"/>
  <c r="L374" i="10" s="1"/>
  <c r="L375" i="10" s="1"/>
  <c r="L376" i="10" s="1"/>
  <c r="L377" i="10" s="1"/>
  <c r="L378" i="10" s="1"/>
  <c r="L379" i="10" s="1"/>
  <c r="L380" i="10" s="1"/>
  <c r="L381" i="10" s="1"/>
  <c r="L382" i="10" s="1"/>
  <c r="L383" i="10" s="1"/>
  <c r="L384" i="10" s="1"/>
  <c r="L385" i="10" s="1"/>
  <c r="L386" i="10" s="1"/>
  <c r="L387" i="10" s="1"/>
  <c r="L388" i="10" s="1"/>
  <c r="L389" i="10" s="1"/>
  <c r="L390" i="10" s="1"/>
  <c r="L391" i="10" s="1"/>
  <c r="L392" i="10" s="1"/>
  <c r="L393" i="10" s="1"/>
  <c r="L394" i="10" s="1"/>
  <c r="L395" i="10" s="1"/>
  <c r="L396" i="10" s="1"/>
  <c r="L397" i="10" s="1"/>
  <c r="L398" i="10" s="1"/>
  <c r="L399" i="10" s="1"/>
  <c r="L400" i="10" s="1"/>
  <c r="L401" i="10" s="1"/>
  <c r="L402" i="10" s="1"/>
  <c r="L403" i="10" s="1"/>
  <c r="L404" i="10" s="1"/>
  <c r="L405" i="10" s="1"/>
  <c r="L406" i="10" s="1"/>
  <c r="L407" i="10" s="1"/>
  <c r="L408" i="10" s="1"/>
  <c r="L409" i="10" s="1"/>
  <c r="L410" i="10" s="1"/>
  <c r="L411" i="10" s="1"/>
  <c r="L412" i="10" s="1"/>
  <c r="L413" i="10" s="1"/>
  <c r="L414" i="10" s="1"/>
  <c r="L415" i="10" s="1"/>
  <c r="L416" i="10" s="1"/>
  <c r="L417" i="10" s="1"/>
  <c r="L418" i="10" s="1"/>
  <c r="L419" i="10" s="1"/>
  <c r="L420" i="10" s="1"/>
  <c r="L421" i="10" s="1"/>
  <c r="L422" i="10" s="1"/>
  <c r="L423" i="10" s="1"/>
  <c r="L424" i="10" s="1"/>
  <c r="L425" i="10" s="1"/>
  <c r="L426" i="10" s="1"/>
  <c r="L427" i="10" s="1"/>
  <c r="L428" i="10" s="1"/>
  <c r="L429" i="10" s="1"/>
  <c r="L430" i="10" s="1"/>
  <c r="L431" i="10" s="1"/>
  <c r="L432" i="10" s="1"/>
  <c r="L433" i="10" s="1"/>
  <c r="L434" i="10" s="1"/>
  <c r="L435" i="10" s="1"/>
  <c r="L436" i="10" s="1"/>
  <c r="L437" i="10" s="1"/>
  <c r="L438" i="10" s="1"/>
  <c r="L439" i="10" s="1"/>
  <c r="L440" i="10" s="1"/>
  <c r="L441" i="10" s="1"/>
  <c r="L442" i="10" s="1"/>
  <c r="L443" i="10" s="1"/>
  <c r="L444" i="10" s="1"/>
  <c r="L445" i="10" s="1"/>
  <c r="L446" i="10" s="1"/>
  <c r="L447" i="10" s="1"/>
  <c r="L448" i="10" s="1"/>
  <c r="L449" i="10" s="1"/>
  <c r="L450" i="10" s="1"/>
  <c r="L451" i="10" s="1"/>
  <c r="L452" i="10" s="1"/>
  <c r="L453" i="10" s="1"/>
  <c r="L454" i="10" s="1"/>
  <c r="L455" i="10" s="1"/>
  <c r="L456" i="10" s="1"/>
  <c r="L457" i="10" s="1"/>
  <c r="L458" i="10" s="1"/>
  <c r="L459" i="10" s="1"/>
  <c r="L460" i="10" s="1"/>
  <c r="L461" i="10" s="1"/>
  <c r="L462" i="10" s="1"/>
  <c r="L463" i="10" s="1"/>
  <c r="L464" i="10" s="1"/>
  <c r="L465" i="10" s="1"/>
  <c r="L466" i="10" s="1"/>
  <c r="L467" i="10" s="1"/>
  <c r="L468" i="10" s="1"/>
  <c r="L469" i="10" s="1"/>
  <c r="L470" i="10" s="1"/>
  <c r="L471" i="10" s="1"/>
  <c r="L472" i="10" s="1"/>
  <c r="L473" i="10" s="1"/>
  <c r="L474" i="10" s="1"/>
  <c r="L475" i="10" s="1"/>
  <c r="L476" i="10" s="1"/>
  <c r="L477" i="10" s="1"/>
  <c r="L478" i="10" s="1"/>
  <c r="L479" i="10" s="1"/>
  <c r="L480" i="10" s="1"/>
  <c r="L481" i="10" s="1"/>
  <c r="L482" i="10" s="1"/>
  <c r="L483" i="10" s="1"/>
  <c r="L484" i="10" s="1"/>
  <c r="L485" i="10" s="1"/>
  <c r="L486" i="10" s="1"/>
  <c r="L487" i="10" s="1"/>
  <c r="L488" i="10" s="1"/>
  <c r="L489" i="10" s="1"/>
  <c r="L490" i="10" s="1"/>
  <c r="L491" i="10" s="1"/>
  <c r="L492" i="10" s="1"/>
  <c r="L493" i="10" s="1"/>
  <c r="L494" i="10" s="1"/>
  <c r="L495" i="10" s="1"/>
  <c r="L496" i="10" s="1"/>
  <c r="L497" i="10" s="1"/>
  <c r="L498" i="10" s="1"/>
  <c r="L499" i="10" s="1"/>
  <c r="L500" i="10" s="1"/>
  <c r="W57" i="8"/>
  <c r="X61" i="8"/>
  <c r="X60" i="8"/>
  <c r="Y78" i="8"/>
  <c r="Y77" i="8"/>
  <c r="Z81" i="8"/>
  <c r="Z80" i="8"/>
  <c r="W58" i="8"/>
  <c r="X75" i="8"/>
  <c r="Y79" i="8"/>
  <c r="Z95" i="8"/>
  <c r="W42" i="8"/>
  <c r="X59" i="8"/>
  <c r="Y63" i="8"/>
  <c r="Z79" i="8"/>
  <c r="W41" i="8"/>
  <c r="X45" i="8"/>
  <c r="Y62" i="8"/>
  <c r="Z65" i="8"/>
  <c r="W27" i="8"/>
  <c r="X44" i="8"/>
  <c r="Y61" i="8"/>
  <c r="Z64" i="8"/>
  <c r="W26" i="8"/>
  <c r="X43" i="8"/>
  <c r="Y47" i="8"/>
  <c r="Z63" i="8"/>
  <c r="W25" i="8"/>
  <c r="X29" i="8"/>
  <c r="Y46" i="8"/>
  <c r="Z49" i="8"/>
  <c r="W43" i="8"/>
  <c r="W11" i="8"/>
  <c r="X28" i="8"/>
  <c r="Y45" i="8"/>
  <c r="Z48" i="8"/>
  <c r="W91" i="8"/>
  <c r="W10" i="8"/>
  <c r="X27" i="8"/>
  <c r="Y31" i="8"/>
  <c r="Z47" i="8"/>
  <c r="W90" i="8"/>
  <c r="W9" i="8"/>
  <c r="X13" i="8"/>
  <c r="Y30" i="8"/>
  <c r="Z33" i="8"/>
  <c r="W89" i="8"/>
  <c r="X93" i="8"/>
  <c r="X12" i="8"/>
  <c r="Y15" i="8"/>
  <c r="Z32" i="8"/>
  <c r="W75" i="8"/>
  <c r="X92" i="8"/>
  <c r="X11" i="8"/>
  <c r="Y14" i="8"/>
  <c r="Z31" i="8"/>
  <c r="W74" i="8"/>
  <c r="X91" i="8"/>
  <c r="Y95" i="8"/>
  <c r="Y13" i="8"/>
  <c r="Z17" i="8"/>
  <c r="W73" i="8"/>
  <c r="X77" i="8"/>
  <c r="Y94" i="8"/>
  <c r="Z97" i="8"/>
  <c r="Z16" i="8"/>
  <c r="W59" i="8"/>
  <c r="X76" i="8"/>
  <c r="Y93" i="8"/>
  <c r="Z96" i="8"/>
  <c r="Z15" i="8"/>
  <c r="W92" i="8"/>
  <c r="W76" i="8"/>
  <c r="W60" i="8"/>
  <c r="W44" i="8"/>
  <c r="W28" i="8"/>
  <c r="W12" i="8"/>
  <c r="X94" i="8"/>
  <c r="X78" i="8"/>
  <c r="X62" i="8"/>
  <c r="X46" i="8"/>
  <c r="X30" i="8"/>
  <c r="X14" i="8"/>
  <c r="Y96" i="8"/>
  <c r="Y80" i="8"/>
  <c r="Y64" i="8"/>
  <c r="Y48" i="8"/>
  <c r="Y32" i="8"/>
  <c r="Y16" i="8"/>
  <c r="Z98" i="8"/>
  <c r="Z82" i="8"/>
  <c r="Z66" i="8"/>
  <c r="Z50" i="8"/>
  <c r="Z34" i="8"/>
  <c r="Z18" i="8"/>
  <c r="Y29" i="8"/>
  <c r="W88" i="8"/>
  <c r="W72" i="8"/>
  <c r="W56" i="8"/>
  <c r="W40" i="8"/>
  <c r="W24" i="8"/>
  <c r="W8" i="8"/>
  <c r="X90" i="8"/>
  <c r="X74" i="8"/>
  <c r="X58" i="8"/>
  <c r="X42" i="8"/>
  <c r="X26" i="8"/>
  <c r="X10" i="8"/>
  <c r="Y92" i="8"/>
  <c r="Y76" i="8"/>
  <c r="Y60" i="8"/>
  <c r="Y44" i="8"/>
  <c r="Y28" i="8"/>
  <c r="Y12" i="8"/>
  <c r="Z94" i="8"/>
  <c r="Z78" i="8"/>
  <c r="Z62" i="8"/>
  <c r="Z46" i="8"/>
  <c r="Z30" i="8"/>
  <c r="Z14" i="8"/>
  <c r="W87" i="8"/>
  <c r="W71" i="8"/>
  <c r="W55" i="8"/>
  <c r="W39" i="8"/>
  <c r="W23" i="8"/>
  <c r="W7" i="8"/>
  <c r="X89" i="8"/>
  <c r="X73" i="8"/>
  <c r="X57" i="8"/>
  <c r="X41" i="8"/>
  <c r="X25" i="8"/>
  <c r="X9" i="8"/>
  <c r="Y91" i="8"/>
  <c r="Y75" i="8"/>
  <c r="Y59" i="8"/>
  <c r="Y43" i="8"/>
  <c r="Y27" i="8"/>
  <c r="Y11" i="8"/>
  <c r="Z93" i="8"/>
  <c r="Z77" i="8"/>
  <c r="Z61" i="8"/>
  <c r="Z45" i="8"/>
  <c r="Z29" i="8"/>
  <c r="Z13" i="8"/>
  <c r="W86" i="8"/>
  <c r="W70" i="8"/>
  <c r="W54" i="8"/>
  <c r="W38" i="8"/>
  <c r="W22" i="8"/>
  <c r="W6" i="8"/>
  <c r="X88" i="8"/>
  <c r="X72" i="8"/>
  <c r="X56" i="8"/>
  <c r="X40" i="8"/>
  <c r="X24" i="8"/>
  <c r="X8" i="8"/>
  <c r="Y90" i="8"/>
  <c r="Y74" i="8"/>
  <c r="Y58" i="8"/>
  <c r="Y42" i="8"/>
  <c r="Y26" i="8"/>
  <c r="Y10" i="8"/>
  <c r="W85" i="8"/>
  <c r="W69" i="8"/>
  <c r="W53" i="8"/>
  <c r="W37" i="8"/>
  <c r="W21" i="8"/>
  <c r="W5" i="8"/>
  <c r="X87" i="8"/>
  <c r="X71" i="8"/>
  <c r="X55" i="8"/>
  <c r="X39" i="8"/>
  <c r="X23" i="8"/>
  <c r="X7" i="8"/>
  <c r="Y89" i="8"/>
  <c r="Y73" i="8"/>
  <c r="Y57" i="8"/>
  <c r="Y41" i="8"/>
  <c r="Y25" i="8"/>
  <c r="Y9" i="8"/>
  <c r="W100" i="8"/>
  <c r="W84" i="8"/>
  <c r="W68" i="8"/>
  <c r="W52" i="8"/>
  <c r="W36" i="8"/>
  <c r="W20" i="8"/>
  <c r="W4" i="8"/>
  <c r="X86" i="8"/>
  <c r="X70" i="8"/>
  <c r="X54" i="8"/>
  <c r="X38" i="8"/>
  <c r="X22" i="8"/>
  <c r="X6" i="8"/>
  <c r="Y88" i="8"/>
  <c r="Y72" i="8"/>
  <c r="Y56" i="8"/>
  <c r="Y40" i="8"/>
  <c r="Y24" i="8"/>
  <c r="Y8" i="8"/>
  <c r="W99" i="8"/>
  <c r="W83" i="8"/>
  <c r="W67" i="8"/>
  <c r="W51" i="8"/>
  <c r="W35" i="8"/>
  <c r="W19" i="8"/>
  <c r="W3" i="8"/>
  <c r="X85" i="8"/>
  <c r="X69" i="8"/>
  <c r="X53" i="8"/>
  <c r="X37" i="8"/>
  <c r="X21" i="8"/>
  <c r="X5" i="8"/>
  <c r="Y87" i="8"/>
  <c r="Y71" i="8"/>
  <c r="Y55" i="8"/>
  <c r="Y39" i="8"/>
  <c r="Y23" i="8"/>
  <c r="Y7" i="8"/>
  <c r="W98" i="8"/>
  <c r="W82" i="8"/>
  <c r="W66" i="8"/>
  <c r="W50" i="8"/>
  <c r="W34" i="8"/>
  <c r="W18" i="8"/>
  <c r="X100" i="8"/>
  <c r="X84" i="8"/>
  <c r="X68" i="8"/>
  <c r="X52" i="8"/>
  <c r="X36" i="8"/>
  <c r="X20" i="8"/>
  <c r="X4" i="8"/>
  <c r="Y86" i="8"/>
  <c r="Y70" i="8"/>
  <c r="Y54" i="8"/>
  <c r="Y38" i="8"/>
  <c r="Y22" i="8"/>
  <c r="Y6" i="8"/>
  <c r="W97" i="8"/>
  <c r="W81" i="8"/>
  <c r="W65" i="8"/>
  <c r="W49" i="8"/>
  <c r="W33" i="8"/>
  <c r="W17" i="8"/>
  <c r="X99" i="8"/>
  <c r="X83" i="8"/>
  <c r="X67" i="8"/>
  <c r="X51" i="8"/>
  <c r="X35" i="8"/>
  <c r="X19" i="8"/>
  <c r="X3" i="8"/>
  <c r="Y85" i="8"/>
  <c r="Y69" i="8"/>
  <c r="Y53" i="8"/>
  <c r="Y37" i="8"/>
  <c r="Y21" i="8"/>
  <c r="Y5" i="8"/>
  <c r="W96" i="8"/>
  <c r="W80" i="8"/>
  <c r="W64" i="8"/>
  <c r="W48" i="8"/>
  <c r="W32" i="8"/>
  <c r="W16" i="8"/>
  <c r="X98" i="8"/>
  <c r="X82" i="8"/>
  <c r="X66" i="8"/>
  <c r="X50" i="8"/>
  <c r="X34" i="8"/>
  <c r="X18" i="8"/>
  <c r="Y100" i="8"/>
  <c r="Y84" i="8"/>
  <c r="Y68" i="8"/>
  <c r="Y52" i="8"/>
  <c r="Y36" i="8"/>
  <c r="Y20" i="8"/>
  <c r="Y3" i="8"/>
  <c r="W95" i="8"/>
  <c r="W79" i="8"/>
  <c r="W63" i="8"/>
  <c r="W47" i="8"/>
  <c r="W31" i="8"/>
  <c r="W15" i="8"/>
  <c r="X97" i="8"/>
  <c r="X81" i="8"/>
  <c r="X65" i="8"/>
  <c r="X49" i="8"/>
  <c r="X33" i="8"/>
  <c r="X17" i="8"/>
  <c r="Y99" i="8"/>
  <c r="Y83" i="8"/>
  <c r="Y67" i="8"/>
  <c r="Y51" i="8"/>
  <c r="Y35" i="8"/>
  <c r="Y19" i="8"/>
  <c r="Y4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AH12" i="8" l="1"/>
  <c r="E8" i="6"/>
  <c r="E9" i="6"/>
  <c r="B9" i="6"/>
  <c r="B8" i="6"/>
  <c r="AH11" i="8"/>
  <c r="AH10" i="8"/>
  <c r="AH9" i="8"/>
  <c r="AH8" i="8"/>
  <c r="AH7" i="8"/>
  <c r="AH6" i="8"/>
  <c r="AH5" i="8"/>
  <c r="AH4" i="8"/>
  <c r="AH3" i="8"/>
  <c r="AH2" i="8"/>
  <c r="L31" i="4"/>
  <c r="K31" i="4"/>
  <c r="H31" i="4"/>
  <c r="G31" i="4"/>
  <c r="E30" i="4"/>
  <c r="B7" i="6"/>
  <c r="A51" i="7"/>
  <c r="I13" i="7"/>
  <c r="D13" i="7"/>
  <c r="I12" i="7"/>
  <c r="D12" i="7"/>
  <c r="I11" i="7"/>
  <c r="D11" i="7"/>
  <c r="N9" i="6" l="1" a="1"/>
  <c r="N9" i="6" s="1"/>
  <c r="N8" i="6" a="1"/>
  <c r="N8" i="6" s="1"/>
  <c r="M8" i="6"/>
  <c r="M9" i="6" a="1"/>
  <c r="M9" i="6" s="1"/>
  <c r="B6" i="6" a="1"/>
  <c r="B6" i="6" s="1"/>
  <c r="M7" i="6"/>
  <c r="H12" i="6" a="1"/>
  <c r="H12" i="6" s="1"/>
  <c r="T7" i="6"/>
  <c r="F7" i="6"/>
  <c r="E7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14" i="6"/>
  <c r="G35" i="6"/>
  <c r="G34" i="6"/>
  <c r="G33" i="6"/>
  <c r="G32" i="6"/>
  <c r="G31" i="6"/>
  <c r="L19" i="4" l="1"/>
  <c r="L34" i="4" a="1"/>
  <c r="L34" i="4" s="1"/>
  <c r="E34" i="4" a="1"/>
  <c r="E34" i="4" s="1"/>
  <c r="G37" i="4" a="1"/>
  <c r="G37" i="4" s="1"/>
  <c r="L44" i="4" a="1"/>
  <c r="L44" i="4" s="1"/>
  <c r="L43" i="4" a="1"/>
  <c r="L43" i="4" s="1"/>
  <c r="L42" i="4" a="1"/>
  <c r="L42" i="4" s="1"/>
  <c r="L41" i="4" a="1"/>
  <c r="L41" i="4" s="1"/>
  <c r="K44" i="4"/>
  <c r="K43" i="4"/>
  <c r="K42" i="4"/>
  <c r="K41" i="4"/>
  <c r="J44" i="4"/>
  <c r="J43" i="4"/>
  <c r="J42" i="4"/>
  <c r="J41" i="4"/>
  <c r="I44" i="4"/>
  <c r="I43" i="4"/>
  <c r="I42" i="4"/>
  <c r="I41" i="4"/>
  <c r="H44" i="4"/>
  <c r="H43" i="4"/>
  <c r="H42" i="4"/>
  <c r="H41" i="4"/>
  <c r="G44" i="4"/>
  <c r="G43" i="4"/>
  <c r="G42" i="4"/>
  <c r="G41" i="4"/>
  <c r="F44" i="4"/>
  <c r="F43" i="4"/>
  <c r="F42" i="4"/>
  <c r="F41" i="4"/>
  <c r="E44" i="4"/>
  <c r="E43" i="4"/>
  <c r="E42" i="4"/>
  <c r="E41" i="4"/>
  <c r="C44" i="4" a="1"/>
  <c r="C44" i="4" s="1"/>
  <c r="C43" i="4" a="1"/>
  <c r="C43" i="4" s="1"/>
  <c r="C42" i="4" a="1"/>
  <c r="C42" i="4" s="1"/>
  <c r="C41" i="4" a="1"/>
  <c r="C41" i="4" s="1"/>
  <c r="J40" i="4"/>
  <c r="J39" i="4"/>
  <c r="K40" i="4"/>
  <c r="K39" i="4"/>
  <c r="L40" i="4" a="1"/>
  <c r="L40" i="4" s="1"/>
  <c r="L39" i="4" a="1"/>
  <c r="L39" i="4" s="1"/>
  <c r="I40" i="4"/>
  <c r="H40" i="4"/>
  <c r="G40" i="4"/>
  <c r="F40" i="4"/>
  <c r="E40" i="4"/>
  <c r="C40" i="4" a="1"/>
  <c r="C40" i="4" s="1"/>
  <c r="I39" i="4"/>
  <c r="H39" i="4"/>
  <c r="G39" i="4"/>
  <c r="F39" i="4"/>
  <c r="E39" i="4"/>
  <c r="E31" i="4" a="1"/>
  <c r="E31" i="4" s="1"/>
  <c r="C39" i="4" a="1"/>
  <c r="C39" i="4" s="1"/>
  <c r="L29" i="4" l="1"/>
  <c r="L28" i="4"/>
  <c r="L27" i="4"/>
  <c r="E28" i="4"/>
  <c r="E29" i="4"/>
  <c r="E27" i="4"/>
  <c r="L23" i="4" a="1"/>
  <c r="L23" i="4" s="1"/>
  <c r="L22" i="4"/>
  <c r="E24" i="4"/>
  <c r="E23" i="4"/>
  <c r="E22" i="4"/>
  <c r="L18" i="4"/>
  <c r="L17" i="4"/>
  <c r="E19" i="4"/>
  <c r="E18" i="4"/>
  <c r="E17" i="4"/>
  <c r="F48" i="4" l="1"/>
  <c r="B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<sst xmlns="http://schemas.openxmlformats.org/spreadsheetml/2006/main" count="272" uniqueCount="181">
  <si>
    <t>MODEL_TYPE</t>
  </si>
  <si>
    <t>Excel model for Mapview report</t>
  </si>
  <si>
    <t>MODEL_VERSION</t>
  </si>
  <si>
    <t>MODEL_NEED_TIMEHISTORY</t>
  </si>
  <si>
    <t>Réseau de Laboratoires d'Essais et d'Analyses</t>
  </si>
  <si>
    <t>www.rincent.fr</t>
  </si>
  <si>
    <t>Procès-Verbal d'essais de déflexion sur chaussée</t>
  </si>
  <si>
    <t>Déflexion au déflectomètre à masse tombante (FWD)</t>
  </si>
  <si>
    <t>INFORMATIONS GENERALES</t>
  </si>
  <si>
    <t>Nom chantier :</t>
  </si>
  <si>
    <t>Date du rapport :</t>
  </si>
  <si>
    <t>Localisation :</t>
  </si>
  <si>
    <t>N° de dossier :</t>
  </si>
  <si>
    <t>Client :</t>
  </si>
  <si>
    <t>Demandeur :</t>
  </si>
  <si>
    <t>LOCALISATION</t>
  </si>
  <si>
    <t>Ouvrage :</t>
  </si>
  <si>
    <t>Date des essais :</t>
  </si>
  <si>
    <t>Voie :</t>
  </si>
  <si>
    <t>Partie ouvrage :</t>
  </si>
  <si>
    <t>Sens :</t>
  </si>
  <si>
    <t>PLATEFORME</t>
  </si>
  <si>
    <t>Type :</t>
  </si>
  <si>
    <t>T°C moyenne du support :</t>
  </si>
  <si>
    <t>Couche :</t>
  </si>
  <si>
    <t>T°C moyenne de l'air :</t>
  </si>
  <si>
    <t>Matériau :</t>
  </si>
  <si>
    <t>Conditions climatiques :</t>
  </si>
  <si>
    <t>MATERIEL</t>
  </si>
  <si>
    <t>Matériel utilisé :</t>
  </si>
  <si>
    <t>Commentaires :</t>
  </si>
  <si>
    <t>Responsable des essais :</t>
  </si>
  <si>
    <t>Validation :</t>
  </si>
  <si>
    <t>Technicien de Laboratoire</t>
  </si>
  <si>
    <t xml:space="preserve">Page </t>
  </si>
  <si>
    <t>SYNTHESE DES RESULTATS PAR ZONES</t>
  </si>
  <si>
    <t>Nom</t>
  </si>
  <si>
    <t>Valeur brutes</t>
  </si>
  <si>
    <t>Date de vérification :</t>
  </si>
  <si>
    <t>Rincent Laboratoires</t>
  </si>
  <si>
    <t>4b rue du Bois Briard - 91080 Courcouronnes</t>
  </si>
  <si>
    <t>Zone</t>
  </si>
  <si>
    <t>Remarques</t>
  </si>
  <si>
    <t>D0 moyen</t>
  </si>
  <si>
    <t>D0 min</t>
  </si>
  <si>
    <t>D0 max</t>
  </si>
  <si>
    <t>Ecart type D0</t>
  </si>
  <si>
    <t>T°C moy</t>
  </si>
  <si>
    <t>D0 caractéristique</t>
  </si>
  <si>
    <t xml:space="preserve">Correction force : </t>
  </si>
  <si>
    <t xml:space="preserve">Correction T°C : </t>
  </si>
  <si>
    <t xml:space="preserve">D0 moyen </t>
  </si>
  <si>
    <t>Charge moy</t>
  </si>
  <si>
    <t>Essais relatifs aux chaussées</t>
  </si>
  <si>
    <t>MESURES DE DEFLEXION</t>
  </si>
  <si>
    <t>Localisation</t>
  </si>
  <si>
    <t>Chargement</t>
  </si>
  <si>
    <t>Etat du support / dégradations</t>
  </si>
  <si>
    <t>N° point</t>
  </si>
  <si>
    <t>Chainage (m)</t>
  </si>
  <si>
    <t>Longitude</t>
  </si>
  <si>
    <t>Latitude</t>
  </si>
  <si>
    <t>Charge (kN)</t>
  </si>
  <si>
    <t>Pression (MPa)</t>
  </si>
  <si>
    <t>Rayon courbure (m)</t>
  </si>
  <si>
    <t>Zi_Pi_Longitude</t>
  </si>
  <si>
    <t>Zi_Pi_Latitude</t>
  </si>
  <si>
    <t>Zi_Pi_D3_Load</t>
  </si>
  <si>
    <t>Zi_Pi_D3_DM300</t>
  </si>
  <si>
    <t>Zi_Pi_D3_DM200</t>
  </si>
  <si>
    <t>Zi_Pi_D3_D0</t>
  </si>
  <si>
    <t>Zi_Pi_D3_D200</t>
  </si>
  <si>
    <t>Zi_Pi_D3_D300</t>
  </si>
  <si>
    <t>Zi_Pi_D3_D450</t>
  </si>
  <si>
    <t>Zi_Pi_D3_D600</t>
  </si>
  <si>
    <t>Zi_Pi_D3_D900</t>
  </si>
  <si>
    <t>Zi_Pi_D3_D1200</t>
  </si>
  <si>
    <t>Zi_Pi_D3_D1500</t>
  </si>
  <si>
    <t>Zi_Pi_D3_D1800</t>
  </si>
  <si>
    <t>Zi_Pi_D3_D2100</t>
  </si>
  <si>
    <t>Zi_Pi_D1_CurvatureRadiusFront</t>
  </si>
  <si>
    <t>Zi_Pi_Chainage</t>
  </si>
  <si>
    <t>Zi_Pi_Number</t>
  </si>
  <si>
    <r>
      <t>d</t>
    </r>
    <r>
      <rPr>
        <vertAlign val="subscript"/>
        <sz val="8"/>
        <rFont val="Arial"/>
        <family val="2"/>
      </rPr>
      <t>(-300)</t>
    </r>
  </si>
  <si>
    <r>
      <t>d</t>
    </r>
    <r>
      <rPr>
        <vertAlign val="subscript"/>
        <sz val="8"/>
        <rFont val="Arial"/>
        <family val="2"/>
      </rPr>
      <t>(-200)</t>
    </r>
  </si>
  <si>
    <r>
      <t>d</t>
    </r>
    <r>
      <rPr>
        <vertAlign val="subscript"/>
        <sz val="8"/>
        <rFont val="Arial"/>
        <family val="2"/>
      </rPr>
      <t>(0)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</si>
  <si>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(200)</t>
    </r>
  </si>
  <si>
    <r>
      <t>d</t>
    </r>
    <r>
      <rPr>
        <vertAlign val="subscript"/>
        <sz val="8"/>
        <rFont val="Arial"/>
        <family val="2"/>
      </rPr>
      <t>(300)</t>
    </r>
  </si>
  <si>
    <r>
      <t>d</t>
    </r>
    <r>
      <rPr>
        <vertAlign val="subscript"/>
        <sz val="8"/>
        <rFont val="Arial"/>
        <family val="2"/>
      </rPr>
      <t>(450)</t>
    </r>
  </si>
  <si>
    <r>
      <t>d</t>
    </r>
    <r>
      <rPr>
        <vertAlign val="subscript"/>
        <sz val="8"/>
        <rFont val="Arial"/>
        <family val="2"/>
      </rPr>
      <t>(600)</t>
    </r>
  </si>
  <si>
    <r>
      <t>d</t>
    </r>
    <r>
      <rPr>
        <vertAlign val="subscript"/>
        <sz val="8"/>
        <rFont val="Arial"/>
        <family val="2"/>
      </rPr>
      <t>(900)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</si>
  <si>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(1200)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</si>
  <si>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(1500)</t>
    </r>
  </si>
  <si>
    <r>
      <t>d</t>
    </r>
    <r>
      <rPr>
        <vertAlign val="subscript"/>
        <sz val="8"/>
        <rFont val="Arial"/>
        <family val="2"/>
      </rPr>
      <t>(1800)</t>
    </r>
  </si>
  <si>
    <r>
      <t>d</t>
    </r>
    <r>
      <rPr>
        <vertAlign val="subscript"/>
        <sz val="8"/>
        <rFont val="Arial"/>
        <family val="2"/>
      </rPr>
      <t>(2100)</t>
    </r>
  </si>
  <si>
    <t>Déflexion moyenne :</t>
  </si>
  <si>
    <t>Déflexion charactéristique :</t>
  </si>
  <si>
    <t>IMPLANTATIONS DES ESSAIS</t>
  </si>
  <si>
    <t>Fraw</t>
  </si>
  <si>
    <t>DM300r</t>
  </si>
  <si>
    <t>Fcur</t>
  </si>
  <si>
    <t>DM300c</t>
  </si>
  <si>
    <t>DM200c</t>
  </si>
  <si>
    <t>D0c</t>
  </si>
  <si>
    <t>D200c</t>
  </si>
  <si>
    <t>D300c</t>
  </si>
  <si>
    <t>Fref</t>
  </si>
  <si>
    <t>DM200raw</t>
  </si>
  <si>
    <t>D0raw</t>
  </si>
  <si>
    <t>D200raw</t>
  </si>
  <si>
    <t>D300raw</t>
  </si>
  <si>
    <t>DM300ref</t>
  </si>
  <si>
    <t>DM200ref</t>
  </si>
  <si>
    <t>D0ref</t>
  </si>
  <si>
    <t>D200ref</t>
  </si>
  <si>
    <t>D300ref</t>
  </si>
  <si>
    <t>Ravantcur</t>
  </si>
  <si>
    <t>Rarrierecur</t>
  </si>
  <si>
    <t>Numero</t>
  </si>
  <si>
    <t>Ravantref</t>
  </si>
  <si>
    <t>Rarriereref</t>
  </si>
  <si>
    <t>Pi_Number</t>
  </si>
  <si>
    <t>Pi_D3_Load_Raw</t>
  </si>
  <si>
    <t>Pi_D3_DM300_Raw</t>
  </si>
  <si>
    <t>Pi_D3_DM200_Raw</t>
  </si>
  <si>
    <t>Pi_D3_D0_Raw</t>
  </si>
  <si>
    <t>Pi_D3_D300_Raw</t>
  </si>
  <si>
    <t>Pi_D3_D200_Raw</t>
  </si>
  <si>
    <t>Pi_D3_Load</t>
  </si>
  <si>
    <t>Pi_D3_DM300</t>
  </si>
  <si>
    <t>Pi_D3_DM200</t>
  </si>
  <si>
    <t>Pi_D3_D0</t>
  </si>
  <si>
    <t>Pi_D3_D200</t>
  </si>
  <si>
    <t>Pi_D3_D300</t>
  </si>
  <si>
    <t>DONNES BRUTES</t>
  </si>
  <si>
    <t>DONNES CORRIGEES</t>
  </si>
  <si>
    <t>DONNES REFERENCES</t>
  </si>
  <si>
    <t>Load_Active</t>
  </si>
  <si>
    <t>CustomValue</t>
  </si>
  <si>
    <t>LoadReferenceSource</t>
  </si>
  <si>
    <t>Temperature_Active</t>
  </si>
  <si>
    <t>TemperatureFromSource</t>
  </si>
  <si>
    <t>Average</t>
  </si>
  <si>
    <t>TemperatureTo</t>
  </si>
  <si>
    <t>StructureType_Name</t>
  </si>
  <si>
    <t>StructureType_K</t>
  </si>
  <si>
    <t>TempFrom</t>
  </si>
  <si>
    <t>Pi_D3_CurvatureRadiusBack</t>
  </si>
  <si>
    <t>Pi_D3_CurvatureRadiusFront</t>
  </si>
  <si>
    <t>MLIc</t>
  </si>
  <si>
    <t>Pi_D3_MLI</t>
  </si>
  <si>
    <t>MLIref</t>
  </si>
  <si>
    <t xml:space="preserve"> </t>
  </si>
  <si>
    <t>BLIc</t>
  </si>
  <si>
    <t>LLIc</t>
  </si>
  <si>
    <t>Pi_D3_BLI</t>
  </si>
  <si>
    <t>Pi_D3_LLI</t>
  </si>
  <si>
    <t>BLIref</t>
  </si>
  <si>
    <t>LLIref</t>
  </si>
  <si>
    <t>D600c</t>
  </si>
  <si>
    <t>D900c</t>
  </si>
  <si>
    <t>Pi_D3_D600</t>
  </si>
  <si>
    <t>Pi_D3_D900</t>
  </si>
  <si>
    <t>D0</t>
  </si>
  <si>
    <t>Rcav</t>
  </si>
  <si>
    <t>Rcar</t>
  </si>
  <si>
    <t>Chainage</t>
  </si>
  <si>
    <t>Pi_Chainage</t>
  </si>
  <si>
    <t>CumSum</t>
  </si>
  <si>
    <t>BLI</t>
  </si>
  <si>
    <t>LLI</t>
  </si>
  <si>
    <t>MLI</t>
  </si>
  <si>
    <t>Pi_D3_CumulativeSum</t>
  </si>
  <si>
    <t>Rc avant (m)</t>
  </si>
  <si>
    <t>Rc arrière (m)</t>
  </si>
  <si>
    <t>Zi_Pi_D1_CurvatureRadiusBack</t>
  </si>
  <si>
    <t>Rayon courbure</t>
  </si>
  <si>
    <t>d0</t>
  </si>
  <si>
    <t>F</t>
  </si>
  <si>
    <t>D/F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</si>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</sst>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000"/>
    <numFmt numFmtId="166" formatCode="[$-F400]h:mm:ss\ AM/PM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4"/>
      <color rgb="FF0070C0"/>
      <name val="Arial"/>
      <family val="2"/>
    </font>
    <font>
      <sz val="14"/>
      <color theme="1"/>
      <name val="Arial"/>
      <family val="2"/>
    </font>
    <font>
      <b/>
      <sz val="8"/>
      <color theme="1" tint="4.9989318521683403E-2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20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8"/>
      <name val="Arial"/>
      <family val="2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rgb="FF4472C4"/>
      <name val="Arial"/>
      <family val="2"/>
    </font>
    <font>
      <b/>
      <sz val="9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5"/>
      </bottom>
      <diagonal/>
    </border>
    <border>
      <left style="thin">
        <color auto="1"/>
      </left>
      <right/>
      <top style="thin">
        <color theme="5"/>
      </top>
      <bottom/>
      <diagonal/>
    </border>
    <border>
      <left style="thin">
        <color auto="1"/>
      </left>
      <right style="thin">
        <color auto="1"/>
      </right>
      <top style="thin">
        <color theme="5"/>
      </top>
      <bottom/>
      <diagonal/>
    </border>
    <border>
      <left/>
      <right style="thin">
        <color indexed="64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indexed="64"/>
      </right>
      <top style="thin">
        <color theme="5"/>
      </top>
      <bottom/>
      <diagonal/>
    </border>
    <border>
      <left style="thin">
        <color theme="5"/>
      </left>
      <right style="thin">
        <color auto="1"/>
      </right>
      <top style="thin">
        <color theme="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auto="1"/>
      </bottom>
      <diagonal/>
    </border>
    <border>
      <left style="thin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/>
      <top style="thin">
        <color theme="5"/>
      </top>
      <bottom style="thin">
        <color auto="1"/>
      </bottom>
      <diagonal/>
    </border>
    <border>
      <left/>
      <right style="thin">
        <color theme="5"/>
      </right>
      <top style="thin">
        <color theme="5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5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5"/>
      </bottom>
      <diagonal/>
    </border>
    <border>
      <left/>
      <right style="thin">
        <color theme="5"/>
      </right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thin">
        <color theme="5"/>
      </top>
      <bottom style="thin">
        <color theme="5"/>
      </bottom>
      <diagonal/>
    </border>
    <border>
      <left/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medium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thin">
        <color theme="5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top"/>
    </xf>
    <xf numFmtId="0" fontId="1" fillId="2" borderId="5" xfId="0" applyFont="1" applyFill="1" applyBorder="1"/>
    <xf numFmtId="0" fontId="14" fillId="2" borderId="0" xfId="0" applyFont="1" applyFill="1"/>
    <xf numFmtId="0" fontId="1" fillId="2" borderId="0" xfId="0" applyFont="1" applyFill="1" applyAlignment="1">
      <alignment horizontal="right"/>
    </xf>
    <xf numFmtId="0" fontId="14" fillId="2" borderId="0" xfId="0" applyFont="1" applyFill="1" applyAlignment="1">
      <alignment vertical="top"/>
    </xf>
    <xf numFmtId="0" fontId="1" fillId="2" borderId="10" xfId="0" applyFont="1" applyFill="1" applyBorder="1" applyAlignment="1">
      <alignment horizontal="right"/>
    </xf>
    <xf numFmtId="0" fontId="1" fillId="2" borderId="0" xfId="0" applyFont="1" applyFill="1" applyAlignment="1">
      <alignment vertical="top"/>
    </xf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16" fillId="2" borderId="4" xfId="0" applyFont="1" applyFill="1" applyBorder="1"/>
    <xf numFmtId="0" fontId="16" fillId="2" borderId="5" xfId="0" applyFont="1" applyFill="1" applyBorder="1"/>
    <xf numFmtId="0" fontId="16" fillId="2" borderId="5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0" xfId="0" applyFont="1" applyFill="1" applyAlignment="1">
      <alignment horizontal="left" vertical="top" wrapText="1"/>
    </xf>
    <xf numFmtId="0" fontId="1" fillId="2" borderId="12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vertical="top"/>
    </xf>
    <xf numFmtId="0" fontId="13" fillId="2" borderId="7" xfId="0" applyFont="1" applyFill="1" applyBorder="1"/>
    <xf numFmtId="0" fontId="13" fillId="2" borderId="0" xfId="0" applyFont="1" applyFill="1"/>
    <xf numFmtId="0" fontId="13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13" fillId="2" borderId="9" xfId="0" applyFont="1" applyFill="1" applyBorder="1"/>
    <xf numFmtId="0" fontId="13" fillId="2" borderId="10" xfId="0" applyFont="1" applyFill="1" applyBorder="1"/>
    <xf numFmtId="0" fontId="5" fillId="2" borderId="10" xfId="0" applyFont="1" applyFill="1" applyBorder="1" applyAlignment="1">
      <alignment horizontal="right"/>
    </xf>
    <xf numFmtId="14" fontId="5" fillId="2" borderId="10" xfId="0" applyNumberFormat="1" applyFont="1" applyFill="1" applyBorder="1" applyAlignment="1">
      <alignment vertical="top"/>
    </xf>
    <xf numFmtId="0" fontId="5" fillId="2" borderId="0" xfId="0" applyFont="1" applyFill="1"/>
    <xf numFmtId="0" fontId="13" fillId="2" borderId="8" xfId="0" applyFont="1" applyFill="1" applyBorder="1" applyAlignment="1">
      <alignment horizontal="left" vertical="top"/>
    </xf>
    <xf numFmtId="0" fontId="13" fillId="2" borderId="1" xfId="0" applyFont="1" applyFill="1" applyBorder="1"/>
    <xf numFmtId="0" fontId="13" fillId="2" borderId="2" xfId="0" applyFont="1" applyFill="1" applyBorder="1"/>
    <xf numFmtId="0" fontId="5" fillId="2" borderId="2" xfId="0" applyFont="1" applyFill="1" applyBorder="1" applyAlignment="1">
      <alignment horizontal="right"/>
    </xf>
    <xf numFmtId="14" fontId="5" fillId="2" borderId="2" xfId="0" applyNumberFormat="1" applyFont="1" applyFill="1" applyBorder="1" applyAlignment="1">
      <alignment vertical="top"/>
    </xf>
    <xf numFmtId="0" fontId="5" fillId="2" borderId="0" xfId="0" applyFont="1" applyFill="1" applyAlignment="1">
      <alignment horizontal="left"/>
    </xf>
    <xf numFmtId="0" fontId="5" fillId="0" borderId="0" xfId="0" applyFont="1"/>
    <xf numFmtId="0" fontId="22" fillId="3" borderId="17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14" fontId="22" fillId="3" borderId="15" xfId="0" applyNumberFormat="1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left" vertical="center"/>
    </xf>
    <xf numFmtId="0" fontId="23" fillId="2" borderId="20" xfId="0" applyFont="1" applyFill="1" applyBorder="1" applyAlignment="1">
      <alignment horizontal="left" vertical="center"/>
    </xf>
    <xf numFmtId="0" fontId="23" fillId="2" borderId="21" xfId="0" applyFont="1" applyFill="1" applyBorder="1" applyAlignment="1">
      <alignment horizontal="left" vertical="center"/>
    </xf>
    <xf numFmtId="14" fontId="5" fillId="2" borderId="10" xfId="0" applyNumberFormat="1" applyFont="1" applyFill="1" applyBorder="1"/>
    <xf numFmtId="0" fontId="5" fillId="2" borderId="10" xfId="0" applyFont="1" applyFill="1" applyBorder="1"/>
    <xf numFmtId="0" fontId="13" fillId="2" borderId="11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left"/>
    </xf>
    <xf numFmtId="0" fontId="1" fillId="2" borderId="5" xfId="0" applyFont="1" applyFill="1" applyBorder="1" applyAlignment="1">
      <alignment horizontal="right"/>
    </xf>
    <xf numFmtId="0" fontId="14" fillId="2" borderId="10" xfId="0" applyFont="1" applyFill="1" applyBorder="1" applyAlignment="1">
      <alignment vertical="top"/>
    </xf>
    <xf numFmtId="0" fontId="15" fillId="2" borderId="3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1" fontId="5" fillId="4" borderId="5" xfId="0" applyNumberFormat="1" applyFont="1" applyFill="1" applyBorder="1" applyAlignment="1">
      <alignment horizontal="center"/>
    </xf>
    <xf numFmtId="1" fontId="5" fillId="4" borderId="38" xfId="0" applyNumberFormat="1" applyFont="1" applyFill="1" applyBorder="1" applyAlignment="1">
      <alignment horizontal="center"/>
    </xf>
    <xf numFmtId="165" fontId="5" fillId="4" borderId="4" xfId="0" applyNumberFormat="1" applyFont="1" applyFill="1" applyBorder="1" applyAlignment="1">
      <alignment horizontal="center"/>
    </xf>
    <xf numFmtId="164" fontId="5" fillId="4" borderId="38" xfId="0" applyNumberFormat="1" applyFont="1" applyFill="1" applyBorder="1" applyAlignment="1">
      <alignment horizontal="center"/>
    </xf>
    <xf numFmtId="2" fontId="5" fillId="4" borderId="4" xfId="0" applyNumberFormat="1" applyFont="1" applyFill="1" applyBorder="1" applyAlignment="1">
      <alignment horizontal="center"/>
    </xf>
    <xf numFmtId="1" fontId="5" fillId="4" borderId="33" xfId="0" applyNumberFormat="1" applyFont="1" applyFill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" fontId="5" fillId="2" borderId="38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/>
    </xf>
    <xf numFmtId="164" fontId="5" fillId="2" borderId="38" xfId="0" applyNumberFormat="1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13" fillId="2" borderId="0" xfId="0" applyNumberFormat="1" applyFont="1" applyFill="1" applyAlignment="1">
      <alignment vertical="top"/>
    </xf>
    <xf numFmtId="14" fontId="5" fillId="2" borderId="10" xfId="0" applyNumberFormat="1" applyFont="1" applyFill="1" applyBorder="1" applyAlignment="1">
      <alignment horizontal="right" vertical="top"/>
    </xf>
    <xf numFmtId="2" fontId="5" fillId="2" borderId="10" xfId="0" applyNumberFormat="1" applyFont="1" applyFill="1" applyBorder="1" applyAlignment="1">
      <alignment horizontal="left"/>
    </xf>
    <xf numFmtId="0" fontId="13" fillId="2" borderId="10" xfId="0" applyFont="1" applyFill="1" applyBorder="1" applyAlignment="1">
      <alignment vertical="top"/>
    </xf>
    <xf numFmtId="0" fontId="13" fillId="2" borderId="8" xfId="0" applyFont="1" applyFill="1" applyBorder="1" applyAlignment="1">
      <alignment vertical="top"/>
    </xf>
    <xf numFmtId="0" fontId="13" fillId="2" borderId="11" xfId="0" applyFont="1" applyFill="1" applyBorder="1" applyAlignment="1">
      <alignment vertical="top"/>
    </xf>
    <xf numFmtId="0" fontId="13" fillId="2" borderId="0" xfId="0" applyFont="1" applyFill="1" applyAlignment="1">
      <alignment horizontal="right" vertical="top"/>
    </xf>
    <xf numFmtId="0" fontId="30" fillId="2" borderId="0" xfId="0" applyFont="1" applyFill="1"/>
    <xf numFmtId="0" fontId="26" fillId="5" borderId="8" xfId="0" applyFont="1" applyFill="1" applyBorder="1" applyAlignment="1">
      <alignment vertical="center"/>
    </xf>
    <xf numFmtId="0" fontId="31" fillId="2" borderId="0" xfId="0" applyFont="1" applyFill="1"/>
    <xf numFmtId="0" fontId="31" fillId="2" borderId="4" xfId="0" applyFont="1" applyFill="1" applyBorder="1"/>
    <xf numFmtId="0" fontId="1" fillId="2" borderId="5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0" fillId="2" borderId="7" xfId="0" applyFill="1" applyBorder="1"/>
    <xf numFmtId="0" fontId="31" fillId="2" borderId="7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27" fillId="2" borderId="7" xfId="0" applyFont="1" applyFill="1" applyBorder="1" applyAlignment="1">
      <alignment vertical="top"/>
    </xf>
    <xf numFmtId="0" fontId="31" fillId="2" borderId="9" xfId="0" applyFont="1" applyFill="1" applyBorder="1"/>
    <xf numFmtId="14" fontId="1" fillId="2" borderId="10" xfId="0" applyNumberFormat="1" applyFont="1" applyFill="1" applyBorder="1" applyAlignment="1">
      <alignment horizontal="left"/>
    </xf>
    <xf numFmtId="14" fontId="1" fillId="2" borderId="10" xfId="0" applyNumberFormat="1" applyFont="1" applyFill="1" applyBorder="1"/>
    <xf numFmtId="0" fontId="14" fillId="2" borderId="10" xfId="0" applyFont="1" applyFill="1" applyBorder="1" applyAlignment="1">
      <alignment horizontal="left"/>
    </xf>
    <xf numFmtId="0" fontId="2" fillId="2" borderId="0" xfId="1" applyFill="1" applyAlignment="1">
      <alignment horizontal="left" vertical="center"/>
    </xf>
    <xf numFmtId="0" fontId="12" fillId="5" borderId="8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14" fontId="0" fillId="0" borderId="0" xfId="0" applyNumberFormat="1"/>
    <xf numFmtId="0" fontId="0" fillId="5" borderId="0" xfId="0" applyFill="1"/>
    <xf numFmtId="0" fontId="32" fillId="2" borderId="0" xfId="0" applyFont="1" applyFill="1" applyAlignment="1">
      <alignment horizontal="center" vertical="center" wrapText="1"/>
    </xf>
    <xf numFmtId="166" fontId="32" fillId="2" borderId="0" xfId="0" applyNumberFormat="1" applyFont="1" applyFill="1" applyAlignment="1">
      <alignment horizontal="center" vertical="center" wrapText="1"/>
    </xf>
    <xf numFmtId="0" fontId="32" fillId="2" borderId="0" xfId="0" applyFont="1" applyFill="1" applyAlignment="1">
      <alignment vertical="center" wrapText="1"/>
    </xf>
    <xf numFmtId="0" fontId="3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12" xfId="0" applyFont="1" applyFill="1" applyBorder="1" applyAlignment="1">
      <alignment horizontal="right"/>
    </xf>
    <xf numFmtId="1" fontId="13" fillId="2" borderId="0" xfId="0" applyNumberFormat="1" applyFont="1" applyFill="1" applyAlignment="1">
      <alignment vertical="top"/>
    </xf>
    <xf numFmtId="1" fontId="5" fillId="2" borderId="10" xfId="0" applyNumberFormat="1" applyFont="1" applyFill="1" applyBorder="1" applyAlignment="1">
      <alignment vertical="top"/>
    </xf>
    <xf numFmtId="0" fontId="23" fillId="2" borderId="18" xfId="0" applyFont="1" applyFill="1" applyBorder="1" applyAlignment="1">
      <alignment horizontal="center" vertical="center"/>
    </xf>
    <xf numFmtId="164" fontId="24" fillId="2" borderId="19" xfId="0" applyNumberFormat="1" applyFont="1" applyFill="1" applyBorder="1" applyAlignment="1">
      <alignment horizontal="center" vertical="center"/>
    </xf>
    <xf numFmtId="164" fontId="23" fillId="2" borderId="19" xfId="0" applyNumberFormat="1" applyFont="1" applyFill="1" applyBorder="1" applyAlignment="1">
      <alignment horizontal="center" vertical="center"/>
    </xf>
    <xf numFmtId="1" fontId="23" fillId="2" borderId="19" xfId="0" applyNumberFormat="1" applyFont="1" applyFill="1" applyBorder="1" applyAlignment="1">
      <alignment horizontal="center" vertical="center"/>
    </xf>
    <xf numFmtId="1" fontId="24" fillId="2" borderId="19" xfId="0" applyNumberFormat="1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164" fontId="24" fillId="2" borderId="29" xfId="0" applyNumberFormat="1" applyFont="1" applyFill="1" applyBorder="1" applyAlignment="1">
      <alignment horizontal="center" vertical="center"/>
    </xf>
    <xf numFmtId="164" fontId="23" fillId="2" borderId="29" xfId="0" applyNumberFormat="1" applyFont="1" applyFill="1" applyBorder="1" applyAlignment="1">
      <alignment horizontal="center" vertical="center"/>
    </xf>
    <xf numFmtId="1" fontId="23" fillId="2" borderId="29" xfId="0" applyNumberFormat="1" applyFont="1" applyFill="1" applyBorder="1" applyAlignment="1">
      <alignment horizontal="center" vertical="center"/>
    </xf>
    <xf numFmtId="1" fontId="24" fillId="2" borderId="29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39" xfId="0" applyNumberFormat="1" applyBorder="1"/>
    <xf numFmtId="164" fontId="0" fillId="0" borderId="40" xfId="0" applyNumberFormat="1" applyBorder="1"/>
    <xf numFmtId="14" fontId="5" fillId="2" borderId="0" xfId="0" applyNumberFormat="1" applyFont="1" applyFill="1" applyAlignment="1">
      <alignment horizontal="right" vertical="top"/>
    </xf>
    <xf numFmtId="164" fontId="5" fillId="2" borderId="0" xfId="0" applyNumberFormat="1" applyFont="1" applyFill="1" applyAlignment="1">
      <alignment horizontal="left" vertical="top"/>
    </xf>
    <xf numFmtId="14" fontId="5" fillId="2" borderId="0" xfId="0" applyNumberFormat="1" applyFont="1" applyFill="1" applyAlignment="1">
      <alignment vertical="top"/>
    </xf>
    <xf numFmtId="1" fontId="5" fillId="2" borderId="0" xfId="0" applyNumberFormat="1" applyFont="1" applyFill="1" applyAlignment="1">
      <alignment vertical="top"/>
    </xf>
    <xf numFmtId="0" fontId="25" fillId="2" borderId="0" xfId="0" applyFont="1" applyFill="1"/>
    <xf numFmtId="0" fontId="5" fillId="2" borderId="7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1" fontId="5" fillId="2" borderId="41" xfId="0" applyNumberFormat="1" applyFont="1" applyFill="1" applyBorder="1" applyAlignment="1">
      <alignment horizontal="center"/>
    </xf>
    <xf numFmtId="165" fontId="5" fillId="2" borderId="41" xfId="0" applyNumberFormat="1" applyFont="1" applyFill="1" applyBorder="1" applyAlignment="1">
      <alignment horizontal="center"/>
    </xf>
    <xf numFmtId="164" fontId="5" fillId="2" borderId="41" xfId="0" applyNumberFormat="1" applyFont="1" applyFill="1" applyBorder="1" applyAlignment="1">
      <alignment horizontal="center"/>
    </xf>
    <xf numFmtId="0" fontId="1" fillId="2" borderId="41" xfId="0" applyFont="1" applyFill="1" applyBorder="1"/>
    <xf numFmtId="164" fontId="1" fillId="0" borderId="0" xfId="0" applyNumberFormat="1" applyFont="1"/>
    <xf numFmtId="164" fontId="34" fillId="0" borderId="0" xfId="0" applyNumberFormat="1" applyFont="1"/>
    <xf numFmtId="164" fontId="5" fillId="2" borderId="33" xfId="0" applyNumberFormat="1" applyFont="1" applyFill="1" applyBorder="1" applyAlignment="1">
      <alignment horizontal="center"/>
    </xf>
    <xf numFmtId="1" fontId="5" fillId="2" borderId="37" xfId="0" applyNumberFormat="1" applyFont="1" applyFill="1" applyBorder="1" applyAlignment="1">
      <alignment horizontal="center"/>
    </xf>
    <xf numFmtId="0" fontId="17" fillId="2" borderId="0" xfId="0" applyFont="1" applyFill="1"/>
    <xf numFmtId="0" fontId="23" fillId="2" borderId="12" xfId="0" applyFont="1" applyFill="1" applyBorder="1" applyAlignment="1">
      <alignment vertical="top" wrapText="1"/>
    </xf>
    <xf numFmtId="1" fontId="5" fillId="4" borderId="34" xfId="0" applyNumberFormat="1" applyFont="1" applyFill="1" applyBorder="1" applyAlignment="1">
      <alignment horizontal="center"/>
    </xf>
    <xf numFmtId="1" fontId="5" fillId="2" borderId="34" xfId="0" applyNumberFormat="1" applyFont="1" applyFill="1" applyBorder="1" applyAlignment="1">
      <alignment horizontal="center"/>
    </xf>
    <xf numFmtId="164" fontId="13" fillId="2" borderId="0" xfId="0" applyNumberFormat="1" applyFont="1" applyFill="1"/>
    <xf numFmtId="14" fontId="5" fillId="2" borderId="2" xfId="0" applyNumberFormat="1" applyFont="1" applyFill="1" applyBorder="1" applyAlignment="1">
      <alignment horizontal="left"/>
    </xf>
    <xf numFmtId="14" fontId="13" fillId="2" borderId="2" xfId="0" applyNumberFormat="1" applyFont="1" applyFill="1" applyBorder="1" applyAlignment="1">
      <alignment horizontal="left"/>
    </xf>
    <xf numFmtId="14" fontId="13" fillId="2" borderId="3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8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left"/>
    </xf>
    <xf numFmtId="0" fontId="13" fillId="2" borderId="10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14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23" fillId="2" borderId="26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left" vertical="center"/>
    </xf>
    <xf numFmtId="0" fontId="23" fillId="2" borderId="23" xfId="0" applyFont="1" applyFill="1" applyBorder="1" applyAlignment="1">
      <alignment horizontal="left" vertical="center"/>
    </xf>
    <xf numFmtId="0" fontId="23" fillId="2" borderId="24" xfId="0" applyFont="1" applyFill="1" applyBorder="1" applyAlignment="1">
      <alignment horizontal="left" vertical="center"/>
    </xf>
    <xf numFmtId="0" fontId="23" fillId="2" borderId="25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14" fontId="5" fillId="2" borderId="9" xfId="0" applyNumberFormat="1" applyFont="1" applyFill="1" applyBorder="1" applyAlignment="1">
      <alignment horizontal="right" vertical="top"/>
    </xf>
    <xf numFmtId="14" fontId="5" fillId="2" borderId="10" xfId="0" applyNumberFormat="1" applyFont="1" applyFill="1" applyBorder="1" applyAlignment="1">
      <alignment horizontal="right" vertical="top"/>
    </xf>
    <xf numFmtId="164" fontId="5" fillId="4" borderId="1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164" fontId="5" fillId="2" borderId="10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15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14" fontId="1" fillId="2" borderId="10" xfId="0" applyNumberFormat="1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4" fontId="14" fillId="2" borderId="0" xfId="0" applyNumberFormat="1" applyFont="1" applyFill="1" applyAlignment="1">
      <alignment horizontal="left"/>
    </xf>
    <xf numFmtId="0" fontId="14" fillId="2" borderId="10" xfId="0" applyFont="1" applyFill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0" xfId="0" applyNumberFormat="1" applyBorder="1" applyAlignment="1">
      <alignment horizontal="center"/>
    </xf>
  </cellXfs>
  <cellStyles count="2">
    <cellStyle name="Lien hypertexte" xfId="1" builtinId="8"/>
    <cellStyle name="Normal" xfId="0" builtinId="0"/>
  </cellStyles>
  <dxfs count="9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/>
        <vertical style="thin">
          <color theme="5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5"/>
        </left>
        <right style="thin">
          <color theme="5"/>
        </right>
        <top style="thin">
          <color theme="5"/>
        </top>
        <bottom/>
        <vertical style="thin">
          <color theme="5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rgb="FFED7D31"/>
        </left>
        <right style="thin">
          <color rgb="FFED7D31"/>
        </right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right style="thin">
          <color theme="5"/>
        </right>
        <bottom style="thin">
          <color theme="5"/>
        </bottom>
      </border>
    </dxf>
    <dxf>
      <font>
        <b/>
        <color theme="1"/>
      </font>
      <border>
        <left style="thin">
          <color theme="5"/>
        </left>
      </border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</dxfs>
  <tableStyles count="1" defaultTableStyle="TableStyleMedium2" defaultPivotStyle="PivotStyleLight16">
    <tableStyle name="TableStyleMedium1 2" pivot="0" count="7" xr9:uid="{21B911D0-F536-4B24-9502-75B320BA5B39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firstColumn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Deflexion</a:t>
            </a:r>
            <a:r>
              <a:rPr lang="en-US" baseline="0"/>
              <a:t> centrale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D0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GraphDModel!$D$44:$D$500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31-4DB7-A5F9-4E2C6C8C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Deflexion (1/100mm)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Rayon de courbure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03965812140103E-2"/>
          <c:y val="0.19317755867181433"/>
          <c:w val="0.91377532162639596"/>
          <c:h val="0.57555464785428445"/>
        </c:manualLayout>
      </c:layout>
      <c:scatterChart>
        <c:scatterStyle val="smoothMarker"/>
        <c:varyColors val="0"/>
        <c:ser>
          <c:idx val="1"/>
          <c:order val="0"/>
          <c:tx>
            <c:v>Avant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GraphDModel!$E$44:$E$500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31-4DB7-A5F9-4E2C6C8C7DD3}"/>
            </c:ext>
          </c:extLst>
        </c:ser>
        <c:ser>
          <c:idx val="0"/>
          <c:order val="1"/>
          <c:tx>
            <c:v>Arrière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GraphDModel!$F$44:$F$500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31-4DB7-A5F9-4E2C6C8C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Rayon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1379010611695"/>
          <c:y val="0.21855163685606183"/>
          <c:w val="7.5733603872516903E-2"/>
          <c:h val="0.188364144596812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CumSum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D0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GraphBModel!$D$44:$D$500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8-413C-B6FF-85AD21849038}"/>
            </c:ext>
          </c:extLst>
        </c:ser>
        <c:ser>
          <c:idx val="0"/>
          <c:order val="1"/>
          <c:tx>
            <c:v>CumRef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GraphBModel!$L$44:$L$500</c:f>
              <c:numCache>
                <c:formatCode>General</c:formatCode>
                <c:ptCount val="4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8E-40F7-B026-F3945182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CumSum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Paramètres de deflexion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03965812140103E-2"/>
          <c:y val="0.19317755867181433"/>
          <c:w val="0.91377532162639596"/>
          <c:h val="0.57555464785428445"/>
        </c:manualLayout>
      </c:layout>
      <c:scatterChart>
        <c:scatterStyle val="smoothMarker"/>
        <c:varyColors val="0"/>
        <c:ser>
          <c:idx val="1"/>
          <c:order val="0"/>
          <c:tx>
            <c:v>BLI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GraphBModel!$E$44:$E$500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5B-4CA1-BF32-2B17BFF9BCAE}"/>
            </c:ext>
          </c:extLst>
        </c:ser>
        <c:ser>
          <c:idx val="0"/>
          <c:order val="1"/>
          <c:tx>
            <c:v>LLI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GraphBModel!$F$44:$F$500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5B-4CA1-BF32-2B17BFF9BCAE}"/>
            </c:ext>
          </c:extLst>
        </c:ser>
        <c:ser>
          <c:idx val="2"/>
          <c:order val="2"/>
          <c:tx>
            <c:v>MLI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GraphBModel!$G$44:$G$500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5B-4CA1-BF32-2B17BFF9B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\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Deflexion (1/100mm)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1379010611695"/>
          <c:y val="0.21855163685606183"/>
          <c:w val="5.8627438485048547E-2"/>
          <c:h val="0.2825462168952187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217134</xdr:colOff>
      <xdr:row>6</xdr:row>
      <xdr:rowOff>97426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03E73F-BD1C-43CF-871D-AEE17283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50368" cy="866531"/>
        </a:xfrm>
        <a:prstGeom prst="rect">
          <a:avLst/>
        </a:prstGeom>
      </xdr:spPr>
    </xdr:pic>
    <xdr:clientData/>
  </xdr:twoCellAnchor>
  <xdr:twoCellAnchor>
    <xdr:from>
      <xdr:col>1</xdr:col>
      <xdr:colOff>24847</xdr:colOff>
      <xdr:row>6</xdr:row>
      <xdr:rowOff>165662</xdr:rowOff>
    </xdr:from>
    <xdr:to>
      <xdr:col>13</xdr:col>
      <xdr:colOff>384646</xdr:colOff>
      <xdr:row>11</xdr:row>
      <xdr:rowOff>67099</xdr:rowOff>
    </xdr:to>
    <xdr:sp macro="" textlink="">
      <xdr:nvSpPr>
        <xdr:cNvPr id="3" name="Freeform 15">
          <a:extLst>
            <a:ext uri="{FF2B5EF4-FFF2-40B4-BE49-F238E27FC236}">
              <a16:creationId xmlns:a16="http://schemas.microsoft.com/office/drawing/2014/main" id="{98881F74-6357-4B98-9A59-8E45F09BCE81}"/>
            </a:ext>
          </a:extLst>
        </xdr:cNvPr>
        <xdr:cNvSpPr>
          <a:spLocks/>
        </xdr:cNvSpPr>
      </xdr:nvSpPr>
      <xdr:spPr bwMode="auto">
        <a:xfrm>
          <a:off x="221697" y="1188012"/>
          <a:ext cx="6512949" cy="669787"/>
        </a:xfrm>
        <a:custGeom>
          <a:avLst/>
          <a:gdLst>
            <a:gd name="T0" fmla="*/ 0 w 2448"/>
            <a:gd name="T1" fmla="*/ 248 h 248"/>
            <a:gd name="T2" fmla="*/ 2448 w 2448"/>
            <a:gd name="T3" fmla="*/ 55 h 248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448" h="248">
              <a:moveTo>
                <a:pt x="0" y="248"/>
              </a:moveTo>
              <a:cubicBezTo>
                <a:pt x="929" y="0"/>
                <a:pt x="1821" y="1"/>
                <a:pt x="2448" y="55"/>
              </a:cubicBezTo>
            </a:path>
          </a:pathLst>
        </a:custGeom>
        <a:noFill/>
        <a:ln w="6350">
          <a:solidFill>
            <a:srgbClr val="EFB32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E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C8682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25396</xdr:colOff>
      <xdr:row>7</xdr:row>
      <xdr:rowOff>53099</xdr:rowOff>
    </xdr:from>
    <xdr:to>
      <xdr:col>13</xdr:col>
      <xdr:colOff>385195</xdr:colOff>
      <xdr:row>11</xdr:row>
      <xdr:rowOff>72685</xdr:rowOff>
    </xdr:to>
    <xdr:sp macro="" textlink="">
      <xdr:nvSpPr>
        <xdr:cNvPr id="4" name="Freeform 15">
          <a:extLst>
            <a:ext uri="{FF2B5EF4-FFF2-40B4-BE49-F238E27FC236}">
              <a16:creationId xmlns:a16="http://schemas.microsoft.com/office/drawing/2014/main" id="{A03A2D21-01BA-410E-BE11-CACCD48E8CDD}"/>
            </a:ext>
          </a:extLst>
        </xdr:cNvPr>
        <xdr:cNvSpPr>
          <a:spLocks/>
        </xdr:cNvSpPr>
      </xdr:nvSpPr>
      <xdr:spPr bwMode="auto">
        <a:xfrm rot="153218">
          <a:off x="222246" y="1284999"/>
          <a:ext cx="6512949" cy="578386"/>
        </a:xfrm>
        <a:custGeom>
          <a:avLst/>
          <a:gdLst>
            <a:gd name="T0" fmla="*/ 0 w 2448"/>
            <a:gd name="T1" fmla="*/ 248 h 248"/>
            <a:gd name="T2" fmla="*/ 2448 w 2448"/>
            <a:gd name="T3" fmla="*/ 55 h 248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448" h="248">
              <a:moveTo>
                <a:pt x="0" y="248"/>
              </a:moveTo>
              <a:cubicBezTo>
                <a:pt x="929" y="0"/>
                <a:pt x="1821" y="1"/>
                <a:pt x="2448" y="55"/>
              </a:cubicBezTo>
            </a:path>
          </a:pathLst>
        </a:custGeom>
        <a:noFill/>
        <a:ln w="6350">
          <a:solidFill>
            <a:srgbClr val="EFB32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E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C8682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3</xdr:col>
      <xdr:colOff>100857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4FE706-ED89-45BC-B5D2-01ACD765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3</xdr:col>
      <xdr:colOff>100857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373DD83-B4D3-47B5-996E-A98E4EA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2</xdr:col>
      <xdr:colOff>335807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3C44DF-35B6-4B58-904E-1C5633E7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  <xdr:twoCellAnchor>
    <xdr:from>
      <xdr:col>0</xdr:col>
      <xdr:colOff>187324</xdr:colOff>
      <xdr:row>9</xdr:row>
      <xdr:rowOff>101606</xdr:rowOff>
    </xdr:from>
    <xdr:to>
      <xdr:col>17</xdr:col>
      <xdr:colOff>6349</xdr:colOff>
      <xdr:row>23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E48F2D1-533F-4A74-9615-F3030199C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187324</xdr:colOff>
      <xdr:row>23</xdr:row>
      <xdr:rowOff>120656</xdr:rowOff>
    </xdr:from>
    <xdr:to>
      <xdr:col>17</xdr:col>
      <xdr:colOff>6349</xdr:colOff>
      <xdr:row>37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5F45D44-8DBA-4455-A27C-756F134B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2</xdr:col>
      <xdr:colOff>335807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57532AC-66E4-4D66-82AC-F52976FD7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59707" cy="586809"/>
        </a:xfrm>
        <a:prstGeom prst="rect">
          <a:avLst/>
        </a:prstGeom>
      </xdr:spPr>
    </xdr:pic>
    <xdr:clientData/>
  </xdr:twoCellAnchor>
  <xdr:twoCellAnchor>
    <xdr:from>
      <xdr:col>0</xdr:col>
      <xdr:colOff>187324</xdr:colOff>
      <xdr:row>9</xdr:row>
      <xdr:rowOff>101606</xdr:rowOff>
    </xdr:from>
    <xdr:to>
      <xdr:col>17</xdr:col>
      <xdr:colOff>6349</xdr:colOff>
      <xdr:row>23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8B3E47F-B1C7-4F84-AF78-F3DBFBC33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187324</xdr:colOff>
      <xdr:row>23</xdr:row>
      <xdr:rowOff>120656</xdr:rowOff>
    </xdr:from>
    <xdr:to>
      <xdr:col>17</xdr:col>
      <xdr:colOff>6349</xdr:colOff>
      <xdr:row>37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4C8063-3BAC-447A-AB77-5B9099B80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C33316F-6D3D-4286-8697-BB0AB985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029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878C7-4276-4B47-A998-CD66F4C81244}" name="ArrayTablePaysage" displayName="ArrayTablePaysage" ref="B13:T35" totalsRowShown="0" headerRowDxfId="87" dataDxfId="86" tableBorderDxfId="85">
  <autoFilter ref="B13:T35" xr:uid="{B9449A00-34F8-4DE9-A374-E649047C5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8B6BFFDA-2DEB-445C-8384-D3113713CB9A}" name="N° point" dataDxfId="84"/>
    <tableColumn id="2" xr3:uid="{E68F19FD-BFCB-4561-AC15-6823A51DF3F3}" name="Chainage (m)" dataDxfId="83"/>
    <tableColumn id="3" xr3:uid="{A5FB2FDE-5061-4BB6-8706-32D82C5530E8}" name="Longitude" dataDxfId="82"/>
    <tableColumn id="4" xr3:uid="{1C31BB1A-563A-4E9B-962A-E117E8081534}" name="Latitude" dataDxfId="81"/>
    <tableColumn id="5" xr3:uid="{EF71A3B5-8FDA-49C8-8A19-35D1A7FF3203}" name="Charge (kN)" dataDxfId="80"/>
    <tableColumn id="6" xr3:uid="{D8F8D129-8202-40B2-8984-1BBA22C0113D}" name="Pression (MPa)" dataDxfId="79">
      <calculatedColumnFormula>IF(ArrayTablePaysage[[#This Row],[Charge (kN)]]="","",IFERROR(ArrayTablePaysage[[#This Row],[Charge (kN)]]/Calibration_Dplate/Calibration_Dplate*4/PI()/1000,""))</calculatedColumnFormula>
    </tableColumn>
    <tableColumn id="7" xr3:uid="{E165D5A3-E802-44B4-A50C-AA628FF0F90B}" name="d(-300)" dataDxfId="78"/>
    <tableColumn id="8" xr3:uid="{6B25AADE-06D8-42BF-8E13-F10ABC045BA6}" name="d(-200)" dataDxfId="77"/>
    <tableColumn id="9" xr3:uid="{A06382D3-87A0-4AB2-ADA9-148B15A9B884}" name="d(0)" dataDxfId="76"/>
    <tableColumn id="10" xr3:uid="{848E89FD-03E4-4F6F-872D-53F8F02C0E69}" name=" d(200)" dataDxfId="75"/>
    <tableColumn id="11" xr3:uid="{584C8560-8FE9-49C8-B328-3CED33BE9026}" name="d(300)" dataDxfId="74"/>
    <tableColumn id="12" xr3:uid="{A7EED42C-D000-45DE-97CA-83A2DE428512}" name="d(450)" dataDxfId="73"/>
    <tableColumn id="13" xr3:uid="{23A143B4-B409-4233-9819-E81D12393E8A}" name="d(600)" dataDxfId="72"/>
    <tableColumn id="14" xr3:uid="{59ED19B2-65C3-47A9-9CA9-D99CB3E6AB43}" name="d(900)" dataDxfId="71"/>
    <tableColumn id="15" xr3:uid="{43B73CC0-B09F-4113-BC57-BF849A196571}" name=" d(1200)" dataDxfId="70"/>
    <tableColumn id="16" xr3:uid="{D38482BB-749D-4F47-98A5-1B2F0980F909}" name=" d(1500)" dataDxfId="69"/>
    <tableColumn id="17" xr3:uid="{E2AFDF58-2D9D-4D3A-A33D-EDA9A49B7D2D}" name="d(1800)" dataDxfId="68"/>
    <tableColumn id="18" xr3:uid="{0EFF6035-95E7-4C91-A9D3-8F6776AF90D1}" name="d(2100)" dataDxfId="67"/>
    <tableColumn id="19" xr3:uid="{D2FB2473-E143-4035-A564-CE43FBC3E816}" name="Rayon courbure (m)" dataDxfId="6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CDB1C-0079-4C8A-B7A3-D7A4F2D21E0D}" name="ArrayTablePaysage6" displayName="ArrayTablePaysage6" ref="B13:N52" totalsRowShown="0" headerRowDxfId="65" dataDxfId="64" tableBorderDxfId="63">
  <autoFilter ref="B13:N52" xr:uid="{B9449A00-34F8-4DE9-A374-E649047C5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6F03278-DB49-4D06-8A21-15D8AED0916B}" name="N° point" dataDxfId="62"/>
    <tableColumn id="2" xr3:uid="{A6A4296E-4C8B-4E00-B0D8-10D6507AEC6A}" name="Chainage (m)" dataDxfId="61"/>
    <tableColumn id="3" xr3:uid="{49BA9CD1-9F01-4317-B5D1-EA2EC46B043A}" name="Longitude" dataDxfId="60"/>
    <tableColumn id="4" xr3:uid="{B8DCD7EC-A169-4083-8018-AB448F129649}" name="Latitude" dataDxfId="59"/>
    <tableColumn id="5" xr3:uid="{3A13B7C5-EBAB-4309-AD86-21CF127E2339}" name="Charge (kN)" dataDxfId="58"/>
    <tableColumn id="6" xr3:uid="{F667D4B3-DE34-4374-9961-DA5B98EDCEB0}" name="Pression (MPa)" dataDxfId="57">
      <calculatedColumnFormula>IF(ArrayTablePaysage6[[#This Row],[Charge (kN)]]="","",IFERROR(ArrayTablePaysage6[[#This Row],[Charge (kN)]]/Calibration_Dplate/Calibration_Dplate*4/PI()/1000,""))</calculatedColumnFormula>
    </tableColumn>
    <tableColumn id="7" xr3:uid="{C92EE39F-CD87-4CB9-8C1F-300BB50EC705}" name="d(-300)" dataDxfId="56"/>
    <tableColumn id="8" xr3:uid="{2DC29313-D37F-4F67-BCFF-F701E5473BD3}" name="d(-200)" dataDxfId="55"/>
    <tableColumn id="9" xr3:uid="{8E583283-2A64-4DBC-838F-34F0030E4C87}" name="d(0)" dataDxfId="54"/>
    <tableColumn id="10" xr3:uid="{84A3BAEC-EE86-4FFB-9A2B-B1B9420FA74F}" name=" d(200)" dataDxfId="53"/>
    <tableColumn id="11" xr3:uid="{AB0361DC-0037-4873-99D7-50CF383E1548}" name="d(300)" dataDxfId="52"/>
    <tableColumn id="13" xr3:uid="{7072D4E2-8620-4A1D-BF66-81ECEE267998}" name="Rc avant (m)" dataDxfId="51"/>
    <tableColumn id="19" xr3:uid="{21866474-EE26-4C9D-9E27-0CA8A6BCF915}" name="Rc arrière (m)" dataDxfId="50"/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33D35-84EE-4893-8F4F-15EB5E141AF8}" name="ArrayGraphD" displayName="ArrayGraphD" ref="B43:F500" totalsRowShown="0" headerRowDxfId="49" dataDxfId="48">
  <autoFilter ref="B43:F500" xr:uid="{32333D35-84EE-4893-8F4F-15EB5E141AF8}"/>
  <tableColumns count="5">
    <tableColumn id="1" xr3:uid="{5179C1E9-9DCC-46C2-95BC-98FF4423E641}" name="Numero" dataDxfId="47"/>
    <tableColumn id="2" xr3:uid="{A6A3F3E6-8C09-4AF4-96D2-1E15EFB9ACB6}" name="Chainage" dataDxfId="46"/>
    <tableColumn id="3" xr3:uid="{24986090-422A-455D-8363-F8B9F4DCEFF6}" name="D0" dataDxfId="45"/>
    <tableColumn id="4" xr3:uid="{519E1ECF-16CC-46FC-A94C-7B7809064B35}" name="Rcav" dataDxfId="44"/>
    <tableColumn id="5" xr3:uid="{10C1A3D0-B8D6-4976-9EA5-6D277BDD499C}" name="Rcar" dataDxfId="43"/>
  </tableColumns>
  <tableStyleInfo name="TableStyleMedium1 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ABD215-1501-439C-8711-8D6CB3AC0A57}" name="ArrayGraphB" displayName="ArrayGraphB" ref="B43:I500" totalsRowShown="0" headerRowDxfId="42" dataDxfId="41">
  <autoFilter ref="B43:I500" xr:uid="{32333D35-84EE-4893-8F4F-15EB5E141AF8}"/>
  <tableColumns count="8">
    <tableColumn id="1" xr3:uid="{8794C055-5A52-495B-93A8-EFAD6A4E40A9}" name="Numero" dataDxfId="40"/>
    <tableColumn id="2" xr3:uid="{1CF52C70-BB67-4CF9-B3CC-B69C6332370A}" name="Chainage" dataDxfId="39"/>
    <tableColumn id="3" xr3:uid="{CD76C506-89DF-4B28-B7A8-C3F66B153421}" name="CumSum" dataDxfId="38"/>
    <tableColumn id="4" xr3:uid="{6AA86C26-4F8F-468D-9EC6-04AAC1532EA5}" name="BLI" dataDxfId="37"/>
    <tableColumn id="5" xr3:uid="{D99EFF35-6915-4555-A491-51B4C40D178E}" name="LLI" dataDxfId="36"/>
    <tableColumn id="6" xr3:uid="{7789BF39-5F51-48FB-804D-F1067B084B4D}" name="MLI" dataDxfId="35"/>
    <tableColumn id="7" xr3:uid="{9DA5FB6C-0335-4175-AE3A-04078DB29BA1}" name="d0" dataDxfId="34"/>
    <tableColumn id="8" xr3:uid="{5A431D9B-4F18-4025-BF8B-47097DB948B2}" name="F" dataDxfId="33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CF37E-6CFF-4F2E-8EE2-099A64E8DCB3}" name="ArrayVerif" displayName="ArrayVerif" ref="A2:AE100" totalsRowShown="0" headerRowDxfId="32" dataDxfId="31">
  <autoFilter ref="A2:AE100" xr:uid="{3B0CF37E-6CFF-4F2E-8EE2-099A64E8DCB3}"/>
  <tableColumns count="31">
    <tableColumn id="1" xr3:uid="{98C070F4-1E3C-42E5-AB10-C38AD7A40024}" name="Numero" dataDxfId="30"/>
    <tableColumn id="2" xr3:uid="{044C0C7E-D1AD-4A7B-B577-6A3A3C9E8C65}" name="Fraw" dataDxfId="29"/>
    <tableColumn id="3" xr3:uid="{3CF11E32-233D-4201-B07C-28EB7EBC5095}" name="DM300r" dataDxfId="28"/>
    <tableColumn id="4" xr3:uid="{FE94318E-4A69-4F0B-87B7-D8F7A7276925}" name="DM200raw" dataDxfId="27"/>
    <tableColumn id="5" xr3:uid="{DE7D39AC-EE8F-425A-A029-53518CCE317A}" name="D0raw" dataDxfId="26"/>
    <tableColumn id="6" xr3:uid="{0054852F-E4A1-485F-8931-BAAA6BC0AD87}" name="D200raw" dataDxfId="25"/>
    <tableColumn id="7" xr3:uid="{893DF60A-7A59-48B9-80BC-C4A90E5FCA13}" name="D300raw" dataDxfId="24"/>
    <tableColumn id="8" xr3:uid="{93C85A14-B7A9-4542-BEE7-FE629BB0E0E3}" name="Fcur" dataDxfId="23"/>
    <tableColumn id="9" xr3:uid="{069421ED-B286-425B-9C7A-AA3CA017DAD0}" name="DM300c" dataDxfId="22"/>
    <tableColumn id="10" xr3:uid="{2BBCAEC9-7E14-4C9A-9696-6EF076FA94CC}" name="DM200c" dataDxfId="21"/>
    <tableColumn id="11" xr3:uid="{27B9A075-69E1-4B0A-B817-84F7C93A861E}" name="D0c" dataDxfId="20"/>
    <tableColumn id="12" xr3:uid="{5882FD61-BA07-4856-A3C1-AF6E2B67E6C3}" name="D200c" dataDxfId="19"/>
    <tableColumn id="13" xr3:uid="{6DD35328-B74E-4734-8197-A5B7F70C42EC}" name="D300c" dataDxfId="18"/>
    <tableColumn id="31" xr3:uid="{80C15C3E-FC9C-496E-A9F7-A3443444D702}" name="D600c" dataDxfId="17"/>
    <tableColumn id="30" xr3:uid="{0839193F-B69D-42CA-B06A-F1DF0EF7CE5C}" name="D900c" dataDxfId="16"/>
    <tableColumn id="27" xr3:uid="{A17AE1DD-EDFB-426E-9542-572EB50857B0}" name="BLIc" dataDxfId="15"/>
    <tableColumn id="26" xr3:uid="{9F5FFCCC-F7C1-481D-83E2-442F71CC1509}" name="LLIc" dataDxfId="14"/>
    <tableColumn id="25" xr3:uid="{06D56CBE-F950-485B-B337-6BA97066BC39}" name="MLIc" dataDxfId="13"/>
    <tableColumn id="14" xr3:uid="{574A6B57-4625-492E-98D5-70E473AFDC37}" name="Ravantcur" dataDxfId="12"/>
    <tableColumn id="15" xr3:uid="{5C13417C-640E-4E06-9558-376A6ED44E0A}" name="Rarrierecur" dataDxfId="11"/>
    <tableColumn id="16" xr3:uid="{3F3F4E7B-626E-4FFC-96A5-CC8D9D1BEC7E}" name="Fref" dataDxfId="10">
      <calculatedColumnFormula>IF(CorrectionParameters_Load_Active,IF(CorrectionParameters_Load_LoadReferenceSource="Sequence",DropSequence_Drop3_Value,CorrectionParameters_Load_CustomValue),ArrayVerif[[#This Row],[Fraw]])</calculatedColumnFormula>
    </tableColumn>
    <tableColumn id="17" xr3:uid="{E9927619-A5D0-41FC-A1E6-1633D89F05DC}" name="DM300ref" dataDxfId="9">
      <calculatedColumnFormula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18" xr3:uid="{88A7DB0A-4FF3-4C24-A326-3A873469D57A}" name="DM200ref" dataDxfId="8">
      <calculatedColumnFormula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19" xr3:uid="{6562299A-97F1-4578-A4B5-7E495742B509}" name="D0ref" dataDxfId="7">
      <calculatedColumnFormula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20" xr3:uid="{1DF4817B-0F09-4DB3-9F1E-2798DDDDB30E}" name="D200ref" dataDxfId="6">
      <calculatedColumnFormula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21" xr3:uid="{2C9904CB-4DFC-44F4-81B2-D31C3217510D}" name="D300ref" dataDxfId="5">
      <calculatedColumnFormula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29" xr3:uid="{01FC10F7-A724-4F8E-BAFD-8311A3D907DF}" name="BLIref" dataDxfId="4">
      <calculatedColumnFormula>ArrayVerif[[#This Row],[D0c]]-ArrayVerif[[#This Row],[D300c]]</calculatedColumnFormula>
    </tableColumn>
    <tableColumn id="28" xr3:uid="{B179112D-5B1D-4738-90C4-8196ACE0F844}" name="LLIref" dataDxfId="3">
      <calculatedColumnFormula>ArrayVerif[[#This Row],[D600c]]-ArrayVerif[[#This Row],[D900c]]</calculatedColumnFormula>
    </tableColumn>
    <tableColumn id="24" xr3:uid="{856029DC-E7F2-419B-8CFE-53F2ADC91D4D}" name="MLIref" dataDxfId="2">
      <calculatedColumnFormula>ArrayVerif[[#This Row],[D300c]]-ArrayVerif[[#This Row],[D600c]]</calculatedColumnFormula>
    </tableColumn>
    <tableColumn id="22" xr3:uid="{FA9E0D75-3150-46A6-A08E-EAD9447B376E}" name="Ravantref" dataDxfId="1">
      <calculatedColumnFormula array="1">(POWER(0.2,2)/2/(ArrayVerif[[#This Row],[D0c]]-ArrayVerif[[#This Row],[D200c]]))*IF(Unit_Deflection_Unit="um",1000000,100000)</calculatedColumnFormula>
    </tableColumn>
    <tableColumn id="23" xr3:uid="{A3928A7C-BF96-45AF-9242-D347B45BCD0B}" name="Rarriereref" dataDxfId="0">
      <calculatedColumnFormula array="1">(POWER(0.2,2)/2/(ArrayVerif[[#This Row],[D0c]]-ArrayVerif[[#This Row],[DM200c]]))*IF(Unit_Deflection_Unit="um",1000000,100000)</calculatedColumnFormula>
    </tableColumn>
  </tableColumns>
  <tableStyleInfo name="TableStyleMedium1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3" sqref="D13"/>
    </sheetView>
  </sheetViews>
  <sheetFormatPr baseColWidth="10" defaultColWidth="8.7265625" defaultRowHeight="12.5" x14ac:dyDescent="0.25"/>
  <cols>
    <col min="1" max="1" width="29.1796875" style="47" customWidth="1"/>
    <col min="2" max="16384" width="8.7265625" style="47"/>
  </cols>
  <sheetData>
    <row r="1" spans="1:2" x14ac:dyDescent="0.25">
      <c r="A1" s="47" t="s">
        <v>0</v>
      </c>
      <c r="B1" s="47" t="s">
        <v>1</v>
      </c>
    </row>
    <row r="2" spans="1:2" x14ac:dyDescent="0.25">
      <c r="A2" s="47" t="s">
        <v>2</v>
      </c>
      <c r="B2" s="47">
        <v>2</v>
      </c>
    </row>
    <row r="3" spans="1:2" x14ac:dyDescent="0.25">
      <c r="A3" s="47" t="s">
        <v>3</v>
      </c>
      <c r="B3" s="47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DD42-3C05-427D-B1B1-21E25B178A66}">
  <dimension ref="A1:O53"/>
  <sheetViews>
    <sheetView showWhiteSpace="0" view="pageLayout" topLeftCell="A7" zoomScale="85" zoomScaleNormal="115" zoomScaleSheetLayoutView="85" zoomScalePageLayoutView="85" workbookViewId="0">
      <selection activeCell="D45" sqref="D45"/>
    </sheetView>
  </sheetViews>
  <sheetFormatPr baseColWidth="10" defaultColWidth="11.453125" defaultRowHeight="14" x14ac:dyDescent="0.3"/>
  <cols>
    <col min="1" max="1" width="2.81640625" style="1" customWidth="1"/>
    <col min="2" max="14" width="6.453125" style="1" customWidth="1"/>
    <col min="15" max="15" width="2.26953125" style="1" customWidth="1"/>
    <col min="16" max="16384" width="11.453125" style="1"/>
  </cols>
  <sheetData>
    <row r="1" spans="1:15" ht="7.5" customHeight="1" x14ac:dyDescent="0.3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</row>
    <row r="2" spans="1:15" ht="17.5" x14ac:dyDescent="0.35">
      <c r="A2" s="2"/>
      <c r="B2" s="2"/>
      <c r="C2" s="2"/>
      <c r="D2" s="2"/>
      <c r="E2" s="213" t="s">
        <v>4</v>
      </c>
      <c r="F2" s="214"/>
      <c r="G2" s="214"/>
      <c r="H2" s="214"/>
      <c r="I2" s="214"/>
      <c r="J2" s="214"/>
      <c r="K2" s="214"/>
      <c r="L2" s="214"/>
      <c r="M2" s="214"/>
      <c r="N2" s="214"/>
      <c r="O2" s="2"/>
    </row>
    <row r="3" spans="1:15" ht="15.75" customHeight="1" x14ac:dyDescent="0.35">
      <c r="A3" s="2"/>
      <c r="B3" s="2"/>
      <c r="C3" s="2"/>
      <c r="D3" s="2"/>
      <c r="E3" s="4"/>
      <c r="F3" s="215"/>
      <c r="G3" s="215"/>
      <c r="H3" s="215"/>
      <c r="I3" s="215"/>
      <c r="J3" s="215"/>
      <c r="K3" s="215"/>
      <c r="L3" s="215"/>
      <c r="M3" s="215"/>
      <c r="N3" s="2"/>
      <c r="O3" s="2"/>
    </row>
    <row r="4" spans="1:15" ht="15.5" x14ac:dyDescent="0.35">
      <c r="A4" s="2"/>
      <c r="B4" s="2"/>
      <c r="C4" s="2"/>
      <c r="D4" s="2"/>
      <c r="E4" s="4"/>
      <c r="F4" s="4"/>
      <c r="G4" s="4"/>
      <c r="H4" s="4"/>
      <c r="I4" s="4"/>
      <c r="J4" s="2"/>
      <c r="K4" s="2"/>
      <c r="L4" s="2"/>
      <c r="M4" s="2"/>
      <c r="N4" s="2"/>
      <c r="O4" s="2"/>
    </row>
    <row r="5" spans="1:15" ht="8.25" customHeight="1" x14ac:dyDescent="0.3">
      <c r="A5" s="2"/>
      <c r="B5" s="2"/>
      <c r="C5" s="2"/>
      <c r="D5" s="2"/>
      <c r="E5" s="2"/>
      <c r="F5" s="2"/>
      <c r="G5" s="2"/>
      <c r="H5" s="5"/>
      <c r="I5" s="5"/>
      <c r="J5" s="2"/>
      <c r="K5" s="2"/>
      <c r="L5" s="2"/>
      <c r="M5" s="2"/>
      <c r="N5" s="2"/>
      <c r="O5" s="2"/>
    </row>
    <row r="6" spans="1:15" ht="8.25" customHeight="1" x14ac:dyDescent="0.3">
      <c r="A6" s="2"/>
      <c r="B6" s="2"/>
      <c r="C6" s="2"/>
      <c r="D6" s="2"/>
      <c r="E6" s="2"/>
      <c r="F6" s="2"/>
      <c r="G6" s="2"/>
      <c r="H6" s="5"/>
      <c r="I6" s="5"/>
      <c r="J6" s="2"/>
      <c r="K6" s="2"/>
      <c r="L6" s="2"/>
      <c r="M6" s="2"/>
      <c r="N6" s="2"/>
      <c r="O6" s="2"/>
    </row>
    <row r="7" spans="1:15" ht="16.5" customHeight="1" x14ac:dyDescent="0.3">
      <c r="A7" s="2"/>
      <c r="B7" s="216"/>
      <c r="C7" s="216"/>
      <c r="D7" s="216"/>
      <c r="E7" s="2"/>
      <c r="F7" s="2"/>
      <c r="G7" s="2"/>
      <c r="H7" s="5"/>
      <c r="I7" s="5"/>
      <c r="J7" s="2"/>
      <c r="K7" s="2"/>
      <c r="L7" s="2"/>
      <c r="M7" s="2"/>
      <c r="N7" s="2"/>
      <c r="O7" s="2"/>
    </row>
    <row r="8" spans="1:15" ht="12.75" customHeight="1" x14ac:dyDescent="0.3">
      <c r="A8" s="2"/>
      <c r="B8" s="217" t="s">
        <v>5</v>
      </c>
      <c r="C8" s="183"/>
      <c r="D8" s="183"/>
      <c r="E8" s="2"/>
      <c r="F8" s="2"/>
      <c r="G8" s="2"/>
      <c r="H8" s="5"/>
      <c r="I8" s="5"/>
      <c r="J8" s="2"/>
      <c r="K8" s="2"/>
      <c r="L8" s="2"/>
      <c r="M8" s="2"/>
      <c r="N8" s="2"/>
      <c r="O8" s="2"/>
    </row>
    <row r="9" spans="1:15" ht="15" customHeight="1" x14ac:dyDescent="0.3">
      <c r="A9" s="218"/>
      <c r="B9" s="218"/>
      <c r="C9" s="218"/>
      <c r="D9" s="218"/>
      <c r="E9" s="218"/>
      <c r="F9" s="2"/>
      <c r="G9" s="2"/>
      <c r="H9" s="5"/>
      <c r="I9" s="5"/>
      <c r="J9" s="2"/>
      <c r="K9" s="2"/>
      <c r="L9" s="2"/>
      <c r="M9" s="2"/>
      <c r="N9" s="2"/>
      <c r="O9" s="2"/>
    </row>
    <row r="10" spans="1:15" ht="15" customHeight="1" x14ac:dyDescent="0.3">
      <c r="A10" s="219"/>
      <c r="B10" s="219"/>
      <c r="C10" s="219"/>
      <c r="D10" s="219"/>
      <c r="E10" s="219"/>
      <c r="F10" s="2"/>
      <c r="G10" s="2"/>
      <c r="H10" s="5"/>
      <c r="I10" s="6"/>
      <c r="J10" s="220"/>
      <c r="K10" s="220"/>
      <c r="L10" s="220"/>
      <c r="M10" s="2"/>
      <c r="N10" s="2"/>
      <c r="O10" s="2"/>
    </row>
    <row r="11" spans="1:15" ht="1.5" customHeight="1" x14ac:dyDescent="0.3">
      <c r="A11" s="208"/>
      <c r="B11" s="208"/>
      <c r="C11" s="208"/>
      <c r="D11" s="208"/>
      <c r="E11" s="208"/>
      <c r="F11" s="7"/>
      <c r="G11" s="7"/>
      <c r="H11" s="7"/>
      <c r="I11" s="7"/>
      <c r="J11" s="7"/>
      <c r="K11" s="7"/>
      <c r="L11" s="7"/>
      <c r="M11" s="7"/>
      <c r="N11" s="2"/>
      <c r="O11" s="2"/>
    </row>
    <row r="12" spans="1:15" ht="21" customHeight="1" x14ac:dyDescent="0.3">
      <c r="A12" s="7"/>
      <c r="B12" s="209" t="s">
        <v>6</v>
      </c>
      <c r="C12" s="209"/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"/>
    </row>
    <row r="13" spans="1:15" ht="20.25" customHeight="1" x14ac:dyDescent="0.3">
      <c r="A13" s="7"/>
      <c r="B13" s="210" t="s">
        <v>7</v>
      </c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"/>
    </row>
    <row r="14" spans="1:15" ht="15.5" x14ac:dyDescent="0.3">
      <c r="A14" s="7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"/>
    </row>
    <row r="15" spans="1:15" ht="6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"/>
      <c r="O15" s="2"/>
    </row>
    <row r="16" spans="1:15" ht="18" customHeight="1" x14ac:dyDescent="0.3">
      <c r="A16" s="8"/>
      <c r="B16" s="186" t="s">
        <v>8</v>
      </c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8"/>
      <c r="O16" s="2"/>
    </row>
    <row r="17" spans="1:15" x14ac:dyDescent="0.3">
      <c r="A17" s="9"/>
      <c r="B17" s="28"/>
      <c r="C17" s="29"/>
      <c r="D17" s="30" t="s">
        <v>9</v>
      </c>
      <c r="E17" s="202" t="e">
        <f>IF(Project_Name="","",Project_Name)</f>
        <v>#NAME?</v>
      </c>
      <c r="F17" s="202"/>
      <c r="G17" s="202"/>
      <c r="H17" s="202"/>
      <c r="I17" s="31"/>
      <c r="J17" s="31"/>
      <c r="K17" s="30" t="s">
        <v>10</v>
      </c>
      <c r="L17" s="206">
        <f ca="1">TODAY()</f>
        <v>44984</v>
      </c>
      <c r="M17" s="206"/>
      <c r="N17" s="206"/>
      <c r="O17" s="2"/>
    </row>
    <row r="18" spans="1:15" x14ac:dyDescent="0.3">
      <c r="A18" s="9"/>
      <c r="B18" s="32"/>
      <c r="C18" s="33"/>
      <c r="D18" s="5" t="s">
        <v>11</v>
      </c>
      <c r="E18" s="203" t="e">
        <f>IF(Project_Town="","",Project_Town)</f>
        <v>#NAME?</v>
      </c>
      <c r="F18" s="203"/>
      <c r="G18" s="203"/>
      <c r="H18" s="203"/>
      <c r="I18" s="34"/>
      <c r="J18" s="35"/>
      <c r="K18" s="5" t="s">
        <v>12</v>
      </c>
      <c r="L18" s="211" t="e">
        <f>IF(Project_Project="","", Project_Project)</f>
        <v>#NAME?</v>
      </c>
      <c r="M18" s="211"/>
      <c r="N18" s="211"/>
      <c r="O18" s="2"/>
    </row>
    <row r="19" spans="1:15" x14ac:dyDescent="0.3">
      <c r="A19" s="9"/>
      <c r="B19" s="36"/>
      <c r="C19" s="37"/>
      <c r="D19" s="38" t="s">
        <v>13</v>
      </c>
      <c r="E19" s="199" t="e">
        <f>IF(Project_Customer="","",Project_Customer)</f>
        <v>#NAME?</v>
      </c>
      <c r="F19" s="199"/>
      <c r="G19" s="199"/>
      <c r="H19" s="199"/>
      <c r="I19" s="39"/>
      <c r="J19" s="39"/>
      <c r="K19" s="38" t="s">
        <v>14</v>
      </c>
      <c r="L19" s="212" t="e">
        <f xml:space="preserve"> IF(Project_Contact="","",Project_Contact)</f>
        <v>#NAME?</v>
      </c>
      <c r="M19" s="212"/>
      <c r="N19" s="212"/>
      <c r="O19" s="2"/>
    </row>
    <row r="20" spans="1:15" ht="18.75" customHeight="1" x14ac:dyDescent="0.3">
      <c r="A20" s="9"/>
      <c r="B20" s="11"/>
      <c r="C20" s="11"/>
      <c r="D20" s="15"/>
      <c r="E20" s="15"/>
      <c r="F20" s="15"/>
      <c r="G20" s="15"/>
      <c r="H20" s="15"/>
      <c r="I20" s="15"/>
      <c r="J20" s="15"/>
      <c r="K20" s="13"/>
      <c r="L20" s="13"/>
      <c r="M20" s="13"/>
      <c r="N20" s="2"/>
      <c r="O20" s="2"/>
    </row>
    <row r="21" spans="1:15" ht="18" customHeight="1" x14ac:dyDescent="0.3">
      <c r="A21" s="16"/>
      <c r="B21" s="186" t="s">
        <v>15</v>
      </c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8"/>
      <c r="O21" s="2"/>
    </row>
    <row r="22" spans="1:15" ht="14.25" customHeight="1" x14ac:dyDescent="0.3">
      <c r="A22" s="17"/>
      <c r="B22" s="28"/>
      <c r="C22" s="29"/>
      <c r="D22" s="30" t="s">
        <v>16</v>
      </c>
      <c r="E22" s="202" t="e">
        <f>IF(Project_Site="","",Project_Site)</f>
        <v>#NAME?</v>
      </c>
      <c r="F22" s="202"/>
      <c r="G22" s="202"/>
      <c r="H22" s="31"/>
      <c r="I22" s="31"/>
      <c r="J22" s="31"/>
      <c r="K22" s="30" t="s">
        <v>17</v>
      </c>
      <c r="L22" s="206" t="e">
        <f>IF(Report_Date="","",Report_Date)</f>
        <v>#NAME?</v>
      </c>
      <c r="M22" s="202"/>
      <c r="N22" s="207"/>
      <c r="O22" s="2"/>
    </row>
    <row r="23" spans="1:15" ht="14.25" customHeight="1" x14ac:dyDescent="0.3">
      <c r="A23" s="18"/>
      <c r="B23" s="32"/>
      <c r="C23" s="33"/>
      <c r="D23" s="5" t="s">
        <v>18</v>
      </c>
      <c r="E23" s="203" t="e">
        <f>IF(Report_Lane="","",Report_Lane)</f>
        <v>#NAME?</v>
      </c>
      <c r="F23" s="203"/>
      <c r="G23" s="203"/>
      <c r="H23" s="40"/>
      <c r="I23" s="40"/>
      <c r="J23" s="40"/>
      <c r="K23" s="5" t="s">
        <v>19</v>
      </c>
      <c r="L23" s="196" t="e" cm="1">
        <f t="array" ref="L23">IF(Report_Part="","",Report_Part)</f>
        <v>#NAME?</v>
      </c>
      <c r="M23" s="197"/>
      <c r="N23" s="198"/>
      <c r="O23" s="19"/>
    </row>
    <row r="24" spans="1:15" ht="14.25" customHeight="1" x14ac:dyDescent="0.3">
      <c r="A24" s="18"/>
      <c r="B24" s="36"/>
      <c r="C24" s="37"/>
      <c r="D24" s="38" t="s">
        <v>20</v>
      </c>
      <c r="E24" s="199" t="e">
        <f>IF(Report_Direction="","",Report_Direction)</f>
        <v>#NAME?</v>
      </c>
      <c r="F24" s="199"/>
      <c r="G24" s="199"/>
      <c r="H24" s="39"/>
      <c r="I24" s="39"/>
      <c r="J24" s="39"/>
      <c r="K24" s="38"/>
      <c r="L24" s="200"/>
      <c r="M24" s="200"/>
      <c r="N24" s="201"/>
      <c r="O24" s="2"/>
    </row>
    <row r="25" spans="1:15" ht="18.75" customHeight="1" x14ac:dyDescent="0.3">
      <c r="A25" s="9"/>
      <c r="B25" s="11"/>
      <c r="C25" s="11"/>
      <c r="D25" s="15"/>
      <c r="E25" s="15"/>
      <c r="F25" s="15"/>
      <c r="G25" s="15"/>
      <c r="H25" s="15"/>
      <c r="I25" s="15"/>
      <c r="J25" s="15"/>
      <c r="K25" s="13"/>
      <c r="L25" s="13"/>
      <c r="M25" s="13"/>
      <c r="N25" s="2"/>
      <c r="O25" s="2"/>
    </row>
    <row r="26" spans="1:15" ht="18" customHeight="1" x14ac:dyDescent="0.3">
      <c r="A26" s="16"/>
      <c r="B26" s="186" t="s">
        <v>21</v>
      </c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8"/>
      <c r="O26" s="2"/>
    </row>
    <row r="27" spans="1:15" x14ac:dyDescent="0.3">
      <c r="A27" s="17"/>
      <c r="B27" s="28"/>
      <c r="C27" s="29"/>
      <c r="D27" s="30" t="s">
        <v>22</v>
      </c>
      <c r="E27" s="202" t="e">
        <f>IF(Platform_Type="","",Platform_Type)</f>
        <v>#NAME?</v>
      </c>
      <c r="F27" s="202"/>
      <c r="G27" s="202"/>
      <c r="H27" s="29"/>
      <c r="I27" s="31"/>
      <c r="J27" s="31"/>
      <c r="K27" s="5" t="s">
        <v>23</v>
      </c>
      <c r="L27" s="9" t="e">
        <f>ROUND(AVERAGE(Pi_Tsurf),1)</f>
        <v>#NAME?</v>
      </c>
      <c r="M27" s="9"/>
      <c r="N27" s="41"/>
      <c r="O27" s="2"/>
    </row>
    <row r="28" spans="1:15" ht="15" customHeight="1" x14ac:dyDescent="0.3">
      <c r="A28" s="18"/>
      <c r="B28" s="32"/>
      <c r="C28" s="33"/>
      <c r="D28" s="5" t="s">
        <v>24</v>
      </c>
      <c r="E28" s="203" t="e">
        <f>IF(Platform_Layer="","",Platform_Layer)</f>
        <v>#NAME?</v>
      </c>
      <c r="F28" s="203"/>
      <c r="G28" s="203"/>
      <c r="H28" s="40"/>
      <c r="I28" s="40"/>
      <c r="J28" s="40"/>
      <c r="K28" s="5" t="s">
        <v>25</v>
      </c>
      <c r="L28" s="9" t="e">
        <f>ROUND(AVERAGE(Pi_Tair),1)</f>
        <v>#NAME?</v>
      </c>
      <c r="M28" s="9"/>
      <c r="N28" s="41"/>
      <c r="O28" s="19"/>
    </row>
    <row r="29" spans="1:15" ht="15" customHeight="1" x14ac:dyDescent="0.3">
      <c r="A29" s="18"/>
      <c r="B29" s="32"/>
      <c r="C29" s="33"/>
      <c r="D29" s="5" t="s">
        <v>26</v>
      </c>
      <c r="E29" s="197" t="e">
        <f>IF(Platform_Material="","",Platform_Material)</f>
        <v>#NAME?</v>
      </c>
      <c r="F29" s="197"/>
      <c r="G29" s="197"/>
      <c r="H29" s="40"/>
      <c r="I29" s="40"/>
      <c r="J29" s="40"/>
      <c r="K29" s="5" t="s">
        <v>27</v>
      </c>
      <c r="L29" s="204" t="e">
        <f>IF(Report_Weather="","",Report_Weather)</f>
        <v>#NAME?</v>
      </c>
      <c r="M29" s="204"/>
      <c r="N29" s="205"/>
      <c r="O29" s="19"/>
    </row>
    <row r="30" spans="1:15" ht="15" customHeight="1" x14ac:dyDescent="0.3">
      <c r="A30" s="18"/>
      <c r="B30" s="32"/>
      <c r="C30" s="33"/>
      <c r="D30" s="5" t="s">
        <v>49</v>
      </c>
      <c r="E30" s="46" t="e">
        <f>IF(CorrectionParameters_Load_Active,"Correction à " &amp; IF(CorrectionParameters_Load_LoadReferenceSource="Sequence","la valeur séquence de " &amp; DropSequence_Drop3_Value,CorrectionParameters_Load_CustomValue) &amp; " " &amp; Unit_Force_Unit,"Aucune")</f>
        <v>#NAME?</v>
      </c>
      <c r="F30" s="35"/>
      <c r="G30" s="35"/>
      <c r="H30" s="40"/>
      <c r="I30" s="40"/>
      <c r="J30" s="40"/>
      <c r="K30" s="5"/>
      <c r="L30" s="9"/>
      <c r="M30" s="9"/>
      <c r="N30" s="41"/>
      <c r="O30" s="19"/>
    </row>
    <row r="31" spans="1:15" x14ac:dyDescent="0.3">
      <c r="A31" s="18"/>
      <c r="B31" s="36"/>
      <c r="C31" s="37"/>
      <c r="D31" s="38" t="s">
        <v>50</v>
      </c>
      <c r="E31" s="54" t="e" cm="1">
        <f t="array" ref="E31">IF(CorrectionParameters_Temperature_Active,"Corrigée à " &amp; CorrectionParameters_Temperature_TemperatureTo &amp; Unit_Temperature_Unit,"Aucune")</f>
        <v>#NAME?</v>
      </c>
      <c r="F31" s="55"/>
      <c r="G31" s="38" t="e">
        <f>IF(CorrectionParameters_Load_Active,"De :","")</f>
        <v>#NAME?</v>
      </c>
      <c r="H31" s="54" t="e">
        <f>IF(CorrectionParameters_Load_Active,CorrectionParameters_Temperature_TemperatureFromSource &amp; " (moyenne " &amp; CorrectionParameters_Temperature_Average &amp; ")","")</f>
        <v>#NAME?</v>
      </c>
      <c r="I31" s="54"/>
      <c r="J31" s="54"/>
      <c r="K31" s="38" t="e">
        <f>IF(CorrectionParameters_Load_Active,"Structure :","")</f>
        <v>#NAME?</v>
      </c>
      <c r="L31" s="37" t="e">
        <f>IF(CorrectionParameters_Load_Active, CorrectionParameters_Temperature_StructureType_Name &amp; " (K=" &amp; ROUND(CorrectionParameters_Temperature_StructureType_K,2) &amp; ")","")</f>
        <v>#NAME?</v>
      </c>
      <c r="M31" s="37"/>
      <c r="N31" s="56"/>
      <c r="O31" s="2"/>
    </row>
    <row r="32" spans="1:15" ht="18.75" customHeight="1" x14ac:dyDescent="0.3">
      <c r="A32" s="9"/>
      <c r="B32" s="11"/>
      <c r="C32" s="11"/>
      <c r="D32" s="15"/>
      <c r="E32" s="15"/>
      <c r="F32" s="15"/>
      <c r="G32" s="15"/>
      <c r="H32" s="15"/>
      <c r="I32" s="15"/>
      <c r="J32" s="15"/>
      <c r="K32" s="13"/>
      <c r="L32" s="13"/>
      <c r="M32" s="13"/>
      <c r="N32" s="2"/>
      <c r="O32" s="2"/>
    </row>
    <row r="33" spans="1:15" ht="18" customHeight="1" x14ac:dyDescent="0.3">
      <c r="A33" s="16"/>
      <c r="B33" s="186" t="s">
        <v>28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8"/>
      <c r="O33" s="2"/>
    </row>
    <row r="34" spans="1:15" x14ac:dyDescent="0.3">
      <c r="A34" s="17"/>
      <c r="B34" s="42"/>
      <c r="C34" s="43"/>
      <c r="D34" s="44" t="s">
        <v>29</v>
      </c>
      <c r="E34" s="169" t="e" cm="1">
        <f t="array" ref="E34">IF(Hardware_SerialNumber="","","Heavydyn " &amp; Hardware_SerialNumber)</f>
        <v>#NAME?</v>
      </c>
      <c r="F34" s="169"/>
      <c r="G34" s="169"/>
      <c r="H34" s="45"/>
      <c r="I34" s="45"/>
      <c r="J34" s="45"/>
      <c r="K34" s="44" t="s">
        <v>38</v>
      </c>
      <c r="L34" s="170" t="e" cm="1">
        <f t="array" ref="L34">IF(Hardware_CertificateStart="","",Hardware_CertificateStart)</f>
        <v>#NAME?</v>
      </c>
      <c r="M34" s="170"/>
      <c r="N34" s="171"/>
      <c r="O34" s="2"/>
    </row>
    <row r="35" spans="1:15" ht="15" customHeight="1" x14ac:dyDescent="0.3">
      <c r="A35" s="18"/>
      <c r="B35" s="33"/>
      <c r="C35" s="33"/>
      <c r="D35" s="5"/>
      <c r="E35" s="9"/>
      <c r="F35" s="9"/>
      <c r="G35" s="5"/>
      <c r="H35" s="5"/>
      <c r="I35" s="5"/>
      <c r="J35" s="5"/>
      <c r="K35" s="5"/>
      <c r="L35" s="9"/>
      <c r="M35" s="9"/>
      <c r="N35" s="9"/>
      <c r="O35" s="19"/>
    </row>
    <row r="36" spans="1:15" ht="15" customHeight="1" x14ac:dyDescent="0.3">
      <c r="A36" s="18"/>
      <c r="B36" s="186" t="s">
        <v>35</v>
      </c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8"/>
      <c r="O36" s="19"/>
    </row>
    <row r="37" spans="1:15" ht="15" customHeight="1" x14ac:dyDescent="0.3">
      <c r="A37" s="18"/>
      <c r="B37" s="189"/>
      <c r="C37" s="190"/>
      <c r="D37" s="191" t="s">
        <v>37</v>
      </c>
      <c r="E37" s="191"/>
      <c r="F37" s="191"/>
      <c r="G37" s="191" t="e" cm="1">
        <f t="array" ref="G37">"Valeur corrigées (" &amp; Unit_Force_Unit &amp; ", " &amp;Unit_Deflection_Unit &amp; ")"</f>
        <v>#NAME?</v>
      </c>
      <c r="H37" s="191"/>
      <c r="I37" s="191"/>
      <c r="J37" s="191"/>
      <c r="K37" s="191"/>
      <c r="L37" s="191"/>
      <c r="M37" s="192" t="s">
        <v>42</v>
      </c>
      <c r="N37" s="193"/>
      <c r="O37" s="19"/>
    </row>
    <row r="38" spans="1:15" ht="34" customHeight="1" x14ac:dyDescent="0.3">
      <c r="A38" s="18"/>
      <c r="B38" s="48" t="s">
        <v>41</v>
      </c>
      <c r="C38" s="49" t="s">
        <v>36</v>
      </c>
      <c r="D38" s="49" t="s">
        <v>47</v>
      </c>
      <c r="E38" s="50" t="s">
        <v>52</v>
      </c>
      <c r="F38" s="50" t="s">
        <v>51</v>
      </c>
      <c r="G38" s="50" t="s">
        <v>52</v>
      </c>
      <c r="H38" s="50" t="s">
        <v>43</v>
      </c>
      <c r="I38" s="50" t="s">
        <v>44</v>
      </c>
      <c r="J38" s="50" t="s">
        <v>45</v>
      </c>
      <c r="K38" s="49" t="s">
        <v>46</v>
      </c>
      <c r="L38" s="49" t="s">
        <v>48</v>
      </c>
      <c r="M38" s="194"/>
      <c r="N38" s="195"/>
      <c r="O38" s="19"/>
    </row>
    <row r="39" spans="1:15" ht="15" customHeight="1" x14ac:dyDescent="0.3">
      <c r="A39" s="18"/>
      <c r="B39" s="51">
        <v>1</v>
      </c>
      <c r="C39" s="133" t="str" cm="1">
        <f t="array" ref="C39">IFERROR(Z1_Name,"")</f>
        <v/>
      </c>
      <c r="D39" s="134" t="str">
        <f>IFERROR(IF(CorrectionParameters_Temperature_Active,_xlfn.SWITCH(CorrectionParameters_Temperature_TemperatureFromSource,"Tair",AVERAGE(Z1_Pi_Tair),"Tsurf",AVERAGE(Z1_Pi_Tsurf),"Tman",AVERAGE(Z1_Pi_Tman),"Custom",CorrectionParameters_Temperature_CustomValue),""),"")</f>
        <v/>
      </c>
      <c r="E39" s="135" t="str">
        <f>IFERROR(AVERAGE(Z1_Pi_D3_Load_Raw),"")</f>
        <v/>
      </c>
      <c r="F39" s="136" t="str">
        <f>IFERROR(AVERAGE(Z1_Pi_D3_D0_Raw),"")</f>
        <v/>
      </c>
      <c r="G39" s="134" t="str">
        <f>IFERROR(AVERAGE(Z1_Pi_D3_Load),"")</f>
        <v/>
      </c>
      <c r="H39" s="137" t="str">
        <f>IFERROR(AVERAGE(Z1_Pi_D3_D0),"")</f>
        <v/>
      </c>
      <c r="I39" s="137" t="str">
        <f>IFERROR(MIN(Z1_Pi_D3_D0),"")</f>
        <v/>
      </c>
      <c r="J39" s="137" t="str">
        <f>IFERROR(MAX(Z1_Pi_D3_D0),"")</f>
        <v/>
      </c>
      <c r="K39" s="137" t="str">
        <f>IFERROR(STDEVA(Z1_Pi_D3_D0),"")</f>
        <v/>
      </c>
      <c r="L39" s="136" t="str" cm="1">
        <f t="array" ref="L39">IFERROR(Z1_CharacteristicDeflection,"")</f>
        <v/>
      </c>
      <c r="M39" s="223"/>
      <c r="N39" s="224"/>
      <c r="O39" s="19"/>
    </row>
    <row r="40" spans="1:15" ht="15" customHeight="1" x14ac:dyDescent="0.3">
      <c r="A40" s="18"/>
      <c r="B40" s="52">
        <v>2</v>
      </c>
      <c r="C40" s="133" t="str" cm="1">
        <f t="array" ref="C40">IFERROR(Z2_Name,"")</f>
        <v/>
      </c>
      <c r="D40" s="134" t="str">
        <f>IFERROR(IF(CorrectionParameters_Temperature_Active,_xlfn.SWITCH(CorrectionParameters_Temperature_TemperatureFromSource,"Tair",AVERAGE(Z2_Pi_Tair),"Tsurf",AVERAGE(Z2_Pi_Tsurf),"Tman",AVERAGE(Z2_Pi_Tman),"Custom",CorrectionParameters_Temperature_CustomValue),""),"")</f>
        <v/>
      </c>
      <c r="E40" s="135" t="str">
        <f>IFERROR(AVERAGE(Z2_Pi_D3_Load_Raw),"")</f>
        <v/>
      </c>
      <c r="F40" s="136" t="str">
        <f>IFERROR(AVERAGE(Z2_Pi_D3_D0_Raw),"")</f>
        <v/>
      </c>
      <c r="G40" s="134" t="str">
        <f>IFERROR(AVERAGE(Z2_Pi_D3_Load),"")</f>
        <v/>
      </c>
      <c r="H40" s="137" t="str">
        <f>IFERROR(AVERAGE(Z2_Pi_D3_D0),"")</f>
        <v/>
      </c>
      <c r="I40" s="137" t="str">
        <f>IFERROR(MIN(Z2_Pi_D3_D0),"")</f>
        <v/>
      </c>
      <c r="J40" s="137" t="str">
        <f>IFERROR(MAX(Z2_Pi_D3_D0),"")</f>
        <v/>
      </c>
      <c r="K40" s="137" t="str">
        <f>IFERROR(STDEVA(Z2_Pi_D3_D0),"")</f>
        <v/>
      </c>
      <c r="L40" s="136" t="str" cm="1">
        <f t="array" ref="L40">IFERROR(Z2_CharacteristicDeflection,"")</f>
        <v/>
      </c>
      <c r="M40" s="225"/>
      <c r="N40" s="226"/>
      <c r="O40" s="19"/>
    </row>
    <row r="41" spans="1:15" ht="15" customHeight="1" x14ac:dyDescent="0.3">
      <c r="A41" s="18"/>
      <c r="B41" s="52">
        <v>3</v>
      </c>
      <c r="C41" s="133" t="str" cm="1">
        <f t="array" ref="C41">IFERROR(Z3_Name,"")</f>
        <v/>
      </c>
      <c r="D41" s="134" t="str">
        <f>IFERROR(IF(CorrectionParameters_Temperature_Active,_xlfn.SWITCH(CorrectionParameters_Temperature_TemperatureFromSource,"Tair",AVERAGE(Z3_Pi_Tair),"Tsurf",AVERAGE(Z3_Pi_Tsurf),"Tman",AVERAGE(Z3_Pi_Tman),"Custom",CorrectionParameters_Temperature_CustomValue),""),"")</f>
        <v/>
      </c>
      <c r="E41" s="135" t="str">
        <f>IFERROR(AVERAGE(Z3_Pi_D3_Load_Raw),"")</f>
        <v/>
      </c>
      <c r="F41" s="136" t="str">
        <f>IFERROR(AVERAGE(Z3_Pi_D3_D0_Raw),"")</f>
        <v/>
      </c>
      <c r="G41" s="134" t="str">
        <f>IFERROR(AVERAGE(Z3_Pi_D3_Load),"")</f>
        <v/>
      </c>
      <c r="H41" s="137" t="str">
        <f>IFERROR(AVERAGE(Z3_Pi_D3_D0),"")</f>
        <v/>
      </c>
      <c r="I41" s="137" t="str">
        <f>IFERROR(MIN(Z3_Pi_D3_D0),"")</f>
        <v/>
      </c>
      <c r="J41" s="137" t="str">
        <f>IFERROR(MAX(Z3_Pi_D3_D0),"")</f>
        <v/>
      </c>
      <c r="K41" s="137" t="str">
        <f>IFERROR(STDEVA(Z3_Pi_D3_D0),"")</f>
        <v/>
      </c>
      <c r="L41" s="136" t="str" cm="1">
        <f t="array" ref="L41">IFERROR(Z3_CharacteristicDeflection,"")</f>
        <v/>
      </c>
      <c r="M41" s="225"/>
      <c r="N41" s="226"/>
      <c r="O41" s="19"/>
    </row>
    <row r="42" spans="1:15" ht="15" customHeight="1" x14ac:dyDescent="0.3">
      <c r="A42" s="18"/>
      <c r="B42" s="52">
        <v>4</v>
      </c>
      <c r="C42" s="133" t="str" cm="1">
        <f t="array" ref="C42">IFERROR(Z4_Name,"")</f>
        <v/>
      </c>
      <c r="D42" s="134" t="str">
        <f>IFERROR(IF(CorrectionParameters_Temperature_Active,_xlfn.SWITCH(CorrectionParameters_Temperature_TemperatureFromSource,"Tair",AVERAGE(Z4_Pi_Tair),"Tsurf",AVERAGE(Z4_Pi_Tsurf),"Tman",AVERAGE(Z4_Pi_Tman),"Custom",CorrectionParameters_Temperature_CustomValue),""),"")</f>
        <v/>
      </c>
      <c r="E42" s="135" t="str">
        <f>IFERROR(AVERAGE(Z4_Pi_D3_Load_Raw),"")</f>
        <v/>
      </c>
      <c r="F42" s="136" t="str">
        <f>IFERROR(AVERAGE(Z4_Pi_D3_D0_Raw),"")</f>
        <v/>
      </c>
      <c r="G42" s="134" t="str">
        <f>IFERROR(AVERAGE(Z4_Pi_D3_Load),"")</f>
        <v/>
      </c>
      <c r="H42" s="137" t="str">
        <f>IFERROR(AVERAGE(Z4_Pi_D3_D0),"")</f>
        <v/>
      </c>
      <c r="I42" s="137" t="str">
        <f>IFERROR(MIN(Z4_Pi_D3_D0),"")</f>
        <v/>
      </c>
      <c r="J42" s="137" t="str">
        <f>IFERROR(MAX(Z4_Pi_D3_D0),"")</f>
        <v/>
      </c>
      <c r="K42" s="137" t="str">
        <f>IFERROR(STDEVA(Z4_Pi_D3_D0),"")</f>
        <v/>
      </c>
      <c r="L42" s="136" t="str" cm="1">
        <f t="array" ref="L42">IFERROR(Z4_CharacteristicDeflection,"")</f>
        <v/>
      </c>
      <c r="M42" s="225"/>
      <c r="N42" s="226"/>
      <c r="O42" s="19"/>
    </row>
    <row r="43" spans="1:15" ht="15" customHeight="1" x14ac:dyDescent="0.3">
      <c r="A43" s="18"/>
      <c r="B43" s="52">
        <v>5</v>
      </c>
      <c r="C43" s="133" t="str" cm="1">
        <f t="array" ref="C43">IFERROR(Z5_Name,"")</f>
        <v/>
      </c>
      <c r="D43" s="134" t="str">
        <f>IFERROR(IF(CorrectionParameters_Temperature_Active,_xlfn.SWITCH(CorrectionParameters_Temperature_TemperatureFromSource,"Tair",AVERAGE(Z5_Pi_Tair),"Tsurf",AVERAGE(Z5_Pi_Tsurf),"Tman",AVERAGE(Z5_Pi_Tman),"Custom",CorrectionParameters_Temperature_CustomValue),""),"")</f>
        <v/>
      </c>
      <c r="E43" s="135" t="str">
        <f>IFERROR(AVERAGE(Z5_Pi_D3_Load_Raw),"")</f>
        <v/>
      </c>
      <c r="F43" s="136" t="str">
        <f>IFERROR(AVERAGE(Z5_Pi_D3_D0_Raw),"")</f>
        <v/>
      </c>
      <c r="G43" s="134" t="str">
        <f>IFERROR(AVERAGE(Z5_Pi_D3_Load),"")</f>
        <v/>
      </c>
      <c r="H43" s="137" t="str">
        <f>IFERROR(AVERAGE(Z5_Pi_D3_D0),"")</f>
        <v/>
      </c>
      <c r="I43" s="137" t="str">
        <f>IFERROR(MIN(Z5_Pi_D3_D0),"")</f>
        <v/>
      </c>
      <c r="J43" s="137" t="str">
        <f>IFERROR(MAX(Z5_Pi_D3_D0),"")</f>
        <v/>
      </c>
      <c r="K43" s="137" t="str">
        <f>IFERROR(STDEVA(Z5_Pi_D3_D0),"")</f>
        <v/>
      </c>
      <c r="L43" s="136" t="str" cm="1">
        <f t="array" ref="L43">IFERROR(Z5_CharacteristicDeflection,"")</f>
        <v/>
      </c>
      <c r="M43" s="225"/>
      <c r="N43" s="226"/>
      <c r="O43" s="19"/>
    </row>
    <row r="44" spans="1:15" ht="15" customHeight="1" x14ac:dyDescent="0.3">
      <c r="A44" s="18"/>
      <c r="B44" s="53">
        <v>6</v>
      </c>
      <c r="C44" s="138" t="str" cm="1">
        <f t="array" ref="C44">IFERROR(Z6_Name,"")</f>
        <v/>
      </c>
      <c r="D44" s="139" t="str">
        <f>IFERROR(IF(CorrectionParameters_Temperature_Active,_xlfn.SWITCH(CorrectionParameters_Temperature_TemperatureFromSource,"Tair",AVERAGE(Z6_Pi_Tair),"Tsurf",AVERAGE(Z6_Pi_Tsurf),"Tman",AVERAGE(Z6_Pi_Tman),"Custom",CorrectionParameters_Temperature_CustomValue),""),"")</f>
        <v/>
      </c>
      <c r="E44" s="140" t="str">
        <f>IFERROR(AVERAGE(Z6_Pi_D3_Load_Raw),"")</f>
        <v/>
      </c>
      <c r="F44" s="141" t="str">
        <f>IFERROR(AVERAGE(Z6_Pi_D3_D0_Raw),"")</f>
        <v/>
      </c>
      <c r="G44" s="139" t="str">
        <f>IFERROR(AVERAGE(Z6_Pi_D3_Load),"")</f>
        <v/>
      </c>
      <c r="H44" s="142" t="str">
        <f>IFERROR(AVERAGE(Z6_Pi_D3_D0),"")</f>
        <v/>
      </c>
      <c r="I44" s="142" t="str">
        <f>IFERROR(MIN(Z6_Pi_D3_D0),"")</f>
        <v/>
      </c>
      <c r="J44" s="142" t="str">
        <f>IFERROR(MAX(Z6_Pi_D3_D0),"")</f>
        <v/>
      </c>
      <c r="K44" s="142" t="str">
        <f>IFERROR(STDEVA(Z6_Pi_D3_D0),"")</f>
        <v/>
      </c>
      <c r="L44" s="141" t="str" cm="1">
        <f t="array" ref="L44">IFERROR(Z6_CharacteristicDeflection,"")</f>
        <v/>
      </c>
      <c r="M44" s="221"/>
      <c r="N44" s="222"/>
      <c r="O44" s="19"/>
    </row>
    <row r="45" spans="1:15" ht="15" customHeight="1" x14ac:dyDescent="0.3">
      <c r="A45" s="18"/>
      <c r="B45" s="33"/>
      <c r="C45" s="33"/>
      <c r="D45" s="5"/>
      <c r="E45" s="9"/>
      <c r="F45" s="9"/>
      <c r="G45" s="5"/>
      <c r="H45" s="5"/>
      <c r="I45" s="5"/>
      <c r="J45" s="5"/>
      <c r="K45" s="5"/>
      <c r="L45" s="9"/>
      <c r="M45" s="9"/>
      <c r="N45" s="9"/>
      <c r="O45" s="19"/>
    </row>
    <row r="46" spans="1:15" ht="15" customHeight="1" x14ac:dyDescent="0.3">
      <c r="A46" s="18"/>
      <c r="B46" s="33"/>
      <c r="C46" s="33"/>
      <c r="D46" s="5"/>
      <c r="E46" s="9"/>
      <c r="F46" s="9"/>
      <c r="G46" s="5"/>
      <c r="H46" s="5"/>
      <c r="I46" s="5"/>
      <c r="J46" s="5"/>
      <c r="K46" s="5"/>
      <c r="L46" s="9"/>
      <c r="M46" s="9"/>
      <c r="N46" s="9"/>
      <c r="O46" s="19"/>
    </row>
    <row r="47" spans="1:15" x14ac:dyDescent="0.3">
      <c r="A47" s="2"/>
      <c r="B47" s="20" t="s">
        <v>30</v>
      </c>
      <c r="C47" s="21"/>
      <c r="D47" s="22"/>
      <c r="E47" s="21"/>
      <c r="F47" s="176" t="s">
        <v>31</v>
      </c>
      <c r="G47" s="176"/>
      <c r="H47" s="176"/>
      <c r="I47" s="176"/>
      <c r="J47" s="176"/>
      <c r="K47" s="10"/>
      <c r="L47" s="177" t="s">
        <v>32</v>
      </c>
      <c r="M47" s="177"/>
      <c r="N47" s="178"/>
      <c r="O47" s="2"/>
    </row>
    <row r="48" spans="1:15" ht="15" customHeight="1" x14ac:dyDescent="0.3">
      <c r="A48" s="2"/>
      <c r="B48" s="179" t="e">
        <f>IF(PVs_Commentaire="","",PVs_Commentaire)</f>
        <v>#NAME?</v>
      </c>
      <c r="C48" s="180"/>
      <c r="D48" s="180"/>
      <c r="E48" s="180"/>
      <c r="F48" s="183" t="e">
        <f>IF(PVs_Operateur="","",PVs_Operateur)</f>
        <v>#NAME?</v>
      </c>
      <c r="G48" s="183"/>
      <c r="H48" s="183"/>
      <c r="I48" s="183"/>
      <c r="J48" s="183"/>
      <c r="K48" s="2"/>
      <c r="L48" s="184"/>
      <c r="M48" s="184"/>
      <c r="N48" s="185"/>
      <c r="O48" s="2"/>
    </row>
    <row r="49" spans="1:15" x14ac:dyDescent="0.3">
      <c r="A49" s="2"/>
      <c r="B49" s="179"/>
      <c r="C49" s="180"/>
      <c r="D49" s="180"/>
      <c r="E49" s="180"/>
      <c r="F49" s="183" t="s">
        <v>33</v>
      </c>
      <c r="G49" s="183"/>
      <c r="H49" s="183"/>
      <c r="I49" s="183"/>
      <c r="J49" s="183"/>
      <c r="K49" s="2"/>
      <c r="L49" s="2"/>
      <c r="M49" s="2"/>
      <c r="N49" s="23"/>
      <c r="O49" s="2"/>
    </row>
    <row r="50" spans="1:15" ht="5.25" customHeight="1" x14ac:dyDescent="0.3">
      <c r="A50" s="2"/>
      <c r="B50" s="181"/>
      <c r="C50" s="182"/>
      <c r="D50" s="182"/>
      <c r="E50" s="182"/>
      <c r="F50" s="24"/>
      <c r="G50" s="14"/>
      <c r="H50" s="14"/>
      <c r="I50" s="24"/>
      <c r="J50" s="24"/>
      <c r="K50" s="24"/>
      <c r="L50" s="24"/>
      <c r="M50" s="24"/>
      <c r="N50" s="25"/>
      <c r="O50" s="2"/>
    </row>
    <row r="51" spans="1:15" ht="14.15" customHeight="1" x14ac:dyDescent="0.3">
      <c r="A51" s="2"/>
      <c r="B51" s="26"/>
      <c r="C51" s="26"/>
      <c r="D51" s="26"/>
      <c r="E51" s="26"/>
      <c r="F51" s="2"/>
      <c r="G51" s="12"/>
      <c r="H51" s="12"/>
      <c r="I51" s="2"/>
      <c r="J51" s="2"/>
      <c r="K51" s="2"/>
      <c r="L51" s="2"/>
      <c r="M51" s="2"/>
      <c r="N51" s="2"/>
      <c r="O51" s="2"/>
    </row>
    <row r="52" spans="1:15" ht="11.5" customHeight="1" x14ac:dyDescent="0.3">
      <c r="A52" s="2"/>
      <c r="B52" s="27"/>
      <c r="C52" s="27"/>
      <c r="D52" s="27"/>
      <c r="E52" s="172" t="s">
        <v>39</v>
      </c>
      <c r="F52" s="172"/>
      <c r="G52" s="172"/>
      <c r="H52" s="172"/>
      <c r="I52" s="172"/>
      <c r="J52" s="172"/>
      <c r="K52" s="172"/>
      <c r="L52" s="172"/>
      <c r="M52" s="173" t="s">
        <v>34</v>
      </c>
      <c r="N52" s="173"/>
      <c r="O52" s="2"/>
    </row>
    <row r="53" spans="1:15" ht="12" customHeight="1" x14ac:dyDescent="0.3">
      <c r="A53" s="2"/>
      <c r="B53" s="2"/>
      <c r="C53" s="2"/>
      <c r="D53" s="2"/>
      <c r="E53" s="175" t="s">
        <v>40</v>
      </c>
      <c r="F53" s="175"/>
      <c r="G53" s="175"/>
      <c r="H53" s="175"/>
      <c r="I53" s="175"/>
      <c r="J53" s="175"/>
      <c r="K53" s="175"/>
      <c r="L53" s="175"/>
      <c r="M53" s="174"/>
      <c r="N53" s="174"/>
      <c r="O53" s="2"/>
    </row>
  </sheetData>
  <mergeCells count="53">
    <mergeCell ref="M44:N44"/>
    <mergeCell ref="M39:N39"/>
    <mergeCell ref="M40:N40"/>
    <mergeCell ref="M41:N41"/>
    <mergeCell ref="M42:N42"/>
    <mergeCell ref="M43:N43"/>
    <mergeCell ref="A10:E10"/>
    <mergeCell ref="J10:L10"/>
    <mergeCell ref="E17:H17"/>
    <mergeCell ref="E18:H18"/>
    <mergeCell ref="E19:H19"/>
    <mergeCell ref="E2:N2"/>
    <mergeCell ref="F3:M3"/>
    <mergeCell ref="B7:D7"/>
    <mergeCell ref="B8:D8"/>
    <mergeCell ref="A9:E9"/>
    <mergeCell ref="E22:G22"/>
    <mergeCell ref="L22:N22"/>
    <mergeCell ref="A11:E11"/>
    <mergeCell ref="B12:N12"/>
    <mergeCell ref="B13:N13"/>
    <mergeCell ref="B14:N14"/>
    <mergeCell ref="B16:N16"/>
    <mergeCell ref="L17:N17"/>
    <mergeCell ref="L18:N18"/>
    <mergeCell ref="L19:N19"/>
    <mergeCell ref="B21:N21"/>
    <mergeCell ref="B33:N33"/>
    <mergeCell ref="L23:N23"/>
    <mergeCell ref="E24:G24"/>
    <mergeCell ref="L24:N24"/>
    <mergeCell ref="B26:N26"/>
    <mergeCell ref="E27:G27"/>
    <mergeCell ref="E23:G23"/>
    <mergeCell ref="E28:G28"/>
    <mergeCell ref="E29:G29"/>
    <mergeCell ref="L29:N29"/>
    <mergeCell ref="E34:G34"/>
    <mergeCell ref="L34:N34"/>
    <mergeCell ref="E52:L52"/>
    <mergeCell ref="M52:N53"/>
    <mergeCell ref="E53:L53"/>
    <mergeCell ref="F47:J47"/>
    <mergeCell ref="L47:N47"/>
    <mergeCell ref="B48:E50"/>
    <mergeCell ref="F48:J48"/>
    <mergeCell ref="L48:N48"/>
    <mergeCell ref="F49:J49"/>
    <mergeCell ref="B36:N36"/>
    <mergeCell ref="B37:C37"/>
    <mergeCell ref="D37:F37"/>
    <mergeCell ref="G37:L37"/>
    <mergeCell ref="M37:N38"/>
  </mergeCells>
  <hyperlinks>
    <hyperlink ref="B8" r:id="rId1" xr:uid="{91983731-F13D-4319-909D-BDFC988C21DA}"/>
  </hyperlinks>
  <printOptions horizontalCentered="1"/>
  <pageMargins left="0.23622047244094491" right="0.23622047244094491" top="0.39370078740157483" bottom="0.19685039370078741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3FD6-93A4-4687-AF81-4069E1349656}">
  <dimension ref="A1:X38"/>
  <sheetViews>
    <sheetView showWhiteSpace="0" view="pageLayout" zoomScaleNormal="115" zoomScaleSheetLayoutView="85" workbookViewId="0">
      <selection activeCell="E8" sqref="E8"/>
    </sheetView>
  </sheetViews>
  <sheetFormatPr baseColWidth="10" defaultColWidth="11.453125" defaultRowHeight="14" x14ac:dyDescent="0.3"/>
  <cols>
    <col min="1" max="1" width="2.81640625" style="1" customWidth="1"/>
    <col min="2" max="3" width="6.7265625" style="1" customWidth="1"/>
    <col min="4" max="5" width="10" style="1" customWidth="1"/>
    <col min="6" max="7" width="6.81640625" style="1" customWidth="1"/>
    <col min="8" max="19" width="5.7265625" style="1" customWidth="1"/>
    <col min="20" max="20" width="7.6328125" style="1" customWidth="1"/>
    <col min="21" max="23" width="4.81640625" style="1" customWidth="1"/>
    <col min="24" max="24" width="2.26953125" style="1" customWidth="1"/>
    <col min="25" max="16384" width="11.453125" style="1"/>
  </cols>
  <sheetData>
    <row r="1" spans="1:24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</row>
    <row r="2" spans="1:24" s="2" customFormat="1" ht="26.15" customHeight="1" x14ac:dyDescent="0.5">
      <c r="J2" s="248" t="s">
        <v>53</v>
      </c>
      <c r="K2" s="248"/>
      <c r="L2" s="248"/>
      <c r="M2" s="248"/>
      <c r="N2" s="248"/>
      <c r="O2" s="248"/>
      <c r="P2" s="248"/>
      <c r="Q2" s="248"/>
      <c r="R2" s="248"/>
      <c r="S2" s="248"/>
      <c r="T2" s="248"/>
    </row>
    <row r="3" spans="1:24" s="2" customFormat="1" ht="15.75" customHeight="1" x14ac:dyDescent="0.35">
      <c r="J3" s="215" t="s">
        <v>7</v>
      </c>
      <c r="K3" s="215"/>
      <c r="L3" s="215"/>
      <c r="M3" s="215"/>
      <c r="N3" s="215"/>
      <c r="O3" s="215"/>
      <c r="P3" s="215"/>
      <c r="Q3" s="215"/>
      <c r="R3" s="215"/>
      <c r="S3" s="215"/>
      <c r="T3" s="215"/>
    </row>
    <row r="4" spans="1:24" ht="15.5" x14ac:dyDescent="0.35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</row>
    <row r="5" spans="1:24" ht="15" customHeight="1" x14ac:dyDescent="0.3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59"/>
      <c r="M5" s="59"/>
      <c r="N5" s="59"/>
      <c r="O5" s="2"/>
      <c r="P5" s="2"/>
      <c r="Q5" s="2"/>
      <c r="R5" s="5"/>
      <c r="S5" s="5"/>
      <c r="T5" s="2"/>
      <c r="U5" s="2"/>
      <c r="V5" s="2"/>
      <c r="W5" s="2"/>
      <c r="X5" s="2"/>
    </row>
    <row r="6" spans="1:24" ht="18" customHeight="1" x14ac:dyDescent="0.3">
      <c r="A6" s="8"/>
      <c r="B6" s="186" t="e" cm="1">
        <f t="array" ref="B6" xml:space="preserve"> "INFORMATIONS ZONE " &amp; Zi_Name</f>
        <v>#NAME?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2"/>
    </row>
    <row r="7" spans="1:24" x14ac:dyDescent="0.3">
      <c r="A7" s="9"/>
      <c r="B7" s="249" t="e">
        <f>IF(CorrectionParameters_Load_Active,"Forces corrigées à :","Forces non corrigées")</f>
        <v>#NAME?</v>
      </c>
      <c r="C7" s="250"/>
      <c r="D7" s="250"/>
      <c r="E7" s="29" t="e">
        <f>IF(CorrectionParameters_Load_Active,IF(CorrectionParameters_Load_LoadReferenceSource="Sequence",DropSequence_Drop3_Value,CorrectionParameters_Load_CustomValue),"")</f>
        <v>#NAME?</v>
      </c>
      <c r="F7" s="29" t="e">
        <f>IF(CorrectionParameters_Load_Active,"kN","")</f>
        <v>#NAME?</v>
      </c>
      <c r="G7" s="31"/>
      <c r="H7" s="5"/>
      <c r="I7" s="31"/>
      <c r="J7" s="31"/>
      <c r="K7" s="5"/>
      <c r="L7" s="5" t="s">
        <v>9</v>
      </c>
      <c r="M7" s="31" t="e">
        <f>IF(Project_Name="","",Project_Name)</f>
        <v>#NAME?</v>
      </c>
      <c r="N7" s="31"/>
      <c r="O7" s="31"/>
      <c r="P7" s="31"/>
      <c r="Q7" s="40"/>
      <c r="R7" s="30"/>
      <c r="S7" s="5" t="s">
        <v>12</v>
      </c>
      <c r="T7" s="204" t="e">
        <f>IF(Project_Project="","", Project_Project)</f>
        <v>#NAME?</v>
      </c>
      <c r="U7" s="204"/>
      <c r="V7" s="204"/>
      <c r="W7" s="205"/>
      <c r="X7" s="2"/>
    </row>
    <row r="8" spans="1:24" x14ac:dyDescent="0.3">
      <c r="A8" s="9"/>
      <c r="B8" s="230" t="e">
        <f>IF(CorrectionParameters_Temperature_Active,"Déflexions corrigées de :","Déflexions non corrigées")</f>
        <v>#NAME?</v>
      </c>
      <c r="C8" s="231"/>
      <c r="D8" s="231"/>
      <c r="E8" s="95" t="e">
        <f>IF(CorrectionParameters_Temperature_Active,_xlfn.SWITCH(CorrectionParameters_Temperature_TemperatureFromSource,"Tair",AVERAGE(Zi_Pi_Tair),"Tsurf",AVERAGE(Zi_Pi_Tsurf),"Tman",AVERAGE(Zi_Pi_Tman),"Custom",CorrectionParameters_Temperature_CustomValue),"")</f>
        <v>#NAME?</v>
      </c>
      <c r="F8" s="34" t="e">
        <f>IF(CorrectionParameters_Temperature_Active,"°C     à","")</f>
        <v>#NAME?</v>
      </c>
      <c r="G8" s="34" t="e" cm="1">
        <f t="array" ref="G8">_xlfn.SINGLE(IF(_xlfn.SINGLE(CorrectionParameters_Temperature_Active),CorrectionParameters_Temperature_TemperatureTo &amp; Unit_Temperature_Unit,""))</f>
        <v>#NAME?</v>
      </c>
      <c r="H8" s="46"/>
      <c r="I8" s="34"/>
      <c r="J8" s="34"/>
      <c r="K8" s="5"/>
      <c r="L8" s="101" t="s">
        <v>95</v>
      </c>
      <c r="M8" s="131" t="str">
        <f>IFERROR(AVERAGE(Z1_Pi_D3_D0),"")</f>
        <v/>
      </c>
      <c r="N8" s="34" t="e" cm="1">
        <f t="array" ref="N8">Unit_Deflection_Unit</f>
        <v>#NAME?</v>
      </c>
      <c r="O8" s="34"/>
      <c r="P8" s="34"/>
      <c r="Q8" s="34"/>
      <c r="R8" s="5"/>
      <c r="S8" s="5"/>
      <c r="T8" s="34"/>
      <c r="U8" s="34"/>
      <c r="V8" s="34"/>
      <c r="W8" s="99"/>
      <c r="X8" s="2"/>
    </row>
    <row r="9" spans="1:24" x14ac:dyDescent="0.3">
      <c r="A9" s="9"/>
      <c r="B9" s="232" t="e">
        <f>IF(CorrectionParameters_Temperature_Active,"Type de structure :","")</f>
        <v>#NAME?</v>
      </c>
      <c r="C9" s="233"/>
      <c r="D9" s="233"/>
      <c r="E9" s="237" t="e">
        <f>IF(CorrectionParameters_Temperature_Active,CorrectionParameters_Temperature_StructureType_Name &amp; " K=" &amp; ROUND(CorrectionParameters_Temperature_StructureType_K,2),"")</f>
        <v>#NAME?</v>
      </c>
      <c r="F9" s="237"/>
      <c r="G9" s="237"/>
      <c r="H9" s="97"/>
      <c r="I9" s="39"/>
      <c r="J9" s="39"/>
      <c r="K9" s="38"/>
      <c r="L9" s="96" t="s">
        <v>96</v>
      </c>
      <c r="M9" s="132" t="str" cm="1">
        <f t="array" ref="M9">IFERROR(Zi_CharacteristicDeflection,"")</f>
        <v/>
      </c>
      <c r="N9" s="39" t="e" cm="1">
        <f t="array" ref="N9">Unit_Deflection_Unit</f>
        <v>#NAME?</v>
      </c>
      <c r="O9" s="39"/>
      <c r="P9" s="39"/>
      <c r="Q9" s="98"/>
      <c r="R9" s="38"/>
      <c r="S9" s="38"/>
      <c r="T9" s="98"/>
      <c r="U9" s="98"/>
      <c r="V9" s="98"/>
      <c r="W9" s="100"/>
      <c r="X9" s="2"/>
    </row>
    <row r="10" spans="1:24" ht="10.5" customHeight="1" x14ac:dyDescent="0.3">
      <c r="A10" s="1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24"/>
      <c r="X10" s="2"/>
    </row>
    <row r="11" spans="1:24" ht="15.5" x14ac:dyDescent="0.3">
      <c r="A11" s="16"/>
      <c r="B11" s="186" t="s">
        <v>54</v>
      </c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2"/>
    </row>
    <row r="12" spans="1:24" ht="14.15" customHeight="1" x14ac:dyDescent="0.3">
      <c r="A12" s="238"/>
      <c r="B12" s="63"/>
      <c r="C12" s="239" t="s">
        <v>55</v>
      </c>
      <c r="D12" s="240"/>
      <c r="E12" s="241"/>
      <c r="F12" s="239" t="s">
        <v>56</v>
      </c>
      <c r="G12" s="240"/>
      <c r="H12" s="239" t="e" cm="1">
        <f t="array" ref="H12">CONCATENATE("Deflexion (",Unit_Deflection_Unit,") :")</f>
        <v>#NAME?</v>
      </c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1"/>
      <c r="T12" s="64"/>
      <c r="U12" s="242" t="s">
        <v>57</v>
      </c>
      <c r="V12" s="243"/>
      <c r="W12" s="244"/>
      <c r="X12" s="19"/>
    </row>
    <row r="13" spans="1:24" ht="33" customHeight="1" x14ac:dyDescent="0.3">
      <c r="A13" s="238"/>
      <c r="B13" s="65" t="s">
        <v>58</v>
      </c>
      <c r="C13" s="66" t="s">
        <v>59</v>
      </c>
      <c r="D13" s="67" t="s">
        <v>60</v>
      </c>
      <c r="E13" s="68" t="s">
        <v>61</v>
      </c>
      <c r="F13" s="66" t="s">
        <v>62</v>
      </c>
      <c r="G13" s="69" t="s">
        <v>63</v>
      </c>
      <c r="H13" s="66" t="s">
        <v>83</v>
      </c>
      <c r="I13" s="70" t="s">
        <v>84</v>
      </c>
      <c r="J13" s="71" t="s">
        <v>85</v>
      </c>
      <c r="K13" s="71" t="s">
        <v>86</v>
      </c>
      <c r="L13" s="71" t="s">
        <v>87</v>
      </c>
      <c r="M13" s="71" t="s">
        <v>88</v>
      </c>
      <c r="N13" s="71" t="s">
        <v>89</v>
      </c>
      <c r="O13" s="71" t="s">
        <v>90</v>
      </c>
      <c r="P13" s="71" t="s">
        <v>91</v>
      </c>
      <c r="Q13" s="71" t="s">
        <v>92</v>
      </c>
      <c r="R13" s="72" t="s">
        <v>93</v>
      </c>
      <c r="S13" s="73" t="s">
        <v>94</v>
      </c>
      <c r="T13" s="74" t="s">
        <v>64</v>
      </c>
      <c r="U13" s="245"/>
      <c r="V13" s="246"/>
      <c r="W13" s="247"/>
      <c r="X13" s="2"/>
    </row>
    <row r="14" spans="1:24" x14ac:dyDescent="0.3">
      <c r="A14" s="59"/>
      <c r="B14" s="75" t="s">
        <v>82</v>
      </c>
      <c r="C14" s="76" t="s">
        <v>81</v>
      </c>
      <c r="D14" s="77" t="s">
        <v>65</v>
      </c>
      <c r="E14" s="77" t="s">
        <v>66</v>
      </c>
      <c r="F14" s="78" t="s">
        <v>67</v>
      </c>
      <c r="G14" s="79" t="str">
        <f>IF(ArrayTablePaysage[[#This Row],[Charge (kN)]]="","",IFERROR(ArrayTablePaysage[[#This Row],[Charge (kN)]]/Calibration_Dplate/Calibration_Dplate*4/PI()/1000,""))</f>
        <v/>
      </c>
      <c r="H14" s="80" t="s">
        <v>68</v>
      </c>
      <c r="I14" s="75" t="s">
        <v>69</v>
      </c>
      <c r="J14" s="81" t="s">
        <v>70</v>
      </c>
      <c r="K14" s="81" t="s">
        <v>71</v>
      </c>
      <c r="L14" s="81" t="s">
        <v>72</v>
      </c>
      <c r="M14" s="81" t="s">
        <v>73</v>
      </c>
      <c r="N14" s="81" t="s">
        <v>74</v>
      </c>
      <c r="O14" s="81" t="s">
        <v>75</v>
      </c>
      <c r="P14" s="81" t="s">
        <v>76</v>
      </c>
      <c r="Q14" s="81" t="s">
        <v>77</v>
      </c>
      <c r="R14" s="81" t="s">
        <v>78</v>
      </c>
      <c r="S14" s="81" t="s">
        <v>79</v>
      </c>
      <c r="T14" s="76" t="s">
        <v>80</v>
      </c>
      <c r="U14" s="234"/>
      <c r="V14" s="235"/>
      <c r="W14" s="236"/>
      <c r="X14" s="2"/>
    </row>
    <row r="15" spans="1:24" x14ac:dyDescent="0.3">
      <c r="A15" s="59"/>
      <c r="B15" s="82"/>
      <c r="C15" s="83"/>
      <c r="D15" s="84"/>
      <c r="E15" s="84"/>
      <c r="F15" s="85"/>
      <c r="G15" s="79" t="str">
        <f>IF(ArrayTablePaysage[[#This Row],[Charge (kN)]]="","",IFERROR(ArrayTablePaysage[[#This Row],[Charge (kN)]]/Calibration_Dplate/Calibration_Dplate*4/PI()/1000,""))</f>
        <v/>
      </c>
      <c r="H15" s="86"/>
      <c r="I15" s="82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76"/>
      <c r="U15" s="227"/>
      <c r="V15" s="228"/>
      <c r="W15" s="229"/>
      <c r="X15" s="2"/>
    </row>
    <row r="16" spans="1:24" x14ac:dyDescent="0.3">
      <c r="A16" s="59"/>
      <c r="B16" s="82"/>
      <c r="C16" s="83"/>
      <c r="D16" s="84"/>
      <c r="E16" s="84"/>
      <c r="F16" s="85"/>
      <c r="G16" s="79" t="str">
        <f>IF(ArrayTablePaysage[[#This Row],[Charge (kN)]]="","",IFERROR(ArrayTablePaysage[[#This Row],[Charge (kN)]]/Calibration_Dplate/Calibration_Dplate*4/PI()/1000,""))</f>
        <v/>
      </c>
      <c r="H16" s="86"/>
      <c r="I16" s="82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3"/>
      <c r="U16" s="227"/>
      <c r="V16" s="228"/>
      <c r="W16" s="229"/>
      <c r="X16" s="2"/>
    </row>
    <row r="17" spans="1:24" x14ac:dyDescent="0.3">
      <c r="A17" s="59"/>
      <c r="B17" s="82"/>
      <c r="C17" s="83"/>
      <c r="D17" s="84"/>
      <c r="E17" s="84"/>
      <c r="F17" s="85"/>
      <c r="G17" s="79" t="str">
        <f>IF(ArrayTablePaysage[[#This Row],[Charge (kN)]]="","",IFERROR(ArrayTablePaysage[[#This Row],[Charge (kN)]]/Calibration_Dplate/Calibration_Dplate*4/PI()/1000,""))</f>
        <v/>
      </c>
      <c r="H17" s="86"/>
      <c r="I17" s="82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3"/>
      <c r="U17" s="227"/>
      <c r="V17" s="228"/>
      <c r="W17" s="229"/>
      <c r="X17" s="2"/>
    </row>
    <row r="18" spans="1:24" x14ac:dyDescent="0.3">
      <c r="A18" s="59"/>
      <c r="B18" s="82"/>
      <c r="C18" s="83"/>
      <c r="D18" s="84"/>
      <c r="E18" s="84"/>
      <c r="F18" s="85"/>
      <c r="G18" s="79" t="str">
        <f>IF(ArrayTablePaysage[[#This Row],[Charge (kN)]]="","",IFERROR(ArrayTablePaysage[[#This Row],[Charge (kN)]]/Calibration_Dplate/Calibration_Dplate*4/PI()/1000,""))</f>
        <v/>
      </c>
      <c r="H18" s="86"/>
      <c r="I18" s="82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3"/>
      <c r="U18" s="227"/>
      <c r="V18" s="228"/>
      <c r="W18" s="229"/>
      <c r="X18" s="2"/>
    </row>
    <row r="19" spans="1:24" x14ac:dyDescent="0.3">
      <c r="A19" s="59"/>
      <c r="B19" s="82"/>
      <c r="C19" s="83"/>
      <c r="D19" s="84"/>
      <c r="E19" s="84"/>
      <c r="F19" s="85"/>
      <c r="G19" s="79" t="str">
        <f>IF(ArrayTablePaysage[[#This Row],[Charge (kN)]]="","",IFERROR(ArrayTablePaysage[[#This Row],[Charge (kN)]]/Calibration_Dplate/Calibration_Dplate*4/PI()/1000,""))</f>
        <v/>
      </c>
      <c r="H19" s="86"/>
      <c r="I19" s="82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3"/>
      <c r="U19" s="88"/>
      <c r="V19" s="89"/>
      <c r="W19" s="90"/>
      <c r="X19" s="2"/>
    </row>
    <row r="20" spans="1:24" x14ac:dyDescent="0.3">
      <c r="A20" s="59"/>
      <c r="B20" s="82"/>
      <c r="C20" s="83"/>
      <c r="D20" s="84"/>
      <c r="E20" s="84"/>
      <c r="F20" s="85"/>
      <c r="G20" s="79" t="str">
        <f>IF(ArrayTablePaysage[[#This Row],[Charge (kN)]]="","",IFERROR(ArrayTablePaysage[[#This Row],[Charge (kN)]]/Calibration_Dplate/Calibration_Dplate*4/PI()/1000,""))</f>
        <v/>
      </c>
      <c r="H20" s="86"/>
      <c r="I20" s="82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3"/>
      <c r="U20" s="88"/>
      <c r="V20" s="89"/>
      <c r="W20" s="90"/>
      <c r="X20" s="2"/>
    </row>
    <row r="21" spans="1:24" x14ac:dyDescent="0.3">
      <c r="A21" s="59"/>
      <c r="B21" s="82"/>
      <c r="C21" s="83"/>
      <c r="D21" s="84"/>
      <c r="E21" s="84"/>
      <c r="F21" s="85"/>
      <c r="G21" s="79" t="str">
        <f>IF(ArrayTablePaysage[[#This Row],[Charge (kN)]]="","",IFERROR(ArrayTablePaysage[[#This Row],[Charge (kN)]]/Calibration_Dplate/Calibration_Dplate*4/PI()/1000,""))</f>
        <v/>
      </c>
      <c r="H21" s="86"/>
      <c r="I21" s="82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3"/>
      <c r="U21" s="88"/>
      <c r="V21" s="89"/>
      <c r="W21" s="90"/>
      <c r="X21" s="2"/>
    </row>
    <row r="22" spans="1:24" x14ac:dyDescent="0.3">
      <c r="A22" s="59"/>
      <c r="B22" s="82"/>
      <c r="C22" s="83"/>
      <c r="D22" s="84"/>
      <c r="E22" s="84"/>
      <c r="F22" s="85"/>
      <c r="G22" s="79" t="str">
        <f>IF(ArrayTablePaysage[[#This Row],[Charge (kN)]]="","",IFERROR(ArrayTablePaysage[[#This Row],[Charge (kN)]]/Calibration_Dplate/Calibration_Dplate*4/PI()/1000,""))</f>
        <v/>
      </c>
      <c r="H22" s="86"/>
      <c r="I22" s="82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3"/>
      <c r="U22" s="88"/>
      <c r="V22" s="89"/>
      <c r="W22" s="90"/>
      <c r="X22" s="2"/>
    </row>
    <row r="23" spans="1:24" x14ac:dyDescent="0.3">
      <c r="A23" s="59"/>
      <c r="B23" s="82"/>
      <c r="C23" s="83"/>
      <c r="D23" s="84"/>
      <c r="E23" s="84"/>
      <c r="F23" s="85"/>
      <c r="G23" s="79" t="str">
        <f>IF(ArrayTablePaysage[[#This Row],[Charge (kN)]]="","",IFERROR(ArrayTablePaysage[[#This Row],[Charge (kN)]]/Calibration_Dplate/Calibration_Dplate*4/PI()/1000,""))</f>
        <v/>
      </c>
      <c r="H23" s="86"/>
      <c r="I23" s="82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3"/>
      <c r="U23" s="88"/>
      <c r="V23" s="89"/>
      <c r="W23" s="90"/>
      <c r="X23" s="2"/>
    </row>
    <row r="24" spans="1:24" x14ac:dyDescent="0.3">
      <c r="A24" s="59"/>
      <c r="B24" s="82"/>
      <c r="C24" s="83"/>
      <c r="D24" s="84"/>
      <c r="E24" s="84"/>
      <c r="F24" s="85"/>
      <c r="G24" s="79" t="str">
        <f>IF(ArrayTablePaysage[[#This Row],[Charge (kN)]]="","",IFERROR(ArrayTablePaysage[[#This Row],[Charge (kN)]]/Calibration_Dplate/Calibration_Dplate*4/PI()/1000,""))</f>
        <v/>
      </c>
      <c r="H24" s="86"/>
      <c r="I24" s="82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3"/>
      <c r="U24" s="88"/>
      <c r="V24" s="89"/>
      <c r="W24" s="90"/>
      <c r="X24" s="2"/>
    </row>
    <row r="25" spans="1:24" x14ac:dyDescent="0.3">
      <c r="A25" s="59"/>
      <c r="B25" s="82"/>
      <c r="C25" s="83"/>
      <c r="D25" s="84"/>
      <c r="E25" s="84"/>
      <c r="F25" s="85"/>
      <c r="G25" s="79" t="str">
        <f>IF(ArrayTablePaysage[[#This Row],[Charge (kN)]]="","",IFERROR(ArrayTablePaysage[[#This Row],[Charge (kN)]]/Calibration_Dplate/Calibration_Dplate*4/PI()/1000,""))</f>
        <v/>
      </c>
      <c r="H25" s="86"/>
      <c r="I25" s="82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3"/>
      <c r="U25" s="88"/>
      <c r="V25" s="89"/>
      <c r="W25" s="90"/>
      <c r="X25" s="2"/>
    </row>
    <row r="26" spans="1:24" x14ac:dyDescent="0.3">
      <c r="A26" s="59"/>
      <c r="B26" s="82"/>
      <c r="C26" s="83"/>
      <c r="D26" s="84"/>
      <c r="E26" s="84"/>
      <c r="F26" s="85"/>
      <c r="G26" s="79" t="str">
        <f>IF(ArrayTablePaysage[[#This Row],[Charge (kN)]]="","",IFERROR(ArrayTablePaysage[[#This Row],[Charge (kN)]]/Calibration_Dplate/Calibration_Dplate*4/PI()/1000,""))</f>
        <v/>
      </c>
      <c r="H26" s="86"/>
      <c r="I26" s="82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3"/>
      <c r="U26" s="227"/>
      <c r="V26" s="228"/>
      <c r="W26" s="229"/>
      <c r="X26" s="2"/>
    </row>
    <row r="27" spans="1:24" x14ac:dyDescent="0.3">
      <c r="A27" s="59"/>
      <c r="B27" s="82"/>
      <c r="C27" s="83"/>
      <c r="D27" s="84"/>
      <c r="E27" s="84"/>
      <c r="F27" s="85"/>
      <c r="G27" s="79" t="str">
        <f>IF(ArrayTablePaysage[[#This Row],[Charge (kN)]]="","",IFERROR(ArrayTablePaysage[[#This Row],[Charge (kN)]]/Calibration_Dplate/Calibration_Dplate*4/PI()/1000,""))</f>
        <v/>
      </c>
      <c r="H27" s="86"/>
      <c r="I27" s="82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3"/>
      <c r="U27" s="227"/>
      <c r="V27" s="228"/>
      <c r="W27" s="229"/>
      <c r="X27" s="2"/>
    </row>
    <row r="28" spans="1:24" x14ac:dyDescent="0.3">
      <c r="A28" s="59"/>
      <c r="B28" s="82"/>
      <c r="C28" s="83"/>
      <c r="D28" s="84"/>
      <c r="E28" s="84"/>
      <c r="F28" s="85"/>
      <c r="G28" s="79" t="str">
        <f>IF(ArrayTablePaysage[[#This Row],[Charge (kN)]]="","",IFERROR(ArrayTablePaysage[[#This Row],[Charge (kN)]]/Calibration_Dplate/Calibration_Dplate*4/PI()/1000,""))</f>
        <v/>
      </c>
      <c r="H28" s="86"/>
      <c r="I28" s="82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3"/>
      <c r="U28" s="227"/>
      <c r="V28" s="228"/>
      <c r="W28" s="229"/>
      <c r="X28" s="2"/>
    </row>
    <row r="29" spans="1:24" x14ac:dyDescent="0.3">
      <c r="A29" s="59"/>
      <c r="B29" s="82"/>
      <c r="C29" s="83"/>
      <c r="D29" s="84"/>
      <c r="E29" s="84"/>
      <c r="F29" s="85"/>
      <c r="G29" s="79" t="str">
        <f>IF(ArrayTablePaysage[[#This Row],[Charge (kN)]]="","",IFERROR(ArrayTablePaysage[[#This Row],[Charge (kN)]]/Calibration_Dplate/Calibration_Dplate*4/PI()/1000,""))</f>
        <v/>
      </c>
      <c r="H29" s="86"/>
      <c r="I29" s="82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3"/>
      <c r="U29" s="227"/>
      <c r="V29" s="228"/>
      <c r="W29" s="229"/>
      <c r="X29" s="2"/>
    </row>
    <row r="30" spans="1:24" x14ac:dyDescent="0.3">
      <c r="A30" s="59"/>
      <c r="B30" s="82"/>
      <c r="C30" s="83"/>
      <c r="D30" s="84"/>
      <c r="E30" s="84"/>
      <c r="F30" s="85"/>
      <c r="G30" s="91"/>
      <c r="H30" s="86"/>
      <c r="I30" s="82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3"/>
      <c r="U30" s="227"/>
      <c r="V30" s="228"/>
      <c r="W30" s="229"/>
      <c r="X30" s="2"/>
    </row>
    <row r="31" spans="1:24" x14ac:dyDescent="0.3">
      <c r="A31" s="59"/>
      <c r="B31" s="82"/>
      <c r="C31" s="83"/>
      <c r="D31" s="84"/>
      <c r="E31" s="84"/>
      <c r="F31" s="85"/>
      <c r="G31" s="91" t="str">
        <f>IF(ArrayTablePaysage[[#This Row],[Charge (kN)]]="","",IFERROR(ArrayTablePaysage[[#This Row],[Charge (kN)]]/Calibrations_DPlaque/Calibrations_DPlaque*4/PI()/1000,""))</f>
        <v/>
      </c>
      <c r="H31" s="86"/>
      <c r="I31" s="82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3"/>
      <c r="U31" s="88"/>
      <c r="V31" s="89"/>
      <c r="W31" s="90"/>
      <c r="X31" s="2"/>
    </row>
    <row r="32" spans="1:24" x14ac:dyDescent="0.3">
      <c r="A32" s="59"/>
      <c r="B32" s="82"/>
      <c r="C32" s="83"/>
      <c r="D32" s="84"/>
      <c r="E32" s="84"/>
      <c r="F32" s="85"/>
      <c r="G32" s="91" t="str">
        <f>IF(ArrayTablePaysage[[#This Row],[Charge (kN)]]="","",IFERROR(ArrayTablePaysage[[#This Row],[Charge (kN)]]/Calibrations_DPlaque/Calibrations_DPlaque*4/PI()/1000,""))</f>
        <v/>
      </c>
      <c r="H32" s="86"/>
      <c r="I32" s="82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3"/>
      <c r="U32" s="88"/>
      <c r="V32" s="89"/>
      <c r="W32" s="90"/>
      <c r="X32" s="2"/>
    </row>
    <row r="33" spans="1:24" x14ac:dyDescent="0.3">
      <c r="A33" s="59"/>
      <c r="B33" s="82"/>
      <c r="C33" s="83"/>
      <c r="D33" s="84"/>
      <c r="E33" s="84"/>
      <c r="F33" s="85"/>
      <c r="G33" s="91" t="str">
        <f>IF(ArrayTablePaysage[[#This Row],[Charge (kN)]]="","",IFERROR(ArrayTablePaysage[[#This Row],[Charge (kN)]]/Calibrations_DPlaque/Calibrations_DPlaque*4/PI()/1000,""))</f>
        <v/>
      </c>
      <c r="H33" s="86"/>
      <c r="I33" s="82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3"/>
      <c r="U33" s="227"/>
      <c r="V33" s="228"/>
      <c r="W33" s="229"/>
      <c r="X33" s="2"/>
    </row>
    <row r="34" spans="1:24" x14ac:dyDescent="0.3">
      <c r="A34" s="59"/>
      <c r="B34" s="82"/>
      <c r="C34" s="83"/>
      <c r="D34" s="84"/>
      <c r="E34" s="84"/>
      <c r="F34" s="85"/>
      <c r="G34" s="91" t="str">
        <f>IF(ArrayTablePaysage[[#This Row],[Charge (kN)]]="","",IFERROR(ArrayTablePaysage[[#This Row],[Charge (kN)]]/Calibrations_DPlaque/Calibrations_DPlaque*4/PI()/1000,""))</f>
        <v/>
      </c>
      <c r="H34" s="86"/>
      <c r="I34" s="82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3"/>
      <c r="U34" s="227"/>
      <c r="V34" s="228"/>
      <c r="W34" s="229"/>
      <c r="X34" s="2"/>
    </row>
    <row r="35" spans="1:24" x14ac:dyDescent="0.3">
      <c r="A35" s="59"/>
      <c r="B35" s="82"/>
      <c r="C35" s="83"/>
      <c r="D35" s="84"/>
      <c r="E35" s="84"/>
      <c r="F35" s="85"/>
      <c r="G35" s="91" t="str">
        <f>IF(ArrayTablePaysage[[#This Row],[Charge (kN)]]="","",IFERROR(ArrayTablePaysage[[#This Row],[Charge (kN)]]/Calibrations_DPlaque/Calibrations_DPlaque*4/PI()/1000,""))</f>
        <v/>
      </c>
      <c r="H35" s="86"/>
      <c r="I35" s="82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3"/>
      <c r="U35" s="227"/>
      <c r="V35" s="228"/>
      <c r="W35" s="229"/>
      <c r="X35" s="2"/>
    </row>
    <row r="36" spans="1:24" x14ac:dyDescent="0.3">
      <c r="A36" s="2"/>
      <c r="B36" s="92"/>
      <c r="C36" s="92"/>
      <c r="D36" s="92"/>
      <c r="E36" s="92"/>
      <c r="F36" s="92"/>
      <c r="G36" s="92"/>
      <c r="H36" s="92"/>
      <c r="I36" s="93"/>
      <c r="J36" s="93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2"/>
      <c r="X36" s="2"/>
    </row>
    <row r="37" spans="1:24" ht="11.15" customHeight="1" x14ac:dyDescent="0.3">
      <c r="A37" s="2"/>
      <c r="B37" s="27"/>
      <c r="C37" s="27"/>
      <c r="D37" s="172" t="s">
        <v>39</v>
      </c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3" t="s">
        <v>34</v>
      </c>
      <c r="W37" s="173"/>
      <c r="X37" s="2"/>
    </row>
    <row r="38" spans="1:24" ht="11.15" customHeight="1" x14ac:dyDescent="0.3">
      <c r="A38" s="2"/>
      <c r="B38" s="2"/>
      <c r="C38" s="2"/>
      <c r="D38" s="175" t="s">
        <v>40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4"/>
      <c r="W38" s="174"/>
      <c r="X38" s="2"/>
    </row>
  </sheetData>
  <mergeCells count="31">
    <mergeCell ref="J2:T2"/>
    <mergeCell ref="J3:T3"/>
    <mergeCell ref="A5:K5"/>
    <mergeCell ref="B6:W6"/>
    <mergeCell ref="T7:W7"/>
    <mergeCell ref="B7:D7"/>
    <mergeCell ref="A12:A13"/>
    <mergeCell ref="C12:E12"/>
    <mergeCell ref="F12:G12"/>
    <mergeCell ref="H12:S12"/>
    <mergeCell ref="U12:W13"/>
    <mergeCell ref="B8:D8"/>
    <mergeCell ref="B9:D9"/>
    <mergeCell ref="U27:W27"/>
    <mergeCell ref="U28:W28"/>
    <mergeCell ref="U26:W26"/>
    <mergeCell ref="B11:W11"/>
    <mergeCell ref="U14:W14"/>
    <mergeCell ref="U15:W15"/>
    <mergeCell ref="U16:W16"/>
    <mergeCell ref="U17:W17"/>
    <mergeCell ref="U18:W18"/>
    <mergeCell ref="E9:G9"/>
    <mergeCell ref="U35:W35"/>
    <mergeCell ref="D37:U37"/>
    <mergeCell ref="V37:W38"/>
    <mergeCell ref="D38:U38"/>
    <mergeCell ref="U29:W29"/>
    <mergeCell ref="U30:W30"/>
    <mergeCell ref="U33:W33"/>
    <mergeCell ref="U34:W34"/>
  </mergeCells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83D-0860-4B05-AFF1-840CC1A0D13C}">
  <dimension ref="A1:O55"/>
  <sheetViews>
    <sheetView showWhiteSpace="0" view="pageLayout" zoomScaleNormal="115" zoomScaleSheetLayoutView="85" workbookViewId="0">
      <selection activeCell="G20" sqref="G20"/>
    </sheetView>
  </sheetViews>
  <sheetFormatPr baseColWidth="10" defaultColWidth="11.453125" defaultRowHeight="14" x14ac:dyDescent="0.3"/>
  <cols>
    <col min="1" max="1" width="2.81640625" style="1" customWidth="1"/>
    <col min="2" max="3" width="6.7265625" style="1" customWidth="1"/>
    <col min="4" max="5" width="10" style="1" customWidth="1"/>
    <col min="6" max="14" width="6.54296875" style="1" customWidth="1"/>
    <col min="15" max="15" width="2.26953125" style="1" customWidth="1"/>
    <col min="16" max="16384" width="11.453125" style="1"/>
  </cols>
  <sheetData>
    <row r="1" spans="1:15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" customHeight="1" x14ac:dyDescent="0.5">
      <c r="A2" s="2"/>
      <c r="B2" s="2"/>
      <c r="C2" s="2"/>
      <c r="D2" s="2"/>
      <c r="E2" s="248" t="s">
        <v>53</v>
      </c>
      <c r="F2" s="248"/>
      <c r="G2" s="248"/>
      <c r="H2" s="248"/>
      <c r="I2" s="248"/>
      <c r="J2" s="248"/>
      <c r="K2" s="248"/>
      <c r="L2" s="248"/>
      <c r="M2" s="248"/>
      <c r="N2" s="150"/>
      <c r="O2" s="2"/>
    </row>
    <row r="3" spans="1:15" ht="15.75" customHeight="1" x14ac:dyDescent="0.35">
      <c r="A3" s="2"/>
      <c r="B3" s="2"/>
      <c r="C3" s="2"/>
      <c r="D3" s="2"/>
      <c r="E3" s="215" t="s">
        <v>7</v>
      </c>
      <c r="F3" s="215"/>
      <c r="G3" s="215"/>
      <c r="H3" s="215"/>
      <c r="I3" s="215"/>
      <c r="J3" s="215"/>
      <c r="K3" s="215"/>
      <c r="L3" s="215"/>
      <c r="M3" s="215"/>
      <c r="N3" s="4"/>
      <c r="O3" s="2"/>
    </row>
    <row r="4" spans="1:15" ht="15.5" x14ac:dyDescent="0.35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2"/>
      <c r="O4" s="2"/>
    </row>
    <row r="5" spans="1:15" ht="15" customHeight="1" x14ac:dyDescent="0.3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59"/>
      <c r="M5" s="59"/>
      <c r="N5" s="2"/>
      <c r="O5" s="2"/>
    </row>
    <row r="6" spans="1:15" ht="18" customHeight="1" x14ac:dyDescent="0.3">
      <c r="A6" s="8"/>
      <c r="B6" s="186" t="e" cm="1">
        <f t="array" ref="B6" xml:space="preserve"> "INFORMATIONS ZONE " &amp; Zi_Name</f>
        <v>#NAME?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8"/>
      <c r="O6" s="2"/>
    </row>
    <row r="7" spans="1:15" x14ac:dyDescent="0.3">
      <c r="A7" s="9"/>
      <c r="B7" s="249" t="e">
        <f>IF(CorrectionParameters_Load_Active,"Forces corrigées à :","Forces non corrigées")</f>
        <v>#NAME?</v>
      </c>
      <c r="C7" s="250"/>
      <c r="D7" s="250"/>
      <c r="E7" s="29" t="e">
        <f>IF(CorrectionParameters_Load_Active,IF(CorrectionParameters_Load_LoadReferenceSource="Sequence",DropSequence_Drop3_Value,CorrectionParameters_Load_CustomValue),"")</f>
        <v>#NAME?</v>
      </c>
      <c r="F7" s="29" t="e">
        <f>IF(CorrectionParameters_Load_Active,"kN","")</f>
        <v>#NAME?</v>
      </c>
      <c r="G7" s="31"/>
      <c r="H7" s="5"/>
      <c r="I7" s="31"/>
      <c r="J7" s="31"/>
      <c r="K7" s="5"/>
      <c r="L7" s="5" t="s">
        <v>9</v>
      </c>
      <c r="M7" s="31" t="e">
        <f>IF(Project_Name="","",Project_Name)</f>
        <v>#NAME?</v>
      </c>
      <c r="N7" s="41"/>
      <c r="O7" s="2"/>
    </row>
    <row r="8" spans="1:15" x14ac:dyDescent="0.3">
      <c r="A8" s="9"/>
      <c r="B8" s="230" t="e">
        <f>IF(CorrectionParameters_Temperature_Active,"Déflexions corrigées de :","Déflexions non corrigées")</f>
        <v>#NAME?</v>
      </c>
      <c r="C8" s="231"/>
      <c r="D8" s="231"/>
      <c r="E8" s="168" t="e">
        <f>IF(CorrectionParameters_Temperature_Active,_xlfn.SWITCH(CorrectionParameters_Temperature_TemperatureFromSource,"Tair",AVERAGE(Zi_Pi_Tair),"Tsurf",AVERAGE(Zi_Pi_Tsurf),"Tman",AVERAGE(Zi_Pi_Tman),"Custom",CorrectionParameters_Temperature_CustomValue),"")</f>
        <v>#NAME?</v>
      </c>
      <c r="F8" s="33" t="e">
        <f>IF(CorrectionParameters_Temperature_Active,"°C     à","")</f>
        <v>#NAME?</v>
      </c>
      <c r="G8" s="33" t="e" cm="1">
        <f t="array" ref="G8">_xlfn.SINGLE(IF(_xlfn.SINGLE(CorrectionParameters_Temperature_Active),CorrectionParameters_Temperature_TemperatureTo &amp; Unit_Temperature_Unit,""))</f>
        <v>#NAME?</v>
      </c>
      <c r="H8" s="46"/>
      <c r="I8" s="34"/>
      <c r="J8" s="34"/>
      <c r="K8" s="5"/>
      <c r="L8" s="101" t="s">
        <v>95</v>
      </c>
      <c r="M8" s="131" t="str">
        <f>IFERROR(AVERAGE(Z1_Pi_D3_D0),"")</f>
        <v/>
      </c>
      <c r="N8" s="99" t="e" cm="1">
        <f t="array" ref="N8">Unit_Deflection_Unit</f>
        <v>#NAME?</v>
      </c>
      <c r="O8" s="2"/>
    </row>
    <row r="9" spans="1:15" x14ac:dyDescent="0.3">
      <c r="A9" s="9"/>
      <c r="B9" s="232" t="e">
        <f>IF(CorrectionParameters_Temperature_Active,"Type de structure :","")</f>
        <v>#NAME?</v>
      </c>
      <c r="C9" s="233"/>
      <c r="D9" s="233"/>
      <c r="E9" s="237" t="e">
        <f>IF(CorrectionParameters_Temperature_Active,CorrectionParameters_Temperature_StructureType_Name &amp; " K=" &amp; ROUND(CorrectionParameters_Temperature_StructureType_K,2),"")</f>
        <v>#NAME?</v>
      </c>
      <c r="F9" s="237"/>
      <c r="G9" s="237"/>
      <c r="H9" s="97"/>
      <c r="I9" s="39"/>
      <c r="J9" s="39"/>
      <c r="K9" s="38"/>
      <c r="L9" s="96" t="s">
        <v>96</v>
      </c>
      <c r="M9" s="132" t="str" cm="1">
        <f t="array" ref="M9">IFERROR(Zi_CharacteristicDeflection,"")</f>
        <v/>
      </c>
      <c r="N9" s="100" t="e" cm="1">
        <f t="array" ref="N9">Unit_Deflection_Unit</f>
        <v>#NAME?</v>
      </c>
      <c r="O9" s="2"/>
    </row>
    <row r="10" spans="1:15" ht="10.5" customHeight="1" x14ac:dyDescent="0.3">
      <c r="A10" s="1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2"/>
    </row>
    <row r="11" spans="1:15" ht="15.5" x14ac:dyDescent="0.3">
      <c r="A11" s="16"/>
      <c r="B11" s="186" t="s">
        <v>54</v>
      </c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8"/>
      <c r="O11" s="2"/>
    </row>
    <row r="12" spans="1:15" ht="14.15" customHeight="1" x14ac:dyDescent="0.3">
      <c r="A12" s="238"/>
      <c r="B12" s="63"/>
      <c r="C12" s="239" t="s">
        <v>55</v>
      </c>
      <c r="D12" s="240"/>
      <c r="E12" s="241"/>
      <c r="F12" s="239" t="s">
        <v>56</v>
      </c>
      <c r="G12" s="240"/>
      <c r="H12" s="239" t="e" cm="1">
        <f t="array" ref="H12">CONCATENATE("Deflexion (",Unit_Deflection_Unit,") :")</f>
        <v>#NAME?</v>
      </c>
      <c r="I12" s="240"/>
      <c r="J12" s="240"/>
      <c r="K12" s="240"/>
      <c r="L12" s="240"/>
      <c r="M12" s="239" t="s">
        <v>176</v>
      </c>
      <c r="N12" s="251"/>
      <c r="O12" s="19"/>
    </row>
    <row r="13" spans="1:15" ht="33" customHeight="1" x14ac:dyDescent="0.3">
      <c r="A13" s="238"/>
      <c r="B13" s="65" t="s">
        <v>58</v>
      </c>
      <c r="C13" s="66" t="s">
        <v>59</v>
      </c>
      <c r="D13" s="67" t="s">
        <v>60</v>
      </c>
      <c r="E13" s="68" t="s">
        <v>61</v>
      </c>
      <c r="F13" s="66" t="s">
        <v>62</v>
      </c>
      <c r="G13" s="69" t="s">
        <v>63</v>
      </c>
      <c r="H13" s="66" t="s">
        <v>83</v>
      </c>
      <c r="I13" s="70" t="s">
        <v>84</v>
      </c>
      <c r="J13" s="71" t="s">
        <v>85</v>
      </c>
      <c r="K13" s="71" t="s">
        <v>86</v>
      </c>
      <c r="L13" s="72" t="s">
        <v>87</v>
      </c>
      <c r="M13" s="74" t="s">
        <v>173</v>
      </c>
      <c r="N13" s="71" t="s">
        <v>174</v>
      </c>
      <c r="O13" s="2"/>
    </row>
    <row r="14" spans="1:15" x14ac:dyDescent="0.3">
      <c r="A14" s="59"/>
      <c r="B14" s="75" t="s">
        <v>82</v>
      </c>
      <c r="C14" s="76" t="s">
        <v>81</v>
      </c>
      <c r="D14" s="77" t="s">
        <v>65</v>
      </c>
      <c r="E14" s="77" t="s">
        <v>66</v>
      </c>
      <c r="F14" s="78" t="s">
        <v>67</v>
      </c>
      <c r="G14" s="79" t="str">
        <f>IF(ArrayTablePaysage6[[#This Row],[Charge (kN)]]="","",IFERROR(ArrayTablePaysage6[[#This Row],[Charge (kN)]]/Calibration_Dplate/Calibration_Dplate*4/PI()/1000,""))</f>
        <v/>
      </c>
      <c r="H14" s="80" t="s">
        <v>68</v>
      </c>
      <c r="I14" s="75" t="s">
        <v>69</v>
      </c>
      <c r="J14" s="81" t="s">
        <v>70</v>
      </c>
      <c r="K14" s="81" t="s">
        <v>71</v>
      </c>
      <c r="L14" s="81" t="s">
        <v>72</v>
      </c>
      <c r="M14" s="80" t="s">
        <v>80</v>
      </c>
      <c r="N14" s="166" t="s">
        <v>175</v>
      </c>
      <c r="O14" s="2"/>
    </row>
    <row r="15" spans="1:15" x14ac:dyDescent="0.3">
      <c r="A15" s="59"/>
      <c r="B15" s="82"/>
      <c r="C15" s="83"/>
      <c r="D15" s="84"/>
      <c r="E15" s="84"/>
      <c r="F15" s="85"/>
      <c r="G15" s="79" t="str">
        <f>IF(ArrayTablePaysage6[[#This Row],[Charge (kN)]]="","",IFERROR(ArrayTablePaysage6[[#This Row],[Charge (kN)]]/Calibration_Dplate/Calibration_Dplate*4/PI()/1000,""))</f>
        <v/>
      </c>
      <c r="H15" s="86"/>
      <c r="I15" s="82"/>
      <c r="J15" s="87"/>
      <c r="K15" s="87"/>
      <c r="L15" s="87"/>
      <c r="M15" s="86"/>
      <c r="N15" s="166"/>
      <c r="O15" s="2"/>
    </row>
    <row r="16" spans="1:15" x14ac:dyDescent="0.3">
      <c r="A16" s="59"/>
      <c r="B16" s="82"/>
      <c r="C16" s="83"/>
      <c r="D16" s="84"/>
      <c r="E16" s="84"/>
      <c r="F16" s="85"/>
      <c r="G16" s="79" t="str">
        <f>IF(ArrayTablePaysage6[[#This Row],[Charge (kN)]]="","",IFERROR(ArrayTablePaysage6[[#This Row],[Charge (kN)]]/Calibration_Dplate/Calibration_Dplate*4/PI()/1000,""))</f>
        <v/>
      </c>
      <c r="H16" s="86"/>
      <c r="I16" s="82"/>
      <c r="J16" s="87"/>
      <c r="K16" s="87"/>
      <c r="L16" s="87"/>
      <c r="M16" s="86"/>
      <c r="N16" s="167"/>
      <c r="O16" s="2"/>
    </row>
    <row r="17" spans="1:15" x14ac:dyDescent="0.3">
      <c r="A17" s="59"/>
      <c r="B17" s="82"/>
      <c r="C17" s="83"/>
      <c r="D17" s="84"/>
      <c r="E17" s="84"/>
      <c r="F17" s="85"/>
      <c r="G17" s="79" t="str">
        <f>IF(ArrayTablePaysage6[[#This Row],[Charge (kN)]]="","",IFERROR(ArrayTablePaysage6[[#This Row],[Charge (kN)]]/Calibration_Dplate/Calibration_Dplate*4/PI()/1000,""))</f>
        <v/>
      </c>
      <c r="H17" s="86"/>
      <c r="I17" s="82"/>
      <c r="J17" s="87"/>
      <c r="K17" s="87"/>
      <c r="L17" s="87"/>
      <c r="M17" s="86"/>
      <c r="N17" s="167"/>
      <c r="O17" s="2"/>
    </row>
    <row r="18" spans="1:15" x14ac:dyDescent="0.3">
      <c r="A18" s="59"/>
      <c r="B18" s="82"/>
      <c r="C18" s="83"/>
      <c r="D18" s="84"/>
      <c r="E18" s="84"/>
      <c r="F18" s="162"/>
      <c r="G18" s="91" t="str">
        <f>IF(ArrayTablePaysage6[[#This Row],[Charge (kN)]]="","",IFERROR(ArrayTablePaysage6[[#This Row],[Charge (kN)]]/Calibration_Dplate/Calibration_Dplate*4/PI()/1000,""))</f>
        <v/>
      </c>
      <c r="H18" s="86"/>
      <c r="I18" s="82"/>
      <c r="J18" s="87"/>
      <c r="K18" s="87"/>
      <c r="L18" s="87"/>
      <c r="M18" s="86"/>
      <c r="N18" s="167"/>
      <c r="O18" s="2"/>
    </row>
    <row r="19" spans="1:15" x14ac:dyDescent="0.3">
      <c r="A19" s="59"/>
      <c r="B19" s="82"/>
      <c r="C19" s="83"/>
      <c r="D19" s="84"/>
      <c r="E19" s="84"/>
      <c r="F19" s="162"/>
      <c r="G19" s="91" t="str">
        <f>IF(ArrayTablePaysage6[[#This Row],[Charge (kN)]]="","",IFERROR(ArrayTablePaysage6[[#This Row],[Charge (kN)]]/Calibration_Dplate/Calibration_Dplate*4/PI()/1000,""))</f>
        <v/>
      </c>
      <c r="H19" s="86"/>
      <c r="I19" s="82"/>
      <c r="J19" s="87"/>
      <c r="K19" s="87"/>
      <c r="L19" s="87"/>
      <c r="M19" s="86"/>
      <c r="N19" s="167"/>
      <c r="O19" s="2"/>
    </row>
    <row r="20" spans="1:15" x14ac:dyDescent="0.3">
      <c r="A20" s="59"/>
      <c r="B20" s="82"/>
      <c r="C20" s="83"/>
      <c r="D20" s="84"/>
      <c r="E20" s="84"/>
      <c r="F20" s="162"/>
      <c r="G20" s="91" t="str">
        <f>IF(ArrayTablePaysage6[[#This Row],[Charge (kN)]]="","",IFERROR(ArrayTablePaysage6[[#This Row],[Charge (kN)]]/Calibration_Dplate/Calibration_Dplate*4/PI()/1000,""))</f>
        <v/>
      </c>
      <c r="H20" s="86"/>
      <c r="I20" s="82"/>
      <c r="J20" s="87"/>
      <c r="K20" s="87"/>
      <c r="L20" s="87"/>
      <c r="M20" s="86"/>
      <c r="N20" s="167"/>
      <c r="O20" s="2"/>
    </row>
    <row r="21" spans="1:15" x14ac:dyDescent="0.3">
      <c r="A21" s="59"/>
      <c r="B21" s="82"/>
      <c r="C21" s="83"/>
      <c r="D21" s="84"/>
      <c r="E21" s="84"/>
      <c r="F21" s="162"/>
      <c r="G21" s="91" t="str">
        <f>IF(ArrayTablePaysage6[[#This Row],[Charge (kN)]]="","",IFERROR(ArrayTablePaysage6[[#This Row],[Charge (kN)]]/Calibration_Dplate/Calibration_Dplate*4/PI()/1000,""))</f>
        <v/>
      </c>
      <c r="H21" s="86"/>
      <c r="I21" s="82"/>
      <c r="J21" s="87"/>
      <c r="K21" s="87"/>
      <c r="L21" s="87"/>
      <c r="M21" s="86"/>
      <c r="N21" s="167"/>
      <c r="O21" s="2"/>
    </row>
    <row r="22" spans="1:15" x14ac:dyDescent="0.3">
      <c r="A22" s="59"/>
      <c r="B22" s="82"/>
      <c r="C22" s="83"/>
      <c r="D22" s="84"/>
      <c r="E22" s="84"/>
      <c r="F22" s="162"/>
      <c r="G22" s="91" t="str">
        <f>IF(ArrayTablePaysage6[[#This Row],[Charge (kN)]]="","",IFERROR(ArrayTablePaysage6[[#This Row],[Charge (kN)]]/Calibration_Dplate/Calibration_Dplate*4/PI()/1000,""))</f>
        <v/>
      </c>
      <c r="H22" s="86"/>
      <c r="I22" s="82"/>
      <c r="J22" s="87"/>
      <c r="K22" s="87"/>
      <c r="L22" s="87"/>
      <c r="M22" s="86"/>
      <c r="N22" s="167"/>
      <c r="O22" s="2"/>
    </row>
    <row r="23" spans="1:15" x14ac:dyDescent="0.3">
      <c r="A23" s="59"/>
      <c r="B23" s="82"/>
      <c r="C23" s="83"/>
      <c r="D23" s="84"/>
      <c r="E23" s="84"/>
      <c r="F23" s="162"/>
      <c r="G23" s="91" t="str">
        <f>IF(ArrayTablePaysage6[[#This Row],[Charge (kN)]]="","",IFERROR(ArrayTablePaysage6[[#This Row],[Charge (kN)]]/Calibration_Dplate/Calibration_Dplate*4/PI()/1000,""))</f>
        <v/>
      </c>
      <c r="H23" s="86"/>
      <c r="I23" s="82"/>
      <c r="J23" s="87"/>
      <c r="K23" s="87"/>
      <c r="L23" s="87"/>
      <c r="M23" s="86"/>
      <c r="N23" s="167"/>
      <c r="O23" s="2"/>
    </row>
    <row r="24" spans="1:15" x14ac:dyDescent="0.3">
      <c r="A24" s="59"/>
      <c r="B24" s="82"/>
      <c r="C24" s="83"/>
      <c r="D24" s="84"/>
      <c r="E24" s="84"/>
      <c r="F24" s="162"/>
      <c r="G24" s="91" t="str">
        <f>IF(ArrayTablePaysage6[[#This Row],[Charge (kN)]]="","",IFERROR(ArrayTablePaysage6[[#This Row],[Charge (kN)]]/Calibration_Dplate/Calibration_Dplate*4/PI()/1000,""))</f>
        <v/>
      </c>
      <c r="H24" s="86"/>
      <c r="I24" s="82"/>
      <c r="J24" s="87"/>
      <c r="K24" s="87"/>
      <c r="L24" s="87"/>
      <c r="M24" s="86"/>
      <c r="N24" s="167"/>
      <c r="O24" s="2"/>
    </row>
    <row r="25" spans="1:15" x14ac:dyDescent="0.3">
      <c r="A25" s="59"/>
      <c r="B25" s="82"/>
      <c r="C25" s="83"/>
      <c r="D25" s="84"/>
      <c r="E25" s="84"/>
      <c r="F25" s="162"/>
      <c r="G25" s="91" t="str">
        <f>IF(ArrayTablePaysage6[[#This Row],[Charge (kN)]]="","",IFERROR(ArrayTablePaysage6[[#This Row],[Charge (kN)]]/Calibration_Dplate/Calibration_Dplate*4/PI()/1000,""))</f>
        <v/>
      </c>
      <c r="H25" s="86"/>
      <c r="I25" s="82"/>
      <c r="J25" s="87"/>
      <c r="K25" s="87"/>
      <c r="L25" s="87"/>
      <c r="M25" s="86"/>
      <c r="N25" s="167"/>
      <c r="O25" s="2"/>
    </row>
    <row r="26" spans="1:15" x14ac:dyDescent="0.3">
      <c r="A26" s="59"/>
      <c r="B26" s="82"/>
      <c r="C26" s="83"/>
      <c r="D26" s="84"/>
      <c r="E26" s="84"/>
      <c r="F26" s="162"/>
      <c r="G26" s="91" t="str">
        <f>IF(ArrayTablePaysage6[[#This Row],[Charge (kN)]]="","",IFERROR(ArrayTablePaysage6[[#This Row],[Charge (kN)]]/Calibration_Dplate/Calibration_Dplate*4/PI()/1000,""))</f>
        <v/>
      </c>
      <c r="H26" s="86"/>
      <c r="I26" s="82"/>
      <c r="J26" s="87"/>
      <c r="K26" s="87"/>
      <c r="L26" s="87"/>
      <c r="M26" s="86"/>
      <c r="N26" s="167"/>
      <c r="O26" s="2"/>
    </row>
    <row r="27" spans="1:15" x14ac:dyDescent="0.3">
      <c r="A27" s="59"/>
      <c r="B27" s="82"/>
      <c r="C27" s="83"/>
      <c r="D27" s="84"/>
      <c r="E27" s="84"/>
      <c r="F27" s="162"/>
      <c r="G27" s="91" t="str">
        <f>IF(ArrayTablePaysage6[[#This Row],[Charge (kN)]]="","",IFERROR(ArrayTablePaysage6[[#This Row],[Charge (kN)]]/Calibration_Dplate/Calibration_Dplate*4/PI()/1000,""))</f>
        <v/>
      </c>
      <c r="H27" s="86"/>
      <c r="I27" s="82"/>
      <c r="J27" s="87"/>
      <c r="K27" s="87"/>
      <c r="L27" s="87"/>
      <c r="M27" s="86"/>
      <c r="N27" s="167"/>
      <c r="O27" s="2"/>
    </row>
    <row r="28" spans="1:15" x14ac:dyDescent="0.3">
      <c r="A28" s="59"/>
      <c r="B28" s="82"/>
      <c r="C28" s="83"/>
      <c r="D28" s="84"/>
      <c r="E28" s="84"/>
      <c r="F28" s="162"/>
      <c r="G28" s="91" t="str">
        <f>IF(ArrayTablePaysage6[[#This Row],[Charge (kN)]]="","",IFERROR(ArrayTablePaysage6[[#This Row],[Charge (kN)]]/Calibration_Dplate/Calibration_Dplate*4/PI()/1000,""))</f>
        <v/>
      </c>
      <c r="H28" s="86"/>
      <c r="I28" s="82"/>
      <c r="J28" s="87"/>
      <c r="K28" s="87"/>
      <c r="L28" s="87"/>
      <c r="M28" s="86"/>
      <c r="N28" s="167"/>
      <c r="O28" s="2"/>
    </row>
    <row r="29" spans="1:15" x14ac:dyDescent="0.3">
      <c r="A29" s="59"/>
      <c r="B29" s="82"/>
      <c r="C29" s="83"/>
      <c r="D29" s="84"/>
      <c r="E29" s="84"/>
      <c r="F29" s="162"/>
      <c r="G29" s="91" t="str">
        <f>IF(ArrayTablePaysage6[[#This Row],[Charge (kN)]]="","",IFERROR(ArrayTablePaysage6[[#This Row],[Charge (kN)]]/Calibration_Dplate/Calibration_Dplate*4/PI()/1000,""))</f>
        <v/>
      </c>
      <c r="H29" s="86"/>
      <c r="I29" s="82"/>
      <c r="J29" s="87"/>
      <c r="K29" s="87"/>
      <c r="L29" s="87"/>
      <c r="M29" s="86"/>
      <c r="N29" s="167"/>
      <c r="O29" s="2"/>
    </row>
    <row r="30" spans="1:15" x14ac:dyDescent="0.3">
      <c r="A30" s="59"/>
      <c r="B30" s="82"/>
      <c r="C30" s="83"/>
      <c r="D30" s="84"/>
      <c r="E30" s="84"/>
      <c r="F30" s="162"/>
      <c r="G30" s="91" t="str">
        <f>IF(ArrayTablePaysage6[[#This Row],[Charge (kN)]]="","",IFERROR(ArrayTablePaysage6[[#This Row],[Charge (kN)]]/Calibration_Dplate/Calibration_Dplate*4/PI()/1000,""))</f>
        <v/>
      </c>
      <c r="H30" s="86"/>
      <c r="I30" s="82"/>
      <c r="J30" s="87"/>
      <c r="K30" s="87"/>
      <c r="L30" s="87"/>
      <c r="M30" s="86"/>
      <c r="N30" s="167"/>
      <c r="O30" s="2"/>
    </row>
    <row r="31" spans="1:15" x14ac:dyDescent="0.3">
      <c r="A31" s="59"/>
      <c r="B31" s="82"/>
      <c r="C31" s="83"/>
      <c r="D31" s="84"/>
      <c r="E31" s="84"/>
      <c r="F31" s="162"/>
      <c r="G31" s="91" t="str">
        <f>IF(ArrayTablePaysage6[[#This Row],[Charge (kN)]]="","",IFERROR(ArrayTablePaysage6[[#This Row],[Charge (kN)]]/Calibration_Dplate/Calibration_Dplate*4/PI()/1000,""))</f>
        <v/>
      </c>
      <c r="H31" s="86"/>
      <c r="I31" s="82"/>
      <c r="J31" s="87"/>
      <c r="K31" s="87"/>
      <c r="L31" s="87"/>
      <c r="M31" s="86"/>
      <c r="N31" s="167"/>
      <c r="O31" s="2"/>
    </row>
    <row r="32" spans="1:15" x14ac:dyDescent="0.3">
      <c r="A32" s="59"/>
      <c r="B32" s="82"/>
      <c r="C32" s="83"/>
      <c r="D32" s="84"/>
      <c r="E32" s="84"/>
      <c r="F32" s="162"/>
      <c r="G32" s="91" t="str">
        <f>IF(ArrayTablePaysage6[[#This Row],[Charge (kN)]]="","",IFERROR(ArrayTablePaysage6[[#This Row],[Charge (kN)]]/Calibration_Dplate/Calibration_Dplate*4/PI()/1000,""))</f>
        <v/>
      </c>
      <c r="H32" s="86"/>
      <c r="I32" s="82"/>
      <c r="J32" s="87"/>
      <c r="K32" s="87"/>
      <c r="L32" s="87"/>
      <c r="M32" s="86"/>
      <c r="N32" s="167"/>
      <c r="O32" s="2"/>
    </row>
    <row r="33" spans="1:15" x14ac:dyDescent="0.3">
      <c r="A33" s="59"/>
      <c r="B33" s="82"/>
      <c r="C33" s="83"/>
      <c r="D33" s="84"/>
      <c r="E33" s="84"/>
      <c r="F33" s="162"/>
      <c r="G33" s="91" t="str">
        <f>IF(ArrayTablePaysage6[[#This Row],[Charge (kN)]]="","",IFERROR(ArrayTablePaysage6[[#This Row],[Charge (kN)]]/Calibration_Dplate/Calibration_Dplate*4/PI()/1000,""))</f>
        <v/>
      </c>
      <c r="H33" s="163"/>
      <c r="I33" s="82"/>
      <c r="J33" s="87"/>
      <c r="K33" s="87"/>
      <c r="L33" s="87"/>
      <c r="M33" s="86"/>
      <c r="N33" s="167"/>
      <c r="O33" s="2"/>
    </row>
    <row r="34" spans="1:15" x14ac:dyDescent="0.3">
      <c r="A34" s="59"/>
      <c r="B34" s="82"/>
      <c r="C34" s="83"/>
      <c r="D34" s="84"/>
      <c r="E34" s="84"/>
      <c r="F34" s="85"/>
      <c r="G34" s="79" t="str">
        <f>IF(ArrayTablePaysage6[[#This Row],[Charge (kN)]]="","",IFERROR(ArrayTablePaysage6[[#This Row],[Charge (kN)]]/Calibration_Dplate/Calibration_Dplate*4/PI()/1000,""))</f>
        <v/>
      </c>
      <c r="H34" s="86"/>
      <c r="I34" s="82"/>
      <c r="J34" s="87"/>
      <c r="K34" s="87"/>
      <c r="L34" s="87"/>
      <c r="M34" s="86"/>
      <c r="N34" s="167"/>
      <c r="O34" s="2"/>
    </row>
    <row r="35" spans="1:15" x14ac:dyDescent="0.3">
      <c r="A35" s="59"/>
      <c r="B35" s="82"/>
      <c r="C35" s="83"/>
      <c r="D35" s="84"/>
      <c r="E35" s="84"/>
      <c r="F35" s="85"/>
      <c r="G35" s="79" t="str">
        <f>IF(ArrayTablePaysage6[[#This Row],[Charge (kN)]]="","",IFERROR(ArrayTablePaysage6[[#This Row],[Charge (kN)]]/Calibration_Dplate/Calibration_Dplate*4/PI()/1000,""))</f>
        <v/>
      </c>
      <c r="H35" s="86"/>
      <c r="I35" s="82"/>
      <c r="J35" s="87"/>
      <c r="K35" s="87"/>
      <c r="L35" s="87"/>
      <c r="M35" s="86"/>
      <c r="N35" s="167"/>
      <c r="O35" s="2"/>
    </row>
    <row r="36" spans="1:15" x14ac:dyDescent="0.3">
      <c r="A36" s="59"/>
      <c r="B36" s="82"/>
      <c r="C36" s="83"/>
      <c r="D36" s="84"/>
      <c r="E36" s="84"/>
      <c r="F36" s="85"/>
      <c r="G36" s="79" t="str">
        <f>IF(ArrayTablePaysage6[[#This Row],[Charge (kN)]]="","",IFERROR(ArrayTablePaysage6[[#This Row],[Charge (kN)]]/Calibration_Dplate/Calibration_Dplate*4/PI()/1000,""))</f>
        <v/>
      </c>
      <c r="H36" s="86"/>
      <c r="I36" s="82"/>
      <c r="J36" s="87"/>
      <c r="K36" s="87"/>
      <c r="L36" s="87"/>
      <c r="M36" s="86"/>
      <c r="N36" s="167"/>
      <c r="O36" s="2"/>
    </row>
    <row r="37" spans="1:15" x14ac:dyDescent="0.3">
      <c r="A37" s="59"/>
      <c r="B37" s="82"/>
      <c r="C37" s="83"/>
      <c r="D37" s="84"/>
      <c r="E37" s="84"/>
      <c r="F37" s="85"/>
      <c r="G37" s="79" t="str">
        <f>IF(ArrayTablePaysage6[[#This Row],[Charge (kN)]]="","",IFERROR(ArrayTablePaysage6[[#This Row],[Charge (kN)]]/Calibration_Dplate/Calibration_Dplate*4/PI()/1000,""))</f>
        <v/>
      </c>
      <c r="H37" s="86"/>
      <c r="I37" s="82"/>
      <c r="J37" s="87"/>
      <c r="K37" s="87"/>
      <c r="L37" s="87"/>
      <c r="M37" s="86"/>
      <c r="N37" s="167"/>
      <c r="O37" s="2"/>
    </row>
    <row r="38" spans="1:15" x14ac:dyDescent="0.3">
      <c r="A38" s="59"/>
      <c r="B38" s="82"/>
      <c r="C38" s="83"/>
      <c r="D38" s="84"/>
      <c r="E38" s="84"/>
      <c r="F38" s="85"/>
      <c r="G38" s="79" t="str">
        <f>IF(ArrayTablePaysage6[[#This Row],[Charge (kN)]]="","",IFERROR(ArrayTablePaysage6[[#This Row],[Charge (kN)]]/Calibration_Dplate/Calibration_Dplate*4/PI()/1000,""))</f>
        <v/>
      </c>
      <c r="H38" s="86"/>
      <c r="I38" s="82"/>
      <c r="J38" s="87"/>
      <c r="K38" s="87"/>
      <c r="L38" s="87"/>
      <c r="M38" s="86"/>
      <c r="N38" s="167"/>
      <c r="O38" s="2"/>
    </row>
    <row r="39" spans="1:15" x14ac:dyDescent="0.3">
      <c r="A39" s="59"/>
      <c r="B39" s="82"/>
      <c r="C39" s="83"/>
      <c r="D39" s="84"/>
      <c r="E39" s="84"/>
      <c r="F39" s="85"/>
      <c r="G39" s="79" t="str">
        <f>IF(ArrayTablePaysage6[[#This Row],[Charge (kN)]]="","",IFERROR(ArrayTablePaysage6[[#This Row],[Charge (kN)]]/Calibration_Dplate/Calibration_Dplate*4/PI()/1000,""))</f>
        <v/>
      </c>
      <c r="H39" s="86"/>
      <c r="I39" s="82"/>
      <c r="J39" s="87"/>
      <c r="K39" s="87"/>
      <c r="L39" s="87"/>
      <c r="M39" s="86"/>
      <c r="N39" s="167"/>
      <c r="O39" s="2"/>
    </row>
    <row r="40" spans="1:15" x14ac:dyDescent="0.3">
      <c r="A40" s="59"/>
      <c r="B40" s="82"/>
      <c r="C40" s="83"/>
      <c r="D40" s="84"/>
      <c r="E40" s="84"/>
      <c r="F40" s="85"/>
      <c r="G40" s="79" t="str">
        <f>IF(ArrayTablePaysage6[[#This Row],[Charge (kN)]]="","",IFERROR(ArrayTablePaysage6[[#This Row],[Charge (kN)]]/Calibration_Dplate/Calibration_Dplate*4/PI()/1000,""))</f>
        <v/>
      </c>
      <c r="H40" s="86"/>
      <c r="I40" s="82"/>
      <c r="J40" s="87"/>
      <c r="K40" s="87"/>
      <c r="L40" s="87"/>
      <c r="M40" s="86"/>
      <c r="N40" s="167"/>
      <c r="O40" s="2"/>
    </row>
    <row r="41" spans="1:15" x14ac:dyDescent="0.3">
      <c r="A41" s="59"/>
      <c r="B41" s="82"/>
      <c r="C41" s="83"/>
      <c r="D41" s="84"/>
      <c r="E41" s="84"/>
      <c r="F41" s="85"/>
      <c r="G41" s="79" t="str">
        <f>IF(ArrayTablePaysage6[[#This Row],[Charge (kN)]]="","",IFERROR(ArrayTablePaysage6[[#This Row],[Charge (kN)]]/Calibration_Dplate/Calibration_Dplate*4/PI()/1000,""))</f>
        <v/>
      </c>
      <c r="H41" s="86"/>
      <c r="I41" s="82"/>
      <c r="J41" s="87"/>
      <c r="K41" s="87"/>
      <c r="L41" s="87"/>
      <c r="M41" s="86"/>
      <c r="N41" s="167"/>
      <c r="O41" s="2"/>
    </row>
    <row r="42" spans="1:15" x14ac:dyDescent="0.3">
      <c r="A42" s="59"/>
      <c r="B42" s="82"/>
      <c r="C42" s="83"/>
      <c r="D42" s="84"/>
      <c r="E42" s="84"/>
      <c r="F42" s="85"/>
      <c r="G42" s="79" t="str">
        <f>IF(ArrayTablePaysage6[[#This Row],[Charge (kN)]]="","",IFERROR(ArrayTablePaysage6[[#This Row],[Charge (kN)]]/Calibration_Dplate/Calibration_Dplate*4/PI()/1000,""))</f>
        <v/>
      </c>
      <c r="H42" s="86"/>
      <c r="I42" s="82"/>
      <c r="J42" s="87"/>
      <c r="K42" s="87"/>
      <c r="L42" s="87"/>
      <c r="M42" s="86"/>
      <c r="N42" s="167"/>
      <c r="O42" s="2"/>
    </row>
    <row r="43" spans="1:15" x14ac:dyDescent="0.3">
      <c r="A43" s="59"/>
      <c r="B43" s="82"/>
      <c r="C43" s="83"/>
      <c r="D43" s="84"/>
      <c r="E43" s="84"/>
      <c r="F43" s="85"/>
      <c r="G43" s="79" t="str">
        <f>IF(ArrayTablePaysage6[[#This Row],[Charge (kN)]]="","",IFERROR(ArrayTablePaysage6[[#This Row],[Charge (kN)]]/Calibration_Dplate/Calibration_Dplate*4/PI()/1000,""))</f>
        <v/>
      </c>
      <c r="H43" s="86"/>
      <c r="I43" s="82"/>
      <c r="J43" s="87"/>
      <c r="K43" s="87"/>
      <c r="L43" s="87"/>
      <c r="M43" s="86"/>
      <c r="N43" s="167"/>
      <c r="O43" s="2"/>
    </row>
    <row r="44" spans="1:15" x14ac:dyDescent="0.3">
      <c r="A44" s="59"/>
      <c r="B44" s="82"/>
      <c r="C44" s="83"/>
      <c r="D44" s="84"/>
      <c r="E44" s="84"/>
      <c r="F44" s="162"/>
      <c r="G44" s="91" t="str">
        <f>IF(ArrayTablePaysage6[[#This Row],[Charge (kN)]]="","",IFERROR(ArrayTablePaysage6[[#This Row],[Charge (kN)]]/Calibration_Dplate/Calibration_Dplate*4/PI()/1000,""))</f>
        <v/>
      </c>
      <c r="H44" s="163"/>
      <c r="I44" s="82"/>
      <c r="J44" s="87"/>
      <c r="K44" s="87"/>
      <c r="L44" s="87"/>
      <c r="M44" s="86"/>
      <c r="N44" s="167"/>
      <c r="O44" s="2"/>
    </row>
    <row r="45" spans="1:15" x14ac:dyDescent="0.3">
      <c r="A45" s="59"/>
      <c r="B45" s="82"/>
      <c r="C45" s="83"/>
      <c r="D45" s="84"/>
      <c r="E45" s="84"/>
      <c r="F45" s="85"/>
      <c r="G45" s="79" t="str">
        <f>IF(ArrayTablePaysage6[[#This Row],[Charge (kN)]]="","",IFERROR(ArrayTablePaysage6[[#This Row],[Charge (kN)]]/Calibration_Dplate/Calibration_Dplate*4/PI()/1000,""))</f>
        <v/>
      </c>
      <c r="H45" s="86"/>
      <c r="I45" s="82"/>
      <c r="J45" s="87"/>
      <c r="K45" s="87"/>
      <c r="L45" s="87"/>
      <c r="M45" s="86"/>
      <c r="N45" s="167"/>
      <c r="O45" s="2"/>
    </row>
    <row r="46" spans="1:15" x14ac:dyDescent="0.3">
      <c r="A46" s="59"/>
      <c r="B46" s="82"/>
      <c r="C46" s="83"/>
      <c r="D46" s="84"/>
      <c r="E46" s="84"/>
      <c r="F46" s="85"/>
      <c r="G46" s="79" t="str">
        <f>IF(ArrayTablePaysage6[[#This Row],[Charge (kN)]]="","",IFERROR(ArrayTablePaysage6[[#This Row],[Charge (kN)]]/Calibration_Dplate/Calibration_Dplate*4/PI()/1000,""))</f>
        <v/>
      </c>
      <c r="H46" s="86"/>
      <c r="I46" s="82"/>
      <c r="J46" s="87"/>
      <c r="K46" s="87"/>
      <c r="L46" s="87"/>
      <c r="M46" s="86"/>
      <c r="N46" s="167"/>
      <c r="O46" s="2"/>
    </row>
    <row r="47" spans="1:15" x14ac:dyDescent="0.3">
      <c r="A47" s="59"/>
      <c r="B47" s="82"/>
      <c r="C47" s="83"/>
      <c r="D47" s="84"/>
      <c r="E47" s="84"/>
      <c r="F47" s="85"/>
      <c r="G47" s="91"/>
      <c r="H47" s="86"/>
      <c r="I47" s="82"/>
      <c r="J47" s="87"/>
      <c r="K47" s="87"/>
      <c r="L47" s="87"/>
      <c r="M47" s="86"/>
      <c r="N47" s="167"/>
      <c r="O47" s="2"/>
    </row>
    <row r="48" spans="1:15" x14ac:dyDescent="0.3">
      <c r="A48" s="59"/>
      <c r="B48" s="82"/>
      <c r="C48" s="83"/>
      <c r="D48" s="84"/>
      <c r="E48" s="84"/>
      <c r="F48" s="85"/>
      <c r="G48" s="91" t="str">
        <f>IF(ArrayTablePaysage6[[#This Row],[Charge (kN)]]="","",IFERROR(ArrayTablePaysage6[[#This Row],[Charge (kN)]]/Calibrations_DPlaque/Calibrations_DPlaque*4/PI()/1000,""))</f>
        <v/>
      </c>
      <c r="H48" s="86"/>
      <c r="I48" s="82"/>
      <c r="J48" s="87"/>
      <c r="K48" s="87"/>
      <c r="L48" s="87"/>
      <c r="M48" s="86"/>
      <c r="N48" s="167"/>
      <c r="O48" s="2"/>
    </row>
    <row r="49" spans="1:15" x14ac:dyDescent="0.3">
      <c r="A49" s="59"/>
      <c r="B49" s="82"/>
      <c r="C49" s="83"/>
      <c r="D49" s="84"/>
      <c r="E49" s="84"/>
      <c r="F49" s="85"/>
      <c r="G49" s="91" t="str">
        <f>IF(ArrayTablePaysage6[[#This Row],[Charge (kN)]]="","",IFERROR(ArrayTablePaysage6[[#This Row],[Charge (kN)]]/Calibrations_DPlaque/Calibrations_DPlaque*4/PI()/1000,""))</f>
        <v/>
      </c>
      <c r="H49" s="86"/>
      <c r="I49" s="82"/>
      <c r="J49" s="87"/>
      <c r="K49" s="87"/>
      <c r="L49" s="87"/>
      <c r="M49" s="86"/>
      <c r="N49" s="167"/>
      <c r="O49" s="2"/>
    </row>
    <row r="50" spans="1:15" x14ac:dyDescent="0.3">
      <c r="A50" s="59"/>
      <c r="B50" s="82"/>
      <c r="C50" s="83"/>
      <c r="D50" s="84"/>
      <c r="E50" s="84"/>
      <c r="F50" s="85"/>
      <c r="G50" s="91" t="str">
        <f>IF(ArrayTablePaysage6[[#This Row],[Charge (kN)]]="","",IFERROR(ArrayTablePaysage6[[#This Row],[Charge (kN)]]/Calibrations_DPlaque/Calibrations_DPlaque*4/PI()/1000,""))</f>
        <v/>
      </c>
      <c r="H50" s="86"/>
      <c r="I50" s="82"/>
      <c r="J50" s="87"/>
      <c r="K50" s="87"/>
      <c r="L50" s="87"/>
      <c r="M50" s="86"/>
      <c r="N50" s="167"/>
      <c r="O50" s="2"/>
    </row>
    <row r="51" spans="1:15" x14ac:dyDescent="0.3">
      <c r="A51" s="59"/>
      <c r="B51" s="82"/>
      <c r="C51" s="83"/>
      <c r="D51" s="84"/>
      <c r="E51" s="84"/>
      <c r="F51" s="85"/>
      <c r="G51" s="91" t="str">
        <f>IF(ArrayTablePaysage6[[#This Row],[Charge (kN)]]="","",IFERROR(ArrayTablePaysage6[[#This Row],[Charge (kN)]]/Calibrations_DPlaque/Calibrations_DPlaque*4/PI()/1000,""))</f>
        <v/>
      </c>
      <c r="H51" s="86"/>
      <c r="I51" s="82"/>
      <c r="J51" s="87"/>
      <c r="K51" s="87"/>
      <c r="L51" s="87"/>
      <c r="M51" s="86"/>
      <c r="N51" s="167"/>
      <c r="O51" s="2"/>
    </row>
    <row r="52" spans="1:15" x14ac:dyDescent="0.3">
      <c r="A52" s="59"/>
      <c r="B52" s="82"/>
      <c r="C52" s="83"/>
      <c r="D52" s="84"/>
      <c r="E52" s="84"/>
      <c r="F52" s="85"/>
      <c r="G52" s="91" t="str">
        <f>IF(ArrayTablePaysage6[[#This Row],[Charge (kN)]]="","",IFERROR(ArrayTablePaysage6[[#This Row],[Charge (kN)]]/Calibrations_DPlaque/Calibrations_DPlaque*4/PI()/1000,""))</f>
        <v/>
      </c>
      <c r="H52" s="86"/>
      <c r="I52" s="82"/>
      <c r="J52" s="87"/>
      <c r="K52" s="87"/>
      <c r="L52" s="87"/>
      <c r="M52" s="86"/>
      <c r="N52" s="167"/>
      <c r="O52" s="2"/>
    </row>
    <row r="53" spans="1:15" x14ac:dyDescent="0.3">
      <c r="A53" s="2"/>
      <c r="B53" s="92"/>
      <c r="C53" s="92"/>
      <c r="D53" s="92"/>
      <c r="E53" s="92"/>
      <c r="F53" s="92"/>
      <c r="G53" s="92"/>
      <c r="H53" s="92"/>
      <c r="I53" s="93"/>
      <c r="J53" s="93"/>
      <c r="K53" s="94"/>
      <c r="L53" s="94"/>
      <c r="M53" s="94"/>
      <c r="N53" s="94"/>
      <c r="O53" s="2"/>
    </row>
    <row r="54" spans="1:15" ht="11.15" customHeight="1" x14ac:dyDescent="0.3">
      <c r="A54" s="2"/>
      <c r="B54" s="27"/>
      <c r="C54" s="27"/>
      <c r="D54" s="172" t="s">
        <v>39</v>
      </c>
      <c r="E54" s="172"/>
      <c r="F54" s="172"/>
      <c r="G54" s="172"/>
      <c r="H54" s="172"/>
      <c r="I54" s="172"/>
      <c r="J54" s="172"/>
      <c r="K54" s="172"/>
      <c r="L54" s="172"/>
      <c r="M54" s="172"/>
      <c r="N54" s="165" t="s">
        <v>34</v>
      </c>
      <c r="O54" s="2"/>
    </row>
    <row r="55" spans="1:15" ht="11.15" customHeight="1" x14ac:dyDescent="0.3">
      <c r="A55" s="2"/>
      <c r="B55" s="2"/>
      <c r="C55" s="2"/>
      <c r="D55" s="175" t="s">
        <v>40</v>
      </c>
      <c r="E55" s="175"/>
      <c r="F55" s="175"/>
      <c r="G55" s="175"/>
      <c r="H55" s="175"/>
      <c r="I55" s="175"/>
      <c r="J55" s="175"/>
      <c r="K55" s="175"/>
      <c r="L55" s="175"/>
      <c r="M55" s="175"/>
      <c r="N55" s="164"/>
      <c r="O55" s="2"/>
    </row>
  </sheetData>
  <mergeCells count="16">
    <mergeCell ref="A12:A13"/>
    <mergeCell ref="C12:E12"/>
    <mergeCell ref="F12:G12"/>
    <mergeCell ref="A5:K5"/>
    <mergeCell ref="B6:N6"/>
    <mergeCell ref="B7:D7"/>
    <mergeCell ref="D54:M54"/>
    <mergeCell ref="D55:M55"/>
    <mergeCell ref="E2:M2"/>
    <mergeCell ref="E3:M3"/>
    <mergeCell ref="B8:D8"/>
    <mergeCell ref="B9:D9"/>
    <mergeCell ref="B11:N11"/>
    <mergeCell ref="H12:L12"/>
    <mergeCell ref="M12:N12"/>
    <mergeCell ref="E9:G9"/>
  </mergeCells>
  <printOptions horizontalCentered="1"/>
  <pageMargins left="0.23622047244094491" right="0.23622047244094491" top="0.19685039370078741" bottom="0.19685039370078741" header="0" footer="0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78E1-520C-4364-BC6B-4FDBCC259943}">
  <dimension ref="A1:R500"/>
  <sheetViews>
    <sheetView showWhiteSpace="0" view="pageLayout" zoomScaleNormal="115" zoomScaleSheetLayoutView="85" workbookViewId="0">
      <selection activeCell="D2" sqref="D2"/>
    </sheetView>
  </sheetViews>
  <sheetFormatPr baseColWidth="10" defaultColWidth="11.453125" defaultRowHeight="14" x14ac:dyDescent="0.3"/>
  <cols>
    <col min="1" max="1" width="2.81640625" style="1" customWidth="1"/>
    <col min="2" max="2" width="9.90625" style="1" customWidth="1"/>
    <col min="3" max="3" width="11.26953125" style="1" customWidth="1"/>
    <col min="4" max="17" width="8.26953125" style="1" customWidth="1"/>
    <col min="18" max="18" width="2.26953125" style="1" customWidth="1"/>
    <col min="19" max="16384" width="11.453125" style="1"/>
  </cols>
  <sheetData>
    <row r="1" spans="1:18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1:18" ht="26.15" customHeight="1" x14ac:dyDescent="0.5">
      <c r="A2" s="2"/>
      <c r="B2" s="2"/>
      <c r="C2" s="2"/>
      <c r="D2" s="2"/>
      <c r="E2" s="2"/>
      <c r="F2" s="150" t="s">
        <v>53</v>
      </c>
      <c r="G2" s="150"/>
      <c r="H2" s="150"/>
      <c r="I2" s="150"/>
      <c r="J2" s="150"/>
      <c r="K2" s="150"/>
      <c r="L2" s="150"/>
      <c r="M2" s="150"/>
      <c r="N2" s="150"/>
      <c r="O2" s="150"/>
      <c r="P2" s="2"/>
      <c r="Q2" s="2"/>
      <c r="R2" s="2"/>
    </row>
    <row r="3" spans="1:18" ht="15.75" customHeight="1" x14ac:dyDescent="0.35">
      <c r="A3" s="2"/>
      <c r="B3" s="2"/>
      <c r="C3" s="2"/>
      <c r="D3" s="2"/>
      <c r="E3" s="2"/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5.5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5" customHeight="1" x14ac:dyDescent="0.3">
      <c r="A5" s="218"/>
      <c r="B5" s="218"/>
      <c r="C5" s="218"/>
      <c r="D5" s="218"/>
      <c r="E5" s="218"/>
      <c r="F5" s="218"/>
      <c r="G5" s="218"/>
      <c r="H5" s="59"/>
      <c r="I5" s="59"/>
      <c r="J5" s="59"/>
      <c r="K5" s="2"/>
      <c r="L5" s="2"/>
      <c r="M5" s="2"/>
      <c r="N5" s="5"/>
      <c r="O5" s="5"/>
      <c r="P5" s="2"/>
      <c r="Q5" s="2"/>
      <c r="R5" s="2"/>
    </row>
    <row r="6" spans="1:18" ht="18" customHeight="1" x14ac:dyDescent="0.3">
      <c r="A6" s="8"/>
      <c r="B6" s="186" t="s">
        <v>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  <c r="R6" s="2"/>
    </row>
    <row r="7" spans="1:18" x14ac:dyDescent="0.3">
      <c r="A7" s="9"/>
      <c r="B7" s="28"/>
      <c r="C7" s="61" t="s">
        <v>9</v>
      </c>
      <c r="D7" s="252" t="e">
        <f>IF(Project_Name="","",Project_Name)</f>
        <v>#NAME?</v>
      </c>
      <c r="E7" s="252"/>
      <c r="F7" s="252"/>
      <c r="G7" s="61"/>
      <c r="H7" s="107"/>
      <c r="I7" s="61" t="s">
        <v>10</v>
      </c>
      <c r="J7" s="255">
        <f ca="1">TODAY()</f>
        <v>44984</v>
      </c>
      <c r="K7" s="255"/>
      <c r="L7" s="255"/>
      <c r="M7" s="29"/>
      <c r="N7" s="29"/>
      <c r="O7" s="29"/>
      <c r="P7" s="29"/>
      <c r="Q7" s="152"/>
      <c r="R7" s="2"/>
    </row>
    <row r="8" spans="1:18" x14ac:dyDescent="0.3">
      <c r="A8" s="9"/>
      <c r="B8" s="151"/>
      <c r="C8" s="12" t="s">
        <v>11</v>
      </c>
      <c r="D8" s="253" t="e">
        <f>IF(Project_Town="","",Project_Town)</f>
        <v>#NAME?</v>
      </c>
      <c r="E8" s="253"/>
      <c r="F8" s="253"/>
      <c r="G8" s="111"/>
      <c r="H8" s="112"/>
      <c r="I8" s="111" t="s">
        <v>17</v>
      </c>
      <c r="J8" s="256" t="e">
        <f>IF(Report_Date="","",Report_Date)</f>
        <v>#NAME?</v>
      </c>
      <c r="K8" s="256"/>
      <c r="L8" s="256"/>
      <c r="M8" s="40"/>
      <c r="N8" s="40"/>
      <c r="O8" s="40"/>
      <c r="P8" s="40"/>
      <c r="Q8" s="153"/>
      <c r="R8" s="2"/>
    </row>
    <row r="9" spans="1:18" x14ac:dyDescent="0.3">
      <c r="A9" s="9"/>
      <c r="B9" s="154"/>
      <c r="C9" s="14" t="s">
        <v>13</v>
      </c>
      <c r="D9" s="254" t="e">
        <f>IF(Project_Customer="","",Project_Customer)</f>
        <v>#NAME?</v>
      </c>
      <c r="E9" s="254"/>
      <c r="F9" s="254"/>
      <c r="G9" s="14"/>
      <c r="H9" s="117"/>
      <c r="I9" s="14" t="s">
        <v>12</v>
      </c>
      <c r="J9" s="257" t="e">
        <f>IF(Project_Project="","", Project_Project)</f>
        <v>#NAME?</v>
      </c>
      <c r="K9" s="257"/>
      <c r="L9" s="257"/>
      <c r="M9" s="55"/>
      <c r="N9" s="55"/>
      <c r="O9" s="55"/>
      <c r="P9" s="55"/>
      <c r="Q9" s="155"/>
      <c r="R9" s="2"/>
    </row>
    <row r="10" spans="1:18" x14ac:dyDescent="0.3">
      <c r="A10" s="9"/>
      <c r="B10" s="146"/>
      <c r="C10" s="146"/>
      <c r="D10" s="146"/>
      <c r="E10" s="147"/>
      <c r="F10" s="148"/>
      <c r="G10" s="5"/>
      <c r="H10" s="146"/>
      <c r="I10" s="149"/>
      <c r="J10" s="148"/>
      <c r="K10" s="148"/>
      <c r="L10" s="148"/>
      <c r="M10" s="34"/>
      <c r="N10" s="5"/>
      <c r="O10" s="5"/>
      <c r="P10" s="34"/>
      <c r="Q10" s="34"/>
      <c r="R10" s="2"/>
    </row>
    <row r="11" spans="1:18" x14ac:dyDescent="0.3">
      <c r="A11" s="9"/>
      <c r="B11" s="146"/>
      <c r="C11" s="146"/>
      <c r="D11" s="146"/>
      <c r="E11" s="147"/>
      <c r="F11" s="148"/>
      <c r="G11" s="5"/>
      <c r="H11" s="146"/>
      <c r="I11" s="149"/>
      <c r="J11" s="148"/>
      <c r="K11" s="148"/>
      <c r="L11" s="148"/>
      <c r="M11" s="34"/>
      <c r="N11" s="5"/>
      <c r="O11" s="5"/>
      <c r="P11" s="34"/>
      <c r="Q11" s="34"/>
      <c r="R11" s="2"/>
    </row>
    <row r="12" spans="1:18" x14ac:dyDescent="0.3">
      <c r="A12" s="9"/>
      <c r="B12" s="146"/>
      <c r="C12" s="146"/>
      <c r="D12" s="146"/>
      <c r="E12" s="147"/>
      <c r="F12" s="148"/>
      <c r="G12" s="5"/>
      <c r="H12" s="146"/>
      <c r="I12" s="149"/>
      <c r="J12" s="148"/>
      <c r="K12" s="148"/>
      <c r="L12" s="148"/>
      <c r="M12" s="34"/>
      <c r="N12" s="5"/>
      <c r="O12" s="5"/>
      <c r="P12" s="34"/>
      <c r="Q12" s="34"/>
      <c r="R12" s="2"/>
    </row>
    <row r="13" spans="1:18" x14ac:dyDescent="0.3">
      <c r="A13" s="9"/>
      <c r="B13" s="146"/>
      <c r="C13" s="146"/>
      <c r="D13" s="146"/>
      <c r="E13" s="147"/>
      <c r="F13" s="148"/>
      <c r="G13" s="5"/>
      <c r="H13" s="146"/>
      <c r="I13" s="149"/>
      <c r="J13" s="148"/>
      <c r="K13" s="148"/>
      <c r="L13" s="148"/>
      <c r="M13" s="34"/>
      <c r="N13" s="5"/>
      <c r="O13" s="5"/>
      <c r="P13" s="34"/>
      <c r="Q13" s="34"/>
      <c r="R13" s="2"/>
    </row>
    <row r="14" spans="1:18" x14ac:dyDescent="0.3">
      <c r="A14" s="9"/>
      <c r="B14" s="146"/>
      <c r="C14" s="146"/>
      <c r="D14" s="146"/>
      <c r="E14" s="147"/>
      <c r="F14" s="148"/>
      <c r="G14" s="5"/>
      <c r="H14" s="146"/>
      <c r="I14" s="149"/>
      <c r="J14" s="148"/>
      <c r="K14" s="148"/>
      <c r="L14" s="148"/>
      <c r="M14" s="34"/>
      <c r="N14" s="5"/>
      <c r="O14" s="5"/>
      <c r="P14" s="34"/>
      <c r="Q14" s="34"/>
      <c r="R14" s="2"/>
    </row>
    <row r="15" spans="1:18" x14ac:dyDescent="0.3">
      <c r="A15" s="9"/>
      <c r="B15" s="146"/>
      <c r="C15" s="146"/>
      <c r="D15" s="146"/>
      <c r="E15" s="147"/>
      <c r="F15" s="148"/>
      <c r="G15" s="5"/>
      <c r="H15" s="146"/>
      <c r="I15" s="149"/>
      <c r="J15" s="148"/>
      <c r="K15" s="148"/>
      <c r="L15" s="148"/>
      <c r="M15" s="34"/>
      <c r="N15" s="5"/>
      <c r="O15" s="5"/>
      <c r="P15" s="34"/>
      <c r="Q15" s="34"/>
      <c r="R15" s="2"/>
    </row>
    <row r="16" spans="1:18" x14ac:dyDescent="0.3">
      <c r="A16" s="9"/>
      <c r="B16" s="146"/>
      <c r="C16" s="146"/>
      <c r="D16" s="146"/>
      <c r="E16" s="147"/>
      <c r="F16" s="148"/>
      <c r="G16" s="5"/>
      <c r="H16" s="146"/>
      <c r="I16" s="149"/>
      <c r="J16" s="148"/>
      <c r="K16" s="148"/>
      <c r="L16" s="148"/>
      <c r="M16" s="34"/>
      <c r="N16" s="5"/>
      <c r="O16" s="5"/>
      <c r="P16" s="34"/>
      <c r="Q16" s="34"/>
      <c r="R16" s="2"/>
    </row>
    <row r="17" spans="1:18" x14ac:dyDescent="0.3">
      <c r="A17" s="9"/>
      <c r="B17" s="146"/>
      <c r="C17" s="146"/>
      <c r="D17" s="146"/>
      <c r="E17" s="147"/>
      <c r="F17" s="148"/>
      <c r="G17" s="5"/>
      <c r="H17" s="146"/>
      <c r="I17" s="149"/>
      <c r="J17" s="148"/>
      <c r="K17" s="148"/>
      <c r="L17" s="148"/>
      <c r="M17" s="34"/>
      <c r="N17" s="5"/>
      <c r="O17" s="5"/>
      <c r="P17" s="34"/>
      <c r="Q17" s="34"/>
      <c r="R17" s="2"/>
    </row>
    <row r="18" spans="1:18" x14ac:dyDescent="0.3">
      <c r="A18" s="9"/>
      <c r="B18" s="146"/>
      <c r="C18" s="146"/>
      <c r="D18" s="146"/>
      <c r="E18" s="147"/>
      <c r="F18" s="148"/>
      <c r="G18" s="5"/>
      <c r="H18" s="146"/>
      <c r="I18" s="149"/>
      <c r="J18" s="148"/>
      <c r="K18" s="148"/>
      <c r="L18" s="148"/>
      <c r="M18" s="34"/>
      <c r="N18" s="5"/>
      <c r="O18" s="5"/>
      <c r="P18" s="34"/>
      <c r="Q18" s="34"/>
      <c r="R18" s="2"/>
    </row>
    <row r="19" spans="1:18" x14ac:dyDescent="0.3">
      <c r="A19" s="9"/>
      <c r="B19" s="146"/>
      <c r="C19" s="146"/>
      <c r="D19" s="146"/>
      <c r="E19" s="147"/>
      <c r="F19" s="148"/>
      <c r="G19" s="5"/>
      <c r="H19" s="146"/>
      <c r="I19" s="149"/>
      <c r="J19" s="148"/>
      <c r="K19" s="148"/>
      <c r="L19" s="148"/>
      <c r="M19" s="34"/>
      <c r="N19" s="5"/>
      <c r="O19" s="5"/>
      <c r="P19" s="34"/>
      <c r="Q19" s="34"/>
      <c r="R19" s="2"/>
    </row>
    <row r="20" spans="1:18" x14ac:dyDescent="0.3">
      <c r="A20" s="9"/>
      <c r="B20" s="146"/>
      <c r="C20" s="146"/>
      <c r="D20" s="146"/>
      <c r="E20" s="147"/>
      <c r="F20" s="148"/>
      <c r="G20" s="5"/>
      <c r="H20" s="146"/>
      <c r="I20" s="149"/>
      <c r="J20" s="148"/>
      <c r="K20" s="148"/>
      <c r="L20" s="148"/>
      <c r="M20" s="34"/>
      <c r="N20" s="5"/>
      <c r="O20" s="5"/>
      <c r="P20" s="34"/>
      <c r="Q20" s="34"/>
      <c r="R20" s="2"/>
    </row>
    <row r="21" spans="1:18" x14ac:dyDescent="0.3">
      <c r="A21" s="9"/>
      <c r="B21" s="146"/>
      <c r="C21" s="146"/>
      <c r="D21" s="146"/>
      <c r="E21" s="147"/>
      <c r="F21" s="148"/>
      <c r="G21" s="5"/>
      <c r="H21" s="146"/>
      <c r="I21" s="149"/>
      <c r="J21" s="148"/>
      <c r="K21" s="148"/>
      <c r="L21" s="148"/>
      <c r="M21" s="34"/>
      <c r="N21" s="5"/>
      <c r="O21" s="5"/>
      <c r="P21" s="34"/>
      <c r="Q21" s="34"/>
      <c r="R21" s="2"/>
    </row>
    <row r="22" spans="1:18" x14ac:dyDescent="0.3">
      <c r="A22" s="9"/>
      <c r="B22" s="146"/>
      <c r="C22" s="146"/>
      <c r="D22" s="146"/>
      <c r="E22" s="147"/>
      <c r="F22" s="148"/>
      <c r="G22" s="5"/>
      <c r="H22" s="146"/>
      <c r="I22" s="149"/>
      <c r="J22" s="148"/>
      <c r="K22" s="148"/>
      <c r="L22" s="148"/>
      <c r="M22" s="34"/>
      <c r="N22" s="5"/>
      <c r="O22" s="5"/>
      <c r="P22" s="34"/>
      <c r="Q22" s="34"/>
      <c r="R22" s="2"/>
    </row>
    <row r="23" spans="1:18" x14ac:dyDescent="0.3">
      <c r="A23" s="9"/>
      <c r="B23" s="146"/>
      <c r="C23" s="146"/>
      <c r="D23" s="146"/>
      <c r="E23" s="147"/>
      <c r="F23" s="148"/>
      <c r="G23" s="5"/>
      <c r="H23" s="146"/>
      <c r="I23" s="149"/>
      <c r="J23" s="148"/>
      <c r="K23" s="148"/>
      <c r="L23" s="148"/>
      <c r="M23" s="34"/>
      <c r="N23" s="5"/>
      <c r="O23" s="5"/>
      <c r="P23" s="34"/>
      <c r="Q23" s="34"/>
      <c r="R23" s="2"/>
    </row>
    <row r="24" spans="1:18" x14ac:dyDescent="0.3">
      <c r="A24" s="9"/>
      <c r="B24" s="146"/>
      <c r="C24" s="146"/>
      <c r="D24" s="146"/>
      <c r="E24" s="147"/>
      <c r="F24" s="148"/>
      <c r="G24" s="5"/>
      <c r="H24" s="146"/>
      <c r="I24" s="149"/>
      <c r="J24" s="148"/>
      <c r="K24" s="148"/>
      <c r="L24" s="148"/>
      <c r="M24" s="34"/>
      <c r="N24" s="5"/>
      <c r="O24" s="5"/>
      <c r="P24" s="34"/>
      <c r="Q24" s="34"/>
      <c r="R24" s="2"/>
    </row>
    <row r="25" spans="1:18" x14ac:dyDescent="0.3">
      <c r="A25" s="9"/>
      <c r="B25" s="146"/>
      <c r="C25" s="146"/>
      <c r="D25" s="146"/>
      <c r="E25" s="147"/>
      <c r="F25" s="148"/>
      <c r="G25" s="5"/>
      <c r="H25" s="146"/>
      <c r="I25" s="149"/>
      <c r="J25" s="148"/>
      <c r="K25" s="148"/>
      <c r="L25" s="148"/>
      <c r="M25" s="34"/>
      <c r="N25" s="5"/>
      <c r="O25" s="5"/>
      <c r="P25" s="34"/>
      <c r="Q25" s="34"/>
      <c r="R25" s="2"/>
    </row>
    <row r="26" spans="1:18" x14ac:dyDescent="0.3">
      <c r="A26" s="9"/>
      <c r="B26" s="146"/>
      <c r="C26" s="146"/>
      <c r="D26" s="146"/>
      <c r="E26" s="147"/>
      <c r="F26" s="148"/>
      <c r="G26" s="5"/>
      <c r="H26" s="146"/>
      <c r="I26" s="149"/>
      <c r="J26" s="148"/>
      <c r="K26" s="148"/>
      <c r="L26" s="148"/>
      <c r="M26" s="34"/>
      <c r="N26" s="5"/>
      <c r="O26" s="5"/>
      <c r="P26" s="34"/>
      <c r="Q26" s="34"/>
      <c r="R26" s="2"/>
    </row>
    <row r="27" spans="1:18" x14ac:dyDescent="0.3">
      <c r="A27" s="9"/>
      <c r="B27" s="146"/>
      <c r="C27" s="146"/>
      <c r="D27" s="146"/>
      <c r="E27" s="147"/>
      <c r="F27" s="148"/>
      <c r="G27" s="5"/>
      <c r="H27" s="146"/>
      <c r="I27" s="149"/>
      <c r="J27" s="148"/>
      <c r="K27" s="148"/>
      <c r="L27" s="148"/>
      <c r="M27" s="34"/>
      <c r="N27" s="5"/>
      <c r="O27" s="5"/>
      <c r="P27" s="34"/>
      <c r="Q27" s="34"/>
      <c r="R27" s="2"/>
    </row>
    <row r="28" spans="1:18" x14ac:dyDescent="0.3">
      <c r="A28" s="9"/>
      <c r="B28" s="146"/>
      <c r="C28" s="146"/>
      <c r="D28" s="146"/>
      <c r="E28" s="147"/>
      <c r="F28" s="148"/>
      <c r="G28" s="5"/>
      <c r="H28" s="146"/>
      <c r="I28" s="149"/>
      <c r="J28" s="148"/>
      <c r="K28" s="148"/>
      <c r="L28" s="148"/>
      <c r="M28" s="34"/>
      <c r="N28" s="5"/>
      <c r="O28" s="5"/>
      <c r="P28" s="34"/>
      <c r="Q28" s="34"/>
      <c r="R28" s="2"/>
    </row>
    <row r="29" spans="1:18" x14ac:dyDescent="0.3">
      <c r="A29" s="9"/>
      <c r="B29" s="146"/>
      <c r="C29" s="146"/>
      <c r="D29" s="146"/>
      <c r="E29" s="147"/>
      <c r="F29" s="148"/>
      <c r="G29" s="5"/>
      <c r="H29" s="146"/>
      <c r="I29" s="149"/>
      <c r="J29" s="148"/>
      <c r="K29" s="148"/>
      <c r="L29" s="148"/>
      <c r="M29" s="34"/>
      <c r="N29" s="5"/>
      <c r="O29" s="5"/>
      <c r="P29" s="34"/>
      <c r="Q29" s="34"/>
      <c r="R29" s="2"/>
    </row>
    <row r="30" spans="1:18" x14ac:dyDescent="0.3">
      <c r="A30" s="9"/>
      <c r="B30" s="146"/>
      <c r="C30" s="146"/>
      <c r="D30" s="146"/>
      <c r="E30" s="147"/>
      <c r="F30" s="148"/>
      <c r="G30" s="5"/>
      <c r="H30" s="146"/>
      <c r="I30" s="149"/>
      <c r="J30" s="148"/>
      <c r="K30" s="148"/>
      <c r="L30" s="148"/>
      <c r="M30" s="34"/>
      <c r="N30" s="5"/>
      <c r="O30" s="5"/>
      <c r="P30" s="34"/>
      <c r="Q30" s="34"/>
      <c r="R30" s="2"/>
    </row>
    <row r="31" spans="1:18" x14ac:dyDescent="0.3">
      <c r="A31" s="9"/>
      <c r="B31" s="146"/>
      <c r="C31" s="146"/>
      <c r="D31" s="146"/>
      <c r="E31" s="147"/>
      <c r="F31" s="148"/>
      <c r="G31" s="5"/>
      <c r="H31" s="146"/>
      <c r="I31" s="149"/>
      <c r="J31" s="148"/>
      <c r="K31" s="148"/>
      <c r="L31" s="148"/>
      <c r="M31" s="34"/>
      <c r="N31" s="5"/>
      <c r="O31" s="5"/>
      <c r="P31" s="34"/>
      <c r="Q31" s="34"/>
      <c r="R31" s="2"/>
    </row>
    <row r="32" spans="1:18" x14ac:dyDescent="0.3">
      <c r="A32" s="9"/>
      <c r="B32" s="146"/>
      <c r="C32" s="146"/>
      <c r="D32" s="146"/>
      <c r="E32" s="147"/>
      <c r="F32" s="148"/>
      <c r="G32" s="5"/>
      <c r="H32" s="146"/>
      <c r="I32" s="149"/>
      <c r="J32" s="148"/>
      <c r="K32" s="148"/>
      <c r="L32" s="148"/>
      <c r="M32" s="34"/>
      <c r="N32" s="5"/>
      <c r="O32" s="5"/>
      <c r="P32" s="34"/>
      <c r="Q32" s="34"/>
      <c r="R32" s="2"/>
    </row>
    <row r="33" spans="1:18" x14ac:dyDescent="0.3">
      <c r="A33" s="9"/>
      <c r="B33" s="146"/>
      <c r="C33" s="146"/>
      <c r="D33" s="146"/>
      <c r="E33" s="147"/>
      <c r="F33" s="148"/>
      <c r="G33" s="5"/>
      <c r="H33" s="146"/>
      <c r="I33" s="149"/>
      <c r="J33" s="148"/>
      <c r="K33" s="148"/>
      <c r="L33" s="148"/>
      <c r="M33" s="34"/>
      <c r="N33" s="5"/>
      <c r="O33" s="5"/>
      <c r="P33" s="34"/>
      <c r="Q33" s="34"/>
      <c r="R33" s="2"/>
    </row>
    <row r="34" spans="1:18" x14ac:dyDescent="0.3">
      <c r="A34" s="9"/>
      <c r="B34" s="146"/>
      <c r="C34" s="146"/>
      <c r="D34" s="146"/>
      <c r="E34" s="147"/>
      <c r="F34" s="148"/>
      <c r="G34" s="5"/>
      <c r="H34" s="146"/>
      <c r="I34" s="149"/>
      <c r="J34" s="148"/>
      <c r="K34" s="148"/>
      <c r="L34" s="148"/>
      <c r="M34" s="34"/>
      <c r="N34" s="5"/>
      <c r="O34" s="5"/>
      <c r="P34" s="34"/>
      <c r="Q34" s="34"/>
      <c r="R34" s="2"/>
    </row>
    <row r="35" spans="1:18" x14ac:dyDescent="0.3">
      <c r="A35" s="9"/>
      <c r="B35" s="146"/>
      <c r="C35" s="146"/>
      <c r="D35" s="146"/>
      <c r="E35" s="147"/>
      <c r="F35" s="148"/>
      <c r="G35" s="5"/>
      <c r="H35" s="146"/>
      <c r="I35" s="149"/>
      <c r="J35" s="148"/>
      <c r="K35" s="148"/>
      <c r="L35" s="148"/>
      <c r="M35" s="34"/>
      <c r="N35" s="5"/>
      <c r="O35" s="5"/>
      <c r="P35" s="34"/>
      <c r="Q35" s="34"/>
      <c r="R35" s="2"/>
    </row>
    <row r="36" spans="1:18" x14ac:dyDescent="0.3">
      <c r="A36" s="9"/>
      <c r="B36" s="146"/>
      <c r="C36" s="146"/>
      <c r="D36" s="146"/>
      <c r="E36" s="147"/>
      <c r="F36" s="148"/>
      <c r="G36" s="5"/>
      <c r="H36" s="146"/>
      <c r="I36" s="149"/>
      <c r="J36" s="148"/>
      <c r="K36" s="148"/>
      <c r="L36" s="148"/>
      <c r="M36" s="34"/>
      <c r="N36" s="5"/>
      <c r="O36" s="5"/>
      <c r="P36" s="34"/>
      <c r="Q36" s="34"/>
      <c r="R36" s="2"/>
    </row>
    <row r="37" spans="1:18" ht="10.5" customHeight="1" x14ac:dyDescent="0.3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"/>
      <c r="R37" s="2"/>
    </row>
    <row r="38" spans="1:18" x14ac:dyDescent="0.3">
      <c r="A38" s="2"/>
      <c r="B38" s="156"/>
      <c r="C38" s="156"/>
      <c r="D38" s="156"/>
      <c r="E38" s="156"/>
      <c r="F38" s="157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9"/>
      <c r="R38" s="2"/>
    </row>
    <row r="39" spans="1:18" ht="11.15" customHeight="1" x14ac:dyDescent="0.3">
      <c r="A39" s="2"/>
      <c r="B39" s="27"/>
      <c r="C39" s="27"/>
      <c r="D39" s="172" t="s">
        <v>39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3" t="s">
        <v>34</v>
      </c>
      <c r="Q39" s="173"/>
      <c r="R39" s="2"/>
    </row>
    <row r="40" spans="1:18" ht="11.15" customHeight="1" x14ac:dyDescent="0.3">
      <c r="A40" s="2"/>
      <c r="B40" s="2"/>
      <c r="C40" s="2"/>
      <c r="D40" s="175" t="s">
        <v>40</v>
      </c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4"/>
      <c r="Q40" s="174"/>
      <c r="R40" s="2"/>
    </row>
    <row r="43" spans="1:18" x14ac:dyDescent="0.3">
      <c r="B43" s="1" t="s">
        <v>118</v>
      </c>
      <c r="C43" s="1" t="s">
        <v>166</v>
      </c>
      <c r="D43" s="1" t="s">
        <v>163</v>
      </c>
      <c r="E43" s="1" t="s">
        <v>164</v>
      </c>
      <c r="F43" s="1" t="s">
        <v>165</v>
      </c>
    </row>
    <row r="44" spans="1:18" x14ac:dyDescent="0.3">
      <c r="B44" s="160" t="s">
        <v>121</v>
      </c>
      <c r="C44" s="160" t="s">
        <v>167</v>
      </c>
      <c r="D44" s="160" t="s">
        <v>131</v>
      </c>
      <c r="E44" s="160" t="s">
        <v>148</v>
      </c>
      <c r="F44" s="160" t="s">
        <v>147</v>
      </c>
    </row>
    <row r="45" spans="1:18" x14ac:dyDescent="0.3">
      <c r="B45" s="160"/>
      <c r="C45" s="160"/>
      <c r="D45" s="160"/>
      <c r="E45" s="160"/>
      <c r="F45" s="160"/>
    </row>
    <row r="46" spans="1:18" x14ac:dyDescent="0.3">
      <c r="B46" s="160"/>
      <c r="C46" s="160"/>
      <c r="D46" s="160"/>
      <c r="E46" s="160"/>
      <c r="F46" s="160"/>
    </row>
    <row r="47" spans="1:18" x14ac:dyDescent="0.3">
      <c r="B47" s="160"/>
      <c r="C47" s="160"/>
      <c r="D47" s="160"/>
      <c r="E47" s="160"/>
      <c r="F47" s="160"/>
    </row>
    <row r="48" spans="1:18" x14ac:dyDescent="0.3">
      <c r="B48" s="160"/>
      <c r="C48" s="160"/>
      <c r="D48" s="160"/>
      <c r="E48" s="160"/>
      <c r="F48" s="160"/>
    </row>
    <row r="49" spans="2:6" x14ac:dyDescent="0.3">
      <c r="B49" s="160"/>
      <c r="C49" s="160"/>
      <c r="D49" s="160"/>
      <c r="E49" s="160"/>
      <c r="F49" s="160"/>
    </row>
    <row r="50" spans="2:6" x14ac:dyDescent="0.3">
      <c r="B50" s="160"/>
      <c r="C50" s="160"/>
      <c r="D50" s="160"/>
      <c r="E50" s="160"/>
      <c r="F50" s="160"/>
    </row>
    <row r="51" spans="2:6" x14ac:dyDescent="0.3">
      <c r="B51" s="160"/>
      <c r="C51" s="160"/>
      <c r="D51" s="160"/>
      <c r="E51" s="160"/>
      <c r="F51" s="160"/>
    </row>
    <row r="52" spans="2:6" x14ac:dyDescent="0.3">
      <c r="B52" s="160"/>
      <c r="C52" s="160"/>
      <c r="D52" s="160"/>
      <c r="E52" s="160"/>
      <c r="F52" s="160"/>
    </row>
    <row r="53" spans="2:6" x14ac:dyDescent="0.3">
      <c r="B53" s="160"/>
      <c r="C53" s="160"/>
      <c r="D53" s="160"/>
      <c r="E53" s="160"/>
      <c r="F53" s="160"/>
    </row>
    <row r="54" spans="2:6" x14ac:dyDescent="0.3">
      <c r="B54" s="160"/>
      <c r="C54" s="160"/>
      <c r="D54" s="160"/>
      <c r="E54" s="160"/>
      <c r="F54" s="160"/>
    </row>
    <row r="55" spans="2:6" x14ac:dyDescent="0.3">
      <c r="B55" s="160"/>
      <c r="C55" s="160"/>
      <c r="D55" s="160"/>
      <c r="E55" s="160"/>
      <c r="F55" s="160"/>
    </row>
    <row r="56" spans="2:6" x14ac:dyDescent="0.3">
      <c r="B56" s="160"/>
      <c r="C56" s="160"/>
      <c r="D56" s="160"/>
      <c r="E56" s="160"/>
      <c r="F56" s="160"/>
    </row>
    <row r="57" spans="2:6" x14ac:dyDescent="0.3">
      <c r="B57" s="160"/>
      <c r="C57" s="160"/>
      <c r="D57" s="160"/>
      <c r="E57" s="160"/>
      <c r="F57" s="160"/>
    </row>
    <row r="58" spans="2:6" x14ac:dyDescent="0.3">
      <c r="B58" s="160"/>
      <c r="C58" s="160"/>
      <c r="D58" s="160"/>
      <c r="E58" s="160"/>
      <c r="F58" s="160"/>
    </row>
    <row r="59" spans="2:6" x14ac:dyDescent="0.3">
      <c r="B59" s="160"/>
      <c r="C59" s="160"/>
      <c r="D59" s="160"/>
      <c r="E59" s="160"/>
      <c r="F59" s="160"/>
    </row>
    <row r="60" spans="2:6" x14ac:dyDescent="0.3">
      <c r="B60" s="160"/>
      <c r="C60" s="160"/>
      <c r="D60" s="160"/>
      <c r="E60" s="160"/>
      <c r="F60" s="160"/>
    </row>
    <row r="61" spans="2:6" x14ac:dyDescent="0.3">
      <c r="B61" s="160"/>
      <c r="C61" s="160"/>
      <c r="D61" s="160"/>
      <c r="E61" s="160"/>
      <c r="F61" s="160"/>
    </row>
    <row r="62" spans="2:6" x14ac:dyDescent="0.3">
      <c r="B62" s="160"/>
      <c r="C62" s="160"/>
      <c r="D62" s="160"/>
      <c r="E62" s="160"/>
      <c r="F62" s="160"/>
    </row>
    <row r="63" spans="2:6" x14ac:dyDescent="0.3">
      <c r="B63" s="160"/>
      <c r="C63" s="160"/>
      <c r="D63" s="160"/>
      <c r="E63" s="160"/>
      <c r="F63" s="160"/>
    </row>
    <row r="64" spans="2:6" x14ac:dyDescent="0.3">
      <c r="B64" s="160"/>
      <c r="C64" s="160"/>
      <c r="D64" s="160"/>
      <c r="E64" s="160"/>
      <c r="F64" s="160"/>
    </row>
    <row r="65" spans="2:6" x14ac:dyDescent="0.3">
      <c r="B65" s="160"/>
      <c r="C65" s="160"/>
      <c r="D65" s="160"/>
      <c r="E65" s="160"/>
      <c r="F65" s="160"/>
    </row>
    <row r="66" spans="2:6" x14ac:dyDescent="0.3">
      <c r="B66" s="160"/>
      <c r="C66" s="160"/>
      <c r="D66" s="160"/>
      <c r="E66" s="160"/>
      <c r="F66" s="160"/>
    </row>
    <row r="67" spans="2:6" x14ac:dyDescent="0.3">
      <c r="B67" s="160"/>
      <c r="C67" s="160"/>
      <c r="D67" s="160"/>
      <c r="E67" s="160"/>
      <c r="F67" s="160"/>
    </row>
    <row r="68" spans="2:6" x14ac:dyDescent="0.3">
      <c r="B68" s="160"/>
      <c r="C68" s="160"/>
      <c r="D68" s="160"/>
      <c r="E68" s="160"/>
      <c r="F68" s="160"/>
    </row>
    <row r="69" spans="2:6" x14ac:dyDescent="0.3">
      <c r="B69" s="160"/>
      <c r="C69" s="160"/>
      <c r="D69" s="160"/>
      <c r="E69" s="160"/>
      <c r="F69" s="160"/>
    </row>
    <row r="70" spans="2:6" x14ac:dyDescent="0.3">
      <c r="B70" s="160"/>
      <c r="C70" s="160"/>
      <c r="D70" s="160"/>
      <c r="E70" s="160"/>
      <c r="F70" s="160"/>
    </row>
    <row r="71" spans="2:6" x14ac:dyDescent="0.3">
      <c r="B71" s="160"/>
      <c r="C71" s="160"/>
      <c r="D71" s="160"/>
      <c r="E71" s="160"/>
      <c r="F71" s="160"/>
    </row>
    <row r="72" spans="2:6" x14ac:dyDescent="0.3">
      <c r="B72" s="160"/>
      <c r="C72" s="160"/>
      <c r="D72" s="160"/>
      <c r="E72" s="160"/>
      <c r="F72" s="160"/>
    </row>
    <row r="73" spans="2:6" x14ac:dyDescent="0.3">
      <c r="B73" s="160"/>
      <c r="C73" s="160"/>
      <c r="D73" s="160"/>
      <c r="E73" s="160"/>
      <c r="F73" s="160"/>
    </row>
    <row r="74" spans="2:6" x14ac:dyDescent="0.3">
      <c r="B74" s="160"/>
      <c r="C74" s="160"/>
      <c r="D74" s="160"/>
      <c r="E74" s="160"/>
      <c r="F74" s="160"/>
    </row>
    <row r="75" spans="2:6" x14ac:dyDescent="0.3">
      <c r="B75" s="160"/>
      <c r="C75" s="160"/>
      <c r="D75" s="160"/>
      <c r="E75" s="160"/>
      <c r="F75" s="160"/>
    </row>
    <row r="76" spans="2:6" x14ac:dyDescent="0.3">
      <c r="B76" s="160"/>
      <c r="C76" s="160"/>
      <c r="D76" s="160"/>
      <c r="E76" s="160"/>
      <c r="F76" s="160"/>
    </row>
    <row r="77" spans="2:6" x14ac:dyDescent="0.3">
      <c r="B77" s="160"/>
      <c r="C77" s="160"/>
      <c r="D77" s="160"/>
      <c r="E77" s="160"/>
      <c r="F77" s="160"/>
    </row>
    <row r="78" spans="2:6" x14ac:dyDescent="0.3">
      <c r="B78" s="160"/>
      <c r="C78" s="160"/>
      <c r="D78" s="160"/>
      <c r="E78" s="160"/>
      <c r="F78" s="160"/>
    </row>
    <row r="79" spans="2:6" x14ac:dyDescent="0.3">
      <c r="B79" s="160"/>
      <c r="C79" s="160"/>
      <c r="D79" s="160"/>
      <c r="E79" s="160"/>
      <c r="F79" s="160"/>
    </row>
    <row r="80" spans="2:6" x14ac:dyDescent="0.3">
      <c r="B80" s="160"/>
      <c r="C80" s="160"/>
      <c r="D80" s="160"/>
      <c r="E80" s="160"/>
      <c r="F80" s="160"/>
    </row>
    <row r="81" spans="2:6" x14ac:dyDescent="0.3">
      <c r="B81" s="160"/>
      <c r="C81" s="160"/>
      <c r="D81" s="160"/>
      <c r="E81" s="160"/>
      <c r="F81" s="160"/>
    </row>
    <row r="82" spans="2:6" x14ac:dyDescent="0.3">
      <c r="B82" s="160"/>
      <c r="C82" s="160"/>
      <c r="D82" s="160"/>
      <c r="E82" s="160"/>
      <c r="F82" s="160"/>
    </row>
    <row r="83" spans="2:6" x14ac:dyDescent="0.3">
      <c r="B83" s="160"/>
      <c r="C83" s="160"/>
      <c r="D83" s="160"/>
      <c r="E83" s="160"/>
      <c r="F83" s="160"/>
    </row>
    <row r="84" spans="2:6" x14ac:dyDescent="0.3">
      <c r="B84" s="160"/>
      <c r="C84" s="160"/>
      <c r="D84" s="160"/>
      <c r="E84" s="160"/>
      <c r="F84" s="160"/>
    </row>
    <row r="85" spans="2:6" x14ac:dyDescent="0.3">
      <c r="B85" s="160"/>
      <c r="C85" s="160"/>
      <c r="D85" s="160"/>
      <c r="E85" s="160"/>
      <c r="F85" s="160"/>
    </row>
    <row r="86" spans="2:6" x14ac:dyDescent="0.3">
      <c r="B86" s="160"/>
      <c r="C86" s="160"/>
      <c r="D86" s="160"/>
      <c r="E86" s="160"/>
      <c r="F86" s="160"/>
    </row>
    <row r="87" spans="2:6" x14ac:dyDescent="0.3">
      <c r="B87" s="160"/>
      <c r="C87" s="160"/>
      <c r="D87" s="160"/>
      <c r="E87" s="160"/>
      <c r="F87" s="160"/>
    </row>
    <row r="88" spans="2:6" x14ac:dyDescent="0.3">
      <c r="B88" s="160"/>
      <c r="C88" s="160"/>
      <c r="D88" s="160"/>
      <c r="E88" s="160"/>
      <c r="F88" s="160"/>
    </row>
    <row r="89" spans="2:6" x14ac:dyDescent="0.3">
      <c r="B89" s="160"/>
      <c r="C89" s="160"/>
      <c r="D89" s="160"/>
      <c r="E89" s="160"/>
      <c r="F89" s="160"/>
    </row>
    <row r="90" spans="2:6" x14ac:dyDescent="0.3">
      <c r="B90" s="160"/>
      <c r="C90" s="160"/>
      <c r="D90" s="160"/>
      <c r="E90" s="160"/>
      <c r="F90" s="160"/>
    </row>
    <row r="91" spans="2:6" x14ac:dyDescent="0.3">
      <c r="B91" s="160"/>
      <c r="C91" s="160"/>
      <c r="D91" s="160"/>
      <c r="E91" s="160"/>
      <c r="F91" s="160"/>
    </row>
    <row r="92" spans="2:6" x14ac:dyDescent="0.3">
      <c r="B92" s="160"/>
      <c r="C92" s="160"/>
      <c r="D92" s="160"/>
      <c r="E92" s="160"/>
      <c r="F92" s="160"/>
    </row>
    <row r="93" spans="2:6" x14ac:dyDescent="0.3">
      <c r="B93" s="160"/>
      <c r="C93" s="160"/>
      <c r="D93" s="160"/>
      <c r="E93" s="160"/>
      <c r="F93" s="160"/>
    </row>
    <row r="94" spans="2:6" x14ac:dyDescent="0.3">
      <c r="B94" s="160"/>
      <c r="C94" s="160"/>
      <c r="D94" s="160"/>
      <c r="E94" s="160"/>
      <c r="F94" s="160"/>
    </row>
    <row r="95" spans="2:6" x14ac:dyDescent="0.3">
      <c r="B95" s="160"/>
      <c r="C95" s="160"/>
      <c r="D95" s="160"/>
      <c r="E95" s="160"/>
      <c r="F95" s="160"/>
    </row>
    <row r="96" spans="2:6" x14ac:dyDescent="0.3">
      <c r="B96" s="160"/>
      <c r="C96" s="160"/>
      <c r="D96" s="160"/>
      <c r="E96" s="160"/>
      <c r="F96" s="160"/>
    </row>
    <row r="97" spans="2:6" x14ac:dyDescent="0.3">
      <c r="B97" s="160"/>
      <c r="C97" s="160"/>
      <c r="D97" s="160"/>
      <c r="E97" s="160"/>
      <c r="F97" s="160"/>
    </row>
    <row r="98" spans="2:6" x14ac:dyDescent="0.3">
      <c r="B98" s="160"/>
      <c r="C98" s="160"/>
      <c r="D98" s="160"/>
      <c r="E98" s="160"/>
      <c r="F98" s="160"/>
    </row>
    <row r="99" spans="2:6" x14ac:dyDescent="0.3">
      <c r="B99" s="160"/>
      <c r="C99" s="160"/>
      <c r="D99" s="160"/>
      <c r="E99" s="160"/>
      <c r="F99" s="160"/>
    </row>
    <row r="100" spans="2:6" x14ac:dyDescent="0.3">
      <c r="B100" s="160"/>
      <c r="C100" s="160"/>
      <c r="D100" s="160"/>
      <c r="E100" s="160"/>
      <c r="F100" s="160"/>
    </row>
    <row r="101" spans="2:6" x14ac:dyDescent="0.3">
      <c r="B101" s="160"/>
      <c r="C101" s="160"/>
      <c r="D101" s="160"/>
      <c r="E101" s="160"/>
      <c r="F101" s="160"/>
    </row>
    <row r="102" spans="2:6" x14ac:dyDescent="0.3">
      <c r="B102" s="160"/>
      <c r="C102" s="160"/>
      <c r="D102" s="160"/>
      <c r="E102" s="160"/>
      <c r="F102" s="160"/>
    </row>
    <row r="103" spans="2:6" x14ac:dyDescent="0.3">
      <c r="B103" s="160"/>
      <c r="C103" s="160"/>
      <c r="D103" s="160"/>
      <c r="E103" s="160"/>
      <c r="F103" s="160"/>
    </row>
    <row r="104" spans="2:6" x14ac:dyDescent="0.3">
      <c r="B104" s="160"/>
      <c r="C104" s="160"/>
      <c r="D104" s="160"/>
      <c r="E104" s="160"/>
      <c r="F104" s="160"/>
    </row>
    <row r="105" spans="2:6" x14ac:dyDescent="0.3">
      <c r="B105" s="160"/>
      <c r="C105" s="160"/>
      <c r="D105" s="160"/>
      <c r="E105" s="160"/>
      <c r="F105" s="160"/>
    </row>
    <row r="106" spans="2:6" x14ac:dyDescent="0.3">
      <c r="B106" s="160"/>
      <c r="C106" s="160"/>
      <c r="D106" s="160"/>
      <c r="E106" s="160"/>
      <c r="F106" s="160"/>
    </row>
    <row r="107" spans="2:6" x14ac:dyDescent="0.3">
      <c r="B107" s="160"/>
      <c r="C107" s="160"/>
      <c r="D107" s="160"/>
      <c r="E107" s="160"/>
      <c r="F107" s="160"/>
    </row>
    <row r="108" spans="2:6" x14ac:dyDescent="0.3">
      <c r="B108" s="160"/>
      <c r="C108" s="160"/>
      <c r="D108" s="160"/>
      <c r="E108" s="160"/>
      <c r="F108" s="160"/>
    </row>
    <row r="109" spans="2:6" x14ac:dyDescent="0.3">
      <c r="B109" s="160"/>
      <c r="C109" s="160"/>
      <c r="D109" s="160"/>
      <c r="E109" s="160"/>
      <c r="F109" s="160"/>
    </row>
    <row r="110" spans="2:6" x14ac:dyDescent="0.3">
      <c r="B110" s="160"/>
      <c r="C110" s="160"/>
      <c r="D110" s="160"/>
      <c r="E110" s="160"/>
      <c r="F110" s="160"/>
    </row>
    <row r="111" spans="2:6" x14ac:dyDescent="0.3">
      <c r="B111" s="160"/>
      <c r="C111" s="160"/>
      <c r="D111" s="160"/>
      <c r="E111" s="160"/>
      <c r="F111" s="160"/>
    </row>
    <row r="112" spans="2:6" x14ac:dyDescent="0.3">
      <c r="B112" s="160"/>
      <c r="C112" s="160"/>
      <c r="D112" s="160"/>
      <c r="E112" s="160"/>
      <c r="F112" s="160"/>
    </row>
    <row r="113" spans="2:6" x14ac:dyDescent="0.3">
      <c r="B113" s="160"/>
      <c r="C113" s="160"/>
      <c r="D113" s="160"/>
      <c r="E113" s="160"/>
      <c r="F113" s="160"/>
    </row>
    <row r="114" spans="2:6" x14ac:dyDescent="0.3">
      <c r="B114" s="160"/>
      <c r="C114" s="160"/>
      <c r="D114" s="160"/>
      <c r="E114" s="160"/>
      <c r="F114" s="160"/>
    </row>
    <row r="115" spans="2:6" x14ac:dyDescent="0.3">
      <c r="B115" s="160"/>
      <c r="C115" s="160"/>
      <c r="D115" s="160"/>
      <c r="E115" s="160"/>
      <c r="F115" s="160"/>
    </row>
    <row r="116" spans="2:6" x14ac:dyDescent="0.3">
      <c r="B116" s="160"/>
      <c r="C116" s="160"/>
      <c r="D116" s="160"/>
      <c r="E116" s="160"/>
      <c r="F116" s="160"/>
    </row>
    <row r="117" spans="2:6" x14ac:dyDescent="0.3">
      <c r="B117" s="160"/>
      <c r="C117" s="160"/>
      <c r="D117" s="160"/>
      <c r="E117" s="160"/>
      <c r="F117" s="160"/>
    </row>
    <row r="118" spans="2:6" x14ac:dyDescent="0.3">
      <c r="B118" s="160"/>
      <c r="C118" s="160"/>
      <c r="D118" s="160"/>
      <c r="E118" s="160"/>
      <c r="F118" s="160"/>
    </row>
    <row r="119" spans="2:6" x14ac:dyDescent="0.3">
      <c r="B119" s="160"/>
      <c r="C119" s="160"/>
      <c r="D119" s="160"/>
      <c r="E119" s="160"/>
      <c r="F119" s="160"/>
    </row>
    <row r="120" spans="2:6" x14ac:dyDescent="0.3">
      <c r="B120" s="160"/>
      <c r="C120" s="160"/>
      <c r="D120" s="160"/>
      <c r="E120" s="160"/>
      <c r="F120" s="160"/>
    </row>
    <row r="121" spans="2:6" x14ac:dyDescent="0.3">
      <c r="B121" s="160"/>
      <c r="C121" s="160"/>
      <c r="D121" s="160"/>
      <c r="E121" s="160"/>
      <c r="F121" s="160"/>
    </row>
    <row r="122" spans="2:6" x14ac:dyDescent="0.3">
      <c r="B122" s="160"/>
      <c r="C122" s="160"/>
      <c r="D122" s="160"/>
      <c r="E122" s="160"/>
      <c r="F122" s="160"/>
    </row>
    <row r="123" spans="2:6" x14ac:dyDescent="0.3">
      <c r="B123" s="160"/>
      <c r="C123" s="160"/>
      <c r="D123" s="160"/>
      <c r="E123" s="160"/>
      <c r="F123" s="160"/>
    </row>
    <row r="124" spans="2:6" x14ac:dyDescent="0.3">
      <c r="B124" s="160"/>
      <c r="C124" s="160"/>
      <c r="D124" s="160"/>
      <c r="E124" s="160"/>
      <c r="F124" s="160"/>
    </row>
    <row r="125" spans="2:6" x14ac:dyDescent="0.3">
      <c r="B125" s="160"/>
      <c r="C125" s="160"/>
      <c r="D125" s="160"/>
      <c r="E125" s="160"/>
      <c r="F125" s="160"/>
    </row>
    <row r="126" spans="2:6" x14ac:dyDescent="0.3">
      <c r="B126" s="160"/>
      <c r="C126" s="160"/>
      <c r="D126" s="160"/>
      <c r="E126" s="160"/>
      <c r="F126" s="160"/>
    </row>
    <row r="127" spans="2:6" x14ac:dyDescent="0.3">
      <c r="B127" s="160"/>
      <c r="C127" s="160"/>
      <c r="D127" s="160"/>
      <c r="E127" s="160"/>
      <c r="F127" s="160"/>
    </row>
    <row r="128" spans="2:6" x14ac:dyDescent="0.3">
      <c r="B128" s="160"/>
      <c r="C128" s="160"/>
      <c r="D128" s="160"/>
      <c r="E128" s="160"/>
      <c r="F128" s="160"/>
    </row>
    <row r="129" spans="2:6" x14ac:dyDescent="0.3">
      <c r="B129" s="160"/>
      <c r="C129" s="160"/>
      <c r="D129" s="160"/>
      <c r="E129" s="160"/>
      <c r="F129" s="160"/>
    </row>
    <row r="130" spans="2:6" x14ac:dyDescent="0.3">
      <c r="B130" s="160"/>
      <c r="C130" s="160"/>
      <c r="D130" s="160"/>
      <c r="E130" s="160"/>
      <c r="F130" s="160"/>
    </row>
    <row r="131" spans="2:6" x14ac:dyDescent="0.3">
      <c r="B131" s="160"/>
      <c r="C131" s="160"/>
      <c r="D131" s="160"/>
      <c r="E131" s="160"/>
      <c r="F131" s="160"/>
    </row>
    <row r="132" spans="2:6" x14ac:dyDescent="0.3">
      <c r="B132" s="160"/>
      <c r="C132" s="160"/>
      <c r="D132" s="160"/>
      <c r="E132" s="160"/>
      <c r="F132" s="160"/>
    </row>
    <row r="133" spans="2:6" x14ac:dyDescent="0.3">
      <c r="B133" s="160"/>
      <c r="C133" s="160"/>
      <c r="D133" s="160"/>
      <c r="E133" s="160"/>
      <c r="F133" s="160"/>
    </row>
    <row r="134" spans="2:6" x14ac:dyDescent="0.3">
      <c r="B134" s="160"/>
      <c r="C134" s="160"/>
      <c r="D134" s="160"/>
      <c r="E134" s="160"/>
      <c r="F134" s="160"/>
    </row>
    <row r="135" spans="2:6" x14ac:dyDescent="0.3">
      <c r="B135" s="160"/>
      <c r="C135" s="160"/>
      <c r="D135" s="160"/>
      <c r="E135" s="160"/>
      <c r="F135" s="160"/>
    </row>
    <row r="136" spans="2:6" x14ac:dyDescent="0.3">
      <c r="B136" s="160"/>
      <c r="C136" s="160"/>
      <c r="D136" s="160"/>
      <c r="E136" s="160"/>
      <c r="F136" s="160"/>
    </row>
    <row r="137" spans="2:6" x14ac:dyDescent="0.3">
      <c r="B137" s="160"/>
      <c r="C137" s="160"/>
      <c r="D137" s="160"/>
      <c r="E137" s="160"/>
      <c r="F137" s="160"/>
    </row>
    <row r="138" spans="2:6" x14ac:dyDescent="0.3">
      <c r="B138" s="160"/>
      <c r="C138" s="160"/>
      <c r="D138" s="160"/>
      <c r="E138" s="160"/>
      <c r="F138" s="160"/>
    </row>
    <row r="139" spans="2:6" x14ac:dyDescent="0.3">
      <c r="B139" s="160"/>
      <c r="C139" s="160"/>
      <c r="D139" s="160"/>
      <c r="E139" s="160"/>
      <c r="F139" s="160"/>
    </row>
    <row r="140" spans="2:6" x14ac:dyDescent="0.3">
      <c r="B140" s="160"/>
      <c r="C140" s="160"/>
      <c r="D140" s="160"/>
      <c r="E140" s="160"/>
      <c r="F140" s="160"/>
    </row>
    <row r="141" spans="2:6" x14ac:dyDescent="0.3">
      <c r="B141" s="160"/>
      <c r="C141" s="160"/>
      <c r="D141" s="160"/>
      <c r="E141" s="160"/>
      <c r="F141" s="160"/>
    </row>
    <row r="142" spans="2:6" x14ac:dyDescent="0.3">
      <c r="B142" s="160"/>
      <c r="C142" s="160"/>
      <c r="D142" s="160"/>
      <c r="E142" s="160"/>
      <c r="F142" s="160"/>
    </row>
    <row r="143" spans="2:6" x14ac:dyDescent="0.3">
      <c r="B143" s="160"/>
      <c r="C143" s="160"/>
      <c r="D143" s="160"/>
      <c r="E143" s="160"/>
      <c r="F143" s="160"/>
    </row>
    <row r="144" spans="2:6" x14ac:dyDescent="0.3">
      <c r="B144" s="160"/>
      <c r="C144" s="160"/>
      <c r="D144" s="160"/>
      <c r="E144" s="160"/>
      <c r="F144" s="160"/>
    </row>
    <row r="145" spans="2:6" x14ac:dyDescent="0.3">
      <c r="B145" s="160"/>
      <c r="C145" s="160"/>
      <c r="D145" s="160"/>
      <c r="E145" s="160"/>
      <c r="F145" s="160"/>
    </row>
    <row r="146" spans="2:6" x14ac:dyDescent="0.3">
      <c r="B146" s="160"/>
      <c r="C146" s="160"/>
      <c r="D146" s="160"/>
      <c r="E146" s="160"/>
      <c r="F146" s="160"/>
    </row>
    <row r="147" spans="2:6" x14ac:dyDescent="0.3">
      <c r="B147" s="160"/>
      <c r="C147" s="160"/>
      <c r="D147" s="160"/>
      <c r="E147" s="160"/>
      <c r="F147" s="160"/>
    </row>
    <row r="148" spans="2:6" x14ac:dyDescent="0.3">
      <c r="B148" s="160"/>
      <c r="C148" s="160"/>
      <c r="D148" s="160"/>
      <c r="E148" s="160"/>
      <c r="F148" s="160"/>
    </row>
    <row r="149" spans="2:6" x14ac:dyDescent="0.3">
      <c r="B149" s="160"/>
      <c r="C149" s="160"/>
      <c r="D149" s="160"/>
      <c r="E149" s="160"/>
      <c r="F149" s="160"/>
    </row>
    <row r="150" spans="2:6" x14ac:dyDescent="0.3">
      <c r="B150" s="160"/>
      <c r="C150" s="160"/>
      <c r="D150" s="160"/>
      <c r="E150" s="160"/>
      <c r="F150" s="160"/>
    </row>
    <row r="151" spans="2:6" x14ac:dyDescent="0.3">
      <c r="B151" s="160"/>
      <c r="C151" s="160"/>
      <c r="D151" s="160"/>
      <c r="E151" s="160"/>
      <c r="F151" s="160"/>
    </row>
    <row r="152" spans="2:6" x14ac:dyDescent="0.3">
      <c r="B152" s="160"/>
      <c r="C152" s="160"/>
      <c r="D152" s="160"/>
      <c r="E152" s="160"/>
      <c r="F152" s="160"/>
    </row>
    <row r="153" spans="2:6" x14ac:dyDescent="0.3">
      <c r="B153" s="160"/>
      <c r="C153" s="160"/>
      <c r="D153" s="160"/>
      <c r="E153" s="160"/>
      <c r="F153" s="160"/>
    </row>
    <row r="154" spans="2:6" x14ac:dyDescent="0.3">
      <c r="B154" s="160"/>
      <c r="C154" s="160"/>
      <c r="D154" s="160"/>
      <c r="E154" s="160"/>
      <c r="F154" s="160"/>
    </row>
    <row r="155" spans="2:6" x14ac:dyDescent="0.3">
      <c r="B155" s="160"/>
      <c r="C155" s="160"/>
      <c r="D155" s="160"/>
      <c r="E155" s="160"/>
      <c r="F155" s="160"/>
    </row>
    <row r="156" spans="2:6" x14ac:dyDescent="0.3">
      <c r="B156" s="160"/>
      <c r="C156" s="160"/>
      <c r="D156" s="160"/>
      <c r="E156" s="160"/>
      <c r="F156" s="160"/>
    </row>
    <row r="157" spans="2:6" x14ac:dyDescent="0.3">
      <c r="B157" s="160"/>
      <c r="C157" s="160"/>
      <c r="D157" s="160"/>
      <c r="E157" s="160"/>
      <c r="F157" s="160"/>
    </row>
    <row r="158" spans="2:6" x14ac:dyDescent="0.3">
      <c r="B158" s="160"/>
      <c r="C158" s="160"/>
      <c r="D158" s="160"/>
      <c r="E158" s="160"/>
      <c r="F158" s="160"/>
    </row>
    <row r="159" spans="2:6" x14ac:dyDescent="0.3">
      <c r="B159" s="160"/>
      <c r="C159" s="160"/>
      <c r="D159" s="160"/>
      <c r="E159" s="160"/>
      <c r="F159" s="160"/>
    </row>
    <row r="160" spans="2:6" x14ac:dyDescent="0.3">
      <c r="B160" s="160"/>
      <c r="C160" s="160"/>
      <c r="D160" s="160"/>
      <c r="E160" s="160"/>
      <c r="F160" s="160"/>
    </row>
    <row r="161" spans="2:6" x14ac:dyDescent="0.3">
      <c r="B161" s="160"/>
      <c r="C161" s="160"/>
      <c r="D161" s="160"/>
      <c r="E161" s="160"/>
      <c r="F161" s="160"/>
    </row>
    <row r="162" spans="2:6" x14ac:dyDescent="0.3">
      <c r="B162" s="160"/>
      <c r="C162" s="160"/>
      <c r="D162" s="160"/>
      <c r="E162" s="160"/>
      <c r="F162" s="160"/>
    </row>
    <row r="163" spans="2:6" x14ac:dyDescent="0.3">
      <c r="B163" s="160"/>
      <c r="C163" s="160"/>
      <c r="D163" s="160"/>
      <c r="E163" s="160"/>
      <c r="F163" s="160"/>
    </row>
    <row r="164" spans="2:6" x14ac:dyDescent="0.3">
      <c r="B164" s="160"/>
      <c r="C164" s="160"/>
      <c r="D164" s="160"/>
      <c r="E164" s="160"/>
      <c r="F164" s="160"/>
    </row>
    <row r="165" spans="2:6" x14ac:dyDescent="0.3">
      <c r="B165" s="160"/>
      <c r="C165" s="160"/>
      <c r="D165" s="160"/>
      <c r="E165" s="160"/>
      <c r="F165" s="160"/>
    </row>
    <row r="166" spans="2:6" x14ac:dyDescent="0.3">
      <c r="B166" s="160"/>
      <c r="C166" s="160"/>
      <c r="D166" s="160"/>
      <c r="E166" s="160"/>
      <c r="F166" s="160"/>
    </row>
    <row r="167" spans="2:6" x14ac:dyDescent="0.3">
      <c r="B167" s="160"/>
      <c r="C167" s="160"/>
      <c r="D167" s="160"/>
      <c r="E167" s="160"/>
      <c r="F167" s="160"/>
    </row>
    <row r="168" spans="2:6" x14ac:dyDescent="0.3">
      <c r="B168" s="160"/>
      <c r="C168" s="160"/>
      <c r="D168" s="160"/>
      <c r="E168" s="160"/>
      <c r="F168" s="160"/>
    </row>
    <row r="169" spans="2:6" x14ac:dyDescent="0.3">
      <c r="B169" s="160"/>
      <c r="C169" s="160"/>
      <c r="D169" s="160"/>
      <c r="E169" s="160"/>
      <c r="F169" s="160"/>
    </row>
    <row r="170" spans="2:6" x14ac:dyDescent="0.3">
      <c r="B170" s="160"/>
      <c r="C170" s="160"/>
      <c r="D170" s="160"/>
      <c r="E170" s="160"/>
      <c r="F170" s="160"/>
    </row>
    <row r="171" spans="2:6" x14ac:dyDescent="0.3">
      <c r="B171" s="160"/>
      <c r="C171" s="160"/>
      <c r="D171" s="160"/>
      <c r="E171" s="160"/>
      <c r="F171" s="160"/>
    </row>
    <row r="172" spans="2:6" x14ac:dyDescent="0.3">
      <c r="B172" s="160"/>
      <c r="C172" s="160"/>
      <c r="D172" s="160"/>
      <c r="E172" s="160"/>
      <c r="F172" s="160"/>
    </row>
    <row r="173" spans="2:6" x14ac:dyDescent="0.3">
      <c r="B173" s="160"/>
      <c r="C173" s="160"/>
      <c r="D173" s="160"/>
      <c r="E173" s="160"/>
      <c r="F173" s="160"/>
    </row>
    <row r="174" spans="2:6" x14ac:dyDescent="0.3">
      <c r="B174" s="160"/>
      <c r="C174" s="160"/>
      <c r="D174" s="160"/>
      <c r="E174" s="160"/>
      <c r="F174" s="160"/>
    </row>
    <row r="175" spans="2:6" x14ac:dyDescent="0.3">
      <c r="B175" s="160"/>
      <c r="C175" s="160"/>
      <c r="D175" s="160"/>
      <c r="E175" s="160"/>
      <c r="F175" s="160"/>
    </row>
    <row r="176" spans="2:6" x14ac:dyDescent="0.3">
      <c r="B176" s="160"/>
      <c r="C176" s="160"/>
      <c r="D176" s="160"/>
      <c r="E176" s="160"/>
      <c r="F176" s="160"/>
    </row>
    <row r="177" spans="2:6" x14ac:dyDescent="0.3">
      <c r="B177" s="160"/>
      <c r="C177" s="160"/>
      <c r="D177" s="160"/>
      <c r="E177" s="160"/>
      <c r="F177" s="160"/>
    </row>
    <row r="178" spans="2:6" x14ac:dyDescent="0.3">
      <c r="B178" s="160"/>
      <c r="C178" s="160"/>
      <c r="D178" s="160"/>
      <c r="E178" s="160"/>
      <c r="F178" s="160"/>
    </row>
    <row r="179" spans="2:6" x14ac:dyDescent="0.3">
      <c r="B179" s="160"/>
      <c r="C179" s="160"/>
      <c r="D179" s="160"/>
      <c r="E179" s="160"/>
      <c r="F179" s="160"/>
    </row>
    <row r="180" spans="2:6" x14ac:dyDescent="0.3">
      <c r="B180" s="160"/>
      <c r="C180" s="160"/>
      <c r="D180" s="160"/>
      <c r="E180" s="160"/>
      <c r="F180" s="160"/>
    </row>
    <row r="181" spans="2:6" x14ac:dyDescent="0.3">
      <c r="B181" s="160"/>
      <c r="C181" s="160"/>
      <c r="D181" s="160"/>
      <c r="E181" s="160"/>
      <c r="F181" s="160"/>
    </row>
    <row r="182" spans="2:6" x14ac:dyDescent="0.3">
      <c r="B182" s="160"/>
      <c r="C182" s="160"/>
      <c r="D182" s="160"/>
      <c r="E182" s="160"/>
      <c r="F182" s="160"/>
    </row>
    <row r="183" spans="2:6" x14ac:dyDescent="0.3">
      <c r="B183" s="160"/>
      <c r="C183" s="160"/>
      <c r="D183" s="160"/>
      <c r="E183" s="160"/>
      <c r="F183" s="160"/>
    </row>
    <row r="184" spans="2:6" x14ac:dyDescent="0.3">
      <c r="B184" s="160"/>
      <c r="C184" s="160"/>
      <c r="D184" s="160"/>
      <c r="E184" s="160"/>
      <c r="F184" s="160"/>
    </row>
    <row r="185" spans="2:6" x14ac:dyDescent="0.3">
      <c r="B185" s="160"/>
      <c r="C185" s="160"/>
      <c r="D185" s="160"/>
      <c r="E185" s="160"/>
      <c r="F185" s="160"/>
    </row>
    <row r="186" spans="2:6" x14ac:dyDescent="0.3">
      <c r="B186" s="160"/>
      <c r="C186" s="160"/>
      <c r="D186" s="160"/>
      <c r="E186" s="160"/>
      <c r="F186" s="160"/>
    </row>
    <row r="187" spans="2:6" x14ac:dyDescent="0.3">
      <c r="B187" s="160"/>
      <c r="C187" s="160"/>
      <c r="D187" s="160"/>
      <c r="E187" s="160"/>
      <c r="F187" s="160"/>
    </row>
    <row r="188" spans="2:6" x14ac:dyDescent="0.3">
      <c r="B188" s="160"/>
      <c r="C188" s="160"/>
      <c r="D188" s="160"/>
      <c r="E188" s="160"/>
      <c r="F188" s="160"/>
    </row>
    <row r="189" spans="2:6" x14ac:dyDescent="0.3">
      <c r="B189" s="160"/>
      <c r="C189" s="160"/>
      <c r="D189" s="160"/>
      <c r="E189" s="160"/>
      <c r="F189" s="160"/>
    </row>
    <row r="190" spans="2:6" x14ac:dyDescent="0.3">
      <c r="B190" s="160"/>
      <c r="C190" s="160"/>
      <c r="D190" s="160"/>
      <c r="E190" s="160"/>
      <c r="F190" s="160"/>
    </row>
    <row r="191" spans="2:6" x14ac:dyDescent="0.3">
      <c r="B191" s="160"/>
      <c r="C191" s="160"/>
      <c r="D191" s="160"/>
      <c r="E191" s="160"/>
      <c r="F191" s="160"/>
    </row>
    <row r="192" spans="2:6" x14ac:dyDescent="0.3">
      <c r="B192" s="160"/>
      <c r="C192" s="160"/>
      <c r="D192" s="160"/>
      <c r="E192" s="160"/>
      <c r="F192" s="160"/>
    </row>
    <row r="193" spans="2:6" x14ac:dyDescent="0.3">
      <c r="B193" s="160"/>
      <c r="C193" s="160"/>
      <c r="D193" s="160"/>
      <c r="E193" s="160"/>
      <c r="F193" s="160"/>
    </row>
    <row r="194" spans="2:6" x14ac:dyDescent="0.3">
      <c r="B194" s="160"/>
      <c r="C194" s="160"/>
      <c r="D194" s="160"/>
      <c r="E194" s="160"/>
      <c r="F194" s="160"/>
    </row>
    <row r="195" spans="2:6" x14ac:dyDescent="0.3">
      <c r="B195" s="160"/>
      <c r="C195" s="160"/>
      <c r="D195" s="160"/>
      <c r="E195" s="160"/>
      <c r="F195" s="160"/>
    </row>
    <row r="196" spans="2:6" x14ac:dyDescent="0.3">
      <c r="B196" s="160"/>
      <c r="C196" s="160"/>
      <c r="D196" s="160"/>
      <c r="E196" s="160"/>
      <c r="F196" s="160"/>
    </row>
    <row r="197" spans="2:6" x14ac:dyDescent="0.3">
      <c r="B197" s="160"/>
      <c r="C197" s="160"/>
      <c r="D197" s="160"/>
      <c r="E197" s="160"/>
      <c r="F197" s="160"/>
    </row>
    <row r="198" spans="2:6" x14ac:dyDescent="0.3">
      <c r="B198" s="160"/>
      <c r="C198" s="160"/>
      <c r="D198" s="160"/>
      <c r="E198" s="160"/>
      <c r="F198" s="160"/>
    </row>
    <row r="199" spans="2:6" x14ac:dyDescent="0.3">
      <c r="B199" s="160"/>
      <c r="C199" s="160"/>
      <c r="D199" s="160"/>
      <c r="E199" s="160"/>
      <c r="F199" s="160"/>
    </row>
    <row r="200" spans="2:6" x14ac:dyDescent="0.3">
      <c r="B200" s="160"/>
      <c r="C200" s="160"/>
      <c r="D200" s="160"/>
      <c r="E200" s="160"/>
      <c r="F200" s="160"/>
    </row>
    <row r="201" spans="2:6" x14ac:dyDescent="0.3">
      <c r="B201" s="160"/>
      <c r="C201" s="160"/>
      <c r="D201" s="160"/>
      <c r="E201" s="160"/>
      <c r="F201" s="160"/>
    </row>
    <row r="202" spans="2:6" x14ac:dyDescent="0.3">
      <c r="B202" s="160"/>
      <c r="C202" s="160"/>
      <c r="D202" s="160"/>
      <c r="E202" s="160"/>
      <c r="F202" s="160"/>
    </row>
    <row r="203" spans="2:6" x14ac:dyDescent="0.3">
      <c r="B203" s="160"/>
      <c r="C203" s="160"/>
      <c r="D203" s="160"/>
      <c r="E203" s="160"/>
      <c r="F203" s="160"/>
    </row>
    <row r="204" spans="2:6" x14ac:dyDescent="0.3">
      <c r="B204" s="160"/>
      <c r="C204" s="160"/>
      <c r="D204" s="160"/>
      <c r="E204" s="160"/>
      <c r="F204" s="160"/>
    </row>
    <row r="205" spans="2:6" x14ac:dyDescent="0.3">
      <c r="B205" s="160"/>
      <c r="C205" s="160"/>
      <c r="D205" s="160"/>
      <c r="E205" s="160"/>
      <c r="F205" s="160"/>
    </row>
    <row r="206" spans="2:6" x14ac:dyDescent="0.3">
      <c r="B206" s="160"/>
      <c r="C206" s="160"/>
      <c r="D206" s="160"/>
      <c r="E206" s="160"/>
      <c r="F206" s="160"/>
    </row>
    <row r="207" spans="2:6" x14ac:dyDescent="0.3">
      <c r="B207" s="160"/>
      <c r="C207" s="160"/>
      <c r="D207" s="160"/>
      <c r="E207" s="160"/>
      <c r="F207" s="160"/>
    </row>
    <row r="208" spans="2:6" x14ac:dyDescent="0.3">
      <c r="B208" s="160"/>
      <c r="C208" s="160"/>
      <c r="D208" s="160"/>
      <c r="E208" s="160"/>
      <c r="F208" s="160"/>
    </row>
    <row r="209" spans="2:6" x14ac:dyDescent="0.3">
      <c r="B209" s="160"/>
      <c r="C209" s="160"/>
      <c r="D209" s="160"/>
      <c r="E209" s="160"/>
      <c r="F209" s="160"/>
    </row>
    <row r="210" spans="2:6" x14ac:dyDescent="0.3">
      <c r="B210" s="160"/>
      <c r="C210" s="160"/>
      <c r="D210" s="160"/>
      <c r="E210" s="160"/>
      <c r="F210" s="160"/>
    </row>
    <row r="211" spans="2:6" x14ac:dyDescent="0.3">
      <c r="B211" s="160"/>
      <c r="C211" s="160"/>
      <c r="D211" s="160"/>
      <c r="E211" s="160"/>
      <c r="F211" s="160"/>
    </row>
    <row r="212" spans="2:6" x14ac:dyDescent="0.3">
      <c r="B212" s="160"/>
      <c r="C212" s="160"/>
      <c r="D212" s="160"/>
      <c r="E212" s="160"/>
      <c r="F212" s="160"/>
    </row>
    <row r="213" spans="2:6" x14ac:dyDescent="0.3">
      <c r="B213" s="160"/>
      <c r="C213" s="160"/>
      <c r="D213" s="160"/>
      <c r="E213" s="160"/>
      <c r="F213" s="160"/>
    </row>
    <row r="214" spans="2:6" x14ac:dyDescent="0.3">
      <c r="B214" s="160"/>
      <c r="C214" s="160"/>
      <c r="D214" s="160"/>
      <c r="E214" s="160"/>
      <c r="F214" s="160"/>
    </row>
    <row r="215" spans="2:6" x14ac:dyDescent="0.3">
      <c r="B215" s="160"/>
      <c r="C215" s="160"/>
      <c r="D215" s="160"/>
      <c r="E215" s="160"/>
      <c r="F215" s="160"/>
    </row>
    <row r="216" spans="2:6" x14ac:dyDescent="0.3">
      <c r="B216" s="160"/>
      <c r="C216" s="160"/>
      <c r="D216" s="160"/>
      <c r="E216" s="160"/>
      <c r="F216" s="160"/>
    </row>
    <row r="217" spans="2:6" x14ac:dyDescent="0.3">
      <c r="B217" s="160"/>
      <c r="C217" s="160"/>
      <c r="D217" s="160"/>
      <c r="E217" s="160"/>
      <c r="F217" s="160"/>
    </row>
    <row r="218" spans="2:6" x14ac:dyDescent="0.3">
      <c r="B218" s="160"/>
      <c r="C218" s="160"/>
      <c r="D218" s="160"/>
      <c r="E218" s="160"/>
      <c r="F218" s="160"/>
    </row>
    <row r="219" spans="2:6" x14ac:dyDescent="0.3">
      <c r="B219" s="160"/>
      <c r="C219" s="160"/>
      <c r="D219" s="160"/>
      <c r="E219" s="160"/>
      <c r="F219" s="160"/>
    </row>
    <row r="220" spans="2:6" x14ac:dyDescent="0.3">
      <c r="B220" s="160"/>
      <c r="C220" s="160"/>
      <c r="D220" s="160"/>
      <c r="E220" s="160"/>
      <c r="F220" s="160"/>
    </row>
    <row r="221" spans="2:6" x14ac:dyDescent="0.3">
      <c r="B221" s="160"/>
      <c r="C221" s="160"/>
      <c r="D221" s="160"/>
      <c r="E221" s="160"/>
      <c r="F221" s="160"/>
    </row>
    <row r="222" spans="2:6" x14ac:dyDescent="0.3">
      <c r="B222" s="160"/>
      <c r="C222" s="160"/>
      <c r="D222" s="160"/>
      <c r="E222" s="160"/>
      <c r="F222" s="160"/>
    </row>
    <row r="223" spans="2:6" x14ac:dyDescent="0.3">
      <c r="B223" s="160"/>
      <c r="C223" s="160"/>
      <c r="D223" s="160"/>
      <c r="E223" s="160"/>
      <c r="F223" s="160"/>
    </row>
    <row r="224" spans="2:6" x14ac:dyDescent="0.3">
      <c r="B224" s="160"/>
      <c r="C224" s="160"/>
      <c r="D224" s="160"/>
      <c r="E224" s="160"/>
      <c r="F224" s="160"/>
    </row>
    <row r="225" spans="2:6" x14ac:dyDescent="0.3">
      <c r="B225" s="160"/>
      <c r="C225" s="160"/>
      <c r="D225" s="160"/>
      <c r="E225" s="160"/>
      <c r="F225" s="160"/>
    </row>
    <row r="226" spans="2:6" x14ac:dyDescent="0.3">
      <c r="B226" s="160"/>
      <c r="C226" s="160"/>
      <c r="D226" s="160"/>
      <c r="E226" s="160"/>
      <c r="F226" s="160"/>
    </row>
    <row r="227" spans="2:6" x14ac:dyDescent="0.3">
      <c r="B227" s="160"/>
      <c r="C227" s="160"/>
      <c r="D227" s="160"/>
      <c r="E227" s="160"/>
      <c r="F227" s="160"/>
    </row>
    <row r="228" spans="2:6" x14ac:dyDescent="0.3">
      <c r="B228" s="160"/>
      <c r="C228" s="160"/>
      <c r="D228" s="160"/>
      <c r="E228" s="160"/>
      <c r="F228" s="160"/>
    </row>
    <row r="229" spans="2:6" x14ac:dyDescent="0.3">
      <c r="B229" s="160"/>
      <c r="C229" s="160"/>
      <c r="D229" s="160"/>
      <c r="E229" s="160"/>
      <c r="F229" s="160"/>
    </row>
    <row r="230" spans="2:6" x14ac:dyDescent="0.3">
      <c r="B230" s="160"/>
      <c r="C230" s="160"/>
      <c r="D230" s="160"/>
      <c r="E230" s="160"/>
      <c r="F230" s="160"/>
    </row>
    <row r="231" spans="2:6" x14ac:dyDescent="0.3">
      <c r="B231" s="160"/>
      <c r="C231" s="160"/>
      <c r="D231" s="160"/>
      <c r="E231" s="160"/>
      <c r="F231" s="160"/>
    </row>
    <row r="232" spans="2:6" x14ac:dyDescent="0.3">
      <c r="B232" s="160"/>
      <c r="C232" s="160"/>
      <c r="D232" s="160"/>
      <c r="E232" s="160"/>
      <c r="F232" s="160"/>
    </row>
    <row r="233" spans="2:6" x14ac:dyDescent="0.3">
      <c r="B233" s="160"/>
      <c r="C233" s="160"/>
      <c r="D233" s="160"/>
      <c r="E233" s="160"/>
      <c r="F233" s="160"/>
    </row>
    <row r="234" spans="2:6" x14ac:dyDescent="0.3">
      <c r="B234" s="160"/>
      <c r="C234" s="160"/>
      <c r="D234" s="160"/>
      <c r="E234" s="160"/>
      <c r="F234" s="160"/>
    </row>
    <row r="235" spans="2:6" x14ac:dyDescent="0.3">
      <c r="B235" s="160"/>
      <c r="C235" s="160"/>
      <c r="D235" s="160"/>
      <c r="E235" s="160"/>
      <c r="F235" s="160"/>
    </row>
    <row r="236" spans="2:6" x14ac:dyDescent="0.3">
      <c r="B236" s="160"/>
      <c r="C236" s="160"/>
      <c r="D236" s="160"/>
      <c r="E236" s="160"/>
      <c r="F236" s="160"/>
    </row>
    <row r="237" spans="2:6" x14ac:dyDescent="0.3">
      <c r="B237" s="160"/>
      <c r="C237" s="160"/>
      <c r="D237" s="160"/>
      <c r="E237" s="160"/>
      <c r="F237" s="160"/>
    </row>
    <row r="238" spans="2:6" x14ac:dyDescent="0.3">
      <c r="B238" s="160"/>
      <c r="C238" s="160"/>
      <c r="D238" s="160"/>
      <c r="E238" s="160"/>
      <c r="F238" s="160"/>
    </row>
    <row r="239" spans="2:6" x14ac:dyDescent="0.3">
      <c r="B239" s="160"/>
      <c r="C239" s="160"/>
      <c r="D239" s="160"/>
      <c r="E239" s="160"/>
      <c r="F239" s="160"/>
    </row>
    <row r="240" spans="2:6" x14ac:dyDescent="0.3">
      <c r="B240" s="160"/>
      <c r="C240" s="160"/>
      <c r="D240" s="160"/>
      <c r="E240" s="160"/>
      <c r="F240" s="160"/>
    </row>
    <row r="241" spans="2:6" x14ac:dyDescent="0.3">
      <c r="B241" s="160"/>
      <c r="C241" s="160"/>
      <c r="D241" s="160"/>
      <c r="E241" s="160"/>
      <c r="F241" s="160"/>
    </row>
    <row r="242" spans="2:6" x14ac:dyDescent="0.3">
      <c r="B242" s="160"/>
      <c r="C242" s="160"/>
      <c r="D242" s="160"/>
      <c r="E242" s="160"/>
      <c r="F242" s="160"/>
    </row>
    <row r="243" spans="2:6" x14ac:dyDescent="0.3">
      <c r="B243" s="160"/>
      <c r="C243" s="160"/>
      <c r="D243" s="160"/>
      <c r="E243" s="160"/>
      <c r="F243" s="160"/>
    </row>
    <row r="244" spans="2:6" x14ac:dyDescent="0.3">
      <c r="B244" s="160"/>
      <c r="C244" s="160"/>
      <c r="D244" s="160"/>
      <c r="E244" s="160"/>
      <c r="F244" s="160"/>
    </row>
    <row r="245" spans="2:6" x14ac:dyDescent="0.3">
      <c r="B245" s="160"/>
      <c r="C245" s="160"/>
      <c r="D245" s="160"/>
      <c r="E245" s="160"/>
      <c r="F245" s="160"/>
    </row>
    <row r="246" spans="2:6" x14ac:dyDescent="0.3">
      <c r="B246" s="160"/>
      <c r="C246" s="160"/>
      <c r="D246" s="160"/>
      <c r="E246" s="160"/>
      <c r="F246" s="160"/>
    </row>
    <row r="247" spans="2:6" x14ac:dyDescent="0.3">
      <c r="B247" s="160"/>
      <c r="C247" s="160"/>
      <c r="D247" s="160"/>
      <c r="E247" s="160"/>
      <c r="F247" s="160"/>
    </row>
    <row r="248" spans="2:6" x14ac:dyDescent="0.3">
      <c r="B248" s="160"/>
      <c r="C248" s="160"/>
      <c r="D248" s="160"/>
      <c r="E248" s="160"/>
      <c r="F248" s="160"/>
    </row>
    <row r="249" spans="2:6" x14ac:dyDescent="0.3">
      <c r="B249" s="160"/>
      <c r="C249" s="160"/>
      <c r="D249" s="160"/>
      <c r="E249" s="160"/>
      <c r="F249" s="160"/>
    </row>
    <row r="250" spans="2:6" x14ac:dyDescent="0.3">
      <c r="B250" s="160"/>
      <c r="C250" s="160"/>
      <c r="D250" s="160"/>
      <c r="E250" s="160"/>
      <c r="F250" s="160"/>
    </row>
    <row r="251" spans="2:6" x14ac:dyDescent="0.3">
      <c r="B251" s="160"/>
      <c r="C251" s="160"/>
      <c r="D251" s="160"/>
      <c r="E251" s="160"/>
      <c r="F251" s="160"/>
    </row>
    <row r="252" spans="2:6" x14ac:dyDescent="0.3">
      <c r="B252" s="160"/>
      <c r="C252" s="160"/>
      <c r="D252" s="160"/>
      <c r="E252" s="160"/>
      <c r="F252" s="160"/>
    </row>
    <row r="253" spans="2:6" x14ac:dyDescent="0.3">
      <c r="B253" s="160"/>
      <c r="C253" s="160"/>
      <c r="D253" s="160"/>
      <c r="E253" s="160"/>
      <c r="F253" s="160"/>
    </row>
    <row r="254" spans="2:6" x14ac:dyDescent="0.3">
      <c r="B254" s="160"/>
      <c r="C254" s="160"/>
      <c r="D254" s="160"/>
      <c r="E254" s="160"/>
      <c r="F254" s="160"/>
    </row>
    <row r="255" spans="2:6" x14ac:dyDescent="0.3">
      <c r="B255" s="160"/>
      <c r="C255" s="160"/>
      <c r="D255" s="160"/>
      <c r="E255" s="160"/>
      <c r="F255" s="160"/>
    </row>
    <row r="256" spans="2:6" x14ac:dyDescent="0.3">
      <c r="B256" s="160"/>
      <c r="C256" s="160"/>
      <c r="D256" s="160"/>
      <c r="E256" s="160"/>
      <c r="F256" s="160"/>
    </row>
    <row r="257" spans="2:6" x14ac:dyDescent="0.3">
      <c r="B257" s="160"/>
      <c r="C257" s="160"/>
      <c r="D257" s="160"/>
      <c r="E257" s="160"/>
      <c r="F257" s="160"/>
    </row>
    <row r="258" spans="2:6" x14ac:dyDescent="0.3">
      <c r="B258" s="160"/>
      <c r="C258" s="160"/>
      <c r="D258" s="160"/>
      <c r="E258" s="160"/>
      <c r="F258" s="160"/>
    </row>
    <row r="259" spans="2:6" x14ac:dyDescent="0.3">
      <c r="B259" s="160"/>
      <c r="C259" s="160"/>
      <c r="D259" s="160"/>
      <c r="E259" s="160"/>
      <c r="F259" s="160"/>
    </row>
    <row r="260" spans="2:6" x14ac:dyDescent="0.3">
      <c r="B260" s="160"/>
      <c r="C260" s="160"/>
      <c r="D260" s="160"/>
      <c r="E260" s="160"/>
      <c r="F260" s="160"/>
    </row>
    <row r="261" spans="2:6" x14ac:dyDescent="0.3">
      <c r="B261" s="160"/>
      <c r="C261" s="160"/>
      <c r="D261" s="160"/>
      <c r="E261" s="160"/>
      <c r="F261" s="160"/>
    </row>
    <row r="262" spans="2:6" x14ac:dyDescent="0.3">
      <c r="B262" s="160"/>
      <c r="C262" s="160"/>
      <c r="D262" s="160"/>
      <c r="E262" s="160"/>
      <c r="F262" s="160"/>
    </row>
    <row r="263" spans="2:6" x14ac:dyDescent="0.3">
      <c r="B263" s="160"/>
      <c r="C263" s="160"/>
      <c r="D263" s="160"/>
      <c r="E263" s="160"/>
      <c r="F263" s="160"/>
    </row>
    <row r="264" spans="2:6" x14ac:dyDescent="0.3">
      <c r="B264" s="160"/>
      <c r="C264" s="160"/>
      <c r="D264" s="160"/>
      <c r="E264" s="160"/>
      <c r="F264" s="160"/>
    </row>
    <row r="265" spans="2:6" x14ac:dyDescent="0.3">
      <c r="B265" s="160"/>
      <c r="C265" s="160"/>
      <c r="D265" s="160"/>
      <c r="E265" s="160"/>
      <c r="F265" s="160"/>
    </row>
    <row r="266" spans="2:6" x14ac:dyDescent="0.3">
      <c r="B266" s="160"/>
      <c r="C266" s="160"/>
      <c r="D266" s="160"/>
      <c r="E266" s="160"/>
      <c r="F266" s="160"/>
    </row>
    <row r="267" spans="2:6" x14ac:dyDescent="0.3">
      <c r="B267" s="160"/>
      <c r="C267" s="160"/>
      <c r="D267" s="160"/>
      <c r="E267" s="160"/>
      <c r="F267" s="160"/>
    </row>
    <row r="268" spans="2:6" x14ac:dyDescent="0.3">
      <c r="B268" s="160"/>
      <c r="C268" s="160"/>
      <c r="D268" s="160"/>
      <c r="E268" s="160"/>
      <c r="F268" s="160"/>
    </row>
    <row r="269" spans="2:6" x14ac:dyDescent="0.3">
      <c r="B269" s="160"/>
      <c r="C269" s="160"/>
      <c r="D269" s="160"/>
      <c r="E269" s="160"/>
      <c r="F269" s="160"/>
    </row>
    <row r="270" spans="2:6" x14ac:dyDescent="0.3">
      <c r="B270" s="160"/>
      <c r="C270" s="160"/>
      <c r="D270" s="160"/>
      <c r="E270" s="160"/>
      <c r="F270" s="160"/>
    </row>
    <row r="271" spans="2:6" x14ac:dyDescent="0.3">
      <c r="B271" s="160"/>
      <c r="C271" s="160"/>
      <c r="D271" s="160"/>
      <c r="E271" s="160"/>
      <c r="F271" s="160"/>
    </row>
    <row r="272" spans="2:6" x14ac:dyDescent="0.3">
      <c r="B272" s="160"/>
      <c r="C272" s="160"/>
      <c r="D272" s="160"/>
      <c r="E272" s="160"/>
      <c r="F272" s="160"/>
    </row>
    <row r="273" spans="2:6" x14ac:dyDescent="0.3">
      <c r="B273" s="160"/>
      <c r="C273" s="160"/>
      <c r="D273" s="160"/>
      <c r="E273" s="160"/>
      <c r="F273" s="160"/>
    </row>
    <row r="274" spans="2:6" x14ac:dyDescent="0.3">
      <c r="B274" s="160"/>
      <c r="C274" s="160"/>
      <c r="D274" s="160"/>
      <c r="E274" s="160"/>
      <c r="F274" s="160"/>
    </row>
    <row r="275" spans="2:6" x14ac:dyDescent="0.3">
      <c r="B275" s="160"/>
      <c r="C275" s="160"/>
      <c r="D275" s="160"/>
      <c r="E275" s="160"/>
      <c r="F275" s="160"/>
    </row>
    <row r="276" spans="2:6" x14ac:dyDescent="0.3">
      <c r="B276" s="160"/>
      <c r="C276" s="160"/>
      <c r="D276" s="160"/>
      <c r="E276" s="160"/>
      <c r="F276" s="160"/>
    </row>
    <row r="277" spans="2:6" x14ac:dyDescent="0.3">
      <c r="B277" s="160"/>
      <c r="C277" s="160"/>
      <c r="D277" s="160"/>
      <c r="E277" s="160"/>
      <c r="F277" s="160"/>
    </row>
    <row r="278" spans="2:6" x14ac:dyDescent="0.3">
      <c r="B278" s="160"/>
      <c r="C278" s="160"/>
      <c r="D278" s="160"/>
      <c r="E278" s="160"/>
      <c r="F278" s="160"/>
    </row>
    <row r="279" spans="2:6" x14ac:dyDescent="0.3">
      <c r="B279" s="160"/>
      <c r="C279" s="160"/>
      <c r="D279" s="160"/>
      <c r="E279" s="160"/>
      <c r="F279" s="160"/>
    </row>
    <row r="280" spans="2:6" x14ac:dyDescent="0.3">
      <c r="B280" s="160"/>
      <c r="C280" s="160"/>
      <c r="D280" s="160"/>
      <c r="E280" s="160"/>
      <c r="F280" s="160"/>
    </row>
    <row r="281" spans="2:6" x14ac:dyDescent="0.3">
      <c r="B281" s="160"/>
      <c r="C281" s="160"/>
      <c r="D281" s="160"/>
      <c r="E281" s="160"/>
      <c r="F281" s="160"/>
    </row>
    <row r="282" spans="2:6" x14ac:dyDescent="0.3">
      <c r="B282" s="160"/>
      <c r="C282" s="160"/>
      <c r="D282" s="160"/>
      <c r="E282" s="160"/>
      <c r="F282" s="160"/>
    </row>
    <row r="283" spans="2:6" x14ac:dyDescent="0.3">
      <c r="B283" s="160"/>
      <c r="C283" s="160"/>
      <c r="D283" s="160"/>
      <c r="E283" s="160"/>
      <c r="F283" s="160"/>
    </row>
    <row r="284" spans="2:6" x14ac:dyDescent="0.3">
      <c r="B284" s="160"/>
      <c r="C284" s="160"/>
      <c r="D284" s="160"/>
      <c r="E284" s="160"/>
      <c r="F284" s="160"/>
    </row>
    <row r="285" spans="2:6" x14ac:dyDescent="0.3">
      <c r="B285" s="160"/>
      <c r="C285" s="160"/>
      <c r="D285" s="160"/>
      <c r="E285" s="160"/>
      <c r="F285" s="160"/>
    </row>
    <row r="286" spans="2:6" x14ac:dyDescent="0.3">
      <c r="B286" s="160"/>
      <c r="C286" s="160"/>
      <c r="D286" s="160"/>
      <c r="E286" s="160"/>
      <c r="F286" s="160"/>
    </row>
    <row r="287" spans="2:6" x14ac:dyDescent="0.3">
      <c r="B287" s="160"/>
      <c r="C287" s="160"/>
      <c r="D287" s="160"/>
      <c r="E287" s="160"/>
      <c r="F287" s="160"/>
    </row>
    <row r="288" spans="2:6" x14ac:dyDescent="0.3">
      <c r="B288" s="160"/>
      <c r="C288" s="160"/>
      <c r="D288" s="160"/>
      <c r="E288" s="160"/>
      <c r="F288" s="160"/>
    </row>
    <row r="289" spans="2:6" x14ac:dyDescent="0.3">
      <c r="B289" s="160"/>
      <c r="C289" s="160"/>
      <c r="D289" s="160"/>
      <c r="E289" s="160"/>
      <c r="F289" s="160"/>
    </row>
    <row r="290" spans="2:6" x14ac:dyDescent="0.3">
      <c r="B290" s="160"/>
      <c r="C290" s="160"/>
      <c r="D290" s="160"/>
      <c r="E290" s="160"/>
      <c r="F290" s="160"/>
    </row>
    <row r="291" spans="2:6" x14ac:dyDescent="0.3">
      <c r="B291" s="160"/>
      <c r="C291" s="160"/>
      <c r="D291" s="160"/>
      <c r="E291" s="160"/>
      <c r="F291" s="160"/>
    </row>
    <row r="292" spans="2:6" x14ac:dyDescent="0.3">
      <c r="B292" s="160"/>
      <c r="C292" s="160"/>
      <c r="D292" s="160"/>
      <c r="E292" s="160"/>
      <c r="F292" s="160"/>
    </row>
    <row r="293" spans="2:6" x14ac:dyDescent="0.3">
      <c r="B293" s="160"/>
      <c r="C293" s="160"/>
      <c r="D293" s="160"/>
      <c r="E293" s="160"/>
      <c r="F293" s="160"/>
    </row>
    <row r="294" spans="2:6" x14ac:dyDescent="0.3">
      <c r="B294" s="160"/>
      <c r="C294" s="160"/>
      <c r="D294" s="160"/>
      <c r="E294" s="160"/>
      <c r="F294" s="160"/>
    </row>
    <row r="295" spans="2:6" x14ac:dyDescent="0.3">
      <c r="B295" s="160"/>
      <c r="C295" s="160"/>
      <c r="D295" s="160"/>
      <c r="E295" s="160"/>
      <c r="F295" s="160"/>
    </row>
    <row r="296" spans="2:6" x14ac:dyDescent="0.3">
      <c r="B296" s="160"/>
      <c r="C296" s="160"/>
      <c r="D296" s="160"/>
      <c r="E296" s="160"/>
      <c r="F296" s="160"/>
    </row>
    <row r="297" spans="2:6" x14ac:dyDescent="0.3">
      <c r="B297" s="160"/>
      <c r="C297" s="160"/>
      <c r="D297" s="160"/>
      <c r="E297" s="160"/>
      <c r="F297" s="160"/>
    </row>
    <row r="298" spans="2:6" x14ac:dyDescent="0.3">
      <c r="B298" s="160"/>
      <c r="C298" s="160"/>
      <c r="D298" s="160"/>
      <c r="E298" s="160"/>
      <c r="F298" s="160"/>
    </row>
    <row r="299" spans="2:6" x14ac:dyDescent="0.3">
      <c r="B299" s="160"/>
      <c r="C299" s="160"/>
      <c r="D299" s="160"/>
      <c r="E299" s="160"/>
      <c r="F299" s="160"/>
    </row>
    <row r="300" spans="2:6" x14ac:dyDescent="0.3">
      <c r="B300" s="160"/>
      <c r="C300" s="160"/>
      <c r="D300" s="160"/>
      <c r="E300" s="160"/>
      <c r="F300" s="160"/>
    </row>
    <row r="301" spans="2:6" x14ac:dyDescent="0.3">
      <c r="B301" s="160"/>
      <c r="C301" s="160"/>
      <c r="D301" s="160"/>
      <c r="E301" s="160"/>
      <c r="F301" s="160"/>
    </row>
    <row r="302" spans="2:6" x14ac:dyDescent="0.3">
      <c r="B302" s="160"/>
      <c r="C302" s="160"/>
      <c r="D302" s="160"/>
      <c r="E302" s="160"/>
      <c r="F302" s="160"/>
    </row>
    <row r="303" spans="2:6" x14ac:dyDescent="0.3">
      <c r="B303" s="160"/>
      <c r="C303" s="160"/>
      <c r="D303" s="160"/>
      <c r="E303" s="160"/>
      <c r="F303" s="160"/>
    </row>
    <row r="304" spans="2:6" x14ac:dyDescent="0.3">
      <c r="B304" s="160"/>
      <c r="C304" s="160"/>
      <c r="D304" s="160"/>
      <c r="E304" s="160"/>
      <c r="F304" s="160"/>
    </row>
    <row r="305" spans="2:6" x14ac:dyDescent="0.3">
      <c r="B305" s="160"/>
      <c r="C305" s="160"/>
      <c r="D305" s="160"/>
      <c r="E305" s="160"/>
      <c r="F305" s="160"/>
    </row>
    <row r="306" spans="2:6" x14ac:dyDescent="0.3">
      <c r="B306" s="160"/>
      <c r="C306" s="160"/>
      <c r="D306" s="160"/>
      <c r="E306" s="160"/>
      <c r="F306" s="160"/>
    </row>
    <row r="307" spans="2:6" x14ac:dyDescent="0.3">
      <c r="B307" s="160"/>
      <c r="C307" s="160"/>
      <c r="D307" s="160"/>
      <c r="E307" s="160"/>
      <c r="F307" s="160"/>
    </row>
    <row r="308" spans="2:6" x14ac:dyDescent="0.3">
      <c r="B308" s="160"/>
      <c r="C308" s="160"/>
      <c r="D308" s="160"/>
      <c r="E308" s="160"/>
      <c r="F308" s="160"/>
    </row>
    <row r="309" spans="2:6" x14ac:dyDescent="0.3">
      <c r="B309" s="160"/>
      <c r="C309" s="160"/>
      <c r="D309" s="160"/>
      <c r="E309" s="160"/>
      <c r="F309" s="160"/>
    </row>
    <row r="310" spans="2:6" x14ac:dyDescent="0.3">
      <c r="B310" s="160"/>
      <c r="C310" s="160"/>
      <c r="D310" s="160"/>
      <c r="E310" s="160"/>
      <c r="F310" s="160"/>
    </row>
    <row r="311" spans="2:6" x14ac:dyDescent="0.3">
      <c r="B311" s="160"/>
      <c r="C311" s="160"/>
      <c r="D311" s="160"/>
      <c r="E311" s="160"/>
      <c r="F311" s="160"/>
    </row>
    <row r="312" spans="2:6" x14ac:dyDescent="0.3">
      <c r="B312" s="160"/>
      <c r="C312" s="160"/>
      <c r="D312" s="160"/>
      <c r="E312" s="160"/>
      <c r="F312" s="160"/>
    </row>
    <row r="313" spans="2:6" x14ac:dyDescent="0.3">
      <c r="B313" s="160"/>
      <c r="C313" s="160"/>
      <c r="D313" s="160"/>
      <c r="E313" s="160"/>
      <c r="F313" s="160"/>
    </row>
    <row r="314" spans="2:6" x14ac:dyDescent="0.3">
      <c r="B314" s="160"/>
      <c r="C314" s="160"/>
      <c r="D314" s="160"/>
      <c r="E314" s="160"/>
      <c r="F314" s="160"/>
    </row>
    <row r="315" spans="2:6" x14ac:dyDescent="0.3">
      <c r="B315" s="160"/>
      <c r="C315" s="160"/>
      <c r="D315" s="160"/>
      <c r="E315" s="160"/>
      <c r="F315" s="160"/>
    </row>
    <row r="316" spans="2:6" x14ac:dyDescent="0.3">
      <c r="B316" s="160"/>
      <c r="C316" s="160"/>
      <c r="D316" s="160"/>
      <c r="E316" s="160"/>
      <c r="F316" s="160"/>
    </row>
    <row r="317" spans="2:6" x14ac:dyDescent="0.3">
      <c r="B317" s="160"/>
      <c r="C317" s="160"/>
      <c r="D317" s="160"/>
      <c r="E317" s="160"/>
      <c r="F317" s="160"/>
    </row>
    <row r="318" spans="2:6" x14ac:dyDescent="0.3">
      <c r="B318" s="160"/>
      <c r="C318" s="160"/>
      <c r="D318" s="160"/>
      <c r="E318" s="160"/>
      <c r="F318" s="160"/>
    </row>
    <row r="319" spans="2:6" x14ac:dyDescent="0.3">
      <c r="B319" s="160"/>
      <c r="C319" s="160"/>
      <c r="D319" s="160"/>
      <c r="E319" s="160"/>
      <c r="F319" s="160"/>
    </row>
    <row r="320" spans="2:6" x14ac:dyDescent="0.3">
      <c r="B320" s="160"/>
      <c r="C320" s="160"/>
      <c r="D320" s="160"/>
      <c r="E320" s="160"/>
      <c r="F320" s="160"/>
    </row>
    <row r="321" spans="2:6" x14ac:dyDescent="0.3">
      <c r="B321" s="160"/>
      <c r="C321" s="160"/>
      <c r="D321" s="160"/>
      <c r="E321" s="160"/>
      <c r="F321" s="160"/>
    </row>
    <row r="322" spans="2:6" x14ac:dyDescent="0.3">
      <c r="B322" s="160"/>
      <c r="C322" s="160"/>
      <c r="D322" s="160"/>
      <c r="E322" s="160"/>
      <c r="F322" s="160"/>
    </row>
    <row r="323" spans="2:6" x14ac:dyDescent="0.3">
      <c r="B323" s="160"/>
      <c r="C323" s="160"/>
      <c r="D323" s="160"/>
      <c r="E323" s="160"/>
      <c r="F323" s="160"/>
    </row>
    <row r="324" spans="2:6" x14ac:dyDescent="0.3">
      <c r="B324" s="160"/>
      <c r="C324" s="160"/>
      <c r="D324" s="160"/>
      <c r="E324" s="160"/>
      <c r="F324" s="160"/>
    </row>
    <row r="325" spans="2:6" x14ac:dyDescent="0.3">
      <c r="B325" s="160"/>
      <c r="C325" s="160"/>
      <c r="D325" s="160"/>
      <c r="E325" s="160"/>
      <c r="F325" s="160"/>
    </row>
    <row r="326" spans="2:6" x14ac:dyDescent="0.3">
      <c r="B326" s="160"/>
      <c r="C326" s="160"/>
      <c r="D326" s="160"/>
      <c r="E326" s="160"/>
      <c r="F326" s="160"/>
    </row>
    <row r="327" spans="2:6" x14ac:dyDescent="0.3">
      <c r="B327" s="160"/>
      <c r="C327" s="160"/>
      <c r="D327" s="160"/>
      <c r="E327" s="160"/>
      <c r="F327" s="160"/>
    </row>
    <row r="328" spans="2:6" x14ac:dyDescent="0.3">
      <c r="B328" s="160"/>
      <c r="C328" s="160"/>
      <c r="D328" s="160"/>
      <c r="E328" s="160"/>
      <c r="F328" s="160"/>
    </row>
    <row r="329" spans="2:6" x14ac:dyDescent="0.3">
      <c r="B329" s="160"/>
      <c r="C329" s="160"/>
      <c r="D329" s="160"/>
      <c r="E329" s="160"/>
      <c r="F329" s="160"/>
    </row>
    <row r="330" spans="2:6" x14ac:dyDescent="0.3">
      <c r="B330" s="160"/>
      <c r="C330" s="160"/>
      <c r="D330" s="160"/>
      <c r="E330" s="160"/>
      <c r="F330" s="160"/>
    </row>
    <row r="331" spans="2:6" x14ac:dyDescent="0.3">
      <c r="B331" s="160"/>
      <c r="C331" s="160"/>
      <c r="D331" s="160"/>
      <c r="E331" s="160"/>
      <c r="F331" s="160"/>
    </row>
    <row r="332" spans="2:6" x14ac:dyDescent="0.3">
      <c r="B332" s="160"/>
      <c r="C332" s="160"/>
      <c r="D332" s="160"/>
      <c r="E332" s="160"/>
      <c r="F332" s="160"/>
    </row>
    <row r="333" spans="2:6" x14ac:dyDescent="0.3">
      <c r="B333" s="160"/>
      <c r="C333" s="160"/>
      <c r="D333" s="160"/>
      <c r="E333" s="160"/>
      <c r="F333" s="160"/>
    </row>
    <row r="334" spans="2:6" x14ac:dyDescent="0.3">
      <c r="B334" s="160"/>
      <c r="C334" s="160"/>
      <c r="D334" s="160"/>
      <c r="E334" s="160"/>
      <c r="F334" s="160"/>
    </row>
    <row r="335" spans="2:6" x14ac:dyDescent="0.3">
      <c r="B335" s="160"/>
      <c r="C335" s="160"/>
      <c r="D335" s="160"/>
      <c r="E335" s="160"/>
      <c r="F335" s="160"/>
    </row>
    <row r="336" spans="2:6" x14ac:dyDescent="0.3">
      <c r="B336" s="160"/>
      <c r="C336" s="160"/>
      <c r="D336" s="160"/>
      <c r="E336" s="160"/>
      <c r="F336" s="160"/>
    </row>
    <row r="337" spans="2:6" x14ac:dyDescent="0.3">
      <c r="B337" s="160"/>
      <c r="C337" s="160"/>
      <c r="D337" s="160"/>
      <c r="E337" s="160"/>
      <c r="F337" s="160"/>
    </row>
    <row r="338" spans="2:6" x14ac:dyDescent="0.3">
      <c r="B338" s="160"/>
      <c r="C338" s="160"/>
      <c r="D338" s="160"/>
      <c r="E338" s="160"/>
      <c r="F338" s="160"/>
    </row>
    <row r="339" spans="2:6" x14ac:dyDescent="0.3">
      <c r="B339" s="160"/>
      <c r="C339" s="160"/>
      <c r="D339" s="160"/>
      <c r="E339" s="160"/>
      <c r="F339" s="160"/>
    </row>
    <row r="340" spans="2:6" x14ac:dyDescent="0.3">
      <c r="B340" s="160"/>
      <c r="C340" s="160"/>
      <c r="D340" s="160"/>
      <c r="E340" s="160"/>
      <c r="F340" s="160"/>
    </row>
    <row r="341" spans="2:6" x14ac:dyDescent="0.3">
      <c r="B341" s="160"/>
      <c r="C341" s="160"/>
      <c r="D341" s="160"/>
      <c r="E341" s="160"/>
      <c r="F341" s="160"/>
    </row>
    <row r="342" spans="2:6" x14ac:dyDescent="0.3">
      <c r="B342" s="160"/>
      <c r="C342" s="160"/>
      <c r="D342" s="160"/>
      <c r="E342" s="160"/>
      <c r="F342" s="160"/>
    </row>
    <row r="343" spans="2:6" x14ac:dyDescent="0.3">
      <c r="B343" s="160"/>
      <c r="C343" s="160"/>
      <c r="D343" s="160"/>
      <c r="E343" s="160"/>
      <c r="F343" s="160"/>
    </row>
    <row r="344" spans="2:6" x14ac:dyDescent="0.3">
      <c r="B344" s="160"/>
      <c r="C344" s="160"/>
      <c r="D344" s="160"/>
      <c r="E344" s="160"/>
      <c r="F344" s="160"/>
    </row>
    <row r="345" spans="2:6" x14ac:dyDescent="0.3">
      <c r="B345" s="160"/>
      <c r="C345" s="160"/>
      <c r="D345" s="160"/>
      <c r="E345" s="160"/>
      <c r="F345" s="160"/>
    </row>
    <row r="346" spans="2:6" x14ac:dyDescent="0.3">
      <c r="B346" s="160"/>
      <c r="C346" s="160"/>
      <c r="D346" s="160"/>
      <c r="E346" s="160"/>
      <c r="F346" s="160"/>
    </row>
    <row r="347" spans="2:6" x14ac:dyDescent="0.3">
      <c r="B347" s="160"/>
      <c r="C347" s="160"/>
      <c r="D347" s="160"/>
      <c r="E347" s="160"/>
      <c r="F347" s="160"/>
    </row>
    <row r="348" spans="2:6" x14ac:dyDescent="0.3">
      <c r="B348" s="160"/>
      <c r="C348" s="160"/>
      <c r="D348" s="160"/>
      <c r="E348" s="160"/>
      <c r="F348" s="160"/>
    </row>
    <row r="349" spans="2:6" x14ac:dyDescent="0.3">
      <c r="B349" s="160"/>
      <c r="C349" s="160"/>
      <c r="D349" s="160"/>
      <c r="E349" s="160"/>
      <c r="F349" s="160"/>
    </row>
    <row r="350" spans="2:6" x14ac:dyDescent="0.3">
      <c r="B350" s="160"/>
      <c r="C350" s="160"/>
      <c r="D350" s="160"/>
      <c r="E350" s="160"/>
      <c r="F350" s="160"/>
    </row>
    <row r="351" spans="2:6" x14ac:dyDescent="0.3">
      <c r="B351" s="160"/>
      <c r="C351" s="160"/>
      <c r="D351" s="160"/>
      <c r="E351" s="160"/>
      <c r="F351" s="160"/>
    </row>
    <row r="352" spans="2:6" x14ac:dyDescent="0.3">
      <c r="B352" s="160"/>
      <c r="C352" s="160"/>
      <c r="D352" s="160"/>
      <c r="E352" s="160"/>
      <c r="F352" s="160"/>
    </row>
    <row r="353" spans="2:6" x14ac:dyDescent="0.3">
      <c r="B353" s="160"/>
      <c r="C353" s="160"/>
      <c r="D353" s="160"/>
      <c r="E353" s="160"/>
      <c r="F353" s="160"/>
    </row>
    <row r="354" spans="2:6" x14ac:dyDescent="0.3">
      <c r="B354" s="160"/>
      <c r="C354" s="160"/>
      <c r="D354" s="160"/>
      <c r="E354" s="160"/>
      <c r="F354" s="160"/>
    </row>
    <row r="355" spans="2:6" x14ac:dyDescent="0.3">
      <c r="B355" s="160"/>
      <c r="C355" s="160"/>
      <c r="D355" s="160"/>
      <c r="E355" s="160"/>
      <c r="F355" s="160"/>
    </row>
    <row r="356" spans="2:6" x14ac:dyDescent="0.3">
      <c r="B356" s="160"/>
      <c r="C356" s="160"/>
      <c r="D356" s="160"/>
      <c r="E356" s="160"/>
      <c r="F356" s="160"/>
    </row>
    <row r="357" spans="2:6" x14ac:dyDescent="0.3">
      <c r="B357" s="160"/>
      <c r="C357" s="160"/>
      <c r="D357" s="160"/>
      <c r="E357" s="160"/>
      <c r="F357" s="160"/>
    </row>
    <row r="358" spans="2:6" x14ac:dyDescent="0.3">
      <c r="B358" s="160"/>
      <c r="C358" s="160"/>
      <c r="D358" s="160"/>
      <c r="E358" s="160"/>
      <c r="F358" s="160"/>
    </row>
    <row r="359" spans="2:6" x14ac:dyDescent="0.3">
      <c r="B359" s="160"/>
      <c r="C359" s="160"/>
      <c r="D359" s="160"/>
      <c r="E359" s="160"/>
      <c r="F359" s="160"/>
    </row>
    <row r="360" spans="2:6" x14ac:dyDescent="0.3">
      <c r="B360" s="160"/>
      <c r="C360" s="160"/>
      <c r="D360" s="160"/>
      <c r="E360" s="160"/>
      <c r="F360" s="160"/>
    </row>
    <row r="361" spans="2:6" x14ac:dyDescent="0.3">
      <c r="B361" s="160"/>
      <c r="C361" s="160"/>
      <c r="D361" s="160"/>
      <c r="E361" s="160"/>
      <c r="F361" s="160"/>
    </row>
    <row r="362" spans="2:6" x14ac:dyDescent="0.3">
      <c r="B362" s="160"/>
      <c r="C362" s="160"/>
      <c r="D362" s="160"/>
      <c r="E362" s="160"/>
      <c r="F362" s="160"/>
    </row>
    <row r="363" spans="2:6" x14ac:dyDescent="0.3">
      <c r="B363" s="160"/>
      <c r="C363" s="160"/>
      <c r="D363" s="160"/>
      <c r="E363" s="160"/>
      <c r="F363" s="160"/>
    </row>
    <row r="364" spans="2:6" x14ac:dyDescent="0.3">
      <c r="B364" s="160"/>
      <c r="C364" s="160"/>
      <c r="D364" s="160"/>
      <c r="E364" s="160"/>
      <c r="F364" s="160"/>
    </row>
    <row r="365" spans="2:6" x14ac:dyDescent="0.3">
      <c r="B365" s="160"/>
      <c r="C365" s="160"/>
      <c r="D365" s="160"/>
      <c r="E365" s="160"/>
      <c r="F365" s="160"/>
    </row>
    <row r="366" spans="2:6" x14ac:dyDescent="0.3">
      <c r="B366" s="160"/>
      <c r="C366" s="160"/>
      <c r="D366" s="160"/>
      <c r="E366" s="160"/>
      <c r="F366" s="160"/>
    </row>
    <row r="367" spans="2:6" x14ac:dyDescent="0.3">
      <c r="B367" s="160"/>
      <c r="C367" s="160"/>
      <c r="D367" s="160"/>
      <c r="E367" s="160"/>
      <c r="F367" s="160"/>
    </row>
    <row r="368" spans="2:6" x14ac:dyDescent="0.3">
      <c r="B368" s="160"/>
      <c r="C368" s="160"/>
      <c r="D368" s="160"/>
      <c r="E368" s="160"/>
      <c r="F368" s="160"/>
    </row>
    <row r="369" spans="2:6" x14ac:dyDescent="0.3">
      <c r="B369" s="160"/>
      <c r="C369" s="160"/>
      <c r="D369" s="160"/>
      <c r="E369" s="160"/>
      <c r="F369" s="160"/>
    </row>
    <row r="370" spans="2:6" x14ac:dyDescent="0.3">
      <c r="B370" s="160"/>
      <c r="C370" s="160"/>
      <c r="D370" s="160"/>
      <c r="E370" s="160"/>
      <c r="F370" s="160"/>
    </row>
    <row r="371" spans="2:6" x14ac:dyDescent="0.3">
      <c r="B371" s="160"/>
      <c r="C371" s="160"/>
      <c r="D371" s="160"/>
      <c r="E371" s="160"/>
      <c r="F371" s="160"/>
    </row>
    <row r="372" spans="2:6" x14ac:dyDescent="0.3">
      <c r="B372" s="160"/>
      <c r="C372" s="160"/>
      <c r="D372" s="160"/>
      <c r="E372" s="160"/>
      <c r="F372" s="160"/>
    </row>
    <row r="373" spans="2:6" x14ac:dyDescent="0.3">
      <c r="B373" s="160"/>
      <c r="C373" s="160"/>
      <c r="D373" s="160"/>
      <c r="E373" s="160"/>
      <c r="F373" s="160"/>
    </row>
    <row r="374" spans="2:6" x14ac:dyDescent="0.3">
      <c r="B374" s="160"/>
      <c r="C374" s="160"/>
      <c r="D374" s="160"/>
      <c r="E374" s="160"/>
      <c r="F374" s="160"/>
    </row>
    <row r="375" spans="2:6" x14ac:dyDescent="0.3">
      <c r="B375" s="160"/>
      <c r="C375" s="160"/>
      <c r="D375" s="160"/>
      <c r="E375" s="160"/>
      <c r="F375" s="160"/>
    </row>
    <row r="376" spans="2:6" x14ac:dyDescent="0.3">
      <c r="B376" s="160"/>
      <c r="C376" s="160"/>
      <c r="D376" s="160"/>
      <c r="E376" s="160"/>
      <c r="F376" s="160"/>
    </row>
    <row r="377" spans="2:6" x14ac:dyDescent="0.3">
      <c r="B377" s="160"/>
      <c r="C377" s="160"/>
      <c r="D377" s="160"/>
      <c r="E377" s="160"/>
      <c r="F377" s="160"/>
    </row>
    <row r="378" spans="2:6" x14ac:dyDescent="0.3">
      <c r="B378" s="160"/>
      <c r="C378" s="160"/>
      <c r="D378" s="160"/>
      <c r="E378" s="160"/>
      <c r="F378" s="160"/>
    </row>
    <row r="379" spans="2:6" x14ac:dyDescent="0.3">
      <c r="B379" s="160"/>
      <c r="C379" s="160"/>
      <c r="D379" s="160"/>
      <c r="E379" s="160"/>
      <c r="F379" s="160"/>
    </row>
    <row r="380" spans="2:6" x14ac:dyDescent="0.3">
      <c r="B380" s="160"/>
      <c r="C380" s="160"/>
      <c r="D380" s="160"/>
      <c r="E380" s="160"/>
      <c r="F380" s="160"/>
    </row>
    <row r="381" spans="2:6" x14ac:dyDescent="0.3">
      <c r="B381" s="160"/>
      <c r="C381" s="160"/>
      <c r="D381" s="160"/>
      <c r="E381" s="160"/>
      <c r="F381" s="160"/>
    </row>
    <row r="382" spans="2:6" x14ac:dyDescent="0.3">
      <c r="B382" s="160"/>
      <c r="C382" s="160"/>
      <c r="D382" s="160"/>
      <c r="E382" s="160"/>
      <c r="F382" s="160"/>
    </row>
    <row r="383" spans="2:6" x14ac:dyDescent="0.3">
      <c r="B383" s="160"/>
      <c r="C383" s="160"/>
      <c r="D383" s="160"/>
      <c r="E383" s="160"/>
      <c r="F383" s="160"/>
    </row>
    <row r="384" spans="2:6" x14ac:dyDescent="0.3">
      <c r="B384" s="160"/>
      <c r="C384" s="160"/>
      <c r="D384" s="160"/>
      <c r="E384" s="160"/>
      <c r="F384" s="160"/>
    </row>
    <row r="385" spans="2:6" x14ac:dyDescent="0.3">
      <c r="B385" s="160"/>
      <c r="C385" s="160"/>
      <c r="D385" s="160"/>
      <c r="E385" s="160"/>
      <c r="F385" s="160"/>
    </row>
    <row r="386" spans="2:6" x14ac:dyDescent="0.3">
      <c r="B386" s="160"/>
      <c r="C386" s="160"/>
      <c r="D386" s="160"/>
      <c r="E386" s="160"/>
      <c r="F386" s="160"/>
    </row>
    <row r="387" spans="2:6" x14ac:dyDescent="0.3">
      <c r="B387" s="160"/>
      <c r="C387" s="160"/>
      <c r="D387" s="160"/>
      <c r="E387" s="160"/>
      <c r="F387" s="160"/>
    </row>
    <row r="388" spans="2:6" x14ac:dyDescent="0.3">
      <c r="B388" s="160"/>
      <c r="C388" s="160"/>
      <c r="D388" s="160"/>
      <c r="E388" s="160"/>
      <c r="F388" s="160"/>
    </row>
    <row r="389" spans="2:6" x14ac:dyDescent="0.3">
      <c r="B389" s="160"/>
      <c r="C389" s="160"/>
      <c r="D389" s="160"/>
      <c r="E389" s="160"/>
      <c r="F389" s="160"/>
    </row>
    <row r="390" spans="2:6" x14ac:dyDescent="0.3">
      <c r="B390" s="160"/>
      <c r="C390" s="160"/>
      <c r="D390" s="160"/>
      <c r="E390" s="160"/>
      <c r="F390" s="160"/>
    </row>
    <row r="391" spans="2:6" x14ac:dyDescent="0.3">
      <c r="B391" s="160"/>
      <c r="C391" s="160"/>
      <c r="D391" s="160"/>
      <c r="E391" s="160"/>
      <c r="F391" s="160"/>
    </row>
    <row r="392" spans="2:6" x14ac:dyDescent="0.3">
      <c r="B392" s="160"/>
      <c r="C392" s="160"/>
      <c r="D392" s="160"/>
      <c r="E392" s="160"/>
      <c r="F392" s="160"/>
    </row>
    <row r="393" spans="2:6" x14ac:dyDescent="0.3">
      <c r="B393" s="160"/>
      <c r="C393" s="160"/>
      <c r="D393" s="160"/>
      <c r="E393" s="160"/>
      <c r="F393" s="160"/>
    </row>
    <row r="394" spans="2:6" x14ac:dyDescent="0.3">
      <c r="B394" s="160"/>
      <c r="C394" s="160"/>
      <c r="D394" s="160"/>
      <c r="E394" s="160"/>
      <c r="F394" s="160"/>
    </row>
    <row r="395" spans="2:6" x14ac:dyDescent="0.3">
      <c r="B395" s="160"/>
      <c r="C395" s="160"/>
      <c r="D395" s="160"/>
      <c r="E395" s="160"/>
      <c r="F395" s="160"/>
    </row>
    <row r="396" spans="2:6" x14ac:dyDescent="0.3">
      <c r="B396" s="160"/>
      <c r="C396" s="160"/>
      <c r="D396" s="160"/>
      <c r="E396" s="160"/>
      <c r="F396" s="160"/>
    </row>
    <row r="397" spans="2:6" x14ac:dyDescent="0.3">
      <c r="B397" s="160"/>
      <c r="C397" s="160"/>
      <c r="D397" s="160"/>
      <c r="E397" s="160"/>
      <c r="F397" s="160"/>
    </row>
    <row r="398" spans="2:6" x14ac:dyDescent="0.3">
      <c r="B398" s="160"/>
      <c r="C398" s="160"/>
      <c r="D398" s="160"/>
      <c r="E398" s="160"/>
      <c r="F398" s="160"/>
    </row>
    <row r="399" spans="2:6" x14ac:dyDescent="0.3">
      <c r="B399" s="160"/>
      <c r="C399" s="160"/>
      <c r="D399" s="160"/>
      <c r="E399" s="160"/>
      <c r="F399" s="160"/>
    </row>
    <row r="400" spans="2:6" x14ac:dyDescent="0.3">
      <c r="B400" s="160"/>
      <c r="C400" s="160"/>
      <c r="D400" s="160"/>
      <c r="E400" s="160"/>
      <c r="F400" s="160"/>
    </row>
    <row r="401" spans="2:6" x14ac:dyDescent="0.3">
      <c r="B401" s="160"/>
      <c r="C401" s="160"/>
      <c r="D401" s="160"/>
      <c r="E401" s="160"/>
      <c r="F401" s="160"/>
    </row>
    <row r="402" spans="2:6" x14ac:dyDescent="0.3">
      <c r="B402" s="160"/>
      <c r="C402" s="160"/>
      <c r="D402" s="160"/>
      <c r="E402" s="160"/>
      <c r="F402" s="160"/>
    </row>
    <row r="403" spans="2:6" x14ac:dyDescent="0.3">
      <c r="B403" s="160"/>
      <c r="C403" s="160"/>
      <c r="D403" s="160"/>
      <c r="E403" s="160"/>
      <c r="F403" s="160"/>
    </row>
    <row r="404" spans="2:6" x14ac:dyDescent="0.3">
      <c r="B404" s="160"/>
      <c r="C404" s="160"/>
      <c r="D404" s="160"/>
      <c r="E404" s="160"/>
      <c r="F404" s="160"/>
    </row>
    <row r="405" spans="2:6" x14ac:dyDescent="0.3">
      <c r="B405" s="160"/>
      <c r="C405" s="160"/>
      <c r="D405" s="160"/>
      <c r="E405" s="160"/>
      <c r="F405" s="160"/>
    </row>
    <row r="406" spans="2:6" x14ac:dyDescent="0.3">
      <c r="B406" s="160"/>
      <c r="C406" s="160"/>
      <c r="D406" s="160"/>
      <c r="E406" s="160"/>
      <c r="F406" s="160"/>
    </row>
    <row r="407" spans="2:6" x14ac:dyDescent="0.3">
      <c r="B407" s="160"/>
      <c r="C407" s="160"/>
      <c r="D407" s="160"/>
      <c r="E407" s="160"/>
      <c r="F407" s="160"/>
    </row>
    <row r="408" spans="2:6" x14ac:dyDescent="0.3">
      <c r="B408" s="160"/>
      <c r="C408" s="160"/>
      <c r="D408" s="160"/>
      <c r="E408" s="160"/>
      <c r="F408" s="160"/>
    </row>
    <row r="409" spans="2:6" x14ac:dyDescent="0.3">
      <c r="B409" s="160"/>
      <c r="C409" s="160"/>
      <c r="D409" s="160"/>
      <c r="E409" s="160"/>
      <c r="F409" s="160"/>
    </row>
    <row r="410" spans="2:6" x14ac:dyDescent="0.3">
      <c r="B410" s="160"/>
      <c r="C410" s="160"/>
      <c r="D410" s="160"/>
      <c r="E410" s="160"/>
      <c r="F410" s="160"/>
    </row>
    <row r="411" spans="2:6" x14ac:dyDescent="0.3">
      <c r="B411" s="160"/>
      <c r="C411" s="160"/>
      <c r="D411" s="160"/>
      <c r="E411" s="160"/>
      <c r="F411" s="160"/>
    </row>
    <row r="412" spans="2:6" x14ac:dyDescent="0.3">
      <c r="B412" s="160"/>
      <c r="C412" s="160"/>
      <c r="D412" s="160"/>
      <c r="E412" s="160"/>
      <c r="F412" s="160"/>
    </row>
    <row r="413" spans="2:6" x14ac:dyDescent="0.3">
      <c r="B413" s="160"/>
      <c r="C413" s="160"/>
      <c r="D413" s="160"/>
      <c r="E413" s="160"/>
      <c r="F413" s="160"/>
    </row>
    <row r="414" spans="2:6" x14ac:dyDescent="0.3">
      <c r="B414" s="160"/>
      <c r="C414" s="160"/>
      <c r="D414" s="160"/>
      <c r="E414" s="160"/>
      <c r="F414" s="160"/>
    </row>
    <row r="415" spans="2:6" x14ac:dyDescent="0.3">
      <c r="B415" s="160"/>
      <c r="C415" s="160"/>
      <c r="D415" s="160"/>
      <c r="E415" s="160"/>
      <c r="F415" s="160"/>
    </row>
    <row r="416" spans="2:6" x14ac:dyDescent="0.3">
      <c r="B416" s="160"/>
      <c r="C416" s="160"/>
      <c r="D416" s="160"/>
      <c r="E416" s="160"/>
      <c r="F416" s="160"/>
    </row>
    <row r="417" spans="2:6" x14ac:dyDescent="0.3">
      <c r="B417" s="160"/>
      <c r="C417" s="160"/>
      <c r="D417" s="160"/>
      <c r="E417" s="160"/>
      <c r="F417" s="160"/>
    </row>
    <row r="418" spans="2:6" x14ac:dyDescent="0.3">
      <c r="B418" s="160"/>
      <c r="C418" s="160"/>
      <c r="D418" s="160"/>
      <c r="E418" s="160"/>
      <c r="F418" s="160"/>
    </row>
    <row r="419" spans="2:6" x14ac:dyDescent="0.3">
      <c r="B419" s="160"/>
      <c r="C419" s="160"/>
      <c r="D419" s="160"/>
      <c r="E419" s="160"/>
      <c r="F419" s="160"/>
    </row>
    <row r="420" spans="2:6" x14ac:dyDescent="0.3">
      <c r="B420" s="160"/>
      <c r="C420" s="160"/>
      <c r="D420" s="160"/>
      <c r="E420" s="160"/>
      <c r="F420" s="160"/>
    </row>
    <row r="421" spans="2:6" x14ac:dyDescent="0.3">
      <c r="B421" s="160"/>
      <c r="C421" s="160"/>
      <c r="D421" s="160"/>
      <c r="E421" s="160"/>
      <c r="F421" s="160"/>
    </row>
    <row r="422" spans="2:6" x14ac:dyDescent="0.3">
      <c r="B422" s="160"/>
      <c r="C422" s="160"/>
      <c r="D422" s="160"/>
      <c r="E422" s="160"/>
      <c r="F422" s="160"/>
    </row>
    <row r="423" spans="2:6" x14ac:dyDescent="0.3">
      <c r="B423" s="160"/>
      <c r="C423" s="160"/>
      <c r="D423" s="160"/>
      <c r="E423" s="160"/>
      <c r="F423" s="160"/>
    </row>
    <row r="424" spans="2:6" x14ac:dyDescent="0.3">
      <c r="B424" s="160"/>
      <c r="C424" s="160"/>
      <c r="D424" s="160"/>
      <c r="E424" s="160"/>
      <c r="F424" s="160"/>
    </row>
    <row r="425" spans="2:6" x14ac:dyDescent="0.3">
      <c r="B425" s="160"/>
      <c r="C425" s="160"/>
      <c r="D425" s="160"/>
      <c r="E425" s="160"/>
      <c r="F425" s="160"/>
    </row>
    <row r="426" spans="2:6" x14ac:dyDescent="0.3">
      <c r="B426" s="160"/>
      <c r="C426" s="160"/>
      <c r="D426" s="160"/>
      <c r="E426" s="160"/>
      <c r="F426" s="160"/>
    </row>
    <row r="427" spans="2:6" x14ac:dyDescent="0.3">
      <c r="B427" s="160"/>
      <c r="C427" s="160"/>
      <c r="D427" s="160"/>
      <c r="E427" s="160"/>
      <c r="F427" s="160"/>
    </row>
    <row r="428" spans="2:6" x14ac:dyDescent="0.3">
      <c r="B428" s="160"/>
      <c r="C428" s="160"/>
      <c r="D428" s="160"/>
      <c r="E428" s="160"/>
      <c r="F428" s="160"/>
    </row>
    <row r="429" spans="2:6" x14ac:dyDescent="0.3">
      <c r="B429" s="160"/>
      <c r="C429" s="160"/>
      <c r="D429" s="160"/>
      <c r="E429" s="160"/>
      <c r="F429" s="160"/>
    </row>
    <row r="430" spans="2:6" x14ac:dyDescent="0.3">
      <c r="B430" s="160"/>
      <c r="C430" s="160"/>
      <c r="D430" s="160"/>
      <c r="E430" s="160"/>
      <c r="F430" s="160"/>
    </row>
    <row r="431" spans="2:6" x14ac:dyDescent="0.3">
      <c r="B431" s="160"/>
      <c r="C431" s="160"/>
      <c r="D431" s="160"/>
      <c r="E431" s="160"/>
      <c r="F431" s="160"/>
    </row>
    <row r="432" spans="2:6" x14ac:dyDescent="0.3">
      <c r="B432" s="160"/>
      <c r="C432" s="160"/>
      <c r="D432" s="160"/>
      <c r="E432" s="160"/>
      <c r="F432" s="160"/>
    </row>
    <row r="433" spans="2:6" x14ac:dyDescent="0.3">
      <c r="B433" s="160"/>
      <c r="C433" s="160"/>
      <c r="D433" s="160"/>
      <c r="E433" s="160"/>
      <c r="F433" s="160"/>
    </row>
    <row r="434" spans="2:6" x14ac:dyDescent="0.3">
      <c r="B434" s="160"/>
      <c r="C434" s="160"/>
      <c r="D434" s="160"/>
      <c r="E434" s="160"/>
      <c r="F434" s="160"/>
    </row>
    <row r="435" spans="2:6" x14ac:dyDescent="0.3">
      <c r="B435" s="160"/>
      <c r="C435" s="160"/>
      <c r="D435" s="160"/>
      <c r="E435" s="160"/>
      <c r="F435" s="160"/>
    </row>
    <row r="436" spans="2:6" x14ac:dyDescent="0.3">
      <c r="B436" s="160"/>
      <c r="C436" s="160"/>
      <c r="D436" s="160"/>
      <c r="E436" s="160"/>
      <c r="F436" s="160"/>
    </row>
    <row r="437" spans="2:6" x14ac:dyDescent="0.3">
      <c r="B437" s="160"/>
      <c r="C437" s="160"/>
      <c r="D437" s="160"/>
      <c r="E437" s="160"/>
      <c r="F437" s="160"/>
    </row>
    <row r="438" spans="2:6" x14ac:dyDescent="0.3">
      <c r="B438" s="160"/>
      <c r="C438" s="160"/>
      <c r="D438" s="160"/>
      <c r="E438" s="160"/>
      <c r="F438" s="160"/>
    </row>
    <row r="439" spans="2:6" x14ac:dyDescent="0.3">
      <c r="B439" s="160"/>
      <c r="C439" s="160"/>
      <c r="D439" s="160"/>
      <c r="E439" s="160"/>
      <c r="F439" s="160"/>
    </row>
    <row r="440" spans="2:6" x14ac:dyDescent="0.3">
      <c r="B440" s="160"/>
      <c r="C440" s="160"/>
      <c r="D440" s="160"/>
      <c r="E440" s="160"/>
      <c r="F440" s="160"/>
    </row>
    <row r="441" spans="2:6" x14ac:dyDescent="0.3">
      <c r="B441" s="160"/>
      <c r="C441" s="160"/>
      <c r="D441" s="160"/>
      <c r="E441" s="160"/>
      <c r="F441" s="160"/>
    </row>
    <row r="442" spans="2:6" x14ac:dyDescent="0.3">
      <c r="B442" s="160"/>
      <c r="C442" s="160"/>
      <c r="D442" s="160"/>
      <c r="E442" s="160"/>
      <c r="F442" s="160"/>
    </row>
    <row r="443" spans="2:6" x14ac:dyDescent="0.3">
      <c r="B443" s="160"/>
      <c r="C443" s="160"/>
      <c r="D443" s="160"/>
      <c r="E443" s="160"/>
      <c r="F443" s="160"/>
    </row>
    <row r="444" spans="2:6" x14ac:dyDescent="0.3">
      <c r="B444" s="160"/>
      <c r="C444" s="160"/>
      <c r="D444" s="160"/>
      <c r="E444" s="160"/>
      <c r="F444" s="160"/>
    </row>
    <row r="445" spans="2:6" x14ac:dyDescent="0.3">
      <c r="B445" s="160"/>
      <c r="C445" s="160"/>
      <c r="D445" s="160"/>
      <c r="E445" s="160"/>
      <c r="F445" s="160"/>
    </row>
    <row r="446" spans="2:6" x14ac:dyDescent="0.3">
      <c r="B446" s="160"/>
      <c r="C446" s="160"/>
      <c r="D446" s="160"/>
      <c r="E446" s="160"/>
      <c r="F446" s="160"/>
    </row>
    <row r="447" spans="2:6" x14ac:dyDescent="0.3">
      <c r="B447" s="160"/>
      <c r="C447" s="160"/>
      <c r="D447" s="160"/>
      <c r="E447" s="160"/>
      <c r="F447" s="160"/>
    </row>
    <row r="448" spans="2:6" x14ac:dyDescent="0.3">
      <c r="B448" s="160"/>
      <c r="C448" s="160"/>
      <c r="D448" s="160"/>
      <c r="E448" s="160"/>
      <c r="F448" s="160"/>
    </row>
    <row r="449" spans="2:6" x14ac:dyDescent="0.3">
      <c r="B449" s="160"/>
      <c r="C449" s="160"/>
      <c r="D449" s="160"/>
      <c r="E449" s="160"/>
      <c r="F449" s="160"/>
    </row>
    <row r="450" spans="2:6" x14ac:dyDescent="0.3">
      <c r="B450" s="160"/>
      <c r="C450" s="160"/>
      <c r="D450" s="160"/>
      <c r="E450" s="160"/>
      <c r="F450" s="160"/>
    </row>
    <row r="451" spans="2:6" x14ac:dyDescent="0.3">
      <c r="B451" s="160"/>
      <c r="C451" s="160"/>
      <c r="D451" s="160"/>
      <c r="E451" s="160"/>
      <c r="F451" s="160"/>
    </row>
    <row r="452" spans="2:6" x14ac:dyDescent="0.3">
      <c r="B452" s="160"/>
      <c r="C452" s="160"/>
      <c r="D452" s="160"/>
      <c r="E452" s="160"/>
      <c r="F452" s="160"/>
    </row>
    <row r="453" spans="2:6" x14ac:dyDescent="0.3">
      <c r="B453" s="160"/>
      <c r="C453" s="160"/>
      <c r="D453" s="160"/>
      <c r="E453" s="160"/>
      <c r="F453" s="160"/>
    </row>
    <row r="454" spans="2:6" x14ac:dyDescent="0.3">
      <c r="B454" s="160"/>
      <c r="C454" s="160"/>
      <c r="D454" s="160"/>
      <c r="E454" s="160"/>
      <c r="F454" s="160"/>
    </row>
    <row r="455" spans="2:6" x14ac:dyDescent="0.3">
      <c r="B455" s="160"/>
      <c r="C455" s="160"/>
      <c r="D455" s="160"/>
      <c r="E455" s="160"/>
      <c r="F455" s="160"/>
    </row>
    <row r="456" spans="2:6" x14ac:dyDescent="0.3">
      <c r="B456" s="160"/>
      <c r="C456" s="160"/>
      <c r="D456" s="160"/>
      <c r="E456" s="160"/>
      <c r="F456" s="160"/>
    </row>
    <row r="457" spans="2:6" x14ac:dyDescent="0.3">
      <c r="B457" s="160"/>
      <c r="C457" s="160"/>
      <c r="D457" s="160"/>
      <c r="E457" s="160"/>
      <c r="F457" s="160"/>
    </row>
    <row r="458" spans="2:6" x14ac:dyDescent="0.3">
      <c r="B458" s="160"/>
      <c r="C458" s="160"/>
      <c r="D458" s="160"/>
      <c r="E458" s="160"/>
      <c r="F458" s="160"/>
    </row>
    <row r="459" spans="2:6" x14ac:dyDescent="0.3">
      <c r="B459" s="160"/>
      <c r="C459" s="160"/>
      <c r="D459" s="160"/>
      <c r="E459" s="160"/>
      <c r="F459" s="160"/>
    </row>
    <row r="460" spans="2:6" x14ac:dyDescent="0.3">
      <c r="B460" s="160"/>
      <c r="C460" s="160"/>
      <c r="D460" s="160"/>
      <c r="E460" s="160"/>
      <c r="F460" s="160"/>
    </row>
    <row r="461" spans="2:6" x14ac:dyDescent="0.3">
      <c r="B461" s="160"/>
      <c r="C461" s="160"/>
      <c r="D461" s="160"/>
      <c r="E461" s="160"/>
      <c r="F461" s="160"/>
    </row>
    <row r="462" spans="2:6" x14ac:dyDescent="0.3">
      <c r="B462" s="160"/>
      <c r="C462" s="160"/>
      <c r="D462" s="160"/>
      <c r="E462" s="160"/>
      <c r="F462" s="160"/>
    </row>
    <row r="463" spans="2:6" x14ac:dyDescent="0.3">
      <c r="B463" s="160"/>
      <c r="C463" s="160"/>
      <c r="D463" s="160"/>
      <c r="E463" s="160"/>
      <c r="F463" s="160"/>
    </row>
    <row r="464" spans="2:6" x14ac:dyDescent="0.3">
      <c r="B464" s="160"/>
      <c r="C464" s="160"/>
      <c r="D464" s="160"/>
      <c r="E464" s="160"/>
      <c r="F464" s="160"/>
    </row>
    <row r="465" spans="2:6" x14ac:dyDescent="0.3">
      <c r="B465" s="160"/>
      <c r="C465" s="160"/>
      <c r="D465" s="160"/>
      <c r="E465" s="160"/>
      <c r="F465" s="160"/>
    </row>
    <row r="466" spans="2:6" x14ac:dyDescent="0.3">
      <c r="B466" s="160"/>
      <c r="C466" s="160"/>
      <c r="D466" s="160"/>
      <c r="E466" s="160"/>
      <c r="F466" s="160"/>
    </row>
    <row r="467" spans="2:6" x14ac:dyDescent="0.3">
      <c r="B467" s="160"/>
      <c r="C467" s="160"/>
      <c r="D467" s="160"/>
      <c r="E467" s="160"/>
      <c r="F467" s="160"/>
    </row>
    <row r="468" spans="2:6" x14ac:dyDescent="0.3">
      <c r="B468" s="160"/>
      <c r="C468" s="160"/>
      <c r="D468" s="160"/>
      <c r="E468" s="160"/>
      <c r="F468" s="160"/>
    </row>
    <row r="469" spans="2:6" x14ac:dyDescent="0.3">
      <c r="B469" s="160"/>
      <c r="C469" s="160"/>
      <c r="D469" s="160"/>
      <c r="E469" s="160"/>
      <c r="F469" s="160"/>
    </row>
    <row r="470" spans="2:6" x14ac:dyDescent="0.3">
      <c r="B470" s="160"/>
      <c r="C470" s="160"/>
      <c r="D470" s="160"/>
      <c r="E470" s="160"/>
      <c r="F470" s="160"/>
    </row>
    <row r="471" spans="2:6" x14ac:dyDescent="0.3">
      <c r="B471" s="160"/>
      <c r="C471" s="160"/>
      <c r="D471" s="160"/>
      <c r="E471" s="160"/>
      <c r="F471" s="160"/>
    </row>
    <row r="472" spans="2:6" x14ac:dyDescent="0.3">
      <c r="B472" s="160"/>
      <c r="C472" s="160"/>
      <c r="D472" s="160"/>
      <c r="E472" s="160"/>
      <c r="F472" s="160"/>
    </row>
    <row r="473" spans="2:6" x14ac:dyDescent="0.3">
      <c r="B473" s="160"/>
      <c r="C473" s="160"/>
      <c r="D473" s="160"/>
      <c r="E473" s="160"/>
      <c r="F473" s="160"/>
    </row>
    <row r="474" spans="2:6" x14ac:dyDescent="0.3">
      <c r="B474" s="160"/>
      <c r="C474" s="160"/>
      <c r="D474" s="160"/>
      <c r="E474" s="160"/>
      <c r="F474" s="160"/>
    </row>
    <row r="475" spans="2:6" x14ac:dyDescent="0.3">
      <c r="B475" s="160"/>
      <c r="C475" s="160"/>
      <c r="D475" s="160"/>
      <c r="E475" s="160"/>
      <c r="F475" s="160"/>
    </row>
    <row r="476" spans="2:6" x14ac:dyDescent="0.3">
      <c r="B476" s="160"/>
      <c r="C476" s="160"/>
      <c r="D476" s="160"/>
      <c r="E476" s="160"/>
      <c r="F476" s="160"/>
    </row>
    <row r="477" spans="2:6" x14ac:dyDescent="0.3">
      <c r="B477" s="160"/>
      <c r="C477" s="160"/>
      <c r="D477" s="160"/>
      <c r="E477" s="160"/>
      <c r="F477" s="160"/>
    </row>
    <row r="478" spans="2:6" x14ac:dyDescent="0.3">
      <c r="B478" s="160"/>
      <c r="C478" s="160"/>
      <c r="D478" s="160"/>
      <c r="E478" s="160"/>
      <c r="F478" s="160"/>
    </row>
    <row r="479" spans="2:6" x14ac:dyDescent="0.3">
      <c r="B479" s="160"/>
      <c r="C479" s="160"/>
      <c r="D479" s="160"/>
      <c r="E479" s="160"/>
      <c r="F479" s="160"/>
    </row>
    <row r="480" spans="2:6" x14ac:dyDescent="0.3">
      <c r="B480" s="160"/>
      <c r="C480" s="160"/>
      <c r="D480" s="160"/>
      <c r="E480" s="160"/>
      <c r="F480" s="160"/>
    </row>
    <row r="481" spans="2:6" x14ac:dyDescent="0.3">
      <c r="B481" s="160"/>
      <c r="C481" s="160"/>
      <c r="D481" s="160"/>
      <c r="E481" s="160"/>
      <c r="F481" s="160"/>
    </row>
    <row r="482" spans="2:6" x14ac:dyDescent="0.3">
      <c r="B482" s="160"/>
      <c r="C482" s="160"/>
      <c r="D482" s="160"/>
      <c r="E482" s="160"/>
      <c r="F482" s="160"/>
    </row>
    <row r="483" spans="2:6" x14ac:dyDescent="0.3">
      <c r="B483" s="160"/>
      <c r="C483" s="160"/>
      <c r="D483" s="160"/>
      <c r="E483" s="160"/>
      <c r="F483" s="160"/>
    </row>
    <row r="484" spans="2:6" x14ac:dyDescent="0.3">
      <c r="B484" s="160"/>
      <c r="C484" s="160"/>
      <c r="D484" s="160"/>
      <c r="E484" s="160"/>
      <c r="F484" s="160"/>
    </row>
    <row r="485" spans="2:6" x14ac:dyDescent="0.3">
      <c r="B485" s="160"/>
      <c r="C485" s="160"/>
      <c r="D485" s="160"/>
      <c r="E485" s="160"/>
      <c r="F485" s="160"/>
    </row>
    <row r="486" spans="2:6" x14ac:dyDescent="0.3">
      <c r="B486" s="160"/>
      <c r="C486" s="160"/>
      <c r="D486" s="160"/>
      <c r="E486" s="160"/>
      <c r="F486" s="160"/>
    </row>
    <row r="487" spans="2:6" x14ac:dyDescent="0.3">
      <c r="B487" s="160"/>
      <c r="C487" s="160"/>
      <c r="D487" s="160"/>
      <c r="E487" s="160"/>
      <c r="F487" s="160"/>
    </row>
    <row r="488" spans="2:6" x14ac:dyDescent="0.3">
      <c r="B488" s="160"/>
      <c r="C488" s="160"/>
      <c r="D488" s="160"/>
      <c r="E488" s="160"/>
      <c r="F488" s="160"/>
    </row>
    <row r="489" spans="2:6" x14ac:dyDescent="0.3">
      <c r="B489" s="160"/>
      <c r="C489" s="160"/>
      <c r="D489" s="160"/>
      <c r="E489" s="160"/>
      <c r="F489" s="160"/>
    </row>
    <row r="490" spans="2:6" x14ac:dyDescent="0.3">
      <c r="B490" s="160"/>
      <c r="C490" s="160"/>
      <c r="D490" s="160"/>
      <c r="E490" s="160"/>
      <c r="F490" s="160"/>
    </row>
    <row r="491" spans="2:6" x14ac:dyDescent="0.3">
      <c r="B491" s="160"/>
      <c r="C491" s="160"/>
      <c r="D491" s="160"/>
      <c r="E491" s="160"/>
      <c r="F491" s="160"/>
    </row>
    <row r="492" spans="2:6" x14ac:dyDescent="0.3">
      <c r="B492" s="160"/>
      <c r="C492" s="160"/>
      <c r="D492" s="160"/>
      <c r="E492" s="160"/>
      <c r="F492" s="160"/>
    </row>
    <row r="493" spans="2:6" x14ac:dyDescent="0.3">
      <c r="B493" s="160"/>
      <c r="C493" s="160"/>
      <c r="D493" s="160"/>
      <c r="E493" s="160"/>
      <c r="F493" s="160"/>
    </row>
    <row r="494" spans="2:6" x14ac:dyDescent="0.3">
      <c r="B494" s="160"/>
      <c r="C494" s="160"/>
      <c r="D494" s="160"/>
      <c r="E494" s="160"/>
      <c r="F494" s="160"/>
    </row>
    <row r="495" spans="2:6" x14ac:dyDescent="0.3">
      <c r="B495" s="160"/>
      <c r="C495" s="160"/>
      <c r="D495" s="160"/>
      <c r="E495" s="160"/>
      <c r="F495" s="160"/>
    </row>
    <row r="496" spans="2:6" x14ac:dyDescent="0.3">
      <c r="B496" s="160"/>
      <c r="C496" s="160"/>
      <c r="D496" s="160"/>
      <c r="E496" s="160"/>
      <c r="F496" s="160"/>
    </row>
    <row r="497" spans="2:6" x14ac:dyDescent="0.3">
      <c r="B497" s="160"/>
      <c r="C497" s="160"/>
      <c r="D497" s="160"/>
      <c r="E497" s="160"/>
      <c r="F497" s="160"/>
    </row>
    <row r="498" spans="2:6" x14ac:dyDescent="0.3">
      <c r="B498" s="160"/>
      <c r="C498" s="160"/>
      <c r="D498" s="160"/>
      <c r="E498" s="160"/>
      <c r="F498" s="160"/>
    </row>
    <row r="499" spans="2:6" x14ac:dyDescent="0.3">
      <c r="B499" s="160"/>
      <c r="C499" s="160"/>
      <c r="D499" s="160"/>
      <c r="E499" s="160"/>
      <c r="F499" s="160"/>
    </row>
    <row r="500" spans="2:6" x14ac:dyDescent="0.3">
      <c r="B500" s="160"/>
      <c r="C500" s="160"/>
      <c r="D500" s="160"/>
      <c r="E500" s="160"/>
      <c r="F500" s="160"/>
    </row>
  </sheetData>
  <mergeCells count="11">
    <mergeCell ref="D39:O39"/>
    <mergeCell ref="P39:Q40"/>
    <mergeCell ref="D40:O40"/>
    <mergeCell ref="A5:G5"/>
    <mergeCell ref="B6:Q6"/>
    <mergeCell ref="D7:F7"/>
    <mergeCell ref="D8:F8"/>
    <mergeCell ref="D9:F9"/>
    <mergeCell ref="J7:L7"/>
    <mergeCell ref="J8:L8"/>
    <mergeCell ref="J9:L9"/>
  </mergeCells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AD2-DD47-4982-BFBB-2918CDE0F2F3}">
  <dimension ref="A1:R500"/>
  <sheetViews>
    <sheetView tabSelected="1" showWhiteSpace="0" view="pageLayout" topLeftCell="A38" zoomScaleNormal="115" zoomScaleSheetLayoutView="85" workbookViewId="0">
      <selection activeCell="O50" sqref="O50"/>
    </sheetView>
  </sheetViews>
  <sheetFormatPr baseColWidth="10" defaultColWidth="11.453125" defaultRowHeight="14" x14ac:dyDescent="0.3"/>
  <cols>
    <col min="1" max="1" width="2.81640625" style="1" customWidth="1"/>
    <col min="2" max="2" width="9.90625" style="1" customWidth="1"/>
    <col min="3" max="3" width="11.26953125" style="1" customWidth="1"/>
    <col min="4" max="17" width="8.26953125" style="1" customWidth="1"/>
    <col min="18" max="18" width="2.26953125" style="1" customWidth="1"/>
    <col min="19" max="16384" width="11.453125" style="1"/>
  </cols>
  <sheetData>
    <row r="1" spans="1:18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1:18" ht="26.15" customHeight="1" x14ac:dyDescent="0.5">
      <c r="A2" s="2"/>
      <c r="B2" s="2"/>
      <c r="C2" s="2"/>
      <c r="D2" s="2"/>
      <c r="E2" s="2"/>
      <c r="F2" s="150" t="s">
        <v>53</v>
      </c>
      <c r="G2" s="150"/>
      <c r="H2" s="150"/>
      <c r="I2" s="150"/>
      <c r="J2" s="150"/>
      <c r="K2" s="150"/>
      <c r="L2" s="150"/>
      <c r="M2" s="150"/>
      <c r="N2" s="150"/>
      <c r="O2" s="150"/>
      <c r="P2" s="2"/>
      <c r="Q2" s="2"/>
      <c r="R2" s="2"/>
    </row>
    <row r="3" spans="1:18" ht="15.75" customHeight="1" x14ac:dyDescent="0.35">
      <c r="A3" s="2"/>
      <c r="B3" s="2"/>
      <c r="C3" s="2"/>
      <c r="D3" s="2"/>
      <c r="E3" s="2"/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5.5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5" customHeight="1" x14ac:dyDescent="0.3">
      <c r="A5" s="218"/>
      <c r="B5" s="218"/>
      <c r="C5" s="218"/>
      <c r="D5" s="218"/>
      <c r="E5" s="218"/>
      <c r="F5" s="218"/>
      <c r="G5" s="218"/>
      <c r="H5" s="59"/>
      <c r="I5" s="59"/>
      <c r="J5" s="59"/>
      <c r="K5" s="2"/>
      <c r="L5" s="2"/>
      <c r="M5" s="2"/>
      <c r="N5" s="5"/>
      <c r="O5" s="5"/>
      <c r="P5" s="2"/>
      <c r="Q5" s="2"/>
      <c r="R5" s="2"/>
    </row>
    <row r="6" spans="1:18" ht="18" customHeight="1" x14ac:dyDescent="0.3">
      <c r="A6" s="8"/>
      <c r="B6" s="186" t="s">
        <v>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  <c r="R6" s="2"/>
    </row>
    <row r="7" spans="1:18" x14ac:dyDescent="0.3">
      <c r="A7" s="9"/>
      <c r="B7" s="28"/>
      <c r="C7" s="61" t="s">
        <v>9</v>
      </c>
      <c r="D7" s="252" t="e">
        <f>IF(Project_Name="","",Project_Name)</f>
        <v>#NAME?</v>
      </c>
      <c r="E7" s="252"/>
      <c r="F7" s="252"/>
      <c r="G7" s="61"/>
      <c r="H7" s="107"/>
      <c r="I7" s="61" t="s">
        <v>10</v>
      </c>
      <c r="J7" s="255">
        <f ca="1">TODAY()</f>
        <v>44984</v>
      </c>
      <c r="K7" s="255"/>
      <c r="L7" s="255"/>
      <c r="M7" s="29"/>
      <c r="N7" s="29"/>
      <c r="O7" s="29"/>
      <c r="P7" s="29"/>
      <c r="Q7" s="152"/>
      <c r="R7" s="2"/>
    </row>
    <row r="8" spans="1:18" x14ac:dyDescent="0.3">
      <c r="A8" s="9"/>
      <c r="B8" s="151"/>
      <c r="C8" s="12" t="s">
        <v>11</v>
      </c>
      <c r="D8" s="253" t="e">
        <f>IF(Project_Town="","",Project_Town)</f>
        <v>#NAME?</v>
      </c>
      <c r="E8" s="253"/>
      <c r="F8" s="253"/>
      <c r="G8" s="111"/>
      <c r="H8" s="112"/>
      <c r="I8" s="111" t="s">
        <v>17</v>
      </c>
      <c r="J8" s="256" t="e">
        <f>IF(Report_Date="","",Report_Date)</f>
        <v>#NAME?</v>
      </c>
      <c r="K8" s="256"/>
      <c r="L8" s="256"/>
      <c r="M8" s="40"/>
      <c r="N8" s="40"/>
      <c r="O8" s="40"/>
      <c r="P8" s="40"/>
      <c r="Q8" s="153"/>
      <c r="R8" s="2"/>
    </row>
    <row r="9" spans="1:18" x14ac:dyDescent="0.3">
      <c r="A9" s="9"/>
      <c r="B9" s="154"/>
      <c r="C9" s="14" t="s">
        <v>13</v>
      </c>
      <c r="D9" s="254" t="e">
        <f>IF(Project_Customer="","",Project_Customer)</f>
        <v>#NAME?</v>
      </c>
      <c r="E9" s="254"/>
      <c r="F9" s="254"/>
      <c r="G9" s="14"/>
      <c r="H9" s="117"/>
      <c r="I9" s="14" t="s">
        <v>12</v>
      </c>
      <c r="J9" s="257" t="e">
        <f>IF(Project_Project="","", Project_Project)</f>
        <v>#NAME?</v>
      </c>
      <c r="K9" s="257"/>
      <c r="L9" s="257"/>
      <c r="M9" s="55"/>
      <c r="N9" s="55"/>
      <c r="O9" s="55"/>
      <c r="P9" s="55"/>
      <c r="Q9" s="155"/>
      <c r="R9" s="2"/>
    </row>
    <row r="10" spans="1:18" x14ac:dyDescent="0.3">
      <c r="A10" s="9"/>
      <c r="B10" s="146"/>
      <c r="C10" s="146"/>
      <c r="D10" s="146"/>
      <c r="E10" s="147"/>
      <c r="F10" s="148"/>
      <c r="G10" s="5"/>
      <c r="H10" s="146"/>
      <c r="I10" s="149"/>
      <c r="J10" s="148"/>
      <c r="K10" s="148"/>
      <c r="L10" s="148"/>
      <c r="M10" s="34"/>
      <c r="N10" s="5"/>
      <c r="O10" s="5"/>
      <c r="P10" s="34"/>
      <c r="Q10" s="34"/>
      <c r="R10" s="2"/>
    </row>
    <row r="11" spans="1:18" x14ac:dyDescent="0.3">
      <c r="A11" s="9"/>
      <c r="B11" s="146"/>
      <c r="C11" s="146"/>
      <c r="D11" s="146"/>
      <c r="E11" s="147"/>
      <c r="F11" s="148"/>
      <c r="G11" s="5"/>
      <c r="H11" s="146"/>
      <c r="I11" s="149"/>
      <c r="J11" s="148"/>
      <c r="K11" s="148"/>
      <c r="L11" s="148"/>
      <c r="M11" s="34"/>
      <c r="N11" s="5"/>
      <c r="O11" s="5"/>
      <c r="P11" s="34"/>
      <c r="Q11" s="34"/>
      <c r="R11" s="2"/>
    </row>
    <row r="12" spans="1:18" x14ac:dyDescent="0.3">
      <c r="A12" s="9"/>
      <c r="B12" s="146"/>
      <c r="C12" s="146"/>
      <c r="D12" s="146"/>
      <c r="E12" s="147"/>
      <c r="F12" s="148"/>
      <c r="G12" s="5"/>
      <c r="H12" s="146"/>
      <c r="I12" s="149"/>
      <c r="J12" s="148"/>
      <c r="K12" s="148"/>
      <c r="L12" s="148"/>
      <c r="M12" s="34"/>
      <c r="N12" s="5"/>
      <c r="O12" s="5"/>
      <c r="P12" s="34"/>
      <c r="Q12" s="34"/>
      <c r="R12" s="2"/>
    </row>
    <row r="13" spans="1:18" x14ac:dyDescent="0.3">
      <c r="A13" s="9"/>
      <c r="B13" s="146"/>
      <c r="C13" s="146"/>
      <c r="D13" s="146"/>
      <c r="E13" s="147"/>
      <c r="F13" s="148"/>
      <c r="G13" s="5"/>
      <c r="H13" s="146"/>
      <c r="I13" s="149"/>
      <c r="J13" s="148"/>
      <c r="K13" s="148"/>
      <c r="L13" s="148"/>
      <c r="M13" s="34"/>
      <c r="N13" s="5"/>
      <c r="O13" s="5"/>
      <c r="P13" s="34"/>
      <c r="Q13" s="34"/>
      <c r="R13" s="2"/>
    </row>
    <row r="14" spans="1:18" x14ac:dyDescent="0.3">
      <c r="A14" s="9"/>
      <c r="B14" s="146"/>
      <c r="C14" s="146"/>
      <c r="D14" s="146"/>
      <c r="E14" s="147"/>
      <c r="F14" s="148"/>
      <c r="G14" s="5"/>
      <c r="H14" s="146"/>
      <c r="I14" s="149"/>
      <c r="J14" s="148"/>
      <c r="K14" s="148"/>
      <c r="L14" s="148"/>
      <c r="M14" s="34"/>
      <c r="N14" s="5"/>
      <c r="O14" s="5"/>
      <c r="P14" s="34"/>
      <c r="Q14" s="34"/>
      <c r="R14" s="2"/>
    </row>
    <row r="15" spans="1:18" x14ac:dyDescent="0.3">
      <c r="A15" s="9"/>
      <c r="B15" s="146"/>
      <c r="C15" s="146"/>
      <c r="D15" s="146"/>
      <c r="E15" s="147"/>
      <c r="F15" s="148"/>
      <c r="G15" s="5"/>
      <c r="H15" s="146"/>
      <c r="I15" s="149"/>
      <c r="J15" s="148"/>
      <c r="K15" s="148"/>
      <c r="L15" s="148"/>
      <c r="M15" s="34"/>
      <c r="N15" s="5"/>
      <c r="O15" s="5"/>
      <c r="P15" s="34"/>
      <c r="Q15" s="34"/>
      <c r="R15" s="2"/>
    </row>
    <row r="16" spans="1:18" x14ac:dyDescent="0.3">
      <c r="A16" s="9"/>
      <c r="B16" s="146"/>
      <c r="C16" s="146"/>
      <c r="D16" s="146"/>
      <c r="E16" s="147"/>
      <c r="F16" s="148"/>
      <c r="G16" s="5"/>
      <c r="H16" s="146"/>
      <c r="I16" s="149"/>
      <c r="J16" s="148"/>
      <c r="K16" s="148"/>
      <c r="L16" s="148"/>
      <c r="M16" s="34"/>
      <c r="N16" s="5"/>
      <c r="O16" s="5"/>
      <c r="P16" s="34"/>
      <c r="Q16" s="34"/>
      <c r="R16" s="2"/>
    </row>
    <row r="17" spans="1:18" x14ac:dyDescent="0.3">
      <c r="A17" s="9"/>
      <c r="B17" s="146"/>
      <c r="C17" s="146"/>
      <c r="D17" s="146"/>
      <c r="E17" s="147"/>
      <c r="F17" s="148"/>
      <c r="G17" s="5"/>
      <c r="H17" s="146"/>
      <c r="I17" s="149"/>
      <c r="J17" s="148"/>
      <c r="K17" s="148"/>
      <c r="L17" s="148"/>
      <c r="M17" s="34"/>
      <c r="N17" s="5"/>
      <c r="O17" s="5"/>
      <c r="P17" s="34"/>
      <c r="Q17" s="34"/>
      <c r="R17" s="2"/>
    </row>
    <row r="18" spans="1:18" x14ac:dyDescent="0.3">
      <c r="A18" s="9"/>
      <c r="B18" s="146"/>
      <c r="C18" s="146"/>
      <c r="D18" s="146"/>
      <c r="E18" s="147"/>
      <c r="F18" s="148"/>
      <c r="G18" s="5"/>
      <c r="H18" s="146"/>
      <c r="I18" s="149"/>
      <c r="J18" s="148"/>
      <c r="K18" s="148"/>
      <c r="L18" s="148"/>
      <c r="M18" s="34"/>
      <c r="N18" s="5"/>
      <c r="O18" s="5"/>
      <c r="P18" s="34"/>
      <c r="Q18" s="34"/>
      <c r="R18" s="2"/>
    </row>
    <row r="19" spans="1:18" x14ac:dyDescent="0.3">
      <c r="A19" s="9"/>
      <c r="B19" s="146"/>
      <c r="C19" s="146"/>
      <c r="D19" s="146"/>
      <c r="E19" s="147"/>
      <c r="F19" s="148"/>
      <c r="G19" s="5"/>
      <c r="H19" s="146"/>
      <c r="I19" s="149"/>
      <c r="J19" s="148"/>
      <c r="K19" s="148"/>
      <c r="L19" s="148"/>
      <c r="M19" s="34"/>
      <c r="N19" s="5"/>
      <c r="O19" s="5"/>
      <c r="P19" s="34"/>
      <c r="Q19" s="34"/>
      <c r="R19" s="2"/>
    </row>
    <row r="20" spans="1:18" x14ac:dyDescent="0.3">
      <c r="A20" s="9"/>
      <c r="B20" s="146"/>
      <c r="C20" s="146"/>
      <c r="D20" s="146"/>
      <c r="E20" s="147"/>
      <c r="F20" s="148"/>
      <c r="G20" s="5"/>
      <c r="H20" s="146"/>
      <c r="I20" s="149"/>
      <c r="J20" s="148"/>
      <c r="K20" s="148"/>
      <c r="L20" s="148"/>
      <c r="M20" s="34"/>
      <c r="N20" s="5"/>
      <c r="O20" s="5"/>
      <c r="P20" s="34"/>
      <c r="Q20" s="34"/>
      <c r="R20" s="2"/>
    </row>
    <row r="21" spans="1:18" x14ac:dyDescent="0.3">
      <c r="A21" s="9"/>
      <c r="B21" s="146"/>
      <c r="C21" s="146"/>
      <c r="D21" s="146"/>
      <c r="E21" s="147"/>
      <c r="F21" s="148"/>
      <c r="G21" s="5"/>
      <c r="H21" s="146"/>
      <c r="I21" s="149"/>
      <c r="J21" s="148"/>
      <c r="K21" s="148"/>
      <c r="L21" s="148"/>
      <c r="M21" s="34"/>
      <c r="N21" s="5"/>
      <c r="O21" s="5"/>
      <c r="P21" s="34"/>
      <c r="Q21" s="34"/>
      <c r="R21" s="2"/>
    </row>
    <row r="22" spans="1:18" x14ac:dyDescent="0.3">
      <c r="A22" s="9"/>
      <c r="B22" s="146"/>
      <c r="C22" s="146"/>
      <c r="D22" s="146"/>
      <c r="E22" s="147"/>
      <c r="F22" s="148"/>
      <c r="G22" s="5"/>
      <c r="H22" s="146"/>
      <c r="I22" s="149"/>
      <c r="J22" s="148"/>
      <c r="K22" s="148"/>
      <c r="L22" s="148"/>
      <c r="M22" s="34"/>
      <c r="N22" s="5"/>
      <c r="O22" s="5"/>
      <c r="P22" s="34"/>
      <c r="Q22" s="34"/>
      <c r="R22" s="2"/>
    </row>
    <row r="23" spans="1:18" x14ac:dyDescent="0.3">
      <c r="A23" s="9"/>
      <c r="B23" s="146"/>
      <c r="C23" s="146"/>
      <c r="D23" s="146"/>
      <c r="E23" s="147"/>
      <c r="F23" s="148"/>
      <c r="G23" s="5"/>
      <c r="H23" s="146"/>
      <c r="I23" s="149"/>
      <c r="J23" s="148"/>
      <c r="K23" s="148"/>
      <c r="L23" s="148"/>
      <c r="M23" s="34"/>
      <c r="N23" s="5"/>
      <c r="O23" s="5"/>
      <c r="P23" s="34"/>
      <c r="Q23" s="34"/>
      <c r="R23" s="2"/>
    </row>
    <row r="24" spans="1:18" x14ac:dyDescent="0.3">
      <c r="A24" s="9"/>
      <c r="B24" s="146"/>
      <c r="C24" s="146"/>
      <c r="D24" s="146"/>
      <c r="E24" s="147"/>
      <c r="F24" s="148"/>
      <c r="G24" s="5"/>
      <c r="H24" s="146"/>
      <c r="I24" s="149"/>
      <c r="J24" s="148"/>
      <c r="K24" s="148"/>
      <c r="L24" s="148"/>
      <c r="M24" s="34"/>
      <c r="N24" s="5"/>
      <c r="O24" s="5"/>
      <c r="P24" s="34"/>
      <c r="Q24" s="34"/>
      <c r="R24" s="2"/>
    </row>
    <row r="25" spans="1:18" x14ac:dyDescent="0.3">
      <c r="A25" s="9"/>
      <c r="B25" s="146"/>
      <c r="C25" s="146"/>
      <c r="D25" s="146"/>
      <c r="E25" s="147"/>
      <c r="F25" s="148"/>
      <c r="G25" s="5"/>
      <c r="H25" s="146"/>
      <c r="I25" s="149"/>
      <c r="J25" s="148"/>
      <c r="K25" s="148"/>
      <c r="L25" s="148"/>
      <c r="M25" s="34"/>
      <c r="N25" s="5"/>
      <c r="O25" s="5"/>
      <c r="P25" s="34"/>
      <c r="Q25" s="34"/>
      <c r="R25" s="2"/>
    </row>
    <row r="26" spans="1:18" x14ac:dyDescent="0.3">
      <c r="A26" s="9"/>
      <c r="B26" s="146"/>
      <c r="C26" s="146"/>
      <c r="D26" s="146"/>
      <c r="E26" s="147"/>
      <c r="F26" s="148"/>
      <c r="G26" s="5"/>
      <c r="H26" s="146"/>
      <c r="I26" s="149"/>
      <c r="J26" s="148"/>
      <c r="K26" s="148"/>
      <c r="L26" s="148"/>
      <c r="M26" s="34"/>
      <c r="N26" s="5"/>
      <c r="O26" s="5"/>
      <c r="P26" s="34"/>
      <c r="Q26" s="34"/>
      <c r="R26" s="2"/>
    </row>
    <row r="27" spans="1:18" x14ac:dyDescent="0.3">
      <c r="A27" s="9"/>
      <c r="B27" s="146"/>
      <c r="C27" s="146"/>
      <c r="D27" s="146"/>
      <c r="E27" s="147"/>
      <c r="F27" s="148"/>
      <c r="G27" s="5"/>
      <c r="H27" s="146"/>
      <c r="I27" s="149"/>
      <c r="J27" s="148"/>
      <c r="K27" s="148"/>
      <c r="L27" s="148"/>
      <c r="M27" s="34"/>
      <c r="N27" s="5"/>
      <c r="O27" s="5"/>
      <c r="P27" s="34"/>
      <c r="Q27" s="34"/>
      <c r="R27" s="2"/>
    </row>
    <row r="28" spans="1:18" x14ac:dyDescent="0.3">
      <c r="A28" s="9"/>
      <c r="B28" s="146"/>
      <c r="C28" s="146"/>
      <c r="D28" s="146"/>
      <c r="E28" s="147"/>
      <c r="F28" s="148"/>
      <c r="G28" s="5"/>
      <c r="H28" s="146"/>
      <c r="I28" s="149"/>
      <c r="J28" s="148"/>
      <c r="K28" s="148"/>
      <c r="L28" s="148"/>
      <c r="M28" s="34"/>
      <c r="N28" s="5"/>
      <c r="O28" s="5"/>
      <c r="P28" s="34"/>
      <c r="Q28" s="34"/>
      <c r="R28" s="2"/>
    </row>
    <row r="29" spans="1:18" x14ac:dyDescent="0.3">
      <c r="A29" s="9"/>
      <c r="B29" s="146"/>
      <c r="C29" s="146"/>
      <c r="D29" s="146"/>
      <c r="E29" s="147"/>
      <c r="F29" s="148"/>
      <c r="G29" s="5"/>
      <c r="H29" s="146"/>
      <c r="I29" s="149"/>
      <c r="J29" s="148"/>
      <c r="K29" s="148"/>
      <c r="L29" s="148"/>
      <c r="M29" s="34"/>
      <c r="N29" s="5"/>
      <c r="O29" s="5"/>
      <c r="P29" s="34"/>
      <c r="Q29" s="34"/>
      <c r="R29" s="2"/>
    </row>
    <row r="30" spans="1:18" x14ac:dyDescent="0.3">
      <c r="A30" s="9"/>
      <c r="B30" s="146"/>
      <c r="C30" s="146"/>
      <c r="D30" s="146"/>
      <c r="E30" s="147"/>
      <c r="F30" s="148"/>
      <c r="G30" s="5"/>
      <c r="H30" s="146"/>
      <c r="I30" s="149"/>
      <c r="J30" s="148"/>
      <c r="K30" s="148"/>
      <c r="L30" s="148"/>
      <c r="M30" s="34"/>
      <c r="N30" s="5"/>
      <c r="O30" s="5"/>
      <c r="P30" s="34"/>
      <c r="Q30" s="34"/>
      <c r="R30" s="2"/>
    </row>
    <row r="31" spans="1:18" x14ac:dyDescent="0.3">
      <c r="A31" s="9"/>
      <c r="B31" s="146"/>
      <c r="C31" s="146"/>
      <c r="D31" s="146"/>
      <c r="E31" s="147"/>
      <c r="F31" s="148"/>
      <c r="G31" s="5"/>
      <c r="H31" s="146"/>
      <c r="I31" s="149"/>
      <c r="J31" s="148"/>
      <c r="K31" s="148"/>
      <c r="L31" s="148"/>
      <c r="M31" s="34"/>
      <c r="N31" s="5"/>
      <c r="O31" s="5"/>
      <c r="P31" s="34"/>
      <c r="Q31" s="34"/>
      <c r="R31" s="2"/>
    </row>
    <row r="32" spans="1:18" x14ac:dyDescent="0.3">
      <c r="A32" s="9"/>
      <c r="B32" s="146"/>
      <c r="C32" s="146"/>
      <c r="D32" s="146"/>
      <c r="E32" s="147"/>
      <c r="F32" s="148"/>
      <c r="G32" s="5"/>
      <c r="H32" s="146"/>
      <c r="I32" s="149"/>
      <c r="J32" s="148"/>
      <c r="K32" s="148"/>
      <c r="L32" s="148"/>
      <c r="M32" s="34"/>
      <c r="N32" s="5"/>
      <c r="O32" s="5"/>
      <c r="P32" s="34"/>
      <c r="Q32" s="34"/>
      <c r="R32" s="2"/>
    </row>
    <row r="33" spans="1:18" x14ac:dyDescent="0.3">
      <c r="A33" s="9"/>
      <c r="B33" s="146"/>
      <c r="C33" s="146"/>
      <c r="D33" s="146"/>
      <c r="E33" s="147"/>
      <c r="F33" s="148"/>
      <c r="G33" s="5"/>
      <c r="H33" s="146"/>
      <c r="I33" s="149"/>
      <c r="J33" s="148"/>
      <c r="K33" s="148"/>
      <c r="L33" s="148"/>
      <c r="M33" s="34"/>
      <c r="N33" s="5"/>
      <c r="O33" s="5"/>
      <c r="P33" s="34"/>
      <c r="Q33" s="34"/>
      <c r="R33" s="2"/>
    </row>
    <row r="34" spans="1:18" x14ac:dyDescent="0.3">
      <c r="A34" s="9"/>
      <c r="B34" s="146"/>
      <c r="C34" s="146"/>
      <c r="D34" s="146"/>
      <c r="E34" s="147"/>
      <c r="F34" s="148"/>
      <c r="G34" s="5"/>
      <c r="H34" s="146"/>
      <c r="I34" s="149"/>
      <c r="J34" s="148"/>
      <c r="K34" s="148"/>
      <c r="L34" s="148"/>
      <c r="M34" s="34"/>
      <c r="N34" s="5"/>
      <c r="O34" s="5"/>
      <c r="P34" s="34"/>
      <c r="Q34" s="34"/>
      <c r="R34" s="2"/>
    </row>
    <row r="35" spans="1:18" x14ac:dyDescent="0.3">
      <c r="A35" s="9"/>
      <c r="B35" s="146"/>
      <c r="C35" s="146"/>
      <c r="D35" s="146"/>
      <c r="E35" s="147"/>
      <c r="F35" s="148"/>
      <c r="G35" s="5"/>
      <c r="H35" s="146"/>
      <c r="I35" s="149"/>
      <c r="J35" s="148"/>
      <c r="K35" s="148"/>
      <c r="L35" s="148"/>
      <c r="M35" s="34"/>
      <c r="N35" s="5"/>
      <c r="O35" s="5"/>
      <c r="P35" s="34"/>
      <c r="Q35" s="34"/>
      <c r="R35" s="2"/>
    </row>
    <row r="36" spans="1:18" x14ac:dyDescent="0.3">
      <c r="A36" s="9"/>
      <c r="B36" s="146"/>
      <c r="C36" s="146"/>
      <c r="D36" s="146"/>
      <c r="E36" s="147"/>
      <c r="F36" s="148"/>
      <c r="G36" s="5"/>
      <c r="H36" s="146"/>
      <c r="I36" s="149"/>
      <c r="J36" s="148"/>
      <c r="K36" s="148"/>
      <c r="L36" s="148"/>
      <c r="M36" s="34"/>
      <c r="N36" s="5"/>
      <c r="O36" s="5"/>
      <c r="P36" s="34"/>
      <c r="Q36" s="34"/>
      <c r="R36" s="2"/>
    </row>
    <row r="37" spans="1:18" ht="10.5" customHeight="1" x14ac:dyDescent="0.3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"/>
      <c r="R37" s="2"/>
    </row>
    <row r="38" spans="1:18" x14ac:dyDescent="0.3">
      <c r="A38" s="2"/>
      <c r="B38" s="156"/>
      <c r="C38" s="156"/>
      <c r="D38" s="156"/>
      <c r="E38" s="156"/>
      <c r="F38" s="157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9"/>
      <c r="R38" s="2"/>
    </row>
    <row r="39" spans="1:18" ht="11.15" customHeight="1" x14ac:dyDescent="0.3">
      <c r="A39" s="2"/>
      <c r="B39" s="27"/>
      <c r="C39" s="27"/>
      <c r="D39" s="172" t="s">
        <v>39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3" t="s">
        <v>34</v>
      </c>
      <c r="Q39" s="173"/>
      <c r="R39" s="2"/>
    </row>
    <row r="40" spans="1:18" ht="11.15" customHeight="1" x14ac:dyDescent="0.3">
      <c r="A40" s="2"/>
      <c r="B40" s="2"/>
      <c r="C40" s="2"/>
      <c r="D40" s="175" t="s">
        <v>40</v>
      </c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4"/>
      <c r="Q40" s="174"/>
      <c r="R40" s="2"/>
    </row>
    <row r="43" spans="1:18" x14ac:dyDescent="0.3">
      <c r="B43" s="1" t="s">
        <v>118</v>
      </c>
      <c r="C43" s="1" t="s">
        <v>166</v>
      </c>
      <c r="D43" s="1" t="s">
        <v>168</v>
      </c>
      <c r="E43" s="1" t="s">
        <v>169</v>
      </c>
      <c r="F43" s="1" t="s">
        <v>170</v>
      </c>
      <c r="G43" s="1" t="s">
        <v>171</v>
      </c>
      <c r="H43" s="1" t="s">
        <v>177</v>
      </c>
      <c r="I43" s="1" t="s">
        <v>178</v>
      </c>
      <c r="K43" s="1" t="s">
        <v>179</v>
      </c>
      <c r="L43" s="1" t="s">
        <v>168</v>
      </c>
      <c r="N43" s="1" t="s">
        <v>180</v>
      </c>
      <c r="O43" s="1" t="e">
        <f>AVERAGE(K44:K500)</f>
        <v>#DIV/0!</v>
      </c>
    </row>
    <row r="44" spans="1:18" x14ac:dyDescent="0.3">
      <c r="B44" s="160" t="s">
        <v>121</v>
      </c>
      <c r="C44" s="160" t="s">
        <v>167</v>
      </c>
      <c r="D44" s="160" t="s">
        <v>172</v>
      </c>
      <c r="E44" s="160" t="s">
        <v>155</v>
      </c>
      <c r="F44" s="160" t="s">
        <v>156</v>
      </c>
      <c r="G44" s="161" t="s">
        <v>150</v>
      </c>
      <c r="H44" s="161" t="s">
        <v>131</v>
      </c>
      <c r="I44" s="161" t="s">
        <v>128</v>
      </c>
      <c r="K44" s="1" t="str">
        <f>IFERROR(H44/I44,"")</f>
        <v/>
      </c>
      <c r="L44" s="1">
        <v>0</v>
      </c>
    </row>
    <row r="45" spans="1:18" x14ac:dyDescent="0.3">
      <c r="B45" s="160"/>
      <c r="C45" s="160"/>
      <c r="D45" s="160"/>
      <c r="E45" s="160"/>
      <c r="F45" s="160"/>
      <c r="G45" s="161"/>
      <c r="H45" s="161"/>
      <c r="I45" s="161"/>
      <c r="K45" s="1" t="str">
        <f t="shared" ref="K45:K108" si="0">IFERROR(H45/I45,"")</f>
        <v/>
      </c>
      <c r="L45" s="1" t="e">
        <f>K45+L44-$O$43</f>
        <v>#VALUE!</v>
      </c>
    </row>
    <row r="46" spans="1:18" x14ac:dyDescent="0.3">
      <c r="B46" s="160"/>
      <c r="C46" s="160"/>
      <c r="D46" s="160"/>
      <c r="E46" s="160"/>
      <c r="F46" s="160"/>
      <c r="G46" s="161"/>
      <c r="H46" s="161"/>
      <c r="I46" s="161"/>
      <c r="K46" s="1" t="str">
        <f t="shared" si="0"/>
        <v/>
      </c>
      <c r="L46" s="1" t="e">
        <f t="shared" ref="L46:L109" si="1">K46+L45-$O$43</f>
        <v>#VALUE!</v>
      </c>
    </row>
    <row r="47" spans="1:18" x14ac:dyDescent="0.3">
      <c r="B47" s="160"/>
      <c r="C47" s="160"/>
      <c r="D47" s="160"/>
      <c r="E47" s="160"/>
      <c r="F47" s="160"/>
      <c r="G47" s="161"/>
      <c r="H47" s="161"/>
      <c r="I47" s="161"/>
      <c r="K47" s="1" t="str">
        <f t="shared" si="0"/>
        <v/>
      </c>
      <c r="L47" s="1" t="e">
        <f t="shared" si="1"/>
        <v>#VALUE!</v>
      </c>
    </row>
    <row r="48" spans="1:18" x14ac:dyDescent="0.3">
      <c r="B48" s="160"/>
      <c r="C48" s="160"/>
      <c r="D48" s="160"/>
      <c r="E48" s="160"/>
      <c r="F48" s="160"/>
      <c r="G48" s="161"/>
      <c r="H48" s="161"/>
      <c r="I48" s="161"/>
      <c r="K48" s="1" t="str">
        <f t="shared" si="0"/>
        <v/>
      </c>
      <c r="L48" s="1" t="e">
        <f t="shared" si="1"/>
        <v>#VALUE!</v>
      </c>
    </row>
    <row r="49" spans="2:12" x14ac:dyDescent="0.3">
      <c r="B49" s="160"/>
      <c r="C49" s="160"/>
      <c r="D49" s="160"/>
      <c r="E49" s="160"/>
      <c r="F49" s="160"/>
      <c r="G49" s="161"/>
      <c r="H49" s="161"/>
      <c r="I49" s="161"/>
      <c r="K49" s="1" t="str">
        <f t="shared" si="0"/>
        <v/>
      </c>
      <c r="L49" s="1" t="e">
        <f t="shared" si="1"/>
        <v>#VALUE!</v>
      </c>
    </row>
    <row r="50" spans="2:12" x14ac:dyDescent="0.3">
      <c r="B50" s="160"/>
      <c r="C50" s="160"/>
      <c r="D50" s="160"/>
      <c r="E50" s="160"/>
      <c r="F50" s="160"/>
      <c r="G50" s="161"/>
      <c r="H50" s="161"/>
      <c r="I50" s="161"/>
      <c r="K50" s="1" t="str">
        <f t="shared" si="0"/>
        <v/>
      </c>
      <c r="L50" s="1" t="e">
        <f t="shared" si="1"/>
        <v>#VALUE!</v>
      </c>
    </row>
    <row r="51" spans="2:12" x14ac:dyDescent="0.3">
      <c r="B51" s="160"/>
      <c r="C51" s="160"/>
      <c r="D51" s="160"/>
      <c r="E51" s="160"/>
      <c r="F51" s="160"/>
      <c r="G51" s="161"/>
      <c r="H51" s="161"/>
      <c r="I51" s="161"/>
      <c r="K51" s="1" t="str">
        <f t="shared" si="0"/>
        <v/>
      </c>
      <c r="L51" s="1" t="e">
        <f t="shared" si="1"/>
        <v>#VALUE!</v>
      </c>
    </row>
    <row r="52" spans="2:12" x14ac:dyDescent="0.3">
      <c r="B52" s="160"/>
      <c r="C52" s="160"/>
      <c r="D52" s="160"/>
      <c r="E52" s="160"/>
      <c r="F52" s="160"/>
      <c r="G52" s="161"/>
      <c r="H52" s="161"/>
      <c r="I52" s="161"/>
      <c r="K52" s="1" t="str">
        <f t="shared" si="0"/>
        <v/>
      </c>
      <c r="L52" s="1" t="e">
        <f t="shared" si="1"/>
        <v>#VALUE!</v>
      </c>
    </row>
    <row r="53" spans="2:12" x14ac:dyDescent="0.3">
      <c r="B53" s="160"/>
      <c r="C53" s="160"/>
      <c r="D53" s="160"/>
      <c r="E53" s="160"/>
      <c r="F53" s="160"/>
      <c r="G53" s="161"/>
      <c r="H53" s="161"/>
      <c r="I53" s="161"/>
      <c r="K53" s="1" t="str">
        <f t="shared" si="0"/>
        <v/>
      </c>
      <c r="L53" s="1" t="e">
        <f t="shared" si="1"/>
        <v>#VALUE!</v>
      </c>
    </row>
    <row r="54" spans="2:12" x14ac:dyDescent="0.3">
      <c r="B54" s="160"/>
      <c r="C54" s="160"/>
      <c r="D54" s="160"/>
      <c r="E54" s="160"/>
      <c r="F54" s="160"/>
      <c r="G54" s="161"/>
      <c r="H54" s="161"/>
      <c r="I54" s="161"/>
      <c r="K54" s="1" t="str">
        <f t="shared" si="0"/>
        <v/>
      </c>
      <c r="L54" s="1" t="e">
        <f t="shared" si="1"/>
        <v>#VALUE!</v>
      </c>
    </row>
    <row r="55" spans="2:12" x14ac:dyDescent="0.3">
      <c r="B55" s="160"/>
      <c r="C55" s="160"/>
      <c r="D55" s="160"/>
      <c r="E55" s="160"/>
      <c r="F55" s="160"/>
      <c r="G55" s="161"/>
      <c r="H55" s="161"/>
      <c r="I55" s="161"/>
      <c r="K55" s="1" t="str">
        <f t="shared" si="0"/>
        <v/>
      </c>
      <c r="L55" s="1" t="e">
        <f t="shared" si="1"/>
        <v>#VALUE!</v>
      </c>
    </row>
    <row r="56" spans="2:12" x14ac:dyDescent="0.3">
      <c r="B56" s="160"/>
      <c r="C56" s="160"/>
      <c r="D56" s="160"/>
      <c r="E56" s="160"/>
      <c r="F56" s="160"/>
      <c r="G56" s="161"/>
      <c r="H56" s="161"/>
      <c r="I56" s="161"/>
      <c r="K56" s="1" t="str">
        <f t="shared" si="0"/>
        <v/>
      </c>
      <c r="L56" s="1" t="e">
        <f t="shared" si="1"/>
        <v>#VALUE!</v>
      </c>
    </row>
    <row r="57" spans="2:12" x14ac:dyDescent="0.3">
      <c r="B57" s="160"/>
      <c r="C57" s="160"/>
      <c r="D57" s="160"/>
      <c r="E57" s="160"/>
      <c r="F57" s="160"/>
      <c r="G57" s="161"/>
      <c r="H57" s="161"/>
      <c r="I57" s="161"/>
      <c r="K57" s="1" t="str">
        <f t="shared" si="0"/>
        <v/>
      </c>
      <c r="L57" s="1" t="e">
        <f t="shared" si="1"/>
        <v>#VALUE!</v>
      </c>
    </row>
    <row r="58" spans="2:12" x14ac:dyDescent="0.3">
      <c r="B58" s="160"/>
      <c r="C58" s="160"/>
      <c r="D58" s="160"/>
      <c r="E58" s="160"/>
      <c r="F58" s="160"/>
      <c r="G58" s="161"/>
      <c r="H58" s="161"/>
      <c r="I58" s="161"/>
      <c r="K58" s="1" t="str">
        <f t="shared" si="0"/>
        <v/>
      </c>
      <c r="L58" s="1" t="e">
        <f t="shared" si="1"/>
        <v>#VALUE!</v>
      </c>
    </row>
    <row r="59" spans="2:12" x14ac:dyDescent="0.3">
      <c r="B59" s="160"/>
      <c r="C59" s="160"/>
      <c r="D59" s="160"/>
      <c r="E59" s="160"/>
      <c r="F59" s="160"/>
      <c r="G59" s="161"/>
      <c r="H59" s="161"/>
      <c r="I59" s="161"/>
      <c r="K59" s="1" t="str">
        <f t="shared" si="0"/>
        <v/>
      </c>
      <c r="L59" s="1" t="e">
        <f t="shared" si="1"/>
        <v>#VALUE!</v>
      </c>
    </row>
    <row r="60" spans="2:12" x14ac:dyDescent="0.3">
      <c r="B60" s="160"/>
      <c r="C60" s="160"/>
      <c r="D60" s="160"/>
      <c r="E60" s="160"/>
      <c r="F60" s="160"/>
      <c r="G60" s="161"/>
      <c r="H60" s="161"/>
      <c r="I60" s="161"/>
      <c r="K60" s="1" t="str">
        <f t="shared" si="0"/>
        <v/>
      </c>
      <c r="L60" s="1" t="e">
        <f t="shared" si="1"/>
        <v>#VALUE!</v>
      </c>
    </row>
    <row r="61" spans="2:12" x14ac:dyDescent="0.3">
      <c r="B61" s="160"/>
      <c r="C61" s="160"/>
      <c r="D61" s="160"/>
      <c r="E61" s="160"/>
      <c r="F61" s="160"/>
      <c r="G61" s="161"/>
      <c r="H61" s="161"/>
      <c r="I61" s="161"/>
      <c r="K61" s="1" t="str">
        <f t="shared" si="0"/>
        <v/>
      </c>
      <c r="L61" s="1" t="e">
        <f t="shared" si="1"/>
        <v>#VALUE!</v>
      </c>
    </row>
    <row r="62" spans="2:12" x14ac:dyDescent="0.3">
      <c r="B62" s="160"/>
      <c r="C62" s="160"/>
      <c r="D62" s="160"/>
      <c r="E62" s="160"/>
      <c r="F62" s="160"/>
      <c r="G62" s="161"/>
      <c r="H62" s="161"/>
      <c r="I62" s="161"/>
      <c r="K62" s="1" t="str">
        <f t="shared" si="0"/>
        <v/>
      </c>
      <c r="L62" s="1" t="e">
        <f t="shared" si="1"/>
        <v>#VALUE!</v>
      </c>
    </row>
    <row r="63" spans="2:12" x14ac:dyDescent="0.3">
      <c r="B63" s="160"/>
      <c r="C63" s="160"/>
      <c r="D63" s="160"/>
      <c r="E63" s="160"/>
      <c r="F63" s="160"/>
      <c r="G63" s="161"/>
      <c r="H63" s="161"/>
      <c r="I63" s="161"/>
      <c r="K63" s="1" t="str">
        <f t="shared" si="0"/>
        <v/>
      </c>
      <c r="L63" s="1" t="e">
        <f t="shared" si="1"/>
        <v>#VALUE!</v>
      </c>
    </row>
    <row r="64" spans="2:12" x14ac:dyDescent="0.3">
      <c r="B64" s="160"/>
      <c r="C64" s="160"/>
      <c r="D64" s="160"/>
      <c r="E64" s="160"/>
      <c r="F64" s="160"/>
      <c r="G64" s="161"/>
      <c r="H64" s="161"/>
      <c r="I64" s="161"/>
      <c r="K64" s="1" t="str">
        <f t="shared" si="0"/>
        <v/>
      </c>
      <c r="L64" s="1" t="e">
        <f t="shared" si="1"/>
        <v>#VALUE!</v>
      </c>
    </row>
    <row r="65" spans="2:12" x14ac:dyDescent="0.3">
      <c r="B65" s="160"/>
      <c r="C65" s="160"/>
      <c r="D65" s="160"/>
      <c r="E65" s="160"/>
      <c r="F65" s="160"/>
      <c r="G65" s="161"/>
      <c r="H65" s="161"/>
      <c r="I65" s="161"/>
      <c r="K65" s="1" t="str">
        <f t="shared" si="0"/>
        <v/>
      </c>
      <c r="L65" s="1" t="e">
        <f t="shared" si="1"/>
        <v>#VALUE!</v>
      </c>
    </row>
    <row r="66" spans="2:12" x14ac:dyDescent="0.3">
      <c r="B66" s="160"/>
      <c r="C66" s="160"/>
      <c r="D66" s="160"/>
      <c r="E66" s="160"/>
      <c r="F66" s="160"/>
      <c r="G66" s="161"/>
      <c r="H66" s="161"/>
      <c r="I66" s="161"/>
      <c r="K66" s="1" t="str">
        <f t="shared" si="0"/>
        <v/>
      </c>
      <c r="L66" s="1" t="e">
        <f t="shared" si="1"/>
        <v>#VALUE!</v>
      </c>
    </row>
    <row r="67" spans="2:12" x14ac:dyDescent="0.3">
      <c r="B67" s="160"/>
      <c r="C67" s="160"/>
      <c r="D67" s="160"/>
      <c r="E67" s="160"/>
      <c r="F67" s="160"/>
      <c r="G67" s="161"/>
      <c r="H67" s="161"/>
      <c r="I67" s="161"/>
      <c r="K67" s="1" t="str">
        <f t="shared" si="0"/>
        <v/>
      </c>
      <c r="L67" s="1" t="e">
        <f t="shared" si="1"/>
        <v>#VALUE!</v>
      </c>
    </row>
    <row r="68" spans="2:12" x14ac:dyDescent="0.3">
      <c r="B68" s="160"/>
      <c r="C68" s="160"/>
      <c r="D68" s="160"/>
      <c r="E68" s="160"/>
      <c r="F68" s="160"/>
      <c r="G68" s="161"/>
      <c r="H68" s="161"/>
      <c r="I68" s="161"/>
      <c r="K68" s="1" t="str">
        <f t="shared" si="0"/>
        <v/>
      </c>
      <c r="L68" s="1" t="e">
        <f t="shared" si="1"/>
        <v>#VALUE!</v>
      </c>
    </row>
    <row r="69" spans="2:12" x14ac:dyDescent="0.3">
      <c r="B69" s="160"/>
      <c r="C69" s="160"/>
      <c r="D69" s="160"/>
      <c r="E69" s="160"/>
      <c r="F69" s="160"/>
      <c r="G69" s="161"/>
      <c r="H69" s="161"/>
      <c r="I69" s="161"/>
      <c r="K69" s="1" t="str">
        <f t="shared" si="0"/>
        <v/>
      </c>
      <c r="L69" s="1" t="e">
        <f t="shared" si="1"/>
        <v>#VALUE!</v>
      </c>
    </row>
    <row r="70" spans="2:12" x14ac:dyDescent="0.3">
      <c r="B70" s="160"/>
      <c r="C70" s="160"/>
      <c r="D70" s="160"/>
      <c r="E70" s="160"/>
      <c r="F70" s="160"/>
      <c r="G70" s="161"/>
      <c r="H70" s="161"/>
      <c r="I70" s="161"/>
      <c r="K70" s="1" t="str">
        <f t="shared" si="0"/>
        <v/>
      </c>
      <c r="L70" s="1" t="e">
        <f t="shared" si="1"/>
        <v>#VALUE!</v>
      </c>
    </row>
    <row r="71" spans="2:12" x14ac:dyDescent="0.3">
      <c r="B71" s="160"/>
      <c r="C71" s="160"/>
      <c r="D71" s="160"/>
      <c r="E71" s="160"/>
      <c r="F71" s="160"/>
      <c r="G71" s="161"/>
      <c r="H71" s="161"/>
      <c r="I71" s="161"/>
      <c r="K71" s="1" t="str">
        <f t="shared" si="0"/>
        <v/>
      </c>
      <c r="L71" s="1" t="e">
        <f t="shared" si="1"/>
        <v>#VALUE!</v>
      </c>
    </row>
    <row r="72" spans="2:12" x14ac:dyDescent="0.3">
      <c r="B72" s="160"/>
      <c r="C72" s="160"/>
      <c r="D72" s="160"/>
      <c r="E72" s="160"/>
      <c r="F72" s="160"/>
      <c r="G72" s="161"/>
      <c r="H72" s="161"/>
      <c r="I72" s="161"/>
      <c r="K72" s="1" t="str">
        <f t="shared" si="0"/>
        <v/>
      </c>
      <c r="L72" s="1" t="e">
        <f t="shared" si="1"/>
        <v>#VALUE!</v>
      </c>
    </row>
    <row r="73" spans="2:12" x14ac:dyDescent="0.3">
      <c r="B73" s="160"/>
      <c r="C73" s="160"/>
      <c r="D73" s="160"/>
      <c r="E73" s="160"/>
      <c r="F73" s="160"/>
      <c r="G73" s="161"/>
      <c r="H73" s="161"/>
      <c r="I73" s="161"/>
      <c r="K73" s="1" t="str">
        <f t="shared" si="0"/>
        <v/>
      </c>
      <c r="L73" s="1" t="e">
        <f t="shared" si="1"/>
        <v>#VALUE!</v>
      </c>
    </row>
    <row r="74" spans="2:12" x14ac:dyDescent="0.3">
      <c r="B74" s="160"/>
      <c r="C74" s="160"/>
      <c r="D74" s="160"/>
      <c r="E74" s="160"/>
      <c r="F74" s="160"/>
      <c r="G74" s="161"/>
      <c r="H74" s="161"/>
      <c r="I74" s="161"/>
      <c r="K74" s="1" t="str">
        <f t="shared" si="0"/>
        <v/>
      </c>
      <c r="L74" s="1" t="e">
        <f t="shared" si="1"/>
        <v>#VALUE!</v>
      </c>
    </row>
    <row r="75" spans="2:12" x14ac:dyDescent="0.3">
      <c r="B75" s="160"/>
      <c r="C75" s="160"/>
      <c r="D75" s="160"/>
      <c r="E75" s="160"/>
      <c r="F75" s="160"/>
      <c r="G75" s="161"/>
      <c r="H75" s="161"/>
      <c r="I75" s="161"/>
      <c r="K75" s="1" t="str">
        <f t="shared" si="0"/>
        <v/>
      </c>
      <c r="L75" s="1" t="e">
        <f t="shared" si="1"/>
        <v>#VALUE!</v>
      </c>
    </row>
    <row r="76" spans="2:12" x14ac:dyDescent="0.3">
      <c r="B76" s="160"/>
      <c r="C76" s="160"/>
      <c r="D76" s="160"/>
      <c r="E76" s="160"/>
      <c r="F76" s="160"/>
      <c r="G76" s="161"/>
      <c r="H76" s="161"/>
      <c r="I76" s="161"/>
      <c r="K76" s="1" t="str">
        <f t="shared" si="0"/>
        <v/>
      </c>
      <c r="L76" s="1" t="e">
        <f t="shared" si="1"/>
        <v>#VALUE!</v>
      </c>
    </row>
    <row r="77" spans="2:12" x14ac:dyDescent="0.3">
      <c r="B77" s="160"/>
      <c r="C77" s="160"/>
      <c r="D77" s="160"/>
      <c r="E77" s="160"/>
      <c r="F77" s="160"/>
      <c r="G77" s="161"/>
      <c r="H77" s="161"/>
      <c r="I77" s="161"/>
      <c r="K77" s="1" t="str">
        <f t="shared" si="0"/>
        <v/>
      </c>
      <c r="L77" s="1" t="e">
        <f t="shared" si="1"/>
        <v>#VALUE!</v>
      </c>
    </row>
    <row r="78" spans="2:12" x14ac:dyDescent="0.3">
      <c r="B78" s="160"/>
      <c r="C78" s="160"/>
      <c r="D78" s="160"/>
      <c r="E78" s="160"/>
      <c r="F78" s="160"/>
      <c r="G78" s="161"/>
      <c r="H78" s="161"/>
      <c r="I78" s="161"/>
      <c r="K78" s="1" t="str">
        <f t="shared" si="0"/>
        <v/>
      </c>
      <c r="L78" s="1" t="e">
        <f t="shared" si="1"/>
        <v>#VALUE!</v>
      </c>
    </row>
    <row r="79" spans="2:12" x14ac:dyDescent="0.3">
      <c r="B79" s="160"/>
      <c r="C79" s="160"/>
      <c r="D79" s="160"/>
      <c r="E79" s="160"/>
      <c r="F79" s="160"/>
      <c r="G79" s="161"/>
      <c r="H79" s="161"/>
      <c r="I79" s="161"/>
      <c r="K79" s="1" t="str">
        <f t="shared" si="0"/>
        <v/>
      </c>
      <c r="L79" s="1" t="e">
        <f t="shared" si="1"/>
        <v>#VALUE!</v>
      </c>
    </row>
    <row r="80" spans="2:12" x14ac:dyDescent="0.3">
      <c r="B80" s="160"/>
      <c r="C80" s="160"/>
      <c r="D80" s="160"/>
      <c r="E80" s="160"/>
      <c r="F80" s="160"/>
      <c r="G80" s="161"/>
      <c r="H80" s="161"/>
      <c r="I80" s="161"/>
      <c r="K80" s="1" t="str">
        <f t="shared" si="0"/>
        <v/>
      </c>
      <c r="L80" s="1" t="e">
        <f t="shared" si="1"/>
        <v>#VALUE!</v>
      </c>
    </row>
    <row r="81" spans="2:12" x14ac:dyDescent="0.3">
      <c r="B81" s="160"/>
      <c r="C81" s="160"/>
      <c r="D81" s="160"/>
      <c r="E81" s="160"/>
      <c r="F81" s="160"/>
      <c r="G81" s="161"/>
      <c r="H81" s="161"/>
      <c r="I81" s="161"/>
      <c r="K81" s="1" t="str">
        <f t="shared" si="0"/>
        <v/>
      </c>
      <c r="L81" s="1" t="e">
        <f t="shared" si="1"/>
        <v>#VALUE!</v>
      </c>
    </row>
    <row r="82" spans="2:12" x14ac:dyDescent="0.3">
      <c r="B82" s="160"/>
      <c r="C82" s="160"/>
      <c r="D82" s="160"/>
      <c r="E82" s="160"/>
      <c r="F82" s="160"/>
      <c r="G82" s="161"/>
      <c r="H82" s="161"/>
      <c r="I82" s="161"/>
      <c r="K82" s="1" t="str">
        <f t="shared" si="0"/>
        <v/>
      </c>
      <c r="L82" s="1" t="e">
        <f t="shared" si="1"/>
        <v>#VALUE!</v>
      </c>
    </row>
    <row r="83" spans="2:12" x14ac:dyDescent="0.3">
      <c r="B83" s="160"/>
      <c r="C83" s="160"/>
      <c r="D83" s="160"/>
      <c r="E83" s="160"/>
      <c r="F83" s="160"/>
      <c r="G83" s="161"/>
      <c r="H83" s="161"/>
      <c r="I83" s="161"/>
      <c r="K83" s="1" t="str">
        <f t="shared" si="0"/>
        <v/>
      </c>
      <c r="L83" s="1" t="e">
        <f t="shared" si="1"/>
        <v>#VALUE!</v>
      </c>
    </row>
    <row r="84" spans="2:12" x14ac:dyDescent="0.3">
      <c r="B84" s="160"/>
      <c r="C84" s="160"/>
      <c r="D84" s="160"/>
      <c r="E84" s="160"/>
      <c r="F84" s="160"/>
      <c r="G84" s="161"/>
      <c r="H84" s="161"/>
      <c r="I84" s="161"/>
      <c r="K84" s="1" t="str">
        <f t="shared" si="0"/>
        <v/>
      </c>
      <c r="L84" s="1" t="e">
        <f t="shared" si="1"/>
        <v>#VALUE!</v>
      </c>
    </row>
    <row r="85" spans="2:12" x14ac:dyDescent="0.3">
      <c r="B85" s="160"/>
      <c r="C85" s="160"/>
      <c r="D85" s="160"/>
      <c r="E85" s="160"/>
      <c r="F85" s="160"/>
      <c r="G85" s="161"/>
      <c r="H85" s="161"/>
      <c r="I85" s="161"/>
      <c r="K85" s="1" t="str">
        <f t="shared" si="0"/>
        <v/>
      </c>
      <c r="L85" s="1" t="e">
        <f t="shared" si="1"/>
        <v>#VALUE!</v>
      </c>
    </row>
    <row r="86" spans="2:12" x14ac:dyDescent="0.3">
      <c r="B86" s="160"/>
      <c r="C86" s="160"/>
      <c r="D86" s="160"/>
      <c r="E86" s="160"/>
      <c r="F86" s="160"/>
      <c r="G86" s="161"/>
      <c r="H86" s="161"/>
      <c r="I86" s="161"/>
      <c r="K86" s="1" t="str">
        <f t="shared" si="0"/>
        <v/>
      </c>
      <c r="L86" s="1" t="e">
        <f t="shared" si="1"/>
        <v>#VALUE!</v>
      </c>
    </row>
    <row r="87" spans="2:12" x14ac:dyDescent="0.3">
      <c r="B87" s="160"/>
      <c r="C87" s="160"/>
      <c r="D87" s="160"/>
      <c r="E87" s="160"/>
      <c r="F87" s="160"/>
      <c r="G87" s="161"/>
      <c r="H87" s="161"/>
      <c r="I87" s="161"/>
      <c r="K87" s="1" t="str">
        <f t="shared" si="0"/>
        <v/>
      </c>
      <c r="L87" s="1" t="e">
        <f t="shared" si="1"/>
        <v>#VALUE!</v>
      </c>
    </row>
    <row r="88" spans="2:12" x14ac:dyDescent="0.3">
      <c r="B88" s="160"/>
      <c r="C88" s="160"/>
      <c r="D88" s="160"/>
      <c r="E88" s="160"/>
      <c r="F88" s="160"/>
      <c r="G88" s="161"/>
      <c r="H88" s="161"/>
      <c r="I88" s="161"/>
      <c r="K88" s="1" t="str">
        <f t="shared" si="0"/>
        <v/>
      </c>
      <c r="L88" s="1" t="e">
        <f t="shared" si="1"/>
        <v>#VALUE!</v>
      </c>
    </row>
    <row r="89" spans="2:12" x14ac:dyDescent="0.3">
      <c r="B89" s="160"/>
      <c r="C89" s="160"/>
      <c r="D89" s="160"/>
      <c r="E89" s="160"/>
      <c r="F89" s="160"/>
      <c r="G89" s="161"/>
      <c r="H89" s="161"/>
      <c r="I89" s="161"/>
      <c r="K89" s="1" t="str">
        <f t="shared" si="0"/>
        <v/>
      </c>
      <c r="L89" s="1" t="e">
        <f t="shared" si="1"/>
        <v>#VALUE!</v>
      </c>
    </row>
    <row r="90" spans="2:12" x14ac:dyDescent="0.3">
      <c r="B90" s="160"/>
      <c r="C90" s="160"/>
      <c r="D90" s="160"/>
      <c r="E90" s="160"/>
      <c r="F90" s="160"/>
      <c r="G90" s="161"/>
      <c r="H90" s="161"/>
      <c r="I90" s="161"/>
      <c r="K90" s="1" t="str">
        <f t="shared" si="0"/>
        <v/>
      </c>
      <c r="L90" s="1" t="e">
        <f t="shared" si="1"/>
        <v>#VALUE!</v>
      </c>
    </row>
    <row r="91" spans="2:12" x14ac:dyDescent="0.3">
      <c r="B91" s="160"/>
      <c r="C91" s="160"/>
      <c r="D91" s="160"/>
      <c r="E91" s="160"/>
      <c r="F91" s="160"/>
      <c r="G91" s="161"/>
      <c r="H91" s="161"/>
      <c r="I91" s="161"/>
      <c r="K91" s="1" t="str">
        <f t="shared" si="0"/>
        <v/>
      </c>
      <c r="L91" s="1" t="e">
        <f t="shared" si="1"/>
        <v>#VALUE!</v>
      </c>
    </row>
    <row r="92" spans="2:12" x14ac:dyDescent="0.3">
      <c r="B92" s="160"/>
      <c r="C92" s="160"/>
      <c r="D92" s="160"/>
      <c r="E92" s="160"/>
      <c r="F92" s="160"/>
      <c r="G92" s="161"/>
      <c r="H92" s="161"/>
      <c r="I92" s="161"/>
      <c r="K92" s="1" t="str">
        <f t="shared" si="0"/>
        <v/>
      </c>
      <c r="L92" s="1" t="e">
        <f t="shared" si="1"/>
        <v>#VALUE!</v>
      </c>
    </row>
    <row r="93" spans="2:12" x14ac:dyDescent="0.3">
      <c r="B93" s="160"/>
      <c r="C93" s="160"/>
      <c r="D93" s="160"/>
      <c r="E93" s="160"/>
      <c r="F93" s="160"/>
      <c r="G93" s="161"/>
      <c r="H93" s="161"/>
      <c r="I93" s="161"/>
      <c r="K93" s="1" t="str">
        <f t="shared" si="0"/>
        <v/>
      </c>
      <c r="L93" s="1" t="e">
        <f t="shared" si="1"/>
        <v>#VALUE!</v>
      </c>
    </row>
    <row r="94" spans="2:12" x14ac:dyDescent="0.3">
      <c r="B94" s="160"/>
      <c r="C94" s="160"/>
      <c r="D94" s="160"/>
      <c r="E94" s="160"/>
      <c r="F94" s="160"/>
      <c r="G94" s="161"/>
      <c r="H94" s="161"/>
      <c r="I94" s="161"/>
      <c r="K94" s="1" t="str">
        <f t="shared" si="0"/>
        <v/>
      </c>
      <c r="L94" s="1" t="e">
        <f t="shared" si="1"/>
        <v>#VALUE!</v>
      </c>
    </row>
    <row r="95" spans="2:12" x14ac:dyDescent="0.3">
      <c r="B95" s="160"/>
      <c r="C95" s="160"/>
      <c r="D95" s="160"/>
      <c r="E95" s="160"/>
      <c r="F95" s="160"/>
      <c r="G95" s="161"/>
      <c r="H95" s="161"/>
      <c r="I95" s="161"/>
      <c r="K95" s="1" t="str">
        <f t="shared" si="0"/>
        <v/>
      </c>
      <c r="L95" s="1" t="e">
        <f t="shared" si="1"/>
        <v>#VALUE!</v>
      </c>
    </row>
    <row r="96" spans="2:12" x14ac:dyDescent="0.3">
      <c r="B96" s="160"/>
      <c r="C96" s="160"/>
      <c r="D96" s="160"/>
      <c r="E96" s="160"/>
      <c r="F96" s="160"/>
      <c r="G96" s="161"/>
      <c r="H96" s="161"/>
      <c r="I96" s="161"/>
      <c r="K96" s="1" t="str">
        <f t="shared" si="0"/>
        <v/>
      </c>
      <c r="L96" s="1" t="e">
        <f t="shared" si="1"/>
        <v>#VALUE!</v>
      </c>
    </row>
    <row r="97" spans="2:12" x14ac:dyDescent="0.3">
      <c r="B97" s="160"/>
      <c r="C97" s="160"/>
      <c r="D97" s="160"/>
      <c r="E97" s="160"/>
      <c r="F97" s="160"/>
      <c r="G97" s="161"/>
      <c r="H97" s="161"/>
      <c r="I97" s="161"/>
      <c r="K97" s="1" t="str">
        <f t="shared" si="0"/>
        <v/>
      </c>
      <c r="L97" s="1" t="e">
        <f t="shared" si="1"/>
        <v>#VALUE!</v>
      </c>
    </row>
    <row r="98" spans="2:12" x14ac:dyDescent="0.3">
      <c r="B98" s="160"/>
      <c r="C98" s="160"/>
      <c r="D98" s="160"/>
      <c r="E98" s="160"/>
      <c r="F98" s="160"/>
      <c r="G98" s="161"/>
      <c r="H98" s="161"/>
      <c r="I98" s="161"/>
      <c r="K98" s="1" t="str">
        <f t="shared" si="0"/>
        <v/>
      </c>
      <c r="L98" s="1" t="e">
        <f t="shared" si="1"/>
        <v>#VALUE!</v>
      </c>
    </row>
    <row r="99" spans="2:12" x14ac:dyDescent="0.3">
      <c r="B99" s="160"/>
      <c r="C99" s="160"/>
      <c r="D99" s="160"/>
      <c r="E99" s="160"/>
      <c r="F99" s="160"/>
      <c r="G99" s="161"/>
      <c r="H99" s="161"/>
      <c r="I99" s="161"/>
      <c r="K99" s="1" t="str">
        <f t="shared" si="0"/>
        <v/>
      </c>
      <c r="L99" s="1" t="e">
        <f t="shared" si="1"/>
        <v>#VALUE!</v>
      </c>
    </row>
    <row r="100" spans="2:12" x14ac:dyDescent="0.3">
      <c r="B100" s="160"/>
      <c r="C100" s="160"/>
      <c r="D100" s="160"/>
      <c r="E100" s="160"/>
      <c r="F100" s="160"/>
      <c r="G100" s="161"/>
      <c r="H100" s="161"/>
      <c r="I100" s="161"/>
      <c r="K100" s="1" t="str">
        <f t="shared" si="0"/>
        <v/>
      </c>
      <c r="L100" s="1" t="e">
        <f t="shared" si="1"/>
        <v>#VALUE!</v>
      </c>
    </row>
    <row r="101" spans="2:12" x14ac:dyDescent="0.3">
      <c r="B101" s="160"/>
      <c r="C101" s="160"/>
      <c r="D101" s="160"/>
      <c r="E101" s="160"/>
      <c r="F101" s="160"/>
      <c r="G101" s="161"/>
      <c r="H101" s="161"/>
      <c r="I101" s="161"/>
      <c r="K101" s="1" t="str">
        <f t="shared" si="0"/>
        <v/>
      </c>
      <c r="L101" s="1" t="e">
        <f t="shared" si="1"/>
        <v>#VALUE!</v>
      </c>
    </row>
    <row r="102" spans="2:12" x14ac:dyDescent="0.3">
      <c r="B102" s="160"/>
      <c r="C102" s="160"/>
      <c r="D102" s="160"/>
      <c r="E102" s="160"/>
      <c r="F102" s="160"/>
      <c r="G102" s="161"/>
      <c r="H102" s="161"/>
      <c r="I102" s="161"/>
      <c r="K102" s="1" t="str">
        <f t="shared" si="0"/>
        <v/>
      </c>
      <c r="L102" s="1" t="e">
        <f t="shared" si="1"/>
        <v>#VALUE!</v>
      </c>
    </row>
    <row r="103" spans="2:12" x14ac:dyDescent="0.3">
      <c r="B103" s="160"/>
      <c r="C103" s="160"/>
      <c r="D103" s="160"/>
      <c r="E103" s="160"/>
      <c r="F103" s="160"/>
      <c r="G103" s="161"/>
      <c r="H103" s="161"/>
      <c r="I103" s="161"/>
      <c r="K103" s="1" t="str">
        <f t="shared" si="0"/>
        <v/>
      </c>
      <c r="L103" s="1" t="e">
        <f t="shared" si="1"/>
        <v>#VALUE!</v>
      </c>
    </row>
    <row r="104" spans="2:12" x14ac:dyDescent="0.3">
      <c r="B104" s="160"/>
      <c r="C104" s="160"/>
      <c r="D104" s="160"/>
      <c r="E104" s="160"/>
      <c r="F104" s="160"/>
      <c r="G104" s="161"/>
      <c r="H104" s="161"/>
      <c r="I104" s="161"/>
      <c r="K104" s="1" t="str">
        <f t="shared" si="0"/>
        <v/>
      </c>
      <c r="L104" s="1" t="e">
        <f t="shared" si="1"/>
        <v>#VALUE!</v>
      </c>
    </row>
    <row r="105" spans="2:12" x14ac:dyDescent="0.3">
      <c r="B105" s="160"/>
      <c r="C105" s="160"/>
      <c r="D105" s="160"/>
      <c r="E105" s="160"/>
      <c r="F105" s="160"/>
      <c r="G105" s="161"/>
      <c r="H105" s="161"/>
      <c r="I105" s="161"/>
      <c r="K105" s="1" t="str">
        <f t="shared" si="0"/>
        <v/>
      </c>
      <c r="L105" s="1" t="e">
        <f t="shared" si="1"/>
        <v>#VALUE!</v>
      </c>
    </row>
    <row r="106" spans="2:12" x14ac:dyDescent="0.3">
      <c r="B106" s="160"/>
      <c r="C106" s="160"/>
      <c r="D106" s="160"/>
      <c r="E106" s="160"/>
      <c r="F106" s="160"/>
      <c r="G106" s="161"/>
      <c r="H106" s="161"/>
      <c r="I106" s="161"/>
      <c r="K106" s="1" t="str">
        <f t="shared" si="0"/>
        <v/>
      </c>
      <c r="L106" s="1" t="e">
        <f t="shared" si="1"/>
        <v>#VALUE!</v>
      </c>
    </row>
    <row r="107" spans="2:12" x14ac:dyDescent="0.3">
      <c r="B107" s="160"/>
      <c r="C107" s="160"/>
      <c r="D107" s="160"/>
      <c r="E107" s="160"/>
      <c r="F107" s="160"/>
      <c r="G107" s="161"/>
      <c r="H107" s="161"/>
      <c r="I107" s="161"/>
      <c r="K107" s="1" t="str">
        <f t="shared" si="0"/>
        <v/>
      </c>
      <c r="L107" s="1" t="e">
        <f t="shared" si="1"/>
        <v>#VALUE!</v>
      </c>
    </row>
    <row r="108" spans="2:12" x14ac:dyDescent="0.3">
      <c r="B108" s="160"/>
      <c r="C108" s="160"/>
      <c r="D108" s="160"/>
      <c r="E108" s="160"/>
      <c r="F108" s="160"/>
      <c r="G108" s="161"/>
      <c r="H108" s="161"/>
      <c r="I108" s="161"/>
      <c r="K108" s="1" t="str">
        <f t="shared" si="0"/>
        <v/>
      </c>
      <c r="L108" s="1" t="e">
        <f t="shared" si="1"/>
        <v>#VALUE!</v>
      </c>
    </row>
    <row r="109" spans="2:12" x14ac:dyDescent="0.3">
      <c r="B109" s="160"/>
      <c r="C109" s="160"/>
      <c r="D109" s="160"/>
      <c r="E109" s="160"/>
      <c r="F109" s="160"/>
      <c r="G109" s="161"/>
      <c r="H109" s="161"/>
      <c r="I109" s="161"/>
      <c r="K109" s="1" t="str">
        <f t="shared" ref="K109:K172" si="2">IFERROR(H109/I109,"")</f>
        <v/>
      </c>
      <c r="L109" s="1" t="e">
        <f t="shared" si="1"/>
        <v>#VALUE!</v>
      </c>
    </row>
    <row r="110" spans="2:12" x14ac:dyDescent="0.3">
      <c r="B110" s="160"/>
      <c r="C110" s="160"/>
      <c r="D110" s="160"/>
      <c r="E110" s="160"/>
      <c r="F110" s="160"/>
      <c r="G110" s="161"/>
      <c r="H110" s="161"/>
      <c r="I110" s="161"/>
      <c r="K110" s="1" t="str">
        <f t="shared" si="2"/>
        <v/>
      </c>
      <c r="L110" s="1" t="e">
        <f t="shared" ref="L110:L173" si="3">K110+L109-$O$43</f>
        <v>#VALUE!</v>
      </c>
    </row>
    <row r="111" spans="2:12" x14ac:dyDescent="0.3">
      <c r="B111" s="160"/>
      <c r="C111" s="160"/>
      <c r="D111" s="160"/>
      <c r="E111" s="160"/>
      <c r="F111" s="160"/>
      <c r="G111" s="161"/>
      <c r="H111" s="161"/>
      <c r="I111" s="161"/>
      <c r="K111" s="1" t="str">
        <f t="shared" si="2"/>
        <v/>
      </c>
      <c r="L111" s="1" t="e">
        <f t="shared" si="3"/>
        <v>#VALUE!</v>
      </c>
    </row>
    <row r="112" spans="2:12" x14ac:dyDescent="0.3">
      <c r="B112" s="160"/>
      <c r="C112" s="160"/>
      <c r="D112" s="160"/>
      <c r="E112" s="160"/>
      <c r="F112" s="160"/>
      <c r="G112" s="161"/>
      <c r="H112" s="161"/>
      <c r="I112" s="161"/>
      <c r="K112" s="1" t="str">
        <f t="shared" si="2"/>
        <v/>
      </c>
      <c r="L112" s="1" t="e">
        <f t="shared" si="3"/>
        <v>#VALUE!</v>
      </c>
    </row>
    <row r="113" spans="2:12" x14ac:dyDescent="0.3">
      <c r="B113" s="160"/>
      <c r="C113" s="160"/>
      <c r="D113" s="160"/>
      <c r="E113" s="160"/>
      <c r="F113" s="160"/>
      <c r="G113" s="161"/>
      <c r="H113" s="161"/>
      <c r="I113" s="161"/>
      <c r="K113" s="1" t="str">
        <f t="shared" si="2"/>
        <v/>
      </c>
      <c r="L113" s="1" t="e">
        <f t="shared" si="3"/>
        <v>#VALUE!</v>
      </c>
    </row>
    <row r="114" spans="2:12" x14ac:dyDescent="0.3">
      <c r="B114" s="160"/>
      <c r="C114" s="160"/>
      <c r="D114" s="160"/>
      <c r="E114" s="160"/>
      <c r="F114" s="160"/>
      <c r="G114" s="161"/>
      <c r="H114" s="161"/>
      <c r="I114" s="161"/>
      <c r="K114" s="1" t="str">
        <f t="shared" si="2"/>
        <v/>
      </c>
      <c r="L114" s="1" t="e">
        <f t="shared" si="3"/>
        <v>#VALUE!</v>
      </c>
    </row>
    <row r="115" spans="2:12" x14ac:dyDescent="0.3">
      <c r="B115" s="160"/>
      <c r="C115" s="160"/>
      <c r="D115" s="160"/>
      <c r="E115" s="160"/>
      <c r="F115" s="160"/>
      <c r="G115" s="161"/>
      <c r="H115" s="161"/>
      <c r="I115" s="161"/>
      <c r="K115" s="1" t="str">
        <f t="shared" si="2"/>
        <v/>
      </c>
      <c r="L115" s="1" t="e">
        <f t="shared" si="3"/>
        <v>#VALUE!</v>
      </c>
    </row>
    <row r="116" spans="2:12" x14ac:dyDescent="0.3">
      <c r="B116" s="160"/>
      <c r="C116" s="160"/>
      <c r="D116" s="160"/>
      <c r="E116" s="160"/>
      <c r="F116" s="160"/>
      <c r="G116" s="161"/>
      <c r="H116" s="161"/>
      <c r="I116" s="161"/>
      <c r="K116" s="1" t="str">
        <f t="shared" si="2"/>
        <v/>
      </c>
      <c r="L116" s="1" t="e">
        <f t="shared" si="3"/>
        <v>#VALUE!</v>
      </c>
    </row>
    <row r="117" spans="2:12" x14ac:dyDescent="0.3">
      <c r="B117" s="160"/>
      <c r="C117" s="160"/>
      <c r="D117" s="160"/>
      <c r="E117" s="160"/>
      <c r="F117" s="160"/>
      <c r="G117" s="161"/>
      <c r="H117" s="161"/>
      <c r="I117" s="161"/>
      <c r="K117" s="1" t="str">
        <f t="shared" si="2"/>
        <v/>
      </c>
      <c r="L117" s="1" t="e">
        <f t="shared" si="3"/>
        <v>#VALUE!</v>
      </c>
    </row>
    <row r="118" spans="2:12" x14ac:dyDescent="0.3">
      <c r="B118" s="160"/>
      <c r="C118" s="160"/>
      <c r="D118" s="160"/>
      <c r="E118" s="160"/>
      <c r="F118" s="160"/>
      <c r="G118" s="161"/>
      <c r="H118" s="161"/>
      <c r="I118" s="161"/>
      <c r="K118" s="1" t="str">
        <f t="shared" si="2"/>
        <v/>
      </c>
      <c r="L118" s="1" t="e">
        <f t="shared" si="3"/>
        <v>#VALUE!</v>
      </c>
    </row>
    <row r="119" spans="2:12" x14ac:dyDescent="0.3">
      <c r="B119" s="160"/>
      <c r="C119" s="160"/>
      <c r="D119" s="160"/>
      <c r="E119" s="160"/>
      <c r="F119" s="160"/>
      <c r="G119" s="161"/>
      <c r="H119" s="161"/>
      <c r="I119" s="161"/>
      <c r="K119" s="1" t="str">
        <f t="shared" si="2"/>
        <v/>
      </c>
      <c r="L119" s="1" t="e">
        <f t="shared" si="3"/>
        <v>#VALUE!</v>
      </c>
    </row>
    <row r="120" spans="2:12" x14ac:dyDescent="0.3">
      <c r="B120" s="160"/>
      <c r="C120" s="160"/>
      <c r="D120" s="160"/>
      <c r="E120" s="160"/>
      <c r="F120" s="160"/>
      <c r="G120" s="161"/>
      <c r="H120" s="161"/>
      <c r="I120" s="161"/>
      <c r="K120" s="1" t="str">
        <f t="shared" si="2"/>
        <v/>
      </c>
      <c r="L120" s="1" t="e">
        <f t="shared" si="3"/>
        <v>#VALUE!</v>
      </c>
    </row>
    <row r="121" spans="2:12" x14ac:dyDescent="0.3">
      <c r="B121" s="160"/>
      <c r="C121" s="160"/>
      <c r="D121" s="160"/>
      <c r="E121" s="160"/>
      <c r="F121" s="160"/>
      <c r="G121" s="161"/>
      <c r="H121" s="161"/>
      <c r="I121" s="161"/>
      <c r="K121" s="1" t="str">
        <f t="shared" si="2"/>
        <v/>
      </c>
      <c r="L121" s="1" t="e">
        <f t="shared" si="3"/>
        <v>#VALUE!</v>
      </c>
    </row>
    <row r="122" spans="2:12" x14ac:dyDescent="0.3">
      <c r="B122" s="160"/>
      <c r="C122" s="160"/>
      <c r="D122" s="160"/>
      <c r="E122" s="160"/>
      <c r="F122" s="160"/>
      <c r="G122" s="161"/>
      <c r="H122" s="161"/>
      <c r="I122" s="161"/>
      <c r="K122" s="1" t="str">
        <f t="shared" si="2"/>
        <v/>
      </c>
      <c r="L122" s="1" t="e">
        <f t="shared" si="3"/>
        <v>#VALUE!</v>
      </c>
    </row>
    <row r="123" spans="2:12" x14ac:dyDescent="0.3">
      <c r="B123" s="160"/>
      <c r="C123" s="160"/>
      <c r="D123" s="160"/>
      <c r="E123" s="160"/>
      <c r="F123" s="160"/>
      <c r="G123" s="161"/>
      <c r="H123" s="161"/>
      <c r="I123" s="161"/>
      <c r="K123" s="1" t="str">
        <f t="shared" si="2"/>
        <v/>
      </c>
      <c r="L123" s="1" t="e">
        <f t="shared" si="3"/>
        <v>#VALUE!</v>
      </c>
    </row>
    <row r="124" spans="2:12" x14ac:dyDescent="0.3">
      <c r="B124" s="160"/>
      <c r="C124" s="160"/>
      <c r="D124" s="160"/>
      <c r="E124" s="160"/>
      <c r="F124" s="160"/>
      <c r="G124" s="161"/>
      <c r="H124" s="161"/>
      <c r="I124" s="161"/>
      <c r="K124" s="1" t="str">
        <f t="shared" si="2"/>
        <v/>
      </c>
      <c r="L124" s="1" t="e">
        <f t="shared" si="3"/>
        <v>#VALUE!</v>
      </c>
    </row>
    <row r="125" spans="2:12" x14ac:dyDescent="0.3">
      <c r="B125" s="160"/>
      <c r="C125" s="160"/>
      <c r="D125" s="160"/>
      <c r="E125" s="160"/>
      <c r="F125" s="160"/>
      <c r="G125" s="161"/>
      <c r="H125" s="161"/>
      <c r="I125" s="161"/>
      <c r="K125" s="1" t="str">
        <f t="shared" si="2"/>
        <v/>
      </c>
      <c r="L125" s="1" t="e">
        <f t="shared" si="3"/>
        <v>#VALUE!</v>
      </c>
    </row>
    <row r="126" spans="2:12" x14ac:dyDescent="0.3">
      <c r="B126" s="160"/>
      <c r="C126" s="160"/>
      <c r="D126" s="160"/>
      <c r="E126" s="160"/>
      <c r="F126" s="160"/>
      <c r="G126" s="161"/>
      <c r="H126" s="161"/>
      <c r="I126" s="161"/>
      <c r="K126" s="1" t="str">
        <f t="shared" si="2"/>
        <v/>
      </c>
      <c r="L126" s="1" t="e">
        <f t="shared" si="3"/>
        <v>#VALUE!</v>
      </c>
    </row>
    <row r="127" spans="2:12" x14ac:dyDescent="0.3">
      <c r="B127" s="160"/>
      <c r="C127" s="160"/>
      <c r="D127" s="160"/>
      <c r="E127" s="160"/>
      <c r="F127" s="160"/>
      <c r="G127" s="161"/>
      <c r="H127" s="161"/>
      <c r="I127" s="161"/>
      <c r="K127" s="1" t="str">
        <f t="shared" si="2"/>
        <v/>
      </c>
      <c r="L127" s="1" t="e">
        <f t="shared" si="3"/>
        <v>#VALUE!</v>
      </c>
    </row>
    <row r="128" spans="2:12" x14ac:dyDescent="0.3">
      <c r="B128" s="160"/>
      <c r="C128" s="160"/>
      <c r="D128" s="160"/>
      <c r="E128" s="160"/>
      <c r="F128" s="160"/>
      <c r="G128" s="161"/>
      <c r="H128" s="161"/>
      <c r="I128" s="161"/>
      <c r="K128" s="1" t="str">
        <f t="shared" si="2"/>
        <v/>
      </c>
      <c r="L128" s="1" t="e">
        <f t="shared" si="3"/>
        <v>#VALUE!</v>
      </c>
    </row>
    <row r="129" spans="2:12" x14ac:dyDescent="0.3">
      <c r="B129" s="160"/>
      <c r="C129" s="160"/>
      <c r="D129" s="160"/>
      <c r="E129" s="160"/>
      <c r="F129" s="160"/>
      <c r="G129" s="161"/>
      <c r="H129" s="161"/>
      <c r="I129" s="161"/>
      <c r="K129" s="1" t="str">
        <f t="shared" si="2"/>
        <v/>
      </c>
      <c r="L129" s="1" t="e">
        <f t="shared" si="3"/>
        <v>#VALUE!</v>
      </c>
    </row>
    <row r="130" spans="2:12" x14ac:dyDescent="0.3">
      <c r="B130" s="160"/>
      <c r="C130" s="160"/>
      <c r="D130" s="160"/>
      <c r="E130" s="160"/>
      <c r="F130" s="160"/>
      <c r="G130" s="161"/>
      <c r="H130" s="161"/>
      <c r="I130" s="161"/>
      <c r="K130" s="1" t="str">
        <f t="shared" si="2"/>
        <v/>
      </c>
      <c r="L130" s="1" t="e">
        <f t="shared" si="3"/>
        <v>#VALUE!</v>
      </c>
    </row>
    <row r="131" spans="2:12" x14ac:dyDescent="0.3">
      <c r="B131" s="160"/>
      <c r="C131" s="160"/>
      <c r="D131" s="160"/>
      <c r="E131" s="160"/>
      <c r="F131" s="160"/>
      <c r="G131" s="161"/>
      <c r="H131" s="161"/>
      <c r="I131" s="161"/>
      <c r="K131" s="1" t="str">
        <f t="shared" si="2"/>
        <v/>
      </c>
      <c r="L131" s="1" t="e">
        <f t="shared" si="3"/>
        <v>#VALUE!</v>
      </c>
    </row>
    <row r="132" spans="2:12" x14ac:dyDescent="0.3">
      <c r="B132" s="160"/>
      <c r="C132" s="160"/>
      <c r="D132" s="160"/>
      <c r="E132" s="160"/>
      <c r="F132" s="160"/>
      <c r="G132" s="161"/>
      <c r="H132" s="161"/>
      <c r="I132" s="161"/>
      <c r="K132" s="1" t="str">
        <f t="shared" si="2"/>
        <v/>
      </c>
      <c r="L132" s="1" t="e">
        <f t="shared" si="3"/>
        <v>#VALUE!</v>
      </c>
    </row>
    <row r="133" spans="2:12" x14ac:dyDescent="0.3">
      <c r="B133" s="160"/>
      <c r="C133" s="160"/>
      <c r="D133" s="160"/>
      <c r="E133" s="160"/>
      <c r="F133" s="160"/>
      <c r="G133" s="161"/>
      <c r="H133" s="161"/>
      <c r="I133" s="161"/>
      <c r="K133" s="1" t="str">
        <f t="shared" si="2"/>
        <v/>
      </c>
      <c r="L133" s="1" t="e">
        <f t="shared" si="3"/>
        <v>#VALUE!</v>
      </c>
    </row>
    <row r="134" spans="2:12" x14ac:dyDescent="0.3">
      <c r="B134" s="160"/>
      <c r="C134" s="160"/>
      <c r="D134" s="160"/>
      <c r="E134" s="160"/>
      <c r="F134" s="160"/>
      <c r="G134" s="161"/>
      <c r="H134" s="161"/>
      <c r="I134" s="161"/>
      <c r="K134" s="1" t="str">
        <f t="shared" si="2"/>
        <v/>
      </c>
      <c r="L134" s="1" t="e">
        <f t="shared" si="3"/>
        <v>#VALUE!</v>
      </c>
    </row>
    <row r="135" spans="2:12" x14ac:dyDescent="0.3">
      <c r="B135" s="160"/>
      <c r="C135" s="160"/>
      <c r="D135" s="160"/>
      <c r="E135" s="160"/>
      <c r="F135" s="160"/>
      <c r="G135" s="161"/>
      <c r="H135" s="161"/>
      <c r="I135" s="161"/>
      <c r="K135" s="1" t="str">
        <f t="shared" si="2"/>
        <v/>
      </c>
      <c r="L135" s="1" t="e">
        <f t="shared" si="3"/>
        <v>#VALUE!</v>
      </c>
    </row>
    <row r="136" spans="2:12" x14ac:dyDescent="0.3">
      <c r="B136" s="160"/>
      <c r="C136" s="160"/>
      <c r="D136" s="160"/>
      <c r="E136" s="160"/>
      <c r="F136" s="160"/>
      <c r="G136" s="161"/>
      <c r="H136" s="161"/>
      <c r="I136" s="161"/>
      <c r="K136" s="1" t="str">
        <f t="shared" si="2"/>
        <v/>
      </c>
      <c r="L136" s="1" t="e">
        <f t="shared" si="3"/>
        <v>#VALUE!</v>
      </c>
    </row>
    <row r="137" spans="2:12" x14ac:dyDescent="0.3">
      <c r="B137" s="160"/>
      <c r="C137" s="160"/>
      <c r="D137" s="160"/>
      <c r="E137" s="160"/>
      <c r="F137" s="160"/>
      <c r="G137" s="161"/>
      <c r="H137" s="161"/>
      <c r="I137" s="161"/>
      <c r="K137" s="1" t="str">
        <f t="shared" si="2"/>
        <v/>
      </c>
      <c r="L137" s="1" t="e">
        <f t="shared" si="3"/>
        <v>#VALUE!</v>
      </c>
    </row>
    <row r="138" spans="2:12" x14ac:dyDescent="0.3">
      <c r="B138" s="160"/>
      <c r="C138" s="160"/>
      <c r="D138" s="160"/>
      <c r="E138" s="160"/>
      <c r="F138" s="160"/>
      <c r="G138" s="161"/>
      <c r="H138" s="161"/>
      <c r="I138" s="161"/>
      <c r="K138" s="1" t="str">
        <f t="shared" si="2"/>
        <v/>
      </c>
      <c r="L138" s="1" t="e">
        <f t="shared" si="3"/>
        <v>#VALUE!</v>
      </c>
    </row>
    <row r="139" spans="2:12" x14ac:dyDescent="0.3">
      <c r="B139" s="160"/>
      <c r="C139" s="160"/>
      <c r="D139" s="160"/>
      <c r="E139" s="160"/>
      <c r="F139" s="160"/>
      <c r="G139" s="161"/>
      <c r="H139" s="161"/>
      <c r="I139" s="161"/>
      <c r="K139" s="1" t="str">
        <f t="shared" si="2"/>
        <v/>
      </c>
      <c r="L139" s="1" t="e">
        <f t="shared" si="3"/>
        <v>#VALUE!</v>
      </c>
    </row>
    <row r="140" spans="2:12" x14ac:dyDescent="0.3">
      <c r="B140" s="160"/>
      <c r="C140" s="160"/>
      <c r="D140" s="160"/>
      <c r="E140" s="160"/>
      <c r="F140" s="160"/>
      <c r="G140" s="161"/>
      <c r="H140" s="161"/>
      <c r="I140" s="161"/>
      <c r="K140" s="1" t="str">
        <f t="shared" si="2"/>
        <v/>
      </c>
      <c r="L140" s="1" t="e">
        <f t="shared" si="3"/>
        <v>#VALUE!</v>
      </c>
    </row>
    <row r="141" spans="2:12" x14ac:dyDescent="0.3">
      <c r="B141" s="160"/>
      <c r="C141" s="160"/>
      <c r="D141" s="160"/>
      <c r="E141" s="160"/>
      <c r="F141" s="160"/>
      <c r="G141" s="161"/>
      <c r="H141" s="161"/>
      <c r="I141" s="161"/>
      <c r="K141" s="1" t="str">
        <f t="shared" si="2"/>
        <v/>
      </c>
      <c r="L141" s="1" t="e">
        <f t="shared" si="3"/>
        <v>#VALUE!</v>
      </c>
    </row>
    <row r="142" spans="2:12" x14ac:dyDescent="0.3">
      <c r="B142" s="160"/>
      <c r="C142" s="160"/>
      <c r="D142" s="160"/>
      <c r="E142" s="160"/>
      <c r="F142" s="160"/>
      <c r="G142" s="161"/>
      <c r="H142" s="161"/>
      <c r="I142" s="161"/>
      <c r="K142" s="1" t="str">
        <f t="shared" si="2"/>
        <v/>
      </c>
      <c r="L142" s="1" t="e">
        <f t="shared" si="3"/>
        <v>#VALUE!</v>
      </c>
    </row>
    <row r="143" spans="2:12" x14ac:dyDescent="0.3">
      <c r="B143" s="160"/>
      <c r="C143" s="160"/>
      <c r="D143" s="160"/>
      <c r="E143" s="160"/>
      <c r="F143" s="160"/>
      <c r="G143" s="161"/>
      <c r="H143" s="161"/>
      <c r="I143" s="161"/>
      <c r="K143" s="1" t="str">
        <f t="shared" si="2"/>
        <v/>
      </c>
      <c r="L143" s="1" t="e">
        <f t="shared" si="3"/>
        <v>#VALUE!</v>
      </c>
    </row>
    <row r="144" spans="2:12" x14ac:dyDescent="0.3">
      <c r="B144" s="160"/>
      <c r="C144" s="160"/>
      <c r="D144" s="160"/>
      <c r="E144" s="160"/>
      <c r="F144" s="160"/>
      <c r="G144" s="161"/>
      <c r="H144" s="161"/>
      <c r="I144" s="161"/>
      <c r="K144" s="1" t="str">
        <f t="shared" si="2"/>
        <v/>
      </c>
      <c r="L144" s="1" t="e">
        <f t="shared" si="3"/>
        <v>#VALUE!</v>
      </c>
    </row>
    <row r="145" spans="2:12" x14ac:dyDescent="0.3">
      <c r="B145" s="160"/>
      <c r="C145" s="160"/>
      <c r="D145" s="160"/>
      <c r="E145" s="160"/>
      <c r="F145" s="160"/>
      <c r="G145" s="161"/>
      <c r="H145" s="161"/>
      <c r="I145" s="161"/>
      <c r="K145" s="1" t="str">
        <f t="shared" si="2"/>
        <v/>
      </c>
      <c r="L145" s="1" t="e">
        <f t="shared" si="3"/>
        <v>#VALUE!</v>
      </c>
    </row>
    <row r="146" spans="2:12" x14ac:dyDescent="0.3">
      <c r="B146" s="160"/>
      <c r="C146" s="160"/>
      <c r="D146" s="160"/>
      <c r="E146" s="160"/>
      <c r="F146" s="160"/>
      <c r="G146" s="161"/>
      <c r="H146" s="161"/>
      <c r="I146" s="161"/>
      <c r="K146" s="1" t="str">
        <f t="shared" si="2"/>
        <v/>
      </c>
      <c r="L146" s="1" t="e">
        <f t="shared" si="3"/>
        <v>#VALUE!</v>
      </c>
    </row>
    <row r="147" spans="2:12" x14ac:dyDescent="0.3">
      <c r="B147" s="160"/>
      <c r="C147" s="160"/>
      <c r="D147" s="160"/>
      <c r="E147" s="160"/>
      <c r="F147" s="160"/>
      <c r="G147" s="161"/>
      <c r="H147" s="161"/>
      <c r="I147" s="161"/>
      <c r="K147" s="1" t="str">
        <f t="shared" si="2"/>
        <v/>
      </c>
      <c r="L147" s="1" t="e">
        <f t="shared" si="3"/>
        <v>#VALUE!</v>
      </c>
    </row>
    <row r="148" spans="2:12" x14ac:dyDescent="0.3">
      <c r="B148" s="160"/>
      <c r="C148" s="160"/>
      <c r="D148" s="160"/>
      <c r="E148" s="160"/>
      <c r="F148" s="160"/>
      <c r="G148" s="161"/>
      <c r="H148" s="161"/>
      <c r="I148" s="161"/>
      <c r="K148" s="1" t="str">
        <f t="shared" si="2"/>
        <v/>
      </c>
      <c r="L148" s="1" t="e">
        <f t="shared" si="3"/>
        <v>#VALUE!</v>
      </c>
    </row>
    <row r="149" spans="2:12" x14ac:dyDescent="0.3">
      <c r="B149" s="160"/>
      <c r="C149" s="160"/>
      <c r="D149" s="160"/>
      <c r="E149" s="160"/>
      <c r="F149" s="160"/>
      <c r="G149" s="161"/>
      <c r="H149" s="161"/>
      <c r="I149" s="161"/>
      <c r="K149" s="1" t="str">
        <f t="shared" si="2"/>
        <v/>
      </c>
      <c r="L149" s="1" t="e">
        <f t="shared" si="3"/>
        <v>#VALUE!</v>
      </c>
    </row>
    <row r="150" spans="2:12" x14ac:dyDescent="0.3">
      <c r="B150" s="160"/>
      <c r="C150" s="160"/>
      <c r="D150" s="160"/>
      <c r="E150" s="160"/>
      <c r="F150" s="160"/>
      <c r="G150" s="161"/>
      <c r="H150" s="161"/>
      <c r="I150" s="161"/>
      <c r="K150" s="1" t="str">
        <f t="shared" si="2"/>
        <v/>
      </c>
      <c r="L150" s="1" t="e">
        <f t="shared" si="3"/>
        <v>#VALUE!</v>
      </c>
    </row>
    <row r="151" spans="2:12" x14ac:dyDescent="0.3">
      <c r="B151" s="160"/>
      <c r="C151" s="160"/>
      <c r="D151" s="160"/>
      <c r="E151" s="160"/>
      <c r="F151" s="160"/>
      <c r="G151" s="161"/>
      <c r="H151" s="161"/>
      <c r="I151" s="161"/>
      <c r="K151" s="1" t="str">
        <f t="shared" si="2"/>
        <v/>
      </c>
      <c r="L151" s="1" t="e">
        <f t="shared" si="3"/>
        <v>#VALUE!</v>
      </c>
    </row>
    <row r="152" spans="2:12" x14ac:dyDescent="0.3">
      <c r="B152" s="160"/>
      <c r="C152" s="160"/>
      <c r="D152" s="160"/>
      <c r="E152" s="160"/>
      <c r="F152" s="160"/>
      <c r="G152" s="161"/>
      <c r="H152" s="161"/>
      <c r="I152" s="161"/>
      <c r="K152" s="1" t="str">
        <f t="shared" si="2"/>
        <v/>
      </c>
      <c r="L152" s="1" t="e">
        <f t="shared" si="3"/>
        <v>#VALUE!</v>
      </c>
    </row>
    <row r="153" spans="2:12" x14ac:dyDescent="0.3">
      <c r="B153" s="160"/>
      <c r="C153" s="160"/>
      <c r="D153" s="160"/>
      <c r="E153" s="160"/>
      <c r="F153" s="160"/>
      <c r="G153" s="161"/>
      <c r="H153" s="161"/>
      <c r="I153" s="161"/>
      <c r="K153" s="1" t="str">
        <f t="shared" si="2"/>
        <v/>
      </c>
      <c r="L153" s="1" t="e">
        <f t="shared" si="3"/>
        <v>#VALUE!</v>
      </c>
    </row>
    <row r="154" spans="2:12" x14ac:dyDescent="0.3">
      <c r="B154" s="160"/>
      <c r="C154" s="160"/>
      <c r="D154" s="160"/>
      <c r="E154" s="160"/>
      <c r="F154" s="160"/>
      <c r="G154" s="161"/>
      <c r="H154" s="161"/>
      <c r="I154" s="161"/>
      <c r="K154" s="1" t="str">
        <f t="shared" si="2"/>
        <v/>
      </c>
      <c r="L154" s="1" t="e">
        <f t="shared" si="3"/>
        <v>#VALUE!</v>
      </c>
    </row>
    <row r="155" spans="2:12" x14ac:dyDescent="0.3">
      <c r="B155" s="160"/>
      <c r="C155" s="160"/>
      <c r="D155" s="160"/>
      <c r="E155" s="160"/>
      <c r="F155" s="160"/>
      <c r="G155" s="161"/>
      <c r="H155" s="161"/>
      <c r="I155" s="161"/>
      <c r="K155" s="1" t="str">
        <f t="shared" si="2"/>
        <v/>
      </c>
      <c r="L155" s="1" t="e">
        <f t="shared" si="3"/>
        <v>#VALUE!</v>
      </c>
    </row>
    <row r="156" spans="2:12" x14ac:dyDescent="0.3">
      <c r="B156" s="160"/>
      <c r="C156" s="160"/>
      <c r="D156" s="160"/>
      <c r="E156" s="160"/>
      <c r="F156" s="160"/>
      <c r="G156" s="161"/>
      <c r="H156" s="161"/>
      <c r="I156" s="161"/>
      <c r="K156" s="1" t="str">
        <f t="shared" si="2"/>
        <v/>
      </c>
      <c r="L156" s="1" t="e">
        <f t="shared" si="3"/>
        <v>#VALUE!</v>
      </c>
    </row>
    <row r="157" spans="2:12" x14ac:dyDescent="0.3">
      <c r="B157" s="160"/>
      <c r="C157" s="160"/>
      <c r="D157" s="160"/>
      <c r="E157" s="160"/>
      <c r="F157" s="160"/>
      <c r="G157" s="161"/>
      <c r="H157" s="161"/>
      <c r="I157" s="161"/>
      <c r="K157" s="1" t="str">
        <f t="shared" si="2"/>
        <v/>
      </c>
      <c r="L157" s="1" t="e">
        <f t="shared" si="3"/>
        <v>#VALUE!</v>
      </c>
    </row>
    <row r="158" spans="2:12" x14ac:dyDescent="0.3">
      <c r="B158" s="160"/>
      <c r="C158" s="160"/>
      <c r="D158" s="160"/>
      <c r="E158" s="160"/>
      <c r="F158" s="160"/>
      <c r="G158" s="161"/>
      <c r="H158" s="161"/>
      <c r="I158" s="161"/>
      <c r="K158" s="1" t="str">
        <f t="shared" si="2"/>
        <v/>
      </c>
      <c r="L158" s="1" t="e">
        <f t="shared" si="3"/>
        <v>#VALUE!</v>
      </c>
    </row>
    <row r="159" spans="2:12" x14ac:dyDescent="0.3">
      <c r="B159" s="160"/>
      <c r="C159" s="160"/>
      <c r="D159" s="160"/>
      <c r="E159" s="160"/>
      <c r="F159" s="160"/>
      <c r="G159" s="161"/>
      <c r="H159" s="161"/>
      <c r="I159" s="161"/>
      <c r="K159" s="1" t="str">
        <f t="shared" si="2"/>
        <v/>
      </c>
      <c r="L159" s="1" t="e">
        <f t="shared" si="3"/>
        <v>#VALUE!</v>
      </c>
    </row>
    <row r="160" spans="2:12" x14ac:dyDescent="0.3">
      <c r="B160" s="160"/>
      <c r="C160" s="160"/>
      <c r="D160" s="160"/>
      <c r="E160" s="160"/>
      <c r="F160" s="160"/>
      <c r="G160" s="161"/>
      <c r="H160" s="161"/>
      <c r="I160" s="161"/>
      <c r="K160" s="1" t="str">
        <f t="shared" si="2"/>
        <v/>
      </c>
      <c r="L160" s="1" t="e">
        <f t="shared" si="3"/>
        <v>#VALUE!</v>
      </c>
    </row>
    <row r="161" spans="2:12" x14ac:dyDescent="0.3">
      <c r="B161" s="160"/>
      <c r="C161" s="160"/>
      <c r="D161" s="160"/>
      <c r="E161" s="160"/>
      <c r="F161" s="160"/>
      <c r="G161" s="161"/>
      <c r="H161" s="161"/>
      <c r="I161" s="161"/>
      <c r="K161" s="1" t="str">
        <f t="shared" si="2"/>
        <v/>
      </c>
      <c r="L161" s="1" t="e">
        <f t="shared" si="3"/>
        <v>#VALUE!</v>
      </c>
    </row>
    <row r="162" spans="2:12" x14ac:dyDescent="0.3">
      <c r="B162" s="160"/>
      <c r="C162" s="160"/>
      <c r="D162" s="160"/>
      <c r="E162" s="160"/>
      <c r="F162" s="160"/>
      <c r="G162" s="161"/>
      <c r="H162" s="161"/>
      <c r="I162" s="161"/>
      <c r="K162" s="1" t="str">
        <f t="shared" si="2"/>
        <v/>
      </c>
      <c r="L162" s="1" t="e">
        <f t="shared" si="3"/>
        <v>#VALUE!</v>
      </c>
    </row>
    <row r="163" spans="2:12" x14ac:dyDescent="0.3">
      <c r="B163" s="160"/>
      <c r="C163" s="160"/>
      <c r="D163" s="160"/>
      <c r="E163" s="160"/>
      <c r="F163" s="160"/>
      <c r="G163" s="161"/>
      <c r="H163" s="161"/>
      <c r="I163" s="161"/>
      <c r="K163" s="1" t="str">
        <f t="shared" si="2"/>
        <v/>
      </c>
      <c r="L163" s="1" t="e">
        <f t="shared" si="3"/>
        <v>#VALUE!</v>
      </c>
    </row>
    <row r="164" spans="2:12" x14ac:dyDescent="0.3">
      <c r="B164" s="160"/>
      <c r="C164" s="160"/>
      <c r="D164" s="160"/>
      <c r="E164" s="160"/>
      <c r="F164" s="160"/>
      <c r="G164" s="161"/>
      <c r="H164" s="161"/>
      <c r="I164" s="161"/>
      <c r="K164" s="1" t="str">
        <f t="shared" si="2"/>
        <v/>
      </c>
      <c r="L164" s="1" t="e">
        <f t="shared" si="3"/>
        <v>#VALUE!</v>
      </c>
    </row>
    <row r="165" spans="2:12" x14ac:dyDescent="0.3">
      <c r="B165" s="160"/>
      <c r="C165" s="160"/>
      <c r="D165" s="160"/>
      <c r="E165" s="160"/>
      <c r="F165" s="160"/>
      <c r="G165" s="161"/>
      <c r="H165" s="161"/>
      <c r="I165" s="161"/>
      <c r="K165" s="1" t="str">
        <f t="shared" si="2"/>
        <v/>
      </c>
      <c r="L165" s="1" t="e">
        <f t="shared" si="3"/>
        <v>#VALUE!</v>
      </c>
    </row>
    <row r="166" spans="2:12" x14ac:dyDescent="0.3">
      <c r="B166" s="160"/>
      <c r="C166" s="160"/>
      <c r="D166" s="160"/>
      <c r="E166" s="160"/>
      <c r="F166" s="160"/>
      <c r="G166" s="161"/>
      <c r="H166" s="161"/>
      <c r="I166" s="161"/>
      <c r="K166" s="1" t="str">
        <f t="shared" si="2"/>
        <v/>
      </c>
      <c r="L166" s="1" t="e">
        <f t="shared" si="3"/>
        <v>#VALUE!</v>
      </c>
    </row>
    <row r="167" spans="2:12" x14ac:dyDescent="0.3">
      <c r="B167" s="160"/>
      <c r="C167" s="160"/>
      <c r="D167" s="160"/>
      <c r="E167" s="160"/>
      <c r="F167" s="160"/>
      <c r="G167" s="161"/>
      <c r="H167" s="161"/>
      <c r="I167" s="161"/>
      <c r="K167" s="1" t="str">
        <f t="shared" si="2"/>
        <v/>
      </c>
      <c r="L167" s="1" t="e">
        <f t="shared" si="3"/>
        <v>#VALUE!</v>
      </c>
    </row>
    <row r="168" spans="2:12" x14ac:dyDescent="0.3">
      <c r="B168" s="160"/>
      <c r="C168" s="160"/>
      <c r="D168" s="160"/>
      <c r="E168" s="160"/>
      <c r="F168" s="160"/>
      <c r="G168" s="161"/>
      <c r="H168" s="161"/>
      <c r="I168" s="161"/>
      <c r="K168" s="1" t="str">
        <f t="shared" si="2"/>
        <v/>
      </c>
      <c r="L168" s="1" t="e">
        <f t="shared" si="3"/>
        <v>#VALUE!</v>
      </c>
    </row>
    <row r="169" spans="2:12" x14ac:dyDescent="0.3">
      <c r="B169" s="160"/>
      <c r="C169" s="160"/>
      <c r="D169" s="160"/>
      <c r="E169" s="160"/>
      <c r="F169" s="160"/>
      <c r="G169" s="161"/>
      <c r="H169" s="161"/>
      <c r="I169" s="161"/>
      <c r="K169" s="1" t="str">
        <f t="shared" si="2"/>
        <v/>
      </c>
      <c r="L169" s="1" t="e">
        <f t="shared" si="3"/>
        <v>#VALUE!</v>
      </c>
    </row>
    <row r="170" spans="2:12" x14ac:dyDescent="0.3">
      <c r="B170" s="160"/>
      <c r="C170" s="160"/>
      <c r="D170" s="160"/>
      <c r="E170" s="160"/>
      <c r="F170" s="160"/>
      <c r="G170" s="161"/>
      <c r="H170" s="161"/>
      <c r="I170" s="161"/>
      <c r="K170" s="1" t="str">
        <f t="shared" si="2"/>
        <v/>
      </c>
      <c r="L170" s="1" t="e">
        <f t="shared" si="3"/>
        <v>#VALUE!</v>
      </c>
    </row>
    <row r="171" spans="2:12" x14ac:dyDescent="0.3">
      <c r="B171" s="160"/>
      <c r="C171" s="160"/>
      <c r="D171" s="160"/>
      <c r="E171" s="160"/>
      <c r="F171" s="160"/>
      <c r="G171" s="161"/>
      <c r="H171" s="161"/>
      <c r="I171" s="161"/>
      <c r="K171" s="1" t="str">
        <f t="shared" si="2"/>
        <v/>
      </c>
      <c r="L171" s="1" t="e">
        <f t="shared" si="3"/>
        <v>#VALUE!</v>
      </c>
    </row>
    <row r="172" spans="2:12" x14ac:dyDescent="0.3">
      <c r="B172" s="160"/>
      <c r="C172" s="160"/>
      <c r="D172" s="160"/>
      <c r="E172" s="160"/>
      <c r="F172" s="160"/>
      <c r="G172" s="161"/>
      <c r="H172" s="161"/>
      <c r="I172" s="161"/>
      <c r="K172" s="1" t="str">
        <f t="shared" si="2"/>
        <v/>
      </c>
      <c r="L172" s="1" t="e">
        <f t="shared" si="3"/>
        <v>#VALUE!</v>
      </c>
    </row>
    <row r="173" spans="2:12" x14ac:dyDescent="0.3">
      <c r="B173" s="160"/>
      <c r="C173" s="160"/>
      <c r="D173" s="160"/>
      <c r="E173" s="160"/>
      <c r="F173" s="160"/>
      <c r="G173" s="161"/>
      <c r="H173" s="161"/>
      <c r="I173" s="161"/>
      <c r="K173" s="1" t="str">
        <f t="shared" ref="K173:K236" si="4">IFERROR(H173/I173,"")</f>
        <v/>
      </c>
      <c r="L173" s="1" t="e">
        <f t="shared" si="3"/>
        <v>#VALUE!</v>
      </c>
    </row>
    <row r="174" spans="2:12" x14ac:dyDescent="0.3">
      <c r="B174" s="160"/>
      <c r="C174" s="160"/>
      <c r="D174" s="160"/>
      <c r="E174" s="160"/>
      <c r="F174" s="160"/>
      <c r="G174" s="161"/>
      <c r="H174" s="161"/>
      <c r="I174" s="161"/>
      <c r="K174" s="1" t="str">
        <f t="shared" si="4"/>
        <v/>
      </c>
      <c r="L174" s="1" t="e">
        <f t="shared" ref="L174:L237" si="5">K174+L173-$O$43</f>
        <v>#VALUE!</v>
      </c>
    </row>
    <row r="175" spans="2:12" x14ac:dyDescent="0.3">
      <c r="B175" s="160"/>
      <c r="C175" s="160"/>
      <c r="D175" s="160"/>
      <c r="E175" s="160"/>
      <c r="F175" s="160"/>
      <c r="G175" s="161"/>
      <c r="H175" s="161"/>
      <c r="I175" s="161"/>
      <c r="K175" s="1" t="str">
        <f t="shared" si="4"/>
        <v/>
      </c>
      <c r="L175" s="1" t="e">
        <f t="shared" si="5"/>
        <v>#VALUE!</v>
      </c>
    </row>
    <row r="176" spans="2:12" x14ac:dyDescent="0.3">
      <c r="B176" s="160"/>
      <c r="C176" s="160"/>
      <c r="D176" s="160"/>
      <c r="E176" s="160"/>
      <c r="F176" s="160"/>
      <c r="G176" s="161"/>
      <c r="H176" s="161"/>
      <c r="I176" s="161"/>
      <c r="K176" s="1" t="str">
        <f t="shared" si="4"/>
        <v/>
      </c>
      <c r="L176" s="1" t="e">
        <f t="shared" si="5"/>
        <v>#VALUE!</v>
      </c>
    </row>
    <row r="177" spans="2:12" x14ac:dyDescent="0.3">
      <c r="B177" s="160"/>
      <c r="C177" s="160"/>
      <c r="D177" s="160"/>
      <c r="E177" s="160"/>
      <c r="F177" s="160"/>
      <c r="G177" s="161"/>
      <c r="H177" s="161"/>
      <c r="I177" s="161"/>
      <c r="K177" s="1" t="str">
        <f t="shared" si="4"/>
        <v/>
      </c>
      <c r="L177" s="1" t="e">
        <f t="shared" si="5"/>
        <v>#VALUE!</v>
      </c>
    </row>
    <row r="178" spans="2:12" x14ac:dyDescent="0.3">
      <c r="B178" s="160"/>
      <c r="C178" s="160"/>
      <c r="D178" s="160"/>
      <c r="E178" s="160"/>
      <c r="F178" s="160"/>
      <c r="G178" s="161"/>
      <c r="H178" s="161"/>
      <c r="I178" s="161"/>
      <c r="K178" s="1" t="str">
        <f t="shared" si="4"/>
        <v/>
      </c>
      <c r="L178" s="1" t="e">
        <f t="shared" si="5"/>
        <v>#VALUE!</v>
      </c>
    </row>
    <row r="179" spans="2:12" x14ac:dyDescent="0.3">
      <c r="B179" s="160"/>
      <c r="C179" s="160"/>
      <c r="D179" s="160"/>
      <c r="E179" s="160"/>
      <c r="F179" s="160"/>
      <c r="G179" s="161"/>
      <c r="H179" s="161"/>
      <c r="I179" s="161"/>
      <c r="K179" s="1" t="str">
        <f t="shared" si="4"/>
        <v/>
      </c>
      <c r="L179" s="1" t="e">
        <f t="shared" si="5"/>
        <v>#VALUE!</v>
      </c>
    </row>
    <row r="180" spans="2:12" x14ac:dyDescent="0.3">
      <c r="B180" s="160"/>
      <c r="C180" s="160"/>
      <c r="D180" s="160"/>
      <c r="E180" s="160"/>
      <c r="F180" s="160"/>
      <c r="G180" s="161"/>
      <c r="H180" s="161"/>
      <c r="I180" s="161"/>
      <c r="K180" s="1" t="str">
        <f t="shared" si="4"/>
        <v/>
      </c>
      <c r="L180" s="1" t="e">
        <f t="shared" si="5"/>
        <v>#VALUE!</v>
      </c>
    </row>
    <row r="181" spans="2:12" x14ac:dyDescent="0.3">
      <c r="B181" s="160"/>
      <c r="C181" s="160"/>
      <c r="D181" s="160"/>
      <c r="E181" s="160"/>
      <c r="F181" s="160"/>
      <c r="G181" s="161"/>
      <c r="H181" s="161"/>
      <c r="I181" s="161"/>
      <c r="K181" s="1" t="str">
        <f t="shared" si="4"/>
        <v/>
      </c>
      <c r="L181" s="1" t="e">
        <f t="shared" si="5"/>
        <v>#VALUE!</v>
      </c>
    </row>
    <row r="182" spans="2:12" x14ac:dyDescent="0.3">
      <c r="B182" s="160"/>
      <c r="C182" s="160"/>
      <c r="D182" s="160"/>
      <c r="E182" s="160"/>
      <c r="F182" s="160"/>
      <c r="G182" s="161"/>
      <c r="H182" s="161"/>
      <c r="I182" s="161"/>
      <c r="K182" s="1" t="str">
        <f t="shared" si="4"/>
        <v/>
      </c>
      <c r="L182" s="1" t="e">
        <f t="shared" si="5"/>
        <v>#VALUE!</v>
      </c>
    </row>
    <row r="183" spans="2:12" x14ac:dyDescent="0.3">
      <c r="B183" s="160"/>
      <c r="C183" s="160"/>
      <c r="D183" s="160"/>
      <c r="E183" s="160"/>
      <c r="F183" s="160"/>
      <c r="G183" s="161"/>
      <c r="H183" s="161"/>
      <c r="I183" s="161"/>
      <c r="K183" s="1" t="str">
        <f t="shared" si="4"/>
        <v/>
      </c>
      <c r="L183" s="1" t="e">
        <f t="shared" si="5"/>
        <v>#VALUE!</v>
      </c>
    </row>
    <row r="184" spans="2:12" x14ac:dyDescent="0.3">
      <c r="B184" s="160"/>
      <c r="C184" s="160"/>
      <c r="D184" s="160"/>
      <c r="E184" s="160"/>
      <c r="F184" s="160"/>
      <c r="G184" s="161"/>
      <c r="H184" s="161"/>
      <c r="I184" s="161"/>
      <c r="K184" s="1" t="str">
        <f t="shared" si="4"/>
        <v/>
      </c>
      <c r="L184" s="1" t="e">
        <f t="shared" si="5"/>
        <v>#VALUE!</v>
      </c>
    </row>
    <row r="185" spans="2:12" x14ac:dyDescent="0.3">
      <c r="B185" s="160"/>
      <c r="C185" s="160"/>
      <c r="D185" s="160"/>
      <c r="E185" s="160"/>
      <c r="F185" s="160"/>
      <c r="G185" s="161"/>
      <c r="H185" s="161"/>
      <c r="I185" s="161"/>
      <c r="K185" s="1" t="str">
        <f t="shared" si="4"/>
        <v/>
      </c>
      <c r="L185" s="1" t="e">
        <f t="shared" si="5"/>
        <v>#VALUE!</v>
      </c>
    </row>
    <row r="186" spans="2:12" x14ac:dyDescent="0.3">
      <c r="B186" s="160"/>
      <c r="C186" s="160"/>
      <c r="D186" s="160"/>
      <c r="E186" s="160"/>
      <c r="F186" s="160"/>
      <c r="G186" s="161"/>
      <c r="H186" s="161"/>
      <c r="I186" s="161"/>
      <c r="K186" s="1" t="str">
        <f t="shared" si="4"/>
        <v/>
      </c>
      <c r="L186" s="1" t="e">
        <f t="shared" si="5"/>
        <v>#VALUE!</v>
      </c>
    </row>
    <row r="187" spans="2:12" x14ac:dyDescent="0.3">
      <c r="B187" s="160"/>
      <c r="C187" s="160"/>
      <c r="D187" s="160"/>
      <c r="E187" s="160"/>
      <c r="F187" s="160"/>
      <c r="G187" s="161"/>
      <c r="H187" s="161"/>
      <c r="I187" s="161"/>
      <c r="K187" s="1" t="str">
        <f t="shared" si="4"/>
        <v/>
      </c>
      <c r="L187" s="1" t="e">
        <f t="shared" si="5"/>
        <v>#VALUE!</v>
      </c>
    </row>
    <row r="188" spans="2:12" x14ac:dyDescent="0.3">
      <c r="B188" s="160"/>
      <c r="C188" s="160"/>
      <c r="D188" s="160"/>
      <c r="E188" s="160"/>
      <c r="F188" s="160"/>
      <c r="G188" s="161"/>
      <c r="H188" s="161"/>
      <c r="I188" s="161"/>
      <c r="K188" s="1" t="str">
        <f t="shared" si="4"/>
        <v/>
      </c>
      <c r="L188" s="1" t="e">
        <f t="shared" si="5"/>
        <v>#VALUE!</v>
      </c>
    </row>
    <row r="189" spans="2:12" x14ac:dyDescent="0.3">
      <c r="B189" s="160"/>
      <c r="C189" s="160"/>
      <c r="D189" s="160"/>
      <c r="E189" s="160"/>
      <c r="F189" s="160"/>
      <c r="G189" s="161"/>
      <c r="H189" s="161"/>
      <c r="I189" s="161"/>
      <c r="K189" s="1" t="str">
        <f t="shared" si="4"/>
        <v/>
      </c>
      <c r="L189" s="1" t="e">
        <f t="shared" si="5"/>
        <v>#VALUE!</v>
      </c>
    </row>
    <row r="190" spans="2:12" x14ac:dyDescent="0.3">
      <c r="B190" s="160"/>
      <c r="C190" s="160"/>
      <c r="D190" s="160"/>
      <c r="E190" s="160"/>
      <c r="F190" s="160"/>
      <c r="G190" s="161"/>
      <c r="H190" s="161"/>
      <c r="I190" s="161"/>
      <c r="K190" s="1" t="str">
        <f t="shared" si="4"/>
        <v/>
      </c>
      <c r="L190" s="1" t="e">
        <f t="shared" si="5"/>
        <v>#VALUE!</v>
      </c>
    </row>
    <row r="191" spans="2:12" x14ac:dyDescent="0.3">
      <c r="B191" s="160"/>
      <c r="C191" s="160"/>
      <c r="D191" s="160"/>
      <c r="E191" s="160"/>
      <c r="F191" s="160"/>
      <c r="G191" s="161"/>
      <c r="H191" s="161"/>
      <c r="I191" s="161"/>
      <c r="K191" s="1" t="str">
        <f t="shared" si="4"/>
        <v/>
      </c>
      <c r="L191" s="1" t="e">
        <f t="shared" si="5"/>
        <v>#VALUE!</v>
      </c>
    </row>
    <row r="192" spans="2:12" x14ac:dyDescent="0.3">
      <c r="B192" s="160"/>
      <c r="C192" s="160"/>
      <c r="D192" s="160"/>
      <c r="E192" s="160"/>
      <c r="F192" s="160"/>
      <c r="G192" s="161"/>
      <c r="H192" s="161"/>
      <c r="I192" s="161"/>
      <c r="K192" s="1" t="str">
        <f t="shared" si="4"/>
        <v/>
      </c>
      <c r="L192" s="1" t="e">
        <f t="shared" si="5"/>
        <v>#VALUE!</v>
      </c>
    </row>
    <row r="193" spans="2:12" x14ac:dyDescent="0.3">
      <c r="B193" s="160"/>
      <c r="C193" s="160"/>
      <c r="D193" s="160"/>
      <c r="E193" s="160"/>
      <c r="F193" s="160"/>
      <c r="G193" s="161"/>
      <c r="H193" s="161"/>
      <c r="I193" s="161"/>
      <c r="K193" s="1" t="str">
        <f t="shared" si="4"/>
        <v/>
      </c>
      <c r="L193" s="1" t="e">
        <f t="shared" si="5"/>
        <v>#VALUE!</v>
      </c>
    </row>
    <row r="194" spans="2:12" x14ac:dyDescent="0.3">
      <c r="B194" s="160"/>
      <c r="C194" s="160"/>
      <c r="D194" s="160"/>
      <c r="E194" s="160"/>
      <c r="F194" s="160"/>
      <c r="G194" s="161"/>
      <c r="H194" s="161"/>
      <c r="I194" s="161"/>
      <c r="K194" s="1" t="str">
        <f t="shared" si="4"/>
        <v/>
      </c>
      <c r="L194" s="1" t="e">
        <f t="shared" si="5"/>
        <v>#VALUE!</v>
      </c>
    </row>
    <row r="195" spans="2:12" x14ac:dyDescent="0.3">
      <c r="B195" s="160"/>
      <c r="C195" s="160"/>
      <c r="D195" s="160"/>
      <c r="E195" s="160"/>
      <c r="F195" s="160"/>
      <c r="G195" s="161"/>
      <c r="H195" s="161"/>
      <c r="I195" s="161"/>
      <c r="K195" s="1" t="str">
        <f t="shared" si="4"/>
        <v/>
      </c>
      <c r="L195" s="1" t="e">
        <f t="shared" si="5"/>
        <v>#VALUE!</v>
      </c>
    </row>
    <row r="196" spans="2:12" x14ac:dyDescent="0.3">
      <c r="B196" s="160"/>
      <c r="C196" s="160"/>
      <c r="D196" s="160"/>
      <c r="E196" s="160"/>
      <c r="F196" s="160"/>
      <c r="G196" s="161"/>
      <c r="H196" s="161"/>
      <c r="I196" s="161"/>
      <c r="K196" s="1" t="str">
        <f t="shared" si="4"/>
        <v/>
      </c>
      <c r="L196" s="1" t="e">
        <f t="shared" si="5"/>
        <v>#VALUE!</v>
      </c>
    </row>
    <row r="197" spans="2:12" x14ac:dyDescent="0.3">
      <c r="B197" s="160"/>
      <c r="C197" s="160"/>
      <c r="D197" s="160"/>
      <c r="E197" s="160"/>
      <c r="F197" s="160"/>
      <c r="G197" s="161"/>
      <c r="H197" s="161"/>
      <c r="I197" s="161"/>
      <c r="K197" s="1" t="str">
        <f t="shared" si="4"/>
        <v/>
      </c>
      <c r="L197" s="1" t="e">
        <f t="shared" si="5"/>
        <v>#VALUE!</v>
      </c>
    </row>
    <row r="198" spans="2:12" x14ac:dyDescent="0.3">
      <c r="B198" s="160"/>
      <c r="C198" s="160"/>
      <c r="D198" s="160"/>
      <c r="E198" s="160"/>
      <c r="F198" s="160"/>
      <c r="G198" s="161"/>
      <c r="H198" s="161"/>
      <c r="I198" s="161"/>
      <c r="K198" s="1" t="str">
        <f t="shared" si="4"/>
        <v/>
      </c>
      <c r="L198" s="1" t="e">
        <f t="shared" si="5"/>
        <v>#VALUE!</v>
      </c>
    </row>
    <row r="199" spans="2:12" x14ac:dyDescent="0.3">
      <c r="B199" s="160"/>
      <c r="C199" s="160"/>
      <c r="D199" s="160"/>
      <c r="E199" s="160"/>
      <c r="F199" s="160"/>
      <c r="G199" s="161"/>
      <c r="H199" s="161"/>
      <c r="I199" s="161"/>
      <c r="K199" s="1" t="str">
        <f t="shared" si="4"/>
        <v/>
      </c>
      <c r="L199" s="1" t="e">
        <f t="shared" si="5"/>
        <v>#VALUE!</v>
      </c>
    </row>
    <row r="200" spans="2:12" x14ac:dyDescent="0.3">
      <c r="B200" s="160"/>
      <c r="C200" s="160"/>
      <c r="D200" s="160"/>
      <c r="E200" s="160"/>
      <c r="F200" s="160"/>
      <c r="G200" s="161"/>
      <c r="H200" s="161"/>
      <c r="I200" s="161"/>
      <c r="K200" s="1" t="str">
        <f t="shared" si="4"/>
        <v/>
      </c>
      <c r="L200" s="1" t="e">
        <f t="shared" si="5"/>
        <v>#VALUE!</v>
      </c>
    </row>
    <row r="201" spans="2:12" x14ac:dyDescent="0.3">
      <c r="B201" s="160"/>
      <c r="C201" s="160"/>
      <c r="D201" s="160"/>
      <c r="E201" s="160"/>
      <c r="F201" s="160"/>
      <c r="G201" s="161"/>
      <c r="H201" s="161"/>
      <c r="I201" s="161"/>
      <c r="K201" s="1" t="str">
        <f t="shared" si="4"/>
        <v/>
      </c>
      <c r="L201" s="1" t="e">
        <f t="shared" si="5"/>
        <v>#VALUE!</v>
      </c>
    </row>
    <row r="202" spans="2:12" x14ac:dyDescent="0.3">
      <c r="B202" s="160"/>
      <c r="C202" s="160"/>
      <c r="D202" s="160"/>
      <c r="E202" s="160"/>
      <c r="F202" s="160"/>
      <c r="G202" s="161"/>
      <c r="H202" s="161"/>
      <c r="I202" s="161"/>
      <c r="K202" s="1" t="str">
        <f t="shared" si="4"/>
        <v/>
      </c>
      <c r="L202" s="1" t="e">
        <f t="shared" si="5"/>
        <v>#VALUE!</v>
      </c>
    </row>
    <row r="203" spans="2:12" x14ac:dyDescent="0.3">
      <c r="B203" s="160"/>
      <c r="C203" s="160"/>
      <c r="D203" s="160"/>
      <c r="E203" s="160"/>
      <c r="F203" s="160"/>
      <c r="G203" s="161"/>
      <c r="H203" s="161"/>
      <c r="I203" s="161"/>
      <c r="K203" s="1" t="str">
        <f t="shared" si="4"/>
        <v/>
      </c>
      <c r="L203" s="1" t="e">
        <f t="shared" si="5"/>
        <v>#VALUE!</v>
      </c>
    </row>
    <row r="204" spans="2:12" x14ac:dyDescent="0.3">
      <c r="B204" s="160"/>
      <c r="C204" s="160"/>
      <c r="D204" s="160"/>
      <c r="E204" s="160"/>
      <c r="F204" s="160"/>
      <c r="G204" s="161"/>
      <c r="H204" s="161"/>
      <c r="I204" s="161"/>
      <c r="K204" s="1" t="str">
        <f t="shared" si="4"/>
        <v/>
      </c>
      <c r="L204" s="1" t="e">
        <f t="shared" si="5"/>
        <v>#VALUE!</v>
      </c>
    </row>
    <row r="205" spans="2:12" x14ac:dyDescent="0.3">
      <c r="B205" s="160"/>
      <c r="C205" s="160"/>
      <c r="D205" s="160"/>
      <c r="E205" s="160"/>
      <c r="F205" s="160"/>
      <c r="G205" s="161"/>
      <c r="H205" s="161"/>
      <c r="I205" s="161"/>
      <c r="K205" s="1" t="str">
        <f t="shared" si="4"/>
        <v/>
      </c>
      <c r="L205" s="1" t="e">
        <f t="shared" si="5"/>
        <v>#VALUE!</v>
      </c>
    </row>
    <row r="206" spans="2:12" x14ac:dyDescent="0.3">
      <c r="B206" s="160"/>
      <c r="C206" s="160"/>
      <c r="D206" s="160"/>
      <c r="E206" s="160"/>
      <c r="F206" s="160"/>
      <c r="G206" s="161"/>
      <c r="H206" s="161"/>
      <c r="I206" s="161"/>
      <c r="K206" s="1" t="str">
        <f t="shared" si="4"/>
        <v/>
      </c>
      <c r="L206" s="1" t="e">
        <f t="shared" si="5"/>
        <v>#VALUE!</v>
      </c>
    </row>
    <row r="207" spans="2:12" x14ac:dyDescent="0.3">
      <c r="B207" s="160"/>
      <c r="C207" s="160"/>
      <c r="D207" s="160"/>
      <c r="E207" s="160"/>
      <c r="F207" s="160"/>
      <c r="G207" s="161"/>
      <c r="H207" s="161"/>
      <c r="I207" s="161"/>
      <c r="K207" s="1" t="str">
        <f t="shared" si="4"/>
        <v/>
      </c>
      <c r="L207" s="1" t="e">
        <f t="shared" si="5"/>
        <v>#VALUE!</v>
      </c>
    </row>
    <row r="208" spans="2:12" x14ac:dyDescent="0.3">
      <c r="B208" s="160"/>
      <c r="C208" s="160"/>
      <c r="D208" s="160"/>
      <c r="E208" s="160"/>
      <c r="F208" s="160"/>
      <c r="G208" s="161"/>
      <c r="H208" s="161"/>
      <c r="I208" s="161"/>
      <c r="K208" s="1" t="str">
        <f t="shared" si="4"/>
        <v/>
      </c>
      <c r="L208" s="1" t="e">
        <f t="shared" si="5"/>
        <v>#VALUE!</v>
      </c>
    </row>
    <row r="209" spans="2:12" x14ac:dyDescent="0.3">
      <c r="B209" s="160"/>
      <c r="C209" s="160"/>
      <c r="D209" s="160"/>
      <c r="E209" s="160"/>
      <c r="F209" s="160"/>
      <c r="G209" s="161"/>
      <c r="H209" s="161"/>
      <c r="I209" s="161"/>
      <c r="K209" s="1" t="str">
        <f t="shared" si="4"/>
        <v/>
      </c>
      <c r="L209" s="1" t="e">
        <f t="shared" si="5"/>
        <v>#VALUE!</v>
      </c>
    </row>
    <row r="210" spans="2:12" x14ac:dyDescent="0.3">
      <c r="B210" s="160"/>
      <c r="C210" s="160"/>
      <c r="D210" s="160"/>
      <c r="E210" s="160"/>
      <c r="F210" s="160"/>
      <c r="G210" s="161"/>
      <c r="H210" s="161"/>
      <c r="I210" s="161"/>
      <c r="K210" s="1" t="str">
        <f t="shared" si="4"/>
        <v/>
      </c>
      <c r="L210" s="1" t="e">
        <f t="shared" si="5"/>
        <v>#VALUE!</v>
      </c>
    </row>
    <row r="211" spans="2:12" x14ac:dyDescent="0.3">
      <c r="B211" s="160"/>
      <c r="C211" s="160"/>
      <c r="D211" s="160"/>
      <c r="E211" s="160"/>
      <c r="F211" s="160"/>
      <c r="G211" s="161"/>
      <c r="H211" s="161"/>
      <c r="I211" s="161"/>
      <c r="K211" s="1" t="str">
        <f t="shared" si="4"/>
        <v/>
      </c>
      <c r="L211" s="1" t="e">
        <f t="shared" si="5"/>
        <v>#VALUE!</v>
      </c>
    </row>
    <row r="212" spans="2:12" x14ac:dyDescent="0.3">
      <c r="B212" s="160"/>
      <c r="C212" s="160"/>
      <c r="D212" s="160"/>
      <c r="E212" s="160"/>
      <c r="F212" s="160"/>
      <c r="G212" s="161"/>
      <c r="H212" s="161"/>
      <c r="I212" s="161"/>
      <c r="K212" s="1" t="str">
        <f t="shared" si="4"/>
        <v/>
      </c>
      <c r="L212" s="1" t="e">
        <f t="shared" si="5"/>
        <v>#VALUE!</v>
      </c>
    </row>
    <row r="213" spans="2:12" x14ac:dyDescent="0.3">
      <c r="B213" s="160"/>
      <c r="C213" s="160"/>
      <c r="D213" s="160"/>
      <c r="E213" s="160"/>
      <c r="F213" s="160"/>
      <c r="G213" s="161"/>
      <c r="H213" s="161"/>
      <c r="I213" s="161"/>
      <c r="K213" s="1" t="str">
        <f t="shared" si="4"/>
        <v/>
      </c>
      <c r="L213" s="1" t="e">
        <f t="shared" si="5"/>
        <v>#VALUE!</v>
      </c>
    </row>
    <row r="214" spans="2:12" x14ac:dyDescent="0.3">
      <c r="B214" s="160"/>
      <c r="C214" s="160"/>
      <c r="D214" s="160"/>
      <c r="E214" s="160"/>
      <c r="F214" s="160"/>
      <c r="G214" s="161"/>
      <c r="H214" s="161"/>
      <c r="I214" s="161"/>
      <c r="K214" s="1" t="str">
        <f t="shared" si="4"/>
        <v/>
      </c>
      <c r="L214" s="1" t="e">
        <f t="shared" si="5"/>
        <v>#VALUE!</v>
      </c>
    </row>
    <row r="215" spans="2:12" x14ac:dyDescent="0.3">
      <c r="B215" s="160"/>
      <c r="C215" s="160"/>
      <c r="D215" s="160"/>
      <c r="E215" s="160"/>
      <c r="F215" s="160"/>
      <c r="G215" s="161"/>
      <c r="H215" s="161"/>
      <c r="I215" s="161"/>
      <c r="K215" s="1" t="str">
        <f t="shared" si="4"/>
        <v/>
      </c>
      <c r="L215" s="1" t="e">
        <f t="shared" si="5"/>
        <v>#VALUE!</v>
      </c>
    </row>
    <row r="216" spans="2:12" x14ac:dyDescent="0.3">
      <c r="B216" s="160"/>
      <c r="C216" s="160"/>
      <c r="D216" s="160"/>
      <c r="E216" s="160"/>
      <c r="F216" s="160"/>
      <c r="G216" s="161"/>
      <c r="H216" s="161"/>
      <c r="I216" s="161"/>
      <c r="K216" s="1" t="str">
        <f t="shared" si="4"/>
        <v/>
      </c>
      <c r="L216" s="1" t="e">
        <f t="shared" si="5"/>
        <v>#VALUE!</v>
      </c>
    </row>
    <row r="217" spans="2:12" x14ac:dyDescent="0.3">
      <c r="B217" s="160"/>
      <c r="C217" s="160"/>
      <c r="D217" s="160"/>
      <c r="E217" s="160"/>
      <c r="F217" s="160"/>
      <c r="G217" s="161"/>
      <c r="H217" s="161"/>
      <c r="I217" s="161"/>
      <c r="K217" s="1" t="str">
        <f t="shared" si="4"/>
        <v/>
      </c>
      <c r="L217" s="1" t="e">
        <f t="shared" si="5"/>
        <v>#VALUE!</v>
      </c>
    </row>
    <row r="218" spans="2:12" x14ac:dyDescent="0.3">
      <c r="B218" s="160"/>
      <c r="C218" s="160"/>
      <c r="D218" s="160"/>
      <c r="E218" s="160"/>
      <c r="F218" s="160"/>
      <c r="G218" s="161"/>
      <c r="H218" s="161"/>
      <c r="I218" s="161"/>
      <c r="K218" s="1" t="str">
        <f t="shared" si="4"/>
        <v/>
      </c>
      <c r="L218" s="1" t="e">
        <f t="shared" si="5"/>
        <v>#VALUE!</v>
      </c>
    </row>
    <row r="219" spans="2:12" x14ac:dyDescent="0.3">
      <c r="B219" s="160"/>
      <c r="C219" s="160"/>
      <c r="D219" s="160"/>
      <c r="E219" s="160"/>
      <c r="F219" s="160"/>
      <c r="G219" s="161"/>
      <c r="H219" s="161"/>
      <c r="I219" s="161"/>
      <c r="K219" s="1" t="str">
        <f t="shared" si="4"/>
        <v/>
      </c>
      <c r="L219" s="1" t="e">
        <f t="shared" si="5"/>
        <v>#VALUE!</v>
      </c>
    </row>
    <row r="220" spans="2:12" x14ac:dyDescent="0.3">
      <c r="B220" s="160"/>
      <c r="C220" s="160"/>
      <c r="D220" s="160"/>
      <c r="E220" s="160"/>
      <c r="F220" s="160"/>
      <c r="G220" s="161"/>
      <c r="H220" s="161"/>
      <c r="I220" s="161"/>
      <c r="K220" s="1" t="str">
        <f t="shared" si="4"/>
        <v/>
      </c>
      <c r="L220" s="1" t="e">
        <f t="shared" si="5"/>
        <v>#VALUE!</v>
      </c>
    </row>
    <row r="221" spans="2:12" x14ac:dyDescent="0.3">
      <c r="B221" s="160"/>
      <c r="C221" s="160"/>
      <c r="D221" s="160"/>
      <c r="E221" s="160"/>
      <c r="F221" s="160"/>
      <c r="G221" s="161"/>
      <c r="H221" s="161"/>
      <c r="I221" s="161"/>
      <c r="K221" s="1" t="str">
        <f t="shared" si="4"/>
        <v/>
      </c>
      <c r="L221" s="1" t="e">
        <f t="shared" si="5"/>
        <v>#VALUE!</v>
      </c>
    </row>
    <row r="222" spans="2:12" x14ac:dyDescent="0.3">
      <c r="B222" s="160"/>
      <c r="C222" s="160"/>
      <c r="D222" s="160"/>
      <c r="E222" s="160"/>
      <c r="F222" s="160"/>
      <c r="G222" s="161"/>
      <c r="H222" s="161"/>
      <c r="I222" s="161"/>
      <c r="K222" s="1" t="str">
        <f t="shared" si="4"/>
        <v/>
      </c>
      <c r="L222" s="1" t="e">
        <f t="shared" si="5"/>
        <v>#VALUE!</v>
      </c>
    </row>
    <row r="223" spans="2:12" x14ac:dyDescent="0.3">
      <c r="B223" s="160"/>
      <c r="C223" s="160"/>
      <c r="D223" s="160"/>
      <c r="E223" s="160"/>
      <c r="F223" s="160"/>
      <c r="G223" s="161"/>
      <c r="H223" s="161"/>
      <c r="I223" s="161"/>
      <c r="K223" s="1" t="str">
        <f t="shared" si="4"/>
        <v/>
      </c>
      <c r="L223" s="1" t="e">
        <f t="shared" si="5"/>
        <v>#VALUE!</v>
      </c>
    </row>
    <row r="224" spans="2:12" x14ac:dyDescent="0.3">
      <c r="B224" s="160"/>
      <c r="C224" s="160"/>
      <c r="D224" s="160"/>
      <c r="E224" s="160"/>
      <c r="F224" s="160"/>
      <c r="G224" s="161"/>
      <c r="H224" s="161"/>
      <c r="I224" s="161"/>
      <c r="K224" s="1" t="str">
        <f t="shared" si="4"/>
        <v/>
      </c>
      <c r="L224" s="1" t="e">
        <f t="shared" si="5"/>
        <v>#VALUE!</v>
      </c>
    </row>
    <row r="225" spans="2:12" x14ac:dyDescent="0.3">
      <c r="B225" s="160"/>
      <c r="C225" s="160"/>
      <c r="D225" s="160"/>
      <c r="E225" s="160"/>
      <c r="F225" s="160"/>
      <c r="G225" s="161"/>
      <c r="H225" s="161"/>
      <c r="I225" s="161"/>
      <c r="K225" s="1" t="str">
        <f t="shared" si="4"/>
        <v/>
      </c>
      <c r="L225" s="1" t="e">
        <f t="shared" si="5"/>
        <v>#VALUE!</v>
      </c>
    </row>
    <row r="226" spans="2:12" x14ac:dyDescent="0.3">
      <c r="B226" s="160"/>
      <c r="C226" s="160"/>
      <c r="D226" s="160"/>
      <c r="E226" s="160"/>
      <c r="F226" s="160"/>
      <c r="G226" s="161"/>
      <c r="H226" s="161"/>
      <c r="I226" s="161"/>
      <c r="K226" s="1" t="str">
        <f t="shared" si="4"/>
        <v/>
      </c>
      <c r="L226" s="1" t="e">
        <f t="shared" si="5"/>
        <v>#VALUE!</v>
      </c>
    </row>
    <row r="227" spans="2:12" x14ac:dyDescent="0.3">
      <c r="B227" s="160"/>
      <c r="C227" s="160"/>
      <c r="D227" s="160"/>
      <c r="E227" s="160"/>
      <c r="F227" s="160"/>
      <c r="G227" s="161"/>
      <c r="H227" s="161"/>
      <c r="I227" s="161"/>
      <c r="K227" s="1" t="str">
        <f t="shared" si="4"/>
        <v/>
      </c>
      <c r="L227" s="1" t="e">
        <f t="shared" si="5"/>
        <v>#VALUE!</v>
      </c>
    </row>
    <row r="228" spans="2:12" x14ac:dyDescent="0.3">
      <c r="B228" s="160"/>
      <c r="C228" s="160"/>
      <c r="D228" s="160"/>
      <c r="E228" s="160"/>
      <c r="F228" s="160"/>
      <c r="G228" s="161"/>
      <c r="H228" s="161"/>
      <c r="I228" s="161"/>
      <c r="K228" s="1" t="str">
        <f t="shared" si="4"/>
        <v/>
      </c>
      <c r="L228" s="1" t="e">
        <f t="shared" si="5"/>
        <v>#VALUE!</v>
      </c>
    </row>
    <row r="229" spans="2:12" x14ac:dyDescent="0.3">
      <c r="B229" s="160"/>
      <c r="C229" s="160"/>
      <c r="D229" s="160"/>
      <c r="E229" s="160"/>
      <c r="F229" s="160"/>
      <c r="G229" s="161"/>
      <c r="H229" s="161"/>
      <c r="I229" s="161"/>
      <c r="K229" s="1" t="str">
        <f t="shared" si="4"/>
        <v/>
      </c>
      <c r="L229" s="1" t="e">
        <f t="shared" si="5"/>
        <v>#VALUE!</v>
      </c>
    </row>
    <row r="230" spans="2:12" x14ac:dyDescent="0.3">
      <c r="B230" s="160"/>
      <c r="C230" s="160"/>
      <c r="D230" s="160"/>
      <c r="E230" s="160"/>
      <c r="F230" s="160"/>
      <c r="G230" s="161"/>
      <c r="H230" s="161"/>
      <c r="I230" s="161"/>
      <c r="K230" s="1" t="str">
        <f t="shared" si="4"/>
        <v/>
      </c>
      <c r="L230" s="1" t="e">
        <f t="shared" si="5"/>
        <v>#VALUE!</v>
      </c>
    </row>
    <row r="231" spans="2:12" x14ac:dyDescent="0.3">
      <c r="B231" s="160"/>
      <c r="C231" s="160"/>
      <c r="D231" s="160"/>
      <c r="E231" s="160"/>
      <c r="F231" s="160"/>
      <c r="G231" s="161"/>
      <c r="H231" s="161"/>
      <c r="I231" s="161"/>
      <c r="K231" s="1" t="str">
        <f t="shared" si="4"/>
        <v/>
      </c>
      <c r="L231" s="1" t="e">
        <f t="shared" si="5"/>
        <v>#VALUE!</v>
      </c>
    </row>
    <row r="232" spans="2:12" x14ac:dyDescent="0.3">
      <c r="B232" s="160"/>
      <c r="C232" s="160"/>
      <c r="D232" s="160"/>
      <c r="E232" s="160"/>
      <c r="F232" s="160"/>
      <c r="G232" s="161"/>
      <c r="H232" s="161"/>
      <c r="I232" s="161"/>
      <c r="K232" s="1" t="str">
        <f t="shared" si="4"/>
        <v/>
      </c>
      <c r="L232" s="1" t="e">
        <f t="shared" si="5"/>
        <v>#VALUE!</v>
      </c>
    </row>
    <row r="233" spans="2:12" x14ac:dyDescent="0.3">
      <c r="B233" s="160"/>
      <c r="C233" s="160"/>
      <c r="D233" s="160"/>
      <c r="E233" s="160"/>
      <c r="F233" s="160"/>
      <c r="G233" s="161"/>
      <c r="H233" s="161"/>
      <c r="I233" s="161"/>
      <c r="K233" s="1" t="str">
        <f t="shared" si="4"/>
        <v/>
      </c>
      <c r="L233" s="1" t="e">
        <f t="shared" si="5"/>
        <v>#VALUE!</v>
      </c>
    </row>
    <row r="234" spans="2:12" x14ac:dyDescent="0.3">
      <c r="B234" s="160"/>
      <c r="C234" s="160"/>
      <c r="D234" s="160"/>
      <c r="E234" s="160"/>
      <c r="F234" s="160"/>
      <c r="G234" s="161"/>
      <c r="H234" s="161"/>
      <c r="I234" s="161"/>
      <c r="K234" s="1" t="str">
        <f t="shared" si="4"/>
        <v/>
      </c>
      <c r="L234" s="1" t="e">
        <f t="shared" si="5"/>
        <v>#VALUE!</v>
      </c>
    </row>
    <row r="235" spans="2:12" x14ac:dyDescent="0.3">
      <c r="B235" s="160"/>
      <c r="C235" s="160"/>
      <c r="D235" s="160"/>
      <c r="E235" s="160"/>
      <c r="F235" s="160"/>
      <c r="G235" s="161"/>
      <c r="H235" s="161"/>
      <c r="I235" s="161"/>
      <c r="K235" s="1" t="str">
        <f t="shared" si="4"/>
        <v/>
      </c>
      <c r="L235" s="1" t="e">
        <f t="shared" si="5"/>
        <v>#VALUE!</v>
      </c>
    </row>
    <row r="236" spans="2:12" x14ac:dyDescent="0.3">
      <c r="B236" s="160"/>
      <c r="C236" s="160"/>
      <c r="D236" s="160"/>
      <c r="E236" s="160"/>
      <c r="F236" s="160"/>
      <c r="G236" s="161"/>
      <c r="H236" s="161"/>
      <c r="I236" s="161"/>
      <c r="K236" s="1" t="str">
        <f t="shared" si="4"/>
        <v/>
      </c>
      <c r="L236" s="1" t="e">
        <f t="shared" si="5"/>
        <v>#VALUE!</v>
      </c>
    </row>
    <row r="237" spans="2:12" x14ac:dyDescent="0.3">
      <c r="B237" s="160"/>
      <c r="C237" s="160"/>
      <c r="D237" s="160"/>
      <c r="E237" s="160"/>
      <c r="F237" s="160"/>
      <c r="G237" s="161"/>
      <c r="H237" s="161"/>
      <c r="I237" s="161"/>
      <c r="K237" s="1" t="str">
        <f t="shared" ref="K237:K300" si="6">IFERROR(H237/I237,"")</f>
        <v/>
      </c>
      <c r="L237" s="1" t="e">
        <f t="shared" si="5"/>
        <v>#VALUE!</v>
      </c>
    </row>
    <row r="238" spans="2:12" x14ac:dyDescent="0.3">
      <c r="B238" s="160"/>
      <c r="C238" s="160"/>
      <c r="D238" s="160"/>
      <c r="E238" s="160"/>
      <c r="F238" s="160"/>
      <c r="G238" s="161"/>
      <c r="H238" s="161"/>
      <c r="I238" s="161"/>
      <c r="K238" s="1" t="str">
        <f t="shared" si="6"/>
        <v/>
      </c>
      <c r="L238" s="1" t="e">
        <f t="shared" ref="L238:L301" si="7">K238+L237-$O$43</f>
        <v>#VALUE!</v>
      </c>
    </row>
    <row r="239" spans="2:12" x14ac:dyDescent="0.3">
      <c r="B239" s="160"/>
      <c r="C239" s="160"/>
      <c r="D239" s="160"/>
      <c r="E239" s="160"/>
      <c r="F239" s="160"/>
      <c r="G239" s="161"/>
      <c r="H239" s="161"/>
      <c r="I239" s="161"/>
      <c r="K239" s="1" t="str">
        <f t="shared" si="6"/>
        <v/>
      </c>
      <c r="L239" s="1" t="e">
        <f t="shared" si="7"/>
        <v>#VALUE!</v>
      </c>
    </row>
    <row r="240" spans="2:12" x14ac:dyDescent="0.3">
      <c r="B240" s="160"/>
      <c r="C240" s="160"/>
      <c r="D240" s="160"/>
      <c r="E240" s="160"/>
      <c r="F240" s="160"/>
      <c r="G240" s="161"/>
      <c r="H240" s="161"/>
      <c r="I240" s="161"/>
      <c r="K240" s="1" t="str">
        <f t="shared" si="6"/>
        <v/>
      </c>
      <c r="L240" s="1" t="e">
        <f t="shared" si="7"/>
        <v>#VALUE!</v>
      </c>
    </row>
    <row r="241" spans="2:12" x14ac:dyDescent="0.3">
      <c r="B241" s="160"/>
      <c r="C241" s="160"/>
      <c r="D241" s="160"/>
      <c r="E241" s="160"/>
      <c r="F241" s="160"/>
      <c r="G241" s="161"/>
      <c r="H241" s="161"/>
      <c r="I241" s="161"/>
      <c r="K241" s="1" t="str">
        <f t="shared" si="6"/>
        <v/>
      </c>
      <c r="L241" s="1" t="e">
        <f t="shared" si="7"/>
        <v>#VALUE!</v>
      </c>
    </row>
    <row r="242" spans="2:12" x14ac:dyDescent="0.3">
      <c r="B242" s="160"/>
      <c r="C242" s="160"/>
      <c r="D242" s="160"/>
      <c r="E242" s="160"/>
      <c r="F242" s="160"/>
      <c r="G242" s="161"/>
      <c r="H242" s="161"/>
      <c r="I242" s="161"/>
      <c r="K242" s="1" t="str">
        <f t="shared" si="6"/>
        <v/>
      </c>
      <c r="L242" s="1" t="e">
        <f t="shared" si="7"/>
        <v>#VALUE!</v>
      </c>
    </row>
    <row r="243" spans="2:12" x14ac:dyDescent="0.3">
      <c r="B243" s="160"/>
      <c r="C243" s="160"/>
      <c r="D243" s="160"/>
      <c r="E243" s="160"/>
      <c r="F243" s="160"/>
      <c r="G243" s="161"/>
      <c r="H243" s="161"/>
      <c r="I243" s="161"/>
      <c r="K243" s="1" t="str">
        <f t="shared" si="6"/>
        <v/>
      </c>
      <c r="L243" s="1" t="e">
        <f t="shared" si="7"/>
        <v>#VALUE!</v>
      </c>
    </row>
    <row r="244" spans="2:12" x14ac:dyDescent="0.3">
      <c r="B244" s="160"/>
      <c r="C244" s="160"/>
      <c r="D244" s="160"/>
      <c r="E244" s="160"/>
      <c r="F244" s="160"/>
      <c r="G244" s="161"/>
      <c r="H244" s="161"/>
      <c r="I244" s="161"/>
      <c r="K244" s="1" t="str">
        <f t="shared" si="6"/>
        <v/>
      </c>
      <c r="L244" s="1" t="e">
        <f t="shared" si="7"/>
        <v>#VALUE!</v>
      </c>
    </row>
    <row r="245" spans="2:12" x14ac:dyDescent="0.3">
      <c r="B245" s="160"/>
      <c r="C245" s="160"/>
      <c r="D245" s="160"/>
      <c r="E245" s="160"/>
      <c r="F245" s="160"/>
      <c r="G245" s="161"/>
      <c r="H245" s="161"/>
      <c r="I245" s="161"/>
      <c r="K245" s="1" t="str">
        <f t="shared" si="6"/>
        <v/>
      </c>
      <c r="L245" s="1" t="e">
        <f t="shared" si="7"/>
        <v>#VALUE!</v>
      </c>
    </row>
    <row r="246" spans="2:12" x14ac:dyDescent="0.3">
      <c r="B246" s="160"/>
      <c r="C246" s="160"/>
      <c r="D246" s="160"/>
      <c r="E246" s="160"/>
      <c r="F246" s="160"/>
      <c r="G246" s="161"/>
      <c r="H246" s="161"/>
      <c r="I246" s="161"/>
      <c r="K246" s="1" t="str">
        <f t="shared" si="6"/>
        <v/>
      </c>
      <c r="L246" s="1" t="e">
        <f t="shared" si="7"/>
        <v>#VALUE!</v>
      </c>
    </row>
    <row r="247" spans="2:12" x14ac:dyDescent="0.3">
      <c r="B247" s="160"/>
      <c r="C247" s="160"/>
      <c r="D247" s="160"/>
      <c r="E247" s="160"/>
      <c r="F247" s="160"/>
      <c r="G247" s="161"/>
      <c r="H247" s="161"/>
      <c r="I247" s="161"/>
      <c r="K247" s="1" t="str">
        <f t="shared" si="6"/>
        <v/>
      </c>
      <c r="L247" s="1" t="e">
        <f t="shared" si="7"/>
        <v>#VALUE!</v>
      </c>
    </row>
    <row r="248" spans="2:12" x14ac:dyDescent="0.3">
      <c r="B248" s="160"/>
      <c r="C248" s="160"/>
      <c r="D248" s="160"/>
      <c r="E248" s="160"/>
      <c r="F248" s="160"/>
      <c r="G248" s="161"/>
      <c r="H248" s="161"/>
      <c r="I248" s="161"/>
      <c r="K248" s="1" t="str">
        <f t="shared" si="6"/>
        <v/>
      </c>
      <c r="L248" s="1" t="e">
        <f t="shared" si="7"/>
        <v>#VALUE!</v>
      </c>
    </row>
    <row r="249" spans="2:12" x14ac:dyDescent="0.3">
      <c r="B249" s="160"/>
      <c r="C249" s="160"/>
      <c r="D249" s="160"/>
      <c r="E249" s="160"/>
      <c r="F249" s="160"/>
      <c r="G249" s="161"/>
      <c r="H249" s="161"/>
      <c r="I249" s="161"/>
      <c r="K249" s="1" t="str">
        <f t="shared" si="6"/>
        <v/>
      </c>
      <c r="L249" s="1" t="e">
        <f t="shared" si="7"/>
        <v>#VALUE!</v>
      </c>
    </row>
    <row r="250" spans="2:12" x14ac:dyDescent="0.3">
      <c r="B250" s="160"/>
      <c r="C250" s="160"/>
      <c r="D250" s="160"/>
      <c r="E250" s="160"/>
      <c r="F250" s="160"/>
      <c r="G250" s="161"/>
      <c r="H250" s="161"/>
      <c r="I250" s="161"/>
      <c r="K250" s="1" t="str">
        <f t="shared" si="6"/>
        <v/>
      </c>
      <c r="L250" s="1" t="e">
        <f t="shared" si="7"/>
        <v>#VALUE!</v>
      </c>
    </row>
    <row r="251" spans="2:12" x14ac:dyDescent="0.3">
      <c r="B251" s="160"/>
      <c r="C251" s="160"/>
      <c r="D251" s="160"/>
      <c r="E251" s="160"/>
      <c r="F251" s="160"/>
      <c r="G251" s="161"/>
      <c r="H251" s="161"/>
      <c r="I251" s="161"/>
      <c r="K251" s="1" t="str">
        <f t="shared" si="6"/>
        <v/>
      </c>
      <c r="L251" s="1" t="e">
        <f t="shared" si="7"/>
        <v>#VALUE!</v>
      </c>
    </row>
    <row r="252" spans="2:12" x14ac:dyDescent="0.3">
      <c r="B252" s="160"/>
      <c r="C252" s="160"/>
      <c r="D252" s="160"/>
      <c r="E252" s="160"/>
      <c r="F252" s="160"/>
      <c r="G252" s="161"/>
      <c r="H252" s="161"/>
      <c r="I252" s="161"/>
      <c r="K252" s="1" t="str">
        <f t="shared" si="6"/>
        <v/>
      </c>
      <c r="L252" s="1" t="e">
        <f t="shared" si="7"/>
        <v>#VALUE!</v>
      </c>
    </row>
    <row r="253" spans="2:12" x14ac:dyDescent="0.3">
      <c r="B253" s="160"/>
      <c r="C253" s="160"/>
      <c r="D253" s="160"/>
      <c r="E253" s="160"/>
      <c r="F253" s="160"/>
      <c r="G253" s="161"/>
      <c r="H253" s="161"/>
      <c r="I253" s="161"/>
      <c r="K253" s="1" t="str">
        <f t="shared" si="6"/>
        <v/>
      </c>
      <c r="L253" s="1" t="e">
        <f t="shared" si="7"/>
        <v>#VALUE!</v>
      </c>
    </row>
    <row r="254" spans="2:12" x14ac:dyDescent="0.3">
      <c r="B254" s="160"/>
      <c r="C254" s="160"/>
      <c r="D254" s="160"/>
      <c r="E254" s="160"/>
      <c r="F254" s="160"/>
      <c r="G254" s="161"/>
      <c r="H254" s="161"/>
      <c r="I254" s="161"/>
      <c r="K254" s="1" t="str">
        <f t="shared" si="6"/>
        <v/>
      </c>
      <c r="L254" s="1" t="e">
        <f t="shared" si="7"/>
        <v>#VALUE!</v>
      </c>
    </row>
    <row r="255" spans="2:12" x14ac:dyDescent="0.3">
      <c r="B255" s="160"/>
      <c r="C255" s="160"/>
      <c r="D255" s="160"/>
      <c r="E255" s="160"/>
      <c r="F255" s="160"/>
      <c r="G255" s="161"/>
      <c r="H255" s="161"/>
      <c r="I255" s="161"/>
      <c r="K255" s="1" t="str">
        <f t="shared" si="6"/>
        <v/>
      </c>
      <c r="L255" s="1" t="e">
        <f t="shared" si="7"/>
        <v>#VALUE!</v>
      </c>
    </row>
    <row r="256" spans="2:12" x14ac:dyDescent="0.3">
      <c r="B256" s="160"/>
      <c r="C256" s="160"/>
      <c r="D256" s="160"/>
      <c r="E256" s="160"/>
      <c r="F256" s="160"/>
      <c r="G256" s="161"/>
      <c r="H256" s="161"/>
      <c r="I256" s="161"/>
      <c r="K256" s="1" t="str">
        <f t="shared" si="6"/>
        <v/>
      </c>
      <c r="L256" s="1" t="e">
        <f t="shared" si="7"/>
        <v>#VALUE!</v>
      </c>
    </row>
    <row r="257" spans="2:12" x14ac:dyDescent="0.3">
      <c r="B257" s="160"/>
      <c r="C257" s="160"/>
      <c r="D257" s="160"/>
      <c r="E257" s="160"/>
      <c r="F257" s="160"/>
      <c r="G257" s="161"/>
      <c r="H257" s="161"/>
      <c r="I257" s="161"/>
      <c r="K257" s="1" t="str">
        <f t="shared" si="6"/>
        <v/>
      </c>
      <c r="L257" s="1" t="e">
        <f t="shared" si="7"/>
        <v>#VALUE!</v>
      </c>
    </row>
    <row r="258" spans="2:12" x14ac:dyDescent="0.3">
      <c r="B258" s="160"/>
      <c r="C258" s="160"/>
      <c r="D258" s="160"/>
      <c r="E258" s="160"/>
      <c r="F258" s="160"/>
      <c r="G258" s="161"/>
      <c r="H258" s="161"/>
      <c r="I258" s="161"/>
      <c r="K258" s="1" t="str">
        <f t="shared" si="6"/>
        <v/>
      </c>
      <c r="L258" s="1" t="e">
        <f t="shared" si="7"/>
        <v>#VALUE!</v>
      </c>
    </row>
    <row r="259" spans="2:12" x14ac:dyDescent="0.3">
      <c r="B259" s="160"/>
      <c r="C259" s="160"/>
      <c r="D259" s="160"/>
      <c r="E259" s="160"/>
      <c r="F259" s="160"/>
      <c r="G259" s="161"/>
      <c r="H259" s="161"/>
      <c r="I259" s="161"/>
      <c r="K259" s="1" t="str">
        <f t="shared" si="6"/>
        <v/>
      </c>
      <c r="L259" s="1" t="e">
        <f t="shared" si="7"/>
        <v>#VALUE!</v>
      </c>
    </row>
    <row r="260" spans="2:12" x14ac:dyDescent="0.3">
      <c r="B260" s="160"/>
      <c r="C260" s="160"/>
      <c r="D260" s="160"/>
      <c r="E260" s="160"/>
      <c r="F260" s="160"/>
      <c r="G260" s="161"/>
      <c r="H260" s="161"/>
      <c r="I260" s="161"/>
      <c r="K260" s="1" t="str">
        <f t="shared" si="6"/>
        <v/>
      </c>
      <c r="L260" s="1" t="e">
        <f t="shared" si="7"/>
        <v>#VALUE!</v>
      </c>
    </row>
    <row r="261" spans="2:12" x14ac:dyDescent="0.3">
      <c r="B261" s="160"/>
      <c r="C261" s="160"/>
      <c r="D261" s="160"/>
      <c r="E261" s="160"/>
      <c r="F261" s="160"/>
      <c r="G261" s="161"/>
      <c r="H261" s="161"/>
      <c r="I261" s="161"/>
      <c r="K261" s="1" t="str">
        <f t="shared" si="6"/>
        <v/>
      </c>
      <c r="L261" s="1" t="e">
        <f t="shared" si="7"/>
        <v>#VALUE!</v>
      </c>
    </row>
    <row r="262" spans="2:12" x14ac:dyDescent="0.3">
      <c r="B262" s="160"/>
      <c r="C262" s="160"/>
      <c r="D262" s="160"/>
      <c r="E262" s="160"/>
      <c r="F262" s="160"/>
      <c r="G262" s="161"/>
      <c r="H262" s="161"/>
      <c r="I262" s="161"/>
      <c r="K262" s="1" t="str">
        <f t="shared" si="6"/>
        <v/>
      </c>
      <c r="L262" s="1" t="e">
        <f t="shared" si="7"/>
        <v>#VALUE!</v>
      </c>
    </row>
    <row r="263" spans="2:12" x14ac:dyDescent="0.3">
      <c r="B263" s="160"/>
      <c r="C263" s="160"/>
      <c r="D263" s="160"/>
      <c r="E263" s="160"/>
      <c r="F263" s="160"/>
      <c r="G263" s="161"/>
      <c r="H263" s="161"/>
      <c r="I263" s="161"/>
      <c r="K263" s="1" t="str">
        <f t="shared" si="6"/>
        <v/>
      </c>
      <c r="L263" s="1" t="e">
        <f t="shared" si="7"/>
        <v>#VALUE!</v>
      </c>
    </row>
    <row r="264" spans="2:12" x14ac:dyDescent="0.3">
      <c r="B264" s="160"/>
      <c r="C264" s="160"/>
      <c r="D264" s="160"/>
      <c r="E264" s="160"/>
      <c r="F264" s="160"/>
      <c r="G264" s="161"/>
      <c r="H264" s="161"/>
      <c r="I264" s="161"/>
      <c r="K264" s="1" t="str">
        <f t="shared" si="6"/>
        <v/>
      </c>
      <c r="L264" s="1" t="e">
        <f t="shared" si="7"/>
        <v>#VALUE!</v>
      </c>
    </row>
    <row r="265" spans="2:12" x14ac:dyDescent="0.3">
      <c r="B265" s="160"/>
      <c r="C265" s="160"/>
      <c r="D265" s="160"/>
      <c r="E265" s="160"/>
      <c r="F265" s="160"/>
      <c r="G265" s="161"/>
      <c r="H265" s="161"/>
      <c r="I265" s="161"/>
      <c r="K265" s="1" t="str">
        <f t="shared" si="6"/>
        <v/>
      </c>
      <c r="L265" s="1" t="e">
        <f t="shared" si="7"/>
        <v>#VALUE!</v>
      </c>
    </row>
    <row r="266" spans="2:12" x14ac:dyDescent="0.3">
      <c r="B266" s="160"/>
      <c r="C266" s="160"/>
      <c r="D266" s="160"/>
      <c r="E266" s="160"/>
      <c r="F266" s="160"/>
      <c r="G266" s="161"/>
      <c r="H266" s="161"/>
      <c r="I266" s="161"/>
      <c r="K266" s="1" t="str">
        <f t="shared" si="6"/>
        <v/>
      </c>
      <c r="L266" s="1" t="e">
        <f t="shared" si="7"/>
        <v>#VALUE!</v>
      </c>
    </row>
    <row r="267" spans="2:12" x14ac:dyDescent="0.3">
      <c r="B267" s="160"/>
      <c r="C267" s="160"/>
      <c r="D267" s="160"/>
      <c r="E267" s="160"/>
      <c r="F267" s="160"/>
      <c r="G267" s="161"/>
      <c r="H267" s="161"/>
      <c r="I267" s="161"/>
      <c r="K267" s="1" t="str">
        <f t="shared" si="6"/>
        <v/>
      </c>
      <c r="L267" s="1" t="e">
        <f t="shared" si="7"/>
        <v>#VALUE!</v>
      </c>
    </row>
    <row r="268" spans="2:12" x14ac:dyDescent="0.3">
      <c r="B268" s="160"/>
      <c r="C268" s="160"/>
      <c r="D268" s="160"/>
      <c r="E268" s="160"/>
      <c r="F268" s="160"/>
      <c r="G268" s="161"/>
      <c r="H268" s="161"/>
      <c r="I268" s="161"/>
      <c r="K268" s="1" t="str">
        <f t="shared" si="6"/>
        <v/>
      </c>
      <c r="L268" s="1" t="e">
        <f t="shared" si="7"/>
        <v>#VALUE!</v>
      </c>
    </row>
    <row r="269" spans="2:12" x14ac:dyDescent="0.3">
      <c r="B269" s="160"/>
      <c r="C269" s="160"/>
      <c r="D269" s="160"/>
      <c r="E269" s="160"/>
      <c r="F269" s="160"/>
      <c r="G269" s="161"/>
      <c r="H269" s="161"/>
      <c r="I269" s="161"/>
      <c r="K269" s="1" t="str">
        <f t="shared" si="6"/>
        <v/>
      </c>
      <c r="L269" s="1" t="e">
        <f t="shared" si="7"/>
        <v>#VALUE!</v>
      </c>
    </row>
    <row r="270" spans="2:12" x14ac:dyDescent="0.3">
      <c r="B270" s="160"/>
      <c r="C270" s="160"/>
      <c r="D270" s="160"/>
      <c r="E270" s="160"/>
      <c r="F270" s="160"/>
      <c r="G270" s="161"/>
      <c r="H270" s="161"/>
      <c r="I270" s="161"/>
      <c r="K270" s="1" t="str">
        <f t="shared" si="6"/>
        <v/>
      </c>
      <c r="L270" s="1" t="e">
        <f t="shared" si="7"/>
        <v>#VALUE!</v>
      </c>
    </row>
    <row r="271" spans="2:12" x14ac:dyDescent="0.3">
      <c r="B271" s="160"/>
      <c r="C271" s="160"/>
      <c r="D271" s="160"/>
      <c r="E271" s="160"/>
      <c r="F271" s="160"/>
      <c r="G271" s="161"/>
      <c r="H271" s="161"/>
      <c r="I271" s="161"/>
      <c r="K271" s="1" t="str">
        <f t="shared" si="6"/>
        <v/>
      </c>
      <c r="L271" s="1" t="e">
        <f t="shared" si="7"/>
        <v>#VALUE!</v>
      </c>
    </row>
    <row r="272" spans="2:12" x14ac:dyDescent="0.3">
      <c r="B272" s="160"/>
      <c r="C272" s="160"/>
      <c r="D272" s="160"/>
      <c r="E272" s="160"/>
      <c r="F272" s="160"/>
      <c r="G272" s="161"/>
      <c r="H272" s="161"/>
      <c r="I272" s="161"/>
      <c r="K272" s="1" t="str">
        <f t="shared" si="6"/>
        <v/>
      </c>
      <c r="L272" s="1" t="e">
        <f t="shared" si="7"/>
        <v>#VALUE!</v>
      </c>
    </row>
    <row r="273" spans="2:12" x14ac:dyDescent="0.3">
      <c r="B273" s="160"/>
      <c r="C273" s="160"/>
      <c r="D273" s="160"/>
      <c r="E273" s="160"/>
      <c r="F273" s="160"/>
      <c r="G273" s="161"/>
      <c r="H273" s="161"/>
      <c r="I273" s="161"/>
      <c r="K273" s="1" t="str">
        <f t="shared" si="6"/>
        <v/>
      </c>
      <c r="L273" s="1" t="e">
        <f t="shared" si="7"/>
        <v>#VALUE!</v>
      </c>
    </row>
    <row r="274" spans="2:12" x14ac:dyDescent="0.3">
      <c r="B274" s="160"/>
      <c r="C274" s="160"/>
      <c r="D274" s="160"/>
      <c r="E274" s="160"/>
      <c r="F274" s="160"/>
      <c r="G274" s="161"/>
      <c r="H274" s="161"/>
      <c r="I274" s="161"/>
      <c r="K274" s="1" t="str">
        <f t="shared" si="6"/>
        <v/>
      </c>
      <c r="L274" s="1" t="e">
        <f t="shared" si="7"/>
        <v>#VALUE!</v>
      </c>
    </row>
    <row r="275" spans="2:12" x14ac:dyDescent="0.3">
      <c r="B275" s="160"/>
      <c r="C275" s="160"/>
      <c r="D275" s="160"/>
      <c r="E275" s="160"/>
      <c r="F275" s="160"/>
      <c r="G275" s="161"/>
      <c r="H275" s="161"/>
      <c r="I275" s="161"/>
      <c r="K275" s="1" t="str">
        <f t="shared" si="6"/>
        <v/>
      </c>
      <c r="L275" s="1" t="e">
        <f t="shared" si="7"/>
        <v>#VALUE!</v>
      </c>
    </row>
    <row r="276" spans="2:12" x14ac:dyDescent="0.3">
      <c r="B276" s="160"/>
      <c r="C276" s="160"/>
      <c r="D276" s="160"/>
      <c r="E276" s="160"/>
      <c r="F276" s="160"/>
      <c r="G276" s="161"/>
      <c r="H276" s="161"/>
      <c r="I276" s="161"/>
      <c r="K276" s="1" t="str">
        <f t="shared" si="6"/>
        <v/>
      </c>
      <c r="L276" s="1" t="e">
        <f t="shared" si="7"/>
        <v>#VALUE!</v>
      </c>
    </row>
    <row r="277" spans="2:12" x14ac:dyDescent="0.3">
      <c r="B277" s="160"/>
      <c r="C277" s="160"/>
      <c r="D277" s="160"/>
      <c r="E277" s="160"/>
      <c r="F277" s="160"/>
      <c r="G277" s="161"/>
      <c r="H277" s="161"/>
      <c r="I277" s="161"/>
      <c r="K277" s="1" t="str">
        <f t="shared" si="6"/>
        <v/>
      </c>
      <c r="L277" s="1" t="e">
        <f t="shared" si="7"/>
        <v>#VALUE!</v>
      </c>
    </row>
    <row r="278" spans="2:12" x14ac:dyDescent="0.3">
      <c r="B278" s="160"/>
      <c r="C278" s="160"/>
      <c r="D278" s="160"/>
      <c r="E278" s="160"/>
      <c r="F278" s="160"/>
      <c r="G278" s="161"/>
      <c r="H278" s="161"/>
      <c r="I278" s="161"/>
      <c r="K278" s="1" t="str">
        <f t="shared" si="6"/>
        <v/>
      </c>
      <c r="L278" s="1" t="e">
        <f t="shared" si="7"/>
        <v>#VALUE!</v>
      </c>
    </row>
    <row r="279" spans="2:12" x14ac:dyDescent="0.3">
      <c r="B279" s="160"/>
      <c r="C279" s="160"/>
      <c r="D279" s="160"/>
      <c r="E279" s="160"/>
      <c r="F279" s="160"/>
      <c r="G279" s="161"/>
      <c r="H279" s="161"/>
      <c r="I279" s="161"/>
      <c r="K279" s="1" t="str">
        <f t="shared" si="6"/>
        <v/>
      </c>
      <c r="L279" s="1" t="e">
        <f t="shared" si="7"/>
        <v>#VALUE!</v>
      </c>
    </row>
    <row r="280" spans="2:12" x14ac:dyDescent="0.3">
      <c r="B280" s="160"/>
      <c r="C280" s="160"/>
      <c r="D280" s="160"/>
      <c r="E280" s="160"/>
      <c r="F280" s="160"/>
      <c r="G280" s="161"/>
      <c r="H280" s="161"/>
      <c r="I280" s="161"/>
      <c r="K280" s="1" t="str">
        <f t="shared" si="6"/>
        <v/>
      </c>
      <c r="L280" s="1" t="e">
        <f t="shared" si="7"/>
        <v>#VALUE!</v>
      </c>
    </row>
    <row r="281" spans="2:12" x14ac:dyDescent="0.3">
      <c r="B281" s="160"/>
      <c r="C281" s="160"/>
      <c r="D281" s="160"/>
      <c r="E281" s="160"/>
      <c r="F281" s="160"/>
      <c r="G281" s="161"/>
      <c r="H281" s="161"/>
      <c r="I281" s="161"/>
      <c r="K281" s="1" t="str">
        <f t="shared" si="6"/>
        <v/>
      </c>
      <c r="L281" s="1" t="e">
        <f t="shared" si="7"/>
        <v>#VALUE!</v>
      </c>
    </row>
    <row r="282" spans="2:12" x14ac:dyDescent="0.3">
      <c r="B282" s="160"/>
      <c r="C282" s="160"/>
      <c r="D282" s="160"/>
      <c r="E282" s="160"/>
      <c r="F282" s="160"/>
      <c r="G282" s="161"/>
      <c r="H282" s="161"/>
      <c r="I282" s="161"/>
      <c r="K282" s="1" t="str">
        <f t="shared" si="6"/>
        <v/>
      </c>
      <c r="L282" s="1" t="e">
        <f t="shared" si="7"/>
        <v>#VALUE!</v>
      </c>
    </row>
    <row r="283" spans="2:12" x14ac:dyDescent="0.3">
      <c r="B283" s="160"/>
      <c r="C283" s="160"/>
      <c r="D283" s="160"/>
      <c r="E283" s="160"/>
      <c r="F283" s="160"/>
      <c r="G283" s="161"/>
      <c r="H283" s="161"/>
      <c r="I283" s="161"/>
      <c r="K283" s="1" t="str">
        <f t="shared" si="6"/>
        <v/>
      </c>
      <c r="L283" s="1" t="e">
        <f t="shared" si="7"/>
        <v>#VALUE!</v>
      </c>
    </row>
    <row r="284" spans="2:12" x14ac:dyDescent="0.3">
      <c r="B284" s="160"/>
      <c r="C284" s="160"/>
      <c r="D284" s="160"/>
      <c r="E284" s="160"/>
      <c r="F284" s="160"/>
      <c r="G284" s="161"/>
      <c r="H284" s="161"/>
      <c r="I284" s="161"/>
      <c r="K284" s="1" t="str">
        <f t="shared" si="6"/>
        <v/>
      </c>
      <c r="L284" s="1" t="e">
        <f t="shared" si="7"/>
        <v>#VALUE!</v>
      </c>
    </row>
    <row r="285" spans="2:12" x14ac:dyDescent="0.3">
      <c r="B285" s="160"/>
      <c r="C285" s="160"/>
      <c r="D285" s="160"/>
      <c r="E285" s="160"/>
      <c r="F285" s="160"/>
      <c r="G285" s="161"/>
      <c r="H285" s="161"/>
      <c r="I285" s="161"/>
      <c r="K285" s="1" t="str">
        <f t="shared" si="6"/>
        <v/>
      </c>
      <c r="L285" s="1" t="e">
        <f t="shared" si="7"/>
        <v>#VALUE!</v>
      </c>
    </row>
    <row r="286" spans="2:12" x14ac:dyDescent="0.3">
      <c r="B286" s="160"/>
      <c r="C286" s="160"/>
      <c r="D286" s="160"/>
      <c r="E286" s="160"/>
      <c r="F286" s="160"/>
      <c r="G286" s="161"/>
      <c r="H286" s="161"/>
      <c r="I286" s="161"/>
      <c r="K286" s="1" t="str">
        <f t="shared" si="6"/>
        <v/>
      </c>
      <c r="L286" s="1" t="e">
        <f t="shared" si="7"/>
        <v>#VALUE!</v>
      </c>
    </row>
    <row r="287" spans="2:12" x14ac:dyDescent="0.3">
      <c r="B287" s="160"/>
      <c r="C287" s="160"/>
      <c r="D287" s="160"/>
      <c r="E287" s="160"/>
      <c r="F287" s="160"/>
      <c r="G287" s="161"/>
      <c r="H287" s="161"/>
      <c r="I287" s="161"/>
      <c r="K287" s="1" t="str">
        <f t="shared" si="6"/>
        <v/>
      </c>
      <c r="L287" s="1" t="e">
        <f t="shared" si="7"/>
        <v>#VALUE!</v>
      </c>
    </row>
    <row r="288" spans="2:12" x14ac:dyDescent="0.3">
      <c r="B288" s="160"/>
      <c r="C288" s="160"/>
      <c r="D288" s="160"/>
      <c r="E288" s="160"/>
      <c r="F288" s="160"/>
      <c r="G288" s="161"/>
      <c r="H288" s="161"/>
      <c r="I288" s="161"/>
      <c r="K288" s="1" t="str">
        <f t="shared" si="6"/>
        <v/>
      </c>
      <c r="L288" s="1" t="e">
        <f t="shared" si="7"/>
        <v>#VALUE!</v>
      </c>
    </row>
    <row r="289" spans="2:12" x14ac:dyDescent="0.3">
      <c r="B289" s="160"/>
      <c r="C289" s="160"/>
      <c r="D289" s="160"/>
      <c r="E289" s="160"/>
      <c r="F289" s="160"/>
      <c r="G289" s="161"/>
      <c r="H289" s="161"/>
      <c r="I289" s="161"/>
      <c r="K289" s="1" t="str">
        <f t="shared" si="6"/>
        <v/>
      </c>
      <c r="L289" s="1" t="e">
        <f t="shared" si="7"/>
        <v>#VALUE!</v>
      </c>
    </row>
    <row r="290" spans="2:12" x14ac:dyDescent="0.3">
      <c r="B290" s="160"/>
      <c r="C290" s="160"/>
      <c r="D290" s="160"/>
      <c r="E290" s="160"/>
      <c r="F290" s="160"/>
      <c r="G290" s="161"/>
      <c r="H290" s="161"/>
      <c r="I290" s="161"/>
      <c r="K290" s="1" t="str">
        <f t="shared" si="6"/>
        <v/>
      </c>
      <c r="L290" s="1" t="e">
        <f t="shared" si="7"/>
        <v>#VALUE!</v>
      </c>
    </row>
    <row r="291" spans="2:12" x14ac:dyDescent="0.3">
      <c r="B291" s="160"/>
      <c r="C291" s="160"/>
      <c r="D291" s="160"/>
      <c r="E291" s="160"/>
      <c r="F291" s="160"/>
      <c r="G291" s="161"/>
      <c r="H291" s="161"/>
      <c r="I291" s="161"/>
      <c r="K291" s="1" t="str">
        <f t="shared" si="6"/>
        <v/>
      </c>
      <c r="L291" s="1" t="e">
        <f t="shared" si="7"/>
        <v>#VALUE!</v>
      </c>
    </row>
    <row r="292" spans="2:12" x14ac:dyDescent="0.3">
      <c r="B292" s="160"/>
      <c r="C292" s="160"/>
      <c r="D292" s="160"/>
      <c r="E292" s="160"/>
      <c r="F292" s="160"/>
      <c r="G292" s="161"/>
      <c r="H292" s="161"/>
      <c r="I292" s="161"/>
      <c r="K292" s="1" t="str">
        <f t="shared" si="6"/>
        <v/>
      </c>
      <c r="L292" s="1" t="e">
        <f t="shared" si="7"/>
        <v>#VALUE!</v>
      </c>
    </row>
    <row r="293" spans="2:12" x14ac:dyDescent="0.3">
      <c r="B293" s="160"/>
      <c r="C293" s="160"/>
      <c r="D293" s="160"/>
      <c r="E293" s="160"/>
      <c r="F293" s="160"/>
      <c r="G293" s="161"/>
      <c r="H293" s="161"/>
      <c r="I293" s="161"/>
      <c r="K293" s="1" t="str">
        <f t="shared" si="6"/>
        <v/>
      </c>
      <c r="L293" s="1" t="e">
        <f t="shared" si="7"/>
        <v>#VALUE!</v>
      </c>
    </row>
    <row r="294" spans="2:12" x14ac:dyDescent="0.3">
      <c r="B294" s="160"/>
      <c r="C294" s="160"/>
      <c r="D294" s="160"/>
      <c r="E294" s="160"/>
      <c r="F294" s="160"/>
      <c r="G294" s="161"/>
      <c r="H294" s="161"/>
      <c r="I294" s="161"/>
      <c r="K294" s="1" t="str">
        <f t="shared" si="6"/>
        <v/>
      </c>
      <c r="L294" s="1" t="e">
        <f t="shared" si="7"/>
        <v>#VALUE!</v>
      </c>
    </row>
    <row r="295" spans="2:12" x14ac:dyDescent="0.3">
      <c r="B295" s="160"/>
      <c r="C295" s="160"/>
      <c r="D295" s="160"/>
      <c r="E295" s="160"/>
      <c r="F295" s="160"/>
      <c r="G295" s="161"/>
      <c r="H295" s="161"/>
      <c r="I295" s="161"/>
      <c r="K295" s="1" t="str">
        <f t="shared" si="6"/>
        <v/>
      </c>
      <c r="L295" s="1" t="e">
        <f t="shared" si="7"/>
        <v>#VALUE!</v>
      </c>
    </row>
    <row r="296" spans="2:12" x14ac:dyDescent="0.3">
      <c r="B296" s="160"/>
      <c r="C296" s="160"/>
      <c r="D296" s="160"/>
      <c r="E296" s="160"/>
      <c r="F296" s="160"/>
      <c r="G296" s="161"/>
      <c r="H296" s="161"/>
      <c r="I296" s="161"/>
      <c r="K296" s="1" t="str">
        <f t="shared" si="6"/>
        <v/>
      </c>
      <c r="L296" s="1" t="e">
        <f t="shared" si="7"/>
        <v>#VALUE!</v>
      </c>
    </row>
    <row r="297" spans="2:12" x14ac:dyDescent="0.3">
      <c r="B297" s="160"/>
      <c r="C297" s="160"/>
      <c r="D297" s="160"/>
      <c r="E297" s="160"/>
      <c r="F297" s="160"/>
      <c r="G297" s="161"/>
      <c r="H297" s="161"/>
      <c r="I297" s="161"/>
      <c r="K297" s="1" t="str">
        <f t="shared" si="6"/>
        <v/>
      </c>
      <c r="L297" s="1" t="e">
        <f t="shared" si="7"/>
        <v>#VALUE!</v>
      </c>
    </row>
    <row r="298" spans="2:12" x14ac:dyDescent="0.3">
      <c r="B298" s="160"/>
      <c r="C298" s="160"/>
      <c r="D298" s="160"/>
      <c r="E298" s="160"/>
      <c r="F298" s="160"/>
      <c r="G298" s="161"/>
      <c r="H298" s="161"/>
      <c r="I298" s="161"/>
      <c r="K298" s="1" t="str">
        <f t="shared" si="6"/>
        <v/>
      </c>
      <c r="L298" s="1" t="e">
        <f t="shared" si="7"/>
        <v>#VALUE!</v>
      </c>
    </row>
    <row r="299" spans="2:12" x14ac:dyDescent="0.3">
      <c r="B299" s="160"/>
      <c r="C299" s="160"/>
      <c r="D299" s="160"/>
      <c r="E299" s="160"/>
      <c r="F299" s="160"/>
      <c r="G299" s="161"/>
      <c r="H299" s="161"/>
      <c r="I299" s="161"/>
      <c r="K299" s="1" t="str">
        <f t="shared" si="6"/>
        <v/>
      </c>
      <c r="L299" s="1" t="e">
        <f t="shared" si="7"/>
        <v>#VALUE!</v>
      </c>
    </row>
    <row r="300" spans="2:12" x14ac:dyDescent="0.3">
      <c r="B300" s="160"/>
      <c r="C300" s="160"/>
      <c r="D300" s="160"/>
      <c r="E300" s="160"/>
      <c r="F300" s="160"/>
      <c r="G300" s="161"/>
      <c r="H300" s="161"/>
      <c r="I300" s="161"/>
      <c r="K300" s="1" t="str">
        <f t="shared" si="6"/>
        <v/>
      </c>
      <c r="L300" s="1" t="e">
        <f t="shared" si="7"/>
        <v>#VALUE!</v>
      </c>
    </row>
    <row r="301" spans="2:12" x14ac:dyDescent="0.3">
      <c r="B301" s="160"/>
      <c r="C301" s="160"/>
      <c r="D301" s="160"/>
      <c r="E301" s="160"/>
      <c r="F301" s="160"/>
      <c r="G301" s="161"/>
      <c r="H301" s="161"/>
      <c r="I301" s="161"/>
      <c r="K301" s="1" t="str">
        <f t="shared" ref="K301:K364" si="8">IFERROR(H301/I301,"")</f>
        <v/>
      </c>
      <c r="L301" s="1" t="e">
        <f t="shared" si="7"/>
        <v>#VALUE!</v>
      </c>
    </row>
    <row r="302" spans="2:12" x14ac:dyDescent="0.3">
      <c r="B302" s="160"/>
      <c r="C302" s="160"/>
      <c r="D302" s="160"/>
      <c r="E302" s="160"/>
      <c r="F302" s="160"/>
      <c r="G302" s="161"/>
      <c r="H302" s="161"/>
      <c r="I302" s="161"/>
      <c r="K302" s="1" t="str">
        <f t="shared" si="8"/>
        <v/>
      </c>
      <c r="L302" s="1" t="e">
        <f t="shared" ref="L302:L365" si="9">K302+L301-$O$43</f>
        <v>#VALUE!</v>
      </c>
    </row>
    <row r="303" spans="2:12" x14ac:dyDescent="0.3">
      <c r="B303" s="160"/>
      <c r="C303" s="160"/>
      <c r="D303" s="160"/>
      <c r="E303" s="160"/>
      <c r="F303" s="160"/>
      <c r="G303" s="161"/>
      <c r="H303" s="161"/>
      <c r="I303" s="161"/>
      <c r="K303" s="1" t="str">
        <f t="shared" si="8"/>
        <v/>
      </c>
      <c r="L303" s="1" t="e">
        <f t="shared" si="9"/>
        <v>#VALUE!</v>
      </c>
    </row>
    <row r="304" spans="2:12" x14ac:dyDescent="0.3">
      <c r="B304" s="160"/>
      <c r="C304" s="160"/>
      <c r="D304" s="160"/>
      <c r="E304" s="160"/>
      <c r="F304" s="160"/>
      <c r="G304" s="161"/>
      <c r="H304" s="161"/>
      <c r="I304" s="161"/>
      <c r="K304" s="1" t="str">
        <f t="shared" si="8"/>
        <v/>
      </c>
      <c r="L304" s="1" t="e">
        <f t="shared" si="9"/>
        <v>#VALUE!</v>
      </c>
    </row>
    <row r="305" spans="2:12" x14ac:dyDescent="0.3">
      <c r="B305" s="160"/>
      <c r="C305" s="160"/>
      <c r="D305" s="160"/>
      <c r="E305" s="160"/>
      <c r="F305" s="160"/>
      <c r="G305" s="161"/>
      <c r="H305" s="161"/>
      <c r="I305" s="161"/>
      <c r="K305" s="1" t="str">
        <f t="shared" si="8"/>
        <v/>
      </c>
      <c r="L305" s="1" t="e">
        <f t="shared" si="9"/>
        <v>#VALUE!</v>
      </c>
    </row>
    <row r="306" spans="2:12" x14ac:dyDescent="0.3">
      <c r="B306" s="160"/>
      <c r="C306" s="160"/>
      <c r="D306" s="160"/>
      <c r="E306" s="160"/>
      <c r="F306" s="160"/>
      <c r="G306" s="161"/>
      <c r="H306" s="161"/>
      <c r="I306" s="161"/>
      <c r="K306" s="1" t="str">
        <f t="shared" si="8"/>
        <v/>
      </c>
      <c r="L306" s="1" t="e">
        <f t="shared" si="9"/>
        <v>#VALUE!</v>
      </c>
    </row>
    <row r="307" spans="2:12" x14ac:dyDescent="0.3">
      <c r="B307" s="160"/>
      <c r="C307" s="160"/>
      <c r="D307" s="160"/>
      <c r="E307" s="160"/>
      <c r="F307" s="160"/>
      <c r="G307" s="161"/>
      <c r="H307" s="161"/>
      <c r="I307" s="161"/>
      <c r="K307" s="1" t="str">
        <f t="shared" si="8"/>
        <v/>
      </c>
      <c r="L307" s="1" t="e">
        <f t="shared" si="9"/>
        <v>#VALUE!</v>
      </c>
    </row>
    <row r="308" spans="2:12" x14ac:dyDescent="0.3">
      <c r="B308" s="160"/>
      <c r="C308" s="160"/>
      <c r="D308" s="160"/>
      <c r="E308" s="160"/>
      <c r="F308" s="160"/>
      <c r="G308" s="161"/>
      <c r="H308" s="161"/>
      <c r="I308" s="161"/>
      <c r="K308" s="1" t="str">
        <f t="shared" si="8"/>
        <v/>
      </c>
      <c r="L308" s="1" t="e">
        <f t="shared" si="9"/>
        <v>#VALUE!</v>
      </c>
    </row>
    <row r="309" spans="2:12" x14ac:dyDescent="0.3">
      <c r="B309" s="160"/>
      <c r="C309" s="160"/>
      <c r="D309" s="160"/>
      <c r="E309" s="160"/>
      <c r="F309" s="160"/>
      <c r="G309" s="161"/>
      <c r="H309" s="161"/>
      <c r="I309" s="161"/>
      <c r="K309" s="1" t="str">
        <f t="shared" si="8"/>
        <v/>
      </c>
      <c r="L309" s="1" t="e">
        <f t="shared" si="9"/>
        <v>#VALUE!</v>
      </c>
    </row>
    <row r="310" spans="2:12" x14ac:dyDescent="0.3">
      <c r="B310" s="160"/>
      <c r="C310" s="160"/>
      <c r="D310" s="160"/>
      <c r="E310" s="160"/>
      <c r="F310" s="160"/>
      <c r="G310" s="161"/>
      <c r="H310" s="161"/>
      <c r="I310" s="161"/>
      <c r="K310" s="1" t="str">
        <f t="shared" si="8"/>
        <v/>
      </c>
      <c r="L310" s="1" t="e">
        <f t="shared" si="9"/>
        <v>#VALUE!</v>
      </c>
    </row>
    <row r="311" spans="2:12" x14ac:dyDescent="0.3">
      <c r="B311" s="160"/>
      <c r="C311" s="160"/>
      <c r="D311" s="160"/>
      <c r="E311" s="160"/>
      <c r="F311" s="160"/>
      <c r="G311" s="161"/>
      <c r="H311" s="161"/>
      <c r="I311" s="161"/>
      <c r="K311" s="1" t="str">
        <f t="shared" si="8"/>
        <v/>
      </c>
      <c r="L311" s="1" t="e">
        <f t="shared" si="9"/>
        <v>#VALUE!</v>
      </c>
    </row>
    <row r="312" spans="2:12" x14ac:dyDescent="0.3">
      <c r="B312" s="160"/>
      <c r="C312" s="160"/>
      <c r="D312" s="160"/>
      <c r="E312" s="160"/>
      <c r="F312" s="160"/>
      <c r="G312" s="161"/>
      <c r="H312" s="161"/>
      <c r="I312" s="161"/>
      <c r="K312" s="1" t="str">
        <f t="shared" si="8"/>
        <v/>
      </c>
      <c r="L312" s="1" t="e">
        <f t="shared" si="9"/>
        <v>#VALUE!</v>
      </c>
    </row>
    <row r="313" spans="2:12" x14ac:dyDescent="0.3">
      <c r="B313" s="160"/>
      <c r="C313" s="160"/>
      <c r="D313" s="160"/>
      <c r="E313" s="160"/>
      <c r="F313" s="160"/>
      <c r="G313" s="161"/>
      <c r="H313" s="161"/>
      <c r="I313" s="161"/>
      <c r="K313" s="1" t="str">
        <f t="shared" si="8"/>
        <v/>
      </c>
      <c r="L313" s="1" t="e">
        <f t="shared" si="9"/>
        <v>#VALUE!</v>
      </c>
    </row>
    <row r="314" spans="2:12" x14ac:dyDescent="0.3">
      <c r="B314" s="160"/>
      <c r="C314" s="160"/>
      <c r="D314" s="160"/>
      <c r="E314" s="160"/>
      <c r="F314" s="160"/>
      <c r="G314" s="161"/>
      <c r="H314" s="161"/>
      <c r="I314" s="161"/>
      <c r="K314" s="1" t="str">
        <f t="shared" si="8"/>
        <v/>
      </c>
      <c r="L314" s="1" t="e">
        <f t="shared" si="9"/>
        <v>#VALUE!</v>
      </c>
    </row>
    <row r="315" spans="2:12" x14ac:dyDescent="0.3">
      <c r="B315" s="160"/>
      <c r="C315" s="160"/>
      <c r="D315" s="160"/>
      <c r="E315" s="160"/>
      <c r="F315" s="160"/>
      <c r="G315" s="161"/>
      <c r="H315" s="161"/>
      <c r="I315" s="161"/>
      <c r="K315" s="1" t="str">
        <f t="shared" si="8"/>
        <v/>
      </c>
      <c r="L315" s="1" t="e">
        <f t="shared" si="9"/>
        <v>#VALUE!</v>
      </c>
    </row>
    <row r="316" spans="2:12" x14ac:dyDescent="0.3">
      <c r="B316" s="160"/>
      <c r="C316" s="160"/>
      <c r="D316" s="160"/>
      <c r="E316" s="160"/>
      <c r="F316" s="160"/>
      <c r="G316" s="161"/>
      <c r="H316" s="161"/>
      <c r="I316" s="161"/>
      <c r="K316" s="1" t="str">
        <f t="shared" si="8"/>
        <v/>
      </c>
      <c r="L316" s="1" t="e">
        <f t="shared" si="9"/>
        <v>#VALUE!</v>
      </c>
    </row>
    <row r="317" spans="2:12" x14ac:dyDescent="0.3">
      <c r="B317" s="160"/>
      <c r="C317" s="160"/>
      <c r="D317" s="160"/>
      <c r="E317" s="160"/>
      <c r="F317" s="160"/>
      <c r="G317" s="161"/>
      <c r="H317" s="161"/>
      <c r="I317" s="161"/>
      <c r="K317" s="1" t="str">
        <f t="shared" si="8"/>
        <v/>
      </c>
      <c r="L317" s="1" t="e">
        <f t="shared" si="9"/>
        <v>#VALUE!</v>
      </c>
    </row>
    <row r="318" spans="2:12" x14ac:dyDescent="0.3">
      <c r="B318" s="160"/>
      <c r="C318" s="160"/>
      <c r="D318" s="160"/>
      <c r="E318" s="160"/>
      <c r="F318" s="160"/>
      <c r="G318" s="161"/>
      <c r="H318" s="161"/>
      <c r="I318" s="161"/>
      <c r="K318" s="1" t="str">
        <f t="shared" si="8"/>
        <v/>
      </c>
      <c r="L318" s="1" t="e">
        <f t="shared" si="9"/>
        <v>#VALUE!</v>
      </c>
    </row>
    <row r="319" spans="2:12" x14ac:dyDescent="0.3">
      <c r="B319" s="160"/>
      <c r="C319" s="160"/>
      <c r="D319" s="160"/>
      <c r="E319" s="160"/>
      <c r="F319" s="160"/>
      <c r="G319" s="161"/>
      <c r="H319" s="161"/>
      <c r="I319" s="161"/>
      <c r="K319" s="1" t="str">
        <f t="shared" si="8"/>
        <v/>
      </c>
      <c r="L319" s="1" t="e">
        <f t="shared" si="9"/>
        <v>#VALUE!</v>
      </c>
    </row>
    <row r="320" spans="2:12" x14ac:dyDescent="0.3">
      <c r="B320" s="160"/>
      <c r="C320" s="160"/>
      <c r="D320" s="160"/>
      <c r="E320" s="160"/>
      <c r="F320" s="160"/>
      <c r="G320" s="161"/>
      <c r="H320" s="161"/>
      <c r="I320" s="161"/>
      <c r="K320" s="1" t="str">
        <f t="shared" si="8"/>
        <v/>
      </c>
      <c r="L320" s="1" t="e">
        <f t="shared" si="9"/>
        <v>#VALUE!</v>
      </c>
    </row>
    <row r="321" spans="2:12" x14ac:dyDescent="0.3">
      <c r="B321" s="160"/>
      <c r="C321" s="160"/>
      <c r="D321" s="160"/>
      <c r="E321" s="160"/>
      <c r="F321" s="160"/>
      <c r="G321" s="161"/>
      <c r="H321" s="161"/>
      <c r="I321" s="161"/>
      <c r="K321" s="1" t="str">
        <f t="shared" si="8"/>
        <v/>
      </c>
      <c r="L321" s="1" t="e">
        <f t="shared" si="9"/>
        <v>#VALUE!</v>
      </c>
    </row>
    <row r="322" spans="2:12" x14ac:dyDescent="0.3">
      <c r="B322" s="160"/>
      <c r="C322" s="160"/>
      <c r="D322" s="160"/>
      <c r="E322" s="160"/>
      <c r="F322" s="160"/>
      <c r="G322" s="161"/>
      <c r="H322" s="161"/>
      <c r="I322" s="161"/>
      <c r="K322" s="1" t="str">
        <f t="shared" si="8"/>
        <v/>
      </c>
      <c r="L322" s="1" t="e">
        <f t="shared" si="9"/>
        <v>#VALUE!</v>
      </c>
    </row>
    <row r="323" spans="2:12" x14ac:dyDescent="0.3">
      <c r="B323" s="160"/>
      <c r="C323" s="160"/>
      <c r="D323" s="160"/>
      <c r="E323" s="160"/>
      <c r="F323" s="160"/>
      <c r="G323" s="161"/>
      <c r="H323" s="161"/>
      <c r="I323" s="161"/>
      <c r="K323" s="1" t="str">
        <f t="shared" si="8"/>
        <v/>
      </c>
      <c r="L323" s="1" t="e">
        <f t="shared" si="9"/>
        <v>#VALUE!</v>
      </c>
    </row>
    <row r="324" spans="2:12" x14ac:dyDescent="0.3">
      <c r="B324" s="160"/>
      <c r="C324" s="160"/>
      <c r="D324" s="160"/>
      <c r="E324" s="160"/>
      <c r="F324" s="160"/>
      <c r="G324" s="161"/>
      <c r="H324" s="161"/>
      <c r="I324" s="161"/>
      <c r="K324" s="1" t="str">
        <f t="shared" si="8"/>
        <v/>
      </c>
      <c r="L324" s="1" t="e">
        <f t="shared" si="9"/>
        <v>#VALUE!</v>
      </c>
    </row>
    <row r="325" spans="2:12" x14ac:dyDescent="0.3">
      <c r="B325" s="160"/>
      <c r="C325" s="160"/>
      <c r="D325" s="160"/>
      <c r="E325" s="160"/>
      <c r="F325" s="160"/>
      <c r="G325" s="161"/>
      <c r="H325" s="161"/>
      <c r="I325" s="161"/>
      <c r="K325" s="1" t="str">
        <f t="shared" si="8"/>
        <v/>
      </c>
      <c r="L325" s="1" t="e">
        <f t="shared" si="9"/>
        <v>#VALUE!</v>
      </c>
    </row>
    <row r="326" spans="2:12" x14ac:dyDescent="0.3">
      <c r="B326" s="160"/>
      <c r="C326" s="160"/>
      <c r="D326" s="160"/>
      <c r="E326" s="160"/>
      <c r="F326" s="160"/>
      <c r="G326" s="161"/>
      <c r="H326" s="161"/>
      <c r="I326" s="161"/>
      <c r="K326" s="1" t="str">
        <f t="shared" si="8"/>
        <v/>
      </c>
      <c r="L326" s="1" t="e">
        <f t="shared" si="9"/>
        <v>#VALUE!</v>
      </c>
    </row>
    <row r="327" spans="2:12" x14ac:dyDescent="0.3">
      <c r="B327" s="160"/>
      <c r="C327" s="160"/>
      <c r="D327" s="160"/>
      <c r="E327" s="160"/>
      <c r="F327" s="160"/>
      <c r="G327" s="161"/>
      <c r="H327" s="161"/>
      <c r="I327" s="161"/>
      <c r="K327" s="1" t="str">
        <f t="shared" si="8"/>
        <v/>
      </c>
      <c r="L327" s="1" t="e">
        <f t="shared" si="9"/>
        <v>#VALUE!</v>
      </c>
    </row>
    <row r="328" spans="2:12" x14ac:dyDescent="0.3">
      <c r="B328" s="160"/>
      <c r="C328" s="160"/>
      <c r="D328" s="160"/>
      <c r="E328" s="160"/>
      <c r="F328" s="160"/>
      <c r="G328" s="161"/>
      <c r="H328" s="161"/>
      <c r="I328" s="161"/>
      <c r="K328" s="1" t="str">
        <f t="shared" si="8"/>
        <v/>
      </c>
      <c r="L328" s="1" t="e">
        <f t="shared" si="9"/>
        <v>#VALUE!</v>
      </c>
    </row>
    <row r="329" spans="2:12" x14ac:dyDescent="0.3">
      <c r="B329" s="160"/>
      <c r="C329" s="160"/>
      <c r="D329" s="160"/>
      <c r="E329" s="160"/>
      <c r="F329" s="160"/>
      <c r="G329" s="161"/>
      <c r="H329" s="161"/>
      <c r="I329" s="161"/>
      <c r="K329" s="1" t="str">
        <f t="shared" si="8"/>
        <v/>
      </c>
      <c r="L329" s="1" t="e">
        <f t="shared" si="9"/>
        <v>#VALUE!</v>
      </c>
    </row>
    <row r="330" spans="2:12" x14ac:dyDescent="0.3">
      <c r="B330" s="160"/>
      <c r="C330" s="160"/>
      <c r="D330" s="160"/>
      <c r="E330" s="160"/>
      <c r="F330" s="160"/>
      <c r="G330" s="161"/>
      <c r="H330" s="161"/>
      <c r="I330" s="161"/>
      <c r="K330" s="1" t="str">
        <f t="shared" si="8"/>
        <v/>
      </c>
      <c r="L330" s="1" t="e">
        <f t="shared" si="9"/>
        <v>#VALUE!</v>
      </c>
    </row>
    <row r="331" spans="2:12" x14ac:dyDescent="0.3">
      <c r="B331" s="160"/>
      <c r="C331" s="160"/>
      <c r="D331" s="160"/>
      <c r="E331" s="160"/>
      <c r="F331" s="160"/>
      <c r="G331" s="161"/>
      <c r="H331" s="161"/>
      <c r="I331" s="161"/>
      <c r="K331" s="1" t="str">
        <f t="shared" si="8"/>
        <v/>
      </c>
      <c r="L331" s="1" t="e">
        <f t="shared" si="9"/>
        <v>#VALUE!</v>
      </c>
    </row>
    <row r="332" spans="2:12" x14ac:dyDescent="0.3">
      <c r="B332" s="160"/>
      <c r="C332" s="160"/>
      <c r="D332" s="160"/>
      <c r="E332" s="160"/>
      <c r="F332" s="160"/>
      <c r="G332" s="161"/>
      <c r="H332" s="161"/>
      <c r="I332" s="161"/>
      <c r="K332" s="1" t="str">
        <f t="shared" si="8"/>
        <v/>
      </c>
      <c r="L332" s="1" t="e">
        <f t="shared" si="9"/>
        <v>#VALUE!</v>
      </c>
    </row>
    <row r="333" spans="2:12" x14ac:dyDescent="0.3">
      <c r="B333" s="160"/>
      <c r="C333" s="160"/>
      <c r="D333" s="160"/>
      <c r="E333" s="160"/>
      <c r="F333" s="160"/>
      <c r="G333" s="161"/>
      <c r="H333" s="161"/>
      <c r="I333" s="161"/>
      <c r="K333" s="1" t="str">
        <f t="shared" si="8"/>
        <v/>
      </c>
      <c r="L333" s="1" t="e">
        <f t="shared" si="9"/>
        <v>#VALUE!</v>
      </c>
    </row>
    <row r="334" spans="2:12" x14ac:dyDescent="0.3">
      <c r="B334" s="160"/>
      <c r="C334" s="160"/>
      <c r="D334" s="160"/>
      <c r="E334" s="160"/>
      <c r="F334" s="160"/>
      <c r="G334" s="161"/>
      <c r="H334" s="161"/>
      <c r="I334" s="161"/>
      <c r="K334" s="1" t="str">
        <f t="shared" si="8"/>
        <v/>
      </c>
      <c r="L334" s="1" t="e">
        <f t="shared" si="9"/>
        <v>#VALUE!</v>
      </c>
    </row>
    <row r="335" spans="2:12" x14ac:dyDescent="0.3">
      <c r="B335" s="160"/>
      <c r="C335" s="160"/>
      <c r="D335" s="160"/>
      <c r="E335" s="160"/>
      <c r="F335" s="160"/>
      <c r="G335" s="161"/>
      <c r="H335" s="161"/>
      <c r="I335" s="161"/>
      <c r="K335" s="1" t="str">
        <f t="shared" si="8"/>
        <v/>
      </c>
      <c r="L335" s="1" t="e">
        <f t="shared" si="9"/>
        <v>#VALUE!</v>
      </c>
    </row>
    <row r="336" spans="2:12" x14ac:dyDescent="0.3">
      <c r="B336" s="160"/>
      <c r="C336" s="160"/>
      <c r="D336" s="160"/>
      <c r="E336" s="160"/>
      <c r="F336" s="160"/>
      <c r="G336" s="161"/>
      <c r="H336" s="161"/>
      <c r="I336" s="161"/>
      <c r="K336" s="1" t="str">
        <f t="shared" si="8"/>
        <v/>
      </c>
      <c r="L336" s="1" t="e">
        <f t="shared" si="9"/>
        <v>#VALUE!</v>
      </c>
    </row>
    <row r="337" spans="2:12" x14ac:dyDescent="0.3">
      <c r="B337" s="160"/>
      <c r="C337" s="160"/>
      <c r="D337" s="160"/>
      <c r="E337" s="160"/>
      <c r="F337" s="160"/>
      <c r="G337" s="161"/>
      <c r="H337" s="161"/>
      <c r="I337" s="161"/>
      <c r="K337" s="1" t="str">
        <f t="shared" si="8"/>
        <v/>
      </c>
      <c r="L337" s="1" t="e">
        <f t="shared" si="9"/>
        <v>#VALUE!</v>
      </c>
    </row>
    <row r="338" spans="2:12" x14ac:dyDescent="0.3">
      <c r="B338" s="160"/>
      <c r="C338" s="160"/>
      <c r="D338" s="160"/>
      <c r="E338" s="160"/>
      <c r="F338" s="160"/>
      <c r="G338" s="161"/>
      <c r="H338" s="161"/>
      <c r="I338" s="161"/>
      <c r="K338" s="1" t="str">
        <f t="shared" si="8"/>
        <v/>
      </c>
      <c r="L338" s="1" t="e">
        <f t="shared" si="9"/>
        <v>#VALUE!</v>
      </c>
    </row>
    <row r="339" spans="2:12" x14ac:dyDescent="0.3">
      <c r="B339" s="160"/>
      <c r="C339" s="160"/>
      <c r="D339" s="160"/>
      <c r="E339" s="160"/>
      <c r="F339" s="160"/>
      <c r="G339" s="161"/>
      <c r="H339" s="161"/>
      <c r="I339" s="161"/>
      <c r="K339" s="1" t="str">
        <f t="shared" si="8"/>
        <v/>
      </c>
      <c r="L339" s="1" t="e">
        <f t="shared" si="9"/>
        <v>#VALUE!</v>
      </c>
    </row>
    <row r="340" spans="2:12" x14ac:dyDescent="0.3">
      <c r="B340" s="160"/>
      <c r="C340" s="160"/>
      <c r="D340" s="160"/>
      <c r="E340" s="160"/>
      <c r="F340" s="160"/>
      <c r="G340" s="161"/>
      <c r="H340" s="161"/>
      <c r="I340" s="161"/>
      <c r="K340" s="1" t="str">
        <f t="shared" si="8"/>
        <v/>
      </c>
      <c r="L340" s="1" t="e">
        <f t="shared" si="9"/>
        <v>#VALUE!</v>
      </c>
    </row>
    <row r="341" spans="2:12" x14ac:dyDescent="0.3">
      <c r="B341" s="160"/>
      <c r="C341" s="160"/>
      <c r="D341" s="160"/>
      <c r="E341" s="160"/>
      <c r="F341" s="160"/>
      <c r="G341" s="161"/>
      <c r="H341" s="161"/>
      <c r="I341" s="161"/>
      <c r="K341" s="1" t="str">
        <f t="shared" si="8"/>
        <v/>
      </c>
      <c r="L341" s="1" t="e">
        <f t="shared" si="9"/>
        <v>#VALUE!</v>
      </c>
    </row>
    <row r="342" spans="2:12" x14ac:dyDescent="0.3">
      <c r="B342" s="160"/>
      <c r="C342" s="160"/>
      <c r="D342" s="160"/>
      <c r="E342" s="160"/>
      <c r="F342" s="160"/>
      <c r="G342" s="161"/>
      <c r="H342" s="161"/>
      <c r="I342" s="161"/>
      <c r="K342" s="1" t="str">
        <f t="shared" si="8"/>
        <v/>
      </c>
      <c r="L342" s="1" t="e">
        <f t="shared" si="9"/>
        <v>#VALUE!</v>
      </c>
    </row>
    <row r="343" spans="2:12" x14ac:dyDescent="0.3">
      <c r="B343" s="160"/>
      <c r="C343" s="160"/>
      <c r="D343" s="160"/>
      <c r="E343" s="160"/>
      <c r="F343" s="160"/>
      <c r="G343" s="161"/>
      <c r="H343" s="161"/>
      <c r="I343" s="161"/>
      <c r="K343" s="1" t="str">
        <f t="shared" si="8"/>
        <v/>
      </c>
      <c r="L343" s="1" t="e">
        <f t="shared" si="9"/>
        <v>#VALUE!</v>
      </c>
    </row>
    <row r="344" spans="2:12" x14ac:dyDescent="0.3">
      <c r="B344" s="160"/>
      <c r="C344" s="160"/>
      <c r="D344" s="160"/>
      <c r="E344" s="160"/>
      <c r="F344" s="160"/>
      <c r="G344" s="161"/>
      <c r="H344" s="161"/>
      <c r="I344" s="161"/>
      <c r="K344" s="1" t="str">
        <f t="shared" si="8"/>
        <v/>
      </c>
      <c r="L344" s="1" t="e">
        <f t="shared" si="9"/>
        <v>#VALUE!</v>
      </c>
    </row>
    <row r="345" spans="2:12" x14ac:dyDescent="0.3">
      <c r="B345" s="160"/>
      <c r="C345" s="160"/>
      <c r="D345" s="160"/>
      <c r="E345" s="160"/>
      <c r="F345" s="160"/>
      <c r="G345" s="161"/>
      <c r="H345" s="161"/>
      <c r="I345" s="161"/>
      <c r="K345" s="1" t="str">
        <f t="shared" si="8"/>
        <v/>
      </c>
      <c r="L345" s="1" t="e">
        <f t="shared" si="9"/>
        <v>#VALUE!</v>
      </c>
    </row>
    <row r="346" spans="2:12" x14ac:dyDescent="0.3">
      <c r="B346" s="160"/>
      <c r="C346" s="160"/>
      <c r="D346" s="160"/>
      <c r="E346" s="160"/>
      <c r="F346" s="160"/>
      <c r="G346" s="161"/>
      <c r="H346" s="161"/>
      <c r="I346" s="161"/>
      <c r="K346" s="1" t="str">
        <f t="shared" si="8"/>
        <v/>
      </c>
      <c r="L346" s="1" t="e">
        <f t="shared" si="9"/>
        <v>#VALUE!</v>
      </c>
    </row>
    <row r="347" spans="2:12" x14ac:dyDescent="0.3">
      <c r="B347" s="160"/>
      <c r="C347" s="160"/>
      <c r="D347" s="160"/>
      <c r="E347" s="160"/>
      <c r="F347" s="160"/>
      <c r="G347" s="161"/>
      <c r="H347" s="161"/>
      <c r="I347" s="161"/>
      <c r="K347" s="1" t="str">
        <f t="shared" si="8"/>
        <v/>
      </c>
      <c r="L347" s="1" t="e">
        <f t="shared" si="9"/>
        <v>#VALUE!</v>
      </c>
    </row>
    <row r="348" spans="2:12" x14ac:dyDescent="0.3">
      <c r="B348" s="160"/>
      <c r="C348" s="160"/>
      <c r="D348" s="160"/>
      <c r="E348" s="160"/>
      <c r="F348" s="160"/>
      <c r="G348" s="161"/>
      <c r="H348" s="161"/>
      <c r="I348" s="161"/>
      <c r="K348" s="1" t="str">
        <f t="shared" si="8"/>
        <v/>
      </c>
      <c r="L348" s="1" t="e">
        <f t="shared" si="9"/>
        <v>#VALUE!</v>
      </c>
    </row>
    <row r="349" spans="2:12" x14ac:dyDescent="0.3">
      <c r="B349" s="160"/>
      <c r="C349" s="160"/>
      <c r="D349" s="160"/>
      <c r="E349" s="160"/>
      <c r="F349" s="160"/>
      <c r="G349" s="161"/>
      <c r="H349" s="161"/>
      <c r="I349" s="161"/>
      <c r="K349" s="1" t="str">
        <f t="shared" si="8"/>
        <v/>
      </c>
      <c r="L349" s="1" t="e">
        <f t="shared" si="9"/>
        <v>#VALUE!</v>
      </c>
    </row>
    <row r="350" spans="2:12" x14ac:dyDescent="0.3">
      <c r="B350" s="160"/>
      <c r="C350" s="160"/>
      <c r="D350" s="160"/>
      <c r="E350" s="160"/>
      <c r="F350" s="160"/>
      <c r="G350" s="161"/>
      <c r="H350" s="161"/>
      <c r="I350" s="161"/>
      <c r="K350" s="1" t="str">
        <f t="shared" si="8"/>
        <v/>
      </c>
      <c r="L350" s="1" t="e">
        <f t="shared" si="9"/>
        <v>#VALUE!</v>
      </c>
    </row>
    <row r="351" spans="2:12" x14ac:dyDescent="0.3">
      <c r="B351" s="160"/>
      <c r="C351" s="160"/>
      <c r="D351" s="160"/>
      <c r="E351" s="160"/>
      <c r="F351" s="160"/>
      <c r="G351" s="161"/>
      <c r="H351" s="161"/>
      <c r="I351" s="161"/>
      <c r="K351" s="1" t="str">
        <f t="shared" si="8"/>
        <v/>
      </c>
      <c r="L351" s="1" t="e">
        <f t="shared" si="9"/>
        <v>#VALUE!</v>
      </c>
    </row>
    <row r="352" spans="2:12" x14ac:dyDescent="0.3">
      <c r="B352" s="160"/>
      <c r="C352" s="160"/>
      <c r="D352" s="160"/>
      <c r="E352" s="160"/>
      <c r="F352" s="160"/>
      <c r="G352" s="161"/>
      <c r="H352" s="161"/>
      <c r="I352" s="161"/>
      <c r="K352" s="1" t="str">
        <f t="shared" si="8"/>
        <v/>
      </c>
      <c r="L352" s="1" t="e">
        <f t="shared" si="9"/>
        <v>#VALUE!</v>
      </c>
    </row>
    <row r="353" spans="2:12" x14ac:dyDescent="0.3">
      <c r="B353" s="160"/>
      <c r="C353" s="160"/>
      <c r="D353" s="160"/>
      <c r="E353" s="160"/>
      <c r="F353" s="160"/>
      <c r="G353" s="161"/>
      <c r="H353" s="161"/>
      <c r="I353" s="161"/>
      <c r="K353" s="1" t="str">
        <f t="shared" si="8"/>
        <v/>
      </c>
      <c r="L353" s="1" t="e">
        <f t="shared" si="9"/>
        <v>#VALUE!</v>
      </c>
    </row>
    <row r="354" spans="2:12" x14ac:dyDescent="0.3">
      <c r="B354" s="160"/>
      <c r="C354" s="160"/>
      <c r="D354" s="160"/>
      <c r="E354" s="160"/>
      <c r="F354" s="160"/>
      <c r="G354" s="161"/>
      <c r="H354" s="161"/>
      <c r="I354" s="161"/>
      <c r="K354" s="1" t="str">
        <f t="shared" si="8"/>
        <v/>
      </c>
      <c r="L354" s="1" t="e">
        <f t="shared" si="9"/>
        <v>#VALUE!</v>
      </c>
    </row>
    <row r="355" spans="2:12" x14ac:dyDescent="0.3">
      <c r="B355" s="160"/>
      <c r="C355" s="160"/>
      <c r="D355" s="160"/>
      <c r="E355" s="160"/>
      <c r="F355" s="160"/>
      <c r="G355" s="161"/>
      <c r="H355" s="161"/>
      <c r="I355" s="161"/>
      <c r="K355" s="1" t="str">
        <f t="shared" si="8"/>
        <v/>
      </c>
      <c r="L355" s="1" t="e">
        <f t="shared" si="9"/>
        <v>#VALUE!</v>
      </c>
    </row>
    <row r="356" spans="2:12" x14ac:dyDescent="0.3">
      <c r="B356" s="160"/>
      <c r="C356" s="160"/>
      <c r="D356" s="160"/>
      <c r="E356" s="160"/>
      <c r="F356" s="160"/>
      <c r="G356" s="161"/>
      <c r="H356" s="161"/>
      <c r="I356" s="161"/>
      <c r="K356" s="1" t="str">
        <f t="shared" si="8"/>
        <v/>
      </c>
      <c r="L356" s="1" t="e">
        <f t="shared" si="9"/>
        <v>#VALUE!</v>
      </c>
    </row>
    <row r="357" spans="2:12" x14ac:dyDescent="0.3">
      <c r="B357" s="160"/>
      <c r="C357" s="160"/>
      <c r="D357" s="160"/>
      <c r="E357" s="160"/>
      <c r="F357" s="160"/>
      <c r="G357" s="161"/>
      <c r="H357" s="161"/>
      <c r="I357" s="161"/>
      <c r="K357" s="1" t="str">
        <f t="shared" si="8"/>
        <v/>
      </c>
      <c r="L357" s="1" t="e">
        <f t="shared" si="9"/>
        <v>#VALUE!</v>
      </c>
    </row>
    <row r="358" spans="2:12" x14ac:dyDescent="0.3">
      <c r="B358" s="160"/>
      <c r="C358" s="160"/>
      <c r="D358" s="160"/>
      <c r="E358" s="160"/>
      <c r="F358" s="160"/>
      <c r="G358" s="161"/>
      <c r="H358" s="161"/>
      <c r="I358" s="161"/>
      <c r="K358" s="1" t="str">
        <f t="shared" si="8"/>
        <v/>
      </c>
      <c r="L358" s="1" t="e">
        <f t="shared" si="9"/>
        <v>#VALUE!</v>
      </c>
    </row>
    <row r="359" spans="2:12" x14ac:dyDescent="0.3">
      <c r="B359" s="160"/>
      <c r="C359" s="160"/>
      <c r="D359" s="160"/>
      <c r="E359" s="160"/>
      <c r="F359" s="160"/>
      <c r="G359" s="161"/>
      <c r="H359" s="161"/>
      <c r="I359" s="161"/>
      <c r="K359" s="1" t="str">
        <f t="shared" si="8"/>
        <v/>
      </c>
      <c r="L359" s="1" t="e">
        <f t="shared" si="9"/>
        <v>#VALUE!</v>
      </c>
    </row>
    <row r="360" spans="2:12" x14ac:dyDescent="0.3">
      <c r="B360" s="160"/>
      <c r="C360" s="160"/>
      <c r="D360" s="160"/>
      <c r="E360" s="160"/>
      <c r="F360" s="160"/>
      <c r="G360" s="161"/>
      <c r="H360" s="161"/>
      <c r="I360" s="161"/>
      <c r="K360" s="1" t="str">
        <f t="shared" si="8"/>
        <v/>
      </c>
      <c r="L360" s="1" t="e">
        <f t="shared" si="9"/>
        <v>#VALUE!</v>
      </c>
    </row>
    <row r="361" spans="2:12" x14ac:dyDescent="0.3">
      <c r="B361" s="160"/>
      <c r="C361" s="160"/>
      <c r="D361" s="160"/>
      <c r="E361" s="160"/>
      <c r="F361" s="160"/>
      <c r="G361" s="161"/>
      <c r="H361" s="161"/>
      <c r="I361" s="161"/>
      <c r="K361" s="1" t="str">
        <f t="shared" si="8"/>
        <v/>
      </c>
      <c r="L361" s="1" t="e">
        <f t="shared" si="9"/>
        <v>#VALUE!</v>
      </c>
    </row>
    <row r="362" spans="2:12" x14ac:dyDescent="0.3">
      <c r="B362" s="160"/>
      <c r="C362" s="160"/>
      <c r="D362" s="160"/>
      <c r="E362" s="160"/>
      <c r="F362" s="160"/>
      <c r="G362" s="161"/>
      <c r="H362" s="161"/>
      <c r="I362" s="161"/>
      <c r="K362" s="1" t="str">
        <f t="shared" si="8"/>
        <v/>
      </c>
      <c r="L362" s="1" t="e">
        <f t="shared" si="9"/>
        <v>#VALUE!</v>
      </c>
    </row>
    <row r="363" spans="2:12" x14ac:dyDescent="0.3">
      <c r="B363" s="160"/>
      <c r="C363" s="160"/>
      <c r="D363" s="160"/>
      <c r="E363" s="160"/>
      <c r="F363" s="160"/>
      <c r="G363" s="161"/>
      <c r="H363" s="161"/>
      <c r="I363" s="161"/>
      <c r="K363" s="1" t="str">
        <f t="shared" si="8"/>
        <v/>
      </c>
      <c r="L363" s="1" t="e">
        <f t="shared" si="9"/>
        <v>#VALUE!</v>
      </c>
    </row>
    <row r="364" spans="2:12" x14ac:dyDescent="0.3">
      <c r="B364" s="160"/>
      <c r="C364" s="160"/>
      <c r="D364" s="160"/>
      <c r="E364" s="160"/>
      <c r="F364" s="160"/>
      <c r="G364" s="161"/>
      <c r="H364" s="161"/>
      <c r="I364" s="161"/>
      <c r="K364" s="1" t="str">
        <f t="shared" si="8"/>
        <v/>
      </c>
      <c r="L364" s="1" t="e">
        <f t="shared" si="9"/>
        <v>#VALUE!</v>
      </c>
    </row>
    <row r="365" spans="2:12" x14ac:dyDescent="0.3">
      <c r="B365" s="160"/>
      <c r="C365" s="160"/>
      <c r="D365" s="160"/>
      <c r="E365" s="160"/>
      <c r="F365" s="160"/>
      <c r="G365" s="161"/>
      <c r="H365" s="161"/>
      <c r="I365" s="161"/>
      <c r="K365" s="1" t="str">
        <f t="shared" ref="K365:K428" si="10">IFERROR(H365/I365,"")</f>
        <v/>
      </c>
      <c r="L365" s="1" t="e">
        <f t="shared" si="9"/>
        <v>#VALUE!</v>
      </c>
    </row>
    <row r="366" spans="2:12" x14ac:dyDescent="0.3">
      <c r="B366" s="160"/>
      <c r="C366" s="160"/>
      <c r="D366" s="160"/>
      <c r="E366" s="160"/>
      <c r="F366" s="160"/>
      <c r="G366" s="161"/>
      <c r="H366" s="161"/>
      <c r="I366" s="161"/>
      <c r="K366" s="1" t="str">
        <f t="shared" si="10"/>
        <v/>
      </c>
      <c r="L366" s="1" t="e">
        <f t="shared" ref="L366:L429" si="11">K366+L365-$O$43</f>
        <v>#VALUE!</v>
      </c>
    </row>
    <row r="367" spans="2:12" x14ac:dyDescent="0.3">
      <c r="B367" s="160"/>
      <c r="C367" s="160"/>
      <c r="D367" s="160"/>
      <c r="E367" s="160"/>
      <c r="F367" s="160"/>
      <c r="G367" s="161"/>
      <c r="H367" s="161"/>
      <c r="I367" s="161"/>
      <c r="K367" s="1" t="str">
        <f t="shared" si="10"/>
        <v/>
      </c>
      <c r="L367" s="1" t="e">
        <f t="shared" si="11"/>
        <v>#VALUE!</v>
      </c>
    </row>
    <row r="368" spans="2:12" x14ac:dyDescent="0.3">
      <c r="B368" s="160"/>
      <c r="C368" s="160"/>
      <c r="D368" s="160"/>
      <c r="E368" s="160"/>
      <c r="F368" s="160"/>
      <c r="G368" s="161"/>
      <c r="H368" s="161"/>
      <c r="I368" s="161"/>
      <c r="K368" s="1" t="str">
        <f t="shared" si="10"/>
        <v/>
      </c>
      <c r="L368" s="1" t="e">
        <f t="shared" si="11"/>
        <v>#VALUE!</v>
      </c>
    </row>
    <row r="369" spans="2:12" x14ac:dyDescent="0.3">
      <c r="B369" s="160"/>
      <c r="C369" s="160"/>
      <c r="D369" s="160"/>
      <c r="E369" s="160"/>
      <c r="F369" s="160"/>
      <c r="G369" s="161"/>
      <c r="H369" s="161"/>
      <c r="I369" s="161"/>
      <c r="K369" s="1" t="str">
        <f t="shared" si="10"/>
        <v/>
      </c>
      <c r="L369" s="1" t="e">
        <f t="shared" si="11"/>
        <v>#VALUE!</v>
      </c>
    </row>
    <row r="370" spans="2:12" x14ac:dyDescent="0.3">
      <c r="B370" s="160"/>
      <c r="C370" s="160"/>
      <c r="D370" s="160"/>
      <c r="E370" s="160"/>
      <c r="F370" s="160"/>
      <c r="G370" s="161"/>
      <c r="H370" s="161"/>
      <c r="I370" s="161"/>
      <c r="K370" s="1" t="str">
        <f t="shared" si="10"/>
        <v/>
      </c>
      <c r="L370" s="1" t="e">
        <f t="shared" si="11"/>
        <v>#VALUE!</v>
      </c>
    </row>
    <row r="371" spans="2:12" x14ac:dyDescent="0.3">
      <c r="B371" s="160"/>
      <c r="C371" s="160"/>
      <c r="D371" s="160"/>
      <c r="E371" s="160"/>
      <c r="F371" s="160"/>
      <c r="G371" s="161"/>
      <c r="H371" s="161"/>
      <c r="I371" s="161"/>
      <c r="K371" s="1" t="str">
        <f t="shared" si="10"/>
        <v/>
      </c>
      <c r="L371" s="1" t="e">
        <f t="shared" si="11"/>
        <v>#VALUE!</v>
      </c>
    </row>
    <row r="372" spans="2:12" x14ac:dyDescent="0.3">
      <c r="B372" s="160"/>
      <c r="C372" s="160"/>
      <c r="D372" s="160"/>
      <c r="E372" s="160"/>
      <c r="F372" s="160"/>
      <c r="G372" s="161"/>
      <c r="H372" s="161"/>
      <c r="I372" s="161"/>
      <c r="K372" s="1" t="str">
        <f t="shared" si="10"/>
        <v/>
      </c>
      <c r="L372" s="1" t="e">
        <f t="shared" si="11"/>
        <v>#VALUE!</v>
      </c>
    </row>
    <row r="373" spans="2:12" x14ac:dyDescent="0.3">
      <c r="B373" s="160"/>
      <c r="C373" s="160"/>
      <c r="D373" s="160"/>
      <c r="E373" s="160"/>
      <c r="F373" s="160"/>
      <c r="G373" s="161"/>
      <c r="H373" s="161"/>
      <c r="I373" s="161"/>
      <c r="K373" s="1" t="str">
        <f t="shared" si="10"/>
        <v/>
      </c>
      <c r="L373" s="1" t="e">
        <f t="shared" si="11"/>
        <v>#VALUE!</v>
      </c>
    </row>
    <row r="374" spans="2:12" x14ac:dyDescent="0.3">
      <c r="B374" s="160"/>
      <c r="C374" s="160"/>
      <c r="D374" s="160"/>
      <c r="E374" s="160"/>
      <c r="F374" s="160"/>
      <c r="G374" s="161"/>
      <c r="H374" s="161"/>
      <c r="I374" s="161"/>
      <c r="K374" s="1" t="str">
        <f t="shared" si="10"/>
        <v/>
      </c>
      <c r="L374" s="1" t="e">
        <f t="shared" si="11"/>
        <v>#VALUE!</v>
      </c>
    </row>
    <row r="375" spans="2:12" x14ac:dyDescent="0.3">
      <c r="B375" s="160"/>
      <c r="C375" s="160"/>
      <c r="D375" s="160"/>
      <c r="E375" s="160"/>
      <c r="F375" s="160"/>
      <c r="G375" s="161"/>
      <c r="H375" s="161"/>
      <c r="I375" s="161"/>
      <c r="K375" s="1" t="str">
        <f t="shared" si="10"/>
        <v/>
      </c>
      <c r="L375" s="1" t="e">
        <f t="shared" si="11"/>
        <v>#VALUE!</v>
      </c>
    </row>
    <row r="376" spans="2:12" x14ac:dyDescent="0.3">
      <c r="B376" s="160"/>
      <c r="C376" s="160"/>
      <c r="D376" s="160"/>
      <c r="E376" s="160"/>
      <c r="F376" s="160"/>
      <c r="G376" s="161"/>
      <c r="H376" s="161"/>
      <c r="I376" s="161"/>
      <c r="K376" s="1" t="str">
        <f t="shared" si="10"/>
        <v/>
      </c>
      <c r="L376" s="1" t="e">
        <f t="shared" si="11"/>
        <v>#VALUE!</v>
      </c>
    </row>
    <row r="377" spans="2:12" x14ac:dyDescent="0.3">
      <c r="B377" s="160"/>
      <c r="C377" s="160"/>
      <c r="D377" s="160"/>
      <c r="E377" s="160"/>
      <c r="F377" s="160"/>
      <c r="G377" s="161"/>
      <c r="H377" s="161"/>
      <c r="I377" s="161"/>
      <c r="K377" s="1" t="str">
        <f t="shared" si="10"/>
        <v/>
      </c>
      <c r="L377" s="1" t="e">
        <f t="shared" si="11"/>
        <v>#VALUE!</v>
      </c>
    </row>
    <row r="378" spans="2:12" x14ac:dyDescent="0.3">
      <c r="B378" s="160"/>
      <c r="C378" s="160"/>
      <c r="D378" s="160"/>
      <c r="E378" s="160"/>
      <c r="F378" s="160"/>
      <c r="G378" s="161"/>
      <c r="H378" s="161"/>
      <c r="I378" s="161"/>
      <c r="K378" s="1" t="str">
        <f t="shared" si="10"/>
        <v/>
      </c>
      <c r="L378" s="1" t="e">
        <f t="shared" si="11"/>
        <v>#VALUE!</v>
      </c>
    </row>
    <row r="379" spans="2:12" x14ac:dyDescent="0.3">
      <c r="B379" s="160"/>
      <c r="C379" s="160"/>
      <c r="D379" s="160"/>
      <c r="E379" s="160"/>
      <c r="F379" s="160"/>
      <c r="G379" s="161"/>
      <c r="H379" s="161"/>
      <c r="I379" s="161"/>
      <c r="K379" s="1" t="str">
        <f t="shared" si="10"/>
        <v/>
      </c>
      <c r="L379" s="1" t="e">
        <f t="shared" si="11"/>
        <v>#VALUE!</v>
      </c>
    </row>
    <row r="380" spans="2:12" x14ac:dyDescent="0.3">
      <c r="B380" s="160"/>
      <c r="C380" s="160"/>
      <c r="D380" s="160"/>
      <c r="E380" s="160"/>
      <c r="F380" s="160"/>
      <c r="G380" s="161"/>
      <c r="H380" s="161"/>
      <c r="I380" s="161"/>
      <c r="K380" s="1" t="str">
        <f t="shared" si="10"/>
        <v/>
      </c>
      <c r="L380" s="1" t="e">
        <f t="shared" si="11"/>
        <v>#VALUE!</v>
      </c>
    </row>
    <row r="381" spans="2:12" x14ac:dyDescent="0.3">
      <c r="B381" s="160"/>
      <c r="C381" s="160"/>
      <c r="D381" s="160"/>
      <c r="E381" s="160"/>
      <c r="F381" s="160"/>
      <c r="G381" s="161"/>
      <c r="H381" s="161"/>
      <c r="I381" s="161"/>
      <c r="K381" s="1" t="str">
        <f t="shared" si="10"/>
        <v/>
      </c>
      <c r="L381" s="1" t="e">
        <f t="shared" si="11"/>
        <v>#VALUE!</v>
      </c>
    </row>
    <row r="382" spans="2:12" x14ac:dyDescent="0.3">
      <c r="B382" s="160"/>
      <c r="C382" s="160"/>
      <c r="D382" s="160"/>
      <c r="E382" s="160"/>
      <c r="F382" s="160"/>
      <c r="G382" s="161"/>
      <c r="H382" s="161"/>
      <c r="I382" s="161"/>
      <c r="K382" s="1" t="str">
        <f t="shared" si="10"/>
        <v/>
      </c>
      <c r="L382" s="1" t="e">
        <f t="shared" si="11"/>
        <v>#VALUE!</v>
      </c>
    </row>
    <row r="383" spans="2:12" x14ac:dyDescent="0.3">
      <c r="B383" s="160"/>
      <c r="C383" s="160"/>
      <c r="D383" s="160"/>
      <c r="E383" s="160"/>
      <c r="F383" s="160"/>
      <c r="G383" s="161"/>
      <c r="H383" s="161"/>
      <c r="I383" s="161"/>
      <c r="K383" s="1" t="str">
        <f t="shared" si="10"/>
        <v/>
      </c>
      <c r="L383" s="1" t="e">
        <f t="shared" si="11"/>
        <v>#VALUE!</v>
      </c>
    </row>
    <row r="384" spans="2:12" x14ac:dyDescent="0.3">
      <c r="B384" s="160"/>
      <c r="C384" s="160"/>
      <c r="D384" s="160"/>
      <c r="E384" s="160"/>
      <c r="F384" s="160"/>
      <c r="G384" s="161"/>
      <c r="H384" s="161"/>
      <c r="I384" s="161"/>
      <c r="K384" s="1" t="str">
        <f t="shared" si="10"/>
        <v/>
      </c>
      <c r="L384" s="1" t="e">
        <f t="shared" si="11"/>
        <v>#VALUE!</v>
      </c>
    </row>
    <row r="385" spans="2:12" x14ac:dyDescent="0.3">
      <c r="B385" s="160"/>
      <c r="C385" s="160"/>
      <c r="D385" s="160"/>
      <c r="E385" s="160"/>
      <c r="F385" s="160"/>
      <c r="G385" s="161"/>
      <c r="H385" s="161"/>
      <c r="I385" s="161"/>
      <c r="K385" s="1" t="str">
        <f t="shared" si="10"/>
        <v/>
      </c>
      <c r="L385" s="1" t="e">
        <f t="shared" si="11"/>
        <v>#VALUE!</v>
      </c>
    </row>
    <row r="386" spans="2:12" x14ac:dyDescent="0.3">
      <c r="B386" s="160"/>
      <c r="C386" s="160"/>
      <c r="D386" s="160"/>
      <c r="E386" s="160"/>
      <c r="F386" s="160"/>
      <c r="G386" s="161"/>
      <c r="H386" s="161"/>
      <c r="I386" s="161"/>
      <c r="K386" s="1" t="str">
        <f t="shared" si="10"/>
        <v/>
      </c>
      <c r="L386" s="1" t="e">
        <f t="shared" si="11"/>
        <v>#VALUE!</v>
      </c>
    </row>
    <row r="387" spans="2:12" x14ac:dyDescent="0.3">
      <c r="B387" s="160"/>
      <c r="C387" s="160"/>
      <c r="D387" s="160"/>
      <c r="E387" s="160"/>
      <c r="F387" s="160"/>
      <c r="G387" s="161"/>
      <c r="H387" s="161"/>
      <c r="I387" s="161"/>
      <c r="K387" s="1" t="str">
        <f t="shared" si="10"/>
        <v/>
      </c>
      <c r="L387" s="1" t="e">
        <f t="shared" si="11"/>
        <v>#VALUE!</v>
      </c>
    </row>
    <row r="388" spans="2:12" x14ac:dyDescent="0.3">
      <c r="B388" s="160"/>
      <c r="C388" s="160"/>
      <c r="D388" s="160"/>
      <c r="E388" s="160"/>
      <c r="F388" s="160"/>
      <c r="G388" s="161"/>
      <c r="H388" s="161"/>
      <c r="I388" s="161"/>
      <c r="K388" s="1" t="str">
        <f t="shared" si="10"/>
        <v/>
      </c>
      <c r="L388" s="1" t="e">
        <f t="shared" si="11"/>
        <v>#VALUE!</v>
      </c>
    </row>
    <row r="389" spans="2:12" x14ac:dyDescent="0.3">
      <c r="B389" s="160"/>
      <c r="C389" s="160"/>
      <c r="D389" s="160"/>
      <c r="E389" s="160"/>
      <c r="F389" s="160"/>
      <c r="G389" s="161"/>
      <c r="H389" s="161"/>
      <c r="I389" s="161"/>
      <c r="K389" s="1" t="str">
        <f t="shared" si="10"/>
        <v/>
      </c>
      <c r="L389" s="1" t="e">
        <f t="shared" si="11"/>
        <v>#VALUE!</v>
      </c>
    </row>
    <row r="390" spans="2:12" x14ac:dyDescent="0.3">
      <c r="B390" s="160"/>
      <c r="C390" s="160"/>
      <c r="D390" s="160"/>
      <c r="E390" s="160"/>
      <c r="F390" s="160"/>
      <c r="G390" s="161"/>
      <c r="H390" s="161"/>
      <c r="I390" s="161"/>
      <c r="K390" s="1" t="str">
        <f t="shared" si="10"/>
        <v/>
      </c>
      <c r="L390" s="1" t="e">
        <f t="shared" si="11"/>
        <v>#VALUE!</v>
      </c>
    </row>
    <row r="391" spans="2:12" x14ac:dyDescent="0.3">
      <c r="B391" s="160"/>
      <c r="C391" s="160"/>
      <c r="D391" s="160"/>
      <c r="E391" s="160"/>
      <c r="F391" s="160"/>
      <c r="G391" s="161"/>
      <c r="H391" s="161"/>
      <c r="I391" s="161"/>
      <c r="K391" s="1" t="str">
        <f t="shared" si="10"/>
        <v/>
      </c>
      <c r="L391" s="1" t="e">
        <f t="shared" si="11"/>
        <v>#VALUE!</v>
      </c>
    </row>
    <row r="392" spans="2:12" x14ac:dyDescent="0.3">
      <c r="B392" s="160"/>
      <c r="C392" s="160"/>
      <c r="D392" s="160"/>
      <c r="E392" s="160"/>
      <c r="F392" s="160"/>
      <c r="G392" s="161"/>
      <c r="H392" s="161"/>
      <c r="I392" s="161"/>
      <c r="K392" s="1" t="str">
        <f t="shared" si="10"/>
        <v/>
      </c>
      <c r="L392" s="1" t="e">
        <f t="shared" si="11"/>
        <v>#VALUE!</v>
      </c>
    </row>
    <row r="393" spans="2:12" x14ac:dyDescent="0.3">
      <c r="B393" s="160"/>
      <c r="C393" s="160"/>
      <c r="D393" s="160"/>
      <c r="E393" s="160"/>
      <c r="F393" s="160"/>
      <c r="G393" s="161"/>
      <c r="H393" s="161"/>
      <c r="I393" s="161"/>
      <c r="K393" s="1" t="str">
        <f t="shared" si="10"/>
        <v/>
      </c>
      <c r="L393" s="1" t="e">
        <f t="shared" si="11"/>
        <v>#VALUE!</v>
      </c>
    </row>
    <row r="394" spans="2:12" x14ac:dyDescent="0.3">
      <c r="B394" s="160"/>
      <c r="C394" s="160"/>
      <c r="D394" s="160"/>
      <c r="E394" s="160"/>
      <c r="F394" s="160"/>
      <c r="G394" s="161"/>
      <c r="H394" s="161"/>
      <c r="I394" s="161"/>
      <c r="K394" s="1" t="str">
        <f t="shared" si="10"/>
        <v/>
      </c>
      <c r="L394" s="1" t="e">
        <f t="shared" si="11"/>
        <v>#VALUE!</v>
      </c>
    </row>
    <row r="395" spans="2:12" x14ac:dyDescent="0.3">
      <c r="B395" s="160"/>
      <c r="C395" s="160"/>
      <c r="D395" s="160"/>
      <c r="E395" s="160"/>
      <c r="F395" s="160"/>
      <c r="G395" s="161"/>
      <c r="H395" s="161"/>
      <c r="I395" s="161"/>
      <c r="K395" s="1" t="str">
        <f t="shared" si="10"/>
        <v/>
      </c>
      <c r="L395" s="1" t="e">
        <f t="shared" si="11"/>
        <v>#VALUE!</v>
      </c>
    </row>
    <row r="396" spans="2:12" x14ac:dyDescent="0.3">
      <c r="B396" s="160"/>
      <c r="C396" s="160"/>
      <c r="D396" s="160"/>
      <c r="E396" s="160"/>
      <c r="F396" s="160"/>
      <c r="G396" s="161"/>
      <c r="H396" s="161"/>
      <c r="I396" s="161"/>
      <c r="K396" s="1" t="str">
        <f t="shared" si="10"/>
        <v/>
      </c>
      <c r="L396" s="1" t="e">
        <f t="shared" si="11"/>
        <v>#VALUE!</v>
      </c>
    </row>
    <row r="397" spans="2:12" x14ac:dyDescent="0.3">
      <c r="B397" s="160"/>
      <c r="C397" s="160"/>
      <c r="D397" s="160"/>
      <c r="E397" s="160"/>
      <c r="F397" s="160"/>
      <c r="G397" s="161"/>
      <c r="H397" s="161"/>
      <c r="I397" s="161"/>
      <c r="K397" s="1" t="str">
        <f t="shared" si="10"/>
        <v/>
      </c>
      <c r="L397" s="1" t="e">
        <f t="shared" si="11"/>
        <v>#VALUE!</v>
      </c>
    </row>
    <row r="398" spans="2:12" x14ac:dyDescent="0.3">
      <c r="B398" s="160"/>
      <c r="C398" s="160"/>
      <c r="D398" s="160"/>
      <c r="E398" s="160"/>
      <c r="F398" s="160"/>
      <c r="G398" s="161"/>
      <c r="H398" s="161"/>
      <c r="I398" s="161"/>
      <c r="K398" s="1" t="str">
        <f t="shared" si="10"/>
        <v/>
      </c>
      <c r="L398" s="1" t="e">
        <f t="shared" si="11"/>
        <v>#VALUE!</v>
      </c>
    </row>
    <row r="399" spans="2:12" x14ac:dyDescent="0.3">
      <c r="B399" s="160"/>
      <c r="C399" s="160"/>
      <c r="D399" s="160"/>
      <c r="E399" s="160"/>
      <c r="F399" s="160"/>
      <c r="G399" s="161"/>
      <c r="H399" s="161"/>
      <c r="I399" s="161"/>
      <c r="K399" s="1" t="str">
        <f t="shared" si="10"/>
        <v/>
      </c>
      <c r="L399" s="1" t="e">
        <f t="shared" si="11"/>
        <v>#VALUE!</v>
      </c>
    </row>
    <row r="400" spans="2:12" x14ac:dyDescent="0.3">
      <c r="B400" s="160"/>
      <c r="C400" s="160"/>
      <c r="D400" s="160"/>
      <c r="E400" s="160"/>
      <c r="F400" s="160"/>
      <c r="G400" s="161"/>
      <c r="H400" s="161"/>
      <c r="I400" s="161"/>
      <c r="K400" s="1" t="str">
        <f t="shared" si="10"/>
        <v/>
      </c>
      <c r="L400" s="1" t="e">
        <f t="shared" si="11"/>
        <v>#VALUE!</v>
      </c>
    </row>
    <row r="401" spans="2:12" x14ac:dyDescent="0.3">
      <c r="B401" s="160"/>
      <c r="C401" s="160"/>
      <c r="D401" s="160"/>
      <c r="E401" s="160"/>
      <c r="F401" s="160"/>
      <c r="G401" s="161"/>
      <c r="H401" s="161"/>
      <c r="I401" s="161"/>
      <c r="K401" s="1" t="str">
        <f t="shared" si="10"/>
        <v/>
      </c>
      <c r="L401" s="1" t="e">
        <f t="shared" si="11"/>
        <v>#VALUE!</v>
      </c>
    </row>
    <row r="402" spans="2:12" x14ac:dyDescent="0.3">
      <c r="B402" s="160"/>
      <c r="C402" s="160"/>
      <c r="D402" s="160"/>
      <c r="E402" s="160"/>
      <c r="F402" s="160"/>
      <c r="G402" s="161"/>
      <c r="H402" s="161"/>
      <c r="I402" s="161"/>
      <c r="K402" s="1" t="str">
        <f t="shared" si="10"/>
        <v/>
      </c>
      <c r="L402" s="1" t="e">
        <f t="shared" si="11"/>
        <v>#VALUE!</v>
      </c>
    </row>
    <row r="403" spans="2:12" x14ac:dyDescent="0.3">
      <c r="B403" s="160"/>
      <c r="C403" s="160"/>
      <c r="D403" s="160"/>
      <c r="E403" s="160"/>
      <c r="F403" s="160"/>
      <c r="G403" s="161"/>
      <c r="H403" s="161"/>
      <c r="I403" s="161"/>
      <c r="K403" s="1" t="str">
        <f t="shared" si="10"/>
        <v/>
      </c>
      <c r="L403" s="1" t="e">
        <f t="shared" si="11"/>
        <v>#VALUE!</v>
      </c>
    </row>
    <row r="404" spans="2:12" x14ac:dyDescent="0.3">
      <c r="B404" s="160"/>
      <c r="C404" s="160"/>
      <c r="D404" s="160"/>
      <c r="E404" s="160"/>
      <c r="F404" s="160"/>
      <c r="G404" s="161"/>
      <c r="H404" s="161"/>
      <c r="I404" s="161"/>
      <c r="K404" s="1" t="str">
        <f t="shared" si="10"/>
        <v/>
      </c>
      <c r="L404" s="1" t="e">
        <f t="shared" si="11"/>
        <v>#VALUE!</v>
      </c>
    </row>
    <row r="405" spans="2:12" x14ac:dyDescent="0.3">
      <c r="B405" s="160"/>
      <c r="C405" s="160"/>
      <c r="D405" s="160"/>
      <c r="E405" s="160"/>
      <c r="F405" s="160"/>
      <c r="G405" s="161"/>
      <c r="H405" s="161"/>
      <c r="I405" s="161"/>
      <c r="K405" s="1" t="str">
        <f t="shared" si="10"/>
        <v/>
      </c>
      <c r="L405" s="1" t="e">
        <f t="shared" si="11"/>
        <v>#VALUE!</v>
      </c>
    </row>
    <row r="406" spans="2:12" x14ac:dyDescent="0.3">
      <c r="B406" s="160"/>
      <c r="C406" s="160"/>
      <c r="D406" s="160"/>
      <c r="E406" s="160"/>
      <c r="F406" s="160"/>
      <c r="G406" s="161"/>
      <c r="H406" s="161"/>
      <c r="I406" s="161"/>
      <c r="K406" s="1" t="str">
        <f t="shared" si="10"/>
        <v/>
      </c>
      <c r="L406" s="1" t="e">
        <f t="shared" si="11"/>
        <v>#VALUE!</v>
      </c>
    </row>
    <row r="407" spans="2:12" x14ac:dyDescent="0.3">
      <c r="B407" s="160"/>
      <c r="C407" s="160"/>
      <c r="D407" s="160"/>
      <c r="E407" s="160"/>
      <c r="F407" s="160"/>
      <c r="G407" s="161"/>
      <c r="H407" s="161"/>
      <c r="I407" s="161"/>
      <c r="K407" s="1" t="str">
        <f t="shared" si="10"/>
        <v/>
      </c>
      <c r="L407" s="1" t="e">
        <f t="shared" si="11"/>
        <v>#VALUE!</v>
      </c>
    </row>
    <row r="408" spans="2:12" x14ac:dyDescent="0.3">
      <c r="B408" s="160"/>
      <c r="C408" s="160"/>
      <c r="D408" s="160"/>
      <c r="E408" s="160"/>
      <c r="F408" s="160"/>
      <c r="G408" s="161"/>
      <c r="H408" s="161"/>
      <c r="I408" s="161"/>
      <c r="K408" s="1" t="str">
        <f t="shared" si="10"/>
        <v/>
      </c>
      <c r="L408" s="1" t="e">
        <f t="shared" si="11"/>
        <v>#VALUE!</v>
      </c>
    </row>
    <row r="409" spans="2:12" x14ac:dyDescent="0.3">
      <c r="B409" s="160"/>
      <c r="C409" s="160"/>
      <c r="D409" s="160"/>
      <c r="E409" s="160"/>
      <c r="F409" s="160"/>
      <c r="G409" s="161"/>
      <c r="H409" s="161"/>
      <c r="I409" s="161"/>
      <c r="K409" s="1" t="str">
        <f t="shared" si="10"/>
        <v/>
      </c>
      <c r="L409" s="1" t="e">
        <f t="shared" si="11"/>
        <v>#VALUE!</v>
      </c>
    </row>
    <row r="410" spans="2:12" x14ac:dyDescent="0.3">
      <c r="B410" s="160"/>
      <c r="C410" s="160"/>
      <c r="D410" s="160"/>
      <c r="E410" s="160"/>
      <c r="F410" s="160"/>
      <c r="G410" s="161"/>
      <c r="H410" s="161"/>
      <c r="I410" s="161"/>
      <c r="K410" s="1" t="str">
        <f t="shared" si="10"/>
        <v/>
      </c>
      <c r="L410" s="1" t="e">
        <f t="shared" si="11"/>
        <v>#VALUE!</v>
      </c>
    </row>
    <row r="411" spans="2:12" x14ac:dyDescent="0.3">
      <c r="B411" s="160"/>
      <c r="C411" s="160"/>
      <c r="D411" s="160"/>
      <c r="E411" s="160"/>
      <c r="F411" s="160"/>
      <c r="G411" s="161"/>
      <c r="H411" s="161"/>
      <c r="I411" s="161"/>
      <c r="K411" s="1" t="str">
        <f t="shared" si="10"/>
        <v/>
      </c>
      <c r="L411" s="1" t="e">
        <f t="shared" si="11"/>
        <v>#VALUE!</v>
      </c>
    </row>
    <row r="412" spans="2:12" x14ac:dyDescent="0.3">
      <c r="B412" s="160"/>
      <c r="C412" s="160"/>
      <c r="D412" s="160"/>
      <c r="E412" s="160"/>
      <c r="F412" s="160"/>
      <c r="G412" s="161"/>
      <c r="H412" s="161"/>
      <c r="I412" s="161"/>
      <c r="K412" s="1" t="str">
        <f t="shared" si="10"/>
        <v/>
      </c>
      <c r="L412" s="1" t="e">
        <f t="shared" si="11"/>
        <v>#VALUE!</v>
      </c>
    </row>
    <row r="413" spans="2:12" x14ac:dyDescent="0.3">
      <c r="B413" s="160"/>
      <c r="C413" s="160"/>
      <c r="D413" s="160"/>
      <c r="E413" s="160"/>
      <c r="F413" s="160"/>
      <c r="G413" s="161"/>
      <c r="H413" s="161"/>
      <c r="I413" s="161"/>
      <c r="K413" s="1" t="str">
        <f t="shared" si="10"/>
        <v/>
      </c>
      <c r="L413" s="1" t="e">
        <f t="shared" si="11"/>
        <v>#VALUE!</v>
      </c>
    </row>
    <row r="414" spans="2:12" x14ac:dyDescent="0.3">
      <c r="B414" s="160"/>
      <c r="C414" s="160"/>
      <c r="D414" s="160"/>
      <c r="E414" s="160"/>
      <c r="F414" s="160"/>
      <c r="G414" s="161"/>
      <c r="H414" s="161"/>
      <c r="I414" s="161"/>
      <c r="K414" s="1" t="str">
        <f t="shared" si="10"/>
        <v/>
      </c>
      <c r="L414" s="1" t="e">
        <f t="shared" si="11"/>
        <v>#VALUE!</v>
      </c>
    </row>
    <row r="415" spans="2:12" x14ac:dyDescent="0.3">
      <c r="B415" s="160"/>
      <c r="C415" s="160"/>
      <c r="D415" s="160"/>
      <c r="E415" s="160"/>
      <c r="F415" s="160"/>
      <c r="G415" s="161"/>
      <c r="H415" s="161"/>
      <c r="I415" s="161"/>
      <c r="K415" s="1" t="str">
        <f t="shared" si="10"/>
        <v/>
      </c>
      <c r="L415" s="1" t="e">
        <f t="shared" si="11"/>
        <v>#VALUE!</v>
      </c>
    </row>
    <row r="416" spans="2:12" x14ac:dyDescent="0.3">
      <c r="B416" s="160"/>
      <c r="C416" s="160"/>
      <c r="D416" s="160"/>
      <c r="E416" s="160"/>
      <c r="F416" s="160"/>
      <c r="G416" s="161"/>
      <c r="H416" s="161"/>
      <c r="I416" s="161"/>
      <c r="K416" s="1" t="str">
        <f t="shared" si="10"/>
        <v/>
      </c>
      <c r="L416" s="1" t="e">
        <f t="shared" si="11"/>
        <v>#VALUE!</v>
      </c>
    </row>
    <row r="417" spans="2:12" x14ac:dyDescent="0.3">
      <c r="B417" s="160"/>
      <c r="C417" s="160"/>
      <c r="D417" s="160"/>
      <c r="E417" s="160"/>
      <c r="F417" s="160"/>
      <c r="G417" s="161"/>
      <c r="H417" s="161"/>
      <c r="I417" s="161"/>
      <c r="K417" s="1" t="str">
        <f t="shared" si="10"/>
        <v/>
      </c>
      <c r="L417" s="1" t="e">
        <f t="shared" si="11"/>
        <v>#VALUE!</v>
      </c>
    </row>
    <row r="418" spans="2:12" x14ac:dyDescent="0.3">
      <c r="B418" s="160"/>
      <c r="C418" s="160"/>
      <c r="D418" s="160"/>
      <c r="E418" s="160"/>
      <c r="F418" s="160"/>
      <c r="G418" s="161"/>
      <c r="H418" s="161"/>
      <c r="I418" s="161"/>
      <c r="K418" s="1" t="str">
        <f t="shared" si="10"/>
        <v/>
      </c>
      <c r="L418" s="1" t="e">
        <f t="shared" si="11"/>
        <v>#VALUE!</v>
      </c>
    </row>
    <row r="419" spans="2:12" x14ac:dyDescent="0.3">
      <c r="B419" s="160"/>
      <c r="C419" s="160"/>
      <c r="D419" s="160"/>
      <c r="E419" s="160"/>
      <c r="F419" s="160"/>
      <c r="G419" s="161"/>
      <c r="H419" s="161"/>
      <c r="I419" s="161"/>
      <c r="K419" s="1" t="str">
        <f t="shared" si="10"/>
        <v/>
      </c>
      <c r="L419" s="1" t="e">
        <f t="shared" si="11"/>
        <v>#VALUE!</v>
      </c>
    </row>
    <row r="420" spans="2:12" x14ac:dyDescent="0.3">
      <c r="B420" s="160"/>
      <c r="C420" s="160"/>
      <c r="D420" s="160"/>
      <c r="E420" s="160"/>
      <c r="F420" s="160"/>
      <c r="G420" s="161"/>
      <c r="H420" s="161"/>
      <c r="I420" s="161"/>
      <c r="K420" s="1" t="str">
        <f t="shared" si="10"/>
        <v/>
      </c>
      <c r="L420" s="1" t="e">
        <f t="shared" si="11"/>
        <v>#VALUE!</v>
      </c>
    </row>
    <row r="421" spans="2:12" x14ac:dyDescent="0.3">
      <c r="B421" s="160"/>
      <c r="C421" s="160"/>
      <c r="D421" s="160"/>
      <c r="E421" s="160"/>
      <c r="F421" s="160"/>
      <c r="G421" s="161"/>
      <c r="H421" s="161"/>
      <c r="I421" s="161"/>
      <c r="K421" s="1" t="str">
        <f t="shared" si="10"/>
        <v/>
      </c>
      <c r="L421" s="1" t="e">
        <f t="shared" si="11"/>
        <v>#VALUE!</v>
      </c>
    </row>
    <row r="422" spans="2:12" x14ac:dyDescent="0.3">
      <c r="B422" s="160"/>
      <c r="C422" s="160"/>
      <c r="D422" s="160"/>
      <c r="E422" s="160"/>
      <c r="F422" s="160"/>
      <c r="G422" s="161"/>
      <c r="H422" s="161"/>
      <c r="I422" s="161"/>
      <c r="K422" s="1" t="str">
        <f t="shared" si="10"/>
        <v/>
      </c>
      <c r="L422" s="1" t="e">
        <f t="shared" si="11"/>
        <v>#VALUE!</v>
      </c>
    </row>
    <row r="423" spans="2:12" x14ac:dyDescent="0.3">
      <c r="B423" s="160"/>
      <c r="C423" s="160"/>
      <c r="D423" s="160"/>
      <c r="E423" s="160"/>
      <c r="F423" s="160"/>
      <c r="G423" s="161"/>
      <c r="H423" s="161"/>
      <c r="I423" s="161"/>
      <c r="K423" s="1" t="str">
        <f t="shared" si="10"/>
        <v/>
      </c>
      <c r="L423" s="1" t="e">
        <f t="shared" si="11"/>
        <v>#VALUE!</v>
      </c>
    </row>
    <row r="424" spans="2:12" x14ac:dyDescent="0.3">
      <c r="B424" s="160"/>
      <c r="C424" s="160"/>
      <c r="D424" s="160"/>
      <c r="E424" s="160"/>
      <c r="F424" s="160"/>
      <c r="G424" s="161"/>
      <c r="H424" s="161"/>
      <c r="I424" s="161"/>
      <c r="K424" s="1" t="str">
        <f t="shared" si="10"/>
        <v/>
      </c>
      <c r="L424" s="1" t="e">
        <f t="shared" si="11"/>
        <v>#VALUE!</v>
      </c>
    </row>
    <row r="425" spans="2:12" x14ac:dyDescent="0.3">
      <c r="B425" s="160"/>
      <c r="C425" s="160"/>
      <c r="D425" s="160"/>
      <c r="E425" s="160"/>
      <c r="F425" s="160"/>
      <c r="G425" s="161"/>
      <c r="H425" s="161"/>
      <c r="I425" s="161"/>
      <c r="K425" s="1" t="str">
        <f t="shared" si="10"/>
        <v/>
      </c>
      <c r="L425" s="1" t="e">
        <f t="shared" si="11"/>
        <v>#VALUE!</v>
      </c>
    </row>
    <row r="426" spans="2:12" x14ac:dyDescent="0.3">
      <c r="B426" s="160"/>
      <c r="C426" s="160"/>
      <c r="D426" s="160"/>
      <c r="E426" s="160"/>
      <c r="F426" s="160"/>
      <c r="G426" s="161"/>
      <c r="H426" s="161"/>
      <c r="I426" s="161"/>
      <c r="K426" s="1" t="str">
        <f t="shared" si="10"/>
        <v/>
      </c>
      <c r="L426" s="1" t="e">
        <f t="shared" si="11"/>
        <v>#VALUE!</v>
      </c>
    </row>
    <row r="427" spans="2:12" x14ac:dyDescent="0.3">
      <c r="B427" s="160"/>
      <c r="C427" s="160"/>
      <c r="D427" s="160"/>
      <c r="E427" s="160"/>
      <c r="F427" s="160"/>
      <c r="G427" s="161"/>
      <c r="H427" s="161"/>
      <c r="I427" s="161"/>
      <c r="K427" s="1" t="str">
        <f t="shared" si="10"/>
        <v/>
      </c>
      <c r="L427" s="1" t="e">
        <f t="shared" si="11"/>
        <v>#VALUE!</v>
      </c>
    </row>
    <row r="428" spans="2:12" x14ac:dyDescent="0.3">
      <c r="B428" s="160"/>
      <c r="C428" s="160"/>
      <c r="D428" s="160"/>
      <c r="E428" s="160"/>
      <c r="F428" s="160"/>
      <c r="G428" s="161"/>
      <c r="H428" s="161"/>
      <c r="I428" s="161"/>
      <c r="K428" s="1" t="str">
        <f t="shared" si="10"/>
        <v/>
      </c>
      <c r="L428" s="1" t="e">
        <f t="shared" si="11"/>
        <v>#VALUE!</v>
      </c>
    </row>
    <row r="429" spans="2:12" x14ac:dyDescent="0.3">
      <c r="B429" s="160"/>
      <c r="C429" s="160"/>
      <c r="D429" s="160"/>
      <c r="E429" s="160"/>
      <c r="F429" s="160"/>
      <c r="G429" s="161"/>
      <c r="H429" s="161"/>
      <c r="I429" s="161"/>
      <c r="K429" s="1" t="str">
        <f t="shared" ref="K429:K492" si="12">IFERROR(H429/I429,"")</f>
        <v/>
      </c>
      <c r="L429" s="1" t="e">
        <f t="shared" si="11"/>
        <v>#VALUE!</v>
      </c>
    </row>
    <row r="430" spans="2:12" x14ac:dyDescent="0.3">
      <c r="B430" s="160"/>
      <c r="C430" s="160"/>
      <c r="D430" s="160"/>
      <c r="E430" s="160"/>
      <c r="F430" s="160"/>
      <c r="G430" s="161"/>
      <c r="H430" s="161"/>
      <c r="I430" s="161"/>
      <c r="K430" s="1" t="str">
        <f t="shared" si="12"/>
        <v/>
      </c>
      <c r="L430" s="1" t="e">
        <f t="shared" ref="L430:L493" si="13">K430+L429-$O$43</f>
        <v>#VALUE!</v>
      </c>
    </row>
    <row r="431" spans="2:12" x14ac:dyDescent="0.3">
      <c r="B431" s="160"/>
      <c r="C431" s="160"/>
      <c r="D431" s="160"/>
      <c r="E431" s="160"/>
      <c r="F431" s="160"/>
      <c r="G431" s="161"/>
      <c r="H431" s="161"/>
      <c r="I431" s="161"/>
      <c r="K431" s="1" t="str">
        <f t="shared" si="12"/>
        <v/>
      </c>
      <c r="L431" s="1" t="e">
        <f t="shared" si="13"/>
        <v>#VALUE!</v>
      </c>
    </row>
    <row r="432" spans="2:12" x14ac:dyDescent="0.3">
      <c r="B432" s="160"/>
      <c r="C432" s="160"/>
      <c r="D432" s="160"/>
      <c r="E432" s="160"/>
      <c r="F432" s="160"/>
      <c r="G432" s="161"/>
      <c r="H432" s="161"/>
      <c r="I432" s="161"/>
      <c r="K432" s="1" t="str">
        <f t="shared" si="12"/>
        <v/>
      </c>
      <c r="L432" s="1" t="e">
        <f t="shared" si="13"/>
        <v>#VALUE!</v>
      </c>
    </row>
    <row r="433" spans="2:12" x14ac:dyDescent="0.3">
      <c r="B433" s="160"/>
      <c r="C433" s="160"/>
      <c r="D433" s="160"/>
      <c r="E433" s="160"/>
      <c r="F433" s="160"/>
      <c r="G433" s="161"/>
      <c r="H433" s="161"/>
      <c r="I433" s="161"/>
      <c r="K433" s="1" t="str">
        <f t="shared" si="12"/>
        <v/>
      </c>
      <c r="L433" s="1" t="e">
        <f t="shared" si="13"/>
        <v>#VALUE!</v>
      </c>
    </row>
    <row r="434" spans="2:12" x14ac:dyDescent="0.3">
      <c r="B434" s="160"/>
      <c r="C434" s="160"/>
      <c r="D434" s="160"/>
      <c r="E434" s="160"/>
      <c r="F434" s="160"/>
      <c r="G434" s="161"/>
      <c r="H434" s="161"/>
      <c r="I434" s="161"/>
      <c r="K434" s="1" t="str">
        <f t="shared" si="12"/>
        <v/>
      </c>
      <c r="L434" s="1" t="e">
        <f t="shared" si="13"/>
        <v>#VALUE!</v>
      </c>
    </row>
    <row r="435" spans="2:12" x14ac:dyDescent="0.3">
      <c r="B435" s="160"/>
      <c r="C435" s="160"/>
      <c r="D435" s="160"/>
      <c r="E435" s="160"/>
      <c r="F435" s="160"/>
      <c r="G435" s="161"/>
      <c r="H435" s="161"/>
      <c r="I435" s="161"/>
      <c r="K435" s="1" t="str">
        <f t="shared" si="12"/>
        <v/>
      </c>
      <c r="L435" s="1" t="e">
        <f t="shared" si="13"/>
        <v>#VALUE!</v>
      </c>
    </row>
    <row r="436" spans="2:12" x14ac:dyDescent="0.3">
      <c r="B436" s="160"/>
      <c r="C436" s="160"/>
      <c r="D436" s="160"/>
      <c r="E436" s="160"/>
      <c r="F436" s="160"/>
      <c r="G436" s="161"/>
      <c r="H436" s="161"/>
      <c r="I436" s="161"/>
      <c r="K436" s="1" t="str">
        <f t="shared" si="12"/>
        <v/>
      </c>
      <c r="L436" s="1" t="e">
        <f t="shared" si="13"/>
        <v>#VALUE!</v>
      </c>
    </row>
    <row r="437" spans="2:12" x14ac:dyDescent="0.3">
      <c r="B437" s="160"/>
      <c r="C437" s="160"/>
      <c r="D437" s="160"/>
      <c r="E437" s="160"/>
      <c r="F437" s="160"/>
      <c r="G437" s="161"/>
      <c r="H437" s="161"/>
      <c r="I437" s="161"/>
      <c r="K437" s="1" t="str">
        <f t="shared" si="12"/>
        <v/>
      </c>
      <c r="L437" s="1" t="e">
        <f t="shared" si="13"/>
        <v>#VALUE!</v>
      </c>
    </row>
    <row r="438" spans="2:12" x14ac:dyDescent="0.3">
      <c r="B438" s="160"/>
      <c r="C438" s="160"/>
      <c r="D438" s="160"/>
      <c r="E438" s="160"/>
      <c r="F438" s="160"/>
      <c r="G438" s="161"/>
      <c r="H438" s="161"/>
      <c r="I438" s="161"/>
      <c r="K438" s="1" t="str">
        <f t="shared" si="12"/>
        <v/>
      </c>
      <c r="L438" s="1" t="e">
        <f t="shared" si="13"/>
        <v>#VALUE!</v>
      </c>
    </row>
    <row r="439" spans="2:12" x14ac:dyDescent="0.3">
      <c r="B439" s="160"/>
      <c r="C439" s="160"/>
      <c r="D439" s="160"/>
      <c r="E439" s="160"/>
      <c r="F439" s="160"/>
      <c r="G439" s="161"/>
      <c r="H439" s="161"/>
      <c r="I439" s="161"/>
      <c r="K439" s="1" t="str">
        <f t="shared" si="12"/>
        <v/>
      </c>
      <c r="L439" s="1" t="e">
        <f t="shared" si="13"/>
        <v>#VALUE!</v>
      </c>
    </row>
    <row r="440" spans="2:12" x14ac:dyDescent="0.3">
      <c r="B440" s="160"/>
      <c r="C440" s="160"/>
      <c r="D440" s="160"/>
      <c r="E440" s="160"/>
      <c r="F440" s="160"/>
      <c r="G440" s="161"/>
      <c r="H440" s="161"/>
      <c r="I440" s="161"/>
      <c r="K440" s="1" t="str">
        <f t="shared" si="12"/>
        <v/>
      </c>
      <c r="L440" s="1" t="e">
        <f t="shared" si="13"/>
        <v>#VALUE!</v>
      </c>
    </row>
    <row r="441" spans="2:12" x14ac:dyDescent="0.3">
      <c r="B441" s="160"/>
      <c r="C441" s="160"/>
      <c r="D441" s="160"/>
      <c r="E441" s="160"/>
      <c r="F441" s="160"/>
      <c r="G441" s="161"/>
      <c r="H441" s="161"/>
      <c r="I441" s="161"/>
      <c r="K441" s="1" t="str">
        <f t="shared" si="12"/>
        <v/>
      </c>
      <c r="L441" s="1" t="e">
        <f t="shared" si="13"/>
        <v>#VALUE!</v>
      </c>
    </row>
    <row r="442" spans="2:12" x14ac:dyDescent="0.3">
      <c r="B442" s="160"/>
      <c r="C442" s="160"/>
      <c r="D442" s="160"/>
      <c r="E442" s="160"/>
      <c r="F442" s="160"/>
      <c r="G442" s="161"/>
      <c r="H442" s="161"/>
      <c r="I442" s="161"/>
      <c r="K442" s="1" t="str">
        <f t="shared" si="12"/>
        <v/>
      </c>
      <c r="L442" s="1" t="e">
        <f t="shared" si="13"/>
        <v>#VALUE!</v>
      </c>
    </row>
    <row r="443" spans="2:12" x14ac:dyDescent="0.3">
      <c r="B443" s="160"/>
      <c r="C443" s="160"/>
      <c r="D443" s="160"/>
      <c r="E443" s="160"/>
      <c r="F443" s="160"/>
      <c r="G443" s="161"/>
      <c r="H443" s="161"/>
      <c r="I443" s="161"/>
      <c r="K443" s="1" t="str">
        <f t="shared" si="12"/>
        <v/>
      </c>
      <c r="L443" s="1" t="e">
        <f t="shared" si="13"/>
        <v>#VALUE!</v>
      </c>
    </row>
    <row r="444" spans="2:12" x14ac:dyDescent="0.3">
      <c r="B444" s="160"/>
      <c r="C444" s="160"/>
      <c r="D444" s="160"/>
      <c r="E444" s="160"/>
      <c r="F444" s="160"/>
      <c r="G444" s="161"/>
      <c r="H444" s="161"/>
      <c r="I444" s="161"/>
      <c r="K444" s="1" t="str">
        <f t="shared" si="12"/>
        <v/>
      </c>
      <c r="L444" s="1" t="e">
        <f t="shared" si="13"/>
        <v>#VALUE!</v>
      </c>
    </row>
    <row r="445" spans="2:12" x14ac:dyDescent="0.3">
      <c r="B445" s="160"/>
      <c r="C445" s="160"/>
      <c r="D445" s="160"/>
      <c r="E445" s="160"/>
      <c r="F445" s="160"/>
      <c r="G445" s="161"/>
      <c r="H445" s="161"/>
      <c r="I445" s="161"/>
      <c r="K445" s="1" t="str">
        <f t="shared" si="12"/>
        <v/>
      </c>
      <c r="L445" s="1" t="e">
        <f t="shared" si="13"/>
        <v>#VALUE!</v>
      </c>
    </row>
    <row r="446" spans="2:12" x14ac:dyDescent="0.3">
      <c r="B446" s="160"/>
      <c r="C446" s="160"/>
      <c r="D446" s="160"/>
      <c r="E446" s="160"/>
      <c r="F446" s="160"/>
      <c r="G446" s="161"/>
      <c r="H446" s="161"/>
      <c r="I446" s="161"/>
      <c r="K446" s="1" t="str">
        <f t="shared" si="12"/>
        <v/>
      </c>
      <c r="L446" s="1" t="e">
        <f t="shared" si="13"/>
        <v>#VALUE!</v>
      </c>
    </row>
    <row r="447" spans="2:12" x14ac:dyDescent="0.3">
      <c r="B447" s="160"/>
      <c r="C447" s="160"/>
      <c r="D447" s="160"/>
      <c r="E447" s="160"/>
      <c r="F447" s="160"/>
      <c r="G447" s="161"/>
      <c r="H447" s="161"/>
      <c r="I447" s="161"/>
      <c r="K447" s="1" t="str">
        <f t="shared" si="12"/>
        <v/>
      </c>
      <c r="L447" s="1" t="e">
        <f t="shared" si="13"/>
        <v>#VALUE!</v>
      </c>
    </row>
    <row r="448" spans="2:12" x14ac:dyDescent="0.3">
      <c r="B448" s="160"/>
      <c r="C448" s="160"/>
      <c r="D448" s="160"/>
      <c r="E448" s="160"/>
      <c r="F448" s="160"/>
      <c r="G448" s="161"/>
      <c r="H448" s="161"/>
      <c r="I448" s="161"/>
      <c r="K448" s="1" t="str">
        <f t="shared" si="12"/>
        <v/>
      </c>
      <c r="L448" s="1" t="e">
        <f t="shared" si="13"/>
        <v>#VALUE!</v>
      </c>
    </row>
    <row r="449" spans="2:12" x14ac:dyDescent="0.3">
      <c r="B449" s="160"/>
      <c r="C449" s="160"/>
      <c r="D449" s="160"/>
      <c r="E449" s="160"/>
      <c r="F449" s="160"/>
      <c r="G449" s="161"/>
      <c r="H449" s="161"/>
      <c r="I449" s="161"/>
      <c r="K449" s="1" t="str">
        <f t="shared" si="12"/>
        <v/>
      </c>
      <c r="L449" s="1" t="e">
        <f t="shared" si="13"/>
        <v>#VALUE!</v>
      </c>
    </row>
    <row r="450" spans="2:12" x14ac:dyDescent="0.3">
      <c r="B450" s="160"/>
      <c r="C450" s="160"/>
      <c r="D450" s="160"/>
      <c r="E450" s="160"/>
      <c r="F450" s="160"/>
      <c r="G450" s="161"/>
      <c r="H450" s="161"/>
      <c r="I450" s="161"/>
      <c r="K450" s="1" t="str">
        <f t="shared" si="12"/>
        <v/>
      </c>
      <c r="L450" s="1" t="e">
        <f t="shared" si="13"/>
        <v>#VALUE!</v>
      </c>
    </row>
    <row r="451" spans="2:12" x14ac:dyDescent="0.3">
      <c r="B451" s="160"/>
      <c r="C451" s="160"/>
      <c r="D451" s="160"/>
      <c r="E451" s="160"/>
      <c r="F451" s="160"/>
      <c r="G451" s="161"/>
      <c r="H451" s="161"/>
      <c r="I451" s="161"/>
      <c r="K451" s="1" t="str">
        <f t="shared" si="12"/>
        <v/>
      </c>
      <c r="L451" s="1" t="e">
        <f t="shared" si="13"/>
        <v>#VALUE!</v>
      </c>
    </row>
    <row r="452" spans="2:12" x14ac:dyDescent="0.3">
      <c r="B452" s="160"/>
      <c r="C452" s="160"/>
      <c r="D452" s="160"/>
      <c r="E452" s="160"/>
      <c r="F452" s="160"/>
      <c r="G452" s="161"/>
      <c r="H452" s="161"/>
      <c r="I452" s="161"/>
      <c r="K452" s="1" t="str">
        <f t="shared" si="12"/>
        <v/>
      </c>
      <c r="L452" s="1" t="e">
        <f t="shared" si="13"/>
        <v>#VALUE!</v>
      </c>
    </row>
    <row r="453" spans="2:12" x14ac:dyDescent="0.3">
      <c r="B453" s="160"/>
      <c r="C453" s="160"/>
      <c r="D453" s="160"/>
      <c r="E453" s="160"/>
      <c r="F453" s="160"/>
      <c r="G453" s="161"/>
      <c r="H453" s="161"/>
      <c r="I453" s="161"/>
      <c r="K453" s="1" t="str">
        <f t="shared" si="12"/>
        <v/>
      </c>
      <c r="L453" s="1" t="e">
        <f t="shared" si="13"/>
        <v>#VALUE!</v>
      </c>
    </row>
    <row r="454" spans="2:12" x14ac:dyDescent="0.3">
      <c r="B454" s="160"/>
      <c r="C454" s="160"/>
      <c r="D454" s="160"/>
      <c r="E454" s="160"/>
      <c r="F454" s="160"/>
      <c r="G454" s="161"/>
      <c r="H454" s="161"/>
      <c r="I454" s="161"/>
      <c r="K454" s="1" t="str">
        <f t="shared" si="12"/>
        <v/>
      </c>
      <c r="L454" s="1" t="e">
        <f t="shared" si="13"/>
        <v>#VALUE!</v>
      </c>
    </row>
    <row r="455" spans="2:12" x14ac:dyDescent="0.3">
      <c r="B455" s="160"/>
      <c r="C455" s="160"/>
      <c r="D455" s="160"/>
      <c r="E455" s="160"/>
      <c r="F455" s="160"/>
      <c r="G455" s="161"/>
      <c r="H455" s="161"/>
      <c r="I455" s="161"/>
      <c r="K455" s="1" t="str">
        <f t="shared" si="12"/>
        <v/>
      </c>
      <c r="L455" s="1" t="e">
        <f t="shared" si="13"/>
        <v>#VALUE!</v>
      </c>
    </row>
    <row r="456" spans="2:12" x14ac:dyDescent="0.3">
      <c r="B456" s="160"/>
      <c r="C456" s="160"/>
      <c r="D456" s="160"/>
      <c r="E456" s="160"/>
      <c r="F456" s="160"/>
      <c r="G456" s="161"/>
      <c r="H456" s="161"/>
      <c r="I456" s="161"/>
      <c r="K456" s="1" t="str">
        <f t="shared" si="12"/>
        <v/>
      </c>
      <c r="L456" s="1" t="e">
        <f t="shared" si="13"/>
        <v>#VALUE!</v>
      </c>
    </row>
    <row r="457" spans="2:12" x14ac:dyDescent="0.3">
      <c r="B457" s="160"/>
      <c r="C457" s="160"/>
      <c r="D457" s="160"/>
      <c r="E457" s="160"/>
      <c r="F457" s="160"/>
      <c r="G457" s="161"/>
      <c r="H457" s="161"/>
      <c r="I457" s="161"/>
      <c r="K457" s="1" t="str">
        <f t="shared" si="12"/>
        <v/>
      </c>
      <c r="L457" s="1" t="e">
        <f t="shared" si="13"/>
        <v>#VALUE!</v>
      </c>
    </row>
    <row r="458" spans="2:12" x14ac:dyDescent="0.3">
      <c r="B458" s="160"/>
      <c r="C458" s="160"/>
      <c r="D458" s="160"/>
      <c r="E458" s="160"/>
      <c r="F458" s="160"/>
      <c r="G458" s="161"/>
      <c r="H458" s="161"/>
      <c r="I458" s="161"/>
      <c r="K458" s="1" t="str">
        <f t="shared" si="12"/>
        <v/>
      </c>
      <c r="L458" s="1" t="e">
        <f t="shared" si="13"/>
        <v>#VALUE!</v>
      </c>
    </row>
    <row r="459" spans="2:12" x14ac:dyDescent="0.3">
      <c r="B459" s="160"/>
      <c r="C459" s="160"/>
      <c r="D459" s="160"/>
      <c r="E459" s="160"/>
      <c r="F459" s="160"/>
      <c r="G459" s="161"/>
      <c r="H459" s="161"/>
      <c r="I459" s="161"/>
      <c r="K459" s="1" t="str">
        <f t="shared" si="12"/>
        <v/>
      </c>
      <c r="L459" s="1" t="e">
        <f t="shared" si="13"/>
        <v>#VALUE!</v>
      </c>
    </row>
    <row r="460" spans="2:12" x14ac:dyDescent="0.3">
      <c r="B460" s="160"/>
      <c r="C460" s="160"/>
      <c r="D460" s="160"/>
      <c r="E460" s="160"/>
      <c r="F460" s="160"/>
      <c r="G460" s="161"/>
      <c r="H460" s="161"/>
      <c r="I460" s="161"/>
      <c r="K460" s="1" t="str">
        <f t="shared" si="12"/>
        <v/>
      </c>
      <c r="L460" s="1" t="e">
        <f t="shared" si="13"/>
        <v>#VALUE!</v>
      </c>
    </row>
    <row r="461" spans="2:12" x14ac:dyDescent="0.3">
      <c r="B461" s="160"/>
      <c r="C461" s="160"/>
      <c r="D461" s="160"/>
      <c r="E461" s="160"/>
      <c r="F461" s="160"/>
      <c r="G461" s="161"/>
      <c r="H461" s="161"/>
      <c r="I461" s="161"/>
      <c r="K461" s="1" t="str">
        <f t="shared" si="12"/>
        <v/>
      </c>
      <c r="L461" s="1" t="e">
        <f t="shared" si="13"/>
        <v>#VALUE!</v>
      </c>
    </row>
    <row r="462" spans="2:12" x14ac:dyDescent="0.3">
      <c r="B462" s="160"/>
      <c r="C462" s="160"/>
      <c r="D462" s="160"/>
      <c r="E462" s="160"/>
      <c r="F462" s="160"/>
      <c r="G462" s="161"/>
      <c r="H462" s="161"/>
      <c r="I462" s="161"/>
      <c r="K462" s="1" t="str">
        <f t="shared" si="12"/>
        <v/>
      </c>
      <c r="L462" s="1" t="e">
        <f t="shared" si="13"/>
        <v>#VALUE!</v>
      </c>
    </row>
    <row r="463" spans="2:12" x14ac:dyDescent="0.3">
      <c r="B463" s="160"/>
      <c r="C463" s="160"/>
      <c r="D463" s="160"/>
      <c r="E463" s="160"/>
      <c r="F463" s="160"/>
      <c r="G463" s="161"/>
      <c r="H463" s="161"/>
      <c r="I463" s="161"/>
      <c r="K463" s="1" t="str">
        <f t="shared" si="12"/>
        <v/>
      </c>
      <c r="L463" s="1" t="e">
        <f t="shared" si="13"/>
        <v>#VALUE!</v>
      </c>
    </row>
    <row r="464" spans="2:12" x14ac:dyDescent="0.3">
      <c r="B464" s="160"/>
      <c r="C464" s="160"/>
      <c r="D464" s="160"/>
      <c r="E464" s="160"/>
      <c r="F464" s="160"/>
      <c r="G464" s="161"/>
      <c r="H464" s="161"/>
      <c r="I464" s="161"/>
      <c r="K464" s="1" t="str">
        <f t="shared" si="12"/>
        <v/>
      </c>
      <c r="L464" s="1" t="e">
        <f t="shared" si="13"/>
        <v>#VALUE!</v>
      </c>
    </row>
    <row r="465" spans="2:12" x14ac:dyDescent="0.3">
      <c r="B465" s="160"/>
      <c r="C465" s="160"/>
      <c r="D465" s="160"/>
      <c r="E465" s="160"/>
      <c r="F465" s="160"/>
      <c r="G465" s="161"/>
      <c r="H465" s="161"/>
      <c r="I465" s="161"/>
      <c r="K465" s="1" t="str">
        <f t="shared" si="12"/>
        <v/>
      </c>
      <c r="L465" s="1" t="e">
        <f t="shared" si="13"/>
        <v>#VALUE!</v>
      </c>
    </row>
    <row r="466" spans="2:12" x14ac:dyDescent="0.3">
      <c r="B466" s="160"/>
      <c r="C466" s="160"/>
      <c r="D466" s="160"/>
      <c r="E466" s="160"/>
      <c r="F466" s="160"/>
      <c r="G466" s="161"/>
      <c r="H466" s="161"/>
      <c r="I466" s="161"/>
      <c r="K466" s="1" t="str">
        <f t="shared" si="12"/>
        <v/>
      </c>
      <c r="L466" s="1" t="e">
        <f t="shared" si="13"/>
        <v>#VALUE!</v>
      </c>
    </row>
    <row r="467" spans="2:12" x14ac:dyDescent="0.3">
      <c r="B467" s="160"/>
      <c r="C467" s="160"/>
      <c r="D467" s="160"/>
      <c r="E467" s="160"/>
      <c r="F467" s="160"/>
      <c r="G467" s="161"/>
      <c r="H467" s="161"/>
      <c r="I467" s="161"/>
      <c r="K467" s="1" t="str">
        <f t="shared" si="12"/>
        <v/>
      </c>
      <c r="L467" s="1" t="e">
        <f t="shared" si="13"/>
        <v>#VALUE!</v>
      </c>
    </row>
    <row r="468" spans="2:12" x14ac:dyDescent="0.3">
      <c r="B468" s="160"/>
      <c r="C468" s="160"/>
      <c r="D468" s="160"/>
      <c r="E468" s="160"/>
      <c r="F468" s="160"/>
      <c r="G468" s="161"/>
      <c r="H468" s="161"/>
      <c r="I468" s="161"/>
      <c r="K468" s="1" t="str">
        <f t="shared" si="12"/>
        <v/>
      </c>
      <c r="L468" s="1" t="e">
        <f t="shared" si="13"/>
        <v>#VALUE!</v>
      </c>
    </row>
    <row r="469" spans="2:12" x14ac:dyDescent="0.3">
      <c r="B469" s="160"/>
      <c r="C469" s="160"/>
      <c r="D469" s="160"/>
      <c r="E469" s="160"/>
      <c r="F469" s="160"/>
      <c r="G469" s="161"/>
      <c r="H469" s="161"/>
      <c r="I469" s="161"/>
      <c r="K469" s="1" t="str">
        <f t="shared" si="12"/>
        <v/>
      </c>
      <c r="L469" s="1" t="e">
        <f t="shared" si="13"/>
        <v>#VALUE!</v>
      </c>
    </row>
    <row r="470" spans="2:12" x14ac:dyDescent="0.3">
      <c r="B470" s="160"/>
      <c r="C470" s="160"/>
      <c r="D470" s="160"/>
      <c r="E470" s="160"/>
      <c r="F470" s="160"/>
      <c r="G470" s="161"/>
      <c r="H470" s="161"/>
      <c r="I470" s="161"/>
      <c r="K470" s="1" t="str">
        <f t="shared" si="12"/>
        <v/>
      </c>
      <c r="L470" s="1" t="e">
        <f t="shared" si="13"/>
        <v>#VALUE!</v>
      </c>
    </row>
    <row r="471" spans="2:12" x14ac:dyDescent="0.3">
      <c r="B471" s="160"/>
      <c r="C471" s="160"/>
      <c r="D471" s="160"/>
      <c r="E471" s="160"/>
      <c r="F471" s="160"/>
      <c r="G471" s="161"/>
      <c r="H471" s="161"/>
      <c r="I471" s="161"/>
      <c r="K471" s="1" t="str">
        <f t="shared" si="12"/>
        <v/>
      </c>
      <c r="L471" s="1" t="e">
        <f t="shared" si="13"/>
        <v>#VALUE!</v>
      </c>
    </row>
    <row r="472" spans="2:12" x14ac:dyDescent="0.3">
      <c r="B472" s="160"/>
      <c r="C472" s="160"/>
      <c r="D472" s="160"/>
      <c r="E472" s="160"/>
      <c r="F472" s="160"/>
      <c r="G472" s="161"/>
      <c r="H472" s="161"/>
      <c r="I472" s="161"/>
      <c r="K472" s="1" t="str">
        <f t="shared" si="12"/>
        <v/>
      </c>
      <c r="L472" s="1" t="e">
        <f t="shared" si="13"/>
        <v>#VALUE!</v>
      </c>
    </row>
    <row r="473" spans="2:12" x14ac:dyDescent="0.3">
      <c r="B473" s="160"/>
      <c r="C473" s="160"/>
      <c r="D473" s="160"/>
      <c r="E473" s="160"/>
      <c r="F473" s="160"/>
      <c r="G473" s="161"/>
      <c r="H473" s="161"/>
      <c r="I473" s="161"/>
      <c r="K473" s="1" t="str">
        <f t="shared" si="12"/>
        <v/>
      </c>
      <c r="L473" s="1" t="e">
        <f t="shared" si="13"/>
        <v>#VALUE!</v>
      </c>
    </row>
    <row r="474" spans="2:12" x14ac:dyDescent="0.3">
      <c r="B474" s="160"/>
      <c r="C474" s="160"/>
      <c r="D474" s="160"/>
      <c r="E474" s="160"/>
      <c r="F474" s="160"/>
      <c r="G474" s="161"/>
      <c r="H474" s="161"/>
      <c r="I474" s="161"/>
      <c r="K474" s="1" t="str">
        <f t="shared" si="12"/>
        <v/>
      </c>
      <c r="L474" s="1" t="e">
        <f t="shared" si="13"/>
        <v>#VALUE!</v>
      </c>
    </row>
    <row r="475" spans="2:12" x14ac:dyDescent="0.3">
      <c r="B475" s="160"/>
      <c r="C475" s="160"/>
      <c r="D475" s="160"/>
      <c r="E475" s="160"/>
      <c r="F475" s="160"/>
      <c r="G475" s="161"/>
      <c r="H475" s="161"/>
      <c r="I475" s="161"/>
      <c r="K475" s="1" t="str">
        <f t="shared" si="12"/>
        <v/>
      </c>
      <c r="L475" s="1" t="e">
        <f t="shared" si="13"/>
        <v>#VALUE!</v>
      </c>
    </row>
    <row r="476" spans="2:12" x14ac:dyDescent="0.3">
      <c r="B476" s="160"/>
      <c r="C476" s="160"/>
      <c r="D476" s="160"/>
      <c r="E476" s="160"/>
      <c r="F476" s="160"/>
      <c r="G476" s="161"/>
      <c r="H476" s="161"/>
      <c r="I476" s="161"/>
      <c r="K476" s="1" t="str">
        <f t="shared" si="12"/>
        <v/>
      </c>
      <c r="L476" s="1" t="e">
        <f t="shared" si="13"/>
        <v>#VALUE!</v>
      </c>
    </row>
    <row r="477" spans="2:12" x14ac:dyDescent="0.3">
      <c r="B477" s="160"/>
      <c r="C477" s="160"/>
      <c r="D477" s="160"/>
      <c r="E477" s="160"/>
      <c r="F477" s="160"/>
      <c r="G477" s="161"/>
      <c r="H477" s="161"/>
      <c r="I477" s="161"/>
      <c r="K477" s="1" t="str">
        <f t="shared" si="12"/>
        <v/>
      </c>
      <c r="L477" s="1" t="e">
        <f t="shared" si="13"/>
        <v>#VALUE!</v>
      </c>
    </row>
    <row r="478" spans="2:12" x14ac:dyDescent="0.3">
      <c r="B478" s="160"/>
      <c r="C478" s="160"/>
      <c r="D478" s="160"/>
      <c r="E478" s="160"/>
      <c r="F478" s="160"/>
      <c r="G478" s="161"/>
      <c r="H478" s="161"/>
      <c r="I478" s="161"/>
      <c r="K478" s="1" t="str">
        <f t="shared" si="12"/>
        <v/>
      </c>
      <c r="L478" s="1" t="e">
        <f t="shared" si="13"/>
        <v>#VALUE!</v>
      </c>
    </row>
    <row r="479" spans="2:12" x14ac:dyDescent="0.3">
      <c r="B479" s="160"/>
      <c r="C479" s="160"/>
      <c r="D479" s="160"/>
      <c r="E479" s="160"/>
      <c r="F479" s="160"/>
      <c r="G479" s="161"/>
      <c r="H479" s="161"/>
      <c r="I479" s="161"/>
      <c r="K479" s="1" t="str">
        <f t="shared" si="12"/>
        <v/>
      </c>
      <c r="L479" s="1" t="e">
        <f t="shared" si="13"/>
        <v>#VALUE!</v>
      </c>
    </row>
    <row r="480" spans="2:12" x14ac:dyDescent="0.3">
      <c r="B480" s="160"/>
      <c r="C480" s="160"/>
      <c r="D480" s="160"/>
      <c r="E480" s="160"/>
      <c r="F480" s="160"/>
      <c r="G480" s="161"/>
      <c r="H480" s="161"/>
      <c r="I480" s="161"/>
      <c r="K480" s="1" t="str">
        <f t="shared" si="12"/>
        <v/>
      </c>
      <c r="L480" s="1" t="e">
        <f t="shared" si="13"/>
        <v>#VALUE!</v>
      </c>
    </row>
    <row r="481" spans="2:12" x14ac:dyDescent="0.3">
      <c r="B481" s="160"/>
      <c r="C481" s="160"/>
      <c r="D481" s="160"/>
      <c r="E481" s="160"/>
      <c r="F481" s="160"/>
      <c r="G481" s="161"/>
      <c r="H481" s="161"/>
      <c r="I481" s="161"/>
      <c r="K481" s="1" t="str">
        <f t="shared" si="12"/>
        <v/>
      </c>
      <c r="L481" s="1" t="e">
        <f t="shared" si="13"/>
        <v>#VALUE!</v>
      </c>
    </row>
    <row r="482" spans="2:12" x14ac:dyDescent="0.3">
      <c r="B482" s="160"/>
      <c r="C482" s="160"/>
      <c r="D482" s="160"/>
      <c r="E482" s="160"/>
      <c r="F482" s="160"/>
      <c r="G482" s="161"/>
      <c r="H482" s="161"/>
      <c r="I482" s="161"/>
      <c r="K482" s="1" t="str">
        <f t="shared" si="12"/>
        <v/>
      </c>
      <c r="L482" s="1" t="e">
        <f t="shared" si="13"/>
        <v>#VALUE!</v>
      </c>
    </row>
    <row r="483" spans="2:12" x14ac:dyDescent="0.3">
      <c r="B483" s="160"/>
      <c r="C483" s="160"/>
      <c r="D483" s="160"/>
      <c r="E483" s="160"/>
      <c r="F483" s="160"/>
      <c r="G483" s="161"/>
      <c r="H483" s="161"/>
      <c r="I483" s="161"/>
      <c r="K483" s="1" t="str">
        <f t="shared" si="12"/>
        <v/>
      </c>
      <c r="L483" s="1" t="e">
        <f t="shared" si="13"/>
        <v>#VALUE!</v>
      </c>
    </row>
    <row r="484" spans="2:12" x14ac:dyDescent="0.3">
      <c r="B484" s="160"/>
      <c r="C484" s="160"/>
      <c r="D484" s="160"/>
      <c r="E484" s="160"/>
      <c r="F484" s="160"/>
      <c r="G484" s="161"/>
      <c r="H484" s="161"/>
      <c r="I484" s="161"/>
      <c r="K484" s="1" t="str">
        <f t="shared" si="12"/>
        <v/>
      </c>
      <c r="L484" s="1" t="e">
        <f t="shared" si="13"/>
        <v>#VALUE!</v>
      </c>
    </row>
    <row r="485" spans="2:12" x14ac:dyDescent="0.3">
      <c r="B485" s="160"/>
      <c r="C485" s="160"/>
      <c r="D485" s="160"/>
      <c r="E485" s="160"/>
      <c r="F485" s="160"/>
      <c r="G485" s="161"/>
      <c r="H485" s="161"/>
      <c r="I485" s="161"/>
      <c r="K485" s="1" t="str">
        <f t="shared" si="12"/>
        <v/>
      </c>
      <c r="L485" s="1" t="e">
        <f t="shared" si="13"/>
        <v>#VALUE!</v>
      </c>
    </row>
    <row r="486" spans="2:12" x14ac:dyDescent="0.3">
      <c r="B486" s="160"/>
      <c r="C486" s="160"/>
      <c r="D486" s="160"/>
      <c r="E486" s="160"/>
      <c r="F486" s="160"/>
      <c r="G486" s="161"/>
      <c r="H486" s="161"/>
      <c r="I486" s="161"/>
      <c r="K486" s="1" t="str">
        <f t="shared" si="12"/>
        <v/>
      </c>
      <c r="L486" s="1" t="e">
        <f t="shared" si="13"/>
        <v>#VALUE!</v>
      </c>
    </row>
    <row r="487" spans="2:12" x14ac:dyDescent="0.3">
      <c r="B487" s="160"/>
      <c r="C487" s="160"/>
      <c r="D487" s="160"/>
      <c r="E487" s="160"/>
      <c r="F487" s="160"/>
      <c r="G487" s="161"/>
      <c r="H487" s="161"/>
      <c r="I487" s="161"/>
      <c r="K487" s="1" t="str">
        <f t="shared" si="12"/>
        <v/>
      </c>
      <c r="L487" s="1" t="e">
        <f t="shared" si="13"/>
        <v>#VALUE!</v>
      </c>
    </row>
    <row r="488" spans="2:12" x14ac:dyDescent="0.3">
      <c r="B488" s="160"/>
      <c r="C488" s="160"/>
      <c r="D488" s="160"/>
      <c r="E488" s="160"/>
      <c r="F488" s="160"/>
      <c r="G488" s="161"/>
      <c r="H488" s="161"/>
      <c r="I488" s="161"/>
      <c r="K488" s="1" t="str">
        <f t="shared" si="12"/>
        <v/>
      </c>
      <c r="L488" s="1" t="e">
        <f t="shared" si="13"/>
        <v>#VALUE!</v>
      </c>
    </row>
    <row r="489" spans="2:12" x14ac:dyDescent="0.3">
      <c r="B489" s="160"/>
      <c r="C489" s="160"/>
      <c r="D489" s="160"/>
      <c r="E489" s="160"/>
      <c r="F489" s="160"/>
      <c r="G489" s="161"/>
      <c r="H489" s="161"/>
      <c r="I489" s="161"/>
      <c r="K489" s="1" t="str">
        <f t="shared" si="12"/>
        <v/>
      </c>
      <c r="L489" s="1" t="e">
        <f t="shared" si="13"/>
        <v>#VALUE!</v>
      </c>
    </row>
    <row r="490" spans="2:12" x14ac:dyDescent="0.3">
      <c r="B490" s="160"/>
      <c r="C490" s="160"/>
      <c r="D490" s="160"/>
      <c r="E490" s="160"/>
      <c r="F490" s="160"/>
      <c r="G490" s="161"/>
      <c r="H490" s="161"/>
      <c r="I490" s="161"/>
      <c r="K490" s="1" t="str">
        <f t="shared" si="12"/>
        <v/>
      </c>
      <c r="L490" s="1" t="e">
        <f t="shared" si="13"/>
        <v>#VALUE!</v>
      </c>
    </row>
    <row r="491" spans="2:12" x14ac:dyDescent="0.3">
      <c r="B491" s="160"/>
      <c r="C491" s="160"/>
      <c r="D491" s="160"/>
      <c r="E491" s="160"/>
      <c r="F491" s="160"/>
      <c r="G491" s="161"/>
      <c r="H491" s="161"/>
      <c r="I491" s="161"/>
      <c r="K491" s="1" t="str">
        <f t="shared" si="12"/>
        <v/>
      </c>
      <c r="L491" s="1" t="e">
        <f t="shared" si="13"/>
        <v>#VALUE!</v>
      </c>
    </row>
    <row r="492" spans="2:12" x14ac:dyDescent="0.3">
      <c r="B492" s="160"/>
      <c r="C492" s="160"/>
      <c r="D492" s="160"/>
      <c r="E492" s="160"/>
      <c r="F492" s="160"/>
      <c r="G492" s="161"/>
      <c r="H492" s="161"/>
      <c r="I492" s="161"/>
      <c r="K492" s="1" t="str">
        <f t="shared" si="12"/>
        <v/>
      </c>
      <c r="L492" s="1" t="e">
        <f t="shared" si="13"/>
        <v>#VALUE!</v>
      </c>
    </row>
    <row r="493" spans="2:12" x14ac:dyDescent="0.3">
      <c r="B493" s="160"/>
      <c r="C493" s="160"/>
      <c r="D493" s="160"/>
      <c r="E493" s="160"/>
      <c r="F493" s="160"/>
      <c r="G493" s="161"/>
      <c r="H493" s="161"/>
      <c r="I493" s="161"/>
      <c r="K493" s="1" t="str">
        <f t="shared" ref="K493:K500" si="14">IFERROR(H493/I493,"")</f>
        <v/>
      </c>
      <c r="L493" s="1" t="e">
        <f t="shared" si="13"/>
        <v>#VALUE!</v>
      </c>
    </row>
    <row r="494" spans="2:12" x14ac:dyDescent="0.3">
      <c r="B494" s="160"/>
      <c r="C494" s="160"/>
      <c r="D494" s="160"/>
      <c r="E494" s="160"/>
      <c r="F494" s="160"/>
      <c r="G494" s="161"/>
      <c r="H494" s="161"/>
      <c r="I494" s="161"/>
      <c r="K494" s="1" t="str">
        <f t="shared" si="14"/>
        <v/>
      </c>
      <c r="L494" s="1" t="e">
        <f t="shared" ref="L494:L500" si="15">K494+L493-$O$43</f>
        <v>#VALUE!</v>
      </c>
    </row>
    <row r="495" spans="2:12" x14ac:dyDescent="0.3">
      <c r="B495" s="160"/>
      <c r="C495" s="160"/>
      <c r="D495" s="160"/>
      <c r="E495" s="160"/>
      <c r="F495" s="160"/>
      <c r="G495" s="161"/>
      <c r="H495" s="161"/>
      <c r="I495" s="161"/>
      <c r="K495" s="1" t="str">
        <f t="shared" si="14"/>
        <v/>
      </c>
      <c r="L495" s="1" t="e">
        <f t="shared" si="15"/>
        <v>#VALUE!</v>
      </c>
    </row>
    <row r="496" spans="2:12" x14ac:dyDescent="0.3">
      <c r="B496" s="160"/>
      <c r="C496" s="160"/>
      <c r="D496" s="160"/>
      <c r="E496" s="160"/>
      <c r="F496" s="160"/>
      <c r="G496" s="161"/>
      <c r="H496" s="161"/>
      <c r="I496" s="161"/>
      <c r="K496" s="1" t="str">
        <f t="shared" si="14"/>
        <v/>
      </c>
      <c r="L496" s="1" t="e">
        <f t="shared" si="15"/>
        <v>#VALUE!</v>
      </c>
    </row>
    <row r="497" spans="2:12" x14ac:dyDescent="0.3">
      <c r="B497" s="160"/>
      <c r="C497" s="160"/>
      <c r="D497" s="160"/>
      <c r="E497" s="160"/>
      <c r="F497" s="160"/>
      <c r="G497" s="161"/>
      <c r="H497" s="161"/>
      <c r="I497" s="161"/>
      <c r="K497" s="1" t="str">
        <f t="shared" si="14"/>
        <v/>
      </c>
      <c r="L497" s="1" t="e">
        <f t="shared" si="15"/>
        <v>#VALUE!</v>
      </c>
    </row>
    <row r="498" spans="2:12" x14ac:dyDescent="0.3">
      <c r="B498" s="160"/>
      <c r="C498" s="160"/>
      <c r="D498" s="160"/>
      <c r="E498" s="160"/>
      <c r="F498" s="160"/>
      <c r="G498" s="161"/>
      <c r="H498" s="161"/>
      <c r="I498" s="161"/>
      <c r="K498" s="1" t="str">
        <f t="shared" si="14"/>
        <v/>
      </c>
      <c r="L498" s="1" t="e">
        <f t="shared" si="15"/>
        <v>#VALUE!</v>
      </c>
    </row>
    <row r="499" spans="2:12" x14ac:dyDescent="0.3">
      <c r="B499" s="160"/>
      <c r="C499" s="160"/>
      <c r="D499" s="160"/>
      <c r="E499" s="160"/>
      <c r="F499" s="160"/>
      <c r="G499" s="161"/>
      <c r="H499" s="161"/>
      <c r="I499" s="161"/>
      <c r="K499" s="1" t="str">
        <f t="shared" si="14"/>
        <v/>
      </c>
      <c r="L499" s="1" t="e">
        <f t="shared" si="15"/>
        <v>#VALUE!</v>
      </c>
    </row>
    <row r="500" spans="2:12" x14ac:dyDescent="0.3">
      <c r="B500" s="160"/>
      <c r="C500" s="160"/>
      <c r="D500" s="160"/>
      <c r="E500" s="160"/>
      <c r="F500" s="160"/>
      <c r="G500" s="161"/>
      <c r="H500" s="161"/>
      <c r="I500" s="161"/>
      <c r="K500" s="1" t="str">
        <f t="shared" si="14"/>
        <v/>
      </c>
      <c r="L500" s="1" t="e">
        <f t="shared" si="15"/>
        <v>#VALUE!</v>
      </c>
    </row>
  </sheetData>
  <mergeCells count="11">
    <mergeCell ref="A5:G5"/>
    <mergeCell ref="B6:Q6"/>
    <mergeCell ref="D39:O39"/>
    <mergeCell ref="P39:Q40"/>
    <mergeCell ref="D40:O40"/>
    <mergeCell ref="D7:F7"/>
    <mergeCell ref="D8:F8"/>
    <mergeCell ref="D9:F9"/>
    <mergeCell ref="J7:L7"/>
    <mergeCell ref="J8:L8"/>
    <mergeCell ref="J9:L9"/>
  </mergeCells>
  <phoneticPr fontId="35" type="noConversion"/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C59B-472D-4616-A1A4-BDA6963A4772}">
  <dimension ref="A1:P51"/>
  <sheetViews>
    <sheetView showWhiteSpace="0" view="pageLayout" zoomScale="70" zoomScaleNormal="70" zoomScalePageLayoutView="70" workbookViewId="0">
      <selection activeCell="D4" sqref="D4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6" ht="19.75" customHeight="1" x14ac:dyDescent="0.6">
      <c r="A2" s="2"/>
      <c r="B2" s="2"/>
      <c r="C2" s="2"/>
      <c r="D2" s="262" t="s">
        <v>4</v>
      </c>
      <c r="E2" s="262"/>
      <c r="F2" s="262"/>
      <c r="G2" s="262"/>
      <c r="H2" s="262"/>
      <c r="I2" s="262"/>
      <c r="J2" s="102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48" t="s">
        <v>53</v>
      </c>
      <c r="E5" s="248"/>
      <c r="F5" s="248"/>
      <c r="G5" s="248"/>
      <c r="H5" s="248"/>
      <c r="I5" s="248"/>
      <c r="J5" s="248"/>
    </row>
    <row r="6" spans="1:16" ht="15" customHeight="1" x14ac:dyDescent="0.35">
      <c r="A6" s="258"/>
      <c r="B6" s="258"/>
      <c r="C6" s="258"/>
      <c r="D6" s="215" t="s">
        <v>7</v>
      </c>
      <c r="E6" s="215"/>
      <c r="F6" s="215"/>
      <c r="G6" s="215"/>
      <c r="H6" s="215"/>
      <c r="I6" s="215"/>
      <c r="J6" s="215"/>
    </row>
    <row r="7" spans="1:16" ht="13.5" customHeight="1" x14ac:dyDescent="0.35">
      <c r="A7" s="258"/>
      <c r="B7" s="258"/>
      <c r="C7" s="258"/>
      <c r="D7" s="215"/>
      <c r="E7" s="215"/>
      <c r="F7" s="215"/>
      <c r="G7" s="215"/>
      <c r="H7" s="215"/>
      <c r="I7" s="215"/>
      <c r="J7" s="215"/>
    </row>
    <row r="8" spans="1:16" ht="13.5" customHeight="1" x14ac:dyDescent="0.35">
      <c r="A8" s="258"/>
      <c r="B8" s="258"/>
      <c r="C8" s="258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258"/>
      <c r="B9" s="258"/>
      <c r="C9" s="258"/>
      <c r="D9" s="2"/>
      <c r="E9" s="2"/>
      <c r="F9" s="5"/>
      <c r="G9" s="60"/>
      <c r="H9" s="6"/>
      <c r="I9" s="2"/>
      <c r="J9" s="2"/>
    </row>
    <row r="10" spans="1:16" ht="13.5" customHeight="1" x14ac:dyDescent="0.35">
      <c r="A10" s="103"/>
      <c r="B10" s="259" t="s">
        <v>8</v>
      </c>
      <c r="C10" s="260"/>
      <c r="D10" s="260"/>
      <c r="E10" s="260"/>
      <c r="F10" s="260"/>
      <c r="G10" s="260"/>
      <c r="H10" s="260"/>
      <c r="I10" s="261"/>
      <c r="J10" s="2"/>
    </row>
    <row r="11" spans="1:16" ht="13.5" customHeight="1" x14ac:dyDescent="0.35">
      <c r="A11" s="104"/>
      <c r="B11" s="105"/>
      <c r="C11" s="61" t="s">
        <v>9</v>
      </c>
      <c r="D11" s="106" t="e">
        <f>IF(Project_Name="","",Project_Name)</f>
        <v>#NAME?</v>
      </c>
      <c r="E11" s="10"/>
      <c r="F11" s="10"/>
      <c r="G11" s="10"/>
      <c r="H11" s="61" t="s">
        <v>10</v>
      </c>
      <c r="I11" s="107">
        <f ca="1">TODAY()</f>
        <v>44984</v>
      </c>
      <c r="J11" s="108"/>
    </row>
    <row r="12" spans="1:16" ht="13.5" customHeight="1" x14ac:dyDescent="0.35">
      <c r="A12" s="104"/>
      <c r="B12" s="109"/>
      <c r="C12" s="12" t="s">
        <v>11</v>
      </c>
      <c r="D12" s="110" t="e">
        <f>IF(Project_Town="","",Project_Town)</f>
        <v>#NAME?</v>
      </c>
      <c r="E12" s="11"/>
      <c r="F12" s="11"/>
      <c r="G12" s="11"/>
      <c r="H12" s="111" t="s">
        <v>17</v>
      </c>
      <c r="I12" s="112" t="e">
        <f>IF(Report_Date="","",Report_Date)</f>
        <v>#NAME?</v>
      </c>
      <c r="J12" s="113"/>
    </row>
    <row r="13" spans="1:16" ht="13.5" customHeight="1" x14ac:dyDescent="0.35">
      <c r="A13" s="104"/>
      <c r="B13" s="114"/>
      <c r="C13" s="14" t="s">
        <v>13</v>
      </c>
      <c r="D13" s="115" t="e">
        <f>IF(Project_Customer="","",Project_Customer)</f>
        <v>#NAME?</v>
      </c>
      <c r="E13" s="116"/>
      <c r="F13" s="116"/>
      <c r="G13" s="116"/>
      <c r="H13" s="14" t="s">
        <v>12</v>
      </c>
      <c r="I13" s="117" t="e">
        <f>IF(Project_Project="","", Project_Project)</f>
        <v>#NAME?</v>
      </c>
      <c r="J13" s="113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5"/>
      <c r="I14" s="118"/>
      <c r="J14" s="2"/>
    </row>
    <row r="15" spans="1:16" ht="15.5" x14ac:dyDescent="0.35">
      <c r="A15" s="119"/>
      <c r="B15" s="259" t="s">
        <v>97</v>
      </c>
      <c r="C15" s="260"/>
      <c r="D15" s="260"/>
      <c r="E15" s="260"/>
      <c r="F15" s="260"/>
      <c r="G15" s="260"/>
      <c r="H15" s="260"/>
      <c r="I15" s="261"/>
      <c r="J15" s="120"/>
      <c r="M15" s="121"/>
      <c r="N15" s="121"/>
      <c r="O15" s="121"/>
      <c r="P15" s="121"/>
    </row>
    <row r="16" spans="1:16" ht="26.25" customHeight="1" x14ac:dyDescent="0.35">
      <c r="A16" s="57"/>
      <c r="B16" s="57"/>
      <c r="C16" s="57"/>
      <c r="D16" s="57"/>
      <c r="E16" s="57"/>
      <c r="F16" s="57"/>
      <c r="G16" s="57"/>
      <c r="H16" s="57"/>
      <c r="I16" s="57"/>
      <c r="J16" s="122"/>
    </row>
    <row r="17" spans="1:10" ht="15" customHeight="1" x14ac:dyDescent="0.35">
      <c r="A17" s="57"/>
      <c r="B17" s="123"/>
      <c r="C17" s="124"/>
      <c r="D17" s="123"/>
      <c r="E17" s="123"/>
      <c r="F17" s="123"/>
      <c r="G17" s="123"/>
      <c r="H17" s="125"/>
      <c r="I17" s="125"/>
      <c r="J17" s="122"/>
    </row>
    <row r="18" spans="1:10" ht="15" customHeight="1" x14ac:dyDescent="0.35">
      <c r="A18" s="126"/>
      <c r="B18" s="127"/>
      <c r="C18" s="128"/>
      <c r="D18" s="127"/>
      <c r="E18" s="127"/>
      <c r="F18" s="129"/>
      <c r="G18" s="129"/>
      <c r="H18" s="57"/>
      <c r="I18" s="57"/>
      <c r="J18" s="122"/>
    </row>
    <row r="19" spans="1:10" ht="15" customHeight="1" x14ac:dyDescent="0.35">
      <c r="A19" s="57"/>
      <c r="B19" s="127"/>
      <c r="C19" s="128"/>
      <c r="D19" s="127"/>
      <c r="E19" s="127"/>
      <c r="F19" s="129"/>
      <c r="G19" s="129"/>
      <c r="H19" s="57"/>
      <c r="I19" s="57"/>
      <c r="J19" s="122"/>
    </row>
    <row r="20" spans="1:10" ht="15" customHeight="1" x14ac:dyDescent="0.35">
      <c r="A20" s="57"/>
      <c r="B20" s="127"/>
      <c r="C20" s="128"/>
      <c r="D20" s="127"/>
      <c r="E20" s="127"/>
      <c r="F20" s="129"/>
      <c r="G20" s="129"/>
      <c r="H20" s="57"/>
      <c r="I20" s="57"/>
      <c r="J20" s="122"/>
    </row>
    <row r="21" spans="1:10" ht="15" customHeight="1" x14ac:dyDescent="0.35">
      <c r="A21" s="57"/>
      <c r="B21" s="127"/>
      <c r="C21" s="128"/>
      <c r="D21" s="127"/>
      <c r="E21" s="127"/>
      <c r="F21" s="129"/>
      <c r="G21" s="129"/>
      <c r="H21" s="57"/>
      <c r="I21" s="57"/>
      <c r="J21" s="122"/>
    </row>
    <row r="22" spans="1:10" ht="15" customHeight="1" x14ac:dyDescent="0.35">
      <c r="A22" s="57"/>
      <c r="B22" s="127"/>
      <c r="C22" s="128"/>
      <c r="D22" s="127"/>
      <c r="E22" s="127"/>
      <c r="F22" s="129"/>
      <c r="G22" s="129"/>
      <c r="H22" s="57"/>
      <c r="I22" s="57"/>
      <c r="J22" s="122"/>
    </row>
    <row r="23" spans="1:10" ht="15" customHeight="1" x14ac:dyDescent="0.35">
      <c r="A23" s="57"/>
      <c r="B23" s="127"/>
      <c r="C23" s="128"/>
      <c r="D23" s="127"/>
      <c r="E23" s="127"/>
      <c r="F23" s="129"/>
      <c r="G23" s="129"/>
      <c r="H23" s="57"/>
      <c r="I23" s="57"/>
      <c r="J23" s="122"/>
    </row>
    <row r="24" spans="1:10" ht="15" customHeight="1" x14ac:dyDescent="0.35">
      <c r="A24" s="57"/>
      <c r="B24" s="127"/>
      <c r="C24" s="128"/>
      <c r="D24" s="127"/>
      <c r="E24" s="127"/>
      <c r="F24" s="129"/>
      <c r="G24" s="129"/>
      <c r="H24" s="57"/>
      <c r="I24" s="57"/>
      <c r="J24" s="122"/>
    </row>
    <row r="25" spans="1:10" ht="15" customHeight="1" x14ac:dyDescent="0.35">
      <c r="A25" s="57"/>
      <c r="B25" s="127"/>
      <c r="C25" s="128"/>
      <c r="D25" s="127"/>
      <c r="E25" s="127"/>
      <c r="F25" s="129"/>
      <c r="G25" s="129"/>
      <c r="H25" s="57"/>
      <c r="I25" s="57"/>
      <c r="J25" s="122"/>
    </row>
    <row r="26" spans="1:10" ht="15" customHeight="1" x14ac:dyDescent="0.35">
      <c r="A26" s="57"/>
      <c r="B26" s="127"/>
      <c r="C26" s="128"/>
      <c r="D26" s="127"/>
      <c r="E26" s="127"/>
      <c r="F26" s="129"/>
      <c r="G26" s="129"/>
      <c r="H26" s="57"/>
      <c r="I26" s="57"/>
      <c r="J26" s="122"/>
    </row>
    <row r="27" spans="1:10" ht="15" customHeight="1" x14ac:dyDescent="0.35">
      <c r="A27" s="57"/>
      <c r="B27" s="127"/>
      <c r="C27" s="128"/>
      <c r="D27" s="127"/>
      <c r="E27" s="127"/>
      <c r="F27" s="129"/>
      <c r="G27" s="129"/>
      <c r="H27" s="57"/>
      <c r="I27" s="57"/>
      <c r="J27" s="122"/>
    </row>
    <row r="28" spans="1:10" ht="15" customHeight="1" x14ac:dyDescent="0.35">
      <c r="A28" s="57"/>
      <c r="B28" s="127"/>
      <c r="C28" s="128"/>
      <c r="D28" s="127"/>
      <c r="E28" s="127"/>
      <c r="F28" s="129"/>
      <c r="G28" s="129"/>
      <c r="H28" s="57"/>
      <c r="I28" s="57"/>
      <c r="J28" s="122"/>
    </row>
    <row r="29" spans="1:10" ht="15" customHeight="1" x14ac:dyDescent="0.35">
      <c r="A29" s="57"/>
      <c r="B29" s="127"/>
      <c r="C29" s="128"/>
      <c r="D29" s="127"/>
      <c r="E29" s="127"/>
      <c r="F29" s="129"/>
      <c r="G29" s="129"/>
      <c r="H29" s="57"/>
      <c r="I29" s="57"/>
      <c r="J29" s="122"/>
    </row>
    <row r="30" spans="1:10" ht="15" customHeight="1" x14ac:dyDescent="0.35">
      <c r="A30" s="57"/>
      <c r="B30" s="127"/>
      <c r="C30" s="128"/>
      <c r="D30" s="127"/>
      <c r="E30" s="127"/>
      <c r="F30" s="129"/>
      <c r="G30" s="129"/>
      <c r="H30" s="57"/>
      <c r="I30" s="57"/>
      <c r="J30" s="122"/>
    </row>
    <row r="31" spans="1:10" ht="15" customHeight="1" x14ac:dyDescent="0.35">
      <c r="A31" s="57"/>
      <c r="B31" s="127"/>
      <c r="C31" s="128"/>
      <c r="D31" s="127"/>
      <c r="E31" s="127"/>
      <c r="F31" s="129"/>
      <c r="G31" s="129"/>
      <c r="H31" s="57"/>
      <c r="I31" s="57"/>
      <c r="J31" s="122"/>
    </row>
    <row r="32" spans="1:10" ht="15" customHeight="1" x14ac:dyDescent="0.35">
      <c r="A32" s="57"/>
      <c r="B32" s="127"/>
      <c r="C32" s="128"/>
      <c r="D32" s="127"/>
      <c r="E32" s="127"/>
      <c r="F32" s="129"/>
      <c r="G32" s="129"/>
      <c r="H32" s="57"/>
      <c r="I32" s="57"/>
      <c r="J32" s="122"/>
    </row>
    <row r="33" spans="1:10" ht="15" customHeight="1" x14ac:dyDescent="0.35">
      <c r="A33" s="57"/>
      <c r="B33" s="127"/>
      <c r="C33" s="128"/>
      <c r="D33" s="127"/>
      <c r="E33" s="127"/>
      <c r="F33" s="129"/>
      <c r="G33" s="129"/>
      <c r="H33" s="57"/>
      <c r="I33" s="57"/>
      <c r="J33" s="122"/>
    </row>
    <row r="34" spans="1:10" ht="15" customHeight="1" x14ac:dyDescent="0.35">
      <c r="A34" s="57"/>
      <c r="B34" s="127"/>
      <c r="C34" s="128"/>
      <c r="D34" s="127"/>
      <c r="E34" s="127"/>
      <c r="F34" s="129"/>
      <c r="G34" s="129"/>
      <c r="H34" s="57"/>
      <c r="I34" s="57"/>
      <c r="J34" s="122"/>
    </row>
    <row r="35" spans="1:10" ht="15" customHeight="1" x14ac:dyDescent="0.35">
      <c r="A35" s="57"/>
      <c r="B35" s="127"/>
      <c r="C35" s="128"/>
      <c r="D35" s="127"/>
      <c r="E35" s="127"/>
      <c r="F35" s="129"/>
      <c r="G35" s="129"/>
      <c r="H35" s="57"/>
      <c r="I35" s="57"/>
      <c r="J35" s="122"/>
    </row>
    <row r="36" spans="1:10" ht="15" customHeight="1" x14ac:dyDescent="0.35">
      <c r="A36" s="57"/>
      <c r="B36" s="127"/>
      <c r="C36" s="128"/>
      <c r="D36" s="127"/>
      <c r="E36" s="127"/>
      <c r="F36" s="129"/>
      <c r="G36" s="129"/>
      <c r="H36" s="57"/>
      <c r="I36" s="57"/>
      <c r="J36" s="122"/>
    </row>
    <row r="37" spans="1:10" ht="15" customHeight="1" x14ac:dyDescent="0.35">
      <c r="A37" s="57"/>
      <c r="B37" s="127"/>
      <c r="C37" s="128"/>
      <c r="D37" s="127"/>
      <c r="E37" s="127"/>
      <c r="F37" s="129"/>
      <c r="G37" s="129"/>
      <c r="H37" s="57"/>
      <c r="I37" s="57"/>
      <c r="J37" s="122"/>
    </row>
    <row r="38" spans="1:10" ht="15" customHeight="1" x14ac:dyDescent="0.35">
      <c r="A38" s="57"/>
      <c r="B38" s="127"/>
      <c r="C38" s="128"/>
      <c r="D38" s="127"/>
      <c r="E38" s="127"/>
      <c r="F38" s="129"/>
      <c r="G38" s="129"/>
      <c r="H38" s="57"/>
      <c r="I38" s="57"/>
      <c r="J38" s="122"/>
    </row>
    <row r="39" spans="1:10" ht="15" customHeight="1" x14ac:dyDescent="0.35">
      <c r="A39" s="57"/>
      <c r="B39" s="127"/>
      <c r="C39" s="128"/>
      <c r="D39" s="127"/>
      <c r="E39" s="127"/>
      <c r="F39" s="129"/>
      <c r="G39" s="129"/>
      <c r="H39" s="57"/>
      <c r="I39" s="57"/>
      <c r="J39" s="122"/>
    </row>
    <row r="40" spans="1:10" ht="15" customHeight="1" x14ac:dyDescent="0.35">
      <c r="A40" s="57"/>
      <c r="B40" s="127"/>
      <c r="C40" s="128"/>
      <c r="D40" s="127"/>
      <c r="E40" s="127"/>
      <c r="F40" s="129"/>
      <c r="G40" s="129"/>
      <c r="H40" s="57"/>
      <c r="I40" s="57"/>
      <c r="J40" s="122"/>
    </row>
    <row r="41" spans="1:10" ht="15" customHeight="1" x14ac:dyDescent="0.35">
      <c r="A41" s="57"/>
      <c r="B41" s="127"/>
      <c r="C41" s="128"/>
      <c r="D41" s="127"/>
      <c r="E41" s="127"/>
      <c r="F41" s="129"/>
      <c r="G41" s="129"/>
      <c r="H41" s="57"/>
      <c r="I41" s="57"/>
      <c r="J41" s="122"/>
    </row>
    <row r="42" spans="1:10" ht="15" customHeight="1" x14ac:dyDescent="0.35">
      <c r="A42" s="57"/>
      <c r="B42" s="127"/>
      <c r="C42" s="128"/>
      <c r="D42" s="127"/>
      <c r="E42" s="127"/>
      <c r="F42" s="129"/>
      <c r="G42" s="129"/>
      <c r="H42" s="57"/>
      <c r="I42" s="57"/>
      <c r="J42" s="122"/>
    </row>
    <row r="43" spans="1:10" ht="15" customHeight="1" x14ac:dyDescent="0.35">
      <c r="A43" s="57"/>
      <c r="B43" s="127"/>
      <c r="C43" s="128"/>
      <c r="D43" s="127"/>
      <c r="E43" s="127"/>
      <c r="F43" s="129"/>
      <c r="G43" s="129"/>
      <c r="H43" s="57"/>
      <c r="I43" s="57"/>
      <c r="J43" s="122"/>
    </row>
    <row r="44" spans="1:10" ht="15" customHeight="1" x14ac:dyDescent="0.35">
      <c r="A44" s="57"/>
      <c r="B44" s="127"/>
      <c r="C44" s="128"/>
      <c r="D44" s="127"/>
      <c r="E44" s="127"/>
      <c r="F44" s="129"/>
      <c r="G44" s="129"/>
      <c r="H44" s="57"/>
      <c r="I44" s="57"/>
      <c r="J44" s="122"/>
    </row>
    <row r="45" spans="1:10" ht="15" customHeight="1" x14ac:dyDescent="0.35">
      <c r="A45" s="57"/>
      <c r="B45" s="127"/>
      <c r="C45" s="128"/>
      <c r="D45" s="127"/>
      <c r="E45" s="127"/>
      <c r="F45" s="129"/>
      <c r="G45" s="129"/>
      <c r="H45" s="57"/>
      <c r="I45" s="57"/>
      <c r="J45" s="122"/>
    </row>
    <row r="46" spans="1:10" ht="15" customHeight="1" x14ac:dyDescent="0.35">
      <c r="A46" s="57"/>
      <c r="B46" s="127"/>
      <c r="C46" s="128"/>
      <c r="D46" s="127"/>
      <c r="E46" s="127"/>
      <c r="F46" s="129"/>
      <c r="G46" s="129"/>
      <c r="H46" s="57"/>
      <c r="I46" s="57"/>
      <c r="J46" s="122"/>
    </row>
    <row r="47" spans="1:10" ht="15" customHeight="1" x14ac:dyDescent="0.35">
      <c r="A47" s="57"/>
      <c r="B47" s="57"/>
      <c r="C47" s="57"/>
      <c r="D47" s="57"/>
      <c r="E47" s="57"/>
      <c r="F47" s="57"/>
      <c r="G47" s="57"/>
      <c r="H47" s="57"/>
      <c r="I47" s="57"/>
      <c r="J47" s="122"/>
    </row>
    <row r="48" spans="1:10" ht="15" customHeight="1" x14ac:dyDescent="0.35">
      <c r="A48" s="57"/>
      <c r="B48" s="57"/>
      <c r="C48" s="57"/>
      <c r="D48" s="57"/>
      <c r="E48" s="57"/>
      <c r="F48" s="57"/>
      <c r="G48" s="57"/>
      <c r="H48" s="57"/>
      <c r="I48" s="57"/>
      <c r="J48" s="122"/>
    </row>
    <row r="49" spans="1:10" ht="15" customHeight="1" x14ac:dyDescent="0.35">
      <c r="A49" s="57"/>
      <c r="B49" s="127"/>
      <c r="C49" s="127"/>
      <c r="D49" s="127"/>
      <c r="E49" s="127"/>
      <c r="F49" s="127"/>
      <c r="G49" s="127"/>
      <c r="H49" s="58"/>
      <c r="I49" s="57"/>
      <c r="J49" s="122"/>
    </row>
    <row r="50" spans="1:10" x14ac:dyDescent="0.35">
      <c r="A50" s="57"/>
      <c r="B50" s="57"/>
      <c r="C50" s="57"/>
      <c r="D50" s="57"/>
      <c r="E50" s="57"/>
      <c r="F50" s="57"/>
      <c r="G50" s="57"/>
      <c r="H50" s="57"/>
      <c r="I50" s="57"/>
      <c r="J50" s="122"/>
    </row>
    <row r="51" spans="1:10" x14ac:dyDescent="0.35">
      <c r="A51" s="27" t="e">
        <f>CONCATENATE("PV n° ",Project_Project, " - Essais Dynaplaque")</f>
        <v>#NAME?</v>
      </c>
      <c r="B51" s="27"/>
      <c r="C51" s="27"/>
      <c r="D51" s="27"/>
      <c r="E51" s="27"/>
      <c r="F51" s="27"/>
      <c r="G51" s="27"/>
      <c r="H51" s="27"/>
      <c r="I51" s="27"/>
      <c r="J51" s="130" t="s">
        <v>34</v>
      </c>
    </row>
  </sheetData>
  <mergeCells count="10">
    <mergeCell ref="A8:C8"/>
    <mergeCell ref="A9:C9"/>
    <mergeCell ref="B10:I10"/>
    <mergeCell ref="B15:I15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7AE5-CBE5-4FB8-9E90-019FE4B5B2DB}">
  <dimension ref="A1:AH100"/>
  <sheetViews>
    <sheetView zoomScaleNormal="100" workbookViewId="0">
      <selection activeCell="P3" sqref="P3:R3"/>
    </sheetView>
  </sheetViews>
  <sheetFormatPr baseColWidth="10" defaultRowHeight="14.5" x14ac:dyDescent="0.35"/>
  <cols>
    <col min="1" max="31" width="7.7265625" style="143" customWidth="1"/>
    <col min="33" max="33" width="21.36328125" customWidth="1"/>
  </cols>
  <sheetData>
    <row r="1" spans="1:34" x14ac:dyDescent="0.35">
      <c r="B1" s="263" t="s">
        <v>134</v>
      </c>
      <c r="C1" s="264"/>
      <c r="D1" s="264"/>
      <c r="E1" s="264"/>
      <c r="F1" s="264"/>
      <c r="G1" s="265"/>
      <c r="H1" s="263" t="s">
        <v>135</v>
      </c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5"/>
      <c r="U1" s="264" t="s">
        <v>136</v>
      </c>
      <c r="V1" s="264"/>
      <c r="W1" s="264"/>
      <c r="X1" s="264"/>
      <c r="Y1" s="264"/>
      <c r="Z1" s="264"/>
      <c r="AA1" s="264"/>
      <c r="AB1" s="264"/>
      <c r="AC1" s="264"/>
      <c r="AD1" s="264"/>
      <c r="AE1" s="264"/>
    </row>
    <row r="2" spans="1:34" x14ac:dyDescent="0.35">
      <c r="A2" s="143" t="s">
        <v>118</v>
      </c>
      <c r="B2" s="144" t="s">
        <v>98</v>
      </c>
      <c r="C2" s="143" t="s">
        <v>99</v>
      </c>
      <c r="D2" s="143" t="s">
        <v>107</v>
      </c>
      <c r="E2" s="143" t="s">
        <v>108</v>
      </c>
      <c r="F2" s="143" t="s">
        <v>109</v>
      </c>
      <c r="G2" s="145" t="s">
        <v>110</v>
      </c>
      <c r="H2" s="144" t="s">
        <v>100</v>
      </c>
      <c r="I2" s="143" t="s">
        <v>101</v>
      </c>
      <c r="J2" s="143" t="s">
        <v>102</v>
      </c>
      <c r="K2" s="143" t="s">
        <v>103</v>
      </c>
      <c r="L2" s="143" t="s">
        <v>104</v>
      </c>
      <c r="M2" s="143" t="s">
        <v>105</v>
      </c>
      <c r="N2" s="143" t="s">
        <v>159</v>
      </c>
      <c r="O2" s="143" t="s">
        <v>160</v>
      </c>
      <c r="P2" s="143" t="s">
        <v>153</v>
      </c>
      <c r="Q2" s="143" t="s">
        <v>154</v>
      </c>
      <c r="R2" s="143" t="s">
        <v>149</v>
      </c>
      <c r="S2" s="143" t="s">
        <v>116</v>
      </c>
      <c r="T2" s="145" t="s">
        <v>117</v>
      </c>
      <c r="U2" s="143" t="s">
        <v>106</v>
      </c>
      <c r="V2" s="143" t="s">
        <v>111</v>
      </c>
      <c r="W2" s="143" t="s">
        <v>112</v>
      </c>
      <c r="X2" s="143" t="s">
        <v>113</v>
      </c>
      <c r="Y2" s="143" t="s">
        <v>114</v>
      </c>
      <c r="Z2" s="143" t="s">
        <v>115</v>
      </c>
      <c r="AA2" s="143" t="s">
        <v>157</v>
      </c>
      <c r="AB2" s="143" t="s">
        <v>158</v>
      </c>
      <c r="AC2" s="143" t="s">
        <v>151</v>
      </c>
      <c r="AD2" s="143" t="s">
        <v>119</v>
      </c>
      <c r="AE2" s="143" t="s">
        <v>120</v>
      </c>
      <c r="AG2" s="47" t="s">
        <v>137</v>
      </c>
      <c r="AH2" s="47" t="e">
        <f>CorrectionParameters_Load_Active</f>
        <v>#NAME?</v>
      </c>
    </row>
    <row r="3" spans="1:34" x14ac:dyDescent="0.35">
      <c r="A3" s="143" t="s">
        <v>121</v>
      </c>
      <c r="B3" s="144" t="s">
        <v>122</v>
      </c>
      <c r="C3" s="143" t="s">
        <v>123</v>
      </c>
      <c r="D3" s="143" t="s">
        <v>124</v>
      </c>
      <c r="E3" s="143" t="s">
        <v>125</v>
      </c>
      <c r="F3" s="143" t="s">
        <v>127</v>
      </c>
      <c r="G3" s="145" t="s">
        <v>126</v>
      </c>
      <c r="H3" s="144" t="s">
        <v>128</v>
      </c>
      <c r="I3" s="143" t="s">
        <v>129</v>
      </c>
      <c r="J3" s="143" t="s">
        <v>130</v>
      </c>
      <c r="K3" s="143" t="s">
        <v>131</v>
      </c>
      <c r="L3" s="143" t="s">
        <v>132</v>
      </c>
      <c r="M3" s="143" t="s">
        <v>133</v>
      </c>
      <c r="N3" s="143" t="s">
        <v>161</v>
      </c>
      <c r="O3" s="143" t="s">
        <v>162</v>
      </c>
      <c r="P3" s="143" t="s">
        <v>155</v>
      </c>
      <c r="Q3" s="143" t="s">
        <v>156</v>
      </c>
      <c r="R3" s="143" t="s">
        <v>150</v>
      </c>
      <c r="S3" s="143" t="s">
        <v>148</v>
      </c>
      <c r="T3" s="145" t="s">
        <v>147</v>
      </c>
      <c r="U3" s="143" t="e">
        <f>IF(CorrectionParameters_Load_Active,IF(CorrectionParameters_Load_LoadReferenceSource="Sequence",DropSequence_Drop3_Value,CorrectionParameters_Load_CustomValue),ArrayVerif[[#This Row],[Fraw]])</f>
        <v>#NAME?</v>
      </c>
      <c r="V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W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X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Y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Z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AA3" s="143" t="e">
        <f>ArrayVerif[[#This Row],[D0c]]-ArrayVerif[[#This Row],[D300c]]</f>
        <v>#VALUE!</v>
      </c>
      <c r="AB3" s="143" t="e">
        <f>ArrayVerif[[#This Row],[D600c]]-ArrayVerif[[#This Row],[D900c]]</f>
        <v>#VALUE!</v>
      </c>
      <c r="AC3" s="143" t="e">
        <f>ArrayVerif[[#This Row],[D300c]]-ArrayVerif[[#This Row],[D600c]]</f>
        <v>#VALUE!</v>
      </c>
      <c r="AD3" s="143" t="e" cm="1">
        <f t="array" ref="AD3">(POWER(0.2,2)/2/(ArrayVerif[[#This Row],[D0c]]-ArrayVerif[[#This Row],[D200c]]))*IF(Unit_Deflection_Unit="um",1000000,100000)</f>
        <v>#VALUE!</v>
      </c>
      <c r="AE3" s="143" t="e" cm="1">
        <f t="array" ref="AE3">(POWER(0.2,2)/2/(ArrayVerif[[#This Row],[D0c]]-ArrayVerif[[#This Row],[DM200c]]))*IF(Unit_Deflection_Unit="um",1000000,100000)</f>
        <v>#VALUE!</v>
      </c>
      <c r="AG3" s="47" t="s">
        <v>138</v>
      </c>
      <c r="AH3" s="47" t="e">
        <f>CorrectionParameters_Load_CustomValue</f>
        <v>#NAME?</v>
      </c>
    </row>
    <row r="4" spans="1:34" x14ac:dyDescent="0.35">
      <c r="B4" s="144"/>
      <c r="G4" s="145"/>
      <c r="H4" s="144"/>
      <c r="T4" s="145"/>
      <c r="U4" s="143" t="e">
        <f>IF(CorrectionParameters_Load_Active,IF(CorrectionParameters_Load_LoadReferenceSource="Sequence",DropSequence_Drop3_Value,CorrectionParameters_Load_CustomValue),ArrayVerif[[#This Row],[Fraw]])</f>
        <v>#NAME?</v>
      </c>
      <c r="V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" s="143">
        <f>ArrayVerif[[#This Row],[D0c]]-ArrayVerif[[#This Row],[D300c]]</f>
        <v>0</v>
      </c>
      <c r="AB4" s="143">
        <f>ArrayVerif[[#This Row],[D600c]]-ArrayVerif[[#This Row],[D900c]]</f>
        <v>0</v>
      </c>
      <c r="AC4" s="143">
        <f>ArrayVerif[[#This Row],[D300c]]-ArrayVerif[[#This Row],[D600c]]</f>
        <v>0</v>
      </c>
      <c r="AD4" s="143" t="e" cm="1">
        <f t="array" ref="AD4">(POWER(0.2,2)/2/(ArrayVerif[[#This Row],[D0c]]-ArrayVerif[[#This Row],[D200c]]))*IF(Unit_Deflection_Unit="um",1000000,100000)</f>
        <v>#DIV/0!</v>
      </c>
      <c r="AE4" s="143" t="e" cm="1">
        <f t="array" ref="AE4">(POWER(0.2,2)/2/(ArrayVerif[[#This Row],[D0c]]-ArrayVerif[[#This Row],[DM200c]]))*IF(Unit_Deflection_Unit="um",1000000,100000)</f>
        <v>#DIV/0!</v>
      </c>
      <c r="AG4" s="47" t="s">
        <v>139</v>
      </c>
      <c r="AH4" s="47" t="e">
        <f>CorrectionParameters_Load_LoadReferenceSource</f>
        <v>#NAME?</v>
      </c>
    </row>
    <row r="5" spans="1:34" x14ac:dyDescent="0.35">
      <c r="B5" s="144"/>
      <c r="G5" s="145"/>
      <c r="H5" s="144"/>
      <c r="T5" s="145"/>
      <c r="U5" s="143" t="e">
        <f>IF(CorrectionParameters_Load_Active,IF(CorrectionParameters_Load_LoadReferenceSource="Sequence",DropSequence_Drop3_Value,CorrectionParameters_Load_CustomValue),ArrayVerif[[#This Row],[Fraw]])</f>
        <v>#NAME?</v>
      </c>
      <c r="V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" s="143">
        <f>ArrayVerif[[#This Row],[D0c]]-ArrayVerif[[#This Row],[D300c]]</f>
        <v>0</v>
      </c>
      <c r="AB5" s="143">
        <f>ArrayVerif[[#This Row],[D600c]]-ArrayVerif[[#This Row],[D900c]]</f>
        <v>0</v>
      </c>
      <c r="AC5" s="143">
        <f>ArrayVerif[[#This Row],[D300c]]-ArrayVerif[[#This Row],[D600c]]</f>
        <v>0</v>
      </c>
      <c r="AD5" s="143" t="e" cm="1">
        <f t="array" ref="AD5">(POWER(0.2,2)/2/(ArrayVerif[[#This Row],[D0c]]-ArrayVerif[[#This Row],[D200c]]))*IF(Unit_Deflection_Unit="um",1000000,100000)</f>
        <v>#DIV/0!</v>
      </c>
      <c r="AE5" s="143" t="e" cm="1">
        <f t="array" ref="AE5">(POWER(0.2,2)/2/(ArrayVerif[[#This Row],[D0c]]-ArrayVerif[[#This Row],[DM200c]]))*IF(Unit_Deflection_Unit="um",1000000,100000)</f>
        <v>#DIV/0!</v>
      </c>
      <c r="AG5" s="47" t="s">
        <v>140</v>
      </c>
      <c r="AH5" s="47" t="e">
        <f>CorrectionParameters_Temperature_Active</f>
        <v>#NAME?</v>
      </c>
    </row>
    <row r="6" spans="1:34" x14ac:dyDescent="0.35">
      <c r="B6" s="144"/>
      <c r="G6" s="145"/>
      <c r="H6" s="144"/>
      <c r="T6" s="145"/>
      <c r="U6" s="143" t="e">
        <f>IF(CorrectionParameters_Load_Active,IF(CorrectionParameters_Load_LoadReferenceSource="Sequence",DropSequence_Drop3_Value,CorrectionParameters_Load_CustomValue),ArrayVerif[[#This Row],[Fraw]])</f>
        <v>#NAME?</v>
      </c>
      <c r="V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" s="143">
        <f>ArrayVerif[[#This Row],[D0c]]-ArrayVerif[[#This Row],[D300c]]</f>
        <v>0</v>
      </c>
      <c r="AB6" s="143">
        <f>ArrayVerif[[#This Row],[D600c]]-ArrayVerif[[#This Row],[D900c]]</f>
        <v>0</v>
      </c>
      <c r="AC6" s="143">
        <f>ArrayVerif[[#This Row],[D300c]]-ArrayVerif[[#This Row],[D600c]]</f>
        <v>0</v>
      </c>
      <c r="AD6" s="143" t="e" cm="1">
        <f t="array" ref="AD6">(POWER(0.2,2)/2/(ArrayVerif[[#This Row],[D0c]]-ArrayVerif[[#This Row],[D200c]]))*IF(Unit_Deflection_Unit="um",1000000,100000)</f>
        <v>#DIV/0!</v>
      </c>
      <c r="AE6" s="143" t="e" cm="1">
        <f t="array" ref="AE6">(POWER(0.2,2)/2/(ArrayVerif[[#This Row],[D0c]]-ArrayVerif[[#This Row],[DM200c]]))*IF(Unit_Deflection_Unit="um",1000000,100000)</f>
        <v>#DIV/0!</v>
      </c>
      <c r="AG6" s="47" t="s">
        <v>141</v>
      </c>
      <c r="AH6" s="47" t="e">
        <f>CorrectionParameters_Temperature_TemperatureFromSource</f>
        <v>#NAME?</v>
      </c>
    </row>
    <row r="7" spans="1:34" x14ac:dyDescent="0.35">
      <c r="B7" s="144"/>
      <c r="G7" s="145"/>
      <c r="H7" s="144"/>
      <c r="T7" s="145"/>
      <c r="U7" s="143" t="e">
        <f>IF(CorrectionParameters_Load_Active,IF(CorrectionParameters_Load_LoadReferenceSource="Sequence",DropSequence_Drop3_Value,CorrectionParameters_Load_CustomValue),ArrayVerif[[#This Row],[Fraw]])</f>
        <v>#NAME?</v>
      </c>
      <c r="V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" s="143">
        <f>ArrayVerif[[#This Row],[D0c]]-ArrayVerif[[#This Row],[D300c]]</f>
        <v>0</v>
      </c>
      <c r="AB7" s="143">
        <f>ArrayVerif[[#This Row],[D600c]]-ArrayVerif[[#This Row],[D900c]]</f>
        <v>0</v>
      </c>
      <c r="AC7" s="143">
        <f>ArrayVerif[[#This Row],[D300c]]-ArrayVerif[[#This Row],[D600c]]</f>
        <v>0</v>
      </c>
      <c r="AD7" s="143" t="e" cm="1">
        <f t="array" ref="AD7">(POWER(0.2,2)/2/(ArrayVerif[[#This Row],[D0c]]-ArrayVerif[[#This Row],[D200c]]))*IF(Unit_Deflection_Unit="um",1000000,100000)</f>
        <v>#DIV/0!</v>
      </c>
      <c r="AE7" s="143" t="e" cm="1">
        <f t="array" ref="AE7">(POWER(0.2,2)/2/(ArrayVerif[[#This Row],[D0c]]-ArrayVerif[[#This Row],[DM200c]]))*IF(Unit_Deflection_Unit="um",1000000,100000)</f>
        <v>#DIV/0!</v>
      </c>
      <c r="AG7" s="47" t="s">
        <v>142</v>
      </c>
      <c r="AH7" s="47" t="e">
        <f>CorrectionParameters_Temperature_Average</f>
        <v>#NAME?</v>
      </c>
    </row>
    <row r="8" spans="1:34" x14ac:dyDescent="0.35">
      <c r="B8" s="144"/>
      <c r="G8" s="145"/>
      <c r="H8" s="144"/>
      <c r="T8" s="145"/>
      <c r="U8" s="143" t="e">
        <f>IF(CorrectionParameters_Load_Active,IF(CorrectionParameters_Load_LoadReferenceSource="Sequence",DropSequence_Drop3_Value,CorrectionParameters_Load_CustomValue),ArrayVerif[[#This Row],[Fraw]])</f>
        <v>#NAME?</v>
      </c>
      <c r="V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" s="143">
        <f>ArrayVerif[[#This Row],[D0c]]-ArrayVerif[[#This Row],[D300c]]</f>
        <v>0</v>
      </c>
      <c r="AB8" s="143">
        <f>ArrayVerif[[#This Row],[D600c]]-ArrayVerif[[#This Row],[D900c]]</f>
        <v>0</v>
      </c>
      <c r="AC8" s="143">
        <f>ArrayVerif[[#This Row],[D300c]]-ArrayVerif[[#This Row],[D600c]]</f>
        <v>0</v>
      </c>
      <c r="AD8" s="143" t="e" cm="1">
        <f t="array" ref="AD8">(POWER(0.2,2)/2/(ArrayVerif[[#This Row],[D0c]]-ArrayVerif[[#This Row],[D200c]]))*IF(Unit_Deflection_Unit="um",1000000,100000)</f>
        <v>#DIV/0!</v>
      </c>
      <c r="AE8" s="143" t="e" cm="1">
        <f t="array" ref="AE8">(POWER(0.2,2)/2/(ArrayVerif[[#This Row],[D0c]]-ArrayVerif[[#This Row],[DM200c]]))*IF(Unit_Deflection_Unit="um",1000000,100000)</f>
        <v>#DIV/0!</v>
      </c>
      <c r="AG8" s="47" t="s">
        <v>138</v>
      </c>
      <c r="AH8" s="47" t="e">
        <f>CorrectionParameters_Temperature_CustomValue</f>
        <v>#NAME?</v>
      </c>
    </row>
    <row r="9" spans="1:34" x14ac:dyDescent="0.35">
      <c r="B9" s="144"/>
      <c r="G9" s="145"/>
      <c r="H9" s="144"/>
      <c r="T9" s="145"/>
      <c r="U9" s="143" t="e">
        <f>IF(CorrectionParameters_Load_Active,IF(CorrectionParameters_Load_LoadReferenceSource="Sequence",DropSequence_Drop3_Value,CorrectionParameters_Load_CustomValue),ArrayVerif[[#This Row],[Fraw]])</f>
        <v>#NAME?</v>
      </c>
      <c r="V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" s="143">
        <f>ArrayVerif[[#This Row],[D0c]]-ArrayVerif[[#This Row],[D300c]]</f>
        <v>0</v>
      </c>
      <c r="AB9" s="143">
        <f>ArrayVerif[[#This Row],[D600c]]-ArrayVerif[[#This Row],[D900c]]</f>
        <v>0</v>
      </c>
      <c r="AC9" s="143">
        <f>ArrayVerif[[#This Row],[D300c]]-ArrayVerif[[#This Row],[D600c]]</f>
        <v>0</v>
      </c>
      <c r="AD9" s="143" t="e" cm="1">
        <f t="array" ref="AD9">(POWER(0.2,2)/2/(ArrayVerif[[#This Row],[D0c]]-ArrayVerif[[#This Row],[D200c]]))*IF(Unit_Deflection_Unit="um",1000000,100000)</f>
        <v>#DIV/0!</v>
      </c>
      <c r="AE9" s="143" t="e" cm="1">
        <f t="array" ref="AE9">(POWER(0.2,2)/2/(ArrayVerif[[#This Row],[D0c]]-ArrayVerif[[#This Row],[DM200c]]))*IF(Unit_Deflection_Unit="um",1000000,100000)</f>
        <v>#DIV/0!</v>
      </c>
      <c r="AG9" s="47" t="s">
        <v>143</v>
      </c>
      <c r="AH9" s="47" t="e">
        <f>CorrectionParameters_Temperature_TemperatureTo</f>
        <v>#NAME?</v>
      </c>
    </row>
    <row r="10" spans="1:34" x14ac:dyDescent="0.35">
      <c r="B10" s="144"/>
      <c r="G10" s="145"/>
      <c r="H10" s="144"/>
      <c r="T10" s="145"/>
      <c r="U10" s="143" t="e">
        <f>IF(CorrectionParameters_Load_Active,IF(CorrectionParameters_Load_LoadReferenceSource="Sequence",DropSequence_Drop3_Value,CorrectionParameters_Load_CustomValue),ArrayVerif[[#This Row],[Fraw]])</f>
        <v>#NAME?</v>
      </c>
      <c r="V1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0" s="143">
        <f>ArrayVerif[[#This Row],[D0c]]-ArrayVerif[[#This Row],[D300c]]</f>
        <v>0</v>
      </c>
      <c r="AB10" s="143">
        <f>ArrayVerif[[#This Row],[D600c]]-ArrayVerif[[#This Row],[D900c]]</f>
        <v>0</v>
      </c>
      <c r="AC10" s="143">
        <f>ArrayVerif[[#This Row],[D300c]]-ArrayVerif[[#This Row],[D600c]]</f>
        <v>0</v>
      </c>
      <c r="AD10" s="143" t="e" cm="1">
        <f t="array" ref="AD10">(POWER(0.2,2)/2/(ArrayVerif[[#This Row],[D0c]]-ArrayVerif[[#This Row],[D200c]]))*IF(Unit_Deflection_Unit="um",1000000,100000)</f>
        <v>#DIV/0!</v>
      </c>
      <c r="AE10" s="143" t="e" cm="1">
        <f t="array" ref="AE10">(POWER(0.2,2)/2/(ArrayVerif[[#This Row],[D0c]]-ArrayVerif[[#This Row],[DM200c]]))*IF(Unit_Deflection_Unit="um",1000000,100000)</f>
        <v>#DIV/0!</v>
      </c>
      <c r="AG10" s="47" t="s">
        <v>144</v>
      </c>
      <c r="AH10" s="47" t="e">
        <f>CorrectionParameters_Temperature_StructureType_Name</f>
        <v>#NAME?</v>
      </c>
    </row>
    <row r="11" spans="1:34" x14ac:dyDescent="0.35">
      <c r="B11" s="144"/>
      <c r="G11" s="145"/>
      <c r="H11" s="144"/>
      <c r="T11" s="145"/>
      <c r="U11" s="143" t="e">
        <f>IF(CorrectionParameters_Load_Active,IF(CorrectionParameters_Load_LoadReferenceSource="Sequence",DropSequence_Drop3_Value,CorrectionParameters_Load_CustomValue),ArrayVerif[[#This Row],[Fraw]])</f>
        <v>#NAME?</v>
      </c>
      <c r="V1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1" s="143">
        <f>ArrayVerif[[#This Row],[D0c]]-ArrayVerif[[#This Row],[D300c]]</f>
        <v>0</v>
      </c>
      <c r="AB11" s="143">
        <f>ArrayVerif[[#This Row],[D600c]]-ArrayVerif[[#This Row],[D900c]]</f>
        <v>0</v>
      </c>
      <c r="AC11" s="143">
        <f>ArrayVerif[[#This Row],[D300c]]-ArrayVerif[[#This Row],[D600c]]</f>
        <v>0</v>
      </c>
      <c r="AD11" s="143" t="e" cm="1">
        <f t="array" ref="AD11">(POWER(0.2,2)/2/(ArrayVerif[[#This Row],[D0c]]-ArrayVerif[[#This Row],[D200c]]))*IF(Unit_Deflection_Unit="um",1000000,100000)</f>
        <v>#DIV/0!</v>
      </c>
      <c r="AE11" s="143" t="e" cm="1">
        <f t="array" ref="AE11">(POWER(0.2,2)/2/(ArrayVerif[[#This Row],[D0c]]-ArrayVerif[[#This Row],[DM200c]]))*IF(Unit_Deflection_Unit="um",1000000,100000)</f>
        <v>#DIV/0!</v>
      </c>
      <c r="AG11" s="47" t="s">
        <v>145</v>
      </c>
      <c r="AH11" s="47" t="e">
        <f>CorrectionParameters_Temperature_StructureType_K</f>
        <v>#NAME?</v>
      </c>
    </row>
    <row r="12" spans="1:34" x14ac:dyDescent="0.35">
      <c r="B12" s="144"/>
      <c r="G12" s="145"/>
      <c r="H12" s="144"/>
      <c r="T12" s="145"/>
      <c r="U12" s="143" t="e">
        <f>IF(CorrectionParameters_Load_Active,IF(CorrectionParameters_Load_LoadReferenceSource="Sequence",DropSequence_Drop3_Value,CorrectionParameters_Load_CustomValue),ArrayVerif[[#This Row],[Fraw]])</f>
        <v>#NAME?</v>
      </c>
      <c r="V1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2" s="143">
        <f>ArrayVerif[[#This Row],[D0c]]-ArrayVerif[[#This Row],[D300c]]</f>
        <v>0</v>
      </c>
      <c r="AB12" s="143">
        <f>ArrayVerif[[#This Row],[D600c]]-ArrayVerif[[#This Row],[D900c]]</f>
        <v>0</v>
      </c>
      <c r="AC12" s="143">
        <f>ArrayVerif[[#This Row],[D300c]]-ArrayVerif[[#This Row],[D600c]]</f>
        <v>0</v>
      </c>
      <c r="AD12" s="143" t="e" cm="1">
        <f t="array" ref="AD12">(POWER(0.2,2)/2/(ArrayVerif[[#This Row],[D0c]]-ArrayVerif[[#This Row],[D200c]]))*IF(Unit_Deflection_Unit="um",1000000,100000)</f>
        <v>#DIV/0!</v>
      </c>
      <c r="AE12" s="143" t="e" cm="1">
        <f t="array" ref="AE12">(POWER(0.2,2)/2/(ArrayVerif[[#This Row],[D0c]]-ArrayVerif[[#This Row],[DM200c]]))*IF(Unit_Deflection_Unit="um",1000000,100000)</f>
        <v>#DIV/0!</v>
      </c>
      <c r="AG12" t="s">
        <v>146</v>
      </c>
      <c r="AH12" t="e">
        <f>IF(CorrectionParameters_Temperature_Active,_xlfn.SWITCH(CorrectionParameters_Temperature_TemperatureFromSource,"Tair",AVERAGE(Z1_Pi_Tair),"Tsurf",AVERAGE(Z1_Pi_Tsurf),"Tman",AVERAGE(Z1_Pi_Tman),"Custom",CorrectionParameters_Temperature_CustomValue),0)</f>
        <v>#NAME?</v>
      </c>
    </row>
    <row r="13" spans="1:34" x14ac:dyDescent="0.35">
      <c r="B13" s="144"/>
      <c r="G13" s="145"/>
      <c r="H13" s="144"/>
      <c r="T13" s="145"/>
      <c r="U13" s="143" t="e">
        <f>IF(CorrectionParameters_Load_Active,IF(CorrectionParameters_Load_LoadReferenceSource="Sequence",DropSequence_Drop3_Value,CorrectionParameters_Load_CustomValue),ArrayVerif[[#This Row],[Fraw]])</f>
        <v>#NAME?</v>
      </c>
      <c r="V1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3" s="143">
        <f>ArrayVerif[[#This Row],[D0c]]-ArrayVerif[[#This Row],[D300c]]</f>
        <v>0</v>
      </c>
      <c r="AB13" s="143">
        <f>ArrayVerif[[#This Row],[D600c]]-ArrayVerif[[#This Row],[D900c]]</f>
        <v>0</v>
      </c>
      <c r="AC13" s="143">
        <f>ArrayVerif[[#This Row],[D300c]]-ArrayVerif[[#This Row],[D600c]]</f>
        <v>0</v>
      </c>
      <c r="AD13" s="143" t="e" cm="1">
        <f t="array" ref="AD13">(POWER(0.2,2)/2/(ArrayVerif[[#This Row],[D0c]]-ArrayVerif[[#This Row],[D200c]]))*IF(Unit_Deflection_Unit="um",1000000,100000)</f>
        <v>#DIV/0!</v>
      </c>
      <c r="AE13" s="143" t="e" cm="1">
        <f t="array" ref="AE13">(POWER(0.2,2)/2/(ArrayVerif[[#This Row],[D0c]]-ArrayVerif[[#This Row],[DM200c]]))*IF(Unit_Deflection_Unit="um",1000000,100000)</f>
        <v>#DIV/0!</v>
      </c>
    </row>
    <row r="14" spans="1:34" x14ac:dyDescent="0.35">
      <c r="B14" s="144"/>
      <c r="G14" s="145"/>
      <c r="H14" s="144"/>
      <c r="T14" s="145"/>
      <c r="U14" s="143" t="e">
        <f>IF(CorrectionParameters_Load_Active,IF(CorrectionParameters_Load_LoadReferenceSource="Sequence",DropSequence_Drop3_Value,CorrectionParameters_Load_CustomValue),ArrayVerif[[#This Row],[Fraw]])</f>
        <v>#NAME?</v>
      </c>
      <c r="V1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4" s="143">
        <f>ArrayVerif[[#This Row],[D0c]]-ArrayVerif[[#This Row],[D300c]]</f>
        <v>0</v>
      </c>
      <c r="AB14" s="143">
        <f>ArrayVerif[[#This Row],[D600c]]-ArrayVerif[[#This Row],[D900c]]</f>
        <v>0</v>
      </c>
      <c r="AC14" s="143">
        <f>ArrayVerif[[#This Row],[D300c]]-ArrayVerif[[#This Row],[D600c]]</f>
        <v>0</v>
      </c>
      <c r="AD14" s="143" t="e" cm="1">
        <f t="array" ref="AD14">(POWER(0.2,2)/2/(ArrayVerif[[#This Row],[D0c]]-ArrayVerif[[#This Row],[D200c]]))*IF(Unit_Deflection_Unit="um",1000000,100000)</f>
        <v>#DIV/0!</v>
      </c>
      <c r="AE14" s="143" t="e" cm="1">
        <f t="array" ref="AE14">(POWER(0.2,2)/2/(ArrayVerif[[#This Row],[D0c]]-ArrayVerif[[#This Row],[DM200c]]))*IF(Unit_Deflection_Unit="um",1000000,100000)</f>
        <v>#DIV/0!</v>
      </c>
    </row>
    <row r="15" spans="1:34" x14ac:dyDescent="0.35">
      <c r="B15" s="144"/>
      <c r="G15" s="145"/>
      <c r="H15" s="144"/>
      <c r="T15" s="145"/>
      <c r="U15" s="143" t="e">
        <f>IF(CorrectionParameters_Load_Active,IF(CorrectionParameters_Load_LoadReferenceSource="Sequence",DropSequence_Drop3_Value,CorrectionParameters_Load_CustomValue),ArrayVerif[[#This Row],[Fraw]])</f>
        <v>#NAME?</v>
      </c>
      <c r="V1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5" s="143">
        <f>ArrayVerif[[#This Row],[D0c]]-ArrayVerif[[#This Row],[D300c]]</f>
        <v>0</v>
      </c>
      <c r="AB15" s="143">
        <f>ArrayVerif[[#This Row],[D600c]]-ArrayVerif[[#This Row],[D900c]]</f>
        <v>0</v>
      </c>
      <c r="AC15" s="143">
        <f>ArrayVerif[[#This Row],[D300c]]-ArrayVerif[[#This Row],[D600c]]</f>
        <v>0</v>
      </c>
      <c r="AD15" s="143" t="e" cm="1">
        <f t="array" ref="AD15">(POWER(0.2,2)/2/(ArrayVerif[[#This Row],[D0c]]-ArrayVerif[[#This Row],[D200c]]))*IF(Unit_Deflection_Unit="um",1000000,100000)</f>
        <v>#DIV/0!</v>
      </c>
      <c r="AE15" s="143" t="e" cm="1">
        <f t="array" ref="AE15">(POWER(0.2,2)/2/(ArrayVerif[[#This Row],[D0c]]-ArrayVerif[[#This Row],[DM200c]]))*IF(Unit_Deflection_Unit="um",1000000,100000)</f>
        <v>#DIV/0!</v>
      </c>
    </row>
    <row r="16" spans="1:34" x14ac:dyDescent="0.35">
      <c r="B16" s="144"/>
      <c r="G16" s="145"/>
      <c r="H16" s="144"/>
      <c r="T16" s="145"/>
      <c r="U16" s="143" t="e">
        <f>IF(CorrectionParameters_Load_Active,IF(CorrectionParameters_Load_LoadReferenceSource="Sequence",DropSequence_Drop3_Value,CorrectionParameters_Load_CustomValue),ArrayVerif[[#This Row],[Fraw]])</f>
        <v>#NAME?</v>
      </c>
      <c r="V1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6" s="143">
        <f>ArrayVerif[[#This Row],[D0c]]-ArrayVerif[[#This Row],[D300c]]</f>
        <v>0</v>
      </c>
      <c r="AB16" s="143">
        <f>ArrayVerif[[#This Row],[D600c]]-ArrayVerif[[#This Row],[D900c]]</f>
        <v>0</v>
      </c>
      <c r="AC16" s="143">
        <f>ArrayVerif[[#This Row],[D300c]]-ArrayVerif[[#This Row],[D600c]]</f>
        <v>0</v>
      </c>
      <c r="AD16" s="143" t="e" cm="1">
        <f t="array" ref="AD16">(POWER(0.2,2)/2/(ArrayVerif[[#This Row],[D0c]]-ArrayVerif[[#This Row],[D200c]]))*IF(Unit_Deflection_Unit="um",1000000,100000)</f>
        <v>#DIV/0!</v>
      </c>
      <c r="AE16" s="143" t="e" cm="1">
        <f t="array" ref="AE16">(POWER(0.2,2)/2/(ArrayVerif[[#This Row],[D0c]]-ArrayVerif[[#This Row],[DM200c]]))*IF(Unit_Deflection_Unit="um",1000000,100000)</f>
        <v>#DIV/0!</v>
      </c>
    </row>
    <row r="17" spans="2:31" x14ac:dyDescent="0.35">
      <c r="B17" s="144"/>
      <c r="G17" s="145"/>
      <c r="H17" s="144"/>
      <c r="T17" s="145"/>
      <c r="U17" s="143" t="e">
        <f>IF(CorrectionParameters_Load_Active,IF(CorrectionParameters_Load_LoadReferenceSource="Sequence",DropSequence_Drop3_Value,CorrectionParameters_Load_CustomValue),ArrayVerif[[#This Row],[Fraw]])</f>
        <v>#NAME?</v>
      </c>
      <c r="V1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7" s="143">
        <f>ArrayVerif[[#This Row],[D0c]]-ArrayVerif[[#This Row],[D300c]]</f>
        <v>0</v>
      </c>
      <c r="AB17" s="143">
        <f>ArrayVerif[[#This Row],[D600c]]-ArrayVerif[[#This Row],[D900c]]</f>
        <v>0</v>
      </c>
      <c r="AC17" s="143">
        <f>ArrayVerif[[#This Row],[D300c]]-ArrayVerif[[#This Row],[D600c]]</f>
        <v>0</v>
      </c>
      <c r="AD17" s="143" t="e" cm="1">
        <f t="array" ref="AD17">(POWER(0.2,2)/2/(ArrayVerif[[#This Row],[D0c]]-ArrayVerif[[#This Row],[D200c]]))*IF(Unit_Deflection_Unit="um",1000000,100000)</f>
        <v>#DIV/0!</v>
      </c>
      <c r="AE17" s="143" t="e" cm="1">
        <f t="array" ref="AE17">(POWER(0.2,2)/2/(ArrayVerif[[#This Row],[D0c]]-ArrayVerif[[#This Row],[DM200c]]))*IF(Unit_Deflection_Unit="um",1000000,100000)</f>
        <v>#DIV/0!</v>
      </c>
    </row>
    <row r="18" spans="2:31" x14ac:dyDescent="0.35">
      <c r="B18" s="144"/>
      <c r="G18" s="145"/>
      <c r="H18" s="144"/>
      <c r="T18" s="145"/>
      <c r="U18" s="143" t="e">
        <f>IF(CorrectionParameters_Load_Active,IF(CorrectionParameters_Load_LoadReferenceSource="Sequence",DropSequence_Drop3_Value,CorrectionParameters_Load_CustomValue),ArrayVerif[[#This Row],[Fraw]])</f>
        <v>#NAME?</v>
      </c>
      <c r="V1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8" s="143">
        <f>ArrayVerif[[#This Row],[D0c]]-ArrayVerif[[#This Row],[D300c]]</f>
        <v>0</v>
      </c>
      <c r="AB18" s="143">
        <f>ArrayVerif[[#This Row],[D600c]]-ArrayVerif[[#This Row],[D900c]]</f>
        <v>0</v>
      </c>
      <c r="AC18" s="143">
        <f>ArrayVerif[[#This Row],[D300c]]-ArrayVerif[[#This Row],[D600c]]</f>
        <v>0</v>
      </c>
      <c r="AD18" s="143" t="e" cm="1">
        <f t="array" ref="AD18">(POWER(0.2,2)/2/(ArrayVerif[[#This Row],[D0c]]-ArrayVerif[[#This Row],[D200c]]))*IF(Unit_Deflection_Unit="um",1000000,100000)</f>
        <v>#DIV/0!</v>
      </c>
      <c r="AE18" s="143" t="e" cm="1">
        <f t="array" ref="AE18">(POWER(0.2,2)/2/(ArrayVerif[[#This Row],[D0c]]-ArrayVerif[[#This Row],[DM200c]]))*IF(Unit_Deflection_Unit="um",1000000,100000)</f>
        <v>#DIV/0!</v>
      </c>
    </row>
    <row r="19" spans="2:31" x14ac:dyDescent="0.35">
      <c r="B19" s="144"/>
      <c r="G19" s="145"/>
      <c r="H19" s="144"/>
      <c r="T19" s="145"/>
      <c r="U19" s="143" t="e">
        <f>IF(CorrectionParameters_Load_Active,IF(CorrectionParameters_Load_LoadReferenceSource="Sequence",DropSequence_Drop3_Value,CorrectionParameters_Load_CustomValue),ArrayVerif[[#This Row],[Fraw]])</f>
        <v>#NAME?</v>
      </c>
      <c r="V1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9" s="143">
        <f>ArrayVerif[[#This Row],[D0c]]-ArrayVerif[[#This Row],[D300c]]</f>
        <v>0</v>
      </c>
      <c r="AB19" s="143">
        <f>ArrayVerif[[#This Row],[D600c]]-ArrayVerif[[#This Row],[D900c]]</f>
        <v>0</v>
      </c>
      <c r="AC19" s="143">
        <f>ArrayVerif[[#This Row],[D300c]]-ArrayVerif[[#This Row],[D600c]]</f>
        <v>0</v>
      </c>
      <c r="AD19" s="143" t="e" cm="1">
        <f t="array" ref="AD19">(POWER(0.2,2)/2/(ArrayVerif[[#This Row],[D0c]]-ArrayVerif[[#This Row],[D200c]]))*IF(Unit_Deflection_Unit="um",1000000,100000)</f>
        <v>#DIV/0!</v>
      </c>
      <c r="AE19" s="143" t="e" cm="1">
        <f t="array" ref="AE19">(POWER(0.2,2)/2/(ArrayVerif[[#This Row],[D0c]]-ArrayVerif[[#This Row],[DM200c]]))*IF(Unit_Deflection_Unit="um",1000000,100000)</f>
        <v>#DIV/0!</v>
      </c>
    </row>
    <row r="20" spans="2:31" x14ac:dyDescent="0.35">
      <c r="B20" s="144"/>
      <c r="G20" s="145"/>
      <c r="H20" s="144"/>
      <c r="T20" s="145"/>
      <c r="U20" s="143" t="e">
        <f>IF(CorrectionParameters_Load_Active,IF(CorrectionParameters_Load_LoadReferenceSource="Sequence",DropSequence_Drop3_Value,CorrectionParameters_Load_CustomValue),ArrayVerif[[#This Row],[Fraw]])</f>
        <v>#NAME?</v>
      </c>
      <c r="V2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0" s="143">
        <f>ArrayVerif[[#This Row],[D0c]]-ArrayVerif[[#This Row],[D300c]]</f>
        <v>0</v>
      </c>
      <c r="AB20" s="143">
        <f>ArrayVerif[[#This Row],[D600c]]-ArrayVerif[[#This Row],[D900c]]</f>
        <v>0</v>
      </c>
      <c r="AC20" s="143">
        <f>ArrayVerif[[#This Row],[D300c]]-ArrayVerif[[#This Row],[D600c]]</f>
        <v>0</v>
      </c>
      <c r="AD20" s="143" t="e" cm="1">
        <f t="array" ref="AD20">(POWER(0.2,2)/2/(ArrayVerif[[#This Row],[D0c]]-ArrayVerif[[#This Row],[D200c]]))*IF(Unit_Deflection_Unit="um",1000000,100000)</f>
        <v>#DIV/0!</v>
      </c>
      <c r="AE20" s="143" t="e" cm="1">
        <f t="array" ref="AE20">(POWER(0.2,2)/2/(ArrayVerif[[#This Row],[D0c]]-ArrayVerif[[#This Row],[DM200c]]))*IF(Unit_Deflection_Unit="um",1000000,100000)</f>
        <v>#DIV/0!</v>
      </c>
    </row>
    <row r="21" spans="2:31" x14ac:dyDescent="0.35">
      <c r="B21" s="144"/>
      <c r="G21" s="145"/>
      <c r="H21" s="144"/>
      <c r="T21" s="145"/>
      <c r="U21" s="143" t="e">
        <f>IF(CorrectionParameters_Load_Active,IF(CorrectionParameters_Load_LoadReferenceSource="Sequence",DropSequence_Drop3_Value,CorrectionParameters_Load_CustomValue),ArrayVerif[[#This Row],[Fraw]])</f>
        <v>#NAME?</v>
      </c>
      <c r="V2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1" s="143">
        <f>ArrayVerif[[#This Row],[D0c]]-ArrayVerif[[#This Row],[D300c]]</f>
        <v>0</v>
      </c>
      <c r="AB21" s="143">
        <f>ArrayVerif[[#This Row],[D600c]]-ArrayVerif[[#This Row],[D900c]]</f>
        <v>0</v>
      </c>
      <c r="AC21" s="143">
        <f>ArrayVerif[[#This Row],[D300c]]-ArrayVerif[[#This Row],[D600c]]</f>
        <v>0</v>
      </c>
      <c r="AD21" s="143" t="e" cm="1">
        <f t="array" ref="AD21">(POWER(0.2,2)/2/(ArrayVerif[[#This Row],[D0c]]-ArrayVerif[[#This Row],[D200c]]))*IF(Unit_Deflection_Unit="um",1000000,100000)</f>
        <v>#DIV/0!</v>
      </c>
      <c r="AE21" s="143" t="e" cm="1">
        <f t="array" ref="AE21">(POWER(0.2,2)/2/(ArrayVerif[[#This Row],[D0c]]-ArrayVerif[[#This Row],[DM200c]]))*IF(Unit_Deflection_Unit="um",1000000,100000)</f>
        <v>#DIV/0!</v>
      </c>
    </row>
    <row r="22" spans="2:31" x14ac:dyDescent="0.35">
      <c r="B22" s="144"/>
      <c r="G22" s="145"/>
      <c r="H22" s="144"/>
      <c r="T22" s="145"/>
      <c r="U22" s="143" t="e">
        <f>IF(CorrectionParameters_Load_Active,IF(CorrectionParameters_Load_LoadReferenceSource="Sequence",DropSequence_Drop3_Value,CorrectionParameters_Load_CustomValue),ArrayVerif[[#This Row],[Fraw]])</f>
        <v>#NAME?</v>
      </c>
      <c r="V2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2" s="143">
        <f>ArrayVerif[[#This Row],[D0c]]-ArrayVerif[[#This Row],[D300c]]</f>
        <v>0</v>
      </c>
      <c r="AB22" s="143">
        <f>ArrayVerif[[#This Row],[D600c]]-ArrayVerif[[#This Row],[D900c]]</f>
        <v>0</v>
      </c>
      <c r="AC22" s="143">
        <f>ArrayVerif[[#This Row],[D300c]]-ArrayVerif[[#This Row],[D600c]]</f>
        <v>0</v>
      </c>
      <c r="AD22" s="143" t="e" cm="1">
        <f t="array" ref="AD22">(POWER(0.2,2)/2/(ArrayVerif[[#This Row],[D0c]]-ArrayVerif[[#This Row],[D200c]]))*IF(Unit_Deflection_Unit="um",1000000,100000)</f>
        <v>#DIV/0!</v>
      </c>
      <c r="AE22" s="143" t="e" cm="1">
        <f t="array" ref="AE22">(POWER(0.2,2)/2/(ArrayVerif[[#This Row],[D0c]]-ArrayVerif[[#This Row],[DM200c]]))*IF(Unit_Deflection_Unit="um",1000000,100000)</f>
        <v>#DIV/0!</v>
      </c>
    </row>
    <row r="23" spans="2:31" x14ac:dyDescent="0.35">
      <c r="B23" s="144"/>
      <c r="G23" s="145"/>
      <c r="H23" s="144"/>
      <c r="T23" s="145"/>
      <c r="U23" s="143" t="e">
        <f>IF(CorrectionParameters_Load_Active,IF(CorrectionParameters_Load_LoadReferenceSource="Sequence",DropSequence_Drop3_Value,CorrectionParameters_Load_CustomValue),ArrayVerif[[#This Row],[Fraw]])</f>
        <v>#NAME?</v>
      </c>
      <c r="V2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3" s="143">
        <f>ArrayVerif[[#This Row],[D0c]]-ArrayVerif[[#This Row],[D300c]]</f>
        <v>0</v>
      </c>
      <c r="AB23" s="143">
        <f>ArrayVerif[[#This Row],[D600c]]-ArrayVerif[[#This Row],[D900c]]</f>
        <v>0</v>
      </c>
      <c r="AC23" s="143">
        <f>ArrayVerif[[#This Row],[D300c]]-ArrayVerif[[#This Row],[D600c]]</f>
        <v>0</v>
      </c>
      <c r="AD23" s="143" t="e" cm="1">
        <f t="array" ref="AD23">(POWER(0.2,2)/2/(ArrayVerif[[#This Row],[D0c]]-ArrayVerif[[#This Row],[D200c]]))*IF(Unit_Deflection_Unit="um",1000000,100000)</f>
        <v>#DIV/0!</v>
      </c>
      <c r="AE23" s="143" t="e" cm="1">
        <f t="array" ref="AE23">(POWER(0.2,2)/2/(ArrayVerif[[#This Row],[D0c]]-ArrayVerif[[#This Row],[DM200c]]))*IF(Unit_Deflection_Unit="um",1000000,100000)</f>
        <v>#DIV/0!</v>
      </c>
    </row>
    <row r="24" spans="2:31" x14ac:dyDescent="0.35">
      <c r="B24" s="144"/>
      <c r="G24" s="145"/>
      <c r="H24" s="144"/>
      <c r="T24" s="145"/>
      <c r="U24" s="143" t="e">
        <f>IF(CorrectionParameters_Load_Active,IF(CorrectionParameters_Load_LoadReferenceSource="Sequence",DropSequence_Drop3_Value,CorrectionParameters_Load_CustomValue),ArrayVerif[[#This Row],[Fraw]])</f>
        <v>#NAME?</v>
      </c>
      <c r="V2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4" s="143">
        <f>ArrayVerif[[#This Row],[D0c]]-ArrayVerif[[#This Row],[D300c]]</f>
        <v>0</v>
      </c>
      <c r="AB24" s="143">
        <f>ArrayVerif[[#This Row],[D600c]]-ArrayVerif[[#This Row],[D900c]]</f>
        <v>0</v>
      </c>
      <c r="AC24" s="143">
        <f>ArrayVerif[[#This Row],[D300c]]-ArrayVerif[[#This Row],[D600c]]</f>
        <v>0</v>
      </c>
      <c r="AD24" s="143" t="e" cm="1">
        <f t="array" ref="AD24">(POWER(0.2,2)/2/(ArrayVerif[[#This Row],[D0c]]-ArrayVerif[[#This Row],[D200c]]))*IF(Unit_Deflection_Unit="um",1000000,100000)</f>
        <v>#DIV/0!</v>
      </c>
      <c r="AE24" s="143" t="e" cm="1">
        <f t="array" ref="AE24">(POWER(0.2,2)/2/(ArrayVerif[[#This Row],[D0c]]-ArrayVerif[[#This Row],[DM200c]]))*IF(Unit_Deflection_Unit="um",1000000,100000)</f>
        <v>#DIV/0!</v>
      </c>
    </row>
    <row r="25" spans="2:31" x14ac:dyDescent="0.35">
      <c r="B25" s="144"/>
      <c r="G25" s="145"/>
      <c r="H25" s="144"/>
      <c r="T25" s="145"/>
      <c r="U25" s="143" t="e">
        <f>IF(CorrectionParameters_Load_Active,IF(CorrectionParameters_Load_LoadReferenceSource="Sequence",DropSequence_Drop3_Value,CorrectionParameters_Load_CustomValue),ArrayVerif[[#This Row],[Fraw]])</f>
        <v>#NAME?</v>
      </c>
      <c r="V2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5" s="143">
        <f>ArrayVerif[[#This Row],[D0c]]-ArrayVerif[[#This Row],[D300c]]</f>
        <v>0</v>
      </c>
      <c r="AB25" s="143">
        <f>ArrayVerif[[#This Row],[D600c]]-ArrayVerif[[#This Row],[D900c]]</f>
        <v>0</v>
      </c>
      <c r="AC25" s="143">
        <f>ArrayVerif[[#This Row],[D300c]]-ArrayVerif[[#This Row],[D600c]]</f>
        <v>0</v>
      </c>
      <c r="AD25" s="143" t="e" cm="1">
        <f t="array" ref="AD25">(POWER(0.2,2)/2/(ArrayVerif[[#This Row],[D0c]]-ArrayVerif[[#This Row],[D200c]]))*IF(Unit_Deflection_Unit="um",1000000,100000)</f>
        <v>#DIV/0!</v>
      </c>
      <c r="AE25" s="143" t="e" cm="1">
        <f t="array" ref="AE25">(POWER(0.2,2)/2/(ArrayVerif[[#This Row],[D0c]]-ArrayVerif[[#This Row],[DM200c]]))*IF(Unit_Deflection_Unit="um",1000000,100000)</f>
        <v>#DIV/0!</v>
      </c>
    </row>
    <row r="26" spans="2:31" x14ac:dyDescent="0.35">
      <c r="B26" s="144"/>
      <c r="G26" s="145"/>
      <c r="H26" s="144"/>
      <c r="T26" s="145"/>
      <c r="U26" s="143" t="e">
        <f>IF(CorrectionParameters_Load_Active,IF(CorrectionParameters_Load_LoadReferenceSource="Sequence",DropSequence_Drop3_Value,CorrectionParameters_Load_CustomValue),ArrayVerif[[#This Row],[Fraw]])</f>
        <v>#NAME?</v>
      </c>
      <c r="V2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6" s="143">
        <f>ArrayVerif[[#This Row],[D0c]]-ArrayVerif[[#This Row],[D300c]]</f>
        <v>0</v>
      </c>
      <c r="AB26" s="143">
        <f>ArrayVerif[[#This Row],[D600c]]-ArrayVerif[[#This Row],[D900c]]</f>
        <v>0</v>
      </c>
      <c r="AC26" s="143">
        <f>ArrayVerif[[#This Row],[D300c]]-ArrayVerif[[#This Row],[D600c]]</f>
        <v>0</v>
      </c>
      <c r="AD26" s="143" t="e" cm="1">
        <f t="array" ref="AD26">(POWER(0.2,2)/2/(ArrayVerif[[#This Row],[D0c]]-ArrayVerif[[#This Row],[D200c]]))*IF(Unit_Deflection_Unit="um",1000000,100000)</f>
        <v>#DIV/0!</v>
      </c>
      <c r="AE26" s="143" t="e" cm="1">
        <f t="array" ref="AE26">(POWER(0.2,2)/2/(ArrayVerif[[#This Row],[D0c]]-ArrayVerif[[#This Row],[DM200c]]))*IF(Unit_Deflection_Unit="um",1000000,100000)</f>
        <v>#DIV/0!</v>
      </c>
    </row>
    <row r="27" spans="2:31" x14ac:dyDescent="0.35">
      <c r="B27" s="144"/>
      <c r="G27" s="145"/>
      <c r="H27" s="144"/>
      <c r="T27" s="145"/>
      <c r="U27" s="143" t="e">
        <f>IF(CorrectionParameters_Load_Active,IF(CorrectionParameters_Load_LoadReferenceSource="Sequence",DropSequence_Drop3_Value,CorrectionParameters_Load_CustomValue),ArrayVerif[[#This Row],[Fraw]])</f>
        <v>#NAME?</v>
      </c>
      <c r="V2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7" s="143">
        <f>ArrayVerif[[#This Row],[D0c]]-ArrayVerif[[#This Row],[D300c]]</f>
        <v>0</v>
      </c>
      <c r="AB27" s="143">
        <f>ArrayVerif[[#This Row],[D600c]]-ArrayVerif[[#This Row],[D900c]]</f>
        <v>0</v>
      </c>
      <c r="AC27" s="143">
        <f>ArrayVerif[[#This Row],[D300c]]-ArrayVerif[[#This Row],[D600c]]</f>
        <v>0</v>
      </c>
      <c r="AD27" s="143" t="e" cm="1">
        <f t="array" ref="AD27">(POWER(0.2,2)/2/(ArrayVerif[[#This Row],[D0c]]-ArrayVerif[[#This Row],[D200c]]))*IF(Unit_Deflection_Unit="um",1000000,100000)</f>
        <v>#DIV/0!</v>
      </c>
      <c r="AE27" s="143" t="e" cm="1">
        <f t="array" ref="AE27">(POWER(0.2,2)/2/(ArrayVerif[[#This Row],[D0c]]-ArrayVerif[[#This Row],[DM200c]]))*IF(Unit_Deflection_Unit="um",1000000,100000)</f>
        <v>#DIV/0!</v>
      </c>
    </row>
    <row r="28" spans="2:31" x14ac:dyDescent="0.35">
      <c r="B28" s="144"/>
      <c r="G28" s="145"/>
      <c r="H28" s="144"/>
      <c r="T28" s="145"/>
      <c r="U28" s="143" t="e">
        <f>IF(CorrectionParameters_Load_Active,IF(CorrectionParameters_Load_LoadReferenceSource="Sequence",DropSequence_Drop3_Value,CorrectionParameters_Load_CustomValue),ArrayVerif[[#This Row],[Fraw]])</f>
        <v>#NAME?</v>
      </c>
      <c r="V2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8" s="143">
        <f>ArrayVerif[[#This Row],[D0c]]-ArrayVerif[[#This Row],[D300c]]</f>
        <v>0</v>
      </c>
      <c r="AB28" s="143">
        <f>ArrayVerif[[#This Row],[D600c]]-ArrayVerif[[#This Row],[D900c]]</f>
        <v>0</v>
      </c>
      <c r="AC28" s="143">
        <f>ArrayVerif[[#This Row],[D300c]]-ArrayVerif[[#This Row],[D600c]]</f>
        <v>0</v>
      </c>
      <c r="AD28" s="143" t="e" cm="1">
        <f t="array" ref="AD28">(POWER(0.2,2)/2/(ArrayVerif[[#This Row],[D0c]]-ArrayVerif[[#This Row],[D200c]]))*IF(Unit_Deflection_Unit="um",1000000,100000)</f>
        <v>#DIV/0!</v>
      </c>
      <c r="AE28" s="143" t="e" cm="1">
        <f t="array" ref="AE28">(POWER(0.2,2)/2/(ArrayVerif[[#This Row],[D0c]]-ArrayVerif[[#This Row],[DM200c]]))*IF(Unit_Deflection_Unit="um",1000000,100000)</f>
        <v>#DIV/0!</v>
      </c>
    </row>
    <row r="29" spans="2:31" x14ac:dyDescent="0.35">
      <c r="B29" s="144"/>
      <c r="G29" s="145"/>
      <c r="H29" s="144"/>
      <c r="T29" s="145"/>
      <c r="U29" s="143" t="e">
        <f>IF(CorrectionParameters_Load_Active,IF(CorrectionParameters_Load_LoadReferenceSource="Sequence",DropSequence_Drop3_Value,CorrectionParameters_Load_CustomValue),ArrayVerif[[#This Row],[Fraw]])</f>
        <v>#NAME?</v>
      </c>
      <c r="V2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9" s="143">
        <f>ArrayVerif[[#This Row],[D0c]]-ArrayVerif[[#This Row],[D300c]]</f>
        <v>0</v>
      </c>
      <c r="AB29" s="143">
        <f>ArrayVerif[[#This Row],[D600c]]-ArrayVerif[[#This Row],[D900c]]</f>
        <v>0</v>
      </c>
      <c r="AC29" s="143">
        <f>ArrayVerif[[#This Row],[D300c]]-ArrayVerif[[#This Row],[D600c]]</f>
        <v>0</v>
      </c>
      <c r="AD29" s="143" t="e" cm="1">
        <f t="array" ref="AD29">(POWER(0.2,2)/2/(ArrayVerif[[#This Row],[D0c]]-ArrayVerif[[#This Row],[D200c]]))*IF(Unit_Deflection_Unit="um",1000000,100000)</f>
        <v>#DIV/0!</v>
      </c>
      <c r="AE29" s="143" t="e" cm="1">
        <f t="array" ref="AE29">(POWER(0.2,2)/2/(ArrayVerif[[#This Row],[D0c]]-ArrayVerif[[#This Row],[DM200c]]))*IF(Unit_Deflection_Unit="um",1000000,100000)</f>
        <v>#DIV/0!</v>
      </c>
    </row>
    <row r="30" spans="2:31" x14ac:dyDescent="0.35">
      <c r="B30" s="144"/>
      <c r="G30" s="145"/>
      <c r="H30" s="144"/>
      <c r="T30" s="145"/>
      <c r="U30" s="143" t="e">
        <f>IF(CorrectionParameters_Load_Active,IF(CorrectionParameters_Load_LoadReferenceSource="Sequence",DropSequence_Drop3_Value,CorrectionParameters_Load_CustomValue),ArrayVerif[[#This Row],[Fraw]])</f>
        <v>#NAME?</v>
      </c>
      <c r="V3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0" s="143">
        <f>ArrayVerif[[#This Row],[D0c]]-ArrayVerif[[#This Row],[D300c]]</f>
        <v>0</v>
      </c>
      <c r="AB30" s="143">
        <f>ArrayVerif[[#This Row],[D600c]]-ArrayVerif[[#This Row],[D900c]]</f>
        <v>0</v>
      </c>
      <c r="AC30" s="143">
        <f>ArrayVerif[[#This Row],[D300c]]-ArrayVerif[[#This Row],[D600c]]</f>
        <v>0</v>
      </c>
      <c r="AD30" s="143" t="e" cm="1">
        <f t="array" ref="AD30">(POWER(0.2,2)/2/(ArrayVerif[[#This Row],[D0c]]-ArrayVerif[[#This Row],[D200c]]))*IF(Unit_Deflection_Unit="um",1000000,100000)</f>
        <v>#DIV/0!</v>
      </c>
      <c r="AE30" s="143" t="e" cm="1">
        <f t="array" ref="AE30">(POWER(0.2,2)/2/(ArrayVerif[[#This Row],[D0c]]-ArrayVerif[[#This Row],[DM200c]]))*IF(Unit_Deflection_Unit="um",1000000,100000)</f>
        <v>#DIV/0!</v>
      </c>
    </row>
    <row r="31" spans="2:31" x14ac:dyDescent="0.35">
      <c r="B31" s="144"/>
      <c r="G31" s="145"/>
      <c r="H31" s="144"/>
      <c r="T31" s="145"/>
      <c r="U31" s="143" t="e">
        <f>IF(CorrectionParameters_Load_Active,IF(CorrectionParameters_Load_LoadReferenceSource="Sequence",DropSequence_Drop3_Value,CorrectionParameters_Load_CustomValue),ArrayVerif[[#This Row],[Fraw]])</f>
        <v>#NAME?</v>
      </c>
      <c r="V3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1" s="143">
        <f>ArrayVerif[[#This Row],[D0c]]-ArrayVerif[[#This Row],[D300c]]</f>
        <v>0</v>
      </c>
      <c r="AB31" s="143">
        <f>ArrayVerif[[#This Row],[D600c]]-ArrayVerif[[#This Row],[D900c]]</f>
        <v>0</v>
      </c>
      <c r="AC31" s="143">
        <f>ArrayVerif[[#This Row],[D300c]]-ArrayVerif[[#This Row],[D600c]]</f>
        <v>0</v>
      </c>
      <c r="AD31" s="143" t="e" cm="1">
        <f t="array" ref="AD31">(POWER(0.2,2)/2/(ArrayVerif[[#This Row],[D0c]]-ArrayVerif[[#This Row],[D200c]]))*IF(Unit_Deflection_Unit="um",1000000,100000)</f>
        <v>#DIV/0!</v>
      </c>
      <c r="AE31" s="143" t="e" cm="1">
        <f t="array" ref="AE31">(POWER(0.2,2)/2/(ArrayVerif[[#This Row],[D0c]]-ArrayVerif[[#This Row],[DM200c]]))*IF(Unit_Deflection_Unit="um",1000000,100000)</f>
        <v>#DIV/0!</v>
      </c>
    </row>
    <row r="32" spans="2:31" x14ac:dyDescent="0.35">
      <c r="B32" s="144"/>
      <c r="G32" s="145"/>
      <c r="H32" s="144"/>
      <c r="T32" s="145"/>
      <c r="U32" s="143" t="e">
        <f>IF(CorrectionParameters_Load_Active,IF(CorrectionParameters_Load_LoadReferenceSource="Sequence",DropSequence_Drop3_Value,CorrectionParameters_Load_CustomValue),ArrayVerif[[#This Row],[Fraw]])</f>
        <v>#NAME?</v>
      </c>
      <c r="V3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2" s="143">
        <f>ArrayVerif[[#This Row],[D0c]]-ArrayVerif[[#This Row],[D300c]]</f>
        <v>0</v>
      </c>
      <c r="AB32" s="143">
        <f>ArrayVerif[[#This Row],[D600c]]-ArrayVerif[[#This Row],[D900c]]</f>
        <v>0</v>
      </c>
      <c r="AC32" s="143">
        <f>ArrayVerif[[#This Row],[D300c]]-ArrayVerif[[#This Row],[D600c]]</f>
        <v>0</v>
      </c>
      <c r="AD32" s="143" t="e" cm="1">
        <f t="array" ref="AD32">(POWER(0.2,2)/2/(ArrayVerif[[#This Row],[D0c]]-ArrayVerif[[#This Row],[D200c]]))*IF(Unit_Deflection_Unit="um",1000000,100000)</f>
        <v>#DIV/0!</v>
      </c>
      <c r="AE32" s="143" t="e" cm="1">
        <f t="array" ref="AE32">(POWER(0.2,2)/2/(ArrayVerif[[#This Row],[D0c]]-ArrayVerif[[#This Row],[DM200c]]))*IF(Unit_Deflection_Unit="um",1000000,100000)</f>
        <v>#DIV/0!</v>
      </c>
    </row>
    <row r="33" spans="2:31" x14ac:dyDescent="0.35">
      <c r="B33" s="144"/>
      <c r="G33" s="145"/>
      <c r="H33" s="144"/>
      <c r="L33" s="143" t="s">
        <v>152</v>
      </c>
      <c r="T33" s="145"/>
      <c r="U33" s="143" t="e">
        <f>IF(CorrectionParameters_Load_Active,IF(CorrectionParameters_Load_LoadReferenceSource="Sequence",DropSequence_Drop3_Value,CorrectionParameters_Load_CustomValue),ArrayVerif[[#This Row],[Fraw]])</f>
        <v>#NAME?</v>
      </c>
      <c r="V3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3" s="143">
        <f>ArrayVerif[[#This Row],[D0c]]-ArrayVerif[[#This Row],[D300c]]</f>
        <v>0</v>
      </c>
      <c r="AB33" s="143">
        <f>ArrayVerif[[#This Row],[D600c]]-ArrayVerif[[#This Row],[D900c]]</f>
        <v>0</v>
      </c>
      <c r="AC33" s="143">
        <f>ArrayVerif[[#This Row],[D300c]]-ArrayVerif[[#This Row],[D600c]]</f>
        <v>0</v>
      </c>
      <c r="AD33" s="143" t="e" cm="1">
        <f t="array" ref="AD33">(POWER(0.2,2)/2/(ArrayVerif[[#This Row],[D0c]]-ArrayVerif[[#This Row],[D200c]]))*IF(Unit_Deflection_Unit="um",1000000,100000)</f>
        <v>#VALUE!</v>
      </c>
      <c r="AE33" s="143" t="e" cm="1">
        <f t="array" ref="AE33">(POWER(0.2,2)/2/(ArrayVerif[[#This Row],[D0c]]-ArrayVerif[[#This Row],[DM200c]]))*IF(Unit_Deflection_Unit="um",1000000,100000)</f>
        <v>#DIV/0!</v>
      </c>
    </row>
    <row r="34" spans="2:31" x14ac:dyDescent="0.35">
      <c r="B34" s="144"/>
      <c r="G34" s="145"/>
      <c r="H34" s="144"/>
      <c r="T34" s="145"/>
      <c r="U34" s="143" t="e">
        <f>IF(CorrectionParameters_Load_Active,IF(CorrectionParameters_Load_LoadReferenceSource="Sequence",DropSequence_Drop3_Value,CorrectionParameters_Load_CustomValue),ArrayVerif[[#This Row],[Fraw]])</f>
        <v>#NAME?</v>
      </c>
      <c r="V3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4" s="143">
        <f>ArrayVerif[[#This Row],[D0c]]-ArrayVerif[[#This Row],[D300c]]</f>
        <v>0</v>
      </c>
      <c r="AB34" s="143">
        <f>ArrayVerif[[#This Row],[D600c]]-ArrayVerif[[#This Row],[D900c]]</f>
        <v>0</v>
      </c>
      <c r="AC34" s="143">
        <f>ArrayVerif[[#This Row],[D300c]]-ArrayVerif[[#This Row],[D600c]]</f>
        <v>0</v>
      </c>
      <c r="AD34" s="143" t="e" cm="1">
        <f t="array" ref="AD34">(POWER(0.2,2)/2/(ArrayVerif[[#This Row],[D0c]]-ArrayVerif[[#This Row],[D200c]]))*IF(Unit_Deflection_Unit="um",1000000,100000)</f>
        <v>#DIV/0!</v>
      </c>
      <c r="AE34" s="143" t="e" cm="1">
        <f t="array" ref="AE34">(POWER(0.2,2)/2/(ArrayVerif[[#This Row],[D0c]]-ArrayVerif[[#This Row],[DM200c]]))*IF(Unit_Deflection_Unit="um",1000000,100000)</f>
        <v>#DIV/0!</v>
      </c>
    </row>
    <row r="35" spans="2:31" x14ac:dyDescent="0.35">
      <c r="B35" s="144"/>
      <c r="G35" s="145"/>
      <c r="H35" s="144"/>
      <c r="T35" s="145"/>
      <c r="U35" s="143" t="e">
        <f>IF(CorrectionParameters_Load_Active,IF(CorrectionParameters_Load_LoadReferenceSource="Sequence",DropSequence_Drop3_Value,CorrectionParameters_Load_CustomValue),ArrayVerif[[#This Row],[Fraw]])</f>
        <v>#NAME?</v>
      </c>
      <c r="V3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5" s="143">
        <f>ArrayVerif[[#This Row],[D0c]]-ArrayVerif[[#This Row],[D300c]]</f>
        <v>0</v>
      </c>
      <c r="AB35" s="143">
        <f>ArrayVerif[[#This Row],[D600c]]-ArrayVerif[[#This Row],[D900c]]</f>
        <v>0</v>
      </c>
      <c r="AC35" s="143">
        <f>ArrayVerif[[#This Row],[D300c]]-ArrayVerif[[#This Row],[D600c]]</f>
        <v>0</v>
      </c>
      <c r="AD35" s="143" t="e" cm="1">
        <f t="array" ref="AD35">(POWER(0.2,2)/2/(ArrayVerif[[#This Row],[D0c]]-ArrayVerif[[#This Row],[D200c]]))*IF(Unit_Deflection_Unit="um",1000000,100000)</f>
        <v>#DIV/0!</v>
      </c>
      <c r="AE35" s="143" t="e" cm="1">
        <f t="array" ref="AE35">(POWER(0.2,2)/2/(ArrayVerif[[#This Row],[D0c]]-ArrayVerif[[#This Row],[DM200c]]))*IF(Unit_Deflection_Unit="um",1000000,100000)</f>
        <v>#DIV/0!</v>
      </c>
    </row>
    <row r="36" spans="2:31" x14ac:dyDescent="0.35">
      <c r="B36" s="144"/>
      <c r="G36" s="145"/>
      <c r="H36" s="144"/>
      <c r="T36" s="145"/>
      <c r="U36" s="143" t="e">
        <f>IF(CorrectionParameters_Load_Active,IF(CorrectionParameters_Load_LoadReferenceSource="Sequence",DropSequence_Drop3_Value,CorrectionParameters_Load_CustomValue),ArrayVerif[[#This Row],[Fraw]])</f>
        <v>#NAME?</v>
      </c>
      <c r="V3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6" s="143">
        <f>ArrayVerif[[#This Row],[D0c]]-ArrayVerif[[#This Row],[D300c]]</f>
        <v>0</v>
      </c>
      <c r="AB36" s="143">
        <f>ArrayVerif[[#This Row],[D600c]]-ArrayVerif[[#This Row],[D900c]]</f>
        <v>0</v>
      </c>
      <c r="AC36" s="143">
        <f>ArrayVerif[[#This Row],[D300c]]-ArrayVerif[[#This Row],[D600c]]</f>
        <v>0</v>
      </c>
      <c r="AD36" s="143" t="e" cm="1">
        <f t="array" ref="AD36">(POWER(0.2,2)/2/(ArrayVerif[[#This Row],[D0c]]-ArrayVerif[[#This Row],[D200c]]))*IF(Unit_Deflection_Unit="um",1000000,100000)</f>
        <v>#DIV/0!</v>
      </c>
      <c r="AE36" s="143" t="e" cm="1">
        <f t="array" ref="AE36">(POWER(0.2,2)/2/(ArrayVerif[[#This Row],[D0c]]-ArrayVerif[[#This Row],[DM200c]]))*IF(Unit_Deflection_Unit="um",1000000,100000)</f>
        <v>#DIV/0!</v>
      </c>
    </row>
    <row r="37" spans="2:31" x14ac:dyDescent="0.35">
      <c r="B37" s="144"/>
      <c r="G37" s="145"/>
      <c r="H37" s="144"/>
      <c r="T37" s="145"/>
      <c r="U37" s="143" t="e">
        <f>IF(CorrectionParameters_Load_Active,IF(CorrectionParameters_Load_LoadReferenceSource="Sequence",DropSequence_Drop3_Value,CorrectionParameters_Load_CustomValue),ArrayVerif[[#This Row],[Fraw]])</f>
        <v>#NAME?</v>
      </c>
      <c r="V3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7" s="143">
        <f>ArrayVerif[[#This Row],[D0c]]-ArrayVerif[[#This Row],[D300c]]</f>
        <v>0</v>
      </c>
      <c r="AB37" s="143">
        <f>ArrayVerif[[#This Row],[D600c]]-ArrayVerif[[#This Row],[D900c]]</f>
        <v>0</v>
      </c>
      <c r="AC37" s="143">
        <f>ArrayVerif[[#This Row],[D300c]]-ArrayVerif[[#This Row],[D600c]]</f>
        <v>0</v>
      </c>
      <c r="AD37" s="143" t="e" cm="1">
        <f t="array" ref="AD37">(POWER(0.2,2)/2/(ArrayVerif[[#This Row],[D0c]]-ArrayVerif[[#This Row],[D200c]]))*IF(Unit_Deflection_Unit="um",1000000,100000)</f>
        <v>#DIV/0!</v>
      </c>
      <c r="AE37" s="143" t="e" cm="1">
        <f t="array" ref="AE37">(POWER(0.2,2)/2/(ArrayVerif[[#This Row],[D0c]]-ArrayVerif[[#This Row],[DM200c]]))*IF(Unit_Deflection_Unit="um",1000000,100000)</f>
        <v>#DIV/0!</v>
      </c>
    </row>
    <row r="38" spans="2:31" x14ac:dyDescent="0.35">
      <c r="B38" s="144"/>
      <c r="G38" s="145"/>
      <c r="H38" s="144"/>
      <c r="T38" s="145"/>
      <c r="U38" s="143" t="e">
        <f>IF(CorrectionParameters_Load_Active,IF(CorrectionParameters_Load_LoadReferenceSource="Sequence",DropSequence_Drop3_Value,CorrectionParameters_Load_CustomValue),ArrayVerif[[#This Row],[Fraw]])</f>
        <v>#NAME?</v>
      </c>
      <c r="V3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8" s="143">
        <f>ArrayVerif[[#This Row],[D0c]]-ArrayVerif[[#This Row],[D300c]]</f>
        <v>0</v>
      </c>
      <c r="AB38" s="143">
        <f>ArrayVerif[[#This Row],[D600c]]-ArrayVerif[[#This Row],[D900c]]</f>
        <v>0</v>
      </c>
      <c r="AC38" s="143">
        <f>ArrayVerif[[#This Row],[D300c]]-ArrayVerif[[#This Row],[D600c]]</f>
        <v>0</v>
      </c>
      <c r="AD38" s="143" t="e" cm="1">
        <f t="array" ref="AD38">(POWER(0.2,2)/2/(ArrayVerif[[#This Row],[D0c]]-ArrayVerif[[#This Row],[D200c]]))*IF(Unit_Deflection_Unit="um",1000000,100000)</f>
        <v>#DIV/0!</v>
      </c>
      <c r="AE38" s="143" t="e" cm="1">
        <f t="array" ref="AE38">(POWER(0.2,2)/2/(ArrayVerif[[#This Row],[D0c]]-ArrayVerif[[#This Row],[DM200c]]))*IF(Unit_Deflection_Unit="um",1000000,100000)</f>
        <v>#DIV/0!</v>
      </c>
    </row>
    <row r="39" spans="2:31" x14ac:dyDescent="0.35">
      <c r="B39" s="144"/>
      <c r="G39" s="145"/>
      <c r="H39" s="144"/>
      <c r="T39" s="145"/>
      <c r="U39" s="143" t="e">
        <f>IF(CorrectionParameters_Load_Active,IF(CorrectionParameters_Load_LoadReferenceSource="Sequence",DropSequence_Drop3_Value,CorrectionParameters_Load_CustomValue),ArrayVerif[[#This Row],[Fraw]])</f>
        <v>#NAME?</v>
      </c>
      <c r="V3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9" s="143">
        <f>ArrayVerif[[#This Row],[D0c]]-ArrayVerif[[#This Row],[D300c]]</f>
        <v>0</v>
      </c>
      <c r="AB39" s="143">
        <f>ArrayVerif[[#This Row],[D600c]]-ArrayVerif[[#This Row],[D900c]]</f>
        <v>0</v>
      </c>
      <c r="AC39" s="143">
        <f>ArrayVerif[[#This Row],[D300c]]-ArrayVerif[[#This Row],[D600c]]</f>
        <v>0</v>
      </c>
      <c r="AD39" s="143" t="e" cm="1">
        <f t="array" ref="AD39">(POWER(0.2,2)/2/(ArrayVerif[[#This Row],[D0c]]-ArrayVerif[[#This Row],[D200c]]))*IF(Unit_Deflection_Unit="um",1000000,100000)</f>
        <v>#DIV/0!</v>
      </c>
      <c r="AE39" s="143" t="e" cm="1">
        <f t="array" ref="AE39">(POWER(0.2,2)/2/(ArrayVerif[[#This Row],[D0c]]-ArrayVerif[[#This Row],[DM200c]]))*IF(Unit_Deflection_Unit="um",1000000,100000)</f>
        <v>#DIV/0!</v>
      </c>
    </row>
    <row r="40" spans="2:31" x14ac:dyDescent="0.35">
      <c r="B40" s="144"/>
      <c r="G40" s="145"/>
      <c r="H40" s="144"/>
      <c r="T40" s="145"/>
      <c r="U40" s="143" t="e">
        <f>IF(CorrectionParameters_Load_Active,IF(CorrectionParameters_Load_LoadReferenceSource="Sequence",DropSequence_Drop3_Value,CorrectionParameters_Load_CustomValue),ArrayVerif[[#This Row],[Fraw]])</f>
        <v>#NAME?</v>
      </c>
      <c r="V4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0" s="143">
        <f>ArrayVerif[[#This Row],[D0c]]-ArrayVerif[[#This Row],[D300c]]</f>
        <v>0</v>
      </c>
      <c r="AB40" s="143">
        <f>ArrayVerif[[#This Row],[D600c]]-ArrayVerif[[#This Row],[D900c]]</f>
        <v>0</v>
      </c>
      <c r="AC40" s="143">
        <f>ArrayVerif[[#This Row],[D300c]]-ArrayVerif[[#This Row],[D600c]]</f>
        <v>0</v>
      </c>
      <c r="AD40" s="143" t="e" cm="1">
        <f t="array" ref="AD40">(POWER(0.2,2)/2/(ArrayVerif[[#This Row],[D0c]]-ArrayVerif[[#This Row],[D200c]]))*IF(Unit_Deflection_Unit="um",1000000,100000)</f>
        <v>#DIV/0!</v>
      </c>
      <c r="AE40" s="143" t="e" cm="1">
        <f t="array" ref="AE40">(POWER(0.2,2)/2/(ArrayVerif[[#This Row],[D0c]]-ArrayVerif[[#This Row],[DM200c]]))*IF(Unit_Deflection_Unit="um",1000000,100000)</f>
        <v>#DIV/0!</v>
      </c>
    </row>
    <row r="41" spans="2:31" x14ac:dyDescent="0.35">
      <c r="B41" s="144"/>
      <c r="G41" s="145"/>
      <c r="H41" s="144"/>
      <c r="T41" s="145"/>
      <c r="U41" s="143" t="e">
        <f>IF(CorrectionParameters_Load_Active,IF(CorrectionParameters_Load_LoadReferenceSource="Sequence",DropSequence_Drop3_Value,CorrectionParameters_Load_CustomValue),ArrayVerif[[#This Row],[Fraw]])</f>
        <v>#NAME?</v>
      </c>
      <c r="V4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1" s="143">
        <f>ArrayVerif[[#This Row],[D0c]]-ArrayVerif[[#This Row],[D300c]]</f>
        <v>0</v>
      </c>
      <c r="AB41" s="143">
        <f>ArrayVerif[[#This Row],[D600c]]-ArrayVerif[[#This Row],[D900c]]</f>
        <v>0</v>
      </c>
      <c r="AC41" s="143">
        <f>ArrayVerif[[#This Row],[D300c]]-ArrayVerif[[#This Row],[D600c]]</f>
        <v>0</v>
      </c>
      <c r="AD41" s="143" t="e" cm="1">
        <f t="array" ref="AD41">(POWER(0.2,2)/2/(ArrayVerif[[#This Row],[D0c]]-ArrayVerif[[#This Row],[D200c]]))*IF(Unit_Deflection_Unit="um",1000000,100000)</f>
        <v>#DIV/0!</v>
      </c>
      <c r="AE41" s="143" t="e" cm="1">
        <f t="array" ref="AE41">(POWER(0.2,2)/2/(ArrayVerif[[#This Row],[D0c]]-ArrayVerif[[#This Row],[DM200c]]))*IF(Unit_Deflection_Unit="um",1000000,100000)</f>
        <v>#DIV/0!</v>
      </c>
    </row>
    <row r="42" spans="2:31" x14ac:dyDescent="0.35">
      <c r="B42" s="144"/>
      <c r="G42" s="145"/>
      <c r="H42" s="144"/>
      <c r="T42" s="145"/>
      <c r="U42" s="143" t="e">
        <f>IF(CorrectionParameters_Load_Active,IF(CorrectionParameters_Load_LoadReferenceSource="Sequence",DropSequence_Drop3_Value,CorrectionParameters_Load_CustomValue),ArrayVerif[[#This Row],[Fraw]])</f>
        <v>#NAME?</v>
      </c>
      <c r="V4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2" s="143">
        <f>ArrayVerif[[#This Row],[D0c]]-ArrayVerif[[#This Row],[D300c]]</f>
        <v>0</v>
      </c>
      <c r="AB42" s="143">
        <f>ArrayVerif[[#This Row],[D600c]]-ArrayVerif[[#This Row],[D900c]]</f>
        <v>0</v>
      </c>
      <c r="AC42" s="143">
        <f>ArrayVerif[[#This Row],[D300c]]-ArrayVerif[[#This Row],[D600c]]</f>
        <v>0</v>
      </c>
      <c r="AD42" s="143" t="e" cm="1">
        <f t="array" ref="AD42">(POWER(0.2,2)/2/(ArrayVerif[[#This Row],[D0c]]-ArrayVerif[[#This Row],[D200c]]))*IF(Unit_Deflection_Unit="um",1000000,100000)</f>
        <v>#DIV/0!</v>
      </c>
      <c r="AE42" s="143" t="e" cm="1">
        <f t="array" ref="AE42">(POWER(0.2,2)/2/(ArrayVerif[[#This Row],[D0c]]-ArrayVerif[[#This Row],[DM200c]]))*IF(Unit_Deflection_Unit="um",1000000,100000)</f>
        <v>#DIV/0!</v>
      </c>
    </row>
    <row r="43" spans="2:31" x14ac:dyDescent="0.35">
      <c r="B43" s="144"/>
      <c r="G43" s="145"/>
      <c r="H43" s="144"/>
      <c r="T43" s="145"/>
      <c r="U43" s="143" t="e">
        <f>IF(CorrectionParameters_Load_Active,IF(CorrectionParameters_Load_LoadReferenceSource="Sequence",DropSequence_Drop3_Value,CorrectionParameters_Load_CustomValue),ArrayVerif[[#This Row],[Fraw]])</f>
        <v>#NAME?</v>
      </c>
      <c r="V4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3" s="143">
        <f>ArrayVerif[[#This Row],[D0c]]-ArrayVerif[[#This Row],[D300c]]</f>
        <v>0</v>
      </c>
      <c r="AB43" s="143">
        <f>ArrayVerif[[#This Row],[D600c]]-ArrayVerif[[#This Row],[D900c]]</f>
        <v>0</v>
      </c>
      <c r="AC43" s="143">
        <f>ArrayVerif[[#This Row],[D300c]]-ArrayVerif[[#This Row],[D600c]]</f>
        <v>0</v>
      </c>
      <c r="AD43" s="143" t="e" cm="1">
        <f t="array" ref="AD43">(POWER(0.2,2)/2/(ArrayVerif[[#This Row],[D0c]]-ArrayVerif[[#This Row],[D200c]]))*IF(Unit_Deflection_Unit="um",1000000,100000)</f>
        <v>#DIV/0!</v>
      </c>
      <c r="AE43" s="143" t="e" cm="1">
        <f t="array" ref="AE43">(POWER(0.2,2)/2/(ArrayVerif[[#This Row],[D0c]]-ArrayVerif[[#This Row],[DM200c]]))*IF(Unit_Deflection_Unit="um",1000000,100000)</f>
        <v>#DIV/0!</v>
      </c>
    </row>
    <row r="44" spans="2:31" x14ac:dyDescent="0.35">
      <c r="B44" s="144"/>
      <c r="G44" s="145"/>
      <c r="H44" s="144"/>
      <c r="T44" s="145"/>
      <c r="U44" s="143" t="e">
        <f>IF(CorrectionParameters_Load_Active,IF(CorrectionParameters_Load_LoadReferenceSource="Sequence",DropSequence_Drop3_Value,CorrectionParameters_Load_CustomValue),ArrayVerif[[#This Row],[Fraw]])</f>
        <v>#NAME?</v>
      </c>
      <c r="V4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4" s="143">
        <f>ArrayVerif[[#This Row],[D0c]]-ArrayVerif[[#This Row],[D300c]]</f>
        <v>0</v>
      </c>
      <c r="AB44" s="143">
        <f>ArrayVerif[[#This Row],[D600c]]-ArrayVerif[[#This Row],[D900c]]</f>
        <v>0</v>
      </c>
      <c r="AC44" s="143">
        <f>ArrayVerif[[#This Row],[D300c]]-ArrayVerif[[#This Row],[D600c]]</f>
        <v>0</v>
      </c>
      <c r="AD44" s="143" t="e" cm="1">
        <f t="array" ref="AD44">(POWER(0.2,2)/2/(ArrayVerif[[#This Row],[D0c]]-ArrayVerif[[#This Row],[D200c]]))*IF(Unit_Deflection_Unit="um",1000000,100000)</f>
        <v>#DIV/0!</v>
      </c>
      <c r="AE44" s="143" t="e" cm="1">
        <f t="array" ref="AE44">(POWER(0.2,2)/2/(ArrayVerif[[#This Row],[D0c]]-ArrayVerif[[#This Row],[DM200c]]))*IF(Unit_Deflection_Unit="um",1000000,100000)</f>
        <v>#DIV/0!</v>
      </c>
    </row>
    <row r="45" spans="2:31" x14ac:dyDescent="0.35">
      <c r="B45" s="144"/>
      <c r="G45" s="145"/>
      <c r="H45" s="144"/>
      <c r="T45" s="145"/>
      <c r="U45" s="143" t="e">
        <f>IF(CorrectionParameters_Load_Active,IF(CorrectionParameters_Load_LoadReferenceSource="Sequence",DropSequence_Drop3_Value,CorrectionParameters_Load_CustomValue),ArrayVerif[[#This Row],[Fraw]])</f>
        <v>#NAME?</v>
      </c>
      <c r="V4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5" s="143">
        <f>ArrayVerif[[#This Row],[D0c]]-ArrayVerif[[#This Row],[D300c]]</f>
        <v>0</v>
      </c>
      <c r="AB45" s="143">
        <f>ArrayVerif[[#This Row],[D600c]]-ArrayVerif[[#This Row],[D900c]]</f>
        <v>0</v>
      </c>
      <c r="AC45" s="143">
        <f>ArrayVerif[[#This Row],[D300c]]-ArrayVerif[[#This Row],[D600c]]</f>
        <v>0</v>
      </c>
      <c r="AD45" s="143" t="e" cm="1">
        <f t="array" ref="AD45">(POWER(0.2,2)/2/(ArrayVerif[[#This Row],[D0c]]-ArrayVerif[[#This Row],[D200c]]))*IF(Unit_Deflection_Unit="um",1000000,100000)</f>
        <v>#DIV/0!</v>
      </c>
      <c r="AE45" s="143" t="e" cm="1">
        <f t="array" ref="AE45">(POWER(0.2,2)/2/(ArrayVerif[[#This Row],[D0c]]-ArrayVerif[[#This Row],[DM200c]]))*IF(Unit_Deflection_Unit="um",1000000,100000)</f>
        <v>#DIV/0!</v>
      </c>
    </row>
    <row r="46" spans="2:31" x14ac:dyDescent="0.35">
      <c r="B46" s="144"/>
      <c r="G46" s="145"/>
      <c r="H46" s="144"/>
      <c r="T46" s="145"/>
      <c r="U46" s="143" t="e">
        <f>IF(CorrectionParameters_Load_Active,IF(CorrectionParameters_Load_LoadReferenceSource="Sequence",DropSequence_Drop3_Value,CorrectionParameters_Load_CustomValue),ArrayVerif[[#This Row],[Fraw]])</f>
        <v>#NAME?</v>
      </c>
      <c r="V4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6" s="143">
        <f>ArrayVerif[[#This Row],[D0c]]-ArrayVerif[[#This Row],[D300c]]</f>
        <v>0</v>
      </c>
      <c r="AB46" s="143">
        <f>ArrayVerif[[#This Row],[D600c]]-ArrayVerif[[#This Row],[D900c]]</f>
        <v>0</v>
      </c>
      <c r="AC46" s="143">
        <f>ArrayVerif[[#This Row],[D300c]]-ArrayVerif[[#This Row],[D600c]]</f>
        <v>0</v>
      </c>
      <c r="AD46" s="143" t="e" cm="1">
        <f t="array" ref="AD46">(POWER(0.2,2)/2/(ArrayVerif[[#This Row],[D0c]]-ArrayVerif[[#This Row],[D200c]]))*IF(Unit_Deflection_Unit="um",1000000,100000)</f>
        <v>#DIV/0!</v>
      </c>
      <c r="AE46" s="143" t="e" cm="1">
        <f t="array" ref="AE46">(POWER(0.2,2)/2/(ArrayVerif[[#This Row],[D0c]]-ArrayVerif[[#This Row],[DM200c]]))*IF(Unit_Deflection_Unit="um",1000000,100000)</f>
        <v>#DIV/0!</v>
      </c>
    </row>
    <row r="47" spans="2:31" x14ac:dyDescent="0.35">
      <c r="B47" s="144"/>
      <c r="G47" s="145"/>
      <c r="H47" s="144"/>
      <c r="T47" s="145"/>
      <c r="U47" s="143" t="e">
        <f>IF(CorrectionParameters_Load_Active,IF(CorrectionParameters_Load_LoadReferenceSource="Sequence",DropSequence_Drop3_Value,CorrectionParameters_Load_CustomValue),ArrayVerif[[#This Row],[Fraw]])</f>
        <v>#NAME?</v>
      </c>
      <c r="V4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7" s="143">
        <f>ArrayVerif[[#This Row],[D0c]]-ArrayVerif[[#This Row],[D300c]]</f>
        <v>0</v>
      </c>
      <c r="AB47" s="143">
        <f>ArrayVerif[[#This Row],[D600c]]-ArrayVerif[[#This Row],[D900c]]</f>
        <v>0</v>
      </c>
      <c r="AC47" s="143">
        <f>ArrayVerif[[#This Row],[D300c]]-ArrayVerif[[#This Row],[D600c]]</f>
        <v>0</v>
      </c>
      <c r="AD47" s="143" t="e" cm="1">
        <f t="array" ref="AD47">(POWER(0.2,2)/2/(ArrayVerif[[#This Row],[D0c]]-ArrayVerif[[#This Row],[D200c]]))*IF(Unit_Deflection_Unit="um",1000000,100000)</f>
        <v>#DIV/0!</v>
      </c>
      <c r="AE47" s="143" t="e" cm="1">
        <f t="array" ref="AE47">(POWER(0.2,2)/2/(ArrayVerif[[#This Row],[D0c]]-ArrayVerif[[#This Row],[DM200c]]))*IF(Unit_Deflection_Unit="um",1000000,100000)</f>
        <v>#DIV/0!</v>
      </c>
    </row>
    <row r="48" spans="2:31" x14ac:dyDescent="0.35">
      <c r="B48" s="144"/>
      <c r="G48" s="145"/>
      <c r="H48" s="144"/>
      <c r="T48" s="145"/>
      <c r="U48" s="143" t="e">
        <f>IF(CorrectionParameters_Load_Active,IF(CorrectionParameters_Load_LoadReferenceSource="Sequence",DropSequence_Drop3_Value,CorrectionParameters_Load_CustomValue),ArrayVerif[[#This Row],[Fraw]])</f>
        <v>#NAME?</v>
      </c>
      <c r="V4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8" s="143">
        <f>ArrayVerif[[#This Row],[D0c]]-ArrayVerif[[#This Row],[D300c]]</f>
        <v>0</v>
      </c>
      <c r="AB48" s="143">
        <f>ArrayVerif[[#This Row],[D600c]]-ArrayVerif[[#This Row],[D900c]]</f>
        <v>0</v>
      </c>
      <c r="AC48" s="143">
        <f>ArrayVerif[[#This Row],[D300c]]-ArrayVerif[[#This Row],[D600c]]</f>
        <v>0</v>
      </c>
      <c r="AD48" s="143" t="e" cm="1">
        <f t="array" ref="AD48">(POWER(0.2,2)/2/(ArrayVerif[[#This Row],[D0c]]-ArrayVerif[[#This Row],[D200c]]))*IF(Unit_Deflection_Unit="um",1000000,100000)</f>
        <v>#DIV/0!</v>
      </c>
      <c r="AE48" s="143" t="e" cm="1">
        <f t="array" ref="AE48">(POWER(0.2,2)/2/(ArrayVerif[[#This Row],[D0c]]-ArrayVerif[[#This Row],[DM200c]]))*IF(Unit_Deflection_Unit="um",1000000,100000)</f>
        <v>#DIV/0!</v>
      </c>
    </row>
    <row r="49" spans="2:31" x14ac:dyDescent="0.35">
      <c r="B49" s="144"/>
      <c r="G49" s="145"/>
      <c r="H49" s="144"/>
      <c r="T49" s="145"/>
      <c r="U49" s="143" t="e">
        <f>IF(CorrectionParameters_Load_Active,IF(CorrectionParameters_Load_LoadReferenceSource="Sequence",DropSequence_Drop3_Value,CorrectionParameters_Load_CustomValue),ArrayVerif[[#This Row],[Fraw]])</f>
        <v>#NAME?</v>
      </c>
      <c r="V4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9" s="143">
        <f>ArrayVerif[[#This Row],[D0c]]-ArrayVerif[[#This Row],[D300c]]</f>
        <v>0</v>
      </c>
      <c r="AB49" s="143">
        <f>ArrayVerif[[#This Row],[D600c]]-ArrayVerif[[#This Row],[D900c]]</f>
        <v>0</v>
      </c>
      <c r="AC49" s="143">
        <f>ArrayVerif[[#This Row],[D300c]]-ArrayVerif[[#This Row],[D600c]]</f>
        <v>0</v>
      </c>
      <c r="AD49" s="143" t="e" cm="1">
        <f t="array" ref="AD49">(POWER(0.2,2)/2/(ArrayVerif[[#This Row],[D0c]]-ArrayVerif[[#This Row],[D200c]]))*IF(Unit_Deflection_Unit="um",1000000,100000)</f>
        <v>#DIV/0!</v>
      </c>
      <c r="AE49" s="143" t="e" cm="1">
        <f t="array" ref="AE49">(POWER(0.2,2)/2/(ArrayVerif[[#This Row],[D0c]]-ArrayVerif[[#This Row],[DM200c]]))*IF(Unit_Deflection_Unit="um",1000000,100000)</f>
        <v>#DIV/0!</v>
      </c>
    </row>
    <row r="50" spans="2:31" x14ac:dyDescent="0.35">
      <c r="B50" s="144"/>
      <c r="G50" s="145"/>
      <c r="H50" s="144"/>
      <c r="T50" s="145"/>
      <c r="U50" s="143" t="e">
        <f>IF(CorrectionParameters_Load_Active,IF(CorrectionParameters_Load_LoadReferenceSource="Sequence",DropSequence_Drop3_Value,CorrectionParameters_Load_CustomValue),ArrayVerif[[#This Row],[Fraw]])</f>
        <v>#NAME?</v>
      </c>
      <c r="V5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0" s="143">
        <f>ArrayVerif[[#This Row],[D0c]]-ArrayVerif[[#This Row],[D300c]]</f>
        <v>0</v>
      </c>
      <c r="AB50" s="143">
        <f>ArrayVerif[[#This Row],[D600c]]-ArrayVerif[[#This Row],[D900c]]</f>
        <v>0</v>
      </c>
      <c r="AC50" s="143">
        <f>ArrayVerif[[#This Row],[D300c]]-ArrayVerif[[#This Row],[D600c]]</f>
        <v>0</v>
      </c>
      <c r="AD50" s="143" t="e" cm="1">
        <f t="array" ref="AD50">(POWER(0.2,2)/2/(ArrayVerif[[#This Row],[D0c]]-ArrayVerif[[#This Row],[D200c]]))*IF(Unit_Deflection_Unit="um",1000000,100000)</f>
        <v>#DIV/0!</v>
      </c>
      <c r="AE50" s="143" t="e" cm="1">
        <f t="array" ref="AE50">(POWER(0.2,2)/2/(ArrayVerif[[#This Row],[D0c]]-ArrayVerif[[#This Row],[DM200c]]))*IF(Unit_Deflection_Unit="um",1000000,100000)</f>
        <v>#DIV/0!</v>
      </c>
    </row>
    <row r="51" spans="2:31" x14ac:dyDescent="0.35">
      <c r="B51" s="144"/>
      <c r="G51" s="145"/>
      <c r="H51" s="144"/>
      <c r="T51" s="145"/>
      <c r="U51" s="143" t="e">
        <f>IF(CorrectionParameters_Load_Active,IF(CorrectionParameters_Load_LoadReferenceSource="Sequence",DropSequence_Drop3_Value,CorrectionParameters_Load_CustomValue),ArrayVerif[[#This Row],[Fraw]])</f>
        <v>#NAME?</v>
      </c>
      <c r="V5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1" s="143">
        <f>ArrayVerif[[#This Row],[D0c]]-ArrayVerif[[#This Row],[D300c]]</f>
        <v>0</v>
      </c>
      <c r="AB51" s="143">
        <f>ArrayVerif[[#This Row],[D600c]]-ArrayVerif[[#This Row],[D900c]]</f>
        <v>0</v>
      </c>
      <c r="AC51" s="143">
        <f>ArrayVerif[[#This Row],[D300c]]-ArrayVerif[[#This Row],[D600c]]</f>
        <v>0</v>
      </c>
      <c r="AD51" s="143" t="e" cm="1">
        <f t="array" ref="AD51">(POWER(0.2,2)/2/(ArrayVerif[[#This Row],[D0c]]-ArrayVerif[[#This Row],[D200c]]))*IF(Unit_Deflection_Unit="um",1000000,100000)</f>
        <v>#DIV/0!</v>
      </c>
      <c r="AE51" s="143" t="e" cm="1">
        <f t="array" ref="AE51">(POWER(0.2,2)/2/(ArrayVerif[[#This Row],[D0c]]-ArrayVerif[[#This Row],[DM200c]]))*IF(Unit_Deflection_Unit="um",1000000,100000)</f>
        <v>#DIV/0!</v>
      </c>
    </row>
    <row r="52" spans="2:31" x14ac:dyDescent="0.35">
      <c r="B52" s="144"/>
      <c r="G52" s="145"/>
      <c r="H52" s="144"/>
      <c r="T52" s="145"/>
      <c r="U52" s="143" t="e">
        <f>IF(CorrectionParameters_Load_Active,IF(CorrectionParameters_Load_LoadReferenceSource="Sequence",DropSequence_Drop3_Value,CorrectionParameters_Load_CustomValue),ArrayVerif[[#This Row],[Fraw]])</f>
        <v>#NAME?</v>
      </c>
      <c r="V5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2" s="143">
        <f>ArrayVerif[[#This Row],[D0c]]-ArrayVerif[[#This Row],[D300c]]</f>
        <v>0</v>
      </c>
      <c r="AB52" s="143">
        <f>ArrayVerif[[#This Row],[D600c]]-ArrayVerif[[#This Row],[D900c]]</f>
        <v>0</v>
      </c>
      <c r="AC52" s="143">
        <f>ArrayVerif[[#This Row],[D300c]]-ArrayVerif[[#This Row],[D600c]]</f>
        <v>0</v>
      </c>
      <c r="AD52" s="143" t="e" cm="1">
        <f t="array" ref="AD52">(POWER(0.2,2)/2/(ArrayVerif[[#This Row],[D0c]]-ArrayVerif[[#This Row],[D200c]]))*IF(Unit_Deflection_Unit="um",1000000,100000)</f>
        <v>#DIV/0!</v>
      </c>
      <c r="AE52" s="143" t="e" cm="1">
        <f t="array" ref="AE52">(POWER(0.2,2)/2/(ArrayVerif[[#This Row],[D0c]]-ArrayVerif[[#This Row],[DM200c]]))*IF(Unit_Deflection_Unit="um",1000000,100000)</f>
        <v>#DIV/0!</v>
      </c>
    </row>
    <row r="53" spans="2:31" x14ac:dyDescent="0.35">
      <c r="B53" s="144"/>
      <c r="G53" s="145"/>
      <c r="H53" s="144"/>
      <c r="T53" s="145"/>
      <c r="U53" s="143" t="e">
        <f>IF(CorrectionParameters_Load_Active,IF(CorrectionParameters_Load_LoadReferenceSource="Sequence",DropSequence_Drop3_Value,CorrectionParameters_Load_CustomValue),ArrayVerif[[#This Row],[Fraw]])</f>
        <v>#NAME?</v>
      </c>
      <c r="V5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3" s="143">
        <f>ArrayVerif[[#This Row],[D0c]]-ArrayVerif[[#This Row],[D300c]]</f>
        <v>0</v>
      </c>
      <c r="AB53" s="143">
        <f>ArrayVerif[[#This Row],[D600c]]-ArrayVerif[[#This Row],[D900c]]</f>
        <v>0</v>
      </c>
      <c r="AC53" s="143">
        <f>ArrayVerif[[#This Row],[D300c]]-ArrayVerif[[#This Row],[D600c]]</f>
        <v>0</v>
      </c>
      <c r="AD53" s="143" t="e" cm="1">
        <f t="array" ref="AD53">(POWER(0.2,2)/2/(ArrayVerif[[#This Row],[D0c]]-ArrayVerif[[#This Row],[D200c]]))*IF(Unit_Deflection_Unit="um",1000000,100000)</f>
        <v>#DIV/0!</v>
      </c>
      <c r="AE53" s="143" t="e" cm="1">
        <f t="array" ref="AE53">(POWER(0.2,2)/2/(ArrayVerif[[#This Row],[D0c]]-ArrayVerif[[#This Row],[DM200c]]))*IF(Unit_Deflection_Unit="um",1000000,100000)</f>
        <v>#DIV/0!</v>
      </c>
    </row>
    <row r="54" spans="2:31" x14ac:dyDescent="0.35">
      <c r="B54" s="144"/>
      <c r="G54" s="145"/>
      <c r="H54" s="144"/>
      <c r="T54" s="145"/>
      <c r="U54" s="143" t="e">
        <f>IF(CorrectionParameters_Load_Active,IF(CorrectionParameters_Load_LoadReferenceSource="Sequence",DropSequence_Drop3_Value,CorrectionParameters_Load_CustomValue),ArrayVerif[[#This Row],[Fraw]])</f>
        <v>#NAME?</v>
      </c>
      <c r="V5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4" s="143">
        <f>ArrayVerif[[#This Row],[D0c]]-ArrayVerif[[#This Row],[D300c]]</f>
        <v>0</v>
      </c>
      <c r="AB54" s="143">
        <f>ArrayVerif[[#This Row],[D600c]]-ArrayVerif[[#This Row],[D900c]]</f>
        <v>0</v>
      </c>
      <c r="AC54" s="143">
        <f>ArrayVerif[[#This Row],[D300c]]-ArrayVerif[[#This Row],[D600c]]</f>
        <v>0</v>
      </c>
      <c r="AD54" s="143" t="e" cm="1">
        <f t="array" ref="AD54">(POWER(0.2,2)/2/(ArrayVerif[[#This Row],[D0c]]-ArrayVerif[[#This Row],[D200c]]))*IF(Unit_Deflection_Unit="um",1000000,100000)</f>
        <v>#DIV/0!</v>
      </c>
      <c r="AE54" s="143" t="e" cm="1">
        <f t="array" ref="AE54">(POWER(0.2,2)/2/(ArrayVerif[[#This Row],[D0c]]-ArrayVerif[[#This Row],[DM200c]]))*IF(Unit_Deflection_Unit="um",1000000,100000)</f>
        <v>#DIV/0!</v>
      </c>
    </row>
    <row r="55" spans="2:31" x14ac:dyDescent="0.35">
      <c r="B55" s="144"/>
      <c r="G55" s="145"/>
      <c r="H55" s="144"/>
      <c r="T55" s="145"/>
      <c r="U55" s="143" t="e">
        <f>IF(CorrectionParameters_Load_Active,IF(CorrectionParameters_Load_LoadReferenceSource="Sequence",DropSequence_Drop3_Value,CorrectionParameters_Load_CustomValue),ArrayVerif[[#This Row],[Fraw]])</f>
        <v>#NAME?</v>
      </c>
      <c r="V5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5" s="143">
        <f>ArrayVerif[[#This Row],[D0c]]-ArrayVerif[[#This Row],[D300c]]</f>
        <v>0</v>
      </c>
      <c r="AB55" s="143">
        <f>ArrayVerif[[#This Row],[D600c]]-ArrayVerif[[#This Row],[D900c]]</f>
        <v>0</v>
      </c>
      <c r="AC55" s="143">
        <f>ArrayVerif[[#This Row],[D300c]]-ArrayVerif[[#This Row],[D600c]]</f>
        <v>0</v>
      </c>
      <c r="AD55" s="143" t="e" cm="1">
        <f t="array" ref="AD55">(POWER(0.2,2)/2/(ArrayVerif[[#This Row],[D0c]]-ArrayVerif[[#This Row],[D200c]]))*IF(Unit_Deflection_Unit="um",1000000,100000)</f>
        <v>#DIV/0!</v>
      </c>
      <c r="AE55" s="143" t="e" cm="1">
        <f t="array" ref="AE55">(POWER(0.2,2)/2/(ArrayVerif[[#This Row],[D0c]]-ArrayVerif[[#This Row],[DM200c]]))*IF(Unit_Deflection_Unit="um",1000000,100000)</f>
        <v>#DIV/0!</v>
      </c>
    </row>
    <row r="56" spans="2:31" x14ac:dyDescent="0.35">
      <c r="B56" s="144"/>
      <c r="G56" s="145"/>
      <c r="H56" s="144"/>
      <c r="T56" s="145"/>
      <c r="U56" s="143" t="e">
        <f>IF(CorrectionParameters_Load_Active,IF(CorrectionParameters_Load_LoadReferenceSource="Sequence",DropSequence_Drop3_Value,CorrectionParameters_Load_CustomValue),ArrayVerif[[#This Row],[Fraw]])</f>
        <v>#NAME?</v>
      </c>
      <c r="V5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6" s="143">
        <f>ArrayVerif[[#This Row],[D0c]]-ArrayVerif[[#This Row],[D300c]]</f>
        <v>0</v>
      </c>
      <c r="AB56" s="143">
        <f>ArrayVerif[[#This Row],[D600c]]-ArrayVerif[[#This Row],[D900c]]</f>
        <v>0</v>
      </c>
      <c r="AC56" s="143">
        <f>ArrayVerif[[#This Row],[D300c]]-ArrayVerif[[#This Row],[D600c]]</f>
        <v>0</v>
      </c>
      <c r="AD56" s="143" t="e" cm="1">
        <f t="array" ref="AD56">(POWER(0.2,2)/2/(ArrayVerif[[#This Row],[D0c]]-ArrayVerif[[#This Row],[D200c]]))*IF(Unit_Deflection_Unit="um",1000000,100000)</f>
        <v>#DIV/0!</v>
      </c>
      <c r="AE56" s="143" t="e" cm="1">
        <f t="array" ref="AE56">(POWER(0.2,2)/2/(ArrayVerif[[#This Row],[D0c]]-ArrayVerif[[#This Row],[DM200c]]))*IF(Unit_Deflection_Unit="um",1000000,100000)</f>
        <v>#DIV/0!</v>
      </c>
    </row>
    <row r="57" spans="2:31" x14ac:dyDescent="0.35">
      <c r="B57" s="144"/>
      <c r="G57" s="145"/>
      <c r="H57" s="144"/>
      <c r="T57" s="145"/>
      <c r="U57" s="143" t="e">
        <f>IF(CorrectionParameters_Load_Active,IF(CorrectionParameters_Load_LoadReferenceSource="Sequence",DropSequence_Drop3_Value,CorrectionParameters_Load_CustomValue),ArrayVerif[[#This Row],[Fraw]])</f>
        <v>#NAME?</v>
      </c>
      <c r="V5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7" s="143">
        <f>ArrayVerif[[#This Row],[D0c]]-ArrayVerif[[#This Row],[D300c]]</f>
        <v>0</v>
      </c>
      <c r="AB57" s="143">
        <f>ArrayVerif[[#This Row],[D600c]]-ArrayVerif[[#This Row],[D900c]]</f>
        <v>0</v>
      </c>
      <c r="AC57" s="143">
        <f>ArrayVerif[[#This Row],[D300c]]-ArrayVerif[[#This Row],[D600c]]</f>
        <v>0</v>
      </c>
      <c r="AD57" s="143" t="e" cm="1">
        <f t="array" ref="AD57">(POWER(0.2,2)/2/(ArrayVerif[[#This Row],[D0c]]-ArrayVerif[[#This Row],[D200c]]))*IF(Unit_Deflection_Unit="um",1000000,100000)</f>
        <v>#DIV/0!</v>
      </c>
      <c r="AE57" s="143" t="e" cm="1">
        <f t="array" ref="AE57">(POWER(0.2,2)/2/(ArrayVerif[[#This Row],[D0c]]-ArrayVerif[[#This Row],[DM200c]]))*IF(Unit_Deflection_Unit="um",1000000,100000)</f>
        <v>#DIV/0!</v>
      </c>
    </row>
    <row r="58" spans="2:31" x14ac:dyDescent="0.35">
      <c r="B58" s="144"/>
      <c r="G58" s="145"/>
      <c r="H58" s="144"/>
      <c r="T58" s="145"/>
      <c r="U58" s="143" t="e">
        <f>IF(CorrectionParameters_Load_Active,IF(CorrectionParameters_Load_LoadReferenceSource="Sequence",DropSequence_Drop3_Value,CorrectionParameters_Load_CustomValue),ArrayVerif[[#This Row],[Fraw]])</f>
        <v>#NAME?</v>
      </c>
      <c r="V5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8" s="143">
        <f>ArrayVerif[[#This Row],[D0c]]-ArrayVerif[[#This Row],[D300c]]</f>
        <v>0</v>
      </c>
      <c r="AB58" s="143">
        <f>ArrayVerif[[#This Row],[D600c]]-ArrayVerif[[#This Row],[D900c]]</f>
        <v>0</v>
      </c>
      <c r="AC58" s="143">
        <f>ArrayVerif[[#This Row],[D300c]]-ArrayVerif[[#This Row],[D600c]]</f>
        <v>0</v>
      </c>
      <c r="AD58" s="143" t="e" cm="1">
        <f t="array" ref="AD58">(POWER(0.2,2)/2/(ArrayVerif[[#This Row],[D0c]]-ArrayVerif[[#This Row],[D200c]]))*IF(Unit_Deflection_Unit="um",1000000,100000)</f>
        <v>#DIV/0!</v>
      </c>
      <c r="AE58" s="143" t="e" cm="1">
        <f t="array" ref="AE58">(POWER(0.2,2)/2/(ArrayVerif[[#This Row],[D0c]]-ArrayVerif[[#This Row],[DM200c]]))*IF(Unit_Deflection_Unit="um",1000000,100000)</f>
        <v>#DIV/0!</v>
      </c>
    </row>
    <row r="59" spans="2:31" x14ac:dyDescent="0.35">
      <c r="B59" s="144"/>
      <c r="G59" s="145"/>
      <c r="H59" s="144"/>
      <c r="T59" s="145"/>
      <c r="U59" s="143" t="e">
        <f>IF(CorrectionParameters_Load_Active,IF(CorrectionParameters_Load_LoadReferenceSource="Sequence",DropSequence_Drop3_Value,CorrectionParameters_Load_CustomValue),ArrayVerif[[#This Row],[Fraw]])</f>
        <v>#NAME?</v>
      </c>
      <c r="V5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9" s="143">
        <f>ArrayVerif[[#This Row],[D0c]]-ArrayVerif[[#This Row],[D300c]]</f>
        <v>0</v>
      </c>
      <c r="AB59" s="143">
        <f>ArrayVerif[[#This Row],[D600c]]-ArrayVerif[[#This Row],[D900c]]</f>
        <v>0</v>
      </c>
      <c r="AC59" s="143">
        <f>ArrayVerif[[#This Row],[D300c]]-ArrayVerif[[#This Row],[D600c]]</f>
        <v>0</v>
      </c>
      <c r="AD59" s="143" t="e" cm="1">
        <f t="array" ref="AD59">(POWER(0.2,2)/2/(ArrayVerif[[#This Row],[D0c]]-ArrayVerif[[#This Row],[D200c]]))*IF(Unit_Deflection_Unit="um",1000000,100000)</f>
        <v>#DIV/0!</v>
      </c>
      <c r="AE59" s="143" t="e" cm="1">
        <f t="array" ref="AE59">(POWER(0.2,2)/2/(ArrayVerif[[#This Row],[D0c]]-ArrayVerif[[#This Row],[DM200c]]))*IF(Unit_Deflection_Unit="um",1000000,100000)</f>
        <v>#DIV/0!</v>
      </c>
    </row>
    <row r="60" spans="2:31" x14ac:dyDescent="0.35">
      <c r="B60" s="144"/>
      <c r="G60" s="145"/>
      <c r="H60" s="144"/>
      <c r="T60" s="145"/>
      <c r="U60" s="143" t="e">
        <f>IF(CorrectionParameters_Load_Active,IF(CorrectionParameters_Load_LoadReferenceSource="Sequence",DropSequence_Drop3_Value,CorrectionParameters_Load_CustomValue),ArrayVerif[[#This Row],[Fraw]])</f>
        <v>#NAME?</v>
      </c>
      <c r="V6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0" s="143">
        <f>ArrayVerif[[#This Row],[D0c]]-ArrayVerif[[#This Row],[D300c]]</f>
        <v>0</v>
      </c>
      <c r="AB60" s="143">
        <f>ArrayVerif[[#This Row],[D600c]]-ArrayVerif[[#This Row],[D900c]]</f>
        <v>0</v>
      </c>
      <c r="AC60" s="143">
        <f>ArrayVerif[[#This Row],[D300c]]-ArrayVerif[[#This Row],[D600c]]</f>
        <v>0</v>
      </c>
      <c r="AD60" s="143" t="e" cm="1">
        <f t="array" ref="AD60">(POWER(0.2,2)/2/(ArrayVerif[[#This Row],[D0c]]-ArrayVerif[[#This Row],[D200c]]))*IF(Unit_Deflection_Unit="um",1000000,100000)</f>
        <v>#DIV/0!</v>
      </c>
      <c r="AE60" s="143" t="e" cm="1">
        <f t="array" ref="AE60">(POWER(0.2,2)/2/(ArrayVerif[[#This Row],[D0c]]-ArrayVerif[[#This Row],[DM200c]]))*IF(Unit_Deflection_Unit="um",1000000,100000)</f>
        <v>#DIV/0!</v>
      </c>
    </row>
    <row r="61" spans="2:31" x14ac:dyDescent="0.35">
      <c r="B61" s="144"/>
      <c r="G61" s="145"/>
      <c r="H61" s="144"/>
      <c r="T61" s="145"/>
      <c r="U61" s="143" t="e">
        <f>IF(CorrectionParameters_Load_Active,IF(CorrectionParameters_Load_LoadReferenceSource="Sequence",DropSequence_Drop3_Value,CorrectionParameters_Load_CustomValue),ArrayVerif[[#This Row],[Fraw]])</f>
        <v>#NAME?</v>
      </c>
      <c r="V6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1" s="143">
        <f>ArrayVerif[[#This Row],[D0c]]-ArrayVerif[[#This Row],[D300c]]</f>
        <v>0</v>
      </c>
      <c r="AB61" s="143">
        <f>ArrayVerif[[#This Row],[D600c]]-ArrayVerif[[#This Row],[D900c]]</f>
        <v>0</v>
      </c>
      <c r="AC61" s="143">
        <f>ArrayVerif[[#This Row],[D300c]]-ArrayVerif[[#This Row],[D600c]]</f>
        <v>0</v>
      </c>
      <c r="AD61" s="143" t="e" cm="1">
        <f t="array" ref="AD61">(POWER(0.2,2)/2/(ArrayVerif[[#This Row],[D0c]]-ArrayVerif[[#This Row],[D200c]]))*IF(Unit_Deflection_Unit="um",1000000,100000)</f>
        <v>#DIV/0!</v>
      </c>
      <c r="AE61" s="143" t="e" cm="1">
        <f t="array" ref="AE61">(POWER(0.2,2)/2/(ArrayVerif[[#This Row],[D0c]]-ArrayVerif[[#This Row],[DM200c]]))*IF(Unit_Deflection_Unit="um",1000000,100000)</f>
        <v>#DIV/0!</v>
      </c>
    </row>
    <row r="62" spans="2:31" x14ac:dyDescent="0.35">
      <c r="B62" s="144"/>
      <c r="G62" s="145"/>
      <c r="H62" s="144"/>
      <c r="T62" s="145"/>
      <c r="U62" s="143" t="e">
        <f>IF(CorrectionParameters_Load_Active,IF(CorrectionParameters_Load_LoadReferenceSource="Sequence",DropSequence_Drop3_Value,CorrectionParameters_Load_CustomValue),ArrayVerif[[#This Row],[Fraw]])</f>
        <v>#NAME?</v>
      </c>
      <c r="V6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2" s="143">
        <f>ArrayVerif[[#This Row],[D0c]]-ArrayVerif[[#This Row],[D300c]]</f>
        <v>0</v>
      </c>
      <c r="AB62" s="143">
        <f>ArrayVerif[[#This Row],[D600c]]-ArrayVerif[[#This Row],[D900c]]</f>
        <v>0</v>
      </c>
      <c r="AC62" s="143">
        <f>ArrayVerif[[#This Row],[D300c]]-ArrayVerif[[#This Row],[D600c]]</f>
        <v>0</v>
      </c>
      <c r="AD62" s="143" t="e" cm="1">
        <f t="array" ref="AD62">(POWER(0.2,2)/2/(ArrayVerif[[#This Row],[D0c]]-ArrayVerif[[#This Row],[D200c]]))*IF(Unit_Deflection_Unit="um",1000000,100000)</f>
        <v>#DIV/0!</v>
      </c>
      <c r="AE62" s="143" t="e" cm="1">
        <f t="array" ref="AE62">(POWER(0.2,2)/2/(ArrayVerif[[#This Row],[D0c]]-ArrayVerif[[#This Row],[DM200c]]))*IF(Unit_Deflection_Unit="um",1000000,100000)</f>
        <v>#DIV/0!</v>
      </c>
    </row>
    <row r="63" spans="2:31" x14ac:dyDescent="0.35">
      <c r="B63" s="144"/>
      <c r="G63" s="145"/>
      <c r="H63" s="144"/>
      <c r="T63" s="145"/>
      <c r="U63" s="143" t="e">
        <f>IF(CorrectionParameters_Load_Active,IF(CorrectionParameters_Load_LoadReferenceSource="Sequence",DropSequence_Drop3_Value,CorrectionParameters_Load_CustomValue),ArrayVerif[[#This Row],[Fraw]])</f>
        <v>#NAME?</v>
      </c>
      <c r="V6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3" s="143">
        <f>ArrayVerif[[#This Row],[D0c]]-ArrayVerif[[#This Row],[D300c]]</f>
        <v>0</v>
      </c>
      <c r="AB63" s="143">
        <f>ArrayVerif[[#This Row],[D600c]]-ArrayVerif[[#This Row],[D900c]]</f>
        <v>0</v>
      </c>
      <c r="AC63" s="143">
        <f>ArrayVerif[[#This Row],[D300c]]-ArrayVerif[[#This Row],[D600c]]</f>
        <v>0</v>
      </c>
      <c r="AD63" s="143" t="e" cm="1">
        <f t="array" ref="AD63">(POWER(0.2,2)/2/(ArrayVerif[[#This Row],[D0c]]-ArrayVerif[[#This Row],[D200c]]))*IF(Unit_Deflection_Unit="um",1000000,100000)</f>
        <v>#DIV/0!</v>
      </c>
      <c r="AE63" s="143" t="e" cm="1">
        <f t="array" ref="AE63">(POWER(0.2,2)/2/(ArrayVerif[[#This Row],[D0c]]-ArrayVerif[[#This Row],[DM200c]]))*IF(Unit_Deflection_Unit="um",1000000,100000)</f>
        <v>#DIV/0!</v>
      </c>
    </row>
    <row r="64" spans="2:31" x14ac:dyDescent="0.35">
      <c r="B64" s="144"/>
      <c r="G64" s="145"/>
      <c r="H64" s="144"/>
      <c r="T64" s="145"/>
      <c r="U64" s="143" t="e">
        <f>IF(CorrectionParameters_Load_Active,IF(CorrectionParameters_Load_LoadReferenceSource="Sequence",DropSequence_Drop3_Value,CorrectionParameters_Load_CustomValue),ArrayVerif[[#This Row],[Fraw]])</f>
        <v>#NAME?</v>
      </c>
      <c r="V6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4" s="143">
        <f>ArrayVerif[[#This Row],[D0c]]-ArrayVerif[[#This Row],[D300c]]</f>
        <v>0</v>
      </c>
      <c r="AB64" s="143">
        <f>ArrayVerif[[#This Row],[D600c]]-ArrayVerif[[#This Row],[D900c]]</f>
        <v>0</v>
      </c>
      <c r="AC64" s="143">
        <f>ArrayVerif[[#This Row],[D300c]]-ArrayVerif[[#This Row],[D600c]]</f>
        <v>0</v>
      </c>
      <c r="AD64" s="143" t="e" cm="1">
        <f t="array" ref="AD64">(POWER(0.2,2)/2/(ArrayVerif[[#This Row],[D0c]]-ArrayVerif[[#This Row],[D200c]]))*IF(Unit_Deflection_Unit="um",1000000,100000)</f>
        <v>#DIV/0!</v>
      </c>
      <c r="AE64" s="143" t="e" cm="1">
        <f t="array" ref="AE64">(POWER(0.2,2)/2/(ArrayVerif[[#This Row],[D0c]]-ArrayVerif[[#This Row],[DM200c]]))*IF(Unit_Deflection_Unit="um",1000000,100000)</f>
        <v>#DIV/0!</v>
      </c>
    </row>
    <row r="65" spans="2:31" x14ac:dyDescent="0.35">
      <c r="B65" s="144"/>
      <c r="G65" s="145"/>
      <c r="H65" s="144"/>
      <c r="T65" s="145"/>
      <c r="U65" s="143" t="e">
        <f>IF(CorrectionParameters_Load_Active,IF(CorrectionParameters_Load_LoadReferenceSource="Sequence",DropSequence_Drop3_Value,CorrectionParameters_Load_CustomValue),ArrayVerif[[#This Row],[Fraw]])</f>
        <v>#NAME?</v>
      </c>
      <c r="V6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5" s="143">
        <f>ArrayVerif[[#This Row],[D0c]]-ArrayVerif[[#This Row],[D300c]]</f>
        <v>0</v>
      </c>
      <c r="AB65" s="143">
        <f>ArrayVerif[[#This Row],[D600c]]-ArrayVerif[[#This Row],[D900c]]</f>
        <v>0</v>
      </c>
      <c r="AC65" s="143">
        <f>ArrayVerif[[#This Row],[D300c]]-ArrayVerif[[#This Row],[D600c]]</f>
        <v>0</v>
      </c>
      <c r="AD65" s="143" t="e" cm="1">
        <f t="array" ref="AD65">(POWER(0.2,2)/2/(ArrayVerif[[#This Row],[D0c]]-ArrayVerif[[#This Row],[D200c]]))*IF(Unit_Deflection_Unit="um",1000000,100000)</f>
        <v>#DIV/0!</v>
      </c>
      <c r="AE65" s="143" t="e" cm="1">
        <f t="array" ref="AE65">(POWER(0.2,2)/2/(ArrayVerif[[#This Row],[D0c]]-ArrayVerif[[#This Row],[DM200c]]))*IF(Unit_Deflection_Unit="um",1000000,100000)</f>
        <v>#DIV/0!</v>
      </c>
    </row>
    <row r="66" spans="2:31" x14ac:dyDescent="0.35">
      <c r="B66" s="144"/>
      <c r="G66" s="145"/>
      <c r="H66" s="144"/>
      <c r="T66" s="145"/>
      <c r="U66" s="143" t="e">
        <f>IF(CorrectionParameters_Load_Active,IF(CorrectionParameters_Load_LoadReferenceSource="Sequence",DropSequence_Drop3_Value,CorrectionParameters_Load_CustomValue),ArrayVerif[[#This Row],[Fraw]])</f>
        <v>#NAME?</v>
      </c>
      <c r="V6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6" s="143">
        <f>ArrayVerif[[#This Row],[D0c]]-ArrayVerif[[#This Row],[D300c]]</f>
        <v>0</v>
      </c>
      <c r="AB66" s="143">
        <f>ArrayVerif[[#This Row],[D600c]]-ArrayVerif[[#This Row],[D900c]]</f>
        <v>0</v>
      </c>
      <c r="AC66" s="143">
        <f>ArrayVerif[[#This Row],[D300c]]-ArrayVerif[[#This Row],[D600c]]</f>
        <v>0</v>
      </c>
      <c r="AD66" s="143" t="e" cm="1">
        <f t="array" ref="AD66">(POWER(0.2,2)/2/(ArrayVerif[[#This Row],[D0c]]-ArrayVerif[[#This Row],[D200c]]))*IF(Unit_Deflection_Unit="um",1000000,100000)</f>
        <v>#DIV/0!</v>
      </c>
      <c r="AE66" s="143" t="e" cm="1">
        <f t="array" ref="AE66">(POWER(0.2,2)/2/(ArrayVerif[[#This Row],[D0c]]-ArrayVerif[[#This Row],[DM200c]]))*IF(Unit_Deflection_Unit="um",1000000,100000)</f>
        <v>#DIV/0!</v>
      </c>
    </row>
    <row r="67" spans="2:31" x14ac:dyDescent="0.35">
      <c r="B67" s="144"/>
      <c r="G67" s="145"/>
      <c r="H67" s="144"/>
      <c r="T67" s="145"/>
      <c r="U67" s="143" t="e">
        <f>IF(CorrectionParameters_Load_Active,IF(CorrectionParameters_Load_LoadReferenceSource="Sequence",DropSequence_Drop3_Value,CorrectionParameters_Load_CustomValue),ArrayVerif[[#This Row],[Fraw]])</f>
        <v>#NAME?</v>
      </c>
      <c r="V6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7" s="143">
        <f>ArrayVerif[[#This Row],[D0c]]-ArrayVerif[[#This Row],[D300c]]</f>
        <v>0</v>
      </c>
      <c r="AB67" s="143">
        <f>ArrayVerif[[#This Row],[D600c]]-ArrayVerif[[#This Row],[D900c]]</f>
        <v>0</v>
      </c>
      <c r="AC67" s="143">
        <f>ArrayVerif[[#This Row],[D300c]]-ArrayVerif[[#This Row],[D600c]]</f>
        <v>0</v>
      </c>
      <c r="AD67" s="143" t="e" cm="1">
        <f t="array" ref="AD67">(POWER(0.2,2)/2/(ArrayVerif[[#This Row],[D0c]]-ArrayVerif[[#This Row],[D200c]]))*IF(Unit_Deflection_Unit="um",1000000,100000)</f>
        <v>#DIV/0!</v>
      </c>
      <c r="AE67" s="143" t="e" cm="1">
        <f t="array" ref="AE67">(POWER(0.2,2)/2/(ArrayVerif[[#This Row],[D0c]]-ArrayVerif[[#This Row],[DM200c]]))*IF(Unit_Deflection_Unit="um",1000000,100000)</f>
        <v>#DIV/0!</v>
      </c>
    </row>
    <row r="68" spans="2:31" x14ac:dyDescent="0.35">
      <c r="B68" s="144"/>
      <c r="G68" s="145"/>
      <c r="H68" s="144"/>
      <c r="T68" s="145"/>
      <c r="U68" s="143" t="e">
        <f>IF(CorrectionParameters_Load_Active,IF(CorrectionParameters_Load_LoadReferenceSource="Sequence",DropSequence_Drop3_Value,CorrectionParameters_Load_CustomValue),ArrayVerif[[#This Row],[Fraw]])</f>
        <v>#NAME?</v>
      </c>
      <c r="V6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8" s="143">
        <f>ArrayVerif[[#This Row],[D0c]]-ArrayVerif[[#This Row],[D300c]]</f>
        <v>0</v>
      </c>
      <c r="AB68" s="143">
        <f>ArrayVerif[[#This Row],[D600c]]-ArrayVerif[[#This Row],[D900c]]</f>
        <v>0</v>
      </c>
      <c r="AC68" s="143">
        <f>ArrayVerif[[#This Row],[D300c]]-ArrayVerif[[#This Row],[D600c]]</f>
        <v>0</v>
      </c>
      <c r="AD68" s="143" t="e" cm="1">
        <f t="array" ref="AD68">(POWER(0.2,2)/2/(ArrayVerif[[#This Row],[D0c]]-ArrayVerif[[#This Row],[D200c]]))*IF(Unit_Deflection_Unit="um",1000000,100000)</f>
        <v>#DIV/0!</v>
      </c>
      <c r="AE68" s="143" t="e" cm="1">
        <f t="array" ref="AE68">(POWER(0.2,2)/2/(ArrayVerif[[#This Row],[D0c]]-ArrayVerif[[#This Row],[DM200c]]))*IF(Unit_Deflection_Unit="um",1000000,100000)</f>
        <v>#DIV/0!</v>
      </c>
    </row>
    <row r="69" spans="2:31" x14ac:dyDescent="0.35">
      <c r="B69" s="144"/>
      <c r="G69" s="145"/>
      <c r="H69" s="144"/>
      <c r="T69" s="145"/>
      <c r="U69" s="143" t="e">
        <f>IF(CorrectionParameters_Load_Active,IF(CorrectionParameters_Load_LoadReferenceSource="Sequence",DropSequence_Drop3_Value,CorrectionParameters_Load_CustomValue),ArrayVerif[[#This Row],[Fraw]])</f>
        <v>#NAME?</v>
      </c>
      <c r="V6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9" s="143">
        <f>ArrayVerif[[#This Row],[D0c]]-ArrayVerif[[#This Row],[D300c]]</f>
        <v>0</v>
      </c>
      <c r="AB69" s="143">
        <f>ArrayVerif[[#This Row],[D600c]]-ArrayVerif[[#This Row],[D900c]]</f>
        <v>0</v>
      </c>
      <c r="AC69" s="143">
        <f>ArrayVerif[[#This Row],[D300c]]-ArrayVerif[[#This Row],[D600c]]</f>
        <v>0</v>
      </c>
      <c r="AD69" s="143" t="e" cm="1">
        <f t="array" ref="AD69">(POWER(0.2,2)/2/(ArrayVerif[[#This Row],[D0c]]-ArrayVerif[[#This Row],[D200c]]))*IF(Unit_Deflection_Unit="um",1000000,100000)</f>
        <v>#DIV/0!</v>
      </c>
      <c r="AE69" s="143" t="e" cm="1">
        <f t="array" ref="AE69">(POWER(0.2,2)/2/(ArrayVerif[[#This Row],[D0c]]-ArrayVerif[[#This Row],[DM200c]]))*IF(Unit_Deflection_Unit="um",1000000,100000)</f>
        <v>#DIV/0!</v>
      </c>
    </row>
    <row r="70" spans="2:31" x14ac:dyDescent="0.35">
      <c r="B70" s="144"/>
      <c r="G70" s="145"/>
      <c r="H70" s="144"/>
      <c r="T70" s="145"/>
      <c r="U70" s="143" t="e">
        <f>IF(CorrectionParameters_Load_Active,IF(CorrectionParameters_Load_LoadReferenceSource="Sequence",DropSequence_Drop3_Value,CorrectionParameters_Load_CustomValue),ArrayVerif[[#This Row],[Fraw]])</f>
        <v>#NAME?</v>
      </c>
      <c r="V7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0" s="143">
        <f>ArrayVerif[[#This Row],[D0c]]-ArrayVerif[[#This Row],[D300c]]</f>
        <v>0</v>
      </c>
      <c r="AB70" s="143">
        <f>ArrayVerif[[#This Row],[D600c]]-ArrayVerif[[#This Row],[D900c]]</f>
        <v>0</v>
      </c>
      <c r="AC70" s="143">
        <f>ArrayVerif[[#This Row],[D300c]]-ArrayVerif[[#This Row],[D600c]]</f>
        <v>0</v>
      </c>
      <c r="AD70" s="143" t="e" cm="1">
        <f t="array" ref="AD70">(POWER(0.2,2)/2/(ArrayVerif[[#This Row],[D0c]]-ArrayVerif[[#This Row],[D200c]]))*IF(Unit_Deflection_Unit="um",1000000,100000)</f>
        <v>#DIV/0!</v>
      </c>
      <c r="AE70" s="143" t="e" cm="1">
        <f t="array" ref="AE70">(POWER(0.2,2)/2/(ArrayVerif[[#This Row],[D0c]]-ArrayVerif[[#This Row],[DM200c]]))*IF(Unit_Deflection_Unit="um",1000000,100000)</f>
        <v>#DIV/0!</v>
      </c>
    </row>
    <row r="71" spans="2:31" x14ac:dyDescent="0.35">
      <c r="B71" s="144"/>
      <c r="G71" s="145"/>
      <c r="H71" s="144"/>
      <c r="T71" s="145"/>
      <c r="U71" s="143" t="e">
        <f>IF(CorrectionParameters_Load_Active,IF(CorrectionParameters_Load_LoadReferenceSource="Sequence",DropSequence_Drop3_Value,CorrectionParameters_Load_CustomValue),ArrayVerif[[#This Row],[Fraw]])</f>
        <v>#NAME?</v>
      </c>
      <c r="V7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1" s="143">
        <f>ArrayVerif[[#This Row],[D0c]]-ArrayVerif[[#This Row],[D300c]]</f>
        <v>0</v>
      </c>
      <c r="AB71" s="143">
        <f>ArrayVerif[[#This Row],[D600c]]-ArrayVerif[[#This Row],[D900c]]</f>
        <v>0</v>
      </c>
      <c r="AC71" s="143">
        <f>ArrayVerif[[#This Row],[D300c]]-ArrayVerif[[#This Row],[D600c]]</f>
        <v>0</v>
      </c>
      <c r="AD71" s="143" t="e" cm="1">
        <f t="array" ref="AD71">(POWER(0.2,2)/2/(ArrayVerif[[#This Row],[D0c]]-ArrayVerif[[#This Row],[D200c]]))*IF(Unit_Deflection_Unit="um",1000000,100000)</f>
        <v>#DIV/0!</v>
      </c>
      <c r="AE71" s="143" t="e" cm="1">
        <f t="array" ref="AE71">(POWER(0.2,2)/2/(ArrayVerif[[#This Row],[D0c]]-ArrayVerif[[#This Row],[DM200c]]))*IF(Unit_Deflection_Unit="um",1000000,100000)</f>
        <v>#DIV/0!</v>
      </c>
    </row>
    <row r="72" spans="2:31" x14ac:dyDescent="0.35">
      <c r="B72" s="144"/>
      <c r="G72" s="145"/>
      <c r="H72" s="144"/>
      <c r="T72" s="145"/>
      <c r="U72" s="143" t="e">
        <f>IF(CorrectionParameters_Load_Active,IF(CorrectionParameters_Load_LoadReferenceSource="Sequence",DropSequence_Drop3_Value,CorrectionParameters_Load_CustomValue),ArrayVerif[[#This Row],[Fraw]])</f>
        <v>#NAME?</v>
      </c>
      <c r="V7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2" s="143">
        <f>ArrayVerif[[#This Row],[D0c]]-ArrayVerif[[#This Row],[D300c]]</f>
        <v>0</v>
      </c>
      <c r="AB72" s="143">
        <f>ArrayVerif[[#This Row],[D600c]]-ArrayVerif[[#This Row],[D900c]]</f>
        <v>0</v>
      </c>
      <c r="AC72" s="143">
        <f>ArrayVerif[[#This Row],[D300c]]-ArrayVerif[[#This Row],[D600c]]</f>
        <v>0</v>
      </c>
      <c r="AD72" s="143" t="e" cm="1">
        <f t="array" ref="AD72">(POWER(0.2,2)/2/(ArrayVerif[[#This Row],[D0c]]-ArrayVerif[[#This Row],[D200c]]))*IF(Unit_Deflection_Unit="um",1000000,100000)</f>
        <v>#DIV/0!</v>
      </c>
      <c r="AE72" s="143" t="e" cm="1">
        <f t="array" ref="AE72">(POWER(0.2,2)/2/(ArrayVerif[[#This Row],[D0c]]-ArrayVerif[[#This Row],[DM200c]]))*IF(Unit_Deflection_Unit="um",1000000,100000)</f>
        <v>#DIV/0!</v>
      </c>
    </row>
    <row r="73" spans="2:31" x14ac:dyDescent="0.35">
      <c r="B73" s="144"/>
      <c r="G73" s="145"/>
      <c r="H73" s="144"/>
      <c r="T73" s="145"/>
      <c r="U73" s="143" t="e">
        <f>IF(CorrectionParameters_Load_Active,IF(CorrectionParameters_Load_LoadReferenceSource="Sequence",DropSequence_Drop3_Value,CorrectionParameters_Load_CustomValue),ArrayVerif[[#This Row],[Fraw]])</f>
        <v>#NAME?</v>
      </c>
      <c r="V7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3" s="143">
        <f>ArrayVerif[[#This Row],[D0c]]-ArrayVerif[[#This Row],[D300c]]</f>
        <v>0</v>
      </c>
      <c r="AB73" s="143">
        <f>ArrayVerif[[#This Row],[D600c]]-ArrayVerif[[#This Row],[D900c]]</f>
        <v>0</v>
      </c>
      <c r="AC73" s="143">
        <f>ArrayVerif[[#This Row],[D300c]]-ArrayVerif[[#This Row],[D600c]]</f>
        <v>0</v>
      </c>
      <c r="AD73" s="143" t="e" cm="1">
        <f t="array" ref="AD73">(POWER(0.2,2)/2/(ArrayVerif[[#This Row],[D0c]]-ArrayVerif[[#This Row],[D200c]]))*IF(Unit_Deflection_Unit="um",1000000,100000)</f>
        <v>#DIV/0!</v>
      </c>
      <c r="AE73" s="143" t="e" cm="1">
        <f t="array" ref="AE73">(POWER(0.2,2)/2/(ArrayVerif[[#This Row],[D0c]]-ArrayVerif[[#This Row],[DM200c]]))*IF(Unit_Deflection_Unit="um",1000000,100000)</f>
        <v>#DIV/0!</v>
      </c>
    </row>
    <row r="74" spans="2:31" x14ac:dyDescent="0.35">
      <c r="B74" s="144"/>
      <c r="G74" s="145"/>
      <c r="H74" s="144"/>
      <c r="T74" s="145"/>
      <c r="U74" s="143" t="e">
        <f>IF(CorrectionParameters_Load_Active,IF(CorrectionParameters_Load_LoadReferenceSource="Sequence",DropSequence_Drop3_Value,CorrectionParameters_Load_CustomValue),ArrayVerif[[#This Row],[Fraw]])</f>
        <v>#NAME?</v>
      </c>
      <c r="V7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4" s="143">
        <f>ArrayVerif[[#This Row],[D0c]]-ArrayVerif[[#This Row],[D300c]]</f>
        <v>0</v>
      </c>
      <c r="AB74" s="143">
        <f>ArrayVerif[[#This Row],[D600c]]-ArrayVerif[[#This Row],[D900c]]</f>
        <v>0</v>
      </c>
      <c r="AC74" s="143">
        <f>ArrayVerif[[#This Row],[D300c]]-ArrayVerif[[#This Row],[D600c]]</f>
        <v>0</v>
      </c>
      <c r="AD74" s="143" t="e" cm="1">
        <f t="array" ref="AD74">(POWER(0.2,2)/2/(ArrayVerif[[#This Row],[D0c]]-ArrayVerif[[#This Row],[D200c]]))*IF(Unit_Deflection_Unit="um",1000000,100000)</f>
        <v>#DIV/0!</v>
      </c>
      <c r="AE74" s="143" t="e" cm="1">
        <f t="array" ref="AE74">(POWER(0.2,2)/2/(ArrayVerif[[#This Row],[D0c]]-ArrayVerif[[#This Row],[DM200c]]))*IF(Unit_Deflection_Unit="um",1000000,100000)</f>
        <v>#DIV/0!</v>
      </c>
    </row>
    <row r="75" spans="2:31" x14ac:dyDescent="0.35">
      <c r="B75" s="144"/>
      <c r="G75" s="145"/>
      <c r="H75" s="144"/>
      <c r="T75" s="145"/>
      <c r="U75" s="143" t="e">
        <f>IF(CorrectionParameters_Load_Active,IF(CorrectionParameters_Load_LoadReferenceSource="Sequence",DropSequence_Drop3_Value,CorrectionParameters_Load_CustomValue),ArrayVerif[[#This Row],[Fraw]])</f>
        <v>#NAME?</v>
      </c>
      <c r="V7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5" s="143">
        <f>ArrayVerif[[#This Row],[D0c]]-ArrayVerif[[#This Row],[D300c]]</f>
        <v>0</v>
      </c>
      <c r="AB75" s="143">
        <f>ArrayVerif[[#This Row],[D600c]]-ArrayVerif[[#This Row],[D900c]]</f>
        <v>0</v>
      </c>
      <c r="AC75" s="143">
        <f>ArrayVerif[[#This Row],[D300c]]-ArrayVerif[[#This Row],[D600c]]</f>
        <v>0</v>
      </c>
      <c r="AD75" s="143" t="e" cm="1">
        <f t="array" ref="AD75">(POWER(0.2,2)/2/(ArrayVerif[[#This Row],[D0c]]-ArrayVerif[[#This Row],[D200c]]))*IF(Unit_Deflection_Unit="um",1000000,100000)</f>
        <v>#DIV/0!</v>
      </c>
      <c r="AE75" s="143" t="e" cm="1">
        <f t="array" ref="AE75">(POWER(0.2,2)/2/(ArrayVerif[[#This Row],[D0c]]-ArrayVerif[[#This Row],[DM200c]]))*IF(Unit_Deflection_Unit="um",1000000,100000)</f>
        <v>#DIV/0!</v>
      </c>
    </row>
    <row r="76" spans="2:31" x14ac:dyDescent="0.35">
      <c r="B76" s="144"/>
      <c r="G76" s="145"/>
      <c r="H76" s="144"/>
      <c r="T76" s="145"/>
      <c r="U76" s="143" t="e">
        <f>IF(CorrectionParameters_Load_Active,IF(CorrectionParameters_Load_LoadReferenceSource="Sequence",DropSequence_Drop3_Value,CorrectionParameters_Load_CustomValue),ArrayVerif[[#This Row],[Fraw]])</f>
        <v>#NAME?</v>
      </c>
      <c r="V7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6" s="143">
        <f>ArrayVerif[[#This Row],[D0c]]-ArrayVerif[[#This Row],[D300c]]</f>
        <v>0</v>
      </c>
      <c r="AB76" s="143">
        <f>ArrayVerif[[#This Row],[D600c]]-ArrayVerif[[#This Row],[D900c]]</f>
        <v>0</v>
      </c>
      <c r="AC76" s="143">
        <f>ArrayVerif[[#This Row],[D300c]]-ArrayVerif[[#This Row],[D600c]]</f>
        <v>0</v>
      </c>
      <c r="AD76" s="143" t="e" cm="1">
        <f t="array" ref="AD76">(POWER(0.2,2)/2/(ArrayVerif[[#This Row],[D0c]]-ArrayVerif[[#This Row],[D200c]]))*IF(Unit_Deflection_Unit="um",1000000,100000)</f>
        <v>#DIV/0!</v>
      </c>
      <c r="AE76" s="143" t="e" cm="1">
        <f t="array" ref="AE76">(POWER(0.2,2)/2/(ArrayVerif[[#This Row],[D0c]]-ArrayVerif[[#This Row],[DM200c]]))*IF(Unit_Deflection_Unit="um",1000000,100000)</f>
        <v>#DIV/0!</v>
      </c>
    </row>
    <row r="77" spans="2:31" x14ac:dyDescent="0.35">
      <c r="B77" s="144"/>
      <c r="G77" s="145"/>
      <c r="H77" s="144"/>
      <c r="T77" s="145"/>
      <c r="U77" s="143" t="e">
        <f>IF(CorrectionParameters_Load_Active,IF(CorrectionParameters_Load_LoadReferenceSource="Sequence",DropSequence_Drop3_Value,CorrectionParameters_Load_CustomValue),ArrayVerif[[#This Row],[Fraw]])</f>
        <v>#NAME?</v>
      </c>
      <c r="V7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7" s="143">
        <f>ArrayVerif[[#This Row],[D0c]]-ArrayVerif[[#This Row],[D300c]]</f>
        <v>0</v>
      </c>
      <c r="AB77" s="143">
        <f>ArrayVerif[[#This Row],[D600c]]-ArrayVerif[[#This Row],[D900c]]</f>
        <v>0</v>
      </c>
      <c r="AC77" s="143">
        <f>ArrayVerif[[#This Row],[D300c]]-ArrayVerif[[#This Row],[D600c]]</f>
        <v>0</v>
      </c>
      <c r="AD77" s="143" t="e" cm="1">
        <f t="array" ref="AD77">(POWER(0.2,2)/2/(ArrayVerif[[#This Row],[D0c]]-ArrayVerif[[#This Row],[D200c]]))*IF(Unit_Deflection_Unit="um",1000000,100000)</f>
        <v>#DIV/0!</v>
      </c>
      <c r="AE77" s="143" t="e" cm="1">
        <f t="array" ref="AE77">(POWER(0.2,2)/2/(ArrayVerif[[#This Row],[D0c]]-ArrayVerif[[#This Row],[DM200c]]))*IF(Unit_Deflection_Unit="um",1000000,100000)</f>
        <v>#DIV/0!</v>
      </c>
    </row>
    <row r="78" spans="2:31" x14ac:dyDescent="0.35">
      <c r="B78" s="144"/>
      <c r="G78" s="145"/>
      <c r="H78" s="144"/>
      <c r="T78" s="145"/>
      <c r="U78" s="143" t="e">
        <f>IF(CorrectionParameters_Load_Active,IF(CorrectionParameters_Load_LoadReferenceSource="Sequence",DropSequence_Drop3_Value,CorrectionParameters_Load_CustomValue),ArrayVerif[[#This Row],[Fraw]])</f>
        <v>#NAME?</v>
      </c>
      <c r="V7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8" s="143">
        <f>ArrayVerif[[#This Row],[D0c]]-ArrayVerif[[#This Row],[D300c]]</f>
        <v>0</v>
      </c>
      <c r="AB78" s="143">
        <f>ArrayVerif[[#This Row],[D600c]]-ArrayVerif[[#This Row],[D900c]]</f>
        <v>0</v>
      </c>
      <c r="AC78" s="143">
        <f>ArrayVerif[[#This Row],[D300c]]-ArrayVerif[[#This Row],[D600c]]</f>
        <v>0</v>
      </c>
      <c r="AD78" s="143" t="e" cm="1">
        <f t="array" ref="AD78">(POWER(0.2,2)/2/(ArrayVerif[[#This Row],[D0c]]-ArrayVerif[[#This Row],[D200c]]))*IF(Unit_Deflection_Unit="um",1000000,100000)</f>
        <v>#DIV/0!</v>
      </c>
      <c r="AE78" s="143" t="e" cm="1">
        <f t="array" ref="AE78">(POWER(0.2,2)/2/(ArrayVerif[[#This Row],[D0c]]-ArrayVerif[[#This Row],[DM200c]]))*IF(Unit_Deflection_Unit="um",1000000,100000)</f>
        <v>#DIV/0!</v>
      </c>
    </row>
    <row r="79" spans="2:31" x14ac:dyDescent="0.35">
      <c r="B79" s="144"/>
      <c r="G79" s="145"/>
      <c r="H79" s="144"/>
      <c r="T79" s="145"/>
      <c r="U79" s="143" t="e">
        <f>IF(CorrectionParameters_Load_Active,IF(CorrectionParameters_Load_LoadReferenceSource="Sequence",DropSequence_Drop3_Value,CorrectionParameters_Load_CustomValue),ArrayVerif[[#This Row],[Fraw]])</f>
        <v>#NAME?</v>
      </c>
      <c r="V7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9" s="143">
        <f>ArrayVerif[[#This Row],[D0c]]-ArrayVerif[[#This Row],[D300c]]</f>
        <v>0</v>
      </c>
      <c r="AB79" s="143">
        <f>ArrayVerif[[#This Row],[D600c]]-ArrayVerif[[#This Row],[D900c]]</f>
        <v>0</v>
      </c>
      <c r="AC79" s="143">
        <f>ArrayVerif[[#This Row],[D300c]]-ArrayVerif[[#This Row],[D600c]]</f>
        <v>0</v>
      </c>
      <c r="AD79" s="143" t="e" cm="1">
        <f t="array" ref="AD79">(POWER(0.2,2)/2/(ArrayVerif[[#This Row],[D0c]]-ArrayVerif[[#This Row],[D200c]]))*IF(Unit_Deflection_Unit="um",1000000,100000)</f>
        <v>#DIV/0!</v>
      </c>
      <c r="AE79" s="143" t="e" cm="1">
        <f t="array" ref="AE79">(POWER(0.2,2)/2/(ArrayVerif[[#This Row],[D0c]]-ArrayVerif[[#This Row],[DM200c]]))*IF(Unit_Deflection_Unit="um",1000000,100000)</f>
        <v>#DIV/0!</v>
      </c>
    </row>
    <row r="80" spans="2:31" x14ac:dyDescent="0.35">
      <c r="B80" s="144"/>
      <c r="G80" s="145"/>
      <c r="H80" s="144"/>
      <c r="T80" s="145"/>
      <c r="U80" s="143" t="e">
        <f>IF(CorrectionParameters_Load_Active,IF(CorrectionParameters_Load_LoadReferenceSource="Sequence",DropSequence_Drop3_Value,CorrectionParameters_Load_CustomValue),ArrayVerif[[#This Row],[Fraw]])</f>
        <v>#NAME?</v>
      </c>
      <c r="V8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0" s="143">
        <f>ArrayVerif[[#This Row],[D0c]]-ArrayVerif[[#This Row],[D300c]]</f>
        <v>0</v>
      </c>
      <c r="AB80" s="143">
        <f>ArrayVerif[[#This Row],[D600c]]-ArrayVerif[[#This Row],[D900c]]</f>
        <v>0</v>
      </c>
      <c r="AC80" s="143">
        <f>ArrayVerif[[#This Row],[D300c]]-ArrayVerif[[#This Row],[D600c]]</f>
        <v>0</v>
      </c>
      <c r="AD80" s="143" t="e" cm="1">
        <f t="array" ref="AD80">(POWER(0.2,2)/2/(ArrayVerif[[#This Row],[D0c]]-ArrayVerif[[#This Row],[D200c]]))*IF(Unit_Deflection_Unit="um",1000000,100000)</f>
        <v>#DIV/0!</v>
      </c>
      <c r="AE80" s="143" t="e" cm="1">
        <f t="array" ref="AE80">(POWER(0.2,2)/2/(ArrayVerif[[#This Row],[D0c]]-ArrayVerif[[#This Row],[DM200c]]))*IF(Unit_Deflection_Unit="um",1000000,100000)</f>
        <v>#DIV/0!</v>
      </c>
    </row>
    <row r="81" spans="2:31" x14ac:dyDescent="0.35">
      <c r="B81" s="144"/>
      <c r="G81" s="145"/>
      <c r="H81" s="144"/>
      <c r="T81" s="145"/>
      <c r="U81" s="143" t="e">
        <f>IF(CorrectionParameters_Load_Active,IF(CorrectionParameters_Load_LoadReferenceSource="Sequence",DropSequence_Drop3_Value,CorrectionParameters_Load_CustomValue),ArrayVerif[[#This Row],[Fraw]])</f>
        <v>#NAME?</v>
      </c>
      <c r="V8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1" s="143">
        <f>ArrayVerif[[#This Row],[D0c]]-ArrayVerif[[#This Row],[D300c]]</f>
        <v>0</v>
      </c>
      <c r="AB81" s="143">
        <f>ArrayVerif[[#This Row],[D600c]]-ArrayVerif[[#This Row],[D900c]]</f>
        <v>0</v>
      </c>
      <c r="AC81" s="143">
        <f>ArrayVerif[[#This Row],[D300c]]-ArrayVerif[[#This Row],[D600c]]</f>
        <v>0</v>
      </c>
      <c r="AD81" s="143" t="e" cm="1">
        <f t="array" ref="AD81">(POWER(0.2,2)/2/(ArrayVerif[[#This Row],[D0c]]-ArrayVerif[[#This Row],[D200c]]))*IF(Unit_Deflection_Unit="um",1000000,100000)</f>
        <v>#DIV/0!</v>
      </c>
      <c r="AE81" s="143" t="e" cm="1">
        <f t="array" ref="AE81">(POWER(0.2,2)/2/(ArrayVerif[[#This Row],[D0c]]-ArrayVerif[[#This Row],[DM200c]]))*IF(Unit_Deflection_Unit="um",1000000,100000)</f>
        <v>#DIV/0!</v>
      </c>
    </row>
    <row r="82" spans="2:31" x14ac:dyDescent="0.35">
      <c r="B82" s="144"/>
      <c r="G82" s="145"/>
      <c r="H82" s="144"/>
      <c r="T82" s="145"/>
      <c r="U82" s="143" t="e">
        <f>IF(CorrectionParameters_Load_Active,IF(CorrectionParameters_Load_LoadReferenceSource="Sequence",DropSequence_Drop3_Value,CorrectionParameters_Load_CustomValue),ArrayVerif[[#This Row],[Fraw]])</f>
        <v>#NAME?</v>
      </c>
      <c r="V8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2" s="143">
        <f>ArrayVerif[[#This Row],[D0c]]-ArrayVerif[[#This Row],[D300c]]</f>
        <v>0</v>
      </c>
      <c r="AB82" s="143">
        <f>ArrayVerif[[#This Row],[D600c]]-ArrayVerif[[#This Row],[D900c]]</f>
        <v>0</v>
      </c>
      <c r="AC82" s="143">
        <f>ArrayVerif[[#This Row],[D300c]]-ArrayVerif[[#This Row],[D600c]]</f>
        <v>0</v>
      </c>
      <c r="AD82" s="143" t="e" cm="1">
        <f t="array" ref="AD82">(POWER(0.2,2)/2/(ArrayVerif[[#This Row],[D0c]]-ArrayVerif[[#This Row],[D200c]]))*IF(Unit_Deflection_Unit="um",1000000,100000)</f>
        <v>#DIV/0!</v>
      </c>
      <c r="AE82" s="143" t="e" cm="1">
        <f t="array" ref="AE82">(POWER(0.2,2)/2/(ArrayVerif[[#This Row],[D0c]]-ArrayVerif[[#This Row],[DM200c]]))*IF(Unit_Deflection_Unit="um",1000000,100000)</f>
        <v>#DIV/0!</v>
      </c>
    </row>
    <row r="83" spans="2:31" x14ac:dyDescent="0.35">
      <c r="B83" s="144"/>
      <c r="G83" s="145"/>
      <c r="H83" s="144"/>
      <c r="T83" s="145"/>
      <c r="U83" s="143" t="e">
        <f>IF(CorrectionParameters_Load_Active,IF(CorrectionParameters_Load_LoadReferenceSource="Sequence",DropSequence_Drop3_Value,CorrectionParameters_Load_CustomValue),ArrayVerif[[#This Row],[Fraw]])</f>
        <v>#NAME?</v>
      </c>
      <c r="V8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3" s="143">
        <f>ArrayVerif[[#This Row],[D0c]]-ArrayVerif[[#This Row],[D300c]]</f>
        <v>0</v>
      </c>
      <c r="AB83" s="143">
        <f>ArrayVerif[[#This Row],[D600c]]-ArrayVerif[[#This Row],[D900c]]</f>
        <v>0</v>
      </c>
      <c r="AC83" s="143">
        <f>ArrayVerif[[#This Row],[D300c]]-ArrayVerif[[#This Row],[D600c]]</f>
        <v>0</v>
      </c>
      <c r="AD83" s="143" t="e" cm="1">
        <f t="array" ref="AD83">(POWER(0.2,2)/2/(ArrayVerif[[#This Row],[D0c]]-ArrayVerif[[#This Row],[D200c]]))*IF(Unit_Deflection_Unit="um",1000000,100000)</f>
        <v>#DIV/0!</v>
      </c>
      <c r="AE83" s="143" t="e" cm="1">
        <f t="array" ref="AE83">(POWER(0.2,2)/2/(ArrayVerif[[#This Row],[D0c]]-ArrayVerif[[#This Row],[DM200c]]))*IF(Unit_Deflection_Unit="um",1000000,100000)</f>
        <v>#DIV/0!</v>
      </c>
    </row>
    <row r="84" spans="2:31" x14ac:dyDescent="0.35">
      <c r="B84" s="144"/>
      <c r="G84" s="145"/>
      <c r="H84" s="144"/>
      <c r="T84" s="145"/>
      <c r="U84" s="143" t="e">
        <f>IF(CorrectionParameters_Load_Active,IF(CorrectionParameters_Load_LoadReferenceSource="Sequence",DropSequence_Drop3_Value,CorrectionParameters_Load_CustomValue),ArrayVerif[[#This Row],[Fraw]])</f>
        <v>#NAME?</v>
      </c>
      <c r="V8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4" s="143">
        <f>ArrayVerif[[#This Row],[D0c]]-ArrayVerif[[#This Row],[D300c]]</f>
        <v>0</v>
      </c>
      <c r="AB84" s="143">
        <f>ArrayVerif[[#This Row],[D600c]]-ArrayVerif[[#This Row],[D900c]]</f>
        <v>0</v>
      </c>
      <c r="AC84" s="143">
        <f>ArrayVerif[[#This Row],[D300c]]-ArrayVerif[[#This Row],[D600c]]</f>
        <v>0</v>
      </c>
      <c r="AD84" s="143" t="e" cm="1">
        <f t="array" ref="AD84">(POWER(0.2,2)/2/(ArrayVerif[[#This Row],[D0c]]-ArrayVerif[[#This Row],[D200c]]))*IF(Unit_Deflection_Unit="um",1000000,100000)</f>
        <v>#DIV/0!</v>
      </c>
      <c r="AE84" s="143" t="e" cm="1">
        <f t="array" ref="AE84">(POWER(0.2,2)/2/(ArrayVerif[[#This Row],[D0c]]-ArrayVerif[[#This Row],[DM200c]]))*IF(Unit_Deflection_Unit="um",1000000,100000)</f>
        <v>#DIV/0!</v>
      </c>
    </row>
    <row r="85" spans="2:31" x14ac:dyDescent="0.35">
      <c r="B85" s="144"/>
      <c r="G85" s="145"/>
      <c r="H85" s="144"/>
      <c r="T85" s="145"/>
      <c r="U85" s="143" t="e">
        <f>IF(CorrectionParameters_Load_Active,IF(CorrectionParameters_Load_LoadReferenceSource="Sequence",DropSequence_Drop3_Value,CorrectionParameters_Load_CustomValue),ArrayVerif[[#This Row],[Fraw]])</f>
        <v>#NAME?</v>
      </c>
      <c r="V8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5" s="143">
        <f>ArrayVerif[[#This Row],[D0c]]-ArrayVerif[[#This Row],[D300c]]</f>
        <v>0</v>
      </c>
      <c r="AB85" s="143">
        <f>ArrayVerif[[#This Row],[D600c]]-ArrayVerif[[#This Row],[D900c]]</f>
        <v>0</v>
      </c>
      <c r="AC85" s="143">
        <f>ArrayVerif[[#This Row],[D300c]]-ArrayVerif[[#This Row],[D600c]]</f>
        <v>0</v>
      </c>
      <c r="AD85" s="143" t="e" cm="1">
        <f t="array" ref="AD85">(POWER(0.2,2)/2/(ArrayVerif[[#This Row],[D0c]]-ArrayVerif[[#This Row],[D200c]]))*IF(Unit_Deflection_Unit="um",1000000,100000)</f>
        <v>#DIV/0!</v>
      </c>
      <c r="AE85" s="143" t="e" cm="1">
        <f t="array" ref="AE85">(POWER(0.2,2)/2/(ArrayVerif[[#This Row],[D0c]]-ArrayVerif[[#This Row],[DM200c]]))*IF(Unit_Deflection_Unit="um",1000000,100000)</f>
        <v>#DIV/0!</v>
      </c>
    </row>
    <row r="86" spans="2:31" x14ac:dyDescent="0.35">
      <c r="B86" s="144"/>
      <c r="G86" s="145"/>
      <c r="H86" s="144"/>
      <c r="T86" s="145"/>
      <c r="U86" s="143" t="e">
        <f>IF(CorrectionParameters_Load_Active,IF(CorrectionParameters_Load_LoadReferenceSource="Sequence",DropSequence_Drop3_Value,CorrectionParameters_Load_CustomValue),ArrayVerif[[#This Row],[Fraw]])</f>
        <v>#NAME?</v>
      </c>
      <c r="V8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6" s="143">
        <f>ArrayVerif[[#This Row],[D0c]]-ArrayVerif[[#This Row],[D300c]]</f>
        <v>0</v>
      </c>
      <c r="AB86" s="143">
        <f>ArrayVerif[[#This Row],[D600c]]-ArrayVerif[[#This Row],[D900c]]</f>
        <v>0</v>
      </c>
      <c r="AC86" s="143">
        <f>ArrayVerif[[#This Row],[D300c]]-ArrayVerif[[#This Row],[D600c]]</f>
        <v>0</v>
      </c>
      <c r="AD86" s="143" t="e" cm="1">
        <f t="array" ref="AD86">(POWER(0.2,2)/2/(ArrayVerif[[#This Row],[D0c]]-ArrayVerif[[#This Row],[D200c]]))*IF(Unit_Deflection_Unit="um",1000000,100000)</f>
        <v>#DIV/0!</v>
      </c>
      <c r="AE86" s="143" t="e" cm="1">
        <f t="array" ref="AE86">(POWER(0.2,2)/2/(ArrayVerif[[#This Row],[D0c]]-ArrayVerif[[#This Row],[DM200c]]))*IF(Unit_Deflection_Unit="um",1000000,100000)</f>
        <v>#DIV/0!</v>
      </c>
    </row>
    <row r="87" spans="2:31" x14ac:dyDescent="0.35">
      <c r="B87" s="144"/>
      <c r="G87" s="145"/>
      <c r="H87" s="144"/>
      <c r="T87" s="145"/>
      <c r="U87" s="143" t="e">
        <f>IF(CorrectionParameters_Load_Active,IF(CorrectionParameters_Load_LoadReferenceSource="Sequence",DropSequence_Drop3_Value,CorrectionParameters_Load_CustomValue),ArrayVerif[[#This Row],[Fraw]])</f>
        <v>#NAME?</v>
      </c>
      <c r="V8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7" s="143">
        <f>ArrayVerif[[#This Row],[D0c]]-ArrayVerif[[#This Row],[D300c]]</f>
        <v>0</v>
      </c>
      <c r="AB87" s="143">
        <f>ArrayVerif[[#This Row],[D600c]]-ArrayVerif[[#This Row],[D900c]]</f>
        <v>0</v>
      </c>
      <c r="AC87" s="143">
        <f>ArrayVerif[[#This Row],[D300c]]-ArrayVerif[[#This Row],[D600c]]</f>
        <v>0</v>
      </c>
      <c r="AD87" s="143" t="e" cm="1">
        <f t="array" ref="AD87">(POWER(0.2,2)/2/(ArrayVerif[[#This Row],[D0c]]-ArrayVerif[[#This Row],[D200c]]))*IF(Unit_Deflection_Unit="um",1000000,100000)</f>
        <v>#DIV/0!</v>
      </c>
      <c r="AE87" s="143" t="e" cm="1">
        <f t="array" ref="AE87">(POWER(0.2,2)/2/(ArrayVerif[[#This Row],[D0c]]-ArrayVerif[[#This Row],[DM200c]]))*IF(Unit_Deflection_Unit="um",1000000,100000)</f>
        <v>#DIV/0!</v>
      </c>
    </row>
    <row r="88" spans="2:31" x14ac:dyDescent="0.35">
      <c r="B88" s="144"/>
      <c r="G88" s="145"/>
      <c r="H88" s="144"/>
      <c r="T88" s="145"/>
      <c r="U88" s="143" t="e">
        <f>IF(CorrectionParameters_Load_Active,IF(CorrectionParameters_Load_LoadReferenceSource="Sequence",DropSequence_Drop3_Value,CorrectionParameters_Load_CustomValue),ArrayVerif[[#This Row],[Fraw]])</f>
        <v>#NAME?</v>
      </c>
      <c r="V8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8" s="143">
        <f>ArrayVerif[[#This Row],[D0c]]-ArrayVerif[[#This Row],[D300c]]</f>
        <v>0</v>
      </c>
      <c r="AB88" s="143">
        <f>ArrayVerif[[#This Row],[D600c]]-ArrayVerif[[#This Row],[D900c]]</f>
        <v>0</v>
      </c>
      <c r="AC88" s="143">
        <f>ArrayVerif[[#This Row],[D300c]]-ArrayVerif[[#This Row],[D600c]]</f>
        <v>0</v>
      </c>
      <c r="AD88" s="143" t="e" cm="1">
        <f t="array" ref="AD88">(POWER(0.2,2)/2/(ArrayVerif[[#This Row],[D0c]]-ArrayVerif[[#This Row],[D200c]]))*IF(Unit_Deflection_Unit="um",1000000,100000)</f>
        <v>#DIV/0!</v>
      </c>
      <c r="AE88" s="143" t="e" cm="1">
        <f t="array" ref="AE88">(POWER(0.2,2)/2/(ArrayVerif[[#This Row],[D0c]]-ArrayVerif[[#This Row],[DM200c]]))*IF(Unit_Deflection_Unit="um",1000000,100000)</f>
        <v>#DIV/0!</v>
      </c>
    </row>
    <row r="89" spans="2:31" x14ac:dyDescent="0.35">
      <c r="B89" s="144"/>
      <c r="G89" s="145"/>
      <c r="H89" s="144"/>
      <c r="T89" s="145"/>
      <c r="U89" s="143" t="e">
        <f>IF(CorrectionParameters_Load_Active,IF(CorrectionParameters_Load_LoadReferenceSource="Sequence",DropSequence_Drop3_Value,CorrectionParameters_Load_CustomValue),ArrayVerif[[#This Row],[Fraw]])</f>
        <v>#NAME?</v>
      </c>
      <c r="V8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9" s="143">
        <f>ArrayVerif[[#This Row],[D0c]]-ArrayVerif[[#This Row],[D300c]]</f>
        <v>0</v>
      </c>
      <c r="AB89" s="143">
        <f>ArrayVerif[[#This Row],[D600c]]-ArrayVerif[[#This Row],[D900c]]</f>
        <v>0</v>
      </c>
      <c r="AC89" s="143">
        <f>ArrayVerif[[#This Row],[D300c]]-ArrayVerif[[#This Row],[D600c]]</f>
        <v>0</v>
      </c>
      <c r="AD89" s="143" t="e" cm="1">
        <f t="array" ref="AD89">(POWER(0.2,2)/2/(ArrayVerif[[#This Row],[D0c]]-ArrayVerif[[#This Row],[D200c]]))*IF(Unit_Deflection_Unit="um",1000000,100000)</f>
        <v>#DIV/0!</v>
      </c>
      <c r="AE89" s="143" t="e" cm="1">
        <f t="array" ref="AE89">(POWER(0.2,2)/2/(ArrayVerif[[#This Row],[D0c]]-ArrayVerif[[#This Row],[DM200c]]))*IF(Unit_Deflection_Unit="um",1000000,100000)</f>
        <v>#DIV/0!</v>
      </c>
    </row>
    <row r="90" spans="2:31" x14ac:dyDescent="0.35">
      <c r="B90" s="144"/>
      <c r="G90" s="145"/>
      <c r="H90" s="144"/>
      <c r="T90" s="145"/>
      <c r="U90" s="143" t="e">
        <f>IF(CorrectionParameters_Load_Active,IF(CorrectionParameters_Load_LoadReferenceSource="Sequence",DropSequence_Drop3_Value,CorrectionParameters_Load_CustomValue),ArrayVerif[[#This Row],[Fraw]])</f>
        <v>#NAME?</v>
      </c>
      <c r="V9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0" s="143">
        <f>ArrayVerif[[#This Row],[D0c]]-ArrayVerif[[#This Row],[D300c]]</f>
        <v>0</v>
      </c>
      <c r="AB90" s="143">
        <f>ArrayVerif[[#This Row],[D600c]]-ArrayVerif[[#This Row],[D900c]]</f>
        <v>0</v>
      </c>
      <c r="AC90" s="143">
        <f>ArrayVerif[[#This Row],[D300c]]-ArrayVerif[[#This Row],[D600c]]</f>
        <v>0</v>
      </c>
      <c r="AD90" s="143" t="e" cm="1">
        <f t="array" ref="AD90">(POWER(0.2,2)/2/(ArrayVerif[[#This Row],[D0c]]-ArrayVerif[[#This Row],[D200c]]))*IF(Unit_Deflection_Unit="um",1000000,100000)</f>
        <v>#DIV/0!</v>
      </c>
      <c r="AE90" s="143" t="e" cm="1">
        <f t="array" ref="AE90">(POWER(0.2,2)/2/(ArrayVerif[[#This Row],[D0c]]-ArrayVerif[[#This Row],[DM200c]]))*IF(Unit_Deflection_Unit="um",1000000,100000)</f>
        <v>#DIV/0!</v>
      </c>
    </row>
    <row r="91" spans="2:31" x14ac:dyDescent="0.35">
      <c r="B91" s="144"/>
      <c r="G91" s="145"/>
      <c r="H91" s="144"/>
      <c r="T91" s="145"/>
      <c r="U91" s="143" t="e">
        <f>IF(CorrectionParameters_Load_Active,IF(CorrectionParameters_Load_LoadReferenceSource="Sequence",DropSequence_Drop3_Value,CorrectionParameters_Load_CustomValue),ArrayVerif[[#This Row],[Fraw]])</f>
        <v>#NAME?</v>
      </c>
      <c r="V9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1" s="143">
        <f>ArrayVerif[[#This Row],[D0c]]-ArrayVerif[[#This Row],[D300c]]</f>
        <v>0</v>
      </c>
      <c r="AB91" s="143">
        <f>ArrayVerif[[#This Row],[D600c]]-ArrayVerif[[#This Row],[D900c]]</f>
        <v>0</v>
      </c>
      <c r="AC91" s="143">
        <f>ArrayVerif[[#This Row],[D300c]]-ArrayVerif[[#This Row],[D600c]]</f>
        <v>0</v>
      </c>
      <c r="AD91" s="143" t="e" cm="1">
        <f t="array" ref="AD91">(POWER(0.2,2)/2/(ArrayVerif[[#This Row],[D0c]]-ArrayVerif[[#This Row],[D200c]]))*IF(Unit_Deflection_Unit="um",1000000,100000)</f>
        <v>#DIV/0!</v>
      </c>
      <c r="AE91" s="143" t="e" cm="1">
        <f t="array" ref="AE91">(POWER(0.2,2)/2/(ArrayVerif[[#This Row],[D0c]]-ArrayVerif[[#This Row],[DM200c]]))*IF(Unit_Deflection_Unit="um",1000000,100000)</f>
        <v>#DIV/0!</v>
      </c>
    </row>
    <row r="92" spans="2:31" x14ac:dyDescent="0.35">
      <c r="B92" s="144"/>
      <c r="G92" s="145"/>
      <c r="H92" s="144"/>
      <c r="T92" s="145"/>
      <c r="U92" s="143" t="e">
        <f>IF(CorrectionParameters_Load_Active,IF(CorrectionParameters_Load_LoadReferenceSource="Sequence",DropSequence_Drop3_Value,CorrectionParameters_Load_CustomValue),ArrayVerif[[#This Row],[Fraw]])</f>
        <v>#NAME?</v>
      </c>
      <c r="V9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2" s="143">
        <f>ArrayVerif[[#This Row],[D0c]]-ArrayVerif[[#This Row],[D300c]]</f>
        <v>0</v>
      </c>
      <c r="AB92" s="143">
        <f>ArrayVerif[[#This Row],[D600c]]-ArrayVerif[[#This Row],[D900c]]</f>
        <v>0</v>
      </c>
      <c r="AC92" s="143">
        <f>ArrayVerif[[#This Row],[D300c]]-ArrayVerif[[#This Row],[D600c]]</f>
        <v>0</v>
      </c>
      <c r="AD92" s="143" t="e" cm="1">
        <f t="array" ref="AD92">(POWER(0.2,2)/2/(ArrayVerif[[#This Row],[D0c]]-ArrayVerif[[#This Row],[D200c]]))*IF(Unit_Deflection_Unit="um",1000000,100000)</f>
        <v>#DIV/0!</v>
      </c>
      <c r="AE92" s="143" t="e" cm="1">
        <f t="array" ref="AE92">(POWER(0.2,2)/2/(ArrayVerif[[#This Row],[D0c]]-ArrayVerif[[#This Row],[DM200c]]))*IF(Unit_Deflection_Unit="um",1000000,100000)</f>
        <v>#DIV/0!</v>
      </c>
    </row>
    <row r="93" spans="2:31" x14ac:dyDescent="0.35">
      <c r="B93" s="144"/>
      <c r="G93" s="145"/>
      <c r="H93" s="144"/>
      <c r="T93" s="145"/>
      <c r="U93" s="143" t="e">
        <f>IF(CorrectionParameters_Load_Active,IF(CorrectionParameters_Load_LoadReferenceSource="Sequence",DropSequence_Drop3_Value,CorrectionParameters_Load_CustomValue),ArrayVerif[[#This Row],[Fraw]])</f>
        <v>#NAME?</v>
      </c>
      <c r="V9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3" s="143">
        <f>ArrayVerif[[#This Row],[D0c]]-ArrayVerif[[#This Row],[D300c]]</f>
        <v>0</v>
      </c>
      <c r="AB93" s="143">
        <f>ArrayVerif[[#This Row],[D600c]]-ArrayVerif[[#This Row],[D900c]]</f>
        <v>0</v>
      </c>
      <c r="AC93" s="143">
        <f>ArrayVerif[[#This Row],[D300c]]-ArrayVerif[[#This Row],[D600c]]</f>
        <v>0</v>
      </c>
      <c r="AD93" s="143" t="e" cm="1">
        <f t="array" ref="AD93">(POWER(0.2,2)/2/(ArrayVerif[[#This Row],[D0c]]-ArrayVerif[[#This Row],[D200c]]))*IF(Unit_Deflection_Unit="um",1000000,100000)</f>
        <v>#DIV/0!</v>
      </c>
      <c r="AE93" s="143" t="e" cm="1">
        <f t="array" ref="AE93">(POWER(0.2,2)/2/(ArrayVerif[[#This Row],[D0c]]-ArrayVerif[[#This Row],[DM200c]]))*IF(Unit_Deflection_Unit="um",1000000,100000)</f>
        <v>#DIV/0!</v>
      </c>
    </row>
    <row r="94" spans="2:31" x14ac:dyDescent="0.35">
      <c r="B94" s="144"/>
      <c r="G94" s="145"/>
      <c r="H94" s="144"/>
      <c r="T94" s="145"/>
      <c r="U94" s="143" t="e">
        <f>IF(CorrectionParameters_Load_Active,IF(CorrectionParameters_Load_LoadReferenceSource="Sequence",DropSequence_Drop3_Value,CorrectionParameters_Load_CustomValue),ArrayVerif[[#This Row],[Fraw]])</f>
        <v>#NAME?</v>
      </c>
      <c r="V9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4" s="143">
        <f>ArrayVerif[[#This Row],[D0c]]-ArrayVerif[[#This Row],[D300c]]</f>
        <v>0</v>
      </c>
      <c r="AB94" s="143">
        <f>ArrayVerif[[#This Row],[D600c]]-ArrayVerif[[#This Row],[D900c]]</f>
        <v>0</v>
      </c>
      <c r="AC94" s="143">
        <f>ArrayVerif[[#This Row],[D300c]]-ArrayVerif[[#This Row],[D600c]]</f>
        <v>0</v>
      </c>
      <c r="AD94" s="143" t="e" cm="1">
        <f t="array" ref="AD94">(POWER(0.2,2)/2/(ArrayVerif[[#This Row],[D0c]]-ArrayVerif[[#This Row],[D200c]]))*IF(Unit_Deflection_Unit="um",1000000,100000)</f>
        <v>#DIV/0!</v>
      </c>
      <c r="AE94" s="143" t="e" cm="1">
        <f t="array" ref="AE94">(POWER(0.2,2)/2/(ArrayVerif[[#This Row],[D0c]]-ArrayVerif[[#This Row],[DM200c]]))*IF(Unit_Deflection_Unit="um",1000000,100000)</f>
        <v>#DIV/0!</v>
      </c>
    </row>
    <row r="95" spans="2:31" x14ac:dyDescent="0.35">
      <c r="B95" s="144"/>
      <c r="G95" s="145"/>
      <c r="H95" s="144"/>
      <c r="T95" s="145"/>
      <c r="U95" s="143" t="e">
        <f>IF(CorrectionParameters_Load_Active,IF(CorrectionParameters_Load_LoadReferenceSource="Sequence",DropSequence_Drop3_Value,CorrectionParameters_Load_CustomValue),ArrayVerif[[#This Row],[Fraw]])</f>
        <v>#NAME?</v>
      </c>
      <c r="V9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5" s="143">
        <f>ArrayVerif[[#This Row],[D0c]]-ArrayVerif[[#This Row],[D300c]]</f>
        <v>0</v>
      </c>
      <c r="AB95" s="143">
        <f>ArrayVerif[[#This Row],[D600c]]-ArrayVerif[[#This Row],[D900c]]</f>
        <v>0</v>
      </c>
      <c r="AC95" s="143">
        <f>ArrayVerif[[#This Row],[D300c]]-ArrayVerif[[#This Row],[D600c]]</f>
        <v>0</v>
      </c>
      <c r="AD95" s="143" t="e" cm="1">
        <f t="array" ref="AD95">(POWER(0.2,2)/2/(ArrayVerif[[#This Row],[D0c]]-ArrayVerif[[#This Row],[D200c]]))*IF(Unit_Deflection_Unit="um",1000000,100000)</f>
        <v>#DIV/0!</v>
      </c>
      <c r="AE95" s="143" t="e" cm="1">
        <f t="array" ref="AE95">(POWER(0.2,2)/2/(ArrayVerif[[#This Row],[D0c]]-ArrayVerif[[#This Row],[DM200c]]))*IF(Unit_Deflection_Unit="um",1000000,100000)</f>
        <v>#DIV/0!</v>
      </c>
    </row>
    <row r="96" spans="2:31" x14ac:dyDescent="0.35">
      <c r="B96" s="144"/>
      <c r="G96" s="145"/>
      <c r="H96" s="144"/>
      <c r="T96" s="145"/>
      <c r="U96" s="143" t="e">
        <f>IF(CorrectionParameters_Load_Active,IF(CorrectionParameters_Load_LoadReferenceSource="Sequence",DropSequence_Drop3_Value,CorrectionParameters_Load_CustomValue),ArrayVerif[[#This Row],[Fraw]])</f>
        <v>#NAME?</v>
      </c>
      <c r="V9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6" s="143">
        <f>ArrayVerif[[#This Row],[D0c]]-ArrayVerif[[#This Row],[D300c]]</f>
        <v>0</v>
      </c>
      <c r="AB96" s="143">
        <f>ArrayVerif[[#This Row],[D600c]]-ArrayVerif[[#This Row],[D900c]]</f>
        <v>0</v>
      </c>
      <c r="AC96" s="143">
        <f>ArrayVerif[[#This Row],[D300c]]-ArrayVerif[[#This Row],[D600c]]</f>
        <v>0</v>
      </c>
      <c r="AD96" s="143" t="e" cm="1">
        <f t="array" ref="AD96">(POWER(0.2,2)/2/(ArrayVerif[[#This Row],[D0c]]-ArrayVerif[[#This Row],[D200c]]))*IF(Unit_Deflection_Unit="um",1000000,100000)</f>
        <v>#DIV/0!</v>
      </c>
      <c r="AE96" s="143" t="e" cm="1">
        <f t="array" ref="AE96">(POWER(0.2,2)/2/(ArrayVerif[[#This Row],[D0c]]-ArrayVerif[[#This Row],[DM200c]]))*IF(Unit_Deflection_Unit="um",1000000,100000)</f>
        <v>#DIV/0!</v>
      </c>
    </row>
    <row r="97" spans="2:31" x14ac:dyDescent="0.35">
      <c r="B97" s="144"/>
      <c r="G97" s="145"/>
      <c r="H97" s="144"/>
      <c r="T97" s="145"/>
      <c r="U97" s="143" t="e">
        <f>IF(CorrectionParameters_Load_Active,IF(CorrectionParameters_Load_LoadReferenceSource="Sequence",DropSequence_Drop3_Value,CorrectionParameters_Load_CustomValue),ArrayVerif[[#This Row],[Fraw]])</f>
        <v>#NAME?</v>
      </c>
      <c r="V9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7" s="143">
        <f>ArrayVerif[[#This Row],[D0c]]-ArrayVerif[[#This Row],[D300c]]</f>
        <v>0</v>
      </c>
      <c r="AB97" s="143">
        <f>ArrayVerif[[#This Row],[D600c]]-ArrayVerif[[#This Row],[D900c]]</f>
        <v>0</v>
      </c>
      <c r="AC97" s="143">
        <f>ArrayVerif[[#This Row],[D300c]]-ArrayVerif[[#This Row],[D600c]]</f>
        <v>0</v>
      </c>
      <c r="AD97" s="143" t="e" cm="1">
        <f t="array" ref="AD97">(POWER(0.2,2)/2/(ArrayVerif[[#This Row],[D0c]]-ArrayVerif[[#This Row],[D200c]]))*IF(Unit_Deflection_Unit="um",1000000,100000)</f>
        <v>#DIV/0!</v>
      </c>
      <c r="AE97" s="143" t="e" cm="1">
        <f t="array" ref="AE97">(POWER(0.2,2)/2/(ArrayVerif[[#This Row],[D0c]]-ArrayVerif[[#This Row],[DM200c]]))*IF(Unit_Deflection_Unit="um",1000000,100000)</f>
        <v>#DIV/0!</v>
      </c>
    </row>
    <row r="98" spans="2:31" x14ac:dyDescent="0.35">
      <c r="B98" s="144"/>
      <c r="G98" s="145"/>
      <c r="H98" s="144"/>
      <c r="T98" s="145"/>
      <c r="U98" s="143" t="e">
        <f>IF(CorrectionParameters_Load_Active,IF(CorrectionParameters_Load_LoadReferenceSource="Sequence",DropSequence_Drop3_Value,CorrectionParameters_Load_CustomValue),ArrayVerif[[#This Row],[Fraw]])</f>
        <v>#NAME?</v>
      </c>
      <c r="V9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8" s="143">
        <f>ArrayVerif[[#This Row],[D0c]]-ArrayVerif[[#This Row],[D300c]]</f>
        <v>0</v>
      </c>
      <c r="AB98" s="143">
        <f>ArrayVerif[[#This Row],[D600c]]-ArrayVerif[[#This Row],[D900c]]</f>
        <v>0</v>
      </c>
      <c r="AC98" s="143">
        <f>ArrayVerif[[#This Row],[D300c]]-ArrayVerif[[#This Row],[D600c]]</f>
        <v>0</v>
      </c>
      <c r="AD98" s="143" t="e" cm="1">
        <f t="array" ref="AD98">(POWER(0.2,2)/2/(ArrayVerif[[#This Row],[D0c]]-ArrayVerif[[#This Row],[D200c]]))*IF(Unit_Deflection_Unit="um",1000000,100000)</f>
        <v>#DIV/0!</v>
      </c>
      <c r="AE98" s="143" t="e" cm="1">
        <f t="array" ref="AE98">(POWER(0.2,2)/2/(ArrayVerif[[#This Row],[D0c]]-ArrayVerif[[#This Row],[DM200c]]))*IF(Unit_Deflection_Unit="um",1000000,100000)</f>
        <v>#DIV/0!</v>
      </c>
    </row>
    <row r="99" spans="2:31" x14ac:dyDescent="0.35">
      <c r="B99" s="144"/>
      <c r="G99" s="145"/>
      <c r="H99" s="144"/>
      <c r="T99" s="145"/>
      <c r="U99" s="143" t="e">
        <f>IF(CorrectionParameters_Load_Active,IF(CorrectionParameters_Load_LoadReferenceSource="Sequence",DropSequence_Drop3_Value,CorrectionParameters_Load_CustomValue),ArrayVerif[[#This Row],[Fraw]])</f>
        <v>#NAME?</v>
      </c>
      <c r="V9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9" s="143">
        <f>ArrayVerif[[#This Row],[D0c]]-ArrayVerif[[#This Row],[D300c]]</f>
        <v>0</v>
      </c>
      <c r="AB99" s="143">
        <f>ArrayVerif[[#This Row],[D600c]]-ArrayVerif[[#This Row],[D900c]]</f>
        <v>0</v>
      </c>
      <c r="AC99" s="143">
        <f>ArrayVerif[[#This Row],[D300c]]-ArrayVerif[[#This Row],[D600c]]</f>
        <v>0</v>
      </c>
      <c r="AD99" s="143" t="e" cm="1">
        <f t="array" ref="AD99">(POWER(0.2,2)/2/(ArrayVerif[[#This Row],[D0c]]-ArrayVerif[[#This Row],[D200c]]))*IF(Unit_Deflection_Unit="um",1000000,100000)</f>
        <v>#DIV/0!</v>
      </c>
      <c r="AE99" s="143" t="e" cm="1">
        <f t="array" ref="AE99">(POWER(0.2,2)/2/(ArrayVerif[[#This Row],[D0c]]-ArrayVerif[[#This Row],[DM200c]]))*IF(Unit_Deflection_Unit="um",1000000,100000)</f>
        <v>#DIV/0!</v>
      </c>
    </row>
    <row r="100" spans="2:31" x14ac:dyDescent="0.35">
      <c r="B100" s="144"/>
      <c r="G100" s="145"/>
      <c r="H100" s="144"/>
      <c r="T100" s="145"/>
      <c r="U100" s="143" t="e">
        <f>IF(CorrectionParameters_Load_Active,IF(CorrectionParameters_Load_LoadReferenceSource="Sequence",DropSequence_Drop3_Value,CorrectionParameters_Load_CustomValue),ArrayVerif[[#This Row],[Fraw]])</f>
        <v>#NAME?</v>
      </c>
      <c r="V10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0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0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0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0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00" s="143">
        <f>ArrayVerif[[#This Row],[D0c]]-ArrayVerif[[#This Row],[D300c]]</f>
        <v>0</v>
      </c>
      <c r="AB100" s="143">
        <f>ArrayVerif[[#This Row],[D600c]]-ArrayVerif[[#This Row],[D900c]]</f>
        <v>0</v>
      </c>
      <c r="AC100" s="143">
        <f>ArrayVerif[[#This Row],[D300c]]-ArrayVerif[[#This Row],[D600c]]</f>
        <v>0</v>
      </c>
      <c r="AD100" s="143" t="e" cm="1">
        <f t="array" ref="AD100">(POWER(0.2,2)/2/(ArrayVerif[[#This Row],[D0c]]-ArrayVerif[[#This Row],[D200c]]))*IF(Unit_Deflection_Unit="um",1000000,100000)</f>
        <v>#DIV/0!</v>
      </c>
      <c r="AE100" s="143" t="e" cm="1">
        <f t="array" ref="AE100">(POWER(0.2,2)/2/(ArrayVerif[[#This Row],[D0c]]-ArrayVerif[[#This Row],[DM200c]]))*IF(Unit_Deflection_Unit="um",1000000,100000)</f>
        <v>#DIV/0!</v>
      </c>
    </row>
  </sheetData>
  <mergeCells count="3">
    <mergeCell ref="B1:G1"/>
    <mergeCell ref="H1:T1"/>
    <mergeCell ref="U1:A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14</vt:i4>
      </vt:variant>
    </vt:vector>
  </HeadingPairs>
  <TitlesOfParts>
    <vt:vector size="22" baseType="lpstr">
      <vt:lpstr>RawData</vt:lpstr>
      <vt:lpstr>PageGardeModel</vt:lpstr>
      <vt:lpstr>Zi_TablePaysageModel</vt:lpstr>
      <vt:lpstr>Zi_TablePortraitModel</vt:lpstr>
      <vt:lpstr>GraphDModel</vt:lpstr>
      <vt:lpstr>GraphBModel</vt:lpstr>
      <vt:lpstr>ImplantationModel</vt:lpstr>
      <vt:lpstr>Verifcalcul</vt:lpstr>
      <vt:lpstr>ImplantationModel!MapsImage</vt:lpstr>
      <vt:lpstr>GraphBModel!Page</vt:lpstr>
      <vt:lpstr>GraphDModel!Page</vt:lpstr>
      <vt:lpstr>ImplantationModel!Page</vt:lpstr>
      <vt:lpstr>PageGardeModel!Page</vt:lpstr>
      <vt:lpstr>Zi_TablePaysageModel!Page</vt:lpstr>
      <vt:lpstr>Zi_TablePortraitModel!Page</vt:lpstr>
      <vt:lpstr>Verifcalcul!TempFrom</vt:lpstr>
      <vt:lpstr>GraphBModel!Zone_d_impression</vt:lpstr>
      <vt:lpstr>GraphDModel!Zone_d_impression</vt:lpstr>
      <vt:lpstr>ImplantationModel!Zone_d_impression</vt:lpstr>
      <vt:lpstr>PageGardeModel!Zone_d_impression</vt:lpstr>
      <vt:lpstr>Zi_TablePaysageModel!Zone_d_impression</vt:lpstr>
      <vt:lpstr>Zi_TablePortraitModel!Zone_d_impression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Pellevrault</dc:creator>
  <cp:lastModifiedBy>spellevrault</cp:lastModifiedBy>
  <cp:lastPrinted>2023-02-24T17:21:01Z</cp:lastPrinted>
  <dcterms:created xsi:type="dcterms:W3CDTF">2015-06-05T18:19:34Z</dcterms:created>
  <dcterms:modified xsi:type="dcterms:W3CDTF">2023-02-27T07:39:57Z</dcterms:modified>
</cp:coreProperties>
</file>