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04"/>
  <workbookPr/>
  <xr:revisionPtr revIDLastSave="0" documentId="8_{7DF9F039-96EE-4CF8-8001-510F99F7BF91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2023" sheetId="1" r:id="rId1"/>
    <sheet name="2024" sheetId="2" r:id="rId2"/>
    <sheet name="2025" sheetId="3" r:id="rId3"/>
    <sheet name="2026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4" l="1"/>
  <c r="I15" i="4"/>
  <c r="H15" i="4"/>
  <c r="G15" i="4"/>
  <c r="J14" i="4"/>
  <c r="I14" i="4"/>
  <c r="H14" i="4"/>
  <c r="G14" i="4"/>
  <c r="J13" i="4"/>
  <c r="I13" i="4"/>
  <c r="H13" i="4"/>
  <c r="G13" i="4"/>
  <c r="J12" i="4"/>
  <c r="I12" i="4"/>
  <c r="H12" i="4"/>
  <c r="G12" i="4"/>
  <c r="K9" i="4"/>
  <c r="L9" i="4" s="1"/>
  <c r="M9" i="4" s="1"/>
  <c r="K8" i="4"/>
  <c r="L8" i="4" s="1"/>
  <c r="M8" i="4" s="1"/>
  <c r="K7" i="4"/>
  <c r="L7" i="4" s="1"/>
  <c r="M7" i="4" s="1"/>
  <c r="K6" i="4"/>
  <c r="L6" i="4" s="1"/>
  <c r="M6" i="4" s="1"/>
  <c r="K5" i="4"/>
  <c r="L5" i="4" s="1"/>
  <c r="M5" i="4" s="1"/>
  <c r="K4" i="4"/>
  <c r="L4" i="4" s="1"/>
  <c r="M4" i="4" s="1"/>
  <c r="J15" i="3"/>
  <c r="I15" i="3"/>
  <c r="H15" i="3"/>
  <c r="G15" i="3"/>
  <c r="J14" i="3"/>
  <c r="I14" i="3"/>
  <c r="H14" i="3"/>
  <c r="G14" i="3"/>
  <c r="J13" i="3"/>
  <c r="I13" i="3"/>
  <c r="H13" i="3"/>
  <c r="G13" i="3"/>
  <c r="J12" i="3"/>
  <c r="I12" i="3"/>
  <c r="H12" i="3"/>
  <c r="G12" i="3"/>
  <c r="K9" i="3"/>
  <c r="L9" i="3" s="1"/>
  <c r="M9" i="3" s="1"/>
  <c r="K8" i="3"/>
  <c r="L8" i="3" s="1"/>
  <c r="M8" i="3" s="1"/>
  <c r="K7" i="3"/>
  <c r="L7" i="3" s="1"/>
  <c r="M7" i="3" s="1"/>
  <c r="K6" i="3"/>
  <c r="L6" i="3" s="1"/>
  <c r="M6" i="3" s="1"/>
  <c r="K5" i="3"/>
  <c r="L5" i="3" s="1"/>
  <c r="M5" i="3" s="1"/>
  <c r="K4" i="3"/>
  <c r="L4" i="3" s="1"/>
  <c r="M4" i="3" s="1"/>
  <c r="J15" i="2"/>
  <c r="I15" i="2"/>
  <c r="H15" i="2"/>
  <c r="G15" i="2"/>
  <c r="J14" i="2"/>
  <c r="I14" i="2"/>
  <c r="H14" i="2"/>
  <c r="G14" i="2"/>
  <c r="J13" i="2"/>
  <c r="I13" i="2"/>
  <c r="H13" i="2"/>
  <c r="G13" i="2"/>
  <c r="J12" i="2"/>
  <c r="I12" i="2"/>
  <c r="H12" i="2"/>
  <c r="G12" i="2"/>
  <c r="K9" i="2"/>
  <c r="L9" i="2" s="1"/>
  <c r="M9" i="2" s="1"/>
  <c r="K8" i="2"/>
  <c r="L8" i="2" s="1"/>
  <c r="M8" i="2" s="1"/>
  <c r="K7" i="2"/>
  <c r="L7" i="2" s="1"/>
  <c r="M7" i="2" s="1"/>
  <c r="K6" i="2"/>
  <c r="L6" i="2" s="1"/>
  <c r="M6" i="2" s="1"/>
  <c r="K5" i="2"/>
  <c r="L5" i="2" s="1"/>
  <c r="M5" i="2" s="1"/>
  <c r="K4" i="2"/>
  <c r="L4" i="2" s="1"/>
  <c r="M4" i="2" s="1"/>
  <c r="H15" i="1"/>
  <c r="I15" i="1"/>
  <c r="J15" i="1"/>
  <c r="G15" i="1"/>
  <c r="H13" i="1"/>
  <c r="I13" i="1"/>
  <c r="J13" i="1"/>
  <c r="J14" i="1"/>
  <c r="I14" i="1"/>
  <c r="H14" i="1"/>
  <c r="G14" i="1"/>
  <c r="G13" i="1"/>
  <c r="H12" i="1"/>
  <c r="I12" i="1"/>
  <c r="J12" i="1"/>
  <c r="G12" i="1"/>
  <c r="K5" i="1"/>
  <c r="L5" i="1" s="1"/>
  <c r="M5" i="1" s="1"/>
  <c r="K6" i="1"/>
  <c r="L6" i="1" s="1"/>
  <c r="M6" i="1" s="1"/>
  <c r="K7" i="1"/>
  <c r="L7" i="1" s="1"/>
  <c r="M7" i="1" s="1"/>
  <c r="K8" i="1"/>
  <c r="L8" i="1" s="1"/>
  <c r="M8" i="1" s="1"/>
  <c r="K9" i="1"/>
  <c r="L9" i="1" s="1"/>
  <c r="M9" i="1" s="1"/>
  <c r="K4" i="1"/>
  <c r="L4" i="1" s="1"/>
  <c r="M4" i="1" s="1"/>
</calcChain>
</file>

<file path=xl/sharedStrings.xml><?xml version="1.0" encoding="utf-8"?>
<sst xmlns="http://schemas.openxmlformats.org/spreadsheetml/2006/main" count="92" uniqueCount="22">
  <si>
    <t>Cup of Joe's Yearly Report</t>
  </si>
  <si>
    <t xml:space="preserve">Tax Rate </t>
  </si>
  <si>
    <t>Date</t>
  </si>
  <si>
    <t>Notes</t>
  </si>
  <si>
    <t>Items</t>
  </si>
  <si>
    <t>Price</t>
  </si>
  <si>
    <t xml:space="preserve">Qtr 1 </t>
  </si>
  <si>
    <t>Qtr 2</t>
  </si>
  <si>
    <t>Qtr 3</t>
  </si>
  <si>
    <t>Qtr 4</t>
  </si>
  <si>
    <t>Total Items Sold</t>
  </si>
  <si>
    <t>Total Sales</t>
  </si>
  <si>
    <t>Taxes</t>
  </si>
  <si>
    <t>Original Coffee</t>
  </si>
  <si>
    <t>Espresso</t>
  </si>
  <si>
    <t>Latte</t>
  </si>
  <si>
    <t>Blueberry Muffins</t>
  </si>
  <si>
    <t>Breakfast Sandwich</t>
  </si>
  <si>
    <t>Croissant</t>
  </si>
  <si>
    <t>Average Items Sold</t>
  </si>
  <si>
    <t>Min. Items Sold</t>
  </si>
  <si>
    <t>Max. Items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</si>
</sst>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9">
    <font>
      <sz val="11"/>
      <color theme="1"/>
      <name val="Aptos Narrow"/>
      <family val="2"/>
      <scheme val="minor"/>
    </font>
    <font>
      <sz val="11"/>
      <color theme="1"/>
      <name val="Calibri"/>
      <scheme val="minor"/>
    </font>
    <font>
      <sz val="11"/>
      <color theme="1"/>
      <name val="Aptos Narrow"/>
      <family val="2"/>
      <scheme val="minor"/>
    </font>
    <font>
      <sz val="18"/>
      <color theme="3"/>
      <name val="Calibri"/>
      <scheme val="major"/>
    </font>
    <font>
      <b/>
      <sz val="15"/>
      <color theme="3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2" applyNumberFormat="0" applyAlignment="0" applyProtection="0"/>
    <xf numFmtId="0" fontId="6" fillId="3" borderId="3" applyNumberFormat="0" applyAlignment="0" applyProtection="0"/>
    <xf numFmtId="0" fontId="7" fillId="3" borderId="2" applyNumberFormat="0" applyAlignment="0" applyProtection="0"/>
    <xf numFmtId="0" fontId="2" fillId="4" borderId="4" applyNumberFormat="0" applyFont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8" fillId="0" borderId="0" xfId="0" applyFont="1"/>
    <xf numFmtId="10" fontId="8" fillId="0" borderId="0" xfId="0" applyNumberFormat="1" applyFont="1"/>
    <xf numFmtId="0" fontId="3" fillId="0" borderId="0" xfId="1"/>
    <xf numFmtId="0" fontId="4" fillId="0" borderId="1" xfId="2" applyFill="1"/>
    <xf numFmtId="0" fontId="1" fillId="5" borderId="0" xfId="7"/>
    <xf numFmtId="164" fontId="1" fillId="5" borderId="0" xfId="7" applyNumberFormat="1"/>
    <xf numFmtId="0" fontId="0" fillId="4" borderId="4" xfId="6" applyFont="1"/>
    <xf numFmtId="0" fontId="5" fillId="2" borderId="2" xfId="3"/>
    <xf numFmtId="0" fontId="6" fillId="3" borderId="3" xfId="4"/>
    <xf numFmtId="164" fontId="6" fillId="3" borderId="3" xfId="4" applyNumberFormat="1"/>
    <xf numFmtId="0" fontId="7" fillId="3" borderId="2" xfId="5"/>
    <xf numFmtId="165" fontId="7" fillId="3" borderId="2" xfId="5" applyNumberFormat="1"/>
    <xf numFmtId="0" fontId="7" fillId="3" borderId="2" xfId="5" applyAlignment="1">
      <alignment horizontal="center"/>
    </xf>
  </cellXfs>
  <cellStyles count="8">
    <cellStyle name="20% - Accent1" xfId="7" builtinId="30"/>
    <cellStyle name="Calculation" xfId="5" builtinId="22"/>
    <cellStyle name="Heading 1" xfId="2" builtinId="16"/>
    <cellStyle name="Input" xfId="3" builtinId="20"/>
    <cellStyle name="Normal" xfId="0" builtinId="0"/>
    <cellStyle name="Note" xfId="6" builtinId="10"/>
    <cellStyle name="Output" xfId="4" builtinId="21"/>
    <cellStyle name="Title" xfId="1" builtin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workbookViewId="0">
      <selection activeCell="H19" sqref="H19"/>
    </sheetView>
  </sheetViews>
  <sheetFormatPr defaultRowHeight="15"/>
  <cols>
    <col min="1" max="1" width="15.5703125" customWidth="1"/>
    <col min="4" max="4" width="22.7109375" bestFit="1" customWidth="1"/>
    <col min="6" max="6" width="2.42578125" customWidth="1"/>
    <col min="11" max="11" width="20.28515625" bestFit="1" customWidth="1"/>
    <col min="12" max="12" width="13.85546875" bestFit="1" customWidth="1"/>
    <col min="13" max="13" width="8" bestFit="1" customWidth="1"/>
    <col min="14" max="14" width="10.85546875" bestFit="1" customWidth="1"/>
  </cols>
  <sheetData>
    <row r="1" spans="1:13" ht="23.25">
      <c r="A1" s="5" t="s">
        <v>0</v>
      </c>
      <c r="L1" s="3" t="s">
        <v>1</v>
      </c>
      <c r="M1" s="4">
        <v>7.2499999999999995E-2</v>
      </c>
    </row>
    <row r="3" spans="1:13" ht="19.5">
      <c r="A3" s="9" t="s">
        <v>2</v>
      </c>
      <c r="B3" s="9" t="s">
        <v>3</v>
      </c>
      <c r="D3" s="6" t="s">
        <v>4</v>
      </c>
      <c r="E3" s="6" t="s">
        <v>5</v>
      </c>
      <c r="F3" s="6"/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</row>
    <row r="4" spans="1:13">
      <c r="A4" s="9"/>
      <c r="B4" s="9"/>
      <c r="D4" s="7" t="s">
        <v>13</v>
      </c>
      <c r="E4" s="8">
        <v>1.75</v>
      </c>
      <c r="F4" s="7"/>
      <c r="G4" s="10">
        <v>453</v>
      </c>
      <c r="H4" s="10">
        <v>563</v>
      </c>
      <c r="I4" s="10">
        <v>1253</v>
      </c>
      <c r="J4" s="10">
        <v>1515</v>
      </c>
      <c r="K4" s="11">
        <f>SUM(G4:J4)</f>
        <v>3784</v>
      </c>
      <c r="L4" s="12">
        <f>E4*K4</f>
        <v>6622</v>
      </c>
      <c r="M4" s="12">
        <f>L4*$M$1</f>
        <v>480.09499999999997</v>
      </c>
    </row>
    <row r="5" spans="1:13">
      <c r="A5" s="9"/>
      <c r="B5" s="9"/>
      <c r="D5" s="7" t="s">
        <v>14</v>
      </c>
      <c r="E5" s="8">
        <v>2</v>
      </c>
      <c r="F5" s="7"/>
      <c r="G5" s="10">
        <v>288</v>
      </c>
      <c r="H5" s="10">
        <v>432</v>
      </c>
      <c r="I5" s="10">
        <v>625</v>
      </c>
      <c r="J5" s="10">
        <v>1127</v>
      </c>
      <c r="K5" s="11">
        <f t="shared" ref="K5:K9" si="0">SUM(G5:J5)</f>
        <v>2472</v>
      </c>
      <c r="L5" s="12">
        <f t="shared" ref="L5:L9" si="1">E5*K5</f>
        <v>4944</v>
      </c>
      <c r="M5" s="12">
        <f t="shared" ref="M5:M9" si="2">L5*$M$1</f>
        <v>358.44</v>
      </c>
    </row>
    <row r="6" spans="1:13">
      <c r="A6" s="9"/>
      <c r="B6" s="9"/>
      <c r="D6" s="7" t="s">
        <v>15</v>
      </c>
      <c r="E6" s="8">
        <v>3.25</v>
      </c>
      <c r="F6" s="7"/>
      <c r="G6" s="10">
        <v>511</v>
      </c>
      <c r="H6" s="10">
        <v>1067</v>
      </c>
      <c r="I6" s="10">
        <v>518</v>
      </c>
      <c r="J6" s="10">
        <v>636</v>
      </c>
      <c r="K6" s="11">
        <f t="shared" si="0"/>
        <v>2732</v>
      </c>
      <c r="L6" s="12">
        <f t="shared" si="1"/>
        <v>8879</v>
      </c>
      <c r="M6" s="12">
        <f t="shared" si="2"/>
        <v>643.72749999999996</v>
      </c>
    </row>
    <row r="7" spans="1:13">
      <c r="A7" s="9"/>
      <c r="B7" s="9"/>
      <c r="D7" s="7" t="s">
        <v>16</v>
      </c>
      <c r="E7" s="8">
        <v>1.5</v>
      </c>
      <c r="F7" s="7"/>
      <c r="G7" s="10">
        <v>658</v>
      </c>
      <c r="H7" s="10">
        <v>825</v>
      </c>
      <c r="I7" s="10">
        <v>1096</v>
      </c>
      <c r="J7" s="10">
        <v>1201</v>
      </c>
      <c r="K7" s="11">
        <f t="shared" si="0"/>
        <v>3780</v>
      </c>
      <c r="L7" s="12">
        <f t="shared" si="1"/>
        <v>5670</v>
      </c>
      <c r="M7" s="12">
        <f t="shared" si="2"/>
        <v>411.07499999999999</v>
      </c>
    </row>
    <row r="8" spans="1:13">
      <c r="A8" s="9"/>
      <c r="B8" s="9"/>
      <c r="D8" s="7" t="s">
        <v>17</v>
      </c>
      <c r="E8" s="8">
        <v>3</v>
      </c>
      <c r="F8" s="7"/>
      <c r="G8" s="10">
        <v>346</v>
      </c>
      <c r="H8" s="10">
        <v>453</v>
      </c>
      <c r="I8" s="10">
        <v>705</v>
      </c>
      <c r="J8" s="10">
        <v>1419</v>
      </c>
      <c r="K8" s="11">
        <f t="shared" si="0"/>
        <v>2923</v>
      </c>
      <c r="L8" s="12">
        <f t="shared" si="1"/>
        <v>8769</v>
      </c>
      <c r="M8" s="12">
        <f t="shared" si="2"/>
        <v>635.75249999999994</v>
      </c>
    </row>
    <row r="9" spans="1:13">
      <c r="A9" s="9"/>
      <c r="B9" s="9"/>
      <c r="D9" s="7" t="s">
        <v>18</v>
      </c>
      <c r="E9" s="8">
        <v>1</v>
      </c>
      <c r="F9" s="7"/>
      <c r="G9" s="10">
        <v>118</v>
      </c>
      <c r="H9" s="10">
        <v>392</v>
      </c>
      <c r="I9" s="10">
        <v>879</v>
      </c>
      <c r="J9" s="10">
        <v>939</v>
      </c>
      <c r="K9" s="11">
        <f t="shared" si="0"/>
        <v>2328</v>
      </c>
      <c r="L9" s="12">
        <f t="shared" si="1"/>
        <v>2328</v>
      </c>
      <c r="M9" s="12">
        <f t="shared" si="2"/>
        <v>168.78</v>
      </c>
    </row>
    <row r="10" spans="1:13">
      <c r="A10" s="9"/>
      <c r="B10" s="9"/>
      <c r="M10" s="1"/>
    </row>
    <row r="11" spans="1:13">
      <c r="A11" s="9"/>
      <c r="B11" s="9"/>
    </row>
    <row r="12" spans="1:13">
      <c r="A12" s="9"/>
      <c r="B12" s="9"/>
      <c r="D12" s="15" t="s">
        <v>10</v>
      </c>
      <c r="E12" s="15"/>
      <c r="F12" s="15"/>
      <c r="G12" s="13">
        <f>SUM(G4:G9)</f>
        <v>2374</v>
      </c>
      <c r="H12" s="13">
        <f t="shared" ref="H12:J12" si="3">SUM(H4:H9)</f>
        <v>3732</v>
      </c>
      <c r="I12" s="13">
        <f t="shared" si="3"/>
        <v>5076</v>
      </c>
      <c r="J12" s="13">
        <f t="shared" si="3"/>
        <v>6837</v>
      </c>
    </row>
    <row r="13" spans="1:13">
      <c r="A13" s="9"/>
      <c r="B13" s="9"/>
      <c r="D13" s="15" t="s">
        <v>19</v>
      </c>
      <c r="E13" s="15"/>
      <c r="F13" s="15"/>
      <c r="G13" s="14">
        <f>AVERAGE(G4:G9)</f>
        <v>395.66666666666669</v>
      </c>
      <c r="H13" s="14">
        <f t="shared" ref="H13:J13" si="4">AVERAGE(H4:H9)</f>
        <v>622</v>
      </c>
      <c r="I13" s="14">
        <f t="shared" si="4"/>
        <v>846</v>
      </c>
      <c r="J13" s="14">
        <f t="shared" si="4"/>
        <v>1139.5</v>
      </c>
    </row>
    <row r="14" spans="1:13">
      <c r="A14" s="9"/>
      <c r="B14" s="9"/>
      <c r="D14" s="15" t="s">
        <v>20</v>
      </c>
      <c r="E14" s="15"/>
      <c r="F14" s="15"/>
      <c r="G14" s="13">
        <f>MIN(G4:G9)</f>
        <v>118</v>
      </c>
      <c r="H14" s="13">
        <f>MIN(H4:H9)</f>
        <v>392</v>
      </c>
      <c r="I14" s="13">
        <f>MIN(I4:I9)</f>
        <v>518</v>
      </c>
      <c r="J14" s="13">
        <f>MIN(J4:J9)</f>
        <v>636</v>
      </c>
    </row>
    <row r="15" spans="1:13">
      <c r="A15" s="9"/>
      <c r="B15" s="9"/>
      <c r="D15" s="15" t="s">
        <v>21</v>
      </c>
      <c r="E15" s="15"/>
      <c r="F15" s="15"/>
      <c r="G15" s="13">
        <f>MAX(G4:G9)</f>
        <v>658</v>
      </c>
      <c r="H15" s="13">
        <f t="shared" ref="H15:J15" si="5">MAX(H4:H9)</f>
        <v>1067</v>
      </c>
      <c r="I15" s="13">
        <f t="shared" si="5"/>
        <v>1253</v>
      </c>
      <c r="J15" s="13">
        <f t="shared" si="5"/>
        <v>1515</v>
      </c>
    </row>
    <row r="16" spans="1:13">
      <c r="A16" s="9"/>
      <c r="B16" s="9"/>
    </row>
    <row r="17" spans="1:14">
      <c r="A17" s="9"/>
      <c r="B17" s="9"/>
    </row>
    <row r="18" spans="1:14">
      <c r="A18" s="9"/>
      <c r="B18" s="9"/>
    </row>
    <row r="32" spans="1:14">
      <c r="M32" s="2"/>
      <c r="N32" s="2"/>
    </row>
    <row r="33" spans="13:14">
      <c r="M33" s="2"/>
      <c r="N33" s="2"/>
    </row>
    <row r="34" spans="13:14">
      <c r="M34" s="2"/>
      <c r="N34" s="2"/>
    </row>
    <row r="35" spans="13:14">
      <c r="M35" s="2"/>
      <c r="N35" s="2"/>
    </row>
    <row r="36" spans="13:14">
      <c r="M36" s="2"/>
      <c r="N36" s="2"/>
    </row>
    <row r="37" spans="13:14">
      <c r="M37" s="2"/>
      <c r="N37" s="2"/>
    </row>
    <row r="38" spans="13:14">
      <c r="M38" s="2"/>
      <c r="N38" s="2"/>
    </row>
    <row r="39" spans="13:14">
      <c r="M39" s="2"/>
      <c r="N39" s="2"/>
    </row>
    <row r="40" spans="13:14">
      <c r="M40" s="2"/>
      <c r="N40" s="2"/>
    </row>
    <row r="41" spans="13:14">
      <c r="M41" s="2"/>
      <c r="N41" s="2"/>
    </row>
    <row r="42" spans="13:14">
      <c r="M42" s="2"/>
      <c r="N42" s="2"/>
    </row>
  </sheetData>
  <mergeCells count="4">
    <mergeCell ref="D12:F12"/>
    <mergeCell ref="D13:F13"/>
    <mergeCell ref="D14:F14"/>
    <mergeCell ref="D15:F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66267-54FE-4FAC-8B81-3822CA333939}">
  <dimension ref="A1:N42"/>
  <sheetViews>
    <sheetView workbookViewId="0"/>
  </sheetViews>
  <sheetFormatPr defaultRowHeight="15"/>
  <cols>
    <col min="1" max="1" width="15.5703125" customWidth="1"/>
    <col min="4" max="4" width="22.7109375" bestFit="1" customWidth="1"/>
    <col min="6" max="6" width="2.42578125" customWidth="1"/>
    <col min="11" max="11" width="20.28515625" bestFit="1" customWidth="1"/>
    <col min="12" max="12" width="13.85546875" bestFit="1" customWidth="1"/>
    <col min="13" max="13" width="8" bestFit="1" customWidth="1"/>
    <col min="14" max="14" width="10.85546875" bestFit="1" customWidth="1"/>
  </cols>
  <sheetData>
    <row r="1" spans="1:13" ht="23.25">
      <c r="A1" s="5" t="s">
        <v>0</v>
      </c>
      <c r="L1" s="3" t="s">
        <v>1</v>
      </c>
      <c r="M1" s="4">
        <v>7.2499999999999995E-2</v>
      </c>
    </row>
    <row r="3" spans="1:13" ht="19.5">
      <c r="A3" s="9" t="s">
        <v>2</v>
      </c>
      <c r="B3" s="9" t="s">
        <v>3</v>
      </c>
      <c r="D3" s="6" t="s">
        <v>4</v>
      </c>
      <c r="E3" s="6" t="s">
        <v>5</v>
      </c>
      <c r="F3" s="6"/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</row>
    <row r="4" spans="1:13">
      <c r="A4" s="9"/>
      <c r="B4" s="9"/>
      <c r="D4" s="7" t="s">
        <v>13</v>
      </c>
      <c r="E4" s="8">
        <v>1.75</v>
      </c>
      <c r="F4" s="7"/>
      <c r="G4" s="10">
        <v>453</v>
      </c>
      <c r="H4" s="10">
        <v>563</v>
      </c>
      <c r="I4" s="10">
        <v>1253</v>
      </c>
      <c r="J4" s="10">
        <v>1515</v>
      </c>
      <c r="K4" s="11">
        <f>SUM(G4:J4)</f>
        <v>3784</v>
      </c>
      <c r="L4" s="12">
        <f>E4*K4</f>
        <v>6622</v>
      </c>
      <c r="M4" s="12">
        <f>L4*$M$1</f>
        <v>480.09499999999997</v>
      </c>
    </row>
    <row r="5" spans="1:13">
      <c r="A5" s="9"/>
      <c r="B5" s="9"/>
      <c r="D5" s="7" t="s">
        <v>14</v>
      </c>
      <c r="E5" s="8">
        <v>2</v>
      </c>
      <c r="F5" s="7"/>
      <c r="G5" s="10">
        <v>288</v>
      </c>
      <c r="H5" s="10">
        <v>432</v>
      </c>
      <c r="I5" s="10">
        <v>625</v>
      </c>
      <c r="J5" s="10">
        <v>1127</v>
      </c>
      <c r="K5" s="11">
        <f t="shared" ref="K5:K9" si="0">SUM(G5:J5)</f>
        <v>2472</v>
      </c>
      <c r="L5" s="12">
        <f t="shared" ref="L5:L9" si="1">E5*K5</f>
        <v>4944</v>
      </c>
      <c r="M5" s="12">
        <f t="shared" ref="M5:M9" si="2">L5*$M$1</f>
        <v>358.44</v>
      </c>
    </row>
    <row r="6" spans="1:13">
      <c r="A6" s="9"/>
      <c r="B6" s="9"/>
      <c r="D6" s="7" t="s">
        <v>15</v>
      </c>
      <c r="E6" s="8">
        <v>3.25</v>
      </c>
      <c r="F6" s="7"/>
      <c r="G6" s="10">
        <v>511</v>
      </c>
      <c r="H6" s="10">
        <v>1067</v>
      </c>
      <c r="I6" s="10">
        <v>518</v>
      </c>
      <c r="J6" s="10">
        <v>636</v>
      </c>
      <c r="K6" s="11">
        <f t="shared" si="0"/>
        <v>2732</v>
      </c>
      <c r="L6" s="12">
        <f t="shared" si="1"/>
        <v>8879</v>
      </c>
      <c r="M6" s="12">
        <f t="shared" si="2"/>
        <v>643.72749999999996</v>
      </c>
    </row>
    <row r="7" spans="1:13">
      <c r="A7" s="9"/>
      <c r="B7" s="9"/>
      <c r="D7" s="7" t="s">
        <v>16</v>
      </c>
      <c r="E7" s="8">
        <v>1.5</v>
      </c>
      <c r="F7" s="7"/>
      <c r="G7" s="10">
        <v>658</v>
      </c>
      <c r="H7" s="10">
        <v>825</v>
      </c>
      <c r="I7" s="10">
        <v>1096</v>
      </c>
      <c r="J7" s="10">
        <v>1201</v>
      </c>
      <c r="K7" s="11">
        <f t="shared" si="0"/>
        <v>3780</v>
      </c>
      <c r="L7" s="12">
        <f t="shared" si="1"/>
        <v>5670</v>
      </c>
      <c r="M7" s="12">
        <f t="shared" si="2"/>
        <v>411.07499999999999</v>
      </c>
    </row>
    <row r="8" spans="1:13">
      <c r="A8" s="9"/>
      <c r="B8" s="9"/>
      <c r="D8" s="7" t="s">
        <v>17</v>
      </c>
      <c r="E8" s="8">
        <v>3</v>
      </c>
      <c r="F8" s="7"/>
      <c r="G8" s="10">
        <v>346</v>
      </c>
      <c r="H8" s="10">
        <v>453</v>
      </c>
      <c r="I8" s="10">
        <v>705</v>
      </c>
      <c r="J8" s="10">
        <v>1419</v>
      </c>
      <c r="K8" s="11">
        <f t="shared" si="0"/>
        <v>2923</v>
      </c>
      <c r="L8" s="12">
        <f t="shared" si="1"/>
        <v>8769</v>
      </c>
      <c r="M8" s="12">
        <f t="shared" si="2"/>
        <v>635.75249999999994</v>
      </c>
    </row>
    <row r="9" spans="1:13">
      <c r="A9" s="9"/>
      <c r="B9" s="9"/>
      <c r="D9" s="7" t="s">
        <v>18</v>
      </c>
      <c r="E9" s="8">
        <v>1</v>
      </c>
      <c r="F9" s="7"/>
      <c r="G9" s="10">
        <v>118</v>
      </c>
      <c r="H9" s="10">
        <v>392</v>
      </c>
      <c r="I9" s="10">
        <v>879</v>
      </c>
      <c r="J9" s="10">
        <v>939</v>
      </c>
      <c r="K9" s="11">
        <f t="shared" si="0"/>
        <v>2328</v>
      </c>
      <c r="L9" s="12">
        <f t="shared" si="1"/>
        <v>2328</v>
      </c>
      <c r="M9" s="12">
        <f t="shared" si="2"/>
        <v>168.78</v>
      </c>
    </row>
    <row r="10" spans="1:13">
      <c r="A10" s="9"/>
      <c r="B10" s="9"/>
      <c r="M10" s="1"/>
    </row>
    <row r="11" spans="1:13">
      <c r="A11" s="9"/>
      <c r="B11" s="9"/>
    </row>
    <row r="12" spans="1:13">
      <c r="A12" s="9"/>
      <c r="B12" s="9"/>
      <c r="D12" s="15" t="s">
        <v>10</v>
      </c>
      <c r="E12" s="15"/>
      <c r="F12" s="15"/>
      <c r="G12" s="13">
        <f>SUM(G4:G9)</f>
        <v>2374</v>
      </c>
      <c r="H12" s="13">
        <f t="shared" ref="H12:J12" si="3">SUM(H4:H9)</f>
        <v>3732</v>
      </c>
      <c r="I12" s="13">
        <f t="shared" si="3"/>
        <v>5076</v>
      </c>
      <c r="J12" s="13">
        <f t="shared" si="3"/>
        <v>6837</v>
      </c>
    </row>
    <row r="13" spans="1:13">
      <c r="A13" s="9"/>
      <c r="B13" s="9"/>
      <c r="D13" s="15" t="s">
        <v>19</v>
      </c>
      <c r="E13" s="15"/>
      <c r="F13" s="15"/>
      <c r="G13" s="14">
        <f>AVERAGE(G4:G9)</f>
        <v>395.66666666666669</v>
      </c>
      <c r="H13" s="14">
        <f t="shared" ref="H13:J13" si="4">AVERAGE(H4:H9)</f>
        <v>622</v>
      </c>
      <c r="I13" s="14">
        <f t="shared" si="4"/>
        <v>846</v>
      </c>
      <c r="J13" s="14">
        <f t="shared" si="4"/>
        <v>1139.5</v>
      </c>
    </row>
    <row r="14" spans="1:13">
      <c r="A14" s="9"/>
      <c r="B14" s="9"/>
      <c r="D14" s="15" t="s">
        <v>20</v>
      </c>
      <c r="E14" s="15"/>
      <c r="F14" s="15"/>
      <c r="G14" s="13">
        <f>MIN(G4:G9)</f>
        <v>118</v>
      </c>
      <c r="H14" s="13">
        <f>MIN(H4:H9)</f>
        <v>392</v>
      </c>
      <c r="I14" s="13">
        <f>MIN(I4:I9)</f>
        <v>518</v>
      </c>
      <c r="J14" s="13">
        <f>MIN(J4:J9)</f>
        <v>636</v>
      </c>
    </row>
    <row r="15" spans="1:13">
      <c r="A15" s="9"/>
      <c r="B15" s="9"/>
      <c r="D15" s="15" t="s">
        <v>21</v>
      </c>
      <c r="E15" s="15"/>
      <c r="F15" s="15"/>
      <c r="G15" s="13">
        <f>MAX(G4:G9)</f>
        <v>658</v>
      </c>
      <c r="H15" s="13">
        <f t="shared" ref="H15:J15" si="5">MAX(H4:H9)</f>
        <v>1067</v>
      </c>
      <c r="I15" s="13">
        <f t="shared" si="5"/>
        <v>1253</v>
      </c>
      <c r="J15" s="13">
        <f t="shared" si="5"/>
        <v>1515</v>
      </c>
    </row>
    <row r="16" spans="1:13">
      <c r="A16" s="9"/>
      <c r="B16" s="9"/>
    </row>
    <row r="17" spans="1:14">
      <c r="A17" s="9"/>
      <c r="B17" s="9"/>
    </row>
    <row r="18" spans="1:14">
      <c r="A18" s="9"/>
      <c r="B18" s="9"/>
    </row>
    <row r="32" spans="1:14">
      <c r="M32" s="2"/>
      <c r="N32" s="2"/>
    </row>
    <row r="33" spans="13:14">
      <c r="M33" s="2"/>
      <c r="N33" s="2"/>
    </row>
    <row r="34" spans="13:14">
      <c r="M34" s="2"/>
      <c r="N34" s="2"/>
    </row>
    <row r="35" spans="13:14">
      <c r="M35" s="2"/>
      <c r="N35" s="2"/>
    </row>
    <row r="36" spans="13:14">
      <c r="M36" s="2"/>
      <c r="N36" s="2"/>
    </row>
    <row r="37" spans="13:14">
      <c r="M37" s="2"/>
      <c r="N37" s="2"/>
    </row>
    <row r="38" spans="13:14">
      <c r="M38" s="2"/>
      <c r="N38" s="2"/>
    </row>
    <row r="39" spans="13:14">
      <c r="M39" s="2"/>
      <c r="N39" s="2"/>
    </row>
    <row r="40" spans="13:14">
      <c r="M40" s="2"/>
      <c r="N40" s="2"/>
    </row>
    <row r="41" spans="13:14">
      <c r="M41" s="2"/>
      <c r="N41" s="2"/>
    </row>
    <row r="42" spans="13:14">
      <c r="M42" s="2"/>
      <c r="N42" s="2"/>
    </row>
  </sheetData>
  <mergeCells count="4">
    <mergeCell ref="D12:F12"/>
    <mergeCell ref="D13:F13"/>
    <mergeCell ref="D14:F14"/>
    <mergeCell ref="D15:F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8C540-1CDE-43C3-A036-C76B6C1E42E9}">
  <dimension ref="A1:N42"/>
  <sheetViews>
    <sheetView workbookViewId="0"/>
  </sheetViews>
  <sheetFormatPr defaultRowHeight="15"/>
  <cols>
    <col min="1" max="1" width="15.5703125" customWidth="1"/>
    <col min="4" max="4" width="22.7109375" bestFit="1" customWidth="1"/>
    <col min="6" max="6" width="2.42578125" customWidth="1"/>
    <col min="11" max="11" width="20.28515625" bestFit="1" customWidth="1"/>
    <col min="12" max="12" width="13.85546875" bestFit="1" customWidth="1"/>
    <col min="13" max="13" width="8" bestFit="1" customWidth="1"/>
    <col min="14" max="14" width="10.85546875" bestFit="1" customWidth="1"/>
  </cols>
  <sheetData>
    <row r="1" spans="1:13" ht="23.25">
      <c r="A1" s="5" t="s">
        <v>0</v>
      </c>
      <c r="L1" s="3" t="s">
        <v>1</v>
      </c>
      <c r="M1" s="4">
        <v>7.2499999999999995E-2</v>
      </c>
    </row>
    <row r="3" spans="1:13" ht="19.5">
      <c r="A3" s="9" t="s">
        <v>2</v>
      </c>
      <c r="B3" s="9" t="s">
        <v>3</v>
      </c>
      <c r="D3" s="6" t="s">
        <v>4</v>
      </c>
      <c r="E3" s="6" t="s">
        <v>5</v>
      </c>
      <c r="F3" s="6"/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</row>
    <row r="4" spans="1:13">
      <c r="A4" s="9"/>
      <c r="B4" s="9"/>
      <c r="D4" s="7" t="s">
        <v>13</v>
      </c>
      <c r="E4" s="8">
        <v>1.75</v>
      </c>
      <c r="F4" s="7"/>
      <c r="G4" s="10">
        <v>453</v>
      </c>
      <c r="H4" s="10">
        <v>563</v>
      </c>
      <c r="I4" s="10">
        <v>1253</v>
      </c>
      <c r="J4" s="10">
        <v>1515</v>
      </c>
      <c r="K4" s="11">
        <f>SUM(G4:J4)</f>
        <v>3784</v>
      </c>
      <c r="L4" s="12">
        <f>E4*K4</f>
        <v>6622</v>
      </c>
      <c r="M4" s="12">
        <f>L4*$M$1</f>
        <v>480.09499999999997</v>
      </c>
    </row>
    <row r="5" spans="1:13">
      <c r="A5" s="9"/>
      <c r="B5" s="9"/>
      <c r="D5" s="7" t="s">
        <v>14</v>
      </c>
      <c r="E5" s="8">
        <v>2</v>
      </c>
      <c r="F5" s="7"/>
      <c r="G5" s="10">
        <v>288</v>
      </c>
      <c r="H5" s="10">
        <v>432</v>
      </c>
      <c r="I5" s="10">
        <v>625</v>
      </c>
      <c r="J5" s="10">
        <v>1127</v>
      </c>
      <c r="K5" s="11">
        <f t="shared" ref="K5:K9" si="0">SUM(G5:J5)</f>
        <v>2472</v>
      </c>
      <c r="L5" s="12">
        <f t="shared" ref="L5:L9" si="1">E5*K5</f>
        <v>4944</v>
      </c>
      <c r="M5" s="12">
        <f t="shared" ref="M5:M9" si="2">L5*$M$1</f>
        <v>358.44</v>
      </c>
    </row>
    <row r="6" spans="1:13">
      <c r="A6" s="9"/>
      <c r="B6" s="9"/>
      <c r="D6" s="7" t="s">
        <v>15</v>
      </c>
      <c r="E6" s="8">
        <v>3.25</v>
      </c>
      <c r="F6" s="7"/>
      <c r="G6" s="10">
        <v>511</v>
      </c>
      <c r="H6" s="10">
        <v>1067</v>
      </c>
      <c r="I6" s="10">
        <v>518</v>
      </c>
      <c r="J6" s="10">
        <v>636</v>
      </c>
      <c r="K6" s="11">
        <f t="shared" si="0"/>
        <v>2732</v>
      </c>
      <c r="L6" s="12">
        <f t="shared" si="1"/>
        <v>8879</v>
      </c>
      <c r="M6" s="12">
        <f t="shared" si="2"/>
        <v>643.72749999999996</v>
      </c>
    </row>
    <row r="7" spans="1:13">
      <c r="A7" s="9"/>
      <c r="B7" s="9"/>
      <c r="D7" s="7" t="s">
        <v>16</v>
      </c>
      <c r="E7" s="8">
        <v>1.5</v>
      </c>
      <c r="F7" s="7"/>
      <c r="G7" s="10">
        <v>658</v>
      </c>
      <c r="H7" s="10">
        <v>825</v>
      </c>
      <c r="I7" s="10">
        <v>1096</v>
      </c>
      <c r="J7" s="10">
        <v>1201</v>
      </c>
      <c r="K7" s="11">
        <f t="shared" si="0"/>
        <v>3780</v>
      </c>
      <c r="L7" s="12">
        <f t="shared" si="1"/>
        <v>5670</v>
      </c>
      <c r="M7" s="12">
        <f t="shared" si="2"/>
        <v>411.07499999999999</v>
      </c>
    </row>
    <row r="8" spans="1:13">
      <c r="A8" s="9"/>
      <c r="B8" s="9"/>
      <c r="D8" s="7" t="s">
        <v>17</v>
      </c>
      <c r="E8" s="8">
        <v>3</v>
      </c>
      <c r="F8" s="7"/>
      <c r="G8" s="10">
        <v>346</v>
      </c>
      <c r="H8" s="10">
        <v>453</v>
      </c>
      <c r="I8" s="10">
        <v>705</v>
      </c>
      <c r="J8" s="10">
        <v>1419</v>
      </c>
      <c r="K8" s="11">
        <f t="shared" si="0"/>
        <v>2923</v>
      </c>
      <c r="L8" s="12">
        <f t="shared" si="1"/>
        <v>8769</v>
      </c>
      <c r="M8" s="12">
        <f t="shared" si="2"/>
        <v>635.75249999999994</v>
      </c>
    </row>
    <row r="9" spans="1:13">
      <c r="A9" s="9"/>
      <c r="B9" s="9"/>
      <c r="D9" s="7" t="s">
        <v>18</v>
      </c>
      <c r="E9" s="8">
        <v>1</v>
      </c>
      <c r="F9" s="7"/>
      <c r="G9" s="10">
        <v>118</v>
      </c>
      <c r="H9" s="10">
        <v>392</v>
      </c>
      <c r="I9" s="10">
        <v>879</v>
      </c>
      <c r="J9" s="10">
        <v>939</v>
      </c>
      <c r="K9" s="11">
        <f t="shared" si="0"/>
        <v>2328</v>
      </c>
      <c r="L9" s="12">
        <f t="shared" si="1"/>
        <v>2328</v>
      </c>
      <c r="M9" s="12">
        <f t="shared" si="2"/>
        <v>168.78</v>
      </c>
    </row>
    <row r="10" spans="1:13">
      <c r="A10" s="9"/>
      <c r="B10" s="9"/>
      <c r="M10" s="1"/>
    </row>
    <row r="11" spans="1:13">
      <c r="A11" s="9"/>
      <c r="B11" s="9"/>
    </row>
    <row r="12" spans="1:13">
      <c r="A12" s="9"/>
      <c r="B12" s="9"/>
      <c r="D12" s="15" t="s">
        <v>10</v>
      </c>
      <c r="E12" s="15"/>
      <c r="F12" s="15"/>
      <c r="G12" s="13">
        <f>SUM(G4:G9)</f>
        <v>2374</v>
      </c>
      <c r="H12" s="13">
        <f t="shared" ref="H12:J12" si="3">SUM(H4:H9)</f>
        <v>3732</v>
      </c>
      <c r="I12" s="13">
        <f t="shared" si="3"/>
        <v>5076</v>
      </c>
      <c r="J12" s="13">
        <f t="shared" si="3"/>
        <v>6837</v>
      </c>
    </row>
    <row r="13" spans="1:13">
      <c r="A13" s="9"/>
      <c r="B13" s="9"/>
      <c r="D13" s="15" t="s">
        <v>19</v>
      </c>
      <c r="E13" s="15"/>
      <c r="F13" s="15"/>
      <c r="G13" s="14">
        <f>AVERAGE(G4:G9)</f>
        <v>395.66666666666669</v>
      </c>
      <c r="H13" s="14">
        <f t="shared" ref="H13:J13" si="4">AVERAGE(H4:H9)</f>
        <v>622</v>
      </c>
      <c r="I13" s="14">
        <f t="shared" si="4"/>
        <v>846</v>
      </c>
      <c r="J13" s="14">
        <f t="shared" si="4"/>
        <v>1139.5</v>
      </c>
    </row>
    <row r="14" spans="1:13">
      <c r="A14" s="9"/>
      <c r="B14" s="9"/>
      <c r="D14" s="15" t="s">
        <v>20</v>
      </c>
      <c r="E14" s="15"/>
      <c r="F14" s="15"/>
      <c r="G14" s="13">
        <f>MIN(G4:G9)</f>
        <v>118</v>
      </c>
      <c r="H14" s="13">
        <f>MIN(H4:H9)</f>
        <v>392</v>
      </c>
      <c r="I14" s="13">
        <f>MIN(I4:I9)</f>
        <v>518</v>
      </c>
      <c r="J14" s="13">
        <f>MIN(J4:J9)</f>
        <v>636</v>
      </c>
    </row>
    <row r="15" spans="1:13">
      <c r="A15" s="9"/>
      <c r="B15" s="9"/>
      <c r="D15" s="15" t="s">
        <v>21</v>
      </c>
      <c r="E15" s="15"/>
      <c r="F15" s="15"/>
      <c r="G15" s="13">
        <f>MAX(G4:G9)</f>
        <v>658</v>
      </c>
      <c r="H15" s="13">
        <f t="shared" ref="H15:J15" si="5">MAX(H4:H9)</f>
        <v>1067</v>
      </c>
      <c r="I15" s="13">
        <f t="shared" si="5"/>
        <v>1253</v>
      </c>
      <c r="J15" s="13">
        <f t="shared" si="5"/>
        <v>1515</v>
      </c>
    </row>
    <row r="16" spans="1:13">
      <c r="A16" s="9"/>
      <c r="B16" s="9"/>
    </row>
    <row r="17" spans="1:14">
      <c r="A17" s="9"/>
      <c r="B17" s="9"/>
    </row>
    <row r="18" spans="1:14">
      <c r="A18" s="9"/>
      <c r="B18" s="9"/>
    </row>
    <row r="32" spans="1:14">
      <c r="M32" s="2"/>
      <c r="N32" s="2"/>
    </row>
    <row r="33" spans="13:14">
      <c r="M33" s="2"/>
      <c r="N33" s="2"/>
    </row>
    <row r="34" spans="13:14">
      <c r="M34" s="2"/>
      <c r="N34" s="2"/>
    </row>
    <row r="35" spans="13:14">
      <c r="M35" s="2"/>
      <c r="N35" s="2"/>
    </row>
    <row r="36" spans="13:14">
      <c r="M36" s="2"/>
      <c r="N36" s="2"/>
    </row>
    <row r="37" spans="13:14">
      <c r="M37" s="2"/>
      <c r="N37" s="2"/>
    </row>
    <row r="38" spans="13:14">
      <c r="M38" s="2"/>
      <c r="N38" s="2"/>
    </row>
    <row r="39" spans="13:14">
      <c r="M39" s="2"/>
      <c r="N39" s="2"/>
    </row>
    <row r="40" spans="13:14">
      <c r="M40" s="2"/>
      <c r="N40" s="2"/>
    </row>
    <row r="41" spans="13:14">
      <c r="M41" s="2"/>
      <c r="N41" s="2"/>
    </row>
    <row r="42" spans="13:14">
      <c r="M42" s="2"/>
      <c r="N42" s="2"/>
    </row>
  </sheetData>
  <mergeCells count="4">
    <mergeCell ref="D12:F12"/>
    <mergeCell ref="D13:F13"/>
    <mergeCell ref="D14:F14"/>
    <mergeCell ref="D15:F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DEFFB-CA70-4098-9D0C-CF1707413B6F}">
  <dimension ref="A1:N42"/>
  <sheetViews>
    <sheetView tabSelected="1" workbookViewId="0">
      <selection activeCell="D22" sqref="D22"/>
    </sheetView>
  </sheetViews>
  <sheetFormatPr defaultRowHeight="15"/>
  <cols>
    <col min="1" max="1" width="15.5703125" customWidth="1"/>
    <col min="4" max="4" width="22.7109375" bestFit="1" customWidth="1"/>
    <col min="6" max="6" width="2.42578125" customWidth="1"/>
    <col min="11" max="11" width="20.28515625" bestFit="1" customWidth="1"/>
    <col min="12" max="12" width="13.85546875" bestFit="1" customWidth="1"/>
    <col min="13" max="13" width="8" bestFit="1" customWidth="1"/>
    <col min="14" max="14" width="10.85546875" bestFit="1" customWidth="1"/>
  </cols>
  <sheetData>
    <row r="1" spans="1:13" ht="23.25">
      <c r="A1" s="5" t="s">
        <v>0</v>
      </c>
      <c r="L1" s="3" t="s">
        <v>1</v>
      </c>
      <c r="M1" s="4">
        <v>7.2499999999999995E-2</v>
      </c>
    </row>
    <row r="3" spans="1:13" ht="19.5">
      <c r="A3" s="9" t="s">
        <v>2</v>
      </c>
      <c r="B3" s="9" t="s">
        <v>3</v>
      </c>
      <c r="D3" s="6" t="s">
        <v>4</v>
      </c>
      <c r="E3" s="6" t="s">
        <v>5</v>
      </c>
      <c r="F3" s="6"/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</row>
    <row r="4" spans="1:13">
      <c r="A4" s="9"/>
      <c r="B4" s="9"/>
      <c r="D4" s="7" t="s">
        <v>13</v>
      </c>
      <c r="E4" s="8">
        <v>1.75</v>
      </c>
      <c r="F4" s="7"/>
      <c r="G4" s="10">
        <v>453</v>
      </c>
      <c r="H4" s="10">
        <v>563</v>
      </c>
      <c r="I4" s="10">
        <v>1253</v>
      </c>
      <c r="J4" s="10">
        <v>1515</v>
      </c>
      <c r="K4" s="11">
        <f>SUM(G4:J4)</f>
        <v>3784</v>
      </c>
      <c r="L4" s="12">
        <f>E4*K4</f>
        <v>6622</v>
      </c>
      <c r="M4" s="12">
        <f>L4*$M$1</f>
        <v>480.09499999999997</v>
      </c>
    </row>
    <row r="5" spans="1:13">
      <c r="A5" s="9"/>
      <c r="B5" s="9"/>
      <c r="D5" s="7" t="s">
        <v>14</v>
      </c>
      <c r="E5" s="8">
        <v>2</v>
      </c>
      <c r="F5" s="7"/>
      <c r="G5" s="10">
        <v>288</v>
      </c>
      <c r="H5" s="10">
        <v>432</v>
      </c>
      <c r="I5" s="10">
        <v>625</v>
      </c>
      <c r="J5" s="10">
        <v>1127</v>
      </c>
      <c r="K5" s="11">
        <f t="shared" ref="K5:K9" si="0">SUM(G5:J5)</f>
        <v>2472</v>
      </c>
      <c r="L5" s="12">
        <f t="shared" ref="L5:L9" si="1">E5*K5</f>
        <v>4944</v>
      </c>
      <c r="M5" s="12">
        <f t="shared" ref="M5:M9" si="2">L5*$M$1</f>
        <v>358.44</v>
      </c>
    </row>
    <row r="6" spans="1:13">
      <c r="A6" s="9"/>
      <c r="B6" s="9"/>
      <c r="D6" s="7" t="s">
        <v>15</v>
      </c>
      <c r="E6" s="8">
        <v>3.25</v>
      </c>
      <c r="F6" s="7"/>
      <c r="G6" s="10">
        <v>511</v>
      </c>
      <c r="H6" s="10">
        <v>1067</v>
      </c>
      <c r="I6" s="10">
        <v>518</v>
      </c>
      <c r="J6" s="10">
        <v>636</v>
      </c>
      <c r="K6" s="11">
        <f t="shared" si="0"/>
        <v>2732</v>
      </c>
      <c r="L6" s="12">
        <f t="shared" si="1"/>
        <v>8879</v>
      </c>
      <c r="M6" s="12">
        <f t="shared" si="2"/>
        <v>643.72749999999996</v>
      </c>
    </row>
    <row r="7" spans="1:13">
      <c r="A7" s="9"/>
      <c r="B7" s="9"/>
      <c r="D7" s="7" t="s">
        <v>16</v>
      </c>
      <c r="E7" s="8">
        <v>1.5</v>
      </c>
      <c r="F7" s="7"/>
      <c r="G7" s="10">
        <v>658</v>
      </c>
      <c r="H7" s="10">
        <v>825</v>
      </c>
      <c r="I7" s="10">
        <v>1096</v>
      </c>
      <c r="J7" s="10">
        <v>1201</v>
      </c>
      <c r="K7" s="11">
        <f t="shared" si="0"/>
        <v>3780</v>
      </c>
      <c r="L7" s="12">
        <f t="shared" si="1"/>
        <v>5670</v>
      </c>
      <c r="M7" s="12">
        <f t="shared" si="2"/>
        <v>411.07499999999999</v>
      </c>
    </row>
    <row r="8" spans="1:13">
      <c r="A8" s="9"/>
      <c r="B8" s="9"/>
      <c r="D8" s="7" t="s">
        <v>17</v>
      </c>
      <c r="E8" s="8">
        <v>3</v>
      </c>
      <c r="F8" s="7"/>
      <c r="G8" s="10">
        <v>346</v>
      </c>
      <c r="H8" s="10">
        <v>453</v>
      </c>
      <c r="I8" s="10">
        <v>705</v>
      </c>
      <c r="J8" s="10">
        <v>1419</v>
      </c>
      <c r="K8" s="11">
        <f t="shared" si="0"/>
        <v>2923</v>
      </c>
      <c r="L8" s="12">
        <f t="shared" si="1"/>
        <v>8769</v>
      </c>
      <c r="M8" s="12">
        <f t="shared" si="2"/>
        <v>635.75249999999994</v>
      </c>
    </row>
    <row r="9" spans="1:13">
      <c r="A9" s="9"/>
      <c r="B9" s="9"/>
      <c r="D9" s="7" t="s">
        <v>18</v>
      </c>
      <c r="E9" s="8">
        <v>1</v>
      </c>
      <c r="F9" s="7"/>
      <c r="G9" s="10">
        <v>118</v>
      </c>
      <c r="H9" s="10">
        <v>392</v>
      </c>
      <c r="I9" s="10">
        <v>879</v>
      </c>
      <c r="J9" s="10">
        <v>939</v>
      </c>
      <c r="K9" s="11">
        <f t="shared" si="0"/>
        <v>2328</v>
      </c>
      <c r="L9" s="12">
        <f t="shared" si="1"/>
        <v>2328</v>
      </c>
      <c r="M9" s="12">
        <f t="shared" si="2"/>
        <v>168.78</v>
      </c>
    </row>
    <row r="10" spans="1:13">
      <c r="A10" s="9"/>
      <c r="B10" s="9"/>
      <c r="M10" s="1"/>
    </row>
    <row r="11" spans="1:13">
      <c r="A11" s="9"/>
      <c r="B11" s="9"/>
    </row>
    <row r="12" spans="1:13">
      <c r="A12" s="9"/>
      <c r="B12" s="9"/>
      <c r="D12" s="15" t="s">
        <v>10</v>
      </c>
      <c r="E12" s="15"/>
      <c r="F12" s="15"/>
      <c r="G12" s="13">
        <f>SUM(G4:G9)</f>
        <v>2374</v>
      </c>
      <c r="H12" s="13">
        <f t="shared" ref="H12:J12" si="3">SUM(H4:H9)</f>
        <v>3732</v>
      </c>
      <c r="I12" s="13">
        <f t="shared" si="3"/>
        <v>5076</v>
      </c>
      <c r="J12" s="13">
        <f t="shared" si="3"/>
        <v>6837</v>
      </c>
    </row>
    <row r="13" spans="1:13">
      <c r="A13" s="9"/>
      <c r="B13" s="9"/>
      <c r="D13" s="15" t="s">
        <v>19</v>
      </c>
      <c r="E13" s="15"/>
      <c r="F13" s="15"/>
      <c r="G13" s="14">
        <f>AVERAGE(G4:G9)</f>
        <v>395.66666666666669</v>
      </c>
      <c r="H13" s="14">
        <f t="shared" ref="H13:J13" si="4">AVERAGE(H4:H9)</f>
        <v>622</v>
      </c>
      <c r="I13" s="14">
        <f t="shared" si="4"/>
        <v>846</v>
      </c>
      <c r="J13" s="14">
        <f t="shared" si="4"/>
        <v>1139.5</v>
      </c>
    </row>
    <row r="14" spans="1:13">
      <c r="A14" s="9"/>
      <c r="B14" s="9"/>
      <c r="D14" s="15" t="s">
        <v>20</v>
      </c>
      <c r="E14" s="15"/>
      <c r="F14" s="15"/>
      <c r="G14" s="13">
        <f>MIN(G4:G9)</f>
        <v>118</v>
      </c>
      <c r="H14" s="13">
        <f>MIN(H4:H9)</f>
        <v>392</v>
      </c>
      <c r="I14" s="13">
        <f>MIN(I4:I9)</f>
        <v>518</v>
      </c>
      <c r="J14" s="13">
        <f>MIN(J4:J9)</f>
        <v>636</v>
      </c>
    </row>
    <row r="15" spans="1:13">
      <c r="A15" s="9"/>
      <c r="B15" s="9"/>
      <c r="D15" s="15" t="s">
        <v>21</v>
      </c>
      <c r="E15" s="15"/>
      <c r="F15" s="15"/>
      <c r="G15" s="13">
        <f>MAX(G4:G9)</f>
        <v>658</v>
      </c>
      <c r="H15" s="13">
        <f t="shared" ref="H15:J15" si="5">MAX(H4:H9)</f>
        <v>1067</v>
      </c>
      <c r="I15" s="13">
        <f t="shared" si="5"/>
        <v>1253</v>
      </c>
      <c r="J15" s="13">
        <f t="shared" si="5"/>
        <v>1515</v>
      </c>
    </row>
    <row r="16" spans="1:13">
      <c r="A16" s="9"/>
      <c r="B16" s="9"/>
    </row>
    <row r="17" spans="1:14">
      <c r="A17" s="9"/>
      <c r="B17" s="9"/>
    </row>
    <row r="18" spans="1:14">
      <c r="A18" s="9"/>
      <c r="B18" s="9"/>
    </row>
    <row r="32" spans="1:14">
      <c r="M32" s="2"/>
      <c r="N32" s="2"/>
    </row>
    <row r="33" spans="13:14">
      <c r="M33" s="2"/>
      <c r="N33" s="2"/>
    </row>
    <row r="34" spans="13:14">
      <c r="M34" s="2"/>
      <c r="N34" s="2"/>
    </row>
    <row r="35" spans="13:14">
      <c r="M35" s="2"/>
      <c r="N35" s="2"/>
    </row>
    <row r="36" spans="13:14">
      <c r="M36" s="2"/>
      <c r="N36" s="2"/>
    </row>
    <row r="37" spans="13:14">
      <c r="M37" s="2"/>
      <c r="N37" s="2"/>
    </row>
    <row r="38" spans="13:14">
      <c r="M38" s="2"/>
      <c r="N38" s="2"/>
    </row>
    <row r="39" spans="13:14">
      <c r="M39" s="2"/>
      <c r="N39" s="2"/>
    </row>
    <row r="40" spans="13:14">
      <c r="M40" s="2"/>
      <c r="N40" s="2"/>
    </row>
    <row r="41" spans="13:14">
      <c r="M41" s="2"/>
      <c r="N41" s="2"/>
    </row>
    <row r="42" spans="13:14">
      <c r="M42" s="2"/>
      <c r="N42" s="2"/>
    </row>
  </sheetData>
  <mergeCells count="4">
    <mergeCell ref="D12:F12"/>
    <mergeCell ref="D13:F13"/>
    <mergeCell ref="D14:F14"/>
    <mergeCell ref="D15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2025-10-07T09:57:09Z</dcterms:created>
  <dcterms:modified xsi:type="dcterms:W3CDTF">2025-10-08T09:40:35Z</dcterms:modified>
  <cp:category/>
  <cp:contentStatus/>
</cp:coreProperties>
</file>