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6"/>
  <workbookPr/>
  <xr:revisionPtr revIDLastSave="0" documentId="8_{80E85B58-56B9-4D6D-8292-834767C33F24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Payroll" sheetId="1" r:id="rId1"/>
    <sheet name="Gradebook" sheetId="2" r:id="rId2"/>
    <sheet name="Decision Maker 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3" l="1"/>
  <c r="L7" i="3"/>
  <c r="L8" i="3"/>
  <c r="L9" i="3"/>
  <c r="L5" i="3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C6" i="3"/>
  <c r="C7" i="3"/>
  <c r="C8" i="3"/>
  <c r="C9" i="3"/>
  <c r="C5" i="3"/>
  <c r="K24" i="2"/>
  <c r="J24" i="2"/>
  <c r="I24" i="2"/>
  <c r="H24" i="2"/>
  <c r="K23" i="2"/>
  <c r="J23" i="2"/>
  <c r="I23" i="2"/>
  <c r="H23" i="2"/>
  <c r="K22" i="2"/>
  <c r="J22" i="2"/>
  <c r="I22" i="2"/>
  <c r="H22" i="2"/>
  <c r="D22" i="2"/>
  <c r="E22" i="2"/>
  <c r="F22" i="2"/>
  <c r="D23" i="2"/>
  <c r="E23" i="2"/>
  <c r="F23" i="2"/>
  <c r="D24" i="2"/>
  <c r="E24" i="2"/>
  <c r="F24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AC24" i="1"/>
  <c r="AC25" i="1"/>
  <c r="AC26" i="1"/>
  <c r="AC2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4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Y4" i="1"/>
  <c r="Z3" i="1"/>
  <c r="AA3" i="1"/>
  <c r="AB3" i="1"/>
  <c r="Y3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4" i="1"/>
  <c r="S4" i="1"/>
  <c r="T3" i="1"/>
  <c r="U3" i="1" s="1"/>
  <c r="V3" i="1" s="1"/>
  <c r="W3" i="1" s="1"/>
  <c r="R20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I4" i="1"/>
  <c r="M20" i="1"/>
  <c r="L20" i="1"/>
  <c r="K20" i="1"/>
  <c r="J20" i="1"/>
  <c r="O3" i="1"/>
  <c r="P3" i="1" s="1"/>
  <c r="Q3" i="1" s="1"/>
  <c r="R3" i="1" s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23" i="1"/>
  <c r="D24" i="1"/>
  <c r="D25" i="1"/>
  <c r="D26" i="1"/>
  <c r="C26" i="1"/>
  <c r="C25" i="1"/>
  <c r="C24" i="1"/>
  <c r="C23" i="1"/>
  <c r="N5" i="1"/>
  <c r="X5" i="1" s="1"/>
  <c r="N6" i="1"/>
  <c r="X6" i="1" s="1"/>
  <c r="N7" i="1"/>
  <c r="X7" i="1" s="1"/>
  <c r="N8" i="1"/>
  <c r="X8" i="1" s="1"/>
  <c r="N9" i="1"/>
  <c r="X9" i="1" s="1"/>
  <c r="N10" i="1"/>
  <c r="X10" i="1" s="1"/>
  <c r="N11" i="1"/>
  <c r="X11" i="1" s="1"/>
  <c r="N12" i="1"/>
  <c r="X12" i="1" s="1"/>
  <c r="N13" i="1"/>
  <c r="X13" i="1" s="1"/>
  <c r="N14" i="1"/>
  <c r="X14" i="1" s="1"/>
  <c r="N15" i="1"/>
  <c r="X15" i="1" s="1"/>
  <c r="N16" i="1"/>
  <c r="X16" i="1" s="1"/>
  <c r="N17" i="1"/>
  <c r="X17" i="1" s="1"/>
  <c r="N18" i="1"/>
  <c r="X18" i="1" s="1"/>
  <c r="N19" i="1"/>
  <c r="X19" i="1" s="1"/>
  <c r="N20" i="1"/>
  <c r="X20" i="1" s="1"/>
  <c r="N4" i="1"/>
  <c r="N26" i="1" l="1"/>
  <c r="N25" i="1"/>
  <c r="N23" i="1"/>
  <c r="N24" i="1"/>
  <c r="X4" i="1" l="1"/>
</calcChain>
</file>

<file path=xl/sharedStrings.xml><?xml version="1.0" encoding="utf-8"?>
<sst xmlns="http://schemas.openxmlformats.org/spreadsheetml/2006/main" count="111" uniqueCount="66">
  <si>
    <t>Employee Payroll</t>
  </si>
  <si>
    <t>Hours Worked</t>
  </si>
  <si>
    <t>Overtime Hours</t>
  </si>
  <si>
    <t>Pay</t>
  </si>
  <si>
    <t>Overtime Bonus</t>
  </si>
  <si>
    <t>Total Pay</t>
  </si>
  <si>
    <t>January Pay</t>
  </si>
  <si>
    <t>Last Name</t>
  </si>
  <si>
    <t>First Name</t>
  </si>
  <si>
    <t>Hourly Wage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</si>
  <si>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</si>
  <si>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</si>
  <si>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</si>
  <si>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</si>
  <si>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</si>
  <si>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</si>
  <si>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</si>
  <si>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</si>
  <si>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</si>
  <si>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</si>
  <si>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</si>
  <si>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</si>
  <si>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</si>
  <si>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</si>
  <si>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</si>
  <si>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</si>
  <si>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</si>
  <si>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</si>
  <si>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</si>
  <si>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</si>
  <si>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</si>
  <si>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</si>
  <si>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</si>
  <si>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</si>
  <si>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</si>
  <si>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</si>
  <si>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</si>
  <si>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</si>
  <si>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</si>
  <si>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</si>
  <si>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</si>
  <si>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</si>
  <si>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</si>
  <si>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</si>
  <si>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 xml:space="preserve">Max </t>
  </si>
  <si>
    <t>Min</t>
  </si>
  <si>
    <t>Average</t>
  </si>
  <si>
    <t>Total</t>
  </si>
  <si>
    <t>Gradebook</t>
  </si>
  <si>
    <t>Safety test</t>
  </si>
  <si>
    <t>Company Philosophy test</t>
  </si>
  <si>
    <t>Financial Skills Test</t>
  </si>
  <si>
    <t>Drug Test</t>
  </si>
  <si>
    <t>Fire Employee?</t>
  </si>
  <si>
    <t>Points Possible</t>
  </si>
  <si>
    <t>Career Decision Chart</t>
  </si>
  <si>
    <t>Job</t>
  </si>
  <si>
    <t>Job Market</t>
  </si>
  <si>
    <t>Enjoyment</t>
  </si>
  <si>
    <t>My Talent</t>
  </si>
  <si>
    <t>Schooling</t>
  </si>
  <si>
    <t>McDonald Manager</t>
  </si>
  <si>
    <t>Doctor</t>
  </si>
  <si>
    <t>NFL</t>
  </si>
  <si>
    <t>Engineer</t>
  </si>
  <si>
    <t>Truck Driv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</si>
</sst>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0" formatCode="0.0"/>
  </numFmts>
  <fonts count="1"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/>
    <xf numFmtId="170" fontId="0" fillId="0" borderId="0" xfId="0" applyNumberFormat="1"/>
    <xf numFmtId="0" fontId="0" fillId="0" borderId="0" xfId="0" applyAlignment="1">
      <alignment wrapText="1"/>
    </xf>
    <xf numFmtId="16" fontId="0" fillId="2" borderId="0" xfId="0" applyNumberFormat="1" applyFill="1"/>
    <xf numFmtId="0" fontId="0" fillId="2" borderId="0" xfId="0" applyNumberFormat="1" applyFill="1"/>
    <xf numFmtId="16" fontId="0" fillId="3" borderId="0" xfId="0" applyNumberFormat="1" applyFill="1"/>
    <xf numFmtId="0" fontId="0" fillId="3" borderId="0" xfId="0" applyNumberFormat="1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0" fontId="0" fillId="0" borderId="0" xfId="0" applyAlignment="1">
      <alignment textRotation="90"/>
    </xf>
    <xf numFmtId="10" fontId="0" fillId="0" borderId="0" xfId="0" applyNumberFormat="1"/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Gradebook!A4:A20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412-86A5-F6C6BAC3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068744"/>
        <c:axId val="654405128"/>
      </c:barChart>
      <c:catAx>
        <c:axId val="65406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05128"/>
        <c:crosses val="autoZero"/>
        <c:auto val="1"/>
        <c:lblAlgn val="ctr"/>
        <c:lblOffset val="100"/>
        <c:noMultiLvlLbl val="0"/>
      </c:catAx>
      <c:valAx>
        <c:axId val="6544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6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Gradebook!A4:A20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4-4DFD-97EB-2DB35A69E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403592"/>
        <c:axId val="139908615"/>
      </c:barChart>
      <c:catAx>
        <c:axId val="65440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08615"/>
        <c:crosses val="autoZero"/>
        <c:auto val="1"/>
        <c:lblAlgn val="ctr"/>
        <c:lblOffset val="100"/>
        <c:noMultiLvlLbl val="0"/>
      </c:catAx>
      <c:valAx>
        <c:axId val="139908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0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Gradebook!A4:A20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6-4253-9559-09C498150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226631"/>
        <c:axId val="851228679"/>
      </c:barChart>
      <c:catAx>
        <c:axId val="851226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28679"/>
        <c:crosses val="autoZero"/>
        <c:auto val="1"/>
        <c:lblAlgn val="ctr"/>
        <c:lblOffset val="100"/>
        <c:noMultiLvlLbl val="0"/>
      </c:catAx>
      <c:valAx>
        <c:axId val="851228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26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1</xdr:row>
      <xdr:rowOff>38100</xdr:rowOff>
    </xdr:from>
    <xdr:to>
      <xdr:col>22</xdr:col>
      <xdr:colOff>76200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AAA6F-3E1D-8821-2D4F-DFE1E0BB4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352425</xdr:colOff>
      <xdr:row>17</xdr:row>
      <xdr:rowOff>19050</xdr:rowOff>
    </xdr:from>
    <xdr:to>
      <xdr:col>22</xdr:col>
      <xdr:colOff>47625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6A8DA-D8F5-D972-2DAC-EADB98973ECB}"/>
            </a:ext>
            <a:ext uri="{147F2762-F138-4A5C-976F-8EAC2B608ADB}">
              <a16:predDERef xmlns:a16="http://schemas.microsoft.com/office/drawing/2014/main" pred="{403AAA6F-3E1D-8821-2D4F-DFE1E0BB4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476250</xdr:colOff>
      <xdr:row>9</xdr:row>
      <xdr:rowOff>76200</xdr:rowOff>
    </xdr:from>
    <xdr:to>
      <xdr:col>30</xdr:col>
      <xdr:colOff>171450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BFC95-21CF-9A2E-6D8E-5A874529D5B5}"/>
            </a:ext>
            <a:ext uri="{147F2762-F138-4A5C-976F-8EAC2B608ADB}">
              <a16:predDERef xmlns:a16="http://schemas.microsoft.com/office/drawing/2014/main" pred="{87B6A8DA-D8F5-D972-2DAC-EADB98973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6"/>
  <sheetViews>
    <sheetView topLeftCell="A6" workbookViewId="0">
      <selection activeCell="A23" sqref="A23:A25"/>
    </sheetView>
  </sheetViews>
  <sheetFormatPr defaultRowHeight="15"/>
  <cols>
    <col min="1" max="1" width="15.5703125" bestFit="1" customWidth="1"/>
    <col min="2" max="2" width="10.140625" bestFit="1" customWidth="1"/>
    <col min="3" max="3" width="11.7109375" bestFit="1" customWidth="1"/>
    <col min="4" max="4" width="13" bestFit="1" customWidth="1"/>
    <col min="5" max="8" width="13" customWidth="1"/>
    <col min="9" max="13" width="17.28515625" customWidth="1"/>
    <col min="14" max="14" width="10.7109375" bestFit="1" customWidth="1"/>
    <col min="15" max="18" width="10.7109375" customWidth="1"/>
    <col min="19" max="19" width="14.5703125" bestFit="1" customWidth="1"/>
    <col min="20" max="23" width="14.5703125" customWidth="1"/>
    <col min="24" max="24" width="15" customWidth="1"/>
    <col min="25" max="25" width="12.28515625" customWidth="1"/>
    <col min="26" max="26" width="10.85546875" customWidth="1"/>
    <col min="27" max="27" width="12.85546875" customWidth="1"/>
    <col min="28" max="28" width="13.7109375" customWidth="1"/>
    <col min="29" max="29" width="10.85546875" bestFit="1" customWidth="1"/>
  </cols>
  <sheetData>
    <row r="1" spans="1:29">
      <c r="A1" t="s">
        <v>0</v>
      </c>
    </row>
    <row r="2" spans="1:29">
      <c r="D2" t="s">
        <v>1</v>
      </c>
      <c r="I2" s="4" t="s">
        <v>2</v>
      </c>
      <c r="J2" s="4"/>
      <c r="K2" s="4"/>
      <c r="L2" s="4"/>
      <c r="M2" s="4"/>
      <c r="N2" t="s">
        <v>3</v>
      </c>
      <c r="S2" t="s">
        <v>4</v>
      </c>
      <c r="X2" t="s">
        <v>5</v>
      </c>
      <c r="AC2" t="s">
        <v>6</v>
      </c>
    </row>
    <row r="3" spans="1:29">
      <c r="A3" t="s">
        <v>7</v>
      </c>
      <c r="B3" t="s">
        <v>8</v>
      </c>
      <c r="C3" t="s">
        <v>9</v>
      </c>
      <c r="D3" s="5">
        <v>45658</v>
      </c>
      <c r="E3" s="5">
        <f>D3+7</f>
        <v>45665</v>
      </c>
      <c r="F3" s="5">
        <f t="shared" ref="F3:H3" si="0">E3+7</f>
        <v>45672</v>
      </c>
      <c r="G3" s="5">
        <f t="shared" si="0"/>
        <v>45679</v>
      </c>
      <c r="H3" s="5">
        <f t="shared" si="0"/>
        <v>45686</v>
      </c>
      <c r="I3" s="7">
        <v>45658</v>
      </c>
      <c r="J3" s="7">
        <f>I3+7</f>
        <v>45665</v>
      </c>
      <c r="K3" s="7">
        <f t="shared" ref="K3:M3" si="1">J3+7</f>
        <v>45672</v>
      </c>
      <c r="L3" s="7">
        <f t="shared" si="1"/>
        <v>45679</v>
      </c>
      <c r="M3" s="7">
        <f t="shared" si="1"/>
        <v>45686</v>
      </c>
      <c r="N3" s="9">
        <v>45658</v>
      </c>
      <c r="O3" s="9">
        <f>N3+7</f>
        <v>45665</v>
      </c>
      <c r="P3" s="9">
        <f t="shared" ref="P3:W4" si="2">O3+7</f>
        <v>45672</v>
      </c>
      <c r="Q3" s="9">
        <f t="shared" si="2"/>
        <v>45679</v>
      </c>
      <c r="R3" s="9">
        <f t="shared" si="2"/>
        <v>45686</v>
      </c>
      <c r="S3" s="11">
        <v>45658</v>
      </c>
      <c r="T3" s="11">
        <f>S3+7</f>
        <v>45665</v>
      </c>
      <c r="U3" s="11">
        <f t="shared" si="2"/>
        <v>45672</v>
      </c>
      <c r="V3" s="11">
        <f t="shared" si="2"/>
        <v>45679</v>
      </c>
      <c r="W3" s="11">
        <f t="shared" si="2"/>
        <v>45686</v>
      </c>
      <c r="X3" s="13">
        <v>45658</v>
      </c>
      <c r="Y3" s="13">
        <f>X3+7</f>
        <v>45665</v>
      </c>
      <c r="Z3" s="13">
        <f t="shared" ref="Z3:AB3" si="3">Y3+7</f>
        <v>45672</v>
      </c>
      <c r="AA3" s="13">
        <f t="shared" si="3"/>
        <v>45679</v>
      </c>
      <c r="AB3" s="13">
        <f t="shared" si="3"/>
        <v>45686</v>
      </c>
    </row>
    <row r="4" spans="1:29">
      <c r="A4" t="s">
        <v>10</v>
      </c>
      <c r="B4" t="s">
        <v>11</v>
      </c>
      <c r="C4" s="1">
        <v>15.9</v>
      </c>
      <c r="D4" s="6">
        <v>41</v>
      </c>
      <c r="E4" s="6">
        <v>42</v>
      </c>
      <c r="F4" s="6">
        <v>39</v>
      </c>
      <c r="G4" s="6">
        <v>30</v>
      </c>
      <c r="H4" s="6">
        <v>46</v>
      </c>
      <c r="I4" s="8">
        <f>IF(D4&gt;40,D4-40,0)</f>
        <v>1</v>
      </c>
      <c r="J4" s="8">
        <f>IF(E4&gt;40,E4-40,0)</f>
        <v>2</v>
      </c>
      <c r="K4" s="8">
        <f>IF(F4&gt;40,F4-40,0)</f>
        <v>0</v>
      </c>
      <c r="L4" s="8">
        <f>IF(G4&gt;40,G4-40,0)</f>
        <v>0</v>
      </c>
      <c r="M4" s="8">
        <f>IF(H4&gt;40,H4-40,0)</f>
        <v>6</v>
      </c>
      <c r="N4" s="10">
        <f>C4*D4</f>
        <v>651.9</v>
      </c>
      <c r="O4" s="10">
        <f>$C4*E4</f>
        <v>667.80000000000007</v>
      </c>
      <c r="P4" s="10">
        <f>$C4*F4</f>
        <v>620.1</v>
      </c>
      <c r="Q4" s="10">
        <f>$C4*G4</f>
        <v>477</v>
      </c>
      <c r="R4" s="10">
        <f>$C4*H4</f>
        <v>731.4</v>
      </c>
      <c r="S4" s="12">
        <f>0.5*$C4*I4</f>
        <v>7.95</v>
      </c>
      <c r="T4" s="12">
        <f>0.5*$C4*J4</f>
        <v>15.9</v>
      </c>
      <c r="U4" s="12">
        <f>0.5*$C4*K4</f>
        <v>0</v>
      </c>
      <c r="V4" s="12">
        <f>0.5*$C4*L4</f>
        <v>0</v>
      </c>
      <c r="W4" s="12">
        <f>0.5*$C4*M4</f>
        <v>47.7</v>
      </c>
      <c r="X4" s="14">
        <f>N4+S4</f>
        <v>659.85</v>
      </c>
      <c r="Y4" s="14">
        <f t="shared" ref="Y4:AB19" si="4">O4+T4</f>
        <v>683.7</v>
      </c>
      <c r="Z4" s="14">
        <f t="shared" si="4"/>
        <v>620.1</v>
      </c>
      <c r="AA4" s="14">
        <f t="shared" si="4"/>
        <v>477</v>
      </c>
      <c r="AB4" s="14">
        <f t="shared" si="4"/>
        <v>779.1</v>
      </c>
      <c r="AC4" s="1">
        <f>SUM(X4:AB4)</f>
        <v>3219.75</v>
      </c>
    </row>
    <row r="5" spans="1:29">
      <c r="A5" t="s">
        <v>12</v>
      </c>
      <c r="B5" t="s">
        <v>13</v>
      </c>
      <c r="C5" s="1">
        <v>10</v>
      </c>
      <c r="D5" s="6">
        <v>42</v>
      </c>
      <c r="E5" s="6">
        <v>41</v>
      </c>
      <c r="F5" s="6">
        <v>40</v>
      </c>
      <c r="G5" s="6">
        <v>38</v>
      </c>
      <c r="H5" s="6">
        <v>44</v>
      </c>
      <c r="I5" s="8">
        <f t="shared" ref="I5:J20" si="5">IF(D5&gt;40,D5-40,0)</f>
        <v>2</v>
      </c>
      <c r="J5" s="8">
        <f t="shared" si="5"/>
        <v>1</v>
      </c>
      <c r="K5" s="8">
        <f t="shared" ref="K5:M5" si="6">IF(F5&gt;40,F5-40,0)</f>
        <v>0</v>
      </c>
      <c r="L5" s="8">
        <f t="shared" si="6"/>
        <v>0</v>
      </c>
      <c r="M5" s="8">
        <f t="shared" si="6"/>
        <v>4</v>
      </c>
      <c r="N5" s="10">
        <f t="shared" ref="N5:O20" si="7">C5*D5</f>
        <v>420</v>
      </c>
      <c r="O5" s="10">
        <f t="shared" ref="O5:O20" si="8">$C5*E5</f>
        <v>410</v>
      </c>
      <c r="P5" s="10">
        <f t="shared" ref="P5:P20" si="9">$C5*F5</f>
        <v>400</v>
      </c>
      <c r="Q5" s="10">
        <f t="shared" ref="Q5:Q20" si="10">$C5*G5</f>
        <v>380</v>
      </c>
      <c r="R5" s="10">
        <f t="shared" ref="R5:R19" si="11">$C5*H5</f>
        <v>440</v>
      </c>
      <c r="S5" s="12">
        <f t="shared" ref="S5:S20" si="12">0.5*$C5*I5</f>
        <v>10</v>
      </c>
      <c r="T5" s="12">
        <f t="shared" ref="T5:W20" si="13">0.5*$C5*J5</f>
        <v>5</v>
      </c>
      <c r="U5" s="12">
        <f t="shared" si="13"/>
        <v>0</v>
      </c>
      <c r="V5" s="12">
        <f t="shared" si="13"/>
        <v>0</v>
      </c>
      <c r="W5" s="12">
        <f t="shared" si="13"/>
        <v>20</v>
      </c>
      <c r="X5" s="14">
        <f t="shared" ref="X5:X20" si="14">N5+S5</f>
        <v>430</v>
      </c>
      <c r="Y5" s="14">
        <f t="shared" si="4"/>
        <v>415</v>
      </c>
      <c r="Z5" s="14">
        <f t="shared" si="4"/>
        <v>400</v>
      </c>
      <c r="AA5" s="14">
        <f t="shared" si="4"/>
        <v>380</v>
      </c>
      <c r="AB5" s="14">
        <f t="shared" si="4"/>
        <v>460</v>
      </c>
      <c r="AC5" s="1">
        <f t="shared" ref="AC5:AC20" si="15">SUM(X5:AB5)</f>
        <v>2085</v>
      </c>
    </row>
    <row r="6" spans="1:29">
      <c r="A6" t="s">
        <v>14</v>
      </c>
      <c r="B6" t="s">
        <v>15</v>
      </c>
      <c r="C6" s="1">
        <v>22.1</v>
      </c>
      <c r="D6" s="6">
        <v>49</v>
      </c>
      <c r="E6" s="6">
        <v>40</v>
      </c>
      <c r="F6" s="6">
        <v>33</v>
      </c>
      <c r="G6" s="6">
        <v>20</v>
      </c>
      <c r="H6" s="6">
        <v>18</v>
      </c>
      <c r="I6" s="8">
        <f t="shared" si="5"/>
        <v>9</v>
      </c>
      <c r="J6" s="8">
        <f t="shared" si="5"/>
        <v>0</v>
      </c>
      <c r="K6" s="8">
        <f t="shared" ref="K6:M6" si="16">IF(F6&gt;40,F6-40,0)</f>
        <v>0</v>
      </c>
      <c r="L6" s="8">
        <f t="shared" si="16"/>
        <v>0</v>
      </c>
      <c r="M6" s="8">
        <f t="shared" si="16"/>
        <v>0</v>
      </c>
      <c r="N6" s="10">
        <f t="shared" si="7"/>
        <v>1082.9000000000001</v>
      </c>
      <c r="O6" s="10">
        <f t="shared" si="8"/>
        <v>884</v>
      </c>
      <c r="P6" s="10">
        <f t="shared" si="9"/>
        <v>729.30000000000007</v>
      </c>
      <c r="Q6" s="10">
        <f t="shared" si="10"/>
        <v>442</v>
      </c>
      <c r="R6" s="10">
        <f t="shared" si="11"/>
        <v>397.8</v>
      </c>
      <c r="S6" s="12">
        <f t="shared" si="12"/>
        <v>99.45</v>
      </c>
      <c r="T6" s="12">
        <f t="shared" si="13"/>
        <v>0</v>
      </c>
      <c r="U6" s="12">
        <f t="shared" si="13"/>
        <v>0</v>
      </c>
      <c r="V6" s="12">
        <f t="shared" si="13"/>
        <v>0</v>
      </c>
      <c r="W6" s="12">
        <f t="shared" si="13"/>
        <v>0</v>
      </c>
      <c r="X6" s="14">
        <f t="shared" si="14"/>
        <v>1182.3500000000001</v>
      </c>
      <c r="Y6" s="14">
        <f t="shared" si="4"/>
        <v>884</v>
      </c>
      <c r="Z6" s="14">
        <f t="shared" si="4"/>
        <v>729.30000000000007</v>
      </c>
      <c r="AA6" s="14">
        <f t="shared" si="4"/>
        <v>442</v>
      </c>
      <c r="AB6" s="14">
        <f t="shared" si="4"/>
        <v>397.8</v>
      </c>
      <c r="AC6" s="1">
        <f t="shared" si="15"/>
        <v>3635.4500000000007</v>
      </c>
    </row>
    <row r="7" spans="1:29">
      <c r="A7" t="s">
        <v>16</v>
      </c>
      <c r="B7" t="s">
        <v>17</v>
      </c>
      <c r="C7" s="1">
        <v>19.100000000000001</v>
      </c>
      <c r="D7" s="6">
        <v>41</v>
      </c>
      <c r="E7" s="6">
        <v>50</v>
      </c>
      <c r="F7" s="6">
        <v>47</v>
      </c>
      <c r="G7" s="6">
        <v>30</v>
      </c>
      <c r="H7" s="6">
        <v>39</v>
      </c>
      <c r="I7" s="8">
        <f t="shared" si="5"/>
        <v>1</v>
      </c>
      <c r="J7" s="8">
        <f t="shared" si="5"/>
        <v>10</v>
      </c>
      <c r="K7" s="8">
        <f t="shared" ref="K7:M7" si="17">IF(F7&gt;40,F7-40,0)</f>
        <v>7</v>
      </c>
      <c r="L7" s="8">
        <f t="shared" si="17"/>
        <v>0</v>
      </c>
      <c r="M7" s="8">
        <f t="shared" si="17"/>
        <v>0</v>
      </c>
      <c r="N7" s="10">
        <f t="shared" si="7"/>
        <v>783.1</v>
      </c>
      <c r="O7" s="10">
        <f t="shared" si="8"/>
        <v>955.00000000000011</v>
      </c>
      <c r="P7" s="10">
        <f t="shared" si="9"/>
        <v>897.7</v>
      </c>
      <c r="Q7" s="10">
        <f t="shared" si="10"/>
        <v>573</v>
      </c>
      <c r="R7" s="10">
        <f t="shared" si="11"/>
        <v>744.90000000000009</v>
      </c>
      <c r="S7" s="12">
        <f t="shared" si="12"/>
        <v>9.5500000000000007</v>
      </c>
      <c r="T7" s="12">
        <f t="shared" si="13"/>
        <v>95.5</v>
      </c>
      <c r="U7" s="12">
        <f t="shared" si="13"/>
        <v>66.850000000000009</v>
      </c>
      <c r="V7" s="12">
        <f t="shared" si="13"/>
        <v>0</v>
      </c>
      <c r="W7" s="12">
        <f t="shared" si="13"/>
        <v>0</v>
      </c>
      <c r="X7" s="14">
        <f t="shared" si="14"/>
        <v>792.65</v>
      </c>
      <c r="Y7" s="14">
        <f t="shared" si="4"/>
        <v>1050.5</v>
      </c>
      <c r="Z7" s="14">
        <f t="shared" si="4"/>
        <v>964.55000000000007</v>
      </c>
      <c r="AA7" s="14">
        <f t="shared" si="4"/>
        <v>573</v>
      </c>
      <c r="AB7" s="14">
        <f t="shared" si="4"/>
        <v>744.90000000000009</v>
      </c>
      <c r="AC7" s="1">
        <f t="shared" si="15"/>
        <v>4125.6000000000004</v>
      </c>
    </row>
    <row r="8" spans="1:29">
      <c r="A8" t="s">
        <v>18</v>
      </c>
      <c r="B8" t="s">
        <v>19</v>
      </c>
      <c r="C8" s="1">
        <v>6.9</v>
      </c>
      <c r="D8" s="6">
        <v>39</v>
      </c>
      <c r="E8" s="6">
        <v>52</v>
      </c>
      <c r="F8" s="6">
        <v>42</v>
      </c>
      <c r="G8" s="6">
        <v>40</v>
      </c>
      <c r="H8" s="6">
        <v>40</v>
      </c>
      <c r="I8" s="8">
        <f t="shared" si="5"/>
        <v>0</v>
      </c>
      <c r="J8" s="8">
        <f t="shared" si="5"/>
        <v>12</v>
      </c>
      <c r="K8" s="8">
        <f t="shared" ref="K8:M8" si="18">IF(F8&gt;40,F8-40,0)</f>
        <v>2</v>
      </c>
      <c r="L8" s="8">
        <f t="shared" si="18"/>
        <v>0</v>
      </c>
      <c r="M8" s="8">
        <f t="shared" si="18"/>
        <v>0</v>
      </c>
      <c r="N8" s="10">
        <f t="shared" si="7"/>
        <v>269.10000000000002</v>
      </c>
      <c r="O8" s="10">
        <f t="shared" si="8"/>
        <v>358.8</v>
      </c>
      <c r="P8" s="10">
        <f t="shared" si="9"/>
        <v>289.8</v>
      </c>
      <c r="Q8" s="10">
        <f t="shared" si="10"/>
        <v>276</v>
      </c>
      <c r="R8" s="10">
        <f t="shared" si="11"/>
        <v>276</v>
      </c>
      <c r="S8" s="12">
        <f t="shared" si="12"/>
        <v>0</v>
      </c>
      <c r="T8" s="12">
        <f t="shared" si="13"/>
        <v>41.400000000000006</v>
      </c>
      <c r="U8" s="12">
        <f t="shared" si="13"/>
        <v>6.9</v>
      </c>
      <c r="V8" s="12">
        <f t="shared" si="13"/>
        <v>0</v>
      </c>
      <c r="W8" s="12">
        <f t="shared" si="13"/>
        <v>0</v>
      </c>
      <c r="X8" s="14">
        <f t="shared" si="14"/>
        <v>269.10000000000002</v>
      </c>
      <c r="Y8" s="14">
        <f t="shared" si="4"/>
        <v>400.20000000000005</v>
      </c>
      <c r="Z8" s="14">
        <f t="shared" si="4"/>
        <v>296.7</v>
      </c>
      <c r="AA8" s="14">
        <f t="shared" si="4"/>
        <v>276</v>
      </c>
      <c r="AB8" s="14">
        <f t="shared" si="4"/>
        <v>276</v>
      </c>
      <c r="AC8" s="1">
        <f t="shared" si="15"/>
        <v>1518</v>
      </c>
    </row>
    <row r="9" spans="1:29">
      <c r="A9" t="s">
        <v>20</v>
      </c>
      <c r="B9" t="s">
        <v>21</v>
      </c>
      <c r="C9" s="1">
        <v>14.2</v>
      </c>
      <c r="D9" s="6">
        <v>44</v>
      </c>
      <c r="E9" s="6">
        <v>51</v>
      </c>
      <c r="F9" s="6">
        <v>42</v>
      </c>
      <c r="G9" s="6">
        <v>40</v>
      </c>
      <c r="H9" s="6">
        <v>20</v>
      </c>
      <c r="I9" s="8">
        <f t="shared" si="5"/>
        <v>4</v>
      </c>
      <c r="J9" s="8">
        <f t="shared" si="5"/>
        <v>11</v>
      </c>
      <c r="K9" s="8">
        <f t="shared" ref="K9:M9" si="19">IF(F9&gt;40,F9-40,0)</f>
        <v>2</v>
      </c>
      <c r="L9" s="8">
        <f t="shared" si="19"/>
        <v>0</v>
      </c>
      <c r="M9" s="8">
        <f t="shared" si="19"/>
        <v>0</v>
      </c>
      <c r="N9" s="10">
        <f t="shared" si="7"/>
        <v>624.79999999999995</v>
      </c>
      <c r="O9" s="10">
        <f t="shared" si="8"/>
        <v>724.19999999999993</v>
      </c>
      <c r="P9" s="10">
        <f t="shared" si="9"/>
        <v>596.4</v>
      </c>
      <c r="Q9" s="10">
        <f t="shared" si="10"/>
        <v>568</v>
      </c>
      <c r="R9" s="10">
        <f t="shared" si="11"/>
        <v>284</v>
      </c>
      <c r="S9" s="12">
        <f t="shared" si="12"/>
        <v>28.4</v>
      </c>
      <c r="T9" s="12">
        <f t="shared" si="13"/>
        <v>78.099999999999994</v>
      </c>
      <c r="U9" s="12">
        <f t="shared" si="13"/>
        <v>14.2</v>
      </c>
      <c r="V9" s="12">
        <f t="shared" si="13"/>
        <v>0</v>
      </c>
      <c r="W9" s="12">
        <f t="shared" si="13"/>
        <v>0</v>
      </c>
      <c r="X9" s="14">
        <f t="shared" si="14"/>
        <v>653.19999999999993</v>
      </c>
      <c r="Y9" s="14">
        <f t="shared" si="4"/>
        <v>802.3</v>
      </c>
      <c r="Z9" s="14">
        <f t="shared" si="4"/>
        <v>610.6</v>
      </c>
      <c r="AA9" s="14">
        <f t="shared" si="4"/>
        <v>568</v>
      </c>
      <c r="AB9" s="14">
        <f t="shared" si="4"/>
        <v>284</v>
      </c>
      <c r="AC9" s="1">
        <f t="shared" si="15"/>
        <v>2918.1</v>
      </c>
    </row>
    <row r="10" spans="1:29">
      <c r="A10" t="s">
        <v>22</v>
      </c>
      <c r="B10" t="s">
        <v>23</v>
      </c>
      <c r="C10" s="1">
        <v>18</v>
      </c>
      <c r="D10" s="6">
        <v>55</v>
      </c>
      <c r="E10" s="6">
        <v>60</v>
      </c>
      <c r="F10" s="6">
        <v>45</v>
      </c>
      <c r="G10" s="6">
        <v>40</v>
      </c>
      <c r="H10" s="6">
        <v>49</v>
      </c>
      <c r="I10" s="8">
        <f t="shared" si="5"/>
        <v>15</v>
      </c>
      <c r="J10" s="8">
        <f t="shared" si="5"/>
        <v>20</v>
      </c>
      <c r="K10" s="8">
        <f t="shared" ref="K10:M10" si="20">IF(F10&gt;40,F10-40,0)</f>
        <v>5</v>
      </c>
      <c r="L10" s="8">
        <f t="shared" si="20"/>
        <v>0</v>
      </c>
      <c r="M10" s="8">
        <f t="shared" si="20"/>
        <v>9</v>
      </c>
      <c r="N10" s="10">
        <f t="shared" si="7"/>
        <v>990</v>
      </c>
      <c r="O10" s="10">
        <f t="shared" si="8"/>
        <v>1080</v>
      </c>
      <c r="P10" s="10">
        <f t="shared" si="9"/>
        <v>810</v>
      </c>
      <c r="Q10" s="10">
        <f t="shared" si="10"/>
        <v>720</v>
      </c>
      <c r="R10" s="10">
        <f t="shared" si="11"/>
        <v>882</v>
      </c>
      <c r="S10" s="12">
        <f t="shared" si="12"/>
        <v>135</v>
      </c>
      <c r="T10" s="12">
        <f t="shared" si="13"/>
        <v>180</v>
      </c>
      <c r="U10" s="12">
        <f t="shared" si="13"/>
        <v>45</v>
      </c>
      <c r="V10" s="12">
        <f t="shared" si="13"/>
        <v>0</v>
      </c>
      <c r="W10" s="12">
        <f t="shared" si="13"/>
        <v>81</v>
      </c>
      <c r="X10" s="14">
        <f t="shared" si="14"/>
        <v>1125</v>
      </c>
      <c r="Y10" s="14">
        <f t="shared" si="4"/>
        <v>1260</v>
      </c>
      <c r="Z10" s="14">
        <f t="shared" si="4"/>
        <v>855</v>
      </c>
      <c r="AA10" s="14">
        <f t="shared" si="4"/>
        <v>720</v>
      </c>
      <c r="AB10" s="14">
        <f t="shared" si="4"/>
        <v>963</v>
      </c>
      <c r="AC10" s="1">
        <f t="shared" si="15"/>
        <v>4923</v>
      </c>
    </row>
    <row r="11" spans="1:29">
      <c r="A11" t="s">
        <v>24</v>
      </c>
      <c r="B11" t="s">
        <v>25</v>
      </c>
      <c r="C11" s="1">
        <v>17.5</v>
      </c>
      <c r="D11" s="6">
        <v>33</v>
      </c>
      <c r="E11" s="6">
        <v>22</v>
      </c>
      <c r="F11" s="6">
        <v>54</v>
      </c>
      <c r="G11" s="6">
        <v>40</v>
      </c>
      <c r="H11" s="6">
        <v>20</v>
      </c>
      <c r="I11" s="8">
        <f t="shared" si="5"/>
        <v>0</v>
      </c>
      <c r="J11" s="8">
        <f t="shared" si="5"/>
        <v>0</v>
      </c>
      <c r="K11" s="8">
        <f t="shared" ref="K11:M11" si="21">IF(F11&gt;40,F11-40,0)</f>
        <v>14</v>
      </c>
      <c r="L11" s="8">
        <f t="shared" si="21"/>
        <v>0</v>
      </c>
      <c r="M11" s="8">
        <f t="shared" si="21"/>
        <v>0</v>
      </c>
      <c r="N11" s="10">
        <f t="shared" si="7"/>
        <v>577.5</v>
      </c>
      <c r="O11" s="10">
        <f t="shared" si="8"/>
        <v>385</v>
      </c>
      <c r="P11" s="10">
        <f t="shared" si="9"/>
        <v>945</v>
      </c>
      <c r="Q11" s="10">
        <f t="shared" si="10"/>
        <v>700</v>
      </c>
      <c r="R11" s="10">
        <f t="shared" si="11"/>
        <v>350</v>
      </c>
      <c r="S11" s="12">
        <f t="shared" si="12"/>
        <v>0</v>
      </c>
      <c r="T11" s="12">
        <f t="shared" si="13"/>
        <v>0</v>
      </c>
      <c r="U11" s="12">
        <f t="shared" si="13"/>
        <v>122.5</v>
      </c>
      <c r="V11" s="12">
        <f t="shared" si="13"/>
        <v>0</v>
      </c>
      <c r="W11" s="12">
        <f t="shared" si="13"/>
        <v>0</v>
      </c>
      <c r="X11" s="14">
        <f t="shared" si="14"/>
        <v>577.5</v>
      </c>
      <c r="Y11" s="14">
        <f t="shared" si="4"/>
        <v>385</v>
      </c>
      <c r="Z11" s="14">
        <f t="shared" si="4"/>
        <v>1067.5</v>
      </c>
      <c r="AA11" s="14">
        <f t="shared" si="4"/>
        <v>700</v>
      </c>
      <c r="AB11" s="14">
        <f t="shared" si="4"/>
        <v>350</v>
      </c>
      <c r="AC11" s="1">
        <f t="shared" si="15"/>
        <v>3080</v>
      </c>
    </row>
    <row r="12" spans="1:29">
      <c r="A12" t="s">
        <v>26</v>
      </c>
      <c r="B12" t="s">
        <v>27</v>
      </c>
      <c r="C12" s="1">
        <v>14.7</v>
      </c>
      <c r="D12" s="6">
        <v>29</v>
      </c>
      <c r="E12" s="6">
        <v>40</v>
      </c>
      <c r="F12" s="6">
        <v>42</v>
      </c>
      <c r="G12" s="6">
        <v>40</v>
      </c>
      <c r="H12" s="6">
        <v>40</v>
      </c>
      <c r="I12" s="8">
        <f t="shared" si="5"/>
        <v>0</v>
      </c>
      <c r="J12" s="8">
        <f t="shared" si="5"/>
        <v>0</v>
      </c>
      <c r="K12" s="8">
        <f t="shared" ref="K12:M12" si="22">IF(F12&gt;40,F12-40,0)</f>
        <v>2</v>
      </c>
      <c r="L12" s="8">
        <f t="shared" si="22"/>
        <v>0</v>
      </c>
      <c r="M12" s="8">
        <f t="shared" si="22"/>
        <v>0</v>
      </c>
      <c r="N12" s="10">
        <f t="shared" si="7"/>
        <v>426.29999999999995</v>
      </c>
      <c r="O12" s="10">
        <f t="shared" si="8"/>
        <v>588</v>
      </c>
      <c r="P12" s="10">
        <f t="shared" si="9"/>
        <v>617.4</v>
      </c>
      <c r="Q12" s="10">
        <f t="shared" si="10"/>
        <v>588</v>
      </c>
      <c r="R12" s="10">
        <f t="shared" si="11"/>
        <v>588</v>
      </c>
      <c r="S12" s="12">
        <f t="shared" si="12"/>
        <v>0</v>
      </c>
      <c r="T12" s="12">
        <f t="shared" si="13"/>
        <v>0</v>
      </c>
      <c r="U12" s="12">
        <f t="shared" si="13"/>
        <v>14.7</v>
      </c>
      <c r="V12" s="12">
        <f t="shared" si="13"/>
        <v>0</v>
      </c>
      <c r="W12" s="12">
        <f t="shared" si="13"/>
        <v>0</v>
      </c>
      <c r="X12" s="14">
        <f t="shared" si="14"/>
        <v>426.29999999999995</v>
      </c>
      <c r="Y12" s="14">
        <f t="shared" si="4"/>
        <v>588</v>
      </c>
      <c r="Z12" s="14">
        <f t="shared" si="4"/>
        <v>632.1</v>
      </c>
      <c r="AA12" s="14">
        <f t="shared" si="4"/>
        <v>588</v>
      </c>
      <c r="AB12" s="14">
        <f t="shared" si="4"/>
        <v>588</v>
      </c>
      <c r="AC12" s="1">
        <f t="shared" si="15"/>
        <v>2822.4</v>
      </c>
    </row>
    <row r="13" spans="1:29">
      <c r="A13" t="s">
        <v>28</v>
      </c>
      <c r="B13" t="s">
        <v>29</v>
      </c>
      <c r="C13" s="1">
        <v>13.9</v>
      </c>
      <c r="D13" s="6">
        <v>40</v>
      </c>
      <c r="E13" s="6">
        <v>40</v>
      </c>
      <c r="F13" s="6">
        <v>42</v>
      </c>
      <c r="G13" s="6">
        <v>39</v>
      </c>
      <c r="H13" s="6">
        <v>40</v>
      </c>
      <c r="I13" s="8">
        <f t="shared" si="5"/>
        <v>0</v>
      </c>
      <c r="J13" s="8">
        <f t="shared" si="5"/>
        <v>0</v>
      </c>
      <c r="K13" s="8">
        <f t="shared" ref="K13:M13" si="23">IF(F13&gt;40,F13-40,0)</f>
        <v>2</v>
      </c>
      <c r="L13" s="8">
        <f t="shared" si="23"/>
        <v>0</v>
      </c>
      <c r="M13" s="8">
        <f t="shared" si="23"/>
        <v>0</v>
      </c>
      <c r="N13" s="10">
        <f t="shared" si="7"/>
        <v>556</v>
      </c>
      <c r="O13" s="10">
        <f t="shared" si="8"/>
        <v>556</v>
      </c>
      <c r="P13" s="10">
        <f t="shared" si="9"/>
        <v>583.80000000000007</v>
      </c>
      <c r="Q13" s="10">
        <f t="shared" si="10"/>
        <v>542.1</v>
      </c>
      <c r="R13" s="10">
        <f t="shared" si="11"/>
        <v>556</v>
      </c>
      <c r="S13" s="12">
        <f t="shared" si="12"/>
        <v>0</v>
      </c>
      <c r="T13" s="12">
        <f t="shared" si="13"/>
        <v>0</v>
      </c>
      <c r="U13" s="12">
        <f t="shared" si="13"/>
        <v>13.9</v>
      </c>
      <c r="V13" s="12">
        <f t="shared" si="13"/>
        <v>0</v>
      </c>
      <c r="W13" s="12">
        <f t="shared" si="13"/>
        <v>0</v>
      </c>
      <c r="X13" s="14">
        <f t="shared" si="14"/>
        <v>556</v>
      </c>
      <c r="Y13" s="14">
        <f t="shared" si="4"/>
        <v>556</v>
      </c>
      <c r="Z13" s="14">
        <f t="shared" si="4"/>
        <v>597.70000000000005</v>
      </c>
      <c r="AA13" s="14">
        <f t="shared" si="4"/>
        <v>542.1</v>
      </c>
      <c r="AB13" s="14">
        <f t="shared" si="4"/>
        <v>556</v>
      </c>
      <c r="AC13" s="1">
        <f t="shared" si="15"/>
        <v>2807.8</v>
      </c>
    </row>
    <row r="14" spans="1:29">
      <c r="A14" t="s">
        <v>30</v>
      </c>
      <c r="B14" t="s">
        <v>31</v>
      </c>
      <c r="C14" s="1">
        <v>11.2</v>
      </c>
      <c r="D14" s="6">
        <v>40</v>
      </c>
      <c r="E14" s="6">
        <v>40</v>
      </c>
      <c r="F14" s="6">
        <v>41</v>
      </c>
      <c r="G14" s="6">
        <v>42</v>
      </c>
      <c r="H14" s="6">
        <v>40</v>
      </c>
      <c r="I14" s="8">
        <f t="shared" si="5"/>
        <v>0</v>
      </c>
      <c r="J14" s="8">
        <f t="shared" si="5"/>
        <v>0</v>
      </c>
      <c r="K14" s="8">
        <f t="shared" ref="K14:M14" si="24">IF(F14&gt;40,F14-40,0)</f>
        <v>1</v>
      </c>
      <c r="L14" s="8">
        <f t="shared" si="24"/>
        <v>2</v>
      </c>
      <c r="M14" s="8">
        <f t="shared" si="24"/>
        <v>0</v>
      </c>
      <c r="N14" s="10">
        <f t="shared" si="7"/>
        <v>448</v>
      </c>
      <c r="O14" s="10">
        <f t="shared" si="8"/>
        <v>448</v>
      </c>
      <c r="P14" s="10">
        <f t="shared" si="9"/>
        <v>459.2</v>
      </c>
      <c r="Q14" s="10">
        <f t="shared" si="10"/>
        <v>470.4</v>
      </c>
      <c r="R14" s="10">
        <f t="shared" si="11"/>
        <v>448</v>
      </c>
      <c r="S14" s="12">
        <f t="shared" si="12"/>
        <v>0</v>
      </c>
      <c r="T14" s="12">
        <f t="shared" si="13"/>
        <v>0</v>
      </c>
      <c r="U14" s="12">
        <f t="shared" si="13"/>
        <v>5.6</v>
      </c>
      <c r="V14" s="12">
        <f t="shared" si="13"/>
        <v>11.2</v>
      </c>
      <c r="W14" s="12">
        <f t="shared" si="13"/>
        <v>0</v>
      </c>
      <c r="X14" s="14">
        <f t="shared" si="14"/>
        <v>448</v>
      </c>
      <c r="Y14" s="14">
        <f t="shared" si="4"/>
        <v>448</v>
      </c>
      <c r="Z14" s="14">
        <f t="shared" si="4"/>
        <v>464.8</v>
      </c>
      <c r="AA14" s="14">
        <f t="shared" si="4"/>
        <v>481.59999999999997</v>
      </c>
      <c r="AB14" s="14">
        <f t="shared" si="4"/>
        <v>448</v>
      </c>
      <c r="AC14" s="1">
        <f t="shared" si="15"/>
        <v>2290.3999999999996</v>
      </c>
    </row>
    <row r="15" spans="1:29">
      <c r="A15" t="s">
        <v>32</v>
      </c>
      <c r="B15" t="s">
        <v>33</v>
      </c>
      <c r="C15" s="1">
        <v>10.1</v>
      </c>
      <c r="D15" s="6">
        <v>40</v>
      </c>
      <c r="E15" s="6">
        <v>42</v>
      </c>
      <c r="F15" s="6">
        <v>39</v>
      </c>
      <c r="G15" s="6">
        <v>42</v>
      </c>
      <c r="H15" s="6">
        <v>40</v>
      </c>
      <c r="I15" s="8">
        <f t="shared" si="5"/>
        <v>0</v>
      </c>
      <c r="J15" s="8">
        <f t="shared" si="5"/>
        <v>2</v>
      </c>
      <c r="K15" s="8">
        <f t="shared" ref="K15:M15" si="25">IF(F15&gt;40,F15-40,0)</f>
        <v>0</v>
      </c>
      <c r="L15" s="8">
        <f t="shared" si="25"/>
        <v>2</v>
      </c>
      <c r="M15" s="8">
        <f t="shared" si="25"/>
        <v>0</v>
      </c>
      <c r="N15" s="10">
        <f t="shared" si="7"/>
        <v>404</v>
      </c>
      <c r="O15" s="10">
        <f t="shared" si="8"/>
        <v>424.2</v>
      </c>
      <c r="P15" s="10">
        <f t="shared" si="9"/>
        <v>393.9</v>
      </c>
      <c r="Q15" s="10">
        <f t="shared" si="10"/>
        <v>424.2</v>
      </c>
      <c r="R15" s="10">
        <f t="shared" si="11"/>
        <v>404</v>
      </c>
      <c r="S15" s="12">
        <f t="shared" si="12"/>
        <v>0</v>
      </c>
      <c r="T15" s="12">
        <f t="shared" si="13"/>
        <v>10.1</v>
      </c>
      <c r="U15" s="12">
        <f t="shared" si="13"/>
        <v>0</v>
      </c>
      <c r="V15" s="12">
        <f t="shared" si="13"/>
        <v>10.1</v>
      </c>
      <c r="W15" s="12">
        <f t="shared" si="13"/>
        <v>0</v>
      </c>
      <c r="X15" s="14">
        <f t="shared" si="14"/>
        <v>404</v>
      </c>
      <c r="Y15" s="14">
        <f t="shared" si="4"/>
        <v>434.3</v>
      </c>
      <c r="Z15" s="14">
        <f t="shared" si="4"/>
        <v>393.9</v>
      </c>
      <c r="AA15" s="14">
        <f t="shared" si="4"/>
        <v>434.3</v>
      </c>
      <c r="AB15" s="14">
        <f t="shared" si="4"/>
        <v>404</v>
      </c>
      <c r="AC15" s="1">
        <f t="shared" si="15"/>
        <v>2070.5</v>
      </c>
    </row>
    <row r="16" spans="1:29">
      <c r="A16" t="s">
        <v>34</v>
      </c>
      <c r="B16" t="s">
        <v>35</v>
      </c>
      <c r="C16" s="1">
        <v>9</v>
      </c>
      <c r="D16" s="6">
        <v>42</v>
      </c>
      <c r="E16" s="6">
        <v>43</v>
      </c>
      <c r="F16" s="6">
        <v>39</v>
      </c>
      <c r="G16" s="6">
        <v>41</v>
      </c>
      <c r="H16" s="6">
        <v>40</v>
      </c>
      <c r="I16" s="8">
        <f t="shared" si="5"/>
        <v>2</v>
      </c>
      <c r="J16" s="8">
        <f t="shared" si="5"/>
        <v>3</v>
      </c>
      <c r="K16" s="8">
        <f t="shared" ref="K16:M16" si="26">IF(F16&gt;40,F16-40,0)</f>
        <v>0</v>
      </c>
      <c r="L16" s="8">
        <f t="shared" si="26"/>
        <v>1</v>
      </c>
      <c r="M16" s="8">
        <f t="shared" si="26"/>
        <v>0</v>
      </c>
      <c r="N16" s="10">
        <f t="shared" si="7"/>
        <v>378</v>
      </c>
      <c r="O16" s="10">
        <f t="shared" si="8"/>
        <v>387</v>
      </c>
      <c r="P16" s="10">
        <f t="shared" si="9"/>
        <v>351</v>
      </c>
      <c r="Q16" s="10">
        <f t="shared" si="10"/>
        <v>369</v>
      </c>
      <c r="R16" s="10">
        <f t="shared" si="11"/>
        <v>360</v>
      </c>
      <c r="S16" s="12">
        <f t="shared" si="12"/>
        <v>9</v>
      </c>
      <c r="T16" s="12">
        <f t="shared" si="13"/>
        <v>13.5</v>
      </c>
      <c r="U16" s="12">
        <f t="shared" si="13"/>
        <v>0</v>
      </c>
      <c r="V16" s="12">
        <f t="shared" si="13"/>
        <v>4.5</v>
      </c>
      <c r="W16" s="12">
        <f t="shared" si="13"/>
        <v>0</v>
      </c>
      <c r="X16" s="14">
        <f t="shared" si="14"/>
        <v>387</v>
      </c>
      <c r="Y16" s="14">
        <f t="shared" si="4"/>
        <v>400.5</v>
      </c>
      <c r="Z16" s="14">
        <f t="shared" si="4"/>
        <v>351</v>
      </c>
      <c r="AA16" s="14">
        <f t="shared" si="4"/>
        <v>373.5</v>
      </c>
      <c r="AB16" s="14">
        <f t="shared" si="4"/>
        <v>360</v>
      </c>
      <c r="AC16" s="1">
        <f t="shared" si="15"/>
        <v>1872</v>
      </c>
    </row>
    <row r="17" spans="1:39">
      <c r="A17" t="s">
        <v>36</v>
      </c>
      <c r="B17" t="s">
        <v>37</v>
      </c>
      <c r="C17" s="1">
        <v>8.44</v>
      </c>
      <c r="D17" s="6">
        <v>40</v>
      </c>
      <c r="E17" s="6">
        <v>42</v>
      </c>
      <c r="F17" s="6">
        <v>39</v>
      </c>
      <c r="G17" s="6">
        <v>28</v>
      </c>
      <c r="H17" s="6">
        <v>40</v>
      </c>
      <c r="I17" s="8">
        <f t="shared" si="5"/>
        <v>0</v>
      </c>
      <c r="J17" s="8">
        <f t="shared" si="5"/>
        <v>2</v>
      </c>
      <c r="K17" s="8">
        <f t="shared" ref="K17:M17" si="27">IF(F17&gt;40,F17-40,0)</f>
        <v>0</v>
      </c>
      <c r="L17" s="8">
        <f t="shared" si="27"/>
        <v>0</v>
      </c>
      <c r="M17" s="8">
        <f t="shared" si="27"/>
        <v>0</v>
      </c>
      <c r="N17" s="10">
        <f t="shared" si="7"/>
        <v>337.59999999999997</v>
      </c>
      <c r="O17" s="10">
        <f t="shared" si="8"/>
        <v>354.47999999999996</v>
      </c>
      <c r="P17" s="10">
        <f t="shared" si="9"/>
        <v>329.15999999999997</v>
      </c>
      <c r="Q17" s="10">
        <f t="shared" si="10"/>
        <v>236.32</v>
      </c>
      <c r="R17" s="10">
        <f t="shared" si="11"/>
        <v>337.59999999999997</v>
      </c>
      <c r="S17" s="12">
        <f t="shared" si="12"/>
        <v>0</v>
      </c>
      <c r="T17" s="12">
        <f t="shared" si="13"/>
        <v>8.44</v>
      </c>
      <c r="U17" s="12">
        <f t="shared" si="13"/>
        <v>0</v>
      </c>
      <c r="V17" s="12">
        <f t="shared" si="13"/>
        <v>0</v>
      </c>
      <c r="W17" s="12">
        <f t="shared" si="13"/>
        <v>0</v>
      </c>
      <c r="X17" s="14">
        <f t="shared" si="14"/>
        <v>337.59999999999997</v>
      </c>
      <c r="Y17" s="14">
        <f t="shared" si="4"/>
        <v>362.91999999999996</v>
      </c>
      <c r="Z17" s="14">
        <f t="shared" si="4"/>
        <v>329.15999999999997</v>
      </c>
      <c r="AA17" s="14">
        <f t="shared" si="4"/>
        <v>236.32</v>
      </c>
      <c r="AB17" s="14">
        <f t="shared" si="4"/>
        <v>337.59999999999997</v>
      </c>
      <c r="AC17" s="1">
        <f t="shared" si="15"/>
        <v>1603.5999999999997</v>
      </c>
    </row>
    <row r="18" spans="1:39">
      <c r="A18" t="s">
        <v>38</v>
      </c>
      <c r="B18" t="s">
        <v>39</v>
      </c>
      <c r="C18" s="1">
        <v>14.2</v>
      </c>
      <c r="D18" s="6">
        <v>40</v>
      </c>
      <c r="E18" s="6">
        <v>40</v>
      </c>
      <c r="F18" s="6">
        <v>39</v>
      </c>
      <c r="G18" s="6">
        <v>40</v>
      </c>
      <c r="H18" s="6">
        <v>40</v>
      </c>
      <c r="I18" s="8">
        <f t="shared" si="5"/>
        <v>0</v>
      </c>
      <c r="J18" s="8">
        <f t="shared" si="5"/>
        <v>0</v>
      </c>
      <c r="K18" s="8">
        <f t="shared" ref="K18:M18" si="28">IF(F18&gt;40,F18-40,0)</f>
        <v>0</v>
      </c>
      <c r="L18" s="8">
        <f t="shared" si="28"/>
        <v>0</v>
      </c>
      <c r="M18" s="8">
        <f t="shared" si="28"/>
        <v>0</v>
      </c>
      <c r="N18" s="10">
        <f t="shared" si="7"/>
        <v>568</v>
      </c>
      <c r="O18" s="10">
        <f t="shared" si="8"/>
        <v>568</v>
      </c>
      <c r="P18" s="10">
        <f t="shared" si="9"/>
        <v>553.79999999999995</v>
      </c>
      <c r="Q18" s="10">
        <f t="shared" si="10"/>
        <v>568</v>
      </c>
      <c r="R18" s="10">
        <f t="shared" si="11"/>
        <v>568</v>
      </c>
      <c r="S18" s="12">
        <f t="shared" si="12"/>
        <v>0</v>
      </c>
      <c r="T18" s="12">
        <f t="shared" si="13"/>
        <v>0</v>
      </c>
      <c r="U18" s="12">
        <f t="shared" si="13"/>
        <v>0</v>
      </c>
      <c r="V18" s="12">
        <f t="shared" si="13"/>
        <v>0</v>
      </c>
      <c r="W18" s="12">
        <f t="shared" si="13"/>
        <v>0</v>
      </c>
      <c r="X18" s="14">
        <f t="shared" si="14"/>
        <v>568</v>
      </c>
      <c r="Y18" s="14">
        <f t="shared" si="4"/>
        <v>568</v>
      </c>
      <c r="Z18" s="14">
        <f t="shared" si="4"/>
        <v>553.79999999999995</v>
      </c>
      <c r="AA18" s="14">
        <f t="shared" si="4"/>
        <v>568</v>
      </c>
      <c r="AB18" s="14">
        <f t="shared" si="4"/>
        <v>568</v>
      </c>
      <c r="AC18" s="1">
        <f t="shared" si="15"/>
        <v>2825.8</v>
      </c>
    </row>
    <row r="19" spans="1:39">
      <c r="A19" t="s">
        <v>40</v>
      </c>
      <c r="B19" t="s">
        <v>41</v>
      </c>
      <c r="C19" s="1">
        <v>45</v>
      </c>
      <c r="D19" s="6">
        <v>41</v>
      </c>
      <c r="E19" s="6">
        <v>40</v>
      </c>
      <c r="F19" s="6">
        <v>41</v>
      </c>
      <c r="G19" s="6">
        <v>42</v>
      </c>
      <c r="H19" s="6">
        <v>40</v>
      </c>
      <c r="I19" s="8">
        <f t="shared" si="5"/>
        <v>1</v>
      </c>
      <c r="J19" s="8">
        <f t="shared" si="5"/>
        <v>0</v>
      </c>
      <c r="K19" s="8">
        <f t="shared" ref="K19:M20" si="29">IF(F19&gt;40,F19-40,0)</f>
        <v>1</v>
      </c>
      <c r="L19" s="8">
        <f t="shared" si="29"/>
        <v>2</v>
      </c>
      <c r="M19" s="8">
        <f t="shared" si="29"/>
        <v>0</v>
      </c>
      <c r="N19" s="10">
        <f t="shared" si="7"/>
        <v>1845</v>
      </c>
      <c r="O19" s="10">
        <f t="shared" si="8"/>
        <v>1800</v>
      </c>
      <c r="P19" s="10">
        <f t="shared" si="9"/>
        <v>1845</v>
      </c>
      <c r="Q19" s="10">
        <f t="shared" si="10"/>
        <v>1890</v>
      </c>
      <c r="R19" s="10">
        <f t="shared" si="11"/>
        <v>1800</v>
      </c>
      <c r="S19" s="12">
        <f t="shared" si="12"/>
        <v>22.5</v>
      </c>
      <c r="T19" s="12">
        <f t="shared" si="13"/>
        <v>0</v>
      </c>
      <c r="U19" s="12">
        <f t="shared" si="13"/>
        <v>22.5</v>
      </c>
      <c r="V19" s="12">
        <f t="shared" si="13"/>
        <v>45</v>
      </c>
      <c r="W19" s="12">
        <f t="shared" si="13"/>
        <v>0</v>
      </c>
      <c r="X19" s="14">
        <f t="shared" si="14"/>
        <v>1867.5</v>
      </c>
      <c r="Y19" s="14">
        <f t="shared" si="4"/>
        <v>1800</v>
      </c>
      <c r="Z19" s="14">
        <f t="shared" si="4"/>
        <v>1867.5</v>
      </c>
      <c r="AA19" s="14">
        <f t="shared" si="4"/>
        <v>1935</v>
      </c>
      <c r="AB19" s="14">
        <f t="shared" si="4"/>
        <v>1800</v>
      </c>
      <c r="AC19" s="1">
        <f t="shared" si="15"/>
        <v>9270</v>
      </c>
    </row>
    <row r="20" spans="1:39">
      <c r="A20" t="s">
        <v>42</v>
      </c>
      <c r="B20" t="s">
        <v>43</v>
      </c>
      <c r="C20" s="1">
        <v>30</v>
      </c>
      <c r="D20" s="6">
        <v>39</v>
      </c>
      <c r="E20" s="6">
        <v>42</v>
      </c>
      <c r="F20" s="6">
        <v>39</v>
      </c>
      <c r="G20" s="6">
        <v>42</v>
      </c>
      <c r="H20" s="6">
        <v>40</v>
      </c>
      <c r="I20" s="8">
        <f t="shared" si="5"/>
        <v>0</v>
      </c>
      <c r="J20" s="8">
        <f t="shared" si="5"/>
        <v>2</v>
      </c>
      <c r="K20" s="8">
        <f t="shared" si="29"/>
        <v>0</v>
      </c>
      <c r="L20" s="8">
        <f t="shared" si="29"/>
        <v>2</v>
      </c>
      <c r="M20" s="8">
        <f t="shared" si="29"/>
        <v>0</v>
      </c>
      <c r="N20" s="10">
        <f t="shared" si="7"/>
        <v>1170</v>
      </c>
      <c r="O20" s="10">
        <f t="shared" si="8"/>
        <v>1260</v>
      </c>
      <c r="P20" s="10">
        <f t="shared" si="9"/>
        <v>1170</v>
      </c>
      <c r="Q20" s="10">
        <f t="shared" si="10"/>
        <v>1260</v>
      </c>
      <c r="R20" s="10">
        <f>$C20*H20</f>
        <v>1200</v>
      </c>
      <c r="S20" s="12">
        <f t="shared" si="12"/>
        <v>0</v>
      </c>
      <c r="T20" s="12">
        <f t="shared" si="13"/>
        <v>30</v>
      </c>
      <c r="U20" s="12">
        <f t="shared" si="13"/>
        <v>0</v>
      </c>
      <c r="V20" s="12">
        <f t="shared" si="13"/>
        <v>30</v>
      </c>
      <c r="W20" s="12">
        <f t="shared" si="13"/>
        <v>0</v>
      </c>
      <c r="X20" s="14">
        <f t="shared" si="14"/>
        <v>1170</v>
      </c>
      <c r="Y20" s="14">
        <f t="shared" ref="Y20" si="30">O20+T20</f>
        <v>1290</v>
      </c>
      <c r="Z20" s="14">
        <f t="shared" ref="Z20" si="31">P20+U20</f>
        <v>1170</v>
      </c>
      <c r="AA20" s="14">
        <f t="shared" ref="AA20" si="32">Q20+V20</f>
        <v>1290</v>
      </c>
      <c r="AB20" s="14">
        <f t="shared" ref="AB20" si="33">R20+W20</f>
        <v>1200</v>
      </c>
      <c r="AC20" s="1">
        <f t="shared" si="15"/>
        <v>6120</v>
      </c>
    </row>
    <row r="21" spans="1:39"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39"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39">
      <c r="A23" t="s">
        <v>44</v>
      </c>
      <c r="C23" s="1">
        <f>MAX(C4:C20)</f>
        <v>45</v>
      </c>
      <c r="D23" s="2">
        <f>MAX(D4:D20)</f>
        <v>55</v>
      </c>
      <c r="E23" s="2"/>
      <c r="F23" s="2"/>
      <c r="G23" s="2"/>
      <c r="H23" s="2"/>
      <c r="I23" s="2"/>
      <c r="J23" s="2"/>
      <c r="K23" s="2"/>
      <c r="L23" s="2"/>
      <c r="M23" s="2"/>
      <c r="N23" s="1">
        <f>MAX(N4:N20)</f>
        <v>1845</v>
      </c>
      <c r="O23" s="1">
        <f t="shared" ref="O23:AM23" si="34">MAX(O4:O20)</f>
        <v>1800</v>
      </c>
      <c r="P23" s="1">
        <f t="shared" si="34"/>
        <v>1845</v>
      </c>
      <c r="Q23" s="1">
        <f t="shared" si="34"/>
        <v>1890</v>
      </c>
      <c r="R23" s="1">
        <f t="shared" si="34"/>
        <v>1800</v>
      </c>
      <c r="S23" s="1">
        <f t="shared" si="34"/>
        <v>135</v>
      </c>
      <c r="T23" s="1">
        <f t="shared" si="34"/>
        <v>180</v>
      </c>
      <c r="U23" s="1">
        <f t="shared" si="34"/>
        <v>122.5</v>
      </c>
      <c r="V23" s="1">
        <f t="shared" si="34"/>
        <v>45</v>
      </c>
      <c r="W23" s="1">
        <f t="shared" si="34"/>
        <v>81</v>
      </c>
      <c r="X23" s="1">
        <f t="shared" si="34"/>
        <v>1867.5</v>
      </c>
      <c r="Y23" s="1">
        <f t="shared" si="34"/>
        <v>1800</v>
      </c>
      <c r="Z23" s="1">
        <f t="shared" si="34"/>
        <v>1867.5</v>
      </c>
      <c r="AA23" s="1">
        <f t="shared" si="34"/>
        <v>1935</v>
      </c>
      <c r="AB23" s="1">
        <f t="shared" si="34"/>
        <v>1800</v>
      </c>
      <c r="AC23" s="1">
        <f t="shared" si="34"/>
        <v>9270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>
      <c r="A24" t="s">
        <v>45</v>
      </c>
      <c r="C24" s="1">
        <f>MIN(C4:C20)</f>
        <v>6.9</v>
      </c>
      <c r="D24" s="2">
        <f>MIN(D4:D20)</f>
        <v>29</v>
      </c>
      <c r="E24" s="2"/>
      <c r="F24" s="2"/>
      <c r="G24" s="2"/>
      <c r="H24" s="2"/>
      <c r="I24" s="2"/>
      <c r="J24" s="2"/>
      <c r="K24" s="2"/>
      <c r="L24" s="2"/>
      <c r="M24" s="2"/>
      <c r="N24" s="1">
        <f>MIN(N4:N20)</f>
        <v>269.10000000000002</v>
      </c>
      <c r="O24" s="1">
        <f t="shared" ref="O24:AM24" si="35">MIN(O4:O20)</f>
        <v>354.47999999999996</v>
      </c>
      <c r="P24" s="1">
        <f t="shared" si="35"/>
        <v>289.8</v>
      </c>
      <c r="Q24" s="1">
        <f t="shared" si="35"/>
        <v>236.32</v>
      </c>
      <c r="R24" s="1">
        <f t="shared" si="35"/>
        <v>276</v>
      </c>
      <c r="S24" s="1">
        <f t="shared" si="35"/>
        <v>0</v>
      </c>
      <c r="T24" s="1">
        <f t="shared" si="35"/>
        <v>0</v>
      </c>
      <c r="U24" s="1">
        <f t="shared" si="35"/>
        <v>0</v>
      </c>
      <c r="V24" s="1">
        <f t="shared" si="35"/>
        <v>0</v>
      </c>
      <c r="W24" s="1">
        <f t="shared" si="35"/>
        <v>0</v>
      </c>
      <c r="X24" s="1">
        <f t="shared" si="35"/>
        <v>269.10000000000002</v>
      </c>
      <c r="Y24" s="1">
        <f t="shared" si="35"/>
        <v>362.91999999999996</v>
      </c>
      <c r="Z24" s="1">
        <f t="shared" si="35"/>
        <v>296.7</v>
      </c>
      <c r="AA24" s="1">
        <f t="shared" si="35"/>
        <v>236.32</v>
      </c>
      <c r="AB24" s="1">
        <f t="shared" si="35"/>
        <v>276</v>
      </c>
      <c r="AC24" s="1">
        <f t="shared" ref="AC24" si="36">MIN(AC4:AC20)</f>
        <v>1518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t="s">
        <v>46</v>
      </c>
      <c r="C25" s="1">
        <f>AVERAGE(C4:C20)</f>
        <v>16.484705882352941</v>
      </c>
      <c r="D25" s="2">
        <f>AVERAGE(D4:D20)</f>
        <v>40.882352941176471</v>
      </c>
      <c r="E25" s="2"/>
      <c r="F25" s="2"/>
      <c r="G25" s="2"/>
      <c r="H25" s="2"/>
      <c r="I25" s="2"/>
      <c r="J25" s="2"/>
      <c r="K25" s="2"/>
      <c r="L25" s="2"/>
      <c r="M25" s="2"/>
      <c r="N25" s="1">
        <f>AVERAGE(N4:N20)</f>
        <v>678.36470588235295</v>
      </c>
      <c r="O25" s="1">
        <f t="shared" ref="O25:AM25" si="37">AVERAGE(O4:O20)</f>
        <v>697.08705882352933</v>
      </c>
      <c r="P25" s="1">
        <f t="shared" si="37"/>
        <v>681.85647058823531</v>
      </c>
      <c r="Q25" s="1">
        <f t="shared" si="37"/>
        <v>616.70705882352945</v>
      </c>
      <c r="R25" s="1">
        <f t="shared" si="37"/>
        <v>609.86470588235295</v>
      </c>
      <c r="S25" s="1">
        <f t="shared" si="37"/>
        <v>18.932352941176472</v>
      </c>
      <c r="T25" s="1">
        <f t="shared" si="37"/>
        <v>28.114117647058823</v>
      </c>
      <c r="U25" s="1">
        <f t="shared" si="37"/>
        <v>18.361764705882354</v>
      </c>
      <c r="V25" s="1">
        <f t="shared" si="37"/>
        <v>5.9294117647058826</v>
      </c>
      <c r="W25" s="1">
        <f t="shared" si="37"/>
        <v>8.7470588235294109</v>
      </c>
      <c r="X25" s="1">
        <f t="shared" si="37"/>
        <v>697.29705882352937</v>
      </c>
      <c r="Y25" s="1">
        <f t="shared" si="37"/>
        <v>725.20117647058828</v>
      </c>
      <c r="Z25" s="1">
        <f t="shared" si="37"/>
        <v>700.21823529411756</v>
      </c>
      <c r="AA25" s="1">
        <f t="shared" si="37"/>
        <v>622.63647058823528</v>
      </c>
      <c r="AB25" s="1">
        <f t="shared" si="37"/>
        <v>618.61176470588248</v>
      </c>
      <c r="AC25" s="1">
        <f t="shared" ref="AC25" si="38">AVERAGE(AC4:AC20)</f>
        <v>3363.964705882353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>
      <c r="A26" t="s">
        <v>47</v>
      </c>
      <c r="C26" s="1">
        <f>SUM(C4:C20)</f>
        <v>280.24</v>
      </c>
      <c r="D26" s="2">
        <f>SUM(D4:D20)</f>
        <v>695</v>
      </c>
      <c r="E26" s="2"/>
      <c r="F26" s="2"/>
      <c r="G26" s="2"/>
      <c r="H26" s="2"/>
      <c r="I26" s="2"/>
      <c r="J26" s="2"/>
      <c r="K26" s="2"/>
      <c r="L26" s="2"/>
      <c r="M26" s="2"/>
      <c r="N26" s="1">
        <f>SUM(N4:N20)</f>
        <v>11532.2</v>
      </c>
      <c r="O26" s="1">
        <f t="shared" ref="O26:AM26" si="39">SUM(O4:O20)</f>
        <v>11850.48</v>
      </c>
      <c r="P26" s="1">
        <f t="shared" si="39"/>
        <v>11591.56</v>
      </c>
      <c r="Q26" s="1">
        <f t="shared" si="39"/>
        <v>10484.02</v>
      </c>
      <c r="R26" s="1">
        <f t="shared" si="39"/>
        <v>10367.700000000001</v>
      </c>
      <c r="S26" s="1">
        <f t="shared" si="39"/>
        <v>321.85000000000002</v>
      </c>
      <c r="T26" s="1">
        <f t="shared" si="39"/>
        <v>477.94</v>
      </c>
      <c r="U26" s="1">
        <f t="shared" si="39"/>
        <v>312.15000000000003</v>
      </c>
      <c r="V26" s="1">
        <f t="shared" si="39"/>
        <v>100.8</v>
      </c>
      <c r="W26" s="1">
        <f t="shared" si="39"/>
        <v>148.69999999999999</v>
      </c>
      <c r="X26" s="1">
        <f t="shared" si="39"/>
        <v>11854.05</v>
      </c>
      <c r="Y26" s="1">
        <f t="shared" si="39"/>
        <v>12328.42</v>
      </c>
      <c r="Z26" s="1">
        <f t="shared" si="39"/>
        <v>11903.71</v>
      </c>
      <c r="AA26" s="1">
        <f t="shared" si="39"/>
        <v>10584.82</v>
      </c>
      <c r="AB26" s="1">
        <f t="shared" si="39"/>
        <v>10516.400000000001</v>
      </c>
      <c r="AC26" s="1">
        <f t="shared" ref="AC26" si="40">SUM(AC4:AC20)</f>
        <v>57187.4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27D9-3F32-4547-8888-83243293A9CC}">
  <dimension ref="A1:M24"/>
  <sheetViews>
    <sheetView topLeftCell="Q4" workbookViewId="0">
      <selection activeCell="N33" sqref="N33"/>
    </sheetView>
  </sheetViews>
  <sheetFormatPr defaultRowHeight="15"/>
  <cols>
    <col min="1" max="1" width="10.28515625" bestFit="1" customWidth="1"/>
    <col min="2" max="2" width="13.85546875" bestFit="1" customWidth="1"/>
    <col min="3" max="3" width="6.140625" customWidth="1"/>
    <col min="4" max="5" width="7.85546875" customWidth="1"/>
    <col min="6" max="6" width="8.140625" customWidth="1"/>
    <col min="13" max="13" width="13.85546875" bestFit="1" customWidth="1"/>
  </cols>
  <sheetData>
    <row r="1" spans="1:13" ht="117.75">
      <c r="A1" t="s">
        <v>48</v>
      </c>
      <c r="C1" s="15" t="s">
        <v>49</v>
      </c>
      <c r="D1" s="15" t="s">
        <v>50</v>
      </c>
      <c r="E1" s="15" t="s">
        <v>51</v>
      </c>
      <c r="F1" s="15" t="s">
        <v>52</v>
      </c>
      <c r="H1" s="15" t="s">
        <v>49</v>
      </c>
      <c r="I1" s="15" t="s">
        <v>50</v>
      </c>
      <c r="J1" s="15" t="s">
        <v>51</v>
      </c>
      <c r="K1" s="15" t="s">
        <v>52</v>
      </c>
      <c r="M1" s="15" t="s">
        <v>53</v>
      </c>
    </row>
    <row r="2" spans="1:13">
      <c r="B2" t="s">
        <v>54</v>
      </c>
      <c r="C2">
        <v>10</v>
      </c>
      <c r="D2">
        <v>20</v>
      </c>
      <c r="E2">
        <v>100</v>
      </c>
      <c r="F2">
        <v>1</v>
      </c>
    </row>
    <row r="3" spans="1:13">
      <c r="A3" t="s">
        <v>7</v>
      </c>
      <c r="B3" t="s">
        <v>8</v>
      </c>
    </row>
    <row r="4" spans="1:13">
      <c r="A4" t="s">
        <v>10</v>
      </c>
      <c r="B4" t="s">
        <v>11</v>
      </c>
      <c r="C4">
        <v>10</v>
      </c>
      <c r="D4">
        <v>19</v>
      </c>
      <c r="E4">
        <v>93</v>
      </c>
      <c r="F4">
        <v>1</v>
      </c>
      <c r="H4" s="16">
        <f>C4/$C$2</f>
        <v>1</v>
      </c>
      <c r="I4" s="16">
        <f>D4/D$2</f>
        <v>0.95</v>
      </c>
      <c r="J4" s="16">
        <f t="shared" ref="J4:K19" si="0">E4/E$2</f>
        <v>0.93</v>
      </c>
      <c r="K4" s="16">
        <f t="shared" si="0"/>
        <v>1</v>
      </c>
      <c r="M4" t="b">
        <f>OR(H4&lt;0.5,I4&lt;0.5,J4&lt;0.5,K4&lt;0.5)</f>
        <v>0</v>
      </c>
    </row>
    <row r="5" spans="1:13">
      <c r="A5" t="s">
        <v>12</v>
      </c>
      <c r="B5" t="s">
        <v>13</v>
      </c>
      <c r="C5">
        <v>9</v>
      </c>
      <c r="D5">
        <v>20</v>
      </c>
      <c r="E5">
        <v>100</v>
      </c>
      <c r="F5">
        <v>1</v>
      </c>
      <c r="H5" s="16">
        <f t="shared" ref="H5:H20" si="1">C5/$C$2</f>
        <v>0.9</v>
      </c>
      <c r="I5" s="16">
        <f t="shared" ref="I5:I20" si="2">D5/D$2</f>
        <v>1</v>
      </c>
      <c r="J5" s="16">
        <f t="shared" si="0"/>
        <v>1</v>
      </c>
      <c r="K5" s="16">
        <f t="shared" si="0"/>
        <v>1</v>
      </c>
      <c r="M5" t="b">
        <f t="shared" ref="M5:M20" si="3">OR(H5&lt;0.5,I5&lt;0.5,J5&lt;0.5,K5&lt;0.5)</f>
        <v>0</v>
      </c>
    </row>
    <row r="6" spans="1:13">
      <c r="A6" t="s">
        <v>14</v>
      </c>
      <c r="B6" t="s">
        <v>15</v>
      </c>
      <c r="C6">
        <v>8</v>
      </c>
      <c r="D6">
        <v>17</v>
      </c>
      <c r="E6">
        <v>82</v>
      </c>
      <c r="F6">
        <v>1</v>
      </c>
      <c r="H6" s="16">
        <f t="shared" si="1"/>
        <v>0.8</v>
      </c>
      <c r="I6" s="16">
        <f t="shared" si="2"/>
        <v>0.85</v>
      </c>
      <c r="J6" s="16">
        <f t="shared" si="0"/>
        <v>0.82</v>
      </c>
      <c r="K6" s="16">
        <f t="shared" si="0"/>
        <v>1</v>
      </c>
      <c r="M6" t="b">
        <f t="shared" si="3"/>
        <v>0</v>
      </c>
    </row>
    <row r="7" spans="1:13">
      <c r="A7" t="s">
        <v>16</v>
      </c>
      <c r="B7" t="s">
        <v>17</v>
      </c>
      <c r="C7">
        <v>9</v>
      </c>
      <c r="D7">
        <v>10</v>
      </c>
      <c r="E7">
        <v>73</v>
      </c>
      <c r="F7">
        <v>1</v>
      </c>
      <c r="H7" s="16">
        <f t="shared" si="1"/>
        <v>0.9</v>
      </c>
      <c r="I7" s="16">
        <f t="shared" si="2"/>
        <v>0.5</v>
      </c>
      <c r="J7" s="16">
        <f t="shared" si="0"/>
        <v>0.73</v>
      </c>
      <c r="K7" s="16">
        <f t="shared" si="0"/>
        <v>1</v>
      </c>
      <c r="M7" t="b">
        <f t="shared" si="3"/>
        <v>0</v>
      </c>
    </row>
    <row r="8" spans="1:13">
      <c r="A8" t="s">
        <v>18</v>
      </c>
      <c r="B8" t="s">
        <v>19</v>
      </c>
      <c r="C8">
        <v>10</v>
      </c>
      <c r="D8">
        <v>20</v>
      </c>
      <c r="E8">
        <v>59</v>
      </c>
      <c r="F8">
        <v>1</v>
      </c>
      <c r="H8" s="16">
        <f t="shared" si="1"/>
        <v>1</v>
      </c>
      <c r="I8" s="16">
        <f t="shared" si="2"/>
        <v>1</v>
      </c>
      <c r="J8" s="16">
        <f t="shared" si="0"/>
        <v>0.59</v>
      </c>
      <c r="K8" s="16">
        <f t="shared" si="0"/>
        <v>1</v>
      </c>
      <c r="M8" t="b">
        <f t="shared" si="3"/>
        <v>0</v>
      </c>
    </row>
    <row r="9" spans="1:13">
      <c r="A9" t="s">
        <v>20</v>
      </c>
      <c r="B9" t="s">
        <v>21</v>
      </c>
      <c r="C9">
        <v>9</v>
      </c>
      <c r="D9">
        <v>17</v>
      </c>
      <c r="E9">
        <v>100</v>
      </c>
      <c r="F9">
        <v>1</v>
      </c>
      <c r="H9" s="16">
        <f t="shared" si="1"/>
        <v>0.9</v>
      </c>
      <c r="I9" s="16">
        <f t="shared" si="2"/>
        <v>0.85</v>
      </c>
      <c r="J9" s="16">
        <f t="shared" si="0"/>
        <v>1</v>
      </c>
      <c r="K9" s="16">
        <f t="shared" si="0"/>
        <v>1</v>
      </c>
      <c r="M9" t="b">
        <f t="shared" si="3"/>
        <v>0</v>
      </c>
    </row>
    <row r="10" spans="1:13">
      <c r="A10" t="s">
        <v>22</v>
      </c>
      <c r="B10" t="s">
        <v>23</v>
      </c>
      <c r="C10">
        <v>8</v>
      </c>
      <c r="D10">
        <v>20</v>
      </c>
      <c r="E10">
        <v>100</v>
      </c>
      <c r="F10">
        <v>0</v>
      </c>
      <c r="H10" s="16">
        <f t="shared" si="1"/>
        <v>0.8</v>
      </c>
      <c r="I10" s="16">
        <f t="shared" si="2"/>
        <v>1</v>
      </c>
      <c r="J10" s="16">
        <f t="shared" si="0"/>
        <v>1</v>
      </c>
      <c r="K10" s="16">
        <f t="shared" si="0"/>
        <v>0</v>
      </c>
      <c r="M10" t="b">
        <f t="shared" si="3"/>
        <v>1</v>
      </c>
    </row>
    <row r="11" spans="1:13">
      <c r="A11" t="s">
        <v>24</v>
      </c>
      <c r="B11" t="s">
        <v>25</v>
      </c>
      <c r="C11">
        <v>5</v>
      </c>
      <c r="D11">
        <v>6</v>
      </c>
      <c r="E11">
        <v>100</v>
      </c>
      <c r="F11">
        <v>1</v>
      </c>
      <c r="H11" s="16">
        <f t="shared" si="1"/>
        <v>0.5</v>
      </c>
      <c r="I11" s="16">
        <f t="shared" si="2"/>
        <v>0.3</v>
      </c>
      <c r="J11" s="16">
        <f t="shared" si="0"/>
        <v>1</v>
      </c>
      <c r="K11" s="16">
        <f t="shared" si="0"/>
        <v>1</v>
      </c>
      <c r="M11" t="b">
        <f t="shared" si="3"/>
        <v>1</v>
      </c>
    </row>
    <row r="12" spans="1:13">
      <c r="A12" t="s">
        <v>26</v>
      </c>
      <c r="B12" t="s">
        <v>27</v>
      </c>
      <c r="C12">
        <v>10</v>
      </c>
      <c r="D12">
        <v>20</v>
      </c>
      <c r="E12">
        <v>67</v>
      </c>
      <c r="F12">
        <v>1</v>
      </c>
      <c r="H12" s="16">
        <f t="shared" si="1"/>
        <v>1</v>
      </c>
      <c r="I12" s="16">
        <f t="shared" si="2"/>
        <v>1</v>
      </c>
      <c r="J12" s="16">
        <f t="shared" si="0"/>
        <v>0.67</v>
      </c>
      <c r="K12" s="16">
        <f t="shared" si="0"/>
        <v>1</v>
      </c>
      <c r="M12" t="b">
        <f t="shared" si="3"/>
        <v>0</v>
      </c>
    </row>
    <row r="13" spans="1:13">
      <c r="A13" t="s">
        <v>28</v>
      </c>
      <c r="B13" t="s">
        <v>29</v>
      </c>
      <c r="C13">
        <v>9</v>
      </c>
      <c r="D13">
        <v>20</v>
      </c>
      <c r="E13">
        <v>70</v>
      </c>
      <c r="F13">
        <v>1</v>
      </c>
      <c r="H13" s="16">
        <f t="shared" si="1"/>
        <v>0.9</v>
      </c>
      <c r="I13" s="16">
        <f t="shared" si="2"/>
        <v>1</v>
      </c>
      <c r="J13" s="16">
        <f t="shared" si="0"/>
        <v>0.7</v>
      </c>
      <c r="K13" s="16">
        <f t="shared" si="0"/>
        <v>1</v>
      </c>
      <c r="M13" t="b">
        <f t="shared" si="3"/>
        <v>0</v>
      </c>
    </row>
    <row r="14" spans="1:13">
      <c r="A14" t="s">
        <v>30</v>
      </c>
      <c r="B14" t="s">
        <v>31</v>
      </c>
      <c r="C14">
        <v>10</v>
      </c>
      <c r="D14">
        <v>19</v>
      </c>
      <c r="E14">
        <v>80</v>
      </c>
      <c r="F14">
        <v>1</v>
      </c>
      <c r="H14" s="16">
        <f t="shared" si="1"/>
        <v>1</v>
      </c>
      <c r="I14" s="16">
        <f t="shared" si="2"/>
        <v>0.95</v>
      </c>
      <c r="J14" s="16">
        <f t="shared" si="0"/>
        <v>0.8</v>
      </c>
      <c r="K14" s="16">
        <f t="shared" si="0"/>
        <v>1</v>
      </c>
      <c r="M14" t="b">
        <f t="shared" si="3"/>
        <v>0</v>
      </c>
    </row>
    <row r="15" spans="1:13">
      <c r="A15" t="s">
        <v>32</v>
      </c>
      <c r="B15" t="s">
        <v>33</v>
      </c>
      <c r="C15">
        <v>8</v>
      </c>
      <c r="D15">
        <v>17</v>
      </c>
      <c r="E15">
        <v>90</v>
      </c>
      <c r="F15">
        <v>1</v>
      </c>
      <c r="H15" s="16">
        <f t="shared" si="1"/>
        <v>0.8</v>
      </c>
      <c r="I15" s="16">
        <f t="shared" si="2"/>
        <v>0.85</v>
      </c>
      <c r="J15" s="16">
        <f t="shared" si="0"/>
        <v>0.9</v>
      </c>
      <c r="K15" s="16">
        <f t="shared" si="0"/>
        <v>1</v>
      </c>
      <c r="M15" t="b">
        <f t="shared" si="3"/>
        <v>0</v>
      </c>
    </row>
    <row r="16" spans="1:13">
      <c r="A16" t="s">
        <v>34</v>
      </c>
      <c r="B16" t="s">
        <v>35</v>
      </c>
      <c r="C16">
        <v>9</v>
      </c>
      <c r="D16">
        <v>19</v>
      </c>
      <c r="E16">
        <v>45</v>
      </c>
      <c r="F16">
        <v>0</v>
      </c>
      <c r="H16" s="16">
        <f t="shared" si="1"/>
        <v>0.9</v>
      </c>
      <c r="I16" s="16">
        <f t="shared" si="2"/>
        <v>0.95</v>
      </c>
      <c r="J16" s="16">
        <f t="shared" si="0"/>
        <v>0.45</v>
      </c>
      <c r="K16" s="16">
        <f t="shared" si="0"/>
        <v>0</v>
      </c>
      <c r="M16" t="b">
        <f t="shared" si="3"/>
        <v>1</v>
      </c>
    </row>
    <row r="17" spans="1:13">
      <c r="A17" t="s">
        <v>36</v>
      </c>
      <c r="B17" t="s">
        <v>37</v>
      </c>
      <c r="C17">
        <v>7</v>
      </c>
      <c r="D17">
        <v>20</v>
      </c>
      <c r="E17">
        <v>90</v>
      </c>
      <c r="F17">
        <v>1</v>
      </c>
      <c r="H17" s="16">
        <f t="shared" si="1"/>
        <v>0.7</v>
      </c>
      <c r="I17" s="16">
        <f t="shared" si="2"/>
        <v>1</v>
      </c>
      <c r="J17" s="16">
        <f t="shared" si="0"/>
        <v>0.9</v>
      </c>
      <c r="K17" s="16">
        <f t="shared" si="0"/>
        <v>1</v>
      </c>
      <c r="M17" t="b">
        <f t="shared" si="3"/>
        <v>0</v>
      </c>
    </row>
    <row r="18" spans="1:13">
      <c r="A18" t="s">
        <v>38</v>
      </c>
      <c r="B18" t="s">
        <v>39</v>
      </c>
      <c r="C18">
        <v>10</v>
      </c>
      <c r="D18">
        <v>10</v>
      </c>
      <c r="E18">
        <v>80</v>
      </c>
      <c r="F18">
        <v>1</v>
      </c>
      <c r="H18" s="16">
        <f t="shared" si="1"/>
        <v>1</v>
      </c>
      <c r="I18" s="16">
        <f t="shared" si="2"/>
        <v>0.5</v>
      </c>
      <c r="J18" s="16">
        <f t="shared" si="0"/>
        <v>0.8</v>
      </c>
      <c r="K18" s="16">
        <f t="shared" si="0"/>
        <v>1</v>
      </c>
      <c r="M18" t="b">
        <f t="shared" si="3"/>
        <v>0</v>
      </c>
    </row>
    <row r="19" spans="1:13">
      <c r="A19" t="s">
        <v>40</v>
      </c>
      <c r="B19" t="s">
        <v>41</v>
      </c>
      <c r="C19">
        <v>11</v>
      </c>
      <c r="D19">
        <v>20</v>
      </c>
      <c r="E19">
        <v>69</v>
      </c>
      <c r="F19">
        <v>1</v>
      </c>
      <c r="H19" s="16">
        <f t="shared" si="1"/>
        <v>1.1000000000000001</v>
      </c>
      <c r="I19" s="16">
        <f t="shared" si="2"/>
        <v>1</v>
      </c>
      <c r="J19" s="16">
        <f t="shared" si="0"/>
        <v>0.69</v>
      </c>
      <c r="K19" s="16">
        <f t="shared" si="0"/>
        <v>1</v>
      </c>
      <c r="M19" t="b">
        <f t="shared" si="3"/>
        <v>0</v>
      </c>
    </row>
    <row r="20" spans="1:13">
      <c r="A20" t="s">
        <v>42</v>
      </c>
      <c r="B20" t="s">
        <v>43</v>
      </c>
      <c r="C20">
        <v>10</v>
      </c>
      <c r="D20">
        <v>14</v>
      </c>
      <c r="E20">
        <v>90</v>
      </c>
      <c r="F20">
        <v>1</v>
      </c>
      <c r="H20" s="16">
        <f t="shared" si="1"/>
        <v>1</v>
      </c>
      <c r="I20" s="16">
        <f t="shared" si="2"/>
        <v>0.7</v>
      </c>
      <c r="J20" s="16">
        <f t="shared" ref="J20" si="4">E20/E$2</f>
        <v>0.9</v>
      </c>
      <c r="K20" s="16">
        <f t="shared" ref="K20" si="5">F20/F$2</f>
        <v>1</v>
      </c>
      <c r="M20" t="b">
        <f t="shared" si="3"/>
        <v>0</v>
      </c>
    </row>
    <row r="22" spans="1:13">
      <c r="A22" t="s">
        <v>44</v>
      </c>
      <c r="C22" s="3">
        <f>MAX(C4:C20)</f>
        <v>11</v>
      </c>
      <c r="D22" s="3">
        <f t="shared" ref="D22:F22" si="6">MAX(D4:D20)</f>
        <v>20</v>
      </c>
      <c r="E22" s="3">
        <f t="shared" si="6"/>
        <v>100</v>
      </c>
      <c r="F22" s="3">
        <f t="shared" si="6"/>
        <v>1</v>
      </c>
      <c r="H22" s="16">
        <f>MAX(H4:H20)</f>
        <v>1.1000000000000001</v>
      </c>
      <c r="I22" s="16">
        <f t="shared" ref="I22:K22" si="7">MAX(I4:I20)</f>
        <v>1</v>
      </c>
      <c r="J22" s="16">
        <f t="shared" si="7"/>
        <v>1</v>
      </c>
      <c r="K22" s="16">
        <f t="shared" si="7"/>
        <v>1</v>
      </c>
    </row>
    <row r="23" spans="1:13">
      <c r="A23" t="s">
        <v>45</v>
      </c>
      <c r="C23" s="3">
        <f>MIN(C2:C20)</f>
        <v>5</v>
      </c>
      <c r="D23" s="3">
        <f t="shared" ref="D23:F23" si="8">MIN(D2:D20)</f>
        <v>6</v>
      </c>
      <c r="E23" s="3">
        <f t="shared" si="8"/>
        <v>45</v>
      </c>
      <c r="F23" s="3">
        <f t="shared" si="8"/>
        <v>0</v>
      </c>
      <c r="H23" s="16">
        <f>MIN(H2:H20)</f>
        <v>0.5</v>
      </c>
      <c r="I23" s="16">
        <f t="shared" ref="I23:K23" si="9">MIN(I2:I20)</f>
        <v>0.3</v>
      </c>
      <c r="J23" s="16">
        <f t="shared" si="9"/>
        <v>0.45</v>
      </c>
      <c r="K23" s="16">
        <f t="shared" si="9"/>
        <v>0</v>
      </c>
    </row>
    <row r="24" spans="1:13">
      <c r="A24" t="s">
        <v>46</v>
      </c>
      <c r="C24" s="3">
        <f>AVERAGE(C2:C20)</f>
        <v>9</v>
      </c>
      <c r="D24" s="3">
        <f t="shared" ref="D24:F24" si="10">AVERAGE(D2:D20)</f>
        <v>17.111111111111111</v>
      </c>
      <c r="E24" s="3">
        <f t="shared" si="10"/>
        <v>82.666666666666671</v>
      </c>
      <c r="F24" s="3">
        <f t="shared" si="10"/>
        <v>0.88888888888888884</v>
      </c>
      <c r="H24" s="16">
        <f>AVERAGE(H2:H20)</f>
        <v>0.89411764705882346</v>
      </c>
      <c r="I24" s="16">
        <f t="shared" ref="I24:K24" si="11">AVERAGE(I2:I20)</f>
        <v>0.84705882352941153</v>
      </c>
      <c r="J24" s="16">
        <f t="shared" si="11"/>
        <v>0.81647058823529417</v>
      </c>
      <c r="K24" s="16">
        <f t="shared" si="11"/>
        <v>0.88235294117647056</v>
      </c>
    </row>
  </sheetData>
  <conditionalFormatting sqref="C4:C20">
    <cfRule type="iconSet" priority="6">
      <iconSet>
        <cfvo type="percent" val="0"/>
        <cfvo type="percent" val="33"/>
        <cfvo type="percent" val="67"/>
      </iconSet>
    </cfRule>
  </conditionalFormatting>
  <conditionalFormatting sqref="D4:D20">
    <cfRule type="iconSet" priority="5">
      <iconSet>
        <cfvo type="percent" val="0"/>
        <cfvo type="percent" val="33"/>
        <cfvo type="percent" val="67"/>
      </iconSet>
    </cfRule>
  </conditionalFormatting>
  <conditionalFormatting sqref="E4:E20">
    <cfRule type="iconSet" priority="4">
      <iconSet>
        <cfvo type="percent" val="0"/>
        <cfvo type="percent" val="33"/>
        <cfvo type="percent" val="67"/>
      </iconSet>
    </cfRule>
  </conditionalFormatting>
  <conditionalFormatting sqref="F4:F20">
    <cfRule type="iconSet" priority="3">
      <iconSet>
        <cfvo type="percent" val="0"/>
        <cfvo type="percent" val="33"/>
        <cfvo type="percent" val="67"/>
      </iconSet>
    </cfRule>
  </conditionalFormatting>
  <conditionalFormatting sqref="H4:K20">
    <cfRule type="cellIs" dxfId="2" priority="2" operator="lessThan">
      <formula>0.5</formula>
    </cfRule>
  </conditionalFormatting>
  <conditionalFormatting sqref="M4:M20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0988-E3A4-46C2-83A5-672BD610C8C1}">
  <dimension ref="A1:L9"/>
  <sheetViews>
    <sheetView tabSelected="1" workbookViewId="0">
      <selection activeCell="A2" sqref="A2"/>
    </sheetView>
  </sheetViews>
  <sheetFormatPr defaultRowHeight="15"/>
  <cols>
    <col min="1" max="1" width="20.5703125" customWidth="1"/>
    <col min="2" max="2" width="8.7109375" customWidth="1"/>
    <col min="3" max="3" width="12.5703125" customWidth="1"/>
    <col min="4" max="4" width="10" bestFit="1" customWidth="1"/>
    <col min="5" max="5" width="10" customWidth="1"/>
    <col min="6" max="7" width="11.42578125" customWidth="1"/>
    <col min="8" max="8" width="9" bestFit="1" customWidth="1"/>
    <col min="9" max="9" width="9" customWidth="1"/>
    <col min="10" max="10" width="9.28515625" bestFit="1" customWidth="1"/>
    <col min="11" max="11" width="9.28515625" customWidth="1"/>
  </cols>
  <sheetData>
    <row r="1" spans="1:12">
      <c r="A1" t="s">
        <v>55</v>
      </c>
    </row>
    <row r="4" spans="1:12">
      <c r="A4" t="s">
        <v>56</v>
      </c>
      <c r="B4" s="17" t="s">
        <v>3</v>
      </c>
      <c r="C4" s="17">
        <v>3</v>
      </c>
      <c r="D4" s="18" t="s">
        <v>57</v>
      </c>
      <c r="E4" s="18">
        <v>5</v>
      </c>
      <c r="F4" s="19" t="s">
        <v>58</v>
      </c>
      <c r="G4" s="19">
        <v>4</v>
      </c>
      <c r="H4" s="20" t="s">
        <v>59</v>
      </c>
      <c r="I4" s="20">
        <v>3</v>
      </c>
      <c r="J4" s="21" t="s">
        <v>60</v>
      </c>
      <c r="K4" s="21">
        <v>1</v>
      </c>
      <c r="L4" t="s">
        <v>47</v>
      </c>
    </row>
    <row r="5" spans="1:12" ht="20.25" customHeight="1">
      <c r="A5" s="4" t="s">
        <v>61</v>
      </c>
      <c r="B5" s="17">
        <v>1</v>
      </c>
      <c r="C5" s="17">
        <f>C$4*B5</f>
        <v>3</v>
      </c>
      <c r="D5" s="18">
        <v>5</v>
      </c>
      <c r="E5" s="18">
        <f>E$4*D5</f>
        <v>25</v>
      </c>
      <c r="F5" s="19">
        <v>1</v>
      </c>
      <c r="G5" s="19">
        <f>G$4*F5</f>
        <v>4</v>
      </c>
      <c r="H5" s="20">
        <v>4</v>
      </c>
      <c r="I5" s="20">
        <f>I$4*H5</f>
        <v>12</v>
      </c>
      <c r="J5" s="21">
        <v>5</v>
      </c>
      <c r="K5" s="21">
        <f>K$4*J5</f>
        <v>5</v>
      </c>
      <c r="L5">
        <f>SUM(C5,E5,G5,I5,K5)</f>
        <v>49</v>
      </c>
    </row>
    <row r="6" spans="1:12">
      <c r="A6" t="s">
        <v>62</v>
      </c>
      <c r="B6" s="17">
        <v>4</v>
      </c>
      <c r="C6" s="17">
        <f t="shared" ref="C6:E9" si="0">C$4*B6</f>
        <v>12</v>
      </c>
      <c r="D6" s="18">
        <v>4</v>
      </c>
      <c r="E6" s="18">
        <f t="shared" si="0"/>
        <v>20</v>
      </c>
      <c r="F6" s="19">
        <v>3</v>
      </c>
      <c r="G6" s="19">
        <f t="shared" ref="G6" si="1">G$4*F6</f>
        <v>12</v>
      </c>
      <c r="H6" s="20">
        <v>2</v>
      </c>
      <c r="I6" s="20">
        <f t="shared" ref="I6" si="2">I$4*H6</f>
        <v>6</v>
      </c>
      <c r="J6" s="21">
        <v>1</v>
      </c>
      <c r="K6" s="21">
        <f t="shared" ref="K6" si="3">K$4*J6</f>
        <v>1</v>
      </c>
      <c r="L6">
        <f t="shared" ref="L6:L9" si="4">SUM(C6,E6,G6,I6,K6)</f>
        <v>51</v>
      </c>
    </row>
    <row r="7" spans="1:12">
      <c r="A7" t="s">
        <v>63</v>
      </c>
      <c r="B7" s="17">
        <v>5</v>
      </c>
      <c r="C7" s="17">
        <f t="shared" si="0"/>
        <v>15</v>
      </c>
      <c r="D7" s="18">
        <v>1</v>
      </c>
      <c r="E7" s="18">
        <f t="shared" si="0"/>
        <v>5</v>
      </c>
      <c r="F7" s="19">
        <v>5</v>
      </c>
      <c r="G7" s="19">
        <f t="shared" ref="G7" si="5">G$4*F7</f>
        <v>20</v>
      </c>
      <c r="H7" s="20">
        <v>3</v>
      </c>
      <c r="I7" s="20">
        <f t="shared" ref="I7" si="6">I$4*H7</f>
        <v>9</v>
      </c>
      <c r="J7" s="21">
        <v>3</v>
      </c>
      <c r="K7" s="21">
        <f t="shared" ref="K7" si="7">K$4*J7</f>
        <v>3</v>
      </c>
      <c r="L7">
        <f t="shared" si="4"/>
        <v>52</v>
      </c>
    </row>
    <row r="8" spans="1:12">
      <c r="A8" t="s">
        <v>64</v>
      </c>
      <c r="B8" s="17">
        <v>3</v>
      </c>
      <c r="C8" s="17">
        <f t="shared" si="0"/>
        <v>9</v>
      </c>
      <c r="D8" s="18">
        <v>5</v>
      </c>
      <c r="E8" s="18">
        <f t="shared" si="0"/>
        <v>25</v>
      </c>
      <c r="F8" s="19">
        <v>4</v>
      </c>
      <c r="G8" s="19">
        <f t="shared" ref="G8" si="8">G$4*F8</f>
        <v>16</v>
      </c>
      <c r="H8" s="20">
        <v>4</v>
      </c>
      <c r="I8" s="20">
        <f t="shared" ref="I8" si="9">I$4*H8</f>
        <v>12</v>
      </c>
      <c r="J8" s="21">
        <v>3</v>
      </c>
      <c r="K8" s="21">
        <f t="shared" ref="K8" si="10">K$4*J8</f>
        <v>3</v>
      </c>
      <c r="L8">
        <f t="shared" si="4"/>
        <v>65</v>
      </c>
    </row>
    <row r="9" spans="1:12">
      <c r="A9" t="s">
        <v>65</v>
      </c>
      <c r="B9" s="17">
        <v>3</v>
      </c>
      <c r="C9" s="17">
        <f t="shared" si="0"/>
        <v>9</v>
      </c>
      <c r="D9" s="18">
        <v>5</v>
      </c>
      <c r="E9" s="18">
        <f t="shared" si="0"/>
        <v>25</v>
      </c>
      <c r="F9" s="19">
        <v>2</v>
      </c>
      <c r="G9" s="19">
        <f t="shared" ref="G9" si="11">G$4*F9</f>
        <v>8</v>
      </c>
      <c r="H9" s="20">
        <v>2</v>
      </c>
      <c r="I9" s="20">
        <f t="shared" ref="I9" si="12">I$4*H9</f>
        <v>6</v>
      </c>
      <c r="J9" s="21">
        <v>5</v>
      </c>
      <c r="K9" s="21">
        <f t="shared" ref="K9" si="13">K$4*J9</f>
        <v>5</v>
      </c>
      <c r="L9">
        <f t="shared" si="4"/>
        <v>53</v>
      </c>
    </row>
  </sheetData>
  <conditionalFormatting sqref="L4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2025-10-11T06:38:02Z</dcterms:created>
  <dcterms:modified xsi:type="dcterms:W3CDTF">2025-10-11T08:18:23Z</dcterms:modified>
  <cp:category/>
  <cp:contentStatus/>
</cp:coreProperties>
</file>