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5.xml" ContentType="application/vnd.openxmlformats-officedocument.drawing+xml"/>
  <Override PartName="/xl/slicers/slicer3.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6.xml" ContentType="application/vnd.openxmlformats-officedocument.drawing+xml"/>
  <Override PartName="/xl/slicers/slicer4.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7"/>
  <workbookPr hidePivotFieldList="1" defaultThemeVersion="166925"/>
  <mc:AlternateContent xmlns:mc="http://schemas.openxmlformats.org/markup-compatibility/2006">
    <mc:Choice Requires="x15">
      <x15ac:absPath xmlns:x15ac="http://schemas.microsoft.com/office/spreadsheetml/2010/11/ac" url="https://d.docs.live.net/213B36E6E7A06B6E/Desktop/Meesho_analysis/"/>
    </mc:Choice>
  </mc:AlternateContent>
  <xr:revisionPtr revIDLastSave="2" documentId="13_ncr:40009_{BAFF60DB-716D-41B7-99A3-FB44B1B472BF}" xr6:coauthVersionLast="36" xr6:coauthVersionMax="36" xr10:uidLastSave="{12331083-BD06-40D6-A94C-0500913D3AF3}"/>
  <bookViews>
    <workbookView xWindow="0" yWindow="0" windowWidth="23040" windowHeight="8940" firstSheet="4" activeTab="6" xr2:uid="{00000000-000D-0000-FFFF-FFFF00000000}"/>
  </bookViews>
  <sheets>
    <sheet name="Total Revenue By state" sheetId="2" r:id="rId1"/>
    <sheet name="Order count by status" sheetId="3" r:id="rId2"/>
    <sheet name="Return count by product" sheetId="4" r:id="rId3"/>
    <sheet name="Monthly Orders Trend" sheetId="5" r:id="rId4"/>
    <sheet name="merged_meesho_data" sheetId="1" r:id="rId5"/>
    <sheet name="Simple_Pivot_Tables" sheetId="6" r:id="rId6"/>
    <sheet name="Dashboards" sheetId="8" r:id="rId7"/>
  </sheets>
  <definedNames>
    <definedName name="Slicer_order_status">#N/A</definedName>
    <definedName name="Slicer_order_status1">#N/A</definedName>
    <definedName name="Slicer_order_status2">#N/A</definedName>
    <definedName name="Slicer_state">#N/A</definedName>
  </definedNames>
  <calcPr calcId="191029"/>
  <pivotCaches>
    <pivotCache cacheId="0" r:id="rId8"/>
  </pivotCaches>
  <extLst>
    <ext xmlns:x14="http://schemas.microsoft.com/office/spreadsheetml/2009/9/main" uri="{BBE1A952-AA13-448e-AADC-164F8A28A991}">
      <x14:slicerCaches>
        <x14:slicerCache r:id="rId9"/>
        <x14:slicerCache r:id="rId10"/>
        <x14:slicerCache r:id="rId11"/>
        <x14:slicerCache r:id="rId12"/>
      </x14:slicerCaches>
    </ext>
    <ext xmlns:x14="http://schemas.microsoft.com/office/spreadsheetml/2009/9/main" uri="{79F54976-1DA5-4618-B147-4CDE4B953A38}">
      <x14:workbookPr/>
    </ext>
  </extLst>
</workbook>
</file>

<file path=xl/calcChain.xml><?xml version="1.0" encoding="utf-8"?>
<calcChain xmlns="http://schemas.openxmlformats.org/spreadsheetml/2006/main">
  <c r="A19" i="6" l="1"/>
  <c r="H8" i="8"/>
  <c r="B12" i="8"/>
  <c r="B8" i="8"/>
  <c r="H22" i="8" l="1"/>
  <c r="I3" i="1"/>
  <c r="I141" i="1" s="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2" i="1"/>
</calcChain>
</file>

<file path=xl/sharedStrings.xml><?xml version="1.0" encoding="utf-8"?>
<sst xmlns="http://schemas.openxmlformats.org/spreadsheetml/2006/main" count="1279" uniqueCount="306">
  <si>
    <t>order_date_x</t>
  </si>
  <si>
    <t>sub_order_num</t>
  </si>
  <si>
    <t>order_status</t>
  </si>
  <si>
    <t>state</t>
  </si>
  <si>
    <t>pin</t>
  </si>
  <si>
    <t>gst_amount</t>
  </si>
  <si>
    <t>meesho_price</t>
  </si>
  <si>
    <t>shipping_charges_total</t>
  </si>
  <si>
    <t>price</t>
  </si>
  <si>
    <t>reason_for_credit_entry</t>
  </si>
  <si>
    <t>order_date_y</t>
  </si>
  <si>
    <t>customer_state</t>
  </si>
  <si>
    <t>product_name</t>
  </si>
  <si>
    <t>sku</t>
  </si>
  <si>
    <t>size</t>
  </si>
  <si>
    <t>quantity</t>
  </si>
  <si>
    <t>supplier_listed_price_(incl._gst_+_commission)</t>
  </si>
  <si>
    <t>supplier_discounted_price_(incl_gst_and_commision)</t>
  </si>
  <si>
    <t>return_flag</t>
  </si>
  <si>
    <t>381809810413_1</t>
  </si>
  <si>
    <t>Shipped</t>
  </si>
  <si>
    <t>Jammu &amp; Kashmir</t>
  </si>
  <si>
    <t>DELIVERED</t>
  </si>
  <si>
    <t>Fancy look beautiful embroidery work kurti bottom with duppata</t>
  </si>
  <si>
    <t>Hk 1454</t>
  </si>
  <si>
    <t>XL</t>
  </si>
  <si>
    <t>940712900368_1</t>
  </si>
  <si>
    <t>rto</t>
  </si>
  <si>
    <t>Uttar Pradesh</t>
  </si>
  <si>
    <t>RTO_LOCKED</t>
  </si>
  <si>
    <t xml:space="preserve">Fancy embroidery sequence work gown with dupatta </t>
  </si>
  <si>
    <t>Dhk1094</t>
  </si>
  <si>
    <t>322259568161_1</t>
  </si>
  <si>
    <t>Delivered</t>
  </si>
  <si>
    <t>Telangana</t>
  </si>
  <si>
    <t xml:space="preserve"> PARTY WEAR LOOK HEAVY EMBROIDERY AND 5mm SEQUINS WORK GOWN WITH DUPATTA </t>
  </si>
  <si>
    <t>hk 1408</t>
  </si>
  <si>
    <t>Free Size</t>
  </si>
  <si>
    <t>475133679575_1</t>
  </si>
  <si>
    <t>Cancelled</t>
  </si>
  <si>
    <t>CANCELLED</t>
  </si>
  <si>
    <t>FIVESTAR Bridal Wedding Gorgette Lehengha with soft net Dupata</t>
  </si>
  <si>
    <t>Semi Stitched</t>
  </si>
  <si>
    <t>493966375185_1</t>
  </si>
  <si>
    <t>Odisha</t>
  </si>
  <si>
    <t>RTO_COMPLETE</t>
  </si>
  <si>
    <t>Hk1408b</t>
  </si>
  <si>
    <t>284641390076_1</t>
  </si>
  <si>
    <t>Maharashtra</t>
  </si>
  <si>
    <t>528661643961_1</t>
  </si>
  <si>
    <t>Return</t>
  </si>
  <si>
    <t>West Bengal</t>
  </si>
  <si>
    <t>stlish dress</t>
  </si>
  <si>
    <t>mk -6114</t>
  </si>
  <si>
    <t>313984293646_1</t>
  </si>
  <si>
    <t xml:space="preserve">Heavy faux georgette with embroidery work with moti latkan border with sleev  Dupatta Sets </t>
  </si>
  <si>
    <t>Ad 009 a</t>
  </si>
  <si>
    <t>XXL</t>
  </si>
  <si>
    <t>545646779706_1</t>
  </si>
  <si>
    <t>Andhra Pradesh</t>
  </si>
  <si>
    <t>755146728346_1</t>
  </si>
  <si>
    <t>Hk avdh</t>
  </si>
  <si>
    <t>910483967612_1</t>
  </si>
  <si>
    <t>Assam</t>
  </si>
  <si>
    <t>FIVE STAR Hair Straightener Comb for Women &amp; Men, Hair Styler, Straightener Machine Brush/PTC Heating Electric Straightener with 5 Temperature Control Hair Straightener</t>
  </si>
  <si>
    <t>Uk8ndIGZ</t>
  </si>
  <si>
    <t>933916764856_1</t>
  </si>
  <si>
    <t>Chandigarh</t>
  </si>
  <si>
    <t>FIVESTAR wedding special occasions Lehengha choli with Dupata</t>
  </si>
  <si>
    <t>6302 green</t>
  </si>
  <si>
    <t>810704930357_1</t>
  </si>
  <si>
    <t>Stylish navratri wear gown</t>
  </si>
  <si>
    <t>Hk1464</t>
  </si>
  <si>
    <t>486842794529_1</t>
  </si>
  <si>
    <t>Delhi</t>
  </si>
  <si>
    <t>FIVESTAR beautiful Designer Suit On Havy Gorgette febric with inner on 9 MM Sequance work and Palazoo on Gorgette febric with inner on 9 MM Sequance work and dupatta on also Gorgette febric on 9 MM Sequance work</t>
  </si>
  <si>
    <t>5400 lavender</t>
  </si>
  <si>
    <t>590792915541_1</t>
  </si>
  <si>
    <t>756746970573_1</t>
  </si>
  <si>
    <t>Tamil Nadu</t>
  </si>
  <si>
    <t>263636176870_1</t>
  </si>
  <si>
    <t>Rajasthan</t>
  </si>
  <si>
    <t>top &amp; bottom set</t>
  </si>
  <si>
    <t>akshar 1090</t>
  </si>
  <si>
    <t>M</t>
  </si>
  <si>
    <t>668655545003_1</t>
  </si>
  <si>
    <t>Hk 1408a</t>
  </si>
  <si>
    <t>675841565482_1</t>
  </si>
  <si>
    <t>715638312753_1</t>
  </si>
  <si>
    <t>643537959075_1</t>
  </si>
  <si>
    <t>Punjab</t>
  </si>
  <si>
    <t>796423327995_1</t>
  </si>
  <si>
    <t>Chhattisgarh</t>
  </si>
  <si>
    <t>520950302337_1</t>
  </si>
  <si>
    <t>781373357372_1</t>
  </si>
  <si>
    <t>Bihar</t>
  </si>
  <si>
    <t>Heavy Soft Butterfly Net With Rose Flower Pattern Ribin Work With Rivet Moti Work With Sleeve gown with duppata</t>
  </si>
  <si>
    <t>Ad 021</t>
  </si>
  <si>
    <t>395369627755_1</t>
  </si>
  <si>
    <t>313945993871_1</t>
  </si>
  <si>
    <t>740854251861_1</t>
  </si>
  <si>
    <t>315389638702_1</t>
  </si>
  <si>
    <t xml:space="preserve">Kurta Sets </t>
  </si>
  <si>
    <t>747803875668_1</t>
  </si>
  <si>
    <t>507323371165_1</t>
  </si>
  <si>
    <t>Karnataka</t>
  </si>
  <si>
    <t>572323669372_1</t>
  </si>
  <si>
    <t>115964435613_1</t>
  </si>
  <si>
    <t>Exchange</t>
  </si>
  <si>
    <t>120234205854_1</t>
  </si>
  <si>
    <t>Kerala</t>
  </si>
  <si>
    <t>173534645547_1</t>
  </si>
  <si>
    <t>Madhya Pradesh</t>
  </si>
  <si>
    <t>498649084066_1</t>
  </si>
  <si>
    <t xml:space="preserve"> Georgette Silk Saree With Complete Heavy Sequence N Coding Multi Work N Banglori Silk Blouse</t>
  </si>
  <si>
    <t>485706928032_1</t>
  </si>
  <si>
    <t>912010011757_1</t>
  </si>
  <si>
    <t>State Bank Of India</t>
  </si>
  <si>
    <t>748208976472_1</t>
  </si>
  <si>
    <t>Kalamkari print full flair narkali sut set</t>
  </si>
  <si>
    <t>Kb 198</t>
  </si>
  <si>
    <t>684818289255_1</t>
  </si>
  <si>
    <t>640125783153_1</t>
  </si>
  <si>
    <t>Gujarat</t>
  </si>
  <si>
    <t xml:space="preserve">Stylish designer digital printed work lehenga choli with duppata </t>
  </si>
  <si>
    <t>Dhk 1100</t>
  </si>
  <si>
    <t>403153127441_1</t>
  </si>
  <si>
    <t>FIVESTAR Designer Suit On Havy Gorgette febric with 9MM sequnce work and sharara on Gorgette febric with 9MM Sequnce work and Dupatta on also Gorgette Febric with 9MM Sequnce work (BLACK)</t>
  </si>
  <si>
    <t>1101 black</t>
  </si>
  <si>
    <t>882312666682_1</t>
  </si>
  <si>
    <t>FIVESTAR beautiful Designer Saree on premium Soft Net fabric with Sequence and Embroidery work and blouse on Velvet fabric with Sequence and Embroidery work</t>
  </si>
  <si>
    <t>485570015946_1</t>
  </si>
  <si>
    <t>641300392975_1</t>
  </si>
  <si>
    <t>odisha</t>
  </si>
  <si>
    <t>546528163157_1</t>
  </si>
  <si>
    <t>363376800481_1</t>
  </si>
  <si>
    <t>848334441754_1</t>
  </si>
  <si>
    <t>5400 skyblue</t>
  </si>
  <si>
    <t>354258590368_1</t>
  </si>
  <si>
    <t>967475471717_1</t>
  </si>
  <si>
    <t>261363877240_1</t>
  </si>
  <si>
    <t>236795271202_1</t>
  </si>
  <si>
    <t>Others</t>
  </si>
  <si>
    <t>755828660648_1</t>
  </si>
  <si>
    <t>507304078237_1</t>
  </si>
  <si>
    <t>963799194113_1</t>
  </si>
  <si>
    <t>248244279818_1</t>
  </si>
  <si>
    <t>851847662041_1</t>
  </si>
  <si>
    <t>458878633167_1</t>
  </si>
  <si>
    <t>269083456798_1</t>
  </si>
  <si>
    <t>Goa</t>
  </si>
  <si>
    <t>437167650973_1</t>
  </si>
  <si>
    <t>Dupatta Sets</t>
  </si>
  <si>
    <t>Hk1436</t>
  </si>
  <si>
    <t>736602256273_1</t>
  </si>
  <si>
    <t>384931415630_1</t>
  </si>
  <si>
    <t xml:space="preserve">West Bengal </t>
  </si>
  <si>
    <t>FIVESTAR Designer Suit On Havy Gorgette febric with 9MM sequnce work and sharara on Gorgette febric with 9MM Sequnce work and Dupatta on also Gorgette Febric with 9MM Sequnce work (BLUE)</t>
  </si>
  <si>
    <t>1101 blue</t>
  </si>
  <si>
    <t>621670207763_1</t>
  </si>
  <si>
    <t>239488734703_1</t>
  </si>
  <si>
    <t>704165208295_1</t>
  </si>
  <si>
    <t>426207937376_1</t>
  </si>
  <si>
    <t>717389427083_1</t>
  </si>
  <si>
    <t>707632123402_1</t>
  </si>
  <si>
    <t>220688769897_1</t>
  </si>
  <si>
    <t>145765249861_1</t>
  </si>
  <si>
    <t>FIVESTAR Designer Women Suit On havy Organza silk febric with Thred with Sequnce work and pent on also organza silk febric with inner and Dupatta also on organza silk febric with Thred work and less work</t>
  </si>
  <si>
    <t>832025757463_1</t>
  </si>
  <si>
    <t>133620476043_1</t>
  </si>
  <si>
    <t>823942308881_1</t>
  </si>
  <si>
    <t>349165630963_1</t>
  </si>
  <si>
    <t>Uttarakhand</t>
  </si>
  <si>
    <t>264002870509_1</t>
  </si>
  <si>
    <t xml:space="preserve">Dupatta set with bottom and duppata </t>
  </si>
  <si>
    <t>L</t>
  </si>
  <si>
    <t>654530604117_1</t>
  </si>
  <si>
    <t>150003921805_1</t>
  </si>
  <si>
    <t>Up</t>
  </si>
  <si>
    <t xml:space="preserve">Up </t>
  </si>
  <si>
    <t>FIVESTAR Beautiful Designer Women Gorgette Plazo with Banglory silk Blouse and Gorgette duppata</t>
  </si>
  <si>
    <t>5425 pink</t>
  </si>
  <si>
    <t>188317821806_1</t>
  </si>
  <si>
    <t>673557263786_1</t>
  </si>
  <si>
    <t xml:space="preserve">Beautiful heavy embroidery sequence work top sharara with dupatta </t>
  </si>
  <si>
    <t>Dhk 1096</t>
  </si>
  <si>
    <t>231138984607_1</t>
  </si>
  <si>
    <t>641914233092_1</t>
  </si>
  <si>
    <t>Designer Saree on premium Soft Net fabric with Sequnce work &amp; Ruffle with Vayring and blouse on also soft net febric with inner (Blue)</t>
  </si>
  <si>
    <t>Saree..1</t>
  </si>
  <si>
    <t>922552445432_1</t>
  </si>
  <si>
    <t>406826346276_1</t>
  </si>
  <si>
    <t>FIVESTAR Georgette Lehengha Choli with Inner Crep and Embroidered with 9mm Sequnce Work with Dupata</t>
  </si>
  <si>
    <t>849870909835_1</t>
  </si>
  <si>
    <t>507255016644_1</t>
  </si>
  <si>
    <t>537121032423_1</t>
  </si>
  <si>
    <t>FLORAL PRINT IN FOX GEORGETTE REAL MIRROR WORK GOWNS WITH DUPATTA</t>
  </si>
  <si>
    <t>kb 194</t>
  </si>
  <si>
    <t>874997211089_1</t>
  </si>
  <si>
    <t>574899849229_1</t>
  </si>
  <si>
    <t>583140288760_1</t>
  </si>
  <si>
    <t>710010425387_1</t>
  </si>
  <si>
    <t>803134095214_1</t>
  </si>
  <si>
    <t>Desigener Party Wear Look New Top With Lehengha With Heavy Embroidery Sequence Work</t>
  </si>
  <si>
    <t>dv1IKTGh</t>
  </si>
  <si>
    <t>139089555643_1</t>
  </si>
  <si>
    <t>974991026344_1</t>
  </si>
  <si>
    <t>704814497883_1</t>
  </si>
  <si>
    <t>296540364861_1</t>
  </si>
  <si>
    <t>seoni</t>
  </si>
  <si>
    <t>571369750119_1</t>
  </si>
  <si>
    <t>542703544972_1</t>
  </si>
  <si>
    <t>Himachal Pradesh</t>
  </si>
  <si>
    <t>355746559602_1</t>
  </si>
  <si>
    <t>768837658082_1</t>
  </si>
  <si>
    <t>265339595628_1</t>
  </si>
  <si>
    <t>354486173123_1</t>
  </si>
  <si>
    <t>397474434265_1</t>
  </si>
  <si>
    <t>382786145334_1</t>
  </si>
  <si>
    <t>261601009640_1</t>
  </si>
  <si>
    <t>703072596386_1</t>
  </si>
  <si>
    <t>Fancy organza dress with kamar belt and hairbelt</t>
  </si>
  <si>
    <t>Kd1166</t>
  </si>
  <si>
    <t>402972493507_1</t>
  </si>
  <si>
    <t>125088357756_1</t>
  </si>
  <si>
    <t>203099192349_1</t>
  </si>
  <si>
    <t>928726855752_1</t>
  </si>
  <si>
    <t>295645979015_1</t>
  </si>
  <si>
    <t>978604039408_1</t>
  </si>
  <si>
    <t>Haryana</t>
  </si>
  <si>
    <t>FIVESTAR Designer Suit On Havy Gorgette febric with Thred and sequnce work and Pent on Gorgette febric and Dupatta on also Gorgette Febric with Thred and Sequnce work</t>
  </si>
  <si>
    <t>189410351427_1</t>
  </si>
  <si>
    <t>301578067962_1</t>
  </si>
  <si>
    <t>658416003246_1</t>
  </si>
  <si>
    <t>114775122169_1</t>
  </si>
  <si>
    <t>473722759765_1</t>
  </si>
  <si>
    <t>803963214519_1</t>
  </si>
  <si>
    <t>184970118893_1</t>
  </si>
  <si>
    <t xml:space="preserve"> PARTY WEAR BEAUTIFUL LOOK FANCY EMBROIDERY AND 5mm SEQUENCE WORK GOWN WITH DUPATTA </t>
  </si>
  <si>
    <t>hk 1446</t>
  </si>
  <si>
    <t>736602256273_2</t>
  </si>
  <si>
    <t>237419587792_1</t>
  </si>
  <si>
    <t>555207008312_1</t>
  </si>
  <si>
    <t>702473758487_1</t>
  </si>
  <si>
    <t>5400 white</t>
  </si>
  <si>
    <t>105706412059_1</t>
  </si>
  <si>
    <t>183404359462_1</t>
  </si>
  <si>
    <t>294779117929_1</t>
  </si>
  <si>
    <t>431854237562_1</t>
  </si>
  <si>
    <t>XXXL</t>
  </si>
  <si>
    <t>118121582107_1</t>
  </si>
  <si>
    <t>Mumbai</t>
  </si>
  <si>
    <t>296605193297_1</t>
  </si>
  <si>
    <t>1688345391_1</t>
  </si>
  <si>
    <t>Arunachal Pradesh</t>
  </si>
  <si>
    <t>704133639877_1</t>
  </si>
  <si>
    <t>Beautiful maska cotton kurta set with muslin cotton duppata and pant</t>
  </si>
  <si>
    <t>Kb 196 b</t>
  </si>
  <si>
    <t>444981584080_1</t>
  </si>
  <si>
    <t>765111140935_1</t>
  </si>
  <si>
    <t>923462757835_1</t>
  </si>
  <si>
    <t>punjab</t>
  </si>
  <si>
    <t>5400 blue</t>
  </si>
  <si>
    <t>447323391939_1</t>
  </si>
  <si>
    <t>271046524562_1</t>
  </si>
  <si>
    <t>346130315989_1</t>
  </si>
  <si>
    <t>312073496064_1</t>
  </si>
  <si>
    <t>916538974169_1</t>
  </si>
  <si>
    <t>436163379734_1</t>
  </si>
  <si>
    <t>MAHARASHTRA</t>
  </si>
  <si>
    <t xml:space="preserve">Heavy Pure Super Slub Cotton With Embroidery Work With Balloon Sleeve With Attached Belt  Dresses </t>
  </si>
  <si>
    <t>Ad020</t>
  </si>
  <si>
    <t>Row Labels</t>
  </si>
  <si>
    <t>Grand Total</t>
  </si>
  <si>
    <t>Sum of price</t>
  </si>
  <si>
    <t>Count of sub_order_num</t>
  </si>
  <si>
    <t>(blank)</t>
  </si>
  <si>
    <t>Sum of return_flag</t>
  </si>
  <si>
    <t>States</t>
  </si>
  <si>
    <t>Order Status</t>
  </si>
  <si>
    <t>Product Name</t>
  </si>
  <si>
    <t>Jul</t>
  </si>
  <si>
    <t>Aug</t>
  </si>
  <si>
    <t>Total Orders</t>
  </si>
  <si>
    <t>Total Revenue</t>
  </si>
  <si>
    <t>Total Returns</t>
  </si>
  <si>
    <t>Return Rate</t>
  </si>
  <si>
    <t>Number of Orders</t>
  </si>
  <si>
    <t>Revenue</t>
  </si>
  <si>
    <t>Month</t>
  </si>
  <si>
    <t>Return Reason</t>
  </si>
  <si>
    <t>No of Orders</t>
  </si>
  <si>
    <t>NA</t>
  </si>
  <si>
    <t>00-00-0000</t>
  </si>
  <si>
    <t>Jan</t>
  </si>
  <si>
    <t>Feb</t>
  </si>
  <si>
    <t>Mar</t>
  </si>
  <si>
    <t>Apr</t>
  </si>
  <si>
    <t>May</t>
  </si>
  <si>
    <t>Jun</t>
  </si>
  <si>
    <t>Sep</t>
  </si>
  <si>
    <t>Oct</t>
  </si>
  <si>
    <t>Nov</t>
  </si>
  <si>
    <t>Dec</t>
  </si>
  <si>
    <t xml:space="preserve">                                                Data from July 2023 to August 2023</t>
  </si>
  <si>
    <t>(All)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</si>
</sst>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20"/>
      <color theme="1"/>
      <name val="Calibri"/>
      <family val="2"/>
      <scheme val="minor"/>
    </font>
    <font>
      <b/>
      <sz val="24"/>
      <color theme="0"/>
      <name val="Times New Roman"/>
      <family val="1"/>
    </font>
    <font>
      <b/>
      <sz val="11"/>
      <color theme="1"/>
      <name val="Poppins"/>
    </font>
    <font>
      <b/>
      <sz val="48"/>
      <color theme="0"/>
      <name val="Times New Roman"/>
      <family val="1"/>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8" tint="-0.499984740745262"/>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5">
    <xf numFmtId="0" fontId="0" fillId="0" borderId="0" xfId="0"/>
    <xf numFmtId="14" fontId="0" fillId="0" borderId="0" xfId="0" applyNumberFormat="1"/>
    <xf numFmtId="0" fontId="0" fillId="0" borderId="0" xfId="0" pivotButton="1"/>
    <xf numFmtId="0" fontId="0" fillId="0" borderId="0" xfId="0" applyAlignment="1">
      <alignment horizontal="left"/>
    </xf>
    <xf numFmtId="0" fontId="0" fillId="0" borderId="0" xfId="0" applyNumberFormat="1"/>
    <xf numFmtId="14" fontId="0" fillId="0" borderId="0" xfId="0" applyNumberFormat="1" applyAlignment="1">
      <alignment horizontal="left"/>
    </xf>
    <xf numFmtId="0" fontId="16" fillId="0" borderId="0" xfId="0" applyFont="1"/>
    <xf numFmtId="0" fontId="1" fillId="12" borderId="10" xfId="0" applyFont="1" applyFill="1" applyBorder="1" applyAlignment="1">
      <alignment horizontal="center"/>
    </xf>
    <xf numFmtId="0" fontId="0" fillId="12" borderId="10" xfId="0" applyFont="1" applyFill="1" applyBorder="1" applyAlignment="1">
      <alignment horizontal="center"/>
    </xf>
    <xf numFmtId="0" fontId="0" fillId="33" borderId="0" xfId="0" applyFont="1" applyFill="1"/>
    <xf numFmtId="0" fontId="0" fillId="10" borderId="10" xfId="0" applyNumberFormat="1" applyFont="1" applyFill="1" applyBorder="1" applyAlignment="1">
      <alignment horizontal="center"/>
    </xf>
    <xf numFmtId="0" fontId="0" fillId="10" borderId="10" xfId="19" applyFont="1" applyBorder="1" applyAlignment="1"/>
    <xf numFmtId="0" fontId="0" fillId="10" borderId="10" xfId="0" applyFont="1" applyFill="1" applyBorder="1" applyAlignment="1"/>
    <xf numFmtId="0" fontId="0" fillId="10" borderId="10" xfId="0" applyFont="1" applyFill="1" applyBorder="1" applyAlignment="1">
      <alignment horizontal="center"/>
    </xf>
    <xf numFmtId="0" fontId="0" fillId="0" borderId="0" xfId="0" applyBorder="1"/>
    <xf numFmtId="0" fontId="0" fillId="33" borderId="0" xfId="0" applyFont="1" applyFill="1" applyBorder="1"/>
    <xf numFmtId="0" fontId="20" fillId="0" borderId="0" xfId="0" applyFont="1"/>
    <xf numFmtId="0" fontId="19" fillId="34" borderId="0" xfId="0" applyFont="1" applyFill="1" applyAlignment="1">
      <alignment horizontal="center" vertical="center"/>
    </xf>
    <xf numFmtId="0" fontId="0" fillId="33" borderId="0" xfId="0" pivotButton="1" applyFont="1" applyFill="1"/>
    <xf numFmtId="0" fontId="0" fillId="12" borderId="10" xfId="0" pivotButton="1" applyFont="1" applyFill="1" applyBorder="1" applyAlignment="1">
      <alignment horizontal="center"/>
    </xf>
    <xf numFmtId="0" fontId="0" fillId="10" borderId="10" xfId="0" applyFont="1" applyFill="1" applyBorder="1" applyAlignment="1">
      <alignment horizontal="center" vertical="center"/>
    </xf>
    <xf numFmtId="0" fontId="0" fillId="10" borderId="10" xfId="0" applyNumberFormat="1" applyFont="1" applyFill="1" applyBorder="1" applyAlignment="1">
      <alignment horizontal="center" vertical="center"/>
    </xf>
    <xf numFmtId="0" fontId="18" fillId="0" borderId="0" xfId="0" applyFont="1" applyAlignment="1"/>
    <xf numFmtId="0" fontId="0" fillId="33" borderId="0" xfId="0" applyFont="1" applyFill="1" applyAlignment="1"/>
    <xf numFmtId="0" fontId="21" fillId="34"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5">
    <dxf>
      <font>
        <b val="0"/>
        <i val="0"/>
        <strike val="0"/>
        <condense val="0"/>
        <extend val="0"/>
        <outline val="0"/>
        <shadow val="0"/>
        <u val="none"/>
        <vertAlign val="baseline"/>
        <sz val="11"/>
        <color theme="1"/>
        <name val="Calibri"/>
        <family val="2"/>
        <scheme val="minor"/>
      </font>
      <fill>
        <patternFill patternType="solid">
          <fgColor indexed="65"/>
          <bgColor theme="4" tint="0.39997558519241921"/>
        </patternFill>
      </fill>
    </dxf>
    <dxf>
      <font>
        <b val="0"/>
        <i val="0"/>
        <strike val="0"/>
        <condense val="0"/>
        <extend val="0"/>
        <outline val="0"/>
        <shadow val="0"/>
        <u val="none"/>
        <vertAlign val="baseline"/>
        <sz val="11"/>
        <color theme="1"/>
        <name val="Calibri"/>
        <family val="2"/>
        <scheme val="minor"/>
      </font>
      <fill>
        <patternFill patternType="solid">
          <fgColor indexed="65"/>
          <bgColor theme="4" tint="0.39997558519241921"/>
        </patternFill>
      </fill>
    </dxf>
    <dxf>
      <font>
        <b val="0"/>
        <i val="0"/>
        <strike val="0"/>
        <condense val="0"/>
        <extend val="0"/>
        <outline val="0"/>
        <shadow val="0"/>
        <u val="none"/>
        <vertAlign val="baseline"/>
        <sz val="11"/>
        <color theme="1"/>
        <name val="Calibri"/>
        <family val="2"/>
        <scheme val="minor"/>
      </font>
      <fill>
        <patternFill patternType="solid">
          <fgColor indexed="65"/>
          <bgColor theme="4" tint="0.39997558519241921"/>
        </patternFill>
      </fill>
    </dxf>
    <dxf>
      <font>
        <b val="0"/>
        <i val="0"/>
        <strike val="0"/>
        <condense val="0"/>
        <extend val="0"/>
        <outline val="0"/>
        <shadow val="0"/>
        <u val="none"/>
        <vertAlign val="baseline"/>
        <sz val="11"/>
        <color theme="1"/>
        <name val="Calibri"/>
        <family val="2"/>
        <scheme val="minor"/>
      </font>
      <fill>
        <patternFill patternType="solid">
          <fgColor indexed="65"/>
          <bgColor theme="4" tint="0.79998168889431442"/>
        </patternFill>
      </fill>
    </dxf>
    <dxf>
      <font>
        <b val="0"/>
        <i val="0"/>
        <strike val="0"/>
        <condense val="0"/>
        <extend val="0"/>
        <outline val="0"/>
        <shadow val="0"/>
        <u val="none"/>
        <vertAlign val="baseline"/>
        <sz val="11"/>
        <color theme="1"/>
        <name val="Calibri"/>
        <family val="2"/>
        <scheme val="minor"/>
      </font>
      <fill>
        <patternFill patternType="solid">
          <fgColor indexed="65"/>
          <bgColor theme="4" tint="0.79998168889431442"/>
        </patternFill>
      </fill>
    </dxf>
    <dxf>
      <font>
        <b val="0"/>
        <i val="0"/>
        <strike val="0"/>
        <condense val="0"/>
        <extend val="0"/>
        <outline val="0"/>
        <shadow val="0"/>
        <u val="none"/>
        <vertAlign val="baseline"/>
        <sz val="11"/>
        <color theme="1"/>
        <name val="Calibri"/>
        <family val="2"/>
        <scheme val="minor"/>
      </font>
      <fill>
        <patternFill patternType="solid">
          <fgColor indexed="65"/>
          <bgColor theme="4" tint="0.79998168889431442"/>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alignment vertical="center"/>
    </dxf>
    <dxf>
      <font>
        <b val="0"/>
        <i val="0"/>
        <strike val="0"/>
        <condense val="0"/>
        <extend val="0"/>
        <outline val="0"/>
        <shadow val="0"/>
        <u val="none"/>
        <vertAlign val="baseline"/>
        <sz val="11"/>
        <color theme="1"/>
        <name val="Calibri"/>
        <family val="2"/>
        <scheme val="minor"/>
      </font>
      <fill>
        <patternFill patternType="solid">
          <fgColor indexed="65"/>
          <bgColor theme="4" tint="0.39997558519241921"/>
        </patternFill>
      </fill>
    </dxf>
    <dxf>
      <font>
        <b val="0"/>
        <i val="0"/>
        <strike val="0"/>
        <condense val="0"/>
        <extend val="0"/>
        <outline val="0"/>
        <shadow val="0"/>
        <u val="none"/>
        <vertAlign val="baseline"/>
        <sz val="11"/>
        <color theme="1"/>
        <name val="Calibri"/>
        <family val="2"/>
        <scheme val="minor"/>
      </font>
      <fill>
        <patternFill patternType="solid">
          <fgColor indexed="65"/>
          <bgColor theme="4" tint="0.39997558519241921"/>
        </patternFill>
      </fill>
    </dxf>
    <dxf>
      <alignment horizontal="center"/>
    </dxf>
    <dxf>
      <alignment horizontal="center"/>
    </dxf>
    <dxf>
      <alignment horizontal="center"/>
    </dxf>
    <dxf>
      <alignment horizontal="center"/>
    </dxf>
    <dxf>
      <alignment horizontal="center"/>
    </dxf>
    <dxf>
      <font>
        <b val="0"/>
        <i val="0"/>
        <strike val="0"/>
        <condense val="0"/>
        <extend val="0"/>
        <outline val="0"/>
        <shadow val="0"/>
        <u val="none"/>
        <vertAlign val="baseline"/>
        <sz val="11"/>
        <color theme="1"/>
        <name val="Calibri"/>
        <family val="2"/>
        <scheme val="minor"/>
      </font>
      <fill>
        <patternFill patternType="solid">
          <fgColor indexed="65"/>
          <bgColor theme="4" tint="0.79998168889431442"/>
        </patternFill>
      </fill>
    </dxf>
    <dxf>
      <font>
        <b val="0"/>
        <i val="0"/>
        <strike val="0"/>
        <condense val="0"/>
        <extend val="0"/>
        <outline val="0"/>
        <shadow val="0"/>
        <u val="none"/>
        <vertAlign val="baseline"/>
        <sz val="11"/>
        <color theme="1"/>
        <name val="Calibri"/>
        <family val="2"/>
        <scheme val="minor"/>
      </font>
      <fill>
        <patternFill patternType="solid">
          <fgColor indexed="65"/>
          <bgColor theme="4" tint="0.79998168889431442"/>
        </patternFill>
      </fill>
    </dxf>
    <dxf>
      <font>
        <b val="0"/>
        <i val="0"/>
        <strike val="0"/>
        <condense val="0"/>
        <extend val="0"/>
        <outline val="0"/>
        <shadow val="0"/>
        <u val="none"/>
        <vertAlign val="baseline"/>
        <sz val="11"/>
        <color theme="1"/>
        <name val="Calibri"/>
        <family val="2"/>
        <scheme val="minor"/>
      </font>
      <fill>
        <patternFill patternType="solid">
          <fgColor indexed="65"/>
          <bgColor theme="4" tint="0.79998168889431442"/>
        </patternFill>
      </fill>
    </dxf>
    <dxf>
      <font>
        <b val="0"/>
        <i val="0"/>
        <strike val="0"/>
        <condense val="0"/>
        <extend val="0"/>
        <outline val="0"/>
        <shadow val="0"/>
        <u val="none"/>
        <vertAlign val="baseline"/>
        <sz val="11"/>
        <color theme="1"/>
        <name val="Calibri"/>
        <family val="2"/>
        <scheme val="minor"/>
      </font>
      <fill>
        <patternFill patternType="solid">
          <fgColor indexed="65"/>
          <bgColor theme="4" tint="0.39997558519241921"/>
        </patternFill>
      </fill>
    </dxf>
    <dxf>
      <font>
        <b val="0"/>
        <i val="0"/>
        <strike val="0"/>
        <condense val="0"/>
        <extend val="0"/>
        <outline val="0"/>
        <shadow val="0"/>
        <u val="none"/>
        <vertAlign val="baseline"/>
        <sz val="11"/>
        <color theme="1"/>
        <name val="Calibri"/>
        <family val="2"/>
        <scheme val="minor"/>
      </font>
      <fill>
        <patternFill patternType="solid">
          <fgColor indexed="65"/>
          <bgColor theme="4" tint="0.39997558519241921"/>
        </patternFill>
      </fill>
    </dxf>
    <dxf>
      <alignment horizontal="general"/>
    </dxf>
    <dxf>
      <alignment horizontal="general"/>
    </dxf>
    <dxf>
      <alignment horizontal="general"/>
    </dxf>
    <dxf>
      <alignment horizontal="general"/>
    </dxf>
    <dxf>
      <alignment horizontal="general"/>
    </dxf>
    <dxf>
      <alignment horizontal="genera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alignment horizontal="left" vertical="bottom" textRotation="0" wrapText="0" indent="0" justifyLastLine="0" shrinkToFit="0" readingOrder="0"/>
    </dxf>
    <dxf>
      <alignment horizontal="left" vertical="bottom" textRotation="0" wrapText="0" indent="0" justifyLastLine="0" shrinkToFit="0" readingOrder="0"/>
    </dxf>
    <dxf>
      <numFmt numFmtId="19" formatCode="dd/mm/yyyy"/>
    </dxf>
    <dxf>
      <numFmt numFmtId="19" formatCode="dd/mm/yyyy"/>
    </dxf>
    <dxf>
      <numFmt numFmtId="19" formatCode="dd/mm/yyyy"/>
    </dxf>
    <dxf>
      <numFmt numFmtId="19" formatCode="dd/mm/yyyy"/>
    </dxf>
  </dxfs>
  <tableStyles count="0" defaultTableStyle="TableStyleMedium2" defaultPivotStyle="PivotStyleLight16"/>
  <colors>
    <mruColors>
      <color rgb="FFF55245"/>
      <color rgb="FFC25CD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[merged_meesho_data.xlsx]Total Revenue By state!PivotTable1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24428258967629"/>
          <c:y val="0.27198344998541851"/>
          <c:w val="0.50527537182852145"/>
          <c:h val="0.62524679206765821"/>
        </c:manualLayout>
      </c:layout>
      <c:barChart>
        <c:barDir val="bar"/>
        <c:grouping val="clustered"/>
        <c:varyColors val="0"/>
        <c:ser>
          <c:idx val="0"/>
          <c:order val="0"/>
          <c:tx>
            <c:strRef>
              <c:f>'Total Revenue By state'!$B$3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'Total Revenue By state'!$A$4:$A$33</c:f>
              <c:strCache>
                <c:ptCount val="29"/>
                <c:pt idx="0">
                  <c:v>Andhra Pradesh</c:v>
                </c:pt>
                <c:pt idx="1">
                  <c:v>Arunachal Pradesh</c:v>
                </c:pt>
                <c:pt idx="2">
                  <c:v>Assam</c:v>
                </c:pt>
                <c:pt idx="3">
                  <c:v>Bihar</c:v>
                </c:pt>
                <c:pt idx="4">
                  <c:v>Chandigarh</c:v>
                </c:pt>
                <c:pt idx="5">
                  <c:v>Chhattisgarh</c:v>
                </c:pt>
                <c:pt idx="6">
                  <c:v>Delhi</c:v>
                </c:pt>
                <c:pt idx="7">
                  <c:v>Goa</c:v>
                </c:pt>
                <c:pt idx="8">
                  <c:v>Gujarat</c:v>
                </c:pt>
                <c:pt idx="9">
                  <c:v>Haryana</c:v>
                </c:pt>
                <c:pt idx="10">
                  <c:v>Himachal Pradesh</c:v>
                </c:pt>
                <c:pt idx="11">
                  <c:v>Jammu &amp; Kashmir</c:v>
                </c:pt>
                <c:pt idx="12">
                  <c:v>Karnataka</c:v>
                </c:pt>
                <c:pt idx="13">
                  <c:v>Kerala</c:v>
                </c:pt>
                <c:pt idx="14">
                  <c:v>Madhya Pradesh</c:v>
                </c:pt>
                <c:pt idx="15">
                  <c:v>Maharashtra</c:v>
                </c:pt>
                <c:pt idx="16">
                  <c:v>Mumbai</c:v>
                </c:pt>
                <c:pt idx="17">
                  <c:v>Odisha</c:v>
                </c:pt>
                <c:pt idx="18">
                  <c:v>Others</c:v>
                </c:pt>
                <c:pt idx="19">
                  <c:v>Punjab</c:v>
                </c:pt>
                <c:pt idx="20">
                  <c:v>Rajasthan</c:v>
                </c:pt>
                <c:pt idx="21">
                  <c:v>seoni</c:v>
                </c:pt>
                <c:pt idx="22">
                  <c:v>State Bank Of India</c:v>
                </c:pt>
                <c:pt idx="23">
                  <c:v>Tamil Nadu</c:v>
                </c:pt>
                <c:pt idx="24">
                  <c:v>Telangana</c:v>
                </c:pt>
                <c:pt idx="25">
                  <c:v>Up</c:v>
                </c:pt>
                <c:pt idx="26">
                  <c:v>Uttar Pradesh</c:v>
                </c:pt>
                <c:pt idx="27">
                  <c:v>Uttarakhand</c:v>
                </c:pt>
                <c:pt idx="28">
                  <c:v>West Bengal</c:v>
                </c:pt>
              </c:strCache>
            </c:strRef>
          </c:cat>
          <c:val>
            <c:numRef>
              <c:f>'Total Revenue By state'!$B$4:$B$33</c:f>
              <c:numCache>
                <c:formatCode>General</c:formatCode>
                <c:ptCount val="29"/>
                <c:pt idx="0">
                  <c:v>11059</c:v>
                </c:pt>
                <c:pt idx="1">
                  <c:v>1464</c:v>
                </c:pt>
                <c:pt idx="2">
                  <c:v>7263</c:v>
                </c:pt>
                <c:pt idx="3">
                  <c:v>4303</c:v>
                </c:pt>
                <c:pt idx="4">
                  <c:v>2456</c:v>
                </c:pt>
                <c:pt idx="5">
                  <c:v>3424</c:v>
                </c:pt>
                <c:pt idx="6">
                  <c:v>6627</c:v>
                </c:pt>
                <c:pt idx="7">
                  <c:v>508</c:v>
                </c:pt>
                <c:pt idx="8">
                  <c:v>9681</c:v>
                </c:pt>
                <c:pt idx="9">
                  <c:v>1847</c:v>
                </c:pt>
                <c:pt idx="10">
                  <c:v>1947</c:v>
                </c:pt>
                <c:pt idx="11">
                  <c:v>9923</c:v>
                </c:pt>
                <c:pt idx="12">
                  <c:v>6264</c:v>
                </c:pt>
                <c:pt idx="13">
                  <c:v>8089</c:v>
                </c:pt>
                <c:pt idx="14">
                  <c:v>13261</c:v>
                </c:pt>
                <c:pt idx="15">
                  <c:v>8981</c:v>
                </c:pt>
                <c:pt idx="16">
                  <c:v>499</c:v>
                </c:pt>
                <c:pt idx="17">
                  <c:v>11705</c:v>
                </c:pt>
                <c:pt idx="18">
                  <c:v>2929</c:v>
                </c:pt>
                <c:pt idx="19">
                  <c:v>9832</c:v>
                </c:pt>
                <c:pt idx="20">
                  <c:v>6585</c:v>
                </c:pt>
                <c:pt idx="21">
                  <c:v>1425</c:v>
                </c:pt>
                <c:pt idx="22">
                  <c:v>1464</c:v>
                </c:pt>
                <c:pt idx="23">
                  <c:v>13904</c:v>
                </c:pt>
                <c:pt idx="24">
                  <c:v>11325</c:v>
                </c:pt>
                <c:pt idx="25">
                  <c:v>1697</c:v>
                </c:pt>
                <c:pt idx="26">
                  <c:v>14958</c:v>
                </c:pt>
                <c:pt idx="27">
                  <c:v>3450</c:v>
                </c:pt>
                <c:pt idx="28">
                  <c:v>12031</c:v>
                </c:pt>
              </c:numCache>
            </c:numRef>
          </c:val>
          <c:extLst>
            <c:ext xmlns:c16="http://schemas.microsoft.com/office/drawing/2014/chart" uri="{C3380CC4-5D6E-409C-BE32-E72D297353CC}">
              <c16:uniqueId val="{00000022-0535-426D-8E7D-582428B2F001}"/>
            </c:ext>
          </c:extLst>
        </c:ser>
        <c:dLbls>
          <c:dLblPos val="outEnd"/>
          <c:showLegendKey val="0"/>
          <c:showVal val="1"/>
          <c:showCatName val="0"/>
          <c:showSerName val="0"/>
          <c:showPercent val="0"/>
          <c:showBubbleSize val="0"/>
        </c:dLbls>
        <c:gapWidth val="182"/>
        <c:axId val="357227375"/>
        <c:axId val="670368863"/>
      </c:barChart>
      <c:catAx>
        <c:axId val="35722737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0368863"/>
        <c:crosses val="autoZero"/>
        <c:auto val="1"/>
        <c:lblAlgn val="ctr"/>
        <c:lblOffset val="100"/>
        <c:noMultiLvlLbl val="0"/>
      </c:catAx>
      <c:valAx>
        <c:axId val="67036886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72273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[merged_meesho_data.xlsx]Order count by status!PivotTable2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400" b="1"/>
              <a:t>Order Count By Status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pieChart>
        <c:varyColors val="1"/>
        <c:ser>
          <c:idx val="0"/>
          <c:order val="0"/>
          <c:tx>
            <c:strRef>
              <c:f>'Order count by status'!$B$3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6A5-4360-A156-E2582D5D1E6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6A5-4360-A156-E2582D5D1E6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6A5-4360-A156-E2582D5D1E6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36A5-4360-A156-E2582D5D1E62}"/>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36A5-4360-A156-E2582D5D1E62}"/>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36A5-4360-A156-E2582D5D1E6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'Order count by status'!$A$4:$A$10</c:f>
              <c:strCache>
                <c:ptCount val="6"/>
                <c:pt idx="0">
                  <c:v>Cancelled</c:v>
                </c:pt>
                <c:pt idx="1">
                  <c:v>Delivered</c:v>
                </c:pt>
                <c:pt idx="2">
                  <c:v>Exchange</c:v>
                </c:pt>
                <c:pt idx="3">
                  <c:v>Return</c:v>
                </c:pt>
                <c:pt idx="4">
                  <c:v>rto</c:v>
                </c:pt>
                <c:pt idx="5">
                  <c:v>Shipped</c:v>
                </c:pt>
              </c:strCache>
            </c:strRef>
          </c:cat>
          <c:val>
            <c:numRef>
              <c:f>'Order count by status'!$B$4:$B$10</c:f>
              <c:numCache>
                <c:formatCode>General</c:formatCode>
                <c:ptCount val="6"/>
                <c:pt idx="0">
                  <c:v>4</c:v>
                </c:pt>
                <c:pt idx="1">
                  <c:v>50</c:v>
                </c:pt>
                <c:pt idx="2">
                  <c:v>3</c:v>
                </c:pt>
                <c:pt idx="3">
                  <c:v>34</c:v>
                </c:pt>
                <c:pt idx="4">
                  <c:v>22</c:v>
                </c:pt>
                <c:pt idx="5">
                  <c:v>26</c:v>
                </c:pt>
              </c:numCache>
            </c:numRef>
          </c:val>
          <c:extLst>
            <c:ext xmlns:c16="http://schemas.microsoft.com/office/drawing/2014/chart" uri="{C3380CC4-5D6E-409C-BE32-E72D297353CC}">
              <c16:uniqueId val="{00000000-9EF9-4E4A-A2D6-22C64A90E6E5}"/>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[merged_meesho_data.xlsx]Return count by product!PivotTable3</c:name>
    <c:fmtId val="2"/>
  </c:pivotSource>
  <c:chart>
    <c:autoTitleDeleted val="0"/>
    <c:pivotFmts>
      <c:pivotFmt>
        <c:idx val="0"/>
        <c:spPr>
          <a:solidFill>
            <a:schemeClr val="accent1"/>
          </a:solidFill>
          <a:ln>
            <a:noFill/>
          </a:ln>
          <a:effectLst/>
        </c:spPr>
        <c:marker>
          <c:symbol val="none"/>
        </c:marker>
      </c:pivotFmt>
    </c:pivotFmts>
    <c:plotArea>
      <c:layout/>
      <c:barChart>
        <c:barDir val="bar"/>
        <c:grouping val="clustered"/>
        <c:varyColors val="0"/>
        <c:ser>
          <c:idx val="0"/>
          <c:order val="0"/>
          <c:tx>
            <c:strRef>
              <c:f>'Return count by product'!$B$3</c:f>
              <c:strCache>
                <c:ptCount val="1"/>
                <c:pt idx="0">
                  <c:v>Total</c:v>
                </c:pt>
              </c:strCache>
            </c:strRef>
          </c:tx>
          <c:spPr>
            <a:solidFill>
              <a:schemeClr val="accent1"/>
            </a:solidFill>
            <a:ln>
              <a:noFill/>
            </a:ln>
            <a:effectLst/>
          </c:spPr>
          <c:invertIfNegative val="0"/>
          <c:cat>
            <c:strRef>
              <c:f>'Return count by product'!$A$4:$A$38</c:f>
              <c:strCache>
                <c:ptCount val="34"/>
                <c:pt idx="0">
                  <c:v> Georgette Silk Saree With Complete Heavy Sequence N Coding Multi Work N Banglori Silk Blouse</c:v>
                </c:pt>
                <c:pt idx="1">
                  <c:v> PARTY WEAR BEAUTIFUL LOOK FANCY EMBROIDERY AND 5mm SEQUENCE WORK GOWN WITH DUPATTA </c:v>
                </c:pt>
                <c:pt idx="2">
                  <c:v> PARTY WEAR LOOK HEAVY EMBROIDERY AND 5mm SEQUINS WORK GOWN WITH DUPATTA </c:v>
                </c:pt>
                <c:pt idx="3">
                  <c:v>Beautiful heavy embroidery sequence work top sharara with dupatta </c:v>
                </c:pt>
                <c:pt idx="4">
                  <c:v>Beautiful maska cotton kurta set with muslin cotton duppata and pant</c:v>
                </c:pt>
                <c:pt idx="5">
                  <c:v>Desigener Party Wear Look New Top With Lehengha With Heavy Embroidery Sequence Work</c:v>
                </c:pt>
                <c:pt idx="6">
                  <c:v>Designer Saree on premium Soft Net fabric with Sequnce work &amp; Ruffle with Vayring and blouse on also soft net febric with inner (Blue)</c:v>
                </c:pt>
                <c:pt idx="7">
                  <c:v>Dupatta set with bottom and duppata </c:v>
                </c:pt>
                <c:pt idx="8">
                  <c:v>Dupatta Sets</c:v>
                </c:pt>
                <c:pt idx="9">
                  <c:v>Fancy embroidery sequence work gown with dupatta </c:v>
                </c:pt>
                <c:pt idx="10">
                  <c:v>Fancy look beautiful embroidery work kurti bottom with duppata</c:v>
                </c:pt>
                <c:pt idx="11">
                  <c:v>Fancy organza dress with kamar belt and hairbelt</c:v>
                </c:pt>
                <c:pt idx="12">
                  <c:v>FIVE STAR Hair Straightener Comb for Women &amp; Men, Hair Styler, Straightener Machine Brush/PTC Heating Electric Straightener with 5 Temperature Control Hair Straightener</c:v>
                </c:pt>
                <c:pt idx="13">
                  <c:v>FIVESTAR beautiful Designer Saree on premium Soft Net fabric with Sequence and Embroidery work and blouse on Velvet fabric with Sequence and Embroidery work</c:v>
                </c:pt>
                <c:pt idx="14">
                  <c:v>FIVESTAR beautiful Designer Suit On Havy Gorgette febric with inner on 9 MM Sequance work and Palazoo on Gorgette febric with inner on 9 MM Sequance work and dupatta on also Gorgette febric on 9 MM Sequance work</c:v>
                </c:pt>
                <c:pt idx="15">
                  <c:v>FIVESTAR Beautiful Designer Women Gorgette Plazo with Banglory silk Blouse and Gorgette duppata</c:v>
                </c:pt>
                <c:pt idx="16">
                  <c:v>FIVESTAR Bridal Wedding Gorgette Lehengha with soft net Dupata</c:v>
                </c:pt>
                <c:pt idx="17">
                  <c:v>FIVESTAR Designer Suit On Havy Gorgette febric with 9MM sequnce work and sharara on Gorgette febric with 9MM Sequnce work and Dupatta on also Gorgette Febric with 9MM Sequnce work (BLACK)</c:v>
                </c:pt>
                <c:pt idx="18">
                  <c:v>FIVESTAR Designer Suit On Havy Gorgette febric with 9MM sequnce work and sharara on Gorgette febric with 9MM Sequnce work and Dupatta on also Gorgette Febric with 9MM Sequnce work (BLUE)</c:v>
                </c:pt>
                <c:pt idx="19">
                  <c:v>FIVESTAR Designer Suit On Havy Gorgette febric with Thred and sequnce work and Pent on Gorgette febric and Dupatta on also Gorgette Febric with Thred and Sequnce work</c:v>
                </c:pt>
                <c:pt idx="20">
                  <c:v>FIVESTAR Designer Women Suit On havy Organza silk febric with Thred with Sequnce work and pent on also organza silk febric with inner and Dupatta also on organza silk febric with Thred work and less work</c:v>
                </c:pt>
                <c:pt idx="21">
                  <c:v>FIVESTAR Georgette Lehengha Choli with Inner Crep and Embroidered with 9mm Sequnce Work with Dupata</c:v>
                </c:pt>
                <c:pt idx="22">
                  <c:v>FIVESTAR wedding special occasions Lehengha choli with Dupata</c:v>
                </c:pt>
                <c:pt idx="23">
                  <c:v>FLORAL PRINT IN FOX GEORGETTE REAL MIRROR WORK GOWNS WITH DUPATTA</c:v>
                </c:pt>
                <c:pt idx="24">
                  <c:v>Heavy faux georgette with embroidery work with moti latkan border with sleev  Dupatta Sets </c:v>
                </c:pt>
                <c:pt idx="25">
                  <c:v>Heavy Pure Super Slub Cotton With Embroidery Work With Balloon Sleeve With Attached Belt  Dresses </c:v>
                </c:pt>
                <c:pt idx="26">
                  <c:v>Heavy Soft Butterfly Net With Rose Flower Pattern Ribin Work With Rivet Moti Work With Sleeve gown with duppata</c:v>
                </c:pt>
                <c:pt idx="27">
                  <c:v>Kalamkari print full flair narkali sut set</c:v>
                </c:pt>
                <c:pt idx="28">
                  <c:v>Kurta Sets </c:v>
                </c:pt>
                <c:pt idx="29">
                  <c:v>stlish dress</c:v>
                </c:pt>
                <c:pt idx="30">
                  <c:v>Stylish designer digital printed work lehenga choli with duppata </c:v>
                </c:pt>
                <c:pt idx="31">
                  <c:v>Stylish navratri wear gown</c:v>
                </c:pt>
                <c:pt idx="32">
                  <c:v>top &amp; bottom set</c:v>
                </c:pt>
                <c:pt idx="33">
                  <c:v>(blank)</c:v>
                </c:pt>
              </c:strCache>
            </c:strRef>
          </c:cat>
          <c:val>
            <c:numRef>
              <c:f>'Return count by product'!$B$4:$B$38</c:f>
              <c:numCache>
                <c:formatCode>General</c:formatCode>
                <c:ptCount val="34"/>
                <c:pt idx="0">
                  <c:v>1</c:v>
                </c:pt>
                <c:pt idx="1">
                  <c:v>1</c:v>
                </c:pt>
                <c:pt idx="2">
                  <c:v>40</c:v>
                </c:pt>
                <c:pt idx="3">
                  <c:v>1</c:v>
                </c:pt>
                <c:pt idx="4">
                  <c:v>1</c:v>
                </c:pt>
                <c:pt idx="5">
                  <c:v>1</c:v>
                </c:pt>
                <c:pt idx="6">
                  <c:v>1</c:v>
                </c:pt>
                <c:pt idx="7">
                  <c:v>1</c:v>
                </c:pt>
                <c:pt idx="8">
                  <c:v>1</c:v>
                </c:pt>
                <c:pt idx="9">
                  <c:v>1</c:v>
                </c:pt>
                <c:pt idx="10">
                  <c:v>12</c:v>
                </c:pt>
                <c:pt idx="11">
                  <c:v>1</c:v>
                </c:pt>
                <c:pt idx="12">
                  <c:v>19</c:v>
                </c:pt>
                <c:pt idx="13">
                  <c:v>1</c:v>
                </c:pt>
                <c:pt idx="14">
                  <c:v>5</c:v>
                </c:pt>
                <c:pt idx="15">
                  <c:v>1</c:v>
                </c:pt>
                <c:pt idx="16">
                  <c:v>3</c:v>
                </c:pt>
                <c:pt idx="17">
                  <c:v>2</c:v>
                </c:pt>
                <c:pt idx="18">
                  <c:v>1</c:v>
                </c:pt>
                <c:pt idx="19">
                  <c:v>1</c:v>
                </c:pt>
                <c:pt idx="20">
                  <c:v>1</c:v>
                </c:pt>
                <c:pt idx="21">
                  <c:v>1</c:v>
                </c:pt>
                <c:pt idx="22">
                  <c:v>1</c:v>
                </c:pt>
                <c:pt idx="23">
                  <c:v>1</c:v>
                </c:pt>
                <c:pt idx="24">
                  <c:v>3</c:v>
                </c:pt>
                <c:pt idx="25">
                  <c:v>1</c:v>
                </c:pt>
                <c:pt idx="26">
                  <c:v>5</c:v>
                </c:pt>
                <c:pt idx="27">
                  <c:v>2</c:v>
                </c:pt>
                <c:pt idx="28">
                  <c:v>6</c:v>
                </c:pt>
                <c:pt idx="29">
                  <c:v>1</c:v>
                </c:pt>
                <c:pt idx="30">
                  <c:v>3</c:v>
                </c:pt>
                <c:pt idx="31">
                  <c:v>1</c:v>
                </c:pt>
                <c:pt idx="32">
                  <c:v>12</c:v>
                </c:pt>
                <c:pt idx="33">
                  <c:v>0</c:v>
                </c:pt>
              </c:numCache>
            </c:numRef>
          </c:val>
          <c:extLst>
            <c:ext xmlns:c16="http://schemas.microsoft.com/office/drawing/2014/chart" uri="{C3380CC4-5D6E-409C-BE32-E72D297353CC}">
              <c16:uniqueId val="{00000001-3C3C-46D6-ADF9-BF5D5214A62E}"/>
            </c:ext>
          </c:extLst>
        </c:ser>
        <c:dLbls>
          <c:showLegendKey val="0"/>
          <c:showVal val="0"/>
          <c:showCatName val="0"/>
          <c:showSerName val="0"/>
          <c:showPercent val="0"/>
          <c:showBubbleSize val="0"/>
        </c:dLbls>
        <c:gapWidth val="182"/>
        <c:axId val="1079743519"/>
        <c:axId val="360192575"/>
      </c:barChart>
      <c:catAx>
        <c:axId val="1079743519"/>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Product</a:t>
                </a:r>
                <a:r>
                  <a:rPr lang="en-IN" baseline="0"/>
                  <a:t> Name</a:t>
                </a:r>
              </a:p>
              <a:p>
                <a:pPr>
                  <a:defRPr/>
                </a:pP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0192575"/>
        <c:crosses val="autoZero"/>
        <c:auto val="1"/>
        <c:lblAlgn val="ctr"/>
        <c:lblOffset val="100"/>
        <c:noMultiLvlLbl val="0"/>
      </c:catAx>
      <c:valAx>
        <c:axId val="360192575"/>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Return</a:t>
                </a:r>
                <a:r>
                  <a:rPr lang="en-IN" baseline="0"/>
                  <a:t> Count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97435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[merged_meesho_data.xlsx]Monthly Orders Trend!PivotTable27</c:name>
    <c:fmtId val="0"/>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Monthly Order Trends</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ln w="22225" cap="rnd">
            <a:solidFill>
              <a:schemeClr val="accent1"/>
            </a:solidFill>
            <a:round/>
          </a:ln>
          <a:effectLst/>
        </c:spPr>
        <c:marker>
          <c:symbol val="diamond"/>
          <c:size val="6"/>
          <c:spPr>
            <a:solidFill>
              <a:schemeClr val="accent1"/>
            </a:solidFill>
            <a:ln w="9525">
              <a:solidFill>
                <a:schemeClr val="accent1"/>
              </a:solidFill>
              <a:round/>
            </a:ln>
            <a:effectLst/>
          </c:spPr>
        </c:marker>
      </c:pivotFmt>
    </c:pivotFmts>
    <c:plotArea>
      <c:layout/>
      <c:lineChart>
        <c:grouping val="stacked"/>
        <c:varyColors val="0"/>
        <c:ser>
          <c:idx val="0"/>
          <c:order val="0"/>
          <c:tx>
            <c:strRef>
              <c:f>'Monthly Orders Trend'!$B$3</c:f>
              <c:strCache>
                <c:ptCount val="1"/>
                <c:pt idx="0">
                  <c:v>Total</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strRef>
              <c:f>'Monthly Orders Trend'!$A$4:$A$16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'Monthly Orders Trend'!$B$4:$B$16</c:f>
              <c:numCache>
                <c:formatCode>General</c:formatCode>
                <c:ptCount val="12"/>
                <c:pt idx="6">
                  <c:v>6</c:v>
                </c:pt>
                <c:pt idx="7">
                  <c:v>133</c:v>
                </c:pt>
              </c:numCache>
            </c:numRef>
          </c:val>
          <c:smooth val="0"/>
          <c:extLst>
            <c:ext xmlns:c16="http://schemas.microsoft.com/office/drawing/2014/chart" uri="{C3380CC4-5D6E-409C-BE32-E72D297353CC}">
              <c16:uniqueId val="{00000000-3F9E-48BE-B447-622880A6C7A4}"/>
            </c:ext>
          </c:extLst>
        </c:ser>
        <c:dLbls>
          <c:showLegendKey val="0"/>
          <c:showVal val="0"/>
          <c:showCatName val="0"/>
          <c:showSerName val="0"/>
          <c:showPercent val="0"/>
          <c:showBubbleSize val="0"/>
        </c:dLbls>
        <c:marker val="1"/>
        <c:smooth val="0"/>
        <c:axId val="172602079"/>
        <c:axId val="170843631"/>
      </c:lineChart>
      <c:catAx>
        <c:axId val="17260207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70843631"/>
        <c:crosses val="autoZero"/>
        <c:auto val="1"/>
        <c:lblAlgn val="ctr"/>
        <c:lblOffset val="100"/>
        <c:noMultiLvlLbl val="0"/>
      </c:catAx>
      <c:valAx>
        <c:axId val="170843631"/>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6020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[merged_meesho_data.xlsx]Simple_Pivot_Tables!PivotTable24</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400" b="1"/>
              <a:t>Reasons</a:t>
            </a:r>
            <a:r>
              <a:rPr lang="en-US" sz="2400" b="1" baseline="0"/>
              <a:t> For Returns</a:t>
            </a:r>
            <a:endParaRPr lang="en-US" sz="24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Simple_Pivot_Tables!$B$76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Simple_Pivot_Tables!$A$77:$A$82</c:f>
              <c:strCache>
                <c:ptCount val="5"/>
                <c:pt idx="0">
                  <c:v>CANCELLED</c:v>
                </c:pt>
                <c:pt idx="1">
                  <c:v>DELIVERED</c:v>
                </c:pt>
                <c:pt idx="2">
                  <c:v>RTO_COMPLETE</c:v>
                </c:pt>
                <c:pt idx="3">
                  <c:v>RTO_LOCKED</c:v>
                </c:pt>
                <c:pt idx="4">
                  <c:v>(blank)</c:v>
                </c:pt>
              </c:strCache>
            </c:strRef>
          </c:cat>
          <c:val>
            <c:numRef>
              <c:f>Simple_Pivot_Tables!$B$77:$B$82</c:f>
              <c:numCache>
                <c:formatCode>General</c:formatCode>
                <c:ptCount val="5"/>
                <c:pt idx="0">
                  <c:v>4</c:v>
                </c:pt>
                <c:pt idx="1">
                  <c:v>103</c:v>
                </c:pt>
                <c:pt idx="2">
                  <c:v>23</c:v>
                </c:pt>
                <c:pt idx="3">
                  <c:v>3</c:v>
                </c:pt>
                <c:pt idx="4">
                  <c:v>6</c:v>
                </c:pt>
              </c:numCache>
            </c:numRef>
          </c:val>
          <c:extLst>
            <c:ext xmlns:c16="http://schemas.microsoft.com/office/drawing/2014/chart" uri="{C3380CC4-5D6E-409C-BE32-E72D297353CC}">
              <c16:uniqueId val="{00000000-31F9-4ADA-AF00-0BF60C9255EC}"/>
            </c:ext>
          </c:extLst>
        </c:ser>
        <c:dLbls>
          <c:dLblPos val="outEnd"/>
          <c:showLegendKey val="0"/>
          <c:showVal val="1"/>
          <c:showCatName val="0"/>
          <c:showSerName val="0"/>
          <c:showPercent val="0"/>
          <c:showBubbleSize val="0"/>
        </c:dLbls>
        <c:gapWidth val="219"/>
        <c:overlap val="-27"/>
        <c:axId val="843024191"/>
        <c:axId val="610729903"/>
      </c:barChart>
      <c:catAx>
        <c:axId val="8430241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Reasons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0729903"/>
        <c:crosses val="autoZero"/>
        <c:auto val="1"/>
        <c:lblAlgn val="ctr"/>
        <c:lblOffset val="100"/>
        <c:noMultiLvlLbl val="0"/>
      </c:catAx>
      <c:valAx>
        <c:axId val="6107299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count</a:t>
                </a:r>
                <a:r>
                  <a:rPr lang="en-IN" baseline="0"/>
                  <a:t> </a:t>
                </a:r>
                <a:r>
                  <a:rPr lang="en-IN" b="1" baseline="0"/>
                  <a:t>of</a:t>
                </a:r>
                <a:r>
                  <a:rPr lang="en-IN" baseline="0"/>
                  <a:t> </a:t>
                </a:r>
                <a:r>
                  <a:rPr lang="en-IN" b="1" baseline="0"/>
                  <a:t>Returns</a:t>
                </a:r>
                <a:endParaRPr lang="en-IN" b="1"/>
              </a:p>
            </c:rich>
          </c:tx>
          <c:layout>
            <c:manualLayout>
              <c:xMode val="edge"/>
              <c:yMode val="edge"/>
              <c:x val="3.0555555555555555E-2"/>
              <c:y val="0.28275262467191598"/>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30241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[merged_meesho_data.xlsx]Monthly Orders Trend!PivotTable27</c:name>
    <c:fmtId val="2"/>
  </c:pivotSource>
  <c:chart>
    <c:title>
      <c:tx>
        <c:rich>
          <a:bodyPr rot="0" spcFirstLastPara="1" vertOverflow="ellipsis" vert="horz" wrap="square" anchor="ctr" anchorCtr="1"/>
          <a:lstStyle/>
          <a:p>
            <a:pPr>
              <a:defRPr sz="2800" b="1" i="0" u="none" strike="noStrike" kern="1200" baseline="0">
                <a:solidFill>
                  <a:schemeClr val="tx1">
                    <a:lumMod val="65000"/>
                    <a:lumOff val="35000"/>
                  </a:schemeClr>
                </a:solidFill>
                <a:latin typeface="+mn-lt"/>
                <a:ea typeface="+mn-ea"/>
                <a:cs typeface="+mn-cs"/>
              </a:defRPr>
            </a:pPr>
            <a:r>
              <a:rPr lang="en-US" sz="2800"/>
              <a:t>Monthly Order Trends</a:t>
            </a:r>
          </a:p>
        </c:rich>
      </c:tx>
      <c:overlay val="0"/>
      <c:spPr>
        <a:noFill/>
        <a:ln>
          <a:noFill/>
        </a:ln>
        <a:effectLst/>
      </c:spPr>
      <c:txPr>
        <a:bodyPr rot="0" spcFirstLastPara="1" vertOverflow="ellipsis" vert="horz" wrap="square" anchor="ctr" anchorCtr="1"/>
        <a:lstStyle/>
        <a:p>
          <a:pPr>
            <a:defRPr sz="28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'Monthly Orders Trend'!$B$3</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'Monthly Orders Trend'!$A$4:$A$16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'Monthly Orders Trend'!$B$4:$B$16</c:f>
              <c:numCache>
                <c:formatCode>General</c:formatCode>
                <c:ptCount val="12"/>
                <c:pt idx="6">
                  <c:v>6</c:v>
                </c:pt>
                <c:pt idx="7">
                  <c:v>133</c:v>
                </c:pt>
              </c:numCache>
            </c:numRef>
          </c:val>
          <c:smooth val="0"/>
          <c:extLst>
            <c:ext xmlns:c16="http://schemas.microsoft.com/office/drawing/2014/chart" uri="{C3380CC4-5D6E-409C-BE32-E72D297353CC}">
              <c16:uniqueId val="{00000000-FDC9-40F5-87BD-A9FBF9CF2750}"/>
            </c:ext>
          </c:extLst>
        </c:ser>
        <c:dLbls>
          <c:dLblPos val="t"/>
          <c:showLegendKey val="0"/>
          <c:showVal val="1"/>
          <c:showCatName val="0"/>
          <c:showSerName val="0"/>
          <c:showPercent val="0"/>
          <c:showBubbleSize val="0"/>
        </c:dLbls>
        <c:marker val="1"/>
        <c:smooth val="0"/>
        <c:axId val="172602079"/>
        <c:axId val="170843631"/>
      </c:lineChart>
      <c:catAx>
        <c:axId val="172602079"/>
        <c:scaling>
          <c:orientation val="minMax"/>
        </c:scaling>
        <c:delete val="0"/>
        <c:axPos val="b"/>
        <c:title>
          <c:tx>
            <c:rich>
              <a:bodyPr rot="0" spcFirstLastPara="1" vertOverflow="ellipsis" vert="horz" wrap="square" anchor="ctr" anchorCtr="1"/>
              <a:lstStyle/>
              <a:p>
                <a:pPr>
                  <a:defRPr sz="2400" b="1" i="0" u="none" strike="noStrike" kern="1200" baseline="0">
                    <a:solidFill>
                      <a:schemeClr val="tx1">
                        <a:lumMod val="65000"/>
                        <a:lumOff val="35000"/>
                      </a:schemeClr>
                    </a:solidFill>
                    <a:latin typeface="+mn-lt"/>
                    <a:ea typeface="+mn-ea"/>
                    <a:cs typeface="+mn-cs"/>
                  </a:defRPr>
                </a:pPr>
                <a:r>
                  <a:rPr lang="en-IN" sz="2400" b="1"/>
                  <a:t>Month</a:t>
                </a:r>
              </a:p>
            </c:rich>
          </c:tx>
          <c:overlay val="0"/>
          <c:spPr>
            <a:noFill/>
            <a:ln>
              <a:noFill/>
            </a:ln>
            <a:effectLst/>
          </c:spPr>
          <c:txPr>
            <a:bodyPr rot="0" spcFirstLastPara="1" vertOverflow="ellipsis" vert="horz" wrap="square" anchor="ctr" anchorCtr="1"/>
            <a:lstStyle/>
            <a:p>
              <a:pPr>
                <a:defRPr sz="24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2400" b="0" i="0" u="none" strike="noStrike" kern="1200" baseline="0">
                <a:solidFill>
                  <a:schemeClr val="tx1">
                    <a:lumMod val="65000"/>
                    <a:lumOff val="35000"/>
                  </a:schemeClr>
                </a:solidFill>
                <a:latin typeface="+mn-lt"/>
                <a:ea typeface="+mn-ea"/>
                <a:cs typeface="+mn-cs"/>
              </a:defRPr>
            </a:pPr>
            <a:endParaRPr lang="en-US"/>
          </a:p>
        </c:txPr>
        <c:crossAx val="170843631"/>
        <c:crosses val="autoZero"/>
        <c:auto val="1"/>
        <c:lblAlgn val="ctr"/>
        <c:lblOffset val="100"/>
        <c:noMultiLvlLbl val="0"/>
      </c:catAx>
      <c:valAx>
        <c:axId val="1708436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400" b="0" i="0" u="none" strike="noStrike" kern="1200" baseline="0">
                    <a:solidFill>
                      <a:schemeClr val="tx1">
                        <a:lumMod val="65000"/>
                        <a:lumOff val="35000"/>
                      </a:schemeClr>
                    </a:solidFill>
                    <a:latin typeface="+mn-lt"/>
                    <a:ea typeface="+mn-ea"/>
                    <a:cs typeface="+mn-cs"/>
                  </a:defRPr>
                </a:pPr>
                <a:r>
                  <a:rPr lang="en-IN" sz="2400" b="0"/>
                  <a:t>No</a:t>
                </a:r>
                <a:r>
                  <a:rPr lang="en-IN" sz="2400" b="0" baseline="0"/>
                  <a:t> of </a:t>
                </a:r>
                <a:r>
                  <a:rPr lang="en-IN" sz="2400" b="1" baseline="0"/>
                  <a:t>Orders</a:t>
                </a:r>
                <a:endParaRPr lang="en-IN" sz="2400" b="1"/>
              </a:p>
            </c:rich>
          </c:tx>
          <c:layout>
            <c:manualLayout>
              <c:xMode val="edge"/>
              <c:yMode val="edge"/>
              <c:x val="1.4643986552270961E-2"/>
              <c:y val="0.16439045779176042"/>
            </c:manualLayout>
          </c:layout>
          <c:overlay val="0"/>
          <c:spPr>
            <a:noFill/>
            <a:ln>
              <a:noFill/>
            </a:ln>
            <a:effectLst/>
          </c:spPr>
          <c:txPr>
            <a:bodyPr rot="-5400000" spcFirstLastPara="1" vertOverflow="ellipsis" vert="horz" wrap="square" anchor="ctr" anchorCtr="1"/>
            <a:lstStyle/>
            <a:p>
              <a:pPr>
                <a:defRPr sz="24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6020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24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[merged_meesho_data.xlsx]Order count by status!PivotTable2</c:name>
    <c:fmtId val="6"/>
  </c:pivotSource>
  <c:chart>
    <c:title>
      <c:tx>
        <c:rich>
          <a:bodyPr rot="0" spcFirstLastPara="1" vertOverflow="ellipsis" vert="horz" wrap="square" anchor="ctr" anchorCtr="1"/>
          <a:lstStyle/>
          <a:p>
            <a:pPr>
              <a:defRPr sz="2800" b="0" i="0" u="none" strike="noStrike" kern="1200" spc="0" baseline="0">
                <a:solidFill>
                  <a:schemeClr val="tx1">
                    <a:lumMod val="65000"/>
                    <a:lumOff val="35000"/>
                  </a:schemeClr>
                </a:solidFill>
                <a:latin typeface="+mn-lt"/>
                <a:ea typeface="+mn-ea"/>
                <a:cs typeface="+mn-cs"/>
              </a:defRPr>
            </a:pPr>
            <a:r>
              <a:rPr lang="en-US" sz="2800" b="1"/>
              <a:t>Order Distribution By Status</a:t>
            </a:r>
          </a:p>
        </c:rich>
      </c:tx>
      <c:layout>
        <c:manualLayout>
          <c:xMode val="edge"/>
          <c:yMode val="edge"/>
          <c:x val="0.23086837209888258"/>
          <c:y val="6.9583771722961957E-2"/>
        </c:manualLayout>
      </c:layout>
      <c:overlay val="0"/>
      <c:spPr>
        <a:noFill/>
        <a:ln>
          <a:noFill/>
        </a:ln>
        <a:effectLst/>
      </c:spPr>
      <c:txPr>
        <a:bodyPr rot="0" spcFirstLastPara="1" vertOverflow="ellipsis" vert="horz" wrap="square" anchor="ctr" anchorCtr="1"/>
        <a:lstStyle/>
        <a:p>
          <a:pPr>
            <a:defRPr sz="28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s>
    <c:plotArea>
      <c:layout/>
      <c:pieChart>
        <c:varyColors val="1"/>
        <c:ser>
          <c:idx val="0"/>
          <c:order val="0"/>
          <c:tx>
            <c:strRef>
              <c:f>'Order count by status'!$B$3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874-4F59-BDCD-C7F2241292A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874-4F59-BDCD-C7F2241292A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874-4F59-BDCD-C7F2241292A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E874-4F59-BDCD-C7F2241292A3}"/>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E874-4F59-BDCD-C7F2241292A3}"/>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E874-4F59-BDCD-C7F2241292A3}"/>
              </c:ext>
            </c:extLst>
          </c:dPt>
          <c:dLbls>
            <c:spPr>
              <a:noFill/>
              <a:ln>
                <a:noFill/>
              </a:ln>
              <a:effectLst/>
            </c:spPr>
            <c:txPr>
              <a:bodyPr rot="0" spcFirstLastPara="1" vertOverflow="ellipsis" vert="horz" wrap="square" lIns="38100" tIns="19050" rIns="38100" bIns="19050" anchor="ctr" anchorCtr="1">
                <a:spAutoFit/>
              </a:bodyPr>
              <a:lstStyle/>
              <a:p>
                <a:pPr>
                  <a:defRPr sz="2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'Order count by status'!$A$4:$A$10</c:f>
              <c:strCache>
                <c:ptCount val="6"/>
                <c:pt idx="0">
                  <c:v>Cancelled</c:v>
                </c:pt>
                <c:pt idx="1">
                  <c:v>Delivered</c:v>
                </c:pt>
                <c:pt idx="2">
                  <c:v>Exchange</c:v>
                </c:pt>
                <c:pt idx="3">
                  <c:v>Return</c:v>
                </c:pt>
                <c:pt idx="4">
                  <c:v>rto</c:v>
                </c:pt>
                <c:pt idx="5">
                  <c:v>Shipped</c:v>
                </c:pt>
              </c:strCache>
            </c:strRef>
          </c:cat>
          <c:val>
            <c:numRef>
              <c:f>'Order count by status'!$B$4:$B$10</c:f>
              <c:numCache>
                <c:formatCode>General</c:formatCode>
                <c:ptCount val="6"/>
                <c:pt idx="0">
                  <c:v>4</c:v>
                </c:pt>
                <c:pt idx="1">
                  <c:v>50</c:v>
                </c:pt>
                <c:pt idx="2">
                  <c:v>3</c:v>
                </c:pt>
                <c:pt idx="3">
                  <c:v>34</c:v>
                </c:pt>
                <c:pt idx="4">
                  <c:v>22</c:v>
                </c:pt>
                <c:pt idx="5">
                  <c:v>26</c:v>
                </c:pt>
              </c:numCache>
            </c:numRef>
          </c:val>
          <c:extLst>
            <c:ext xmlns:c16="http://schemas.microsoft.com/office/drawing/2014/chart" uri="{C3380CC4-5D6E-409C-BE32-E72D297353CC}">
              <c16:uniqueId val="{0000000C-E874-4F59-BDCD-C7F2241292A3}"/>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75811546520758721"/>
          <c:y val="0.168849511799438"/>
          <c:w val="0.17122261601320227"/>
          <c:h val="0.75573088983845049"/>
        </c:manualLayout>
      </c:layout>
      <c:overlay val="0"/>
      <c:spPr>
        <a:noFill/>
        <a:ln>
          <a:noFill/>
        </a:ln>
        <a:effectLst/>
      </c:spPr>
      <c:txPr>
        <a:bodyPr rot="0" spcFirstLastPara="1" vertOverflow="ellipsis" vert="horz" wrap="square" anchor="ctr" anchorCtr="1"/>
        <a:lstStyle/>
        <a:p>
          <a:pPr>
            <a:defRPr sz="2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[merged_meesho_data.xlsx]Simple_Pivot_Tables!PivotTable24</c:name>
    <c:fmtId val="7"/>
  </c:pivotSource>
  <c:chart>
    <c:title>
      <c:tx>
        <c:rich>
          <a:bodyPr rot="0" spcFirstLastPara="1" vertOverflow="ellipsis" vert="horz" wrap="square" anchor="ctr" anchorCtr="1"/>
          <a:lstStyle/>
          <a:p>
            <a:pPr>
              <a:defRPr sz="2800" b="0" i="0" u="none" strike="noStrike" kern="1200" spc="0" baseline="0">
                <a:solidFill>
                  <a:schemeClr val="tx1">
                    <a:lumMod val="65000"/>
                    <a:lumOff val="35000"/>
                  </a:schemeClr>
                </a:solidFill>
                <a:latin typeface="+mn-lt"/>
                <a:ea typeface="+mn-ea"/>
                <a:cs typeface="+mn-cs"/>
              </a:defRPr>
            </a:pPr>
            <a:r>
              <a:rPr lang="en-US" sz="2800" b="1"/>
              <a:t>Reasons</a:t>
            </a:r>
            <a:r>
              <a:rPr lang="en-US" sz="2800" b="1" baseline="0"/>
              <a:t> For Returns</a:t>
            </a:r>
            <a:endParaRPr lang="en-US" sz="2800" b="1"/>
          </a:p>
        </c:rich>
      </c:tx>
      <c:overlay val="0"/>
      <c:spPr>
        <a:noFill/>
        <a:ln>
          <a:noFill/>
        </a:ln>
        <a:effectLst/>
      </c:spPr>
      <c:txPr>
        <a:bodyPr rot="0" spcFirstLastPara="1" vertOverflow="ellipsis" vert="horz" wrap="square" anchor="ctr" anchorCtr="1"/>
        <a:lstStyle/>
        <a:p>
          <a:pPr>
            <a:defRPr sz="28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4"/>
          </a:solidFill>
          <a:ln>
            <a:noFill/>
          </a:ln>
          <a:effectLst/>
        </c:spPr>
      </c:pivotFmt>
      <c:pivotFmt>
        <c:idx val="4"/>
        <c:spPr>
          <a:solidFill>
            <a:schemeClr val="accent6"/>
          </a:solidFill>
          <a:ln>
            <a:noFill/>
          </a:ln>
          <a:effectLst/>
        </c:spPr>
      </c:pivotFmt>
      <c:pivotFmt>
        <c:idx val="5"/>
        <c:spPr>
          <a:solidFill>
            <a:schemeClr val="accent2">
              <a:lumMod val="75000"/>
            </a:schemeClr>
          </a:solidFill>
          <a:ln>
            <a:noFill/>
          </a:ln>
          <a:effectLst/>
        </c:spPr>
      </c:pivotFmt>
    </c:pivotFmts>
    <c:plotArea>
      <c:layout/>
      <c:barChart>
        <c:barDir val="col"/>
        <c:grouping val="clustered"/>
        <c:varyColors val="0"/>
        <c:ser>
          <c:idx val="0"/>
          <c:order val="0"/>
          <c:tx>
            <c:strRef>
              <c:f>Simple_Pivot_Tables!$B$76</c:f>
              <c:strCache>
                <c:ptCount val="1"/>
                <c:pt idx="0">
                  <c:v>Total</c:v>
                </c:pt>
              </c:strCache>
            </c:strRef>
          </c:tx>
          <c:spPr>
            <a:solidFill>
              <a:schemeClr val="accent2"/>
            </a:solidFill>
            <a:ln>
              <a:noFill/>
            </a:ln>
            <a:effectLst/>
          </c:spPr>
          <c:invertIfNegative val="0"/>
          <c:dPt>
            <c:idx val="1"/>
            <c:invertIfNegative val="0"/>
            <c:bubble3D val="0"/>
            <c:spPr>
              <a:solidFill>
                <a:schemeClr val="accent4"/>
              </a:solidFill>
              <a:ln>
                <a:noFill/>
              </a:ln>
              <a:effectLst/>
            </c:spPr>
            <c:extLst>
              <c:ext xmlns:c16="http://schemas.microsoft.com/office/drawing/2014/chart" uri="{C3380CC4-5D6E-409C-BE32-E72D297353CC}">
                <c16:uniqueId val="{00000001-ADD9-4F12-A907-E632F052FA19}"/>
              </c:ext>
            </c:extLst>
          </c:dPt>
          <c:dPt>
            <c:idx val="2"/>
            <c:invertIfNegative val="0"/>
            <c:bubble3D val="0"/>
            <c:spPr>
              <a:solidFill>
                <a:schemeClr val="accent6"/>
              </a:solidFill>
              <a:ln>
                <a:noFill/>
              </a:ln>
              <a:effectLst/>
            </c:spPr>
            <c:extLst>
              <c:ext xmlns:c16="http://schemas.microsoft.com/office/drawing/2014/chart" uri="{C3380CC4-5D6E-409C-BE32-E72D297353CC}">
                <c16:uniqueId val="{00000002-ADD9-4F12-A907-E632F052FA19}"/>
              </c:ext>
            </c:extLst>
          </c:dPt>
          <c:dPt>
            <c:idx val="4"/>
            <c:invertIfNegative val="0"/>
            <c:bubble3D val="0"/>
            <c:spPr>
              <a:solidFill>
                <a:schemeClr val="accent2">
                  <a:lumMod val="75000"/>
                </a:schemeClr>
              </a:solidFill>
              <a:ln>
                <a:noFill/>
              </a:ln>
              <a:effectLst/>
            </c:spPr>
            <c:extLst>
              <c:ext xmlns:c16="http://schemas.microsoft.com/office/drawing/2014/chart" uri="{C3380CC4-5D6E-409C-BE32-E72D297353CC}">
                <c16:uniqueId val="{00000004-ADD9-4F12-A907-E632F052FA19}"/>
              </c:ext>
            </c:extLst>
          </c:dPt>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Simple_Pivot_Tables!$A$77:$A$82</c:f>
              <c:strCache>
                <c:ptCount val="5"/>
                <c:pt idx="0">
                  <c:v>CANCELLED</c:v>
                </c:pt>
                <c:pt idx="1">
                  <c:v>DELIVERED</c:v>
                </c:pt>
                <c:pt idx="2">
                  <c:v>RTO_COMPLETE</c:v>
                </c:pt>
                <c:pt idx="3">
                  <c:v>RTO_LOCKED</c:v>
                </c:pt>
                <c:pt idx="4">
                  <c:v>(blank)</c:v>
                </c:pt>
              </c:strCache>
            </c:strRef>
          </c:cat>
          <c:val>
            <c:numRef>
              <c:f>Simple_Pivot_Tables!$B$77:$B$82</c:f>
              <c:numCache>
                <c:formatCode>General</c:formatCode>
                <c:ptCount val="5"/>
                <c:pt idx="0">
                  <c:v>4</c:v>
                </c:pt>
                <c:pt idx="1">
                  <c:v>103</c:v>
                </c:pt>
                <c:pt idx="2">
                  <c:v>23</c:v>
                </c:pt>
                <c:pt idx="3">
                  <c:v>3</c:v>
                </c:pt>
                <c:pt idx="4">
                  <c:v>6</c:v>
                </c:pt>
              </c:numCache>
            </c:numRef>
          </c:val>
          <c:extLst>
            <c:ext xmlns:c16="http://schemas.microsoft.com/office/drawing/2014/chart" uri="{C3380CC4-5D6E-409C-BE32-E72D297353CC}">
              <c16:uniqueId val="{00000000-ADD9-4F12-A907-E632F052FA19}"/>
            </c:ext>
          </c:extLst>
        </c:ser>
        <c:dLbls>
          <c:dLblPos val="outEnd"/>
          <c:showLegendKey val="0"/>
          <c:showVal val="1"/>
          <c:showCatName val="0"/>
          <c:showSerName val="0"/>
          <c:showPercent val="0"/>
          <c:showBubbleSize val="0"/>
        </c:dLbls>
        <c:gapWidth val="219"/>
        <c:overlap val="-27"/>
        <c:axId val="843024191"/>
        <c:axId val="610729903"/>
      </c:barChart>
      <c:catAx>
        <c:axId val="843024191"/>
        <c:scaling>
          <c:orientation val="minMax"/>
        </c:scaling>
        <c:delete val="0"/>
        <c:axPos val="b"/>
        <c:title>
          <c:tx>
            <c:rich>
              <a:bodyPr rot="0" spcFirstLastPara="1" vertOverflow="ellipsis" vert="horz" wrap="square" anchor="ctr" anchorCtr="1"/>
              <a:lstStyle/>
              <a:p>
                <a:pPr>
                  <a:defRPr sz="2400" b="0" i="0" u="none" strike="noStrike" kern="1200" baseline="0">
                    <a:solidFill>
                      <a:schemeClr val="tx1">
                        <a:lumMod val="65000"/>
                        <a:lumOff val="35000"/>
                      </a:schemeClr>
                    </a:solidFill>
                    <a:latin typeface="+mn-lt"/>
                    <a:ea typeface="+mn-ea"/>
                    <a:cs typeface="+mn-cs"/>
                  </a:defRPr>
                </a:pPr>
                <a:r>
                  <a:rPr lang="en-IN" sz="2400" b="1"/>
                  <a:t>Reasons</a:t>
                </a:r>
              </a:p>
            </c:rich>
          </c:tx>
          <c:overlay val="0"/>
          <c:spPr>
            <a:noFill/>
            <a:ln>
              <a:noFill/>
            </a:ln>
            <a:effectLst/>
          </c:spPr>
          <c:txPr>
            <a:bodyPr rot="0" spcFirstLastPara="1" vertOverflow="ellipsis" vert="horz" wrap="square" anchor="ctr" anchorCtr="1"/>
            <a:lstStyle/>
            <a:p>
              <a:pPr>
                <a:defRPr sz="24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crossAx val="610729903"/>
        <c:crosses val="autoZero"/>
        <c:auto val="1"/>
        <c:lblAlgn val="ctr"/>
        <c:lblOffset val="100"/>
        <c:noMultiLvlLbl val="0"/>
      </c:catAx>
      <c:valAx>
        <c:axId val="6107299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400" b="0" i="0" u="none" strike="noStrike" kern="1200" baseline="0">
                    <a:solidFill>
                      <a:schemeClr val="tx1">
                        <a:lumMod val="65000"/>
                        <a:lumOff val="35000"/>
                      </a:schemeClr>
                    </a:solidFill>
                    <a:latin typeface="+mn-lt"/>
                    <a:ea typeface="+mn-ea"/>
                    <a:cs typeface="+mn-cs"/>
                  </a:defRPr>
                </a:pPr>
                <a:r>
                  <a:rPr lang="en-IN" sz="2400" b="1"/>
                  <a:t>count</a:t>
                </a:r>
                <a:r>
                  <a:rPr lang="en-IN" sz="2400" baseline="0"/>
                  <a:t> </a:t>
                </a:r>
                <a:r>
                  <a:rPr lang="en-IN" sz="2400" b="1" baseline="0"/>
                  <a:t>of</a:t>
                </a:r>
                <a:r>
                  <a:rPr lang="en-IN" sz="2400" baseline="0"/>
                  <a:t> </a:t>
                </a:r>
                <a:r>
                  <a:rPr lang="en-IN" sz="2400" b="1" baseline="0"/>
                  <a:t>Returns</a:t>
                </a:r>
                <a:endParaRPr lang="en-IN" sz="2400" b="1"/>
              </a:p>
            </c:rich>
          </c:tx>
          <c:layout>
            <c:manualLayout>
              <c:xMode val="edge"/>
              <c:yMode val="edge"/>
              <c:x val="3.0555633339107012E-2"/>
              <c:y val="0.17300691449721611"/>
            </c:manualLayout>
          </c:layout>
          <c:overlay val="0"/>
          <c:spPr>
            <a:noFill/>
            <a:ln>
              <a:noFill/>
            </a:ln>
            <a:effectLst/>
          </c:spPr>
          <c:txPr>
            <a:bodyPr rot="-5400000" spcFirstLastPara="1" vertOverflow="ellipsis" vert="horz" wrap="square" anchor="ctr" anchorCtr="1"/>
            <a:lstStyle/>
            <a:p>
              <a:pPr>
                <a:defRPr sz="24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crossAx val="8430241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2</xdr:col>
      <xdr:colOff>311949</xdr:colOff>
      <xdr:row>2</xdr:row>
      <xdr:rowOff>153691</xdr:rowOff>
    </xdr:from>
    <xdr:to>
      <xdr:col>3</xdr:col>
      <xdr:colOff>4724610</xdr:colOff>
      <xdr:row>51</xdr:row>
      <xdr:rowOff>113050</xdr:rowOff>
    </xdr:to>
    <xdr:graphicFrame macro="">
      <xdr:nvGraphicFramePr>
        <xdr:cNvPr id="2" name="Chart 1">
          <a:extLst>
            <a:ext uri="{FF2B5EF4-FFF2-40B4-BE49-F238E27FC236}">
              <a16:creationId xmlns:a16="http://schemas.microsoft.com/office/drawing/2014/main" id="{C52B00AD-E88E-4D53-8731-5BAD1D01D9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137160</xdr:colOff>
      <xdr:row>12</xdr:row>
      <xdr:rowOff>53340</xdr:rowOff>
    </xdr:from>
    <xdr:to>
      <xdr:col>1</xdr:col>
      <xdr:colOff>1028700</xdr:colOff>
      <xdr:row>25</xdr:row>
      <xdr:rowOff>142875</xdr:rowOff>
    </xdr:to>
    <mc:AlternateContent xmlns:mc="http://schemas.openxmlformats.org/markup-compatibility/2006" xmlns:a14="http://schemas.microsoft.com/office/drawing/2010/main">
      <mc:Choice Requires="a14">
        <xdr:graphicFrame macro="">
          <xdr:nvGraphicFramePr>
            <xdr:cNvPr id="3" name="state">
              <a:extLst>
                <a:ext uri="{FF2B5EF4-FFF2-40B4-BE49-F238E27FC236}">
                  <a16:creationId xmlns:a16="http://schemas.microsoft.com/office/drawing/2014/main" id="{2C663C6B-E6F6-42BC-A857-BD7D5554697B}"/>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137160" y="22479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83820</xdr:colOff>
      <xdr:row>6</xdr:row>
      <xdr:rowOff>167640</xdr:rowOff>
    </xdr:from>
    <xdr:to>
      <xdr:col>11</xdr:col>
      <xdr:colOff>388620</xdr:colOff>
      <xdr:row>21</xdr:row>
      <xdr:rowOff>167640</xdr:rowOff>
    </xdr:to>
    <xdr:graphicFrame macro="">
      <xdr:nvGraphicFramePr>
        <xdr:cNvPr id="4" name="Chart 3">
          <a:extLst>
            <a:ext uri="{FF2B5EF4-FFF2-40B4-BE49-F238E27FC236}">
              <a16:creationId xmlns:a16="http://schemas.microsoft.com/office/drawing/2014/main" id="{D4404DF9-A44B-4565-89DB-EC94B24776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53340</xdr:colOff>
      <xdr:row>10</xdr:row>
      <xdr:rowOff>167640</xdr:rowOff>
    </xdr:from>
    <xdr:to>
      <xdr:col>11</xdr:col>
      <xdr:colOff>358140</xdr:colOff>
      <xdr:row>25</xdr:row>
      <xdr:rowOff>167640</xdr:rowOff>
    </xdr:to>
    <xdr:graphicFrame macro="">
      <xdr:nvGraphicFramePr>
        <xdr:cNvPr id="3" name="Chart 2">
          <a:extLst>
            <a:ext uri="{FF2B5EF4-FFF2-40B4-BE49-F238E27FC236}">
              <a16:creationId xmlns:a16="http://schemas.microsoft.com/office/drawing/2014/main" id="{428EE0CD-DA73-47CB-ADD4-F28E27A244B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18</xdr:row>
      <xdr:rowOff>152400</xdr:rowOff>
    </xdr:from>
    <xdr:to>
      <xdr:col>1</xdr:col>
      <xdr:colOff>967740</xdr:colOff>
      <xdr:row>32</xdr:row>
      <xdr:rowOff>59055</xdr:rowOff>
    </xdr:to>
    <mc:AlternateContent xmlns:mc="http://schemas.openxmlformats.org/markup-compatibility/2006" xmlns:a14="http://schemas.microsoft.com/office/drawing/2010/main">
      <mc:Choice Requires="a14">
        <xdr:graphicFrame macro="">
          <xdr:nvGraphicFramePr>
            <xdr:cNvPr id="3" name="order_status">
              <a:extLst>
                <a:ext uri="{FF2B5EF4-FFF2-40B4-BE49-F238E27FC236}">
                  <a16:creationId xmlns:a16="http://schemas.microsoft.com/office/drawing/2014/main" id="{8747D898-38E1-4CED-AABC-4B863B6D70CA}"/>
                </a:ext>
              </a:extLst>
            </xdr:cNvPr>
            <xdr:cNvGraphicFramePr/>
          </xdr:nvGraphicFramePr>
          <xdr:xfrm>
            <a:off x="0" y="0"/>
            <a:ext cx="0" cy="0"/>
          </xdr:xfrm>
          <a:graphic>
            <a:graphicData uri="http://schemas.microsoft.com/office/drawing/2010/slicer">
              <sle:slicer xmlns:sle="http://schemas.microsoft.com/office/drawing/2010/slicer" name="order_status"/>
            </a:graphicData>
          </a:graphic>
        </xdr:graphicFrame>
      </mc:Choice>
      <mc:Fallback xmlns="">
        <xdr:sp macro="" textlink="">
          <xdr:nvSpPr>
            <xdr:cNvPr id="0" name=""/>
            <xdr:cNvSpPr>
              <a:spLocks noTextEdit="1"/>
            </xdr:cNvSpPr>
          </xdr:nvSpPr>
          <xdr:spPr>
            <a:xfrm>
              <a:off x="0" y="344424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160020</xdr:colOff>
      <xdr:row>6</xdr:row>
      <xdr:rowOff>167640</xdr:rowOff>
    </xdr:from>
    <xdr:to>
      <xdr:col>11</xdr:col>
      <xdr:colOff>464820</xdr:colOff>
      <xdr:row>21</xdr:row>
      <xdr:rowOff>167640</xdr:rowOff>
    </xdr:to>
    <xdr:graphicFrame macro="">
      <xdr:nvGraphicFramePr>
        <xdr:cNvPr id="4" name="Chart 3">
          <a:extLst>
            <a:ext uri="{FF2B5EF4-FFF2-40B4-BE49-F238E27FC236}">
              <a16:creationId xmlns:a16="http://schemas.microsoft.com/office/drawing/2014/main" id="{F4BD1355-1BB2-4309-8ABA-1D77EFF8C9A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11</xdr:col>
      <xdr:colOff>585611</xdr:colOff>
      <xdr:row>56</xdr:row>
      <xdr:rowOff>103011</xdr:rowOff>
    </xdr:from>
    <xdr:to>
      <xdr:col>19</xdr:col>
      <xdr:colOff>303388</xdr:colOff>
      <xdr:row>71</xdr:row>
      <xdr:rowOff>94544</xdr:rowOff>
    </xdr:to>
    <xdr:graphicFrame macro="">
      <xdr:nvGraphicFramePr>
        <xdr:cNvPr id="3" name="Chart 2">
          <a:extLst>
            <a:ext uri="{FF2B5EF4-FFF2-40B4-BE49-F238E27FC236}">
              <a16:creationId xmlns:a16="http://schemas.microsoft.com/office/drawing/2014/main" id="{99F5E059-4725-42DD-9EF9-41B7ED93A2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17</xdr:col>
      <xdr:colOff>378460</xdr:colOff>
      <xdr:row>20</xdr:row>
      <xdr:rowOff>64911</xdr:rowOff>
    </xdr:from>
    <xdr:to>
      <xdr:col>20</xdr:col>
      <xdr:colOff>386927</xdr:colOff>
      <xdr:row>33</xdr:row>
      <xdr:rowOff>147108</xdr:rowOff>
    </xdr:to>
    <mc:AlternateContent xmlns:mc="http://schemas.openxmlformats.org/markup-compatibility/2006" xmlns:a14="http://schemas.microsoft.com/office/drawing/2010/main">
      <mc:Choice Requires="a14">
        <xdr:graphicFrame macro="">
          <xdr:nvGraphicFramePr>
            <xdr:cNvPr id="2" name="order_status 2">
              <a:extLst>
                <a:ext uri="{FF2B5EF4-FFF2-40B4-BE49-F238E27FC236}">
                  <a16:creationId xmlns:a16="http://schemas.microsoft.com/office/drawing/2014/main" id="{11B0788D-580D-4592-A6FB-F8CC0037B5E8}"/>
                </a:ext>
              </a:extLst>
            </xdr:cNvPr>
            <xdr:cNvGraphicFramePr/>
          </xdr:nvGraphicFramePr>
          <xdr:xfrm>
            <a:off x="0" y="0"/>
            <a:ext cx="0" cy="0"/>
          </xdr:xfrm>
          <a:graphic>
            <a:graphicData uri="http://schemas.microsoft.com/office/drawing/2010/slicer">
              <sle:slicer xmlns:sle="http://schemas.microsoft.com/office/drawing/2010/slicer" name="order_status 2"/>
            </a:graphicData>
          </a:graphic>
        </xdr:graphicFrame>
      </mc:Choice>
      <mc:Fallback xmlns="">
        <xdr:sp macro="" textlink="">
          <xdr:nvSpPr>
            <xdr:cNvPr id="0" name=""/>
            <xdr:cNvSpPr>
              <a:spLocks noTextEdit="1"/>
            </xdr:cNvSpPr>
          </xdr:nvSpPr>
          <xdr:spPr>
            <a:xfrm>
              <a:off x="12006016" y="37338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editAs="oneCell">
    <xdr:from>
      <xdr:col>5</xdr:col>
      <xdr:colOff>1160942</xdr:colOff>
      <xdr:row>48</xdr:row>
      <xdr:rowOff>68118</xdr:rowOff>
    </xdr:from>
    <xdr:to>
      <xdr:col>6</xdr:col>
      <xdr:colOff>766474</xdr:colOff>
      <xdr:row>68</xdr:row>
      <xdr:rowOff>155863</xdr:rowOff>
    </xdr:to>
    <mc:AlternateContent xmlns:mc="http://schemas.openxmlformats.org/markup-compatibility/2006">
      <mc:Choice xmlns:a14="http://schemas.microsoft.com/office/drawing/2010/main" Requires="a14">
        <xdr:graphicFrame macro="">
          <xdr:nvGraphicFramePr>
            <xdr:cNvPr id="7" name="state 1">
              <a:extLst>
                <a:ext uri="{FF2B5EF4-FFF2-40B4-BE49-F238E27FC236}">
                  <a16:creationId xmlns:a16="http://schemas.microsoft.com/office/drawing/2014/main" id="{BC95A75F-2DC5-49AD-95F8-BBBEBFB9BB62}"/>
                </a:ext>
              </a:extLst>
            </xdr:cNvPr>
            <xdr:cNvGraphicFramePr/>
          </xdr:nvGraphicFramePr>
          <xdr:xfrm>
            <a:off x="0" y="0"/>
            <a:ext cx="0" cy="0"/>
          </xdr:xfrm>
          <a:graphic>
            <a:graphicData uri="http://schemas.microsoft.com/office/drawing/2010/slicer">
              <sle:slicer xmlns:sle="http://schemas.microsoft.com/office/drawing/2010/slicer" name="state 1"/>
            </a:graphicData>
          </a:graphic>
        </xdr:graphicFrame>
      </mc:Choice>
      <mc:Fallback>
        <xdr:sp macro="" textlink="">
          <xdr:nvSpPr>
            <xdr:cNvPr id="0" name=""/>
            <xdr:cNvSpPr>
              <a:spLocks noTextEdit="1"/>
            </xdr:cNvSpPr>
          </xdr:nvSpPr>
          <xdr:spPr>
            <a:xfrm>
              <a:off x="9698806" y="9627754"/>
              <a:ext cx="2272532" cy="389774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28</xdr:row>
      <xdr:rowOff>69273</xdr:rowOff>
    </xdr:from>
    <xdr:to>
      <xdr:col>5</xdr:col>
      <xdr:colOff>1001888</xdr:colOff>
      <xdr:row>47</xdr:row>
      <xdr:rowOff>17319</xdr:rowOff>
    </xdr:to>
    <xdr:graphicFrame macro="">
      <xdr:nvGraphicFramePr>
        <xdr:cNvPr id="9" name="Chart 8">
          <a:extLst>
            <a:ext uri="{FF2B5EF4-FFF2-40B4-BE49-F238E27FC236}">
              <a16:creationId xmlns:a16="http://schemas.microsoft.com/office/drawing/2014/main" id="{B941FFFC-7999-422E-AED5-480D67B1B9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17318</xdr:colOff>
      <xdr:row>48</xdr:row>
      <xdr:rowOff>6491</xdr:rowOff>
    </xdr:from>
    <xdr:to>
      <xdr:col>5</xdr:col>
      <xdr:colOff>1005094</xdr:colOff>
      <xdr:row>68</xdr:row>
      <xdr:rowOff>173183</xdr:rowOff>
    </xdr:to>
    <xdr:graphicFrame macro="">
      <xdr:nvGraphicFramePr>
        <xdr:cNvPr id="10" name="Chart 9">
          <a:extLst>
            <a:ext uri="{FF2B5EF4-FFF2-40B4-BE49-F238E27FC236}">
              <a16:creationId xmlns:a16="http://schemas.microsoft.com/office/drawing/2014/main" id="{5FD38D67-498C-43EC-B571-8A144FC1D4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959596</xdr:colOff>
      <xdr:row>28</xdr:row>
      <xdr:rowOff>34637</xdr:rowOff>
    </xdr:from>
    <xdr:to>
      <xdr:col>12</xdr:col>
      <xdr:colOff>69273</xdr:colOff>
      <xdr:row>68</xdr:row>
      <xdr:rowOff>138546</xdr:rowOff>
    </xdr:to>
    <xdr:graphicFrame macro="">
      <xdr:nvGraphicFramePr>
        <xdr:cNvPr id="11" name="Chart 10">
          <a:extLst>
            <a:ext uri="{FF2B5EF4-FFF2-40B4-BE49-F238E27FC236}">
              <a16:creationId xmlns:a16="http://schemas.microsoft.com/office/drawing/2014/main" id="{ECF0FA03-5307-43B1-9DB6-74D2E50B9E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5</xdr:col>
      <xdr:colOff>1095639</xdr:colOff>
      <xdr:row>33</xdr:row>
      <xdr:rowOff>112987</xdr:rowOff>
    </xdr:from>
    <xdr:to>
      <xdr:col>6</xdr:col>
      <xdr:colOff>747786</xdr:colOff>
      <xdr:row>44</xdr:row>
      <xdr:rowOff>69273</xdr:rowOff>
    </xdr:to>
    <mc:AlternateContent xmlns:mc="http://schemas.openxmlformats.org/markup-compatibility/2006">
      <mc:Choice xmlns:a14="http://schemas.microsoft.com/office/drawing/2010/main" Requires="a14">
        <xdr:graphicFrame macro="">
          <xdr:nvGraphicFramePr>
            <xdr:cNvPr id="12" name="order_status 1">
              <a:extLst>
                <a:ext uri="{FF2B5EF4-FFF2-40B4-BE49-F238E27FC236}">
                  <a16:creationId xmlns:a16="http://schemas.microsoft.com/office/drawing/2014/main" id="{713F768F-D72B-4BA4-BC51-C02AD79ADBD6}"/>
                </a:ext>
              </a:extLst>
            </xdr:cNvPr>
            <xdr:cNvGraphicFramePr/>
          </xdr:nvGraphicFramePr>
          <xdr:xfrm>
            <a:off x="0" y="0"/>
            <a:ext cx="0" cy="0"/>
          </xdr:xfrm>
          <a:graphic>
            <a:graphicData uri="http://schemas.microsoft.com/office/drawing/2010/slicer">
              <sle:slicer xmlns:sle="http://schemas.microsoft.com/office/drawing/2010/slicer" name="order_status 1"/>
            </a:graphicData>
          </a:graphic>
        </xdr:graphicFrame>
      </mc:Choice>
      <mc:Fallback>
        <xdr:sp macro="" textlink="">
          <xdr:nvSpPr>
            <xdr:cNvPr id="0" name=""/>
            <xdr:cNvSpPr>
              <a:spLocks noTextEdit="1"/>
            </xdr:cNvSpPr>
          </xdr:nvSpPr>
          <xdr:spPr>
            <a:xfrm>
              <a:off x="9633503" y="6815123"/>
              <a:ext cx="2319147" cy="205178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680539</xdr:colOff>
      <xdr:row>9</xdr:row>
      <xdr:rowOff>103266</xdr:rowOff>
    </xdr:from>
    <xdr:to>
      <xdr:col>11</xdr:col>
      <xdr:colOff>1160319</xdr:colOff>
      <xdr:row>20</xdr:row>
      <xdr:rowOff>0</xdr:rowOff>
    </xdr:to>
    <mc:AlternateContent xmlns:mc="http://schemas.openxmlformats.org/markup-compatibility/2006">
      <mc:Choice xmlns:a14="http://schemas.microsoft.com/office/drawing/2010/main" Requires="a14">
        <xdr:graphicFrame macro="">
          <xdr:nvGraphicFramePr>
            <xdr:cNvPr id="15" name="order_status 3">
              <a:extLst>
                <a:ext uri="{FF2B5EF4-FFF2-40B4-BE49-F238E27FC236}">
                  <a16:creationId xmlns:a16="http://schemas.microsoft.com/office/drawing/2014/main" id="{34C15B6E-1FCF-4FDC-9258-B3B9E0A1AE72}"/>
                </a:ext>
              </a:extLst>
            </xdr:cNvPr>
            <xdr:cNvGraphicFramePr/>
          </xdr:nvGraphicFramePr>
          <xdr:xfrm>
            <a:off x="0" y="0"/>
            <a:ext cx="0" cy="0"/>
          </xdr:xfrm>
          <a:graphic>
            <a:graphicData uri="http://schemas.microsoft.com/office/drawing/2010/slicer">
              <sle:slicer xmlns:sle="http://schemas.microsoft.com/office/drawing/2010/slicer" name="order_status 3"/>
            </a:graphicData>
          </a:graphic>
        </xdr:graphicFrame>
      </mc:Choice>
      <mc:Fallback>
        <xdr:sp macro="" textlink="">
          <xdr:nvSpPr>
            <xdr:cNvPr id="0" name=""/>
            <xdr:cNvSpPr>
              <a:spLocks noTextEdit="1"/>
            </xdr:cNvSpPr>
          </xdr:nvSpPr>
          <xdr:spPr>
            <a:xfrm>
              <a:off x="15712721" y="2216084"/>
              <a:ext cx="2592598" cy="200955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363682</xdr:colOff>
      <xdr:row>5</xdr:row>
      <xdr:rowOff>138546</xdr:rowOff>
    </xdr:from>
    <xdr:to>
      <xdr:col>3</xdr:col>
      <xdr:colOff>1108364</xdr:colOff>
      <xdr:row>16</xdr:row>
      <xdr:rowOff>17319</xdr:rowOff>
    </xdr:to>
    <xdr:sp macro="" textlink="$B$8">
      <xdr:nvSpPr>
        <xdr:cNvPr id="8" name="Rectangle: Rounded Corners 7">
          <a:extLst>
            <a:ext uri="{FF2B5EF4-FFF2-40B4-BE49-F238E27FC236}">
              <a16:creationId xmlns:a16="http://schemas.microsoft.com/office/drawing/2014/main" id="{EE73F41A-EDD0-4642-B0A3-1FDC52FB0D24}"/>
            </a:ext>
          </a:extLst>
        </xdr:cNvPr>
        <xdr:cNvSpPr/>
      </xdr:nvSpPr>
      <xdr:spPr>
        <a:xfrm>
          <a:off x="363682" y="1489364"/>
          <a:ext cx="4294909" cy="1991591"/>
        </a:xfrm>
        <a:prstGeom prst="roundRect">
          <a:avLst/>
        </a:prstGeom>
        <a:solidFill>
          <a:srgbClr val="C25CD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B06278B3-2619-40A4-A47A-D8B52F040420}" type="TxLink">
            <a:rPr lang="en-US" sz="3200" b="1" i="0" u="none" strike="noStrike">
              <a:solidFill>
                <a:srgbClr val="000000"/>
              </a:solidFill>
              <a:latin typeface="Calibri"/>
              <a:ea typeface="Calibri"/>
              <a:cs typeface="Calibri"/>
            </a:rPr>
            <a:pPr algn="ctr"/>
            <a:t>Total Orders: 139</a:t>
          </a:fld>
          <a:endParaRPr lang="en-IN" sz="3200" b="1"/>
        </a:p>
      </xdr:txBody>
    </xdr:sp>
    <xdr:clientData/>
  </xdr:twoCellAnchor>
  <xdr:twoCellAnchor>
    <xdr:from>
      <xdr:col>0</xdr:col>
      <xdr:colOff>311727</xdr:colOff>
      <xdr:row>16</xdr:row>
      <xdr:rowOff>103909</xdr:rowOff>
    </xdr:from>
    <xdr:to>
      <xdr:col>3</xdr:col>
      <xdr:colOff>1125682</xdr:colOff>
      <xdr:row>27</xdr:row>
      <xdr:rowOff>1</xdr:rowOff>
    </xdr:to>
    <xdr:sp macro="" textlink="H8">
      <xdr:nvSpPr>
        <xdr:cNvPr id="34" name="Rectangle: Rounded Corners 33">
          <a:extLst>
            <a:ext uri="{FF2B5EF4-FFF2-40B4-BE49-F238E27FC236}">
              <a16:creationId xmlns:a16="http://schemas.microsoft.com/office/drawing/2014/main" id="{F9A0561F-B216-4E29-A2F3-9D7C947A35A3}"/>
            </a:ext>
          </a:extLst>
        </xdr:cNvPr>
        <xdr:cNvSpPr/>
      </xdr:nvSpPr>
      <xdr:spPr>
        <a:xfrm>
          <a:off x="311727" y="3567545"/>
          <a:ext cx="4364182" cy="1991592"/>
        </a:xfrm>
        <a:prstGeom prst="roundRect">
          <a:avLst/>
        </a:prstGeom>
        <a:solidFill>
          <a:srgbClr val="F55245"/>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B7B8D6B2-9948-453B-BF2E-B31078F35262}" type="TxLink">
            <a:rPr lang="en-US" sz="3000" b="1" i="0" u="none" strike="noStrike">
              <a:solidFill>
                <a:srgbClr val="000000"/>
              </a:solidFill>
              <a:latin typeface="Calibri"/>
              <a:ea typeface="Calibri"/>
              <a:cs typeface="Calibri"/>
            </a:rPr>
            <a:pPr algn="ctr"/>
            <a:t>Total Returns: 133</a:t>
          </a:fld>
          <a:endParaRPr lang="en-IN" sz="3000" b="1"/>
        </a:p>
      </xdr:txBody>
    </xdr:sp>
    <xdr:clientData/>
  </xdr:twoCellAnchor>
  <xdr:twoCellAnchor>
    <xdr:from>
      <xdr:col>6</xdr:col>
      <xdr:colOff>138546</xdr:colOff>
      <xdr:row>6</xdr:row>
      <xdr:rowOff>1</xdr:rowOff>
    </xdr:from>
    <xdr:to>
      <xdr:col>9</xdr:col>
      <xdr:colOff>484909</xdr:colOff>
      <xdr:row>15</xdr:row>
      <xdr:rowOff>103909</xdr:rowOff>
    </xdr:to>
    <xdr:sp macro="" textlink="$B$12">
      <xdr:nvSpPr>
        <xdr:cNvPr id="35" name="Rectangle: Rounded Corners 34">
          <a:extLst>
            <a:ext uri="{FF2B5EF4-FFF2-40B4-BE49-F238E27FC236}">
              <a16:creationId xmlns:a16="http://schemas.microsoft.com/office/drawing/2014/main" id="{2A7483B8-9984-411F-84B2-C8A3351D7CEC}"/>
            </a:ext>
          </a:extLst>
        </xdr:cNvPr>
        <xdr:cNvSpPr/>
      </xdr:nvSpPr>
      <xdr:spPr>
        <a:xfrm>
          <a:off x="11343410" y="1541319"/>
          <a:ext cx="4173681" cy="1835726"/>
        </a:xfrm>
        <a:prstGeom prst="roundRect">
          <a:avLst/>
        </a:prstGeom>
        <a:solidFill>
          <a:schemeClr val="accent6">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E71E1484-17BA-4611-AB7A-73D183722416}" type="TxLink">
            <a:rPr lang="en-US" sz="3000" b="0" i="0" u="none" strike="noStrike">
              <a:solidFill>
                <a:srgbClr val="000000"/>
              </a:solidFill>
              <a:latin typeface="Calibri"/>
              <a:ea typeface="Calibri"/>
              <a:cs typeface="Calibri"/>
            </a:rPr>
            <a:pPr algn="ctr"/>
            <a:t>Total Revenue: 188901</a:t>
          </a:fld>
          <a:endParaRPr lang="en-IN" sz="3000"/>
        </a:p>
      </xdr:txBody>
    </xdr:sp>
    <xdr:clientData/>
  </xdr:twoCellAnchor>
  <xdr:twoCellAnchor>
    <xdr:from>
      <xdr:col>6</xdr:col>
      <xdr:colOff>121228</xdr:colOff>
      <xdr:row>16</xdr:row>
      <xdr:rowOff>138545</xdr:rowOff>
    </xdr:from>
    <xdr:to>
      <xdr:col>9</xdr:col>
      <xdr:colOff>502227</xdr:colOff>
      <xdr:row>26</xdr:row>
      <xdr:rowOff>17318</xdr:rowOff>
    </xdr:to>
    <xdr:sp macro="" textlink="H22">
      <xdr:nvSpPr>
        <xdr:cNvPr id="36" name="Rectangle: Rounded Corners 35">
          <a:extLst>
            <a:ext uri="{FF2B5EF4-FFF2-40B4-BE49-F238E27FC236}">
              <a16:creationId xmlns:a16="http://schemas.microsoft.com/office/drawing/2014/main" id="{F1BF239F-EE2D-46E6-82E1-B39B59FB883C}"/>
            </a:ext>
          </a:extLst>
        </xdr:cNvPr>
        <xdr:cNvSpPr/>
      </xdr:nvSpPr>
      <xdr:spPr>
        <a:xfrm>
          <a:off x="11326092" y="3602181"/>
          <a:ext cx="4208317" cy="1783773"/>
        </a:xfrm>
        <a:prstGeom prst="roundRect">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066765E6-C17B-476C-9407-C5F667DEF45C}" type="TxLink">
            <a:rPr lang="en-US" sz="3000" b="0" i="0" u="none" strike="noStrike">
              <a:solidFill>
                <a:srgbClr val="000000"/>
              </a:solidFill>
              <a:latin typeface="Calibri"/>
              <a:ea typeface="Calibri"/>
              <a:cs typeface="Calibri"/>
            </a:rPr>
            <a:pPr algn="ctr"/>
            <a:t>Return Rate: 95.68%</a:t>
          </a:fld>
          <a:endParaRPr lang="en-IN" sz="3000"/>
        </a:p>
      </xdr:txBody>
    </xdr:sp>
    <xdr:clientData/>
  </xdr:twoCellAnchor>
  <xdr:twoCellAnchor>
    <xdr:from>
      <xdr:col>9</xdr:col>
      <xdr:colOff>692727</xdr:colOff>
      <xdr:row>6</xdr:row>
      <xdr:rowOff>0</xdr:rowOff>
    </xdr:from>
    <xdr:to>
      <xdr:col>11</xdr:col>
      <xdr:colOff>1143000</xdr:colOff>
      <xdr:row>8</xdr:row>
      <xdr:rowOff>86591</xdr:rowOff>
    </xdr:to>
    <xdr:sp macro="" textlink="">
      <xdr:nvSpPr>
        <xdr:cNvPr id="37" name="Rectangle 36">
          <a:extLst>
            <a:ext uri="{FF2B5EF4-FFF2-40B4-BE49-F238E27FC236}">
              <a16:creationId xmlns:a16="http://schemas.microsoft.com/office/drawing/2014/main" id="{C316F01D-6A33-4153-9F66-A7AE9BCE26EE}"/>
            </a:ext>
          </a:extLst>
        </xdr:cNvPr>
        <xdr:cNvSpPr/>
      </xdr:nvSpPr>
      <xdr:spPr>
        <a:xfrm>
          <a:off x="15724909" y="1541318"/>
          <a:ext cx="2563091" cy="467591"/>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400" b="1">
              <a:solidFill>
                <a:schemeClr val="tx1"/>
              </a:solidFill>
            </a:rPr>
            <a:t>Revenue Slicer</a:t>
          </a:r>
        </a:p>
      </xdr:txBody>
    </xdr:sp>
    <xdr:clientData/>
  </xdr:twoCellAnchor>
  <xdr:twoCellAnchor>
    <xdr:from>
      <xdr:col>0</xdr:col>
      <xdr:colOff>34636</xdr:colOff>
      <xdr:row>0</xdr:row>
      <xdr:rowOff>173181</xdr:rowOff>
    </xdr:from>
    <xdr:to>
      <xdr:col>12</xdr:col>
      <xdr:colOff>0</xdr:colOff>
      <xdr:row>4</xdr:row>
      <xdr:rowOff>0</xdr:rowOff>
    </xdr:to>
    <xdr:sp macro="" textlink="">
      <xdr:nvSpPr>
        <xdr:cNvPr id="38" name="Rectangle 37">
          <a:extLst>
            <a:ext uri="{FF2B5EF4-FFF2-40B4-BE49-F238E27FC236}">
              <a16:creationId xmlns:a16="http://schemas.microsoft.com/office/drawing/2014/main" id="{24254B56-240B-4A89-BEEA-6059634C82D3}"/>
            </a:ext>
          </a:extLst>
        </xdr:cNvPr>
        <xdr:cNvSpPr/>
      </xdr:nvSpPr>
      <xdr:spPr>
        <a:xfrm>
          <a:off x="34636" y="173181"/>
          <a:ext cx="18288000" cy="848592"/>
        </a:xfrm>
        <a:prstGeom prst="rect">
          <a:avLst/>
        </a:prstGeom>
        <a:solidFill>
          <a:srgbClr val="00206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5400"/>
            <a:t>E-Commerce Performance Dashboard</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ravani shetty" refreshedDate="45780.378549074077" createdVersion="6" refreshedVersion="6" minRefreshableVersion="3" recordCount="139" xr:uid="{00000000-000A-0000-FFFF-FFFF2D000000}">
  <cacheSource type="worksheet">
    <worksheetSource name="Table1"/>
  </cacheSource>
  <cacheFields count="20">
    <cacheField name="order_date_x" numFmtId="14">
      <sharedItems containsSemiMixedTypes="0" containsNonDate="0" containsDate="1" containsString="0" minDate="2022-07-29T00:00:00" maxDate="2022-09-01T00:00:00" count="33">
        <d v="2022-08-30T00:00:00"/>
        <d v="2022-08-10T00:00:00"/>
        <d v="2022-08-03T00:00:00"/>
        <d v="2022-08-27T00:00:00"/>
        <d v="2022-08-04T00:00:00"/>
        <d v="2022-08-09T00:00:00"/>
        <d v="2022-08-02T00:00:00"/>
        <d v="2022-08-15T00:00:00"/>
        <d v="2022-08-08T00:00:00"/>
        <d v="2022-08-13T00:00:00"/>
        <d v="2022-08-23T00:00:00"/>
        <d v="2022-08-28T00:00:00"/>
        <d v="2022-08-25T00:00:00"/>
        <d v="2022-08-18T00:00:00"/>
        <d v="2022-08-21T00:00:00"/>
        <d v="2022-08-06T00:00:00"/>
        <d v="2022-08-29T00:00:00"/>
        <d v="2022-08-14T00:00:00"/>
        <d v="2022-08-12T00:00:00"/>
        <d v="2022-08-31T00:00:00"/>
        <d v="2022-08-26T00:00:00"/>
        <d v="2022-08-19T00:00:00"/>
        <d v="2022-08-20T00:00:00"/>
        <d v="2022-07-29T00:00:00"/>
        <d v="2022-08-22T00:00:00"/>
        <d v="2022-08-07T00:00:00"/>
        <d v="2022-08-24T00:00:00"/>
        <d v="2022-07-30T00:00:00"/>
        <d v="2022-08-16T00:00:00"/>
        <d v="2022-08-05T00:00:00"/>
        <d v="2022-08-01T00:00:00"/>
        <d v="2022-08-11T00:00:00"/>
        <d v="2022-07-31T00:00:00"/>
      </sharedItems>
      <fieldGroup base="0">
        <rangePr groupBy="months" startDate="2022-07-29T00:00:00" endDate="2022-09-01T00:00:00"/>
        <groupItems count="14">
          <s v="&lt;29-07-2022"/>
          <s v="Jan"/>
          <s v="Feb"/>
          <s v="Mar"/>
          <s v="Apr"/>
          <s v="May"/>
          <s v="Jun"/>
          <s v="Jul"/>
          <s v="Aug"/>
          <s v="Sep"/>
          <s v="Oct"/>
          <s v="Nov"/>
          <s v="Dec"/>
          <s v="&gt;01-09-2022"/>
        </groupItems>
      </fieldGroup>
    </cacheField>
    <cacheField name="sub_order_num" numFmtId="0">
      <sharedItems count="138">
        <s v="381809810413_1"/>
        <s v="940712900368_1"/>
        <s v="322259568161_1"/>
        <s v="475133679575_1"/>
        <s v="493966375185_1"/>
        <s v="284641390076_1"/>
        <s v="528661643961_1"/>
        <s v="313984293646_1"/>
        <s v="545646779706_1"/>
        <s v="755146728346_1"/>
        <s v="910483967612_1"/>
        <s v="933916764856_1"/>
        <s v="810704930357_1"/>
        <s v="486842794529_1"/>
        <s v="590792915541_1"/>
        <s v="756746970573_1"/>
        <s v="263636176870_1"/>
        <s v="668655545003_1"/>
        <s v="675841565482_1"/>
        <s v="715638312753_1"/>
        <s v="643537959075_1"/>
        <s v="796423327995_1"/>
        <s v="520950302337_1"/>
        <s v="781373357372_1"/>
        <s v="395369627755_1"/>
        <s v="313945993871_1"/>
        <s v="740854251861_1"/>
        <s v="315389638702_1"/>
        <s v="747803875668_1"/>
        <s v="507323371165_1"/>
        <s v="572323669372_1"/>
        <s v="115964435613_1"/>
        <s v="120234205854_1"/>
        <s v="173534645547_1"/>
        <s v="498649084066_1"/>
        <s v="485706928032_1"/>
        <s v="912010011757_1"/>
        <s v="748208976472_1"/>
        <s v="684818289255_1"/>
        <s v="640125783153_1"/>
        <s v="403153127441_1"/>
        <s v="882312666682_1"/>
        <s v="485570015946_1"/>
        <s v="641300392975_1"/>
        <s v="546528163157_1"/>
        <s v="363376800481_1"/>
        <s v="848334441754_1"/>
        <s v="354258590368_1"/>
        <s v="967475471717_1"/>
        <s v="261363877240_1"/>
        <s v="236795271202_1"/>
        <s v="755828660648_1"/>
        <s v="507304078237_1"/>
        <s v="963799194113_1"/>
        <s v="248244279818_1"/>
        <s v="851847662041_1"/>
        <s v="458878633167_1"/>
        <s v="269083456798_1"/>
        <s v="437167650973_1"/>
        <s v="736602256273_1"/>
        <s v="384931415630_1"/>
        <s v="621670207763_1"/>
        <s v="239488734703_1"/>
        <s v="704165208295_1"/>
        <s v="426207937376_1"/>
        <s v="717389427083_1"/>
        <s v="707632123402_1"/>
        <s v="220688769897_1"/>
        <s v="145765249861_1"/>
        <s v="832025757463_1"/>
        <s v="133620476043_1"/>
        <s v="823942308881_1"/>
        <s v="349165630963_1"/>
        <s v="264002870509_1"/>
        <s v="654530604117_1"/>
        <s v="150003921805_1"/>
        <s v="188317821806_1"/>
        <s v="673557263786_1"/>
        <s v="231138984607_1"/>
        <s v="641914233092_1"/>
        <s v="922552445432_1"/>
        <s v="406826346276_1"/>
        <s v="849870909835_1"/>
        <s v="507255016644_1"/>
        <s v="537121032423_1"/>
        <s v="874997211089_1"/>
        <s v="574899849229_1"/>
        <s v="583140288760_1"/>
        <s v="710010425387_1"/>
        <s v="803134095214_1"/>
        <s v="139089555643_1"/>
        <s v="974991026344_1"/>
        <s v="704814497883_1"/>
        <s v="296540364861_1"/>
        <s v="571369750119_1"/>
        <s v="542703544972_1"/>
        <s v="355746559602_1"/>
        <s v="768837658082_1"/>
        <s v="265339595628_1"/>
        <s v="354486173123_1"/>
        <s v="397474434265_1"/>
        <s v="382786145334_1"/>
        <s v="261601009640_1"/>
        <s v="703072596386_1"/>
        <s v="402972493507_1"/>
        <s v="125088357756_1"/>
        <s v="203099192349_1"/>
        <s v="928726855752_1"/>
        <s v="295645979015_1"/>
        <s v="978604039408_1"/>
        <s v="189410351427_1"/>
        <s v="301578067962_1"/>
        <s v="658416003246_1"/>
        <s v="114775122169_1"/>
        <s v="473722759765_1"/>
        <s v="803963214519_1"/>
        <s v="184970118893_1"/>
        <s v="736602256273_2"/>
        <s v="237419587792_1"/>
        <s v="555207008312_1"/>
        <s v="702473758487_1"/>
        <s v="105706412059_1"/>
        <s v="183404359462_1"/>
        <s v="294779117929_1"/>
        <s v="431854237562_1"/>
        <s v="118121582107_1"/>
        <s v="296605193297_1"/>
        <s v="1688345391_1"/>
        <s v="704133639877_1"/>
        <s v="444981584080_1"/>
        <s v="765111140935_1"/>
        <s v="923462757835_1"/>
        <s v="447323391939_1"/>
        <s v="271046524562_1"/>
        <s v="346130315989_1"/>
        <s v="312073496064_1"/>
        <s v="916538974169_1"/>
        <s v="436163379734_1"/>
      </sharedItems>
    </cacheField>
    <cacheField name="order_status" numFmtId="0">
      <sharedItems count="6">
        <s v="Shipped"/>
        <s v="rto"/>
        <s v="Delivered"/>
        <s v="Cancelled"/>
        <s v="Return"/>
        <s v="Exchange"/>
      </sharedItems>
    </cacheField>
    <cacheField name="state" numFmtId="0">
      <sharedItems count="29">
        <s v="Jammu &amp; Kashmir"/>
        <s v="Uttar Pradesh"/>
        <s v="Telangana"/>
        <s v="Odisha"/>
        <s v="Maharashtra"/>
        <s v="West Bengal"/>
        <s v="Andhra Pradesh"/>
        <s v="Assam"/>
        <s v="Chandigarh"/>
        <s v="Delhi"/>
        <s v="Tamil Nadu"/>
        <s v="Rajasthan"/>
        <s v="Punjab"/>
        <s v="Chhattisgarh"/>
        <s v="Bihar"/>
        <s v="Karnataka"/>
        <s v="Kerala"/>
        <s v="Madhya Pradesh"/>
        <s v="State Bank Of India"/>
        <s v="Gujarat"/>
        <s v="Others"/>
        <s v="Goa"/>
        <s v="Uttarakhand"/>
        <s v="Up"/>
        <s v="seoni"/>
        <s v="Himachal Pradesh"/>
        <s v="Haryana"/>
        <s v="Mumbai"/>
        <s v="Arunachal Pradesh"/>
      </sharedItems>
    </cacheField>
    <cacheField name="pin" numFmtId="0">
      <sharedItems containsSemiMixedTypes="0" containsString="0" containsNumber="1" containsInteger="1" minValue="110007" maxValue="848504"/>
    </cacheField>
    <cacheField name="gst_amount" numFmtId="0">
      <sharedItems containsSemiMixedTypes="0" containsString="0" containsNumber="1" minValue="23.48" maxValue="116.96"/>
    </cacheField>
    <cacheField name="meesho_price" numFmtId="0">
      <sharedItems containsSemiMixedTypes="0" containsString="0" containsNumber="1" containsInteger="1" minValue="493" maxValue="2456"/>
    </cacheField>
    <cacheField name="shipping_charges_total" numFmtId="0">
      <sharedItems containsSemiMixedTypes="0" containsString="0" containsNumber="1" containsInteger="1" minValue="0" maxValue="148"/>
    </cacheField>
    <cacheField name="price" numFmtId="0">
      <sharedItems containsSemiMixedTypes="0" containsString="0" containsNumber="1" containsInteger="1" minValue="480" maxValue="2456" count="68">
        <n v="1521"/>
        <n v="1575"/>
        <n v="1440"/>
        <n v="2078"/>
        <n v="1458"/>
        <n v="1439"/>
        <n v="829"/>
        <n v="1610"/>
        <n v="1464"/>
        <n v="1448"/>
        <n v="519"/>
        <n v="2456"/>
        <n v="1475"/>
        <n v="2097"/>
        <n v="508"/>
        <n v="1465"/>
        <n v="1449"/>
        <n v="1478"/>
        <n v="1375"/>
        <n v="493"/>
        <n v="1438"/>
        <n v="581"/>
        <n v="2106"/>
        <n v="1418"/>
        <n v="1614"/>
        <n v="1494"/>
        <n v="1648"/>
        <n v="1847"/>
        <n v="1502"/>
        <n v="1640"/>
        <n v="1414"/>
        <n v="2101"/>
        <n v="605"/>
        <n v="1409"/>
        <n v="502"/>
        <n v="1501"/>
        <n v="2079"/>
        <n v="1510"/>
        <n v="1451"/>
        <n v="1481"/>
        <n v="535"/>
        <n v="1722"/>
        <n v="1497"/>
        <n v="703"/>
        <n v="1398"/>
        <n v="1697"/>
        <n v="2110"/>
        <n v="1547"/>
        <n v="2050"/>
        <n v="1408"/>
        <n v="1686"/>
        <n v="1656"/>
        <n v="1425"/>
        <n v="499"/>
        <n v="526"/>
        <n v="480"/>
        <n v="1669"/>
        <n v="1286"/>
        <n v="1651"/>
        <n v="1483"/>
        <n v="572"/>
        <n v="1454"/>
        <n v="1472"/>
        <n v="1447"/>
        <n v="1516"/>
        <n v="1525"/>
        <n v="1861"/>
        <n v="1052"/>
      </sharedItems>
    </cacheField>
    <cacheField name="reason_for_credit_entry" numFmtId="0">
      <sharedItems containsBlank="1" count="5">
        <s v="DELIVERED"/>
        <s v="RTO_LOCKED"/>
        <s v="CANCELLED"/>
        <s v="RTO_COMPLETE"/>
        <m/>
      </sharedItems>
    </cacheField>
    <cacheField name="order_date_y" numFmtId="0">
      <sharedItems containsNonDate="0" containsDate="1" containsString="0" containsBlank="1" minDate="2022-08-01T00:00:00" maxDate="2022-09-01T00:00:00" count="31">
        <d v="2022-08-30T00:00:00"/>
        <d v="2022-08-10T00:00:00"/>
        <d v="2022-08-03T00:00:00"/>
        <d v="2022-08-27T00:00:00"/>
        <d v="2022-08-04T00:00:00"/>
        <d v="2022-08-09T00:00:00"/>
        <d v="2022-08-02T00:00:00"/>
        <d v="2022-08-15T00:00:00"/>
        <d v="2022-08-08T00:00:00"/>
        <d v="2022-08-13T00:00:00"/>
        <d v="2022-08-23T00:00:00"/>
        <d v="2022-08-28T00:00:00"/>
        <d v="2022-08-25T00:00:00"/>
        <d v="2022-08-18T00:00:00"/>
        <d v="2022-08-21T00:00:00"/>
        <d v="2022-08-06T00:00:00"/>
        <d v="2022-08-29T00:00:00"/>
        <d v="2022-08-14T00:00:00"/>
        <d v="2022-08-12T00:00:00"/>
        <d v="2022-08-31T00:00:00"/>
        <d v="2022-08-19T00:00:00"/>
        <d v="2022-08-26T00:00:00"/>
        <d v="2022-08-20T00:00:00"/>
        <m/>
        <d v="2022-08-22T00:00:00"/>
        <d v="2022-08-07T00:00:00"/>
        <d v="2022-08-24T00:00:00"/>
        <d v="2022-08-16T00:00:00"/>
        <d v="2022-08-05T00:00:00"/>
        <d v="2022-08-01T00:00:00"/>
        <d v="2022-08-11T00:00:00"/>
      </sharedItems>
      <fieldGroup par="19" base="10">
        <rangePr groupBy="months" startDate="2022-08-01T00:00:00" endDate="2022-09-01T00:00:00"/>
        <groupItems count="14">
          <s v="(blank)"/>
          <s v="Jan"/>
          <s v="Feb"/>
          <s v="Mar"/>
          <s v="Apr"/>
          <s v="May"/>
          <s v="Jun"/>
          <s v="Jul"/>
          <s v="Aug"/>
          <s v="Sep"/>
          <s v="Oct"/>
          <s v="Nov"/>
          <s v="Dec"/>
          <s v="&gt;01-09-2022"/>
        </groupItems>
      </fieldGroup>
    </cacheField>
    <cacheField name="customer_state" numFmtId="0">
      <sharedItems containsBlank="1" count="31">
        <s v="Jammu &amp; Kashmir"/>
        <s v="Uttar Pradesh"/>
        <s v="Telangana"/>
        <s v="Odisha"/>
        <s v="Maharashtra"/>
        <s v="West Bengal"/>
        <s v="Andhra Pradesh"/>
        <s v="Assam"/>
        <s v="Chandigarh"/>
        <s v="Delhi"/>
        <s v="Tamil Nadu"/>
        <s v="Rajasthan"/>
        <s v="Punjab"/>
        <s v="Chhattisgarh"/>
        <s v="Bihar"/>
        <s v="Karnataka"/>
        <s v="Kerala"/>
        <s v="Madhya Pradesh"/>
        <s v="State Bank Of India"/>
        <s v="Gujarat"/>
        <m/>
        <s v="Others"/>
        <s v="Goa"/>
        <s v="West Bengal "/>
        <s v="Uttarakhand"/>
        <s v="Up "/>
        <s v="seoni"/>
        <s v="Himachal Pradesh"/>
        <s v="Haryana"/>
        <s v="Mumbai"/>
        <s v="Arunachal Pradesh"/>
      </sharedItems>
    </cacheField>
    <cacheField name="product_name" numFmtId="0">
      <sharedItems containsBlank="1" count="34">
        <s v="Fancy look beautiful embroidery work kurti bottom with duppata"/>
        <s v="Fancy embroidery sequence work gown with dupatta "/>
        <s v=" PARTY WEAR LOOK HEAVY EMBROIDERY AND 5mm SEQUINS WORK GOWN WITH DUPATTA "/>
        <s v="FIVESTAR Bridal Wedding Gorgette Lehengha with soft net Dupata"/>
        <s v="stlish dress"/>
        <s v="Heavy faux georgette with embroidery work with moti latkan border with sleev  Dupatta Sets "/>
        <s v="FIVE STAR Hair Straightener Comb for Women &amp; Men, Hair Styler, Straightener Machine Brush/PTC Heating Electric Straightener with 5 Temperature Control Hair Straightener"/>
        <s v="FIVESTAR wedding special occasions Lehengha choli with Dupata"/>
        <s v="Stylish navratri wear gown"/>
        <s v="FIVESTAR beautiful Designer Suit On Havy Gorgette febric with inner on 9 MM Sequance work and Palazoo on Gorgette febric with inner on 9 MM Sequance work and dupatta on also Gorgette febric on 9 MM Sequance work"/>
        <s v="top &amp; bottom set"/>
        <s v="Heavy Soft Butterfly Net With Rose Flower Pattern Ribin Work With Rivet Moti Work With Sleeve gown with duppata"/>
        <s v="Kurta Sets "/>
        <s v=" Georgette Silk Saree With Complete Heavy Sequence N Coding Multi Work N Banglori Silk Blouse"/>
        <s v="Kalamkari print full flair narkali sut set"/>
        <s v="Stylish designer digital printed work lehenga choli with duppata "/>
        <s v="FIVESTAR Designer Suit On Havy Gorgette febric with 9MM sequnce work and sharara on Gorgette febric with 9MM Sequnce work and Dupatta on also Gorgette Febric with 9MM Sequnce work (BLACK)"/>
        <s v="FIVESTAR beautiful Designer Saree on premium Soft Net fabric with Sequence and Embroidery work and blouse on Velvet fabric with Sequence and Embroidery work"/>
        <m/>
        <s v="Dupatta Sets"/>
        <s v="FIVESTAR Designer Suit On Havy Gorgette febric with 9MM sequnce work and sharara on Gorgette febric with 9MM Sequnce work and Dupatta on also Gorgette Febric with 9MM Sequnce work (BLUE)"/>
        <s v="FIVESTAR Designer Women Suit On havy Organza silk febric with Thred with Sequnce work and pent on also organza silk febric with inner and Dupatta also on organza silk febric with Thred work and less work"/>
        <s v="Dupatta set with bottom and duppata "/>
        <s v="FIVESTAR Beautiful Designer Women Gorgette Plazo with Banglory silk Blouse and Gorgette duppata"/>
        <s v="Beautiful heavy embroidery sequence work top sharara with dupatta "/>
        <s v="Designer Saree on premium Soft Net fabric with Sequnce work &amp; Ruffle with Vayring and blouse on also soft net febric with inner (Blue)"/>
        <s v="FIVESTAR Georgette Lehengha Choli with Inner Crep and Embroidered with 9mm Sequnce Work with Dupata"/>
        <s v="FLORAL PRINT IN FOX GEORGETTE REAL MIRROR WORK GOWNS WITH DUPATTA"/>
        <s v="Desigener Party Wear Look New Top With Lehengha With Heavy Embroidery Sequence Work"/>
        <s v="Fancy organza dress with kamar belt and hairbelt"/>
        <s v="FIVESTAR Designer Suit On Havy Gorgette febric with Thred and sequnce work and Pent on Gorgette febric and Dupatta on also Gorgette Febric with Thred and Sequnce work"/>
        <s v=" PARTY WEAR BEAUTIFUL LOOK FANCY EMBROIDERY AND 5mm SEQUENCE WORK GOWN WITH DUPATTA "/>
        <s v="Beautiful maska cotton kurta set with muslin cotton duppata and pant"/>
        <s v="Heavy Pure Super Slub Cotton With Embroidery Work With Balloon Sleeve With Attached Belt  Dresses "/>
      </sharedItems>
    </cacheField>
    <cacheField name="sku" numFmtId="0">
      <sharedItems containsBlank="1" containsMixedTypes="1" containsNumber="1" containsInteger="1" minValue="190" maxValue="1265610464"/>
    </cacheField>
    <cacheField name="size" numFmtId="0">
      <sharedItems containsBlank="1"/>
    </cacheField>
    <cacheField name="quantity" numFmtId="0">
      <sharedItems containsString="0" containsBlank="1" containsNumber="1" containsInteger="1" minValue="1" maxValue="1"/>
    </cacheField>
    <cacheField name="supplier_listed_price_(incl._gst_+_commission)" numFmtId="0">
      <sharedItems containsString="0" containsBlank="1" containsNumber="1" containsInteger="1" minValue="414" maxValue="2299"/>
    </cacheField>
    <cacheField name="supplier_discounted_price_(incl_gst_and_commision)" numFmtId="0">
      <sharedItems containsString="0" containsBlank="1" containsNumber="1" containsInteger="1" minValue="414" maxValue="2299"/>
    </cacheField>
    <cacheField name="return_flag" numFmtId="0">
      <sharedItems containsSemiMixedTypes="0" containsString="0" containsNumber="1" containsInteger="1" minValue="0" maxValue="1" count="2">
        <n v="1"/>
        <n v="0"/>
      </sharedItems>
    </cacheField>
    <cacheField name="Years" numFmtId="0" databaseField="0">
      <fieldGroup base="10">
        <rangePr groupBy="years" startDate="2022-08-01T00:00:00" endDate="2022-09-01T00:00:00"/>
        <groupItems count="3">
          <s v="&lt;01-08-2022"/>
          <s v="2022"/>
          <s v="&gt;01-09-2022"/>
        </groupItems>
      </fieldGroup>
    </cacheField>
  </cacheFields>
  <extLst>
    <ext xmlns:x14="http://schemas.microsoft.com/office/spreadsheetml/2009/9/main" uri="{725AE2AE-9491-48be-B2B4-4EB974FC3084}">
      <x14:pivotCacheDefinition pivotCacheId="306984184"/>
    </ext>
  </extLst>
</pivotCacheDefinition>
</file>

<file path=xl/pivotCache/pivotCacheRecords1.xml><?xml version="1.0" encoding="utf-8"?>
<pivotCacheRecords xmlns="http://schemas.openxmlformats.org/spreadsheetml/2006/main" xmlns:r="http://schemas.openxmlformats.org/officeDocument/2006/relationships" count="139">
  <r>
    <x v="0"/>
    <x v="0"/>
    <x v="0"/>
    <x v="0"/>
    <n v="180006"/>
    <n v="66.680000000000007"/>
    <n v="1400"/>
    <n v="121"/>
    <x v="0"/>
    <x v="0"/>
    <x v="0"/>
    <x v="0"/>
    <x v="0"/>
    <s v="Hk 1454"/>
    <s v="XL"/>
    <n v="1"/>
    <n v="1400"/>
    <n v="1400"/>
    <x v="0"/>
  </r>
  <r>
    <x v="1"/>
    <x v="1"/>
    <x v="1"/>
    <x v="1"/>
    <n v="208014"/>
    <n v="69.58"/>
    <n v="1461"/>
    <n v="114"/>
    <x v="1"/>
    <x v="1"/>
    <x v="1"/>
    <x v="1"/>
    <x v="1"/>
    <s v="Dhk1094"/>
    <s v="XL"/>
    <n v="1"/>
    <n v="1461"/>
    <n v="1461"/>
    <x v="0"/>
  </r>
  <r>
    <x v="2"/>
    <x v="2"/>
    <x v="2"/>
    <x v="2"/>
    <n v="509001"/>
    <n v="64.3"/>
    <n v="1350"/>
    <n v="108"/>
    <x v="2"/>
    <x v="0"/>
    <x v="2"/>
    <x v="2"/>
    <x v="2"/>
    <s v="hk 1408"/>
    <s v="Free Size"/>
    <n v="1"/>
    <n v="1350"/>
    <n v="1350"/>
    <x v="0"/>
  </r>
  <r>
    <x v="3"/>
    <x v="3"/>
    <x v="3"/>
    <x v="0"/>
    <n v="182101"/>
    <n v="98.96"/>
    <n v="2078"/>
    <n v="0"/>
    <x v="3"/>
    <x v="2"/>
    <x v="3"/>
    <x v="0"/>
    <x v="3"/>
    <n v="6320"/>
    <s v="Semi Stitched"/>
    <n v="1"/>
    <n v="1910"/>
    <n v="1910"/>
    <x v="0"/>
  </r>
  <r>
    <x v="4"/>
    <x v="4"/>
    <x v="1"/>
    <x v="3"/>
    <n v="760001"/>
    <n v="64.3"/>
    <n v="1350"/>
    <n v="108"/>
    <x v="4"/>
    <x v="3"/>
    <x v="4"/>
    <x v="3"/>
    <x v="2"/>
    <s v="Hk1408b"/>
    <s v="Free Size"/>
    <n v="1"/>
    <n v="1350"/>
    <n v="1350"/>
    <x v="0"/>
  </r>
  <r>
    <x v="5"/>
    <x v="5"/>
    <x v="2"/>
    <x v="4"/>
    <n v="400607"/>
    <n v="64.3"/>
    <n v="1350"/>
    <n v="105"/>
    <x v="5"/>
    <x v="0"/>
    <x v="5"/>
    <x v="4"/>
    <x v="2"/>
    <s v="Hk1408b"/>
    <s v="Free Size"/>
    <n v="1"/>
    <n v="1350"/>
    <n v="1350"/>
    <x v="0"/>
  </r>
  <r>
    <x v="6"/>
    <x v="6"/>
    <x v="4"/>
    <x v="5"/>
    <n v="700061"/>
    <n v="35.72"/>
    <n v="750"/>
    <n v="79"/>
    <x v="6"/>
    <x v="0"/>
    <x v="6"/>
    <x v="5"/>
    <x v="4"/>
    <s v="mk -6114"/>
    <s v="XL"/>
    <n v="1"/>
    <n v="750"/>
    <n v="750"/>
    <x v="0"/>
  </r>
  <r>
    <x v="7"/>
    <x v="7"/>
    <x v="2"/>
    <x v="5"/>
    <n v="700091"/>
    <n v="71.44"/>
    <n v="1500"/>
    <n v="110"/>
    <x v="7"/>
    <x v="0"/>
    <x v="7"/>
    <x v="5"/>
    <x v="5"/>
    <s v="Ad 009 a"/>
    <s v="XXL"/>
    <n v="1"/>
    <n v="1500"/>
    <n v="1500"/>
    <x v="0"/>
  </r>
  <r>
    <x v="8"/>
    <x v="8"/>
    <x v="1"/>
    <x v="6"/>
    <n v="515501"/>
    <n v="64.3"/>
    <n v="1350"/>
    <n v="114"/>
    <x v="8"/>
    <x v="3"/>
    <x v="8"/>
    <x v="6"/>
    <x v="2"/>
    <s v="Hk1408b"/>
    <s v="Free Size"/>
    <n v="1"/>
    <n v="1350"/>
    <n v="1350"/>
    <x v="0"/>
  </r>
  <r>
    <x v="9"/>
    <x v="9"/>
    <x v="2"/>
    <x v="1"/>
    <n v="201009"/>
    <n v="64.3"/>
    <n v="1350"/>
    <n v="114"/>
    <x v="9"/>
    <x v="0"/>
    <x v="9"/>
    <x v="1"/>
    <x v="2"/>
    <s v="Hk avdh"/>
    <s v="Free Size"/>
    <n v="1"/>
    <n v="1350"/>
    <n v="1350"/>
    <x v="0"/>
  </r>
  <r>
    <x v="0"/>
    <x v="10"/>
    <x v="0"/>
    <x v="7"/>
    <n v="788164"/>
    <n v="24.72"/>
    <n v="519"/>
    <n v="0"/>
    <x v="10"/>
    <x v="0"/>
    <x v="0"/>
    <x v="7"/>
    <x v="6"/>
    <s v="Uk8ndIGZ"/>
    <s v="Free Size"/>
    <n v="1"/>
    <n v="429"/>
    <n v="429"/>
    <x v="0"/>
  </r>
  <r>
    <x v="10"/>
    <x v="11"/>
    <x v="1"/>
    <x v="8"/>
    <n v="144402"/>
    <n v="116.96"/>
    <n v="2456"/>
    <n v="0"/>
    <x v="11"/>
    <x v="3"/>
    <x v="10"/>
    <x v="8"/>
    <x v="7"/>
    <s v="6302 green"/>
    <s v="Semi Stitched"/>
    <n v="1"/>
    <n v="2299"/>
    <n v="2299"/>
    <x v="0"/>
  </r>
  <r>
    <x v="11"/>
    <x v="12"/>
    <x v="0"/>
    <x v="0"/>
    <n v="182204"/>
    <n v="70.239999999999995"/>
    <n v="1475"/>
    <n v="0"/>
    <x v="12"/>
    <x v="0"/>
    <x v="11"/>
    <x v="0"/>
    <x v="8"/>
    <s v="Hk1464"/>
    <s v="XXL"/>
    <n v="1"/>
    <n v="1500"/>
    <n v="1350"/>
    <x v="0"/>
  </r>
  <r>
    <x v="7"/>
    <x v="13"/>
    <x v="1"/>
    <x v="9"/>
    <n v="452001"/>
    <n v="99.86"/>
    <n v="2097"/>
    <n v="0"/>
    <x v="13"/>
    <x v="3"/>
    <x v="7"/>
    <x v="9"/>
    <x v="9"/>
    <s v="5400 lavender"/>
    <s v="Semi Stitched"/>
    <n v="1"/>
    <n v="1999"/>
    <n v="1999"/>
    <x v="0"/>
  </r>
  <r>
    <x v="12"/>
    <x v="14"/>
    <x v="2"/>
    <x v="1"/>
    <n v="226024"/>
    <n v="24.2"/>
    <n v="508"/>
    <n v="0"/>
    <x v="14"/>
    <x v="0"/>
    <x v="12"/>
    <x v="1"/>
    <x v="6"/>
    <s v="Uk8ndIGZ"/>
    <s v="Free Size"/>
    <n v="1"/>
    <n v="429"/>
    <n v="429"/>
    <x v="0"/>
  </r>
  <r>
    <x v="7"/>
    <x v="15"/>
    <x v="4"/>
    <x v="10"/>
    <n v="600117"/>
    <n v="64.3"/>
    <n v="1350"/>
    <n v="114"/>
    <x v="9"/>
    <x v="0"/>
    <x v="7"/>
    <x v="10"/>
    <x v="2"/>
    <s v="Hk1408b"/>
    <s v="Free Size"/>
    <n v="1"/>
    <n v="1350"/>
    <n v="1350"/>
    <x v="0"/>
  </r>
  <r>
    <x v="12"/>
    <x v="16"/>
    <x v="4"/>
    <x v="11"/>
    <n v="332001"/>
    <n v="66.680000000000007"/>
    <n v="1400"/>
    <n v="81"/>
    <x v="15"/>
    <x v="0"/>
    <x v="12"/>
    <x v="11"/>
    <x v="10"/>
    <s v="akshar 1090"/>
    <s v="M"/>
    <n v="1"/>
    <n v="1400"/>
    <n v="1400"/>
    <x v="0"/>
  </r>
  <r>
    <x v="13"/>
    <x v="17"/>
    <x v="1"/>
    <x v="6"/>
    <n v="533103"/>
    <n v="64.3"/>
    <n v="1350"/>
    <n v="114"/>
    <x v="8"/>
    <x v="3"/>
    <x v="13"/>
    <x v="6"/>
    <x v="2"/>
    <s v="Hk 1408a"/>
    <s v="Free Size"/>
    <n v="1"/>
    <n v="1350"/>
    <n v="1350"/>
    <x v="0"/>
  </r>
  <r>
    <x v="1"/>
    <x v="18"/>
    <x v="2"/>
    <x v="3"/>
    <n v="765015"/>
    <n v="65.14"/>
    <n v="1368"/>
    <n v="81"/>
    <x v="16"/>
    <x v="0"/>
    <x v="1"/>
    <x v="3"/>
    <x v="10"/>
    <s v="akshar 1090"/>
    <s v="M"/>
    <n v="1"/>
    <n v="1368"/>
    <n v="1368"/>
    <x v="0"/>
  </r>
  <r>
    <x v="12"/>
    <x v="19"/>
    <x v="2"/>
    <x v="0"/>
    <n v="181224"/>
    <n v="24.72"/>
    <n v="519"/>
    <n v="0"/>
    <x v="10"/>
    <x v="0"/>
    <x v="12"/>
    <x v="0"/>
    <x v="6"/>
    <s v="Uk8ndIGZ"/>
    <s v="Free Size"/>
    <n v="1"/>
    <n v="429"/>
    <n v="429"/>
    <x v="0"/>
  </r>
  <r>
    <x v="14"/>
    <x v="20"/>
    <x v="2"/>
    <x v="12"/>
    <n v="141007"/>
    <n v="64.3"/>
    <n v="1350"/>
    <n v="114"/>
    <x v="8"/>
    <x v="0"/>
    <x v="14"/>
    <x v="12"/>
    <x v="2"/>
    <s v="Hk avdh"/>
    <s v="Free Size"/>
    <n v="1"/>
    <n v="1350"/>
    <n v="1350"/>
    <x v="0"/>
  </r>
  <r>
    <x v="0"/>
    <x v="21"/>
    <x v="0"/>
    <x v="13"/>
    <n v="495671"/>
    <n v="65.14"/>
    <n v="1368"/>
    <n v="110"/>
    <x v="17"/>
    <x v="0"/>
    <x v="0"/>
    <x v="13"/>
    <x v="0"/>
    <s v="Hk 1454"/>
    <s v="XXL"/>
    <n v="1"/>
    <n v="1368"/>
    <n v="1368"/>
    <x v="0"/>
  </r>
  <r>
    <x v="15"/>
    <x v="22"/>
    <x v="4"/>
    <x v="2"/>
    <n v="505490"/>
    <n v="64.3"/>
    <n v="1350"/>
    <n v="114"/>
    <x v="8"/>
    <x v="0"/>
    <x v="15"/>
    <x v="2"/>
    <x v="2"/>
    <s v="hk 1408"/>
    <s v="Free Size"/>
    <n v="1"/>
    <n v="1350"/>
    <n v="1350"/>
    <x v="0"/>
  </r>
  <r>
    <x v="16"/>
    <x v="23"/>
    <x v="0"/>
    <x v="14"/>
    <n v="848504"/>
    <n v="60.06"/>
    <n v="1261"/>
    <n v="114"/>
    <x v="18"/>
    <x v="3"/>
    <x v="16"/>
    <x v="14"/>
    <x v="11"/>
    <s v="Ad 021"/>
    <s v="XL"/>
    <n v="1"/>
    <n v="1261"/>
    <n v="1261"/>
    <x v="0"/>
  </r>
  <r>
    <x v="17"/>
    <x v="24"/>
    <x v="1"/>
    <x v="6"/>
    <n v="524003"/>
    <n v="64.3"/>
    <n v="1350"/>
    <n v="114"/>
    <x v="8"/>
    <x v="3"/>
    <x v="17"/>
    <x v="6"/>
    <x v="2"/>
    <s v="hk 1408"/>
    <s v="Free Size"/>
    <n v="1"/>
    <n v="1350"/>
    <n v="1350"/>
    <x v="0"/>
  </r>
  <r>
    <x v="12"/>
    <x v="25"/>
    <x v="2"/>
    <x v="11"/>
    <n v="324002"/>
    <n v="23.48"/>
    <n v="493"/>
    <n v="0"/>
    <x v="19"/>
    <x v="0"/>
    <x v="12"/>
    <x v="11"/>
    <x v="6"/>
    <s v="Uk8ndIGZ"/>
    <s v="Free Size"/>
    <n v="1"/>
    <n v="414"/>
    <n v="414"/>
    <x v="0"/>
  </r>
  <r>
    <x v="3"/>
    <x v="26"/>
    <x v="2"/>
    <x v="13"/>
    <n v="490026"/>
    <n v="64"/>
    <n v="1344"/>
    <n v="110"/>
    <x v="20"/>
    <x v="0"/>
    <x v="3"/>
    <x v="13"/>
    <x v="0"/>
    <s v="Hk 1454"/>
    <s v="XXL"/>
    <n v="1"/>
    <n v="1400"/>
    <n v="1344"/>
    <x v="0"/>
  </r>
  <r>
    <x v="17"/>
    <x v="27"/>
    <x v="2"/>
    <x v="10"/>
    <n v="620008"/>
    <n v="27.68"/>
    <n v="581"/>
    <n v="0"/>
    <x v="21"/>
    <x v="0"/>
    <x v="17"/>
    <x v="10"/>
    <x v="12"/>
    <n v="45678"/>
    <s v="XXL"/>
    <n v="1"/>
    <n v="500"/>
    <n v="500"/>
    <x v="0"/>
  </r>
  <r>
    <x v="18"/>
    <x v="28"/>
    <x v="4"/>
    <x v="5"/>
    <n v="700030"/>
    <n v="64.3"/>
    <n v="1350"/>
    <n v="114"/>
    <x v="8"/>
    <x v="0"/>
    <x v="18"/>
    <x v="5"/>
    <x v="2"/>
    <s v="hk 1408"/>
    <s v="Free Size"/>
    <n v="1"/>
    <n v="1350"/>
    <n v="1350"/>
    <x v="0"/>
  </r>
  <r>
    <x v="19"/>
    <x v="29"/>
    <x v="0"/>
    <x v="15"/>
    <n v="560005"/>
    <n v="100.3"/>
    <n v="2106"/>
    <n v="0"/>
    <x v="22"/>
    <x v="0"/>
    <x v="19"/>
    <x v="15"/>
    <x v="3"/>
    <n v="6320"/>
    <s v="Semi Stitched"/>
    <n v="1"/>
    <n v="1949"/>
    <n v="1949"/>
    <x v="0"/>
  </r>
  <r>
    <x v="8"/>
    <x v="30"/>
    <x v="4"/>
    <x v="5"/>
    <n v="742102"/>
    <n v="64.3"/>
    <n v="1350"/>
    <n v="114"/>
    <x v="8"/>
    <x v="0"/>
    <x v="8"/>
    <x v="5"/>
    <x v="2"/>
    <s v="hk 1408"/>
    <s v="Free Size"/>
    <n v="1"/>
    <n v="1350"/>
    <n v="1350"/>
    <x v="0"/>
  </r>
  <r>
    <x v="9"/>
    <x v="31"/>
    <x v="5"/>
    <x v="0"/>
    <n v="185151"/>
    <n v="62.44"/>
    <n v="1311"/>
    <n v="123"/>
    <x v="23"/>
    <x v="0"/>
    <x v="9"/>
    <x v="0"/>
    <x v="2"/>
    <s v="Hk avdh"/>
    <s v="Free Size"/>
    <n v="1"/>
    <n v="1311"/>
    <n v="1311"/>
    <x v="0"/>
  </r>
  <r>
    <x v="9"/>
    <x v="31"/>
    <x v="5"/>
    <x v="0"/>
    <n v="185151"/>
    <n v="62.44"/>
    <n v="1311"/>
    <n v="123"/>
    <x v="23"/>
    <x v="0"/>
    <x v="20"/>
    <x v="0"/>
    <x v="2"/>
    <s v="Hk avdh"/>
    <s v="Free Size"/>
    <n v="1"/>
    <n v="1311"/>
    <n v="1311"/>
    <x v="0"/>
  </r>
  <r>
    <x v="12"/>
    <x v="32"/>
    <x v="0"/>
    <x v="16"/>
    <n v="671533"/>
    <n v="24.2"/>
    <n v="508"/>
    <n v="0"/>
    <x v="14"/>
    <x v="3"/>
    <x v="12"/>
    <x v="16"/>
    <x v="6"/>
    <s v="Uk8ndIGZ"/>
    <s v="Free Size"/>
    <n v="1"/>
    <n v="429"/>
    <n v="429"/>
    <x v="0"/>
  </r>
  <r>
    <x v="4"/>
    <x v="33"/>
    <x v="2"/>
    <x v="17"/>
    <n v="452002"/>
    <n v="64.3"/>
    <n v="1350"/>
    <n v="108"/>
    <x v="4"/>
    <x v="0"/>
    <x v="4"/>
    <x v="17"/>
    <x v="2"/>
    <s v="hk 1408"/>
    <s v="Free Size"/>
    <n v="1"/>
    <n v="1350"/>
    <n v="1350"/>
    <x v="0"/>
  </r>
  <r>
    <x v="20"/>
    <x v="34"/>
    <x v="4"/>
    <x v="16"/>
    <n v="670604"/>
    <n v="71.44"/>
    <n v="1500"/>
    <n v="114"/>
    <x v="24"/>
    <x v="0"/>
    <x v="21"/>
    <x v="16"/>
    <x v="13"/>
    <n v="1265610464"/>
    <s v="Free Size"/>
    <n v="1"/>
    <n v="1500"/>
    <n v="1500"/>
    <x v="0"/>
  </r>
  <r>
    <x v="20"/>
    <x v="35"/>
    <x v="0"/>
    <x v="6"/>
    <n v="517520"/>
    <n v="23.48"/>
    <n v="493"/>
    <n v="0"/>
    <x v="19"/>
    <x v="3"/>
    <x v="21"/>
    <x v="6"/>
    <x v="6"/>
    <s v="Uk8ndIGZ"/>
    <s v="Free Size"/>
    <n v="1"/>
    <n v="414"/>
    <n v="414"/>
    <x v="0"/>
  </r>
  <r>
    <x v="7"/>
    <x v="36"/>
    <x v="4"/>
    <x v="18"/>
    <n v="735211"/>
    <n v="64.3"/>
    <n v="1350"/>
    <n v="114"/>
    <x v="8"/>
    <x v="0"/>
    <x v="7"/>
    <x v="18"/>
    <x v="2"/>
    <s v="Hk1408b"/>
    <s v="Free Size"/>
    <n v="1"/>
    <n v="1350"/>
    <n v="1350"/>
    <x v="0"/>
  </r>
  <r>
    <x v="10"/>
    <x v="37"/>
    <x v="1"/>
    <x v="0"/>
    <n v="180001"/>
    <n v="66.680000000000007"/>
    <n v="1400"/>
    <n v="94"/>
    <x v="25"/>
    <x v="3"/>
    <x v="10"/>
    <x v="0"/>
    <x v="14"/>
    <s v="Kb 198"/>
    <s v="M"/>
    <n v="1"/>
    <n v="1400"/>
    <n v="1400"/>
    <x v="0"/>
  </r>
  <r>
    <x v="21"/>
    <x v="38"/>
    <x v="4"/>
    <x v="10"/>
    <n v="627855"/>
    <n v="64.3"/>
    <n v="1350"/>
    <n v="114"/>
    <x v="8"/>
    <x v="0"/>
    <x v="20"/>
    <x v="10"/>
    <x v="2"/>
    <s v="Hk1408b"/>
    <s v="Free Size"/>
    <n v="1"/>
    <n v="1350"/>
    <n v="1350"/>
    <x v="0"/>
  </r>
  <r>
    <x v="12"/>
    <x v="39"/>
    <x v="2"/>
    <x v="19"/>
    <n v="382415"/>
    <n v="71.44"/>
    <n v="1500"/>
    <n v="148"/>
    <x v="26"/>
    <x v="0"/>
    <x v="12"/>
    <x v="19"/>
    <x v="15"/>
    <s v="Dhk 1100"/>
    <s v="Semi Stitched"/>
    <n v="1"/>
    <n v="1500"/>
    <n v="1500"/>
    <x v="0"/>
  </r>
  <r>
    <x v="8"/>
    <x v="40"/>
    <x v="2"/>
    <x v="1"/>
    <n v="226016"/>
    <n v="87.96"/>
    <n v="1847"/>
    <n v="0"/>
    <x v="27"/>
    <x v="0"/>
    <x v="8"/>
    <x v="1"/>
    <x v="16"/>
    <s v="1101 black"/>
    <s v="Semi Stitched"/>
    <n v="1"/>
    <n v="1749"/>
    <n v="1749"/>
    <x v="0"/>
  </r>
  <r>
    <x v="22"/>
    <x v="41"/>
    <x v="4"/>
    <x v="1"/>
    <n v="229128"/>
    <n v="71.52"/>
    <n v="1502"/>
    <n v="0"/>
    <x v="28"/>
    <x v="0"/>
    <x v="22"/>
    <x v="1"/>
    <x v="17"/>
    <n v="323"/>
    <s v="Free Size"/>
    <n v="1"/>
    <n v="1399"/>
    <n v="1399"/>
    <x v="0"/>
  </r>
  <r>
    <x v="23"/>
    <x v="42"/>
    <x v="1"/>
    <x v="17"/>
    <n v="465674"/>
    <n v="71.44"/>
    <n v="1500"/>
    <n v="140"/>
    <x v="29"/>
    <x v="4"/>
    <x v="23"/>
    <x v="20"/>
    <x v="18"/>
    <m/>
    <m/>
    <m/>
    <m/>
    <m/>
    <x v="1"/>
  </r>
  <r>
    <x v="9"/>
    <x v="43"/>
    <x v="4"/>
    <x v="3"/>
    <n v="752022"/>
    <n v="64.3"/>
    <n v="1350"/>
    <n v="114"/>
    <x v="8"/>
    <x v="0"/>
    <x v="9"/>
    <x v="3"/>
    <x v="2"/>
    <s v="Hk 1408a"/>
    <s v="Free Size"/>
    <n v="1"/>
    <n v="1350"/>
    <n v="1350"/>
    <x v="0"/>
  </r>
  <r>
    <x v="5"/>
    <x v="44"/>
    <x v="4"/>
    <x v="2"/>
    <n v="500020"/>
    <n v="64.3"/>
    <n v="1350"/>
    <n v="114"/>
    <x v="9"/>
    <x v="0"/>
    <x v="5"/>
    <x v="2"/>
    <x v="2"/>
    <s v="Hk1408b"/>
    <s v="Free Size"/>
    <n v="1"/>
    <n v="1350"/>
    <n v="1350"/>
    <x v="0"/>
  </r>
  <r>
    <x v="8"/>
    <x v="45"/>
    <x v="1"/>
    <x v="5"/>
    <n v="711227"/>
    <n v="61.9"/>
    <n v="1300"/>
    <n v="114"/>
    <x v="30"/>
    <x v="2"/>
    <x v="8"/>
    <x v="5"/>
    <x v="11"/>
    <s v="Ad 021"/>
    <s v="XXL"/>
    <n v="1"/>
    <n v="1300"/>
    <n v="1300"/>
    <x v="0"/>
  </r>
  <r>
    <x v="24"/>
    <x v="46"/>
    <x v="2"/>
    <x v="12"/>
    <n v="143101"/>
    <n v="99.86"/>
    <n v="2097"/>
    <n v="0"/>
    <x v="31"/>
    <x v="0"/>
    <x v="24"/>
    <x v="12"/>
    <x v="9"/>
    <s v="5400 skyblue"/>
    <s v="Semi Stitched"/>
    <n v="1"/>
    <n v="1999"/>
    <n v="1999"/>
    <x v="0"/>
  </r>
  <r>
    <x v="7"/>
    <x v="47"/>
    <x v="2"/>
    <x v="7"/>
    <n v="782447"/>
    <n v="64.3"/>
    <n v="1350"/>
    <n v="125"/>
    <x v="12"/>
    <x v="0"/>
    <x v="7"/>
    <x v="7"/>
    <x v="2"/>
    <s v="Hk1408b"/>
    <s v="Free Size"/>
    <n v="1"/>
    <n v="1350"/>
    <n v="1350"/>
    <x v="0"/>
  </r>
  <r>
    <x v="23"/>
    <x v="48"/>
    <x v="2"/>
    <x v="2"/>
    <n v="504293"/>
    <n v="94.12"/>
    <n v="617"/>
    <n v="0"/>
    <x v="32"/>
    <x v="4"/>
    <x v="23"/>
    <x v="20"/>
    <x v="18"/>
    <m/>
    <m/>
    <m/>
    <m/>
    <m/>
    <x v="1"/>
  </r>
  <r>
    <x v="6"/>
    <x v="49"/>
    <x v="1"/>
    <x v="1"/>
    <n v="247001"/>
    <n v="71.44"/>
    <n v="1500"/>
    <n v="110"/>
    <x v="7"/>
    <x v="3"/>
    <x v="6"/>
    <x v="1"/>
    <x v="5"/>
    <s v="Ad 009 a"/>
    <s v="XXL"/>
    <n v="1"/>
    <n v="1500"/>
    <n v="1500"/>
    <x v="0"/>
  </r>
  <r>
    <x v="14"/>
    <x v="50"/>
    <x v="4"/>
    <x v="20"/>
    <n v="600120"/>
    <n v="64.3"/>
    <n v="1350"/>
    <n v="114"/>
    <x v="8"/>
    <x v="0"/>
    <x v="14"/>
    <x v="21"/>
    <x v="2"/>
    <s v="Hk1408b"/>
    <s v="Free Size"/>
    <n v="1"/>
    <n v="1350"/>
    <n v="1350"/>
    <x v="0"/>
  </r>
  <r>
    <x v="16"/>
    <x v="51"/>
    <x v="0"/>
    <x v="16"/>
    <n v="671121"/>
    <n v="24.72"/>
    <n v="519"/>
    <n v="0"/>
    <x v="10"/>
    <x v="0"/>
    <x v="16"/>
    <x v="16"/>
    <x v="6"/>
    <s v="Uk8ndIGZ"/>
    <s v="Free Size"/>
    <n v="1"/>
    <n v="429"/>
    <n v="429"/>
    <x v="0"/>
  </r>
  <r>
    <x v="25"/>
    <x v="52"/>
    <x v="4"/>
    <x v="17"/>
    <n v="472118"/>
    <n v="62.44"/>
    <n v="1311"/>
    <n v="114"/>
    <x v="33"/>
    <x v="0"/>
    <x v="25"/>
    <x v="17"/>
    <x v="2"/>
    <s v="Hk1408b"/>
    <s v="Free Size"/>
    <n v="1"/>
    <n v="1311"/>
    <n v="1311"/>
    <x v="0"/>
  </r>
  <r>
    <x v="12"/>
    <x v="53"/>
    <x v="0"/>
    <x v="1"/>
    <n v="285123"/>
    <n v="24.2"/>
    <n v="508"/>
    <n v="0"/>
    <x v="34"/>
    <x v="0"/>
    <x v="12"/>
    <x v="1"/>
    <x v="6"/>
    <s v="Uk8ndIGZ"/>
    <s v="Free Size"/>
    <n v="1"/>
    <n v="429"/>
    <n v="429"/>
    <x v="0"/>
  </r>
  <r>
    <x v="9"/>
    <x v="54"/>
    <x v="4"/>
    <x v="19"/>
    <n v="395003"/>
    <n v="66.680000000000007"/>
    <n v="1400"/>
    <n v="101"/>
    <x v="35"/>
    <x v="0"/>
    <x v="9"/>
    <x v="19"/>
    <x v="0"/>
    <s v="Hk 1454"/>
    <s v="XXL"/>
    <n v="1"/>
    <n v="1400"/>
    <n v="1400"/>
    <x v="0"/>
  </r>
  <r>
    <x v="1"/>
    <x v="55"/>
    <x v="4"/>
    <x v="4"/>
    <n v="400065"/>
    <n v="64.3"/>
    <n v="1350"/>
    <n v="105"/>
    <x v="5"/>
    <x v="0"/>
    <x v="1"/>
    <x v="4"/>
    <x v="2"/>
    <s v="hk 1408"/>
    <s v="Free Size"/>
    <n v="1"/>
    <n v="1350"/>
    <n v="1350"/>
    <x v="0"/>
  </r>
  <r>
    <x v="24"/>
    <x v="56"/>
    <x v="2"/>
    <x v="12"/>
    <n v="160055"/>
    <n v="100.3"/>
    <n v="2106"/>
    <n v="0"/>
    <x v="36"/>
    <x v="0"/>
    <x v="24"/>
    <x v="12"/>
    <x v="3"/>
    <n v="6320"/>
    <s v="Semi Stitched"/>
    <n v="1"/>
    <n v="1949"/>
    <n v="1949"/>
    <x v="0"/>
  </r>
  <r>
    <x v="12"/>
    <x v="57"/>
    <x v="0"/>
    <x v="21"/>
    <n v="403516"/>
    <n v="24.2"/>
    <n v="508"/>
    <n v="0"/>
    <x v="14"/>
    <x v="1"/>
    <x v="12"/>
    <x v="22"/>
    <x v="6"/>
    <s v="Uk8ndIGZ"/>
    <s v="Free Size"/>
    <n v="1"/>
    <n v="429"/>
    <n v="429"/>
    <x v="0"/>
  </r>
  <r>
    <x v="24"/>
    <x v="58"/>
    <x v="2"/>
    <x v="3"/>
    <n v="765021"/>
    <n v="71.900000000000006"/>
    <n v="1510"/>
    <n v="0"/>
    <x v="37"/>
    <x v="0"/>
    <x v="24"/>
    <x v="3"/>
    <x v="19"/>
    <s v="Hk1436"/>
    <s v="XXL"/>
    <n v="1"/>
    <n v="1400"/>
    <n v="1400"/>
    <x v="0"/>
  </r>
  <r>
    <x v="26"/>
    <x v="59"/>
    <x v="2"/>
    <x v="19"/>
    <n v="382415"/>
    <n v="71.44"/>
    <n v="1500"/>
    <n v="148"/>
    <x v="26"/>
    <x v="0"/>
    <x v="26"/>
    <x v="19"/>
    <x v="15"/>
    <n v="921837737"/>
    <s v="Semi Stitched"/>
    <n v="1"/>
    <n v="1500"/>
    <n v="1500"/>
    <x v="0"/>
  </r>
  <r>
    <x v="24"/>
    <x v="60"/>
    <x v="2"/>
    <x v="5"/>
    <n v="741139"/>
    <n v="87.96"/>
    <n v="1847"/>
    <n v="0"/>
    <x v="27"/>
    <x v="0"/>
    <x v="24"/>
    <x v="23"/>
    <x v="20"/>
    <s v="1101 blue"/>
    <s v="Semi Stitched"/>
    <n v="1"/>
    <n v="1749"/>
    <n v="1749"/>
    <x v="0"/>
  </r>
  <r>
    <x v="20"/>
    <x v="61"/>
    <x v="3"/>
    <x v="5"/>
    <n v="735217"/>
    <n v="24.2"/>
    <n v="508"/>
    <n v="0"/>
    <x v="14"/>
    <x v="2"/>
    <x v="21"/>
    <x v="5"/>
    <x v="6"/>
    <s v="Uk8ndIGZ"/>
    <s v="Free Size"/>
    <n v="1"/>
    <n v="429"/>
    <n v="429"/>
    <x v="0"/>
  </r>
  <r>
    <x v="1"/>
    <x v="62"/>
    <x v="2"/>
    <x v="15"/>
    <n v="577226"/>
    <n v="64.3"/>
    <n v="1350"/>
    <n v="114"/>
    <x v="8"/>
    <x v="0"/>
    <x v="1"/>
    <x v="15"/>
    <x v="2"/>
    <s v="Hk 1408a"/>
    <s v="Free Size"/>
    <n v="1"/>
    <n v="1350"/>
    <n v="1350"/>
    <x v="0"/>
  </r>
  <r>
    <x v="7"/>
    <x v="63"/>
    <x v="4"/>
    <x v="16"/>
    <n v="682034"/>
    <n v="64.3"/>
    <n v="1350"/>
    <n v="117"/>
    <x v="38"/>
    <x v="0"/>
    <x v="7"/>
    <x v="16"/>
    <x v="2"/>
    <s v="Hk 1408a"/>
    <s v="Free Size"/>
    <n v="1"/>
    <n v="1350"/>
    <n v="1350"/>
    <x v="0"/>
  </r>
  <r>
    <x v="10"/>
    <x v="64"/>
    <x v="4"/>
    <x v="3"/>
    <n v="758032"/>
    <n v="66.680000000000007"/>
    <n v="1400"/>
    <n v="81"/>
    <x v="39"/>
    <x v="0"/>
    <x v="10"/>
    <x v="3"/>
    <x v="10"/>
    <s v="akshar 1090"/>
    <s v="M"/>
    <n v="1"/>
    <n v="1400"/>
    <n v="1400"/>
    <x v="0"/>
  </r>
  <r>
    <x v="12"/>
    <x v="65"/>
    <x v="0"/>
    <x v="16"/>
    <n v="685602"/>
    <n v="24.2"/>
    <n v="508"/>
    <n v="0"/>
    <x v="14"/>
    <x v="1"/>
    <x v="12"/>
    <x v="16"/>
    <x v="6"/>
    <s v="Uk8ndIGZ"/>
    <s v="Free Size"/>
    <n v="1"/>
    <n v="429"/>
    <n v="429"/>
    <x v="0"/>
  </r>
  <r>
    <x v="3"/>
    <x v="66"/>
    <x v="0"/>
    <x v="15"/>
    <n v="560076"/>
    <n v="26.14"/>
    <n v="549"/>
    <n v="0"/>
    <x v="40"/>
    <x v="0"/>
    <x v="3"/>
    <x v="15"/>
    <x v="12"/>
    <n v="95124932"/>
    <s v="XL"/>
    <n v="1"/>
    <n v="468"/>
    <n v="468"/>
    <x v="0"/>
  </r>
  <r>
    <x v="27"/>
    <x v="67"/>
    <x v="1"/>
    <x v="7"/>
    <n v="788734"/>
    <n v="76.2"/>
    <n v="1600"/>
    <n v="122"/>
    <x v="41"/>
    <x v="4"/>
    <x v="23"/>
    <x v="20"/>
    <x v="18"/>
    <m/>
    <m/>
    <m/>
    <m/>
    <m/>
    <x v="1"/>
  </r>
  <r>
    <x v="14"/>
    <x v="68"/>
    <x v="2"/>
    <x v="4"/>
    <n v="410220"/>
    <n v="71.3"/>
    <n v="1497"/>
    <n v="0"/>
    <x v="42"/>
    <x v="0"/>
    <x v="14"/>
    <x v="4"/>
    <x v="21"/>
    <n v="1091"/>
    <s v="Free Size"/>
    <n v="1"/>
    <n v="1399"/>
    <n v="1399"/>
    <x v="0"/>
  </r>
  <r>
    <x v="4"/>
    <x v="69"/>
    <x v="2"/>
    <x v="10"/>
    <n v="600077"/>
    <n v="64.3"/>
    <n v="1350"/>
    <n v="114"/>
    <x v="9"/>
    <x v="0"/>
    <x v="4"/>
    <x v="10"/>
    <x v="2"/>
    <s v="Hk1408b"/>
    <s v="Free Size"/>
    <n v="1"/>
    <n v="1350"/>
    <n v="1350"/>
    <x v="0"/>
  </r>
  <r>
    <x v="13"/>
    <x v="70"/>
    <x v="4"/>
    <x v="1"/>
    <n v="282001"/>
    <n v="64.3"/>
    <n v="1350"/>
    <n v="114"/>
    <x v="8"/>
    <x v="0"/>
    <x v="13"/>
    <x v="1"/>
    <x v="2"/>
    <s v="Hk 1408a"/>
    <s v="Free Size"/>
    <n v="1"/>
    <n v="1350"/>
    <n v="1350"/>
    <x v="0"/>
  </r>
  <r>
    <x v="28"/>
    <x v="71"/>
    <x v="2"/>
    <x v="3"/>
    <n v="760006"/>
    <n v="64.3"/>
    <n v="1350"/>
    <n v="114"/>
    <x v="8"/>
    <x v="0"/>
    <x v="27"/>
    <x v="3"/>
    <x v="2"/>
    <s v="Hk1408b"/>
    <s v="Free Size"/>
    <n v="1"/>
    <n v="1350"/>
    <n v="1350"/>
    <x v="0"/>
  </r>
  <r>
    <x v="11"/>
    <x v="72"/>
    <x v="0"/>
    <x v="22"/>
    <n v="249137"/>
    <n v="24.2"/>
    <n v="508"/>
    <n v="0"/>
    <x v="14"/>
    <x v="0"/>
    <x v="11"/>
    <x v="24"/>
    <x v="6"/>
    <s v="Uk8ndIGZ"/>
    <s v="Free Size"/>
    <n v="1"/>
    <n v="429"/>
    <n v="429"/>
    <x v="0"/>
  </r>
  <r>
    <x v="5"/>
    <x v="73"/>
    <x v="2"/>
    <x v="19"/>
    <n v="395010"/>
    <n v="34.68"/>
    <n v="728"/>
    <n v="0"/>
    <x v="43"/>
    <x v="0"/>
    <x v="5"/>
    <x v="19"/>
    <x v="22"/>
    <n v="190"/>
    <s v="L"/>
    <n v="1"/>
    <n v="618"/>
    <n v="618"/>
    <x v="0"/>
  </r>
  <r>
    <x v="11"/>
    <x v="74"/>
    <x v="2"/>
    <x v="3"/>
    <n v="766100"/>
    <n v="61.9"/>
    <n v="1300"/>
    <n v="114"/>
    <x v="44"/>
    <x v="0"/>
    <x v="11"/>
    <x v="3"/>
    <x v="11"/>
    <s v="Ad 021"/>
    <s v="XL"/>
    <n v="1"/>
    <n v="1300"/>
    <n v="1300"/>
    <x v="0"/>
  </r>
  <r>
    <x v="22"/>
    <x v="75"/>
    <x v="4"/>
    <x v="23"/>
    <n v="231305"/>
    <n v="80.819999999999993"/>
    <n v="1697"/>
    <n v="0"/>
    <x v="45"/>
    <x v="0"/>
    <x v="22"/>
    <x v="25"/>
    <x v="23"/>
    <s v="5425 pink"/>
    <s v="Semi Stitched"/>
    <n v="1"/>
    <n v="1599"/>
    <n v="1599"/>
    <x v="0"/>
  </r>
  <r>
    <x v="12"/>
    <x v="76"/>
    <x v="5"/>
    <x v="2"/>
    <n v="502220"/>
    <n v="65.14"/>
    <n v="1368"/>
    <n v="110"/>
    <x v="17"/>
    <x v="0"/>
    <x v="12"/>
    <x v="2"/>
    <x v="0"/>
    <s v="Hk 1454"/>
    <s v="XXL"/>
    <n v="1"/>
    <n v="1368"/>
    <n v="1368"/>
    <x v="0"/>
  </r>
  <r>
    <x v="15"/>
    <x v="77"/>
    <x v="4"/>
    <x v="17"/>
    <n v="480884"/>
    <n v="95.24"/>
    <n v="2000"/>
    <n v="110"/>
    <x v="46"/>
    <x v="0"/>
    <x v="15"/>
    <x v="17"/>
    <x v="24"/>
    <s v="Dhk 1096"/>
    <s v="XL"/>
    <n v="1"/>
    <n v="2000"/>
    <n v="2000"/>
    <x v="0"/>
  </r>
  <r>
    <x v="9"/>
    <x v="78"/>
    <x v="2"/>
    <x v="10"/>
    <n v="628704"/>
    <n v="64.3"/>
    <n v="1350"/>
    <n v="114"/>
    <x v="9"/>
    <x v="0"/>
    <x v="9"/>
    <x v="10"/>
    <x v="2"/>
    <s v="Hk1408b"/>
    <s v="Free Size"/>
    <n v="1"/>
    <n v="1350"/>
    <n v="1350"/>
    <x v="0"/>
  </r>
  <r>
    <x v="29"/>
    <x v="79"/>
    <x v="2"/>
    <x v="1"/>
    <n v="231224"/>
    <n v="73.680000000000007"/>
    <n v="1547"/>
    <n v="0"/>
    <x v="47"/>
    <x v="0"/>
    <x v="28"/>
    <x v="1"/>
    <x v="25"/>
    <s v="Saree..1"/>
    <s v="Free Size"/>
    <n v="1"/>
    <n v="1444"/>
    <n v="1444"/>
    <x v="0"/>
  </r>
  <r>
    <x v="0"/>
    <x v="80"/>
    <x v="0"/>
    <x v="22"/>
    <n v="263153"/>
    <n v="65.14"/>
    <n v="1368"/>
    <n v="110"/>
    <x v="17"/>
    <x v="0"/>
    <x v="0"/>
    <x v="24"/>
    <x v="0"/>
    <s v="Hk 1454"/>
    <s v="XL"/>
    <n v="1"/>
    <n v="1368"/>
    <n v="1368"/>
    <x v="0"/>
  </r>
  <r>
    <x v="30"/>
    <x v="81"/>
    <x v="2"/>
    <x v="11"/>
    <n v="324008"/>
    <n v="97.62"/>
    <n v="2050"/>
    <n v="0"/>
    <x v="48"/>
    <x v="0"/>
    <x v="29"/>
    <x v="11"/>
    <x v="26"/>
    <n v="6326"/>
    <s v="Semi Stitched"/>
    <n v="1"/>
    <n v="1910"/>
    <n v="1910"/>
    <x v="0"/>
  </r>
  <r>
    <x v="5"/>
    <x v="82"/>
    <x v="4"/>
    <x v="22"/>
    <n v="247671"/>
    <n v="64.3"/>
    <n v="1350"/>
    <n v="114"/>
    <x v="8"/>
    <x v="0"/>
    <x v="5"/>
    <x v="24"/>
    <x v="2"/>
    <s v="Hk 1408a"/>
    <s v="Free Size"/>
    <n v="1"/>
    <n v="1350"/>
    <n v="1350"/>
    <x v="0"/>
  </r>
  <r>
    <x v="4"/>
    <x v="83"/>
    <x v="2"/>
    <x v="2"/>
    <n v="500048"/>
    <n v="61.9"/>
    <n v="1300"/>
    <n v="108"/>
    <x v="49"/>
    <x v="0"/>
    <x v="4"/>
    <x v="2"/>
    <x v="11"/>
    <s v="Ad 021"/>
    <s v="XXL"/>
    <n v="1"/>
    <n v="1300"/>
    <n v="1300"/>
    <x v="0"/>
  </r>
  <r>
    <x v="13"/>
    <x v="84"/>
    <x v="4"/>
    <x v="7"/>
    <n v="781315"/>
    <n v="74.34"/>
    <n v="1561"/>
    <n v="125"/>
    <x v="50"/>
    <x v="0"/>
    <x v="13"/>
    <x v="7"/>
    <x v="27"/>
    <s v="kb 194"/>
    <s v="XXL"/>
    <n v="1"/>
    <n v="1561"/>
    <n v="1561"/>
    <x v="0"/>
  </r>
  <r>
    <x v="3"/>
    <x v="85"/>
    <x v="0"/>
    <x v="20"/>
    <n v="742225"/>
    <n v="66.680000000000007"/>
    <n v="1400"/>
    <n v="81"/>
    <x v="15"/>
    <x v="0"/>
    <x v="3"/>
    <x v="21"/>
    <x v="10"/>
    <s v="akshar 1090"/>
    <s v="XL"/>
    <n v="1"/>
    <n v="1400"/>
    <n v="1400"/>
    <x v="0"/>
  </r>
  <r>
    <x v="31"/>
    <x v="86"/>
    <x v="3"/>
    <x v="10"/>
    <n v="600053"/>
    <n v="64.3"/>
    <n v="1350"/>
    <n v="114"/>
    <x v="8"/>
    <x v="3"/>
    <x v="30"/>
    <x v="10"/>
    <x v="2"/>
    <s v="hk 1408"/>
    <s v="Free Size"/>
    <n v="1"/>
    <n v="1350"/>
    <n v="1350"/>
    <x v="0"/>
  </r>
  <r>
    <x v="20"/>
    <x v="87"/>
    <x v="2"/>
    <x v="5"/>
    <n v="712235"/>
    <n v="66.680000000000007"/>
    <n v="1400"/>
    <n v="81"/>
    <x v="39"/>
    <x v="0"/>
    <x v="21"/>
    <x v="5"/>
    <x v="10"/>
    <s v="akshar 1090"/>
    <s v="XL"/>
    <n v="1"/>
    <n v="1400"/>
    <n v="1400"/>
    <x v="0"/>
  </r>
  <r>
    <x v="0"/>
    <x v="88"/>
    <x v="0"/>
    <x v="4"/>
    <n v="400095"/>
    <n v="66.680000000000007"/>
    <n v="1400"/>
    <n v="110"/>
    <x v="37"/>
    <x v="0"/>
    <x v="0"/>
    <x v="4"/>
    <x v="0"/>
    <s v="Hk 1454"/>
    <s v="XXL"/>
    <n v="1"/>
    <n v="1400"/>
    <n v="1400"/>
    <x v="0"/>
  </r>
  <r>
    <x v="5"/>
    <x v="89"/>
    <x v="4"/>
    <x v="10"/>
    <n v="612002"/>
    <n v="78.86"/>
    <n v="1656"/>
    <n v="0"/>
    <x v="51"/>
    <x v="0"/>
    <x v="5"/>
    <x v="10"/>
    <x v="28"/>
    <s v="dv1IKTGh"/>
    <s v="Free Size"/>
    <n v="1"/>
    <n v="1499"/>
    <n v="1499"/>
    <x v="0"/>
  </r>
  <r>
    <x v="12"/>
    <x v="90"/>
    <x v="2"/>
    <x v="15"/>
    <n v="560100"/>
    <n v="24.2"/>
    <n v="508"/>
    <n v="0"/>
    <x v="14"/>
    <x v="0"/>
    <x v="12"/>
    <x v="15"/>
    <x v="6"/>
    <s v="Uk8ndIGZ"/>
    <s v="Free Size"/>
    <n v="1"/>
    <n v="429"/>
    <n v="429"/>
    <x v="0"/>
  </r>
  <r>
    <x v="7"/>
    <x v="91"/>
    <x v="4"/>
    <x v="9"/>
    <n v="110081"/>
    <n v="66.680000000000007"/>
    <n v="1400"/>
    <n v="110"/>
    <x v="37"/>
    <x v="0"/>
    <x v="7"/>
    <x v="9"/>
    <x v="0"/>
    <s v="Hk 1454"/>
    <s v="XXL"/>
    <n v="1"/>
    <n v="1400"/>
    <n v="1400"/>
    <x v="0"/>
  </r>
  <r>
    <x v="22"/>
    <x v="92"/>
    <x v="2"/>
    <x v="14"/>
    <n v="813210"/>
    <n v="66.680000000000007"/>
    <n v="1400"/>
    <n v="81"/>
    <x v="39"/>
    <x v="0"/>
    <x v="22"/>
    <x v="14"/>
    <x v="10"/>
    <s v="akshar 1090"/>
    <s v="XL"/>
    <n v="1"/>
    <n v="1400"/>
    <n v="1400"/>
    <x v="0"/>
  </r>
  <r>
    <x v="24"/>
    <x v="93"/>
    <x v="1"/>
    <x v="24"/>
    <n v="480661"/>
    <n v="62.44"/>
    <n v="1311"/>
    <n v="114"/>
    <x v="52"/>
    <x v="3"/>
    <x v="24"/>
    <x v="26"/>
    <x v="2"/>
    <s v="hk 1408"/>
    <s v="Free Size"/>
    <n v="1"/>
    <n v="1311"/>
    <n v="1311"/>
    <x v="0"/>
  </r>
  <r>
    <x v="0"/>
    <x v="94"/>
    <x v="0"/>
    <x v="12"/>
    <n v="142044"/>
    <n v="66.680000000000007"/>
    <n v="1400"/>
    <n v="110"/>
    <x v="37"/>
    <x v="0"/>
    <x v="0"/>
    <x v="12"/>
    <x v="0"/>
    <s v="Hk 1454"/>
    <s v="XL"/>
    <n v="1"/>
    <n v="1400"/>
    <n v="1400"/>
    <x v="0"/>
  </r>
  <r>
    <x v="12"/>
    <x v="95"/>
    <x v="2"/>
    <x v="25"/>
    <n v="171207"/>
    <n v="23.76"/>
    <n v="499"/>
    <n v="0"/>
    <x v="53"/>
    <x v="0"/>
    <x v="12"/>
    <x v="27"/>
    <x v="6"/>
    <s v="Uk8ndIGZ"/>
    <s v="Free Size"/>
    <n v="1"/>
    <n v="414"/>
    <n v="414"/>
    <x v="0"/>
  </r>
  <r>
    <x v="0"/>
    <x v="96"/>
    <x v="0"/>
    <x v="6"/>
    <n v="524408"/>
    <n v="71.44"/>
    <n v="1500"/>
    <n v="110"/>
    <x v="7"/>
    <x v="3"/>
    <x v="0"/>
    <x v="6"/>
    <x v="5"/>
    <s v="Ad 009 a"/>
    <s v="XL"/>
    <n v="1"/>
    <n v="1500"/>
    <n v="1500"/>
    <x v="0"/>
  </r>
  <r>
    <x v="25"/>
    <x v="97"/>
    <x v="2"/>
    <x v="17"/>
    <n v="453771"/>
    <n v="65.14"/>
    <n v="1368"/>
    <n v="81"/>
    <x v="16"/>
    <x v="0"/>
    <x v="25"/>
    <x v="17"/>
    <x v="10"/>
    <s v="akshar 1090"/>
    <s v="M"/>
    <n v="1"/>
    <n v="1368"/>
    <n v="1368"/>
    <x v="0"/>
  </r>
  <r>
    <x v="3"/>
    <x v="98"/>
    <x v="2"/>
    <x v="19"/>
    <n v="395010"/>
    <n v="26.14"/>
    <n v="549"/>
    <n v="0"/>
    <x v="54"/>
    <x v="0"/>
    <x v="3"/>
    <x v="19"/>
    <x v="12"/>
    <n v="45678"/>
    <s v="M"/>
    <n v="1"/>
    <n v="468"/>
    <n v="468"/>
    <x v="0"/>
  </r>
  <r>
    <x v="4"/>
    <x v="99"/>
    <x v="2"/>
    <x v="25"/>
    <n v="177048"/>
    <n v="64.3"/>
    <n v="1350"/>
    <n v="114"/>
    <x v="9"/>
    <x v="0"/>
    <x v="4"/>
    <x v="27"/>
    <x v="2"/>
    <s v="Hk1408b"/>
    <s v="Free Size"/>
    <n v="1"/>
    <n v="1350"/>
    <n v="1350"/>
    <x v="0"/>
  </r>
  <r>
    <x v="11"/>
    <x v="100"/>
    <x v="2"/>
    <x v="11"/>
    <n v="314001"/>
    <n v="23.76"/>
    <n v="499"/>
    <n v="0"/>
    <x v="55"/>
    <x v="0"/>
    <x v="11"/>
    <x v="11"/>
    <x v="6"/>
    <s v="Uk8ndIGZ"/>
    <s v="Free Size"/>
    <n v="1"/>
    <n v="414"/>
    <n v="414"/>
    <x v="0"/>
  </r>
  <r>
    <x v="32"/>
    <x v="101"/>
    <x v="1"/>
    <x v="1"/>
    <n v="226010"/>
    <n v="74.34"/>
    <n v="1561"/>
    <n v="108"/>
    <x v="56"/>
    <x v="4"/>
    <x v="23"/>
    <x v="20"/>
    <x v="18"/>
    <m/>
    <m/>
    <m/>
    <m/>
    <m/>
    <x v="1"/>
  </r>
  <r>
    <x v="24"/>
    <x v="102"/>
    <x v="4"/>
    <x v="3"/>
    <n v="764001"/>
    <n v="66.680000000000007"/>
    <n v="1400"/>
    <n v="81"/>
    <x v="39"/>
    <x v="0"/>
    <x v="24"/>
    <x v="3"/>
    <x v="10"/>
    <s v="akshar 1090"/>
    <s v="L"/>
    <n v="1"/>
    <n v="1400"/>
    <n v="1400"/>
    <x v="0"/>
  </r>
  <r>
    <x v="16"/>
    <x v="103"/>
    <x v="0"/>
    <x v="1"/>
    <n v="211008"/>
    <n v="59.9"/>
    <n v="1258"/>
    <n v="0"/>
    <x v="57"/>
    <x v="3"/>
    <x v="16"/>
    <x v="1"/>
    <x v="29"/>
    <s v="Kd1166"/>
    <s v="M"/>
    <n v="1"/>
    <n v="1184"/>
    <n v="1184"/>
    <x v="0"/>
  </r>
  <r>
    <x v="14"/>
    <x v="104"/>
    <x v="2"/>
    <x v="2"/>
    <n v="505530"/>
    <n v="64.3"/>
    <n v="1350"/>
    <n v="114"/>
    <x v="8"/>
    <x v="0"/>
    <x v="14"/>
    <x v="2"/>
    <x v="2"/>
    <s v="hk 1408"/>
    <s v="Free Size"/>
    <n v="1"/>
    <n v="1350"/>
    <n v="1350"/>
    <x v="0"/>
  </r>
  <r>
    <x v="6"/>
    <x v="105"/>
    <x v="3"/>
    <x v="17"/>
    <n v="452002"/>
    <n v="64.3"/>
    <n v="1350"/>
    <n v="108"/>
    <x v="4"/>
    <x v="2"/>
    <x v="6"/>
    <x v="17"/>
    <x v="2"/>
    <s v="Hk1408b"/>
    <s v="Free Size"/>
    <n v="1"/>
    <n v="1350"/>
    <n v="1350"/>
    <x v="0"/>
  </r>
  <r>
    <x v="32"/>
    <x v="106"/>
    <x v="2"/>
    <x v="6"/>
    <n v="520001"/>
    <n v="74.34"/>
    <n v="1561"/>
    <n v="108"/>
    <x v="58"/>
    <x v="4"/>
    <x v="23"/>
    <x v="20"/>
    <x v="18"/>
    <m/>
    <m/>
    <m/>
    <m/>
    <m/>
    <x v="1"/>
  </r>
  <r>
    <x v="20"/>
    <x v="107"/>
    <x v="0"/>
    <x v="17"/>
    <n v="485771"/>
    <n v="99.86"/>
    <n v="2097"/>
    <n v="0"/>
    <x v="13"/>
    <x v="0"/>
    <x v="21"/>
    <x v="17"/>
    <x v="9"/>
    <s v="5400 lavender"/>
    <s v="Semi Stitched"/>
    <n v="1"/>
    <n v="1999"/>
    <n v="1999"/>
    <x v="0"/>
  </r>
  <r>
    <x v="26"/>
    <x v="108"/>
    <x v="0"/>
    <x v="10"/>
    <n v="606205"/>
    <n v="66.680000000000007"/>
    <n v="1400"/>
    <n v="83"/>
    <x v="59"/>
    <x v="0"/>
    <x v="26"/>
    <x v="10"/>
    <x v="14"/>
    <s v="Kb 198"/>
    <s v="M"/>
    <n v="1"/>
    <n v="1400"/>
    <n v="1400"/>
    <x v="0"/>
  </r>
  <r>
    <x v="29"/>
    <x v="109"/>
    <x v="2"/>
    <x v="26"/>
    <n v="125004"/>
    <n v="87.96"/>
    <n v="1847"/>
    <n v="0"/>
    <x v="27"/>
    <x v="0"/>
    <x v="28"/>
    <x v="28"/>
    <x v="30"/>
    <n v="1100"/>
    <s v="Semi Stitched"/>
    <n v="1"/>
    <n v="1749"/>
    <n v="1749"/>
    <x v="0"/>
  </r>
  <r>
    <x v="24"/>
    <x v="110"/>
    <x v="2"/>
    <x v="4"/>
    <n v="411058"/>
    <n v="27.68"/>
    <n v="581"/>
    <n v="0"/>
    <x v="60"/>
    <x v="0"/>
    <x v="24"/>
    <x v="4"/>
    <x v="12"/>
    <n v="45678"/>
    <s v="L"/>
    <n v="1"/>
    <n v="500"/>
    <n v="500"/>
    <x v="0"/>
  </r>
  <r>
    <x v="18"/>
    <x v="111"/>
    <x v="4"/>
    <x v="16"/>
    <n v="695581"/>
    <n v="64.3"/>
    <n v="1350"/>
    <n v="120"/>
    <x v="61"/>
    <x v="0"/>
    <x v="18"/>
    <x v="16"/>
    <x v="2"/>
    <s v="hk 1408"/>
    <s v="Free Size"/>
    <n v="1"/>
    <n v="1350"/>
    <n v="1350"/>
    <x v="0"/>
  </r>
  <r>
    <x v="0"/>
    <x v="112"/>
    <x v="0"/>
    <x v="13"/>
    <n v="491771"/>
    <n v="24.2"/>
    <n v="508"/>
    <n v="0"/>
    <x v="14"/>
    <x v="0"/>
    <x v="0"/>
    <x v="13"/>
    <x v="6"/>
    <s v="Uk8ndIGZ"/>
    <s v="Free Size"/>
    <n v="1"/>
    <n v="429"/>
    <n v="429"/>
    <x v="0"/>
  </r>
  <r>
    <x v="31"/>
    <x v="113"/>
    <x v="1"/>
    <x v="6"/>
    <n v="530024"/>
    <n v="65.14"/>
    <n v="1368"/>
    <n v="81"/>
    <x v="16"/>
    <x v="3"/>
    <x v="30"/>
    <x v="6"/>
    <x v="10"/>
    <s v="akshar 1090"/>
    <s v="XL"/>
    <n v="1"/>
    <n v="1368"/>
    <n v="1368"/>
    <x v="0"/>
  </r>
  <r>
    <x v="17"/>
    <x v="114"/>
    <x v="2"/>
    <x v="10"/>
    <n v="600060"/>
    <n v="64.3"/>
    <n v="1350"/>
    <n v="114"/>
    <x v="9"/>
    <x v="0"/>
    <x v="17"/>
    <x v="10"/>
    <x v="2"/>
    <s v="hk 1408"/>
    <s v="Free Size"/>
    <n v="1"/>
    <n v="1350"/>
    <n v="1350"/>
    <x v="0"/>
  </r>
  <r>
    <x v="9"/>
    <x v="115"/>
    <x v="1"/>
    <x v="9"/>
    <n v="110007"/>
    <n v="66.680000000000007"/>
    <n v="1400"/>
    <n v="110"/>
    <x v="37"/>
    <x v="3"/>
    <x v="9"/>
    <x v="9"/>
    <x v="0"/>
    <s v="Hk 1454"/>
    <s v="XXL"/>
    <n v="1"/>
    <n v="1400"/>
    <n v="1400"/>
    <x v="0"/>
  </r>
  <r>
    <x v="6"/>
    <x v="116"/>
    <x v="2"/>
    <x v="15"/>
    <n v="560001"/>
    <n v="74.34"/>
    <n v="1561"/>
    <n v="108"/>
    <x v="58"/>
    <x v="0"/>
    <x v="6"/>
    <x v="15"/>
    <x v="31"/>
    <s v="hk 1446"/>
    <s v="Free Size"/>
    <n v="1"/>
    <n v="1561"/>
    <n v="1561"/>
    <x v="0"/>
  </r>
  <r>
    <x v="26"/>
    <x v="117"/>
    <x v="2"/>
    <x v="19"/>
    <n v="382415"/>
    <n v="71.44"/>
    <n v="1500"/>
    <n v="148"/>
    <x v="26"/>
    <x v="0"/>
    <x v="26"/>
    <x v="19"/>
    <x v="15"/>
    <n v="932291795"/>
    <s v="Semi Stitched"/>
    <n v="1"/>
    <n v="1500"/>
    <n v="1500"/>
    <x v="0"/>
  </r>
  <r>
    <x v="3"/>
    <x v="118"/>
    <x v="2"/>
    <x v="19"/>
    <n v="395010"/>
    <n v="26.14"/>
    <n v="549"/>
    <n v="0"/>
    <x v="54"/>
    <x v="0"/>
    <x v="3"/>
    <x v="19"/>
    <x v="12"/>
    <n v="45678"/>
    <s v="M"/>
    <n v="1"/>
    <n v="468"/>
    <n v="468"/>
    <x v="0"/>
  </r>
  <r>
    <x v="14"/>
    <x v="119"/>
    <x v="2"/>
    <x v="19"/>
    <n v="394160"/>
    <n v="66.680000000000007"/>
    <n v="1400"/>
    <n v="81"/>
    <x v="39"/>
    <x v="0"/>
    <x v="14"/>
    <x v="19"/>
    <x v="10"/>
    <s v="akshar 1090"/>
    <s v="M"/>
    <n v="1"/>
    <n v="1400"/>
    <n v="1400"/>
    <x v="0"/>
  </r>
  <r>
    <x v="28"/>
    <x v="120"/>
    <x v="4"/>
    <x v="11"/>
    <n v="341505"/>
    <n v="99.86"/>
    <n v="2097"/>
    <n v="0"/>
    <x v="13"/>
    <x v="0"/>
    <x v="27"/>
    <x v="11"/>
    <x v="9"/>
    <s v="5400 white"/>
    <s v="Semi Stitched"/>
    <n v="1"/>
    <n v="1999"/>
    <n v="1999"/>
    <x v="0"/>
  </r>
  <r>
    <x v="12"/>
    <x v="121"/>
    <x v="4"/>
    <x v="4"/>
    <n v="411009"/>
    <n v="66.680000000000007"/>
    <n v="1400"/>
    <n v="72"/>
    <x v="62"/>
    <x v="0"/>
    <x v="12"/>
    <x v="4"/>
    <x v="10"/>
    <s v="akshar 1090"/>
    <s v="M"/>
    <n v="1"/>
    <n v="1400"/>
    <n v="1400"/>
    <x v="0"/>
  </r>
  <r>
    <x v="2"/>
    <x v="122"/>
    <x v="1"/>
    <x v="14"/>
    <n v="805130"/>
    <n v="65.14"/>
    <n v="1368"/>
    <n v="79"/>
    <x v="63"/>
    <x v="3"/>
    <x v="2"/>
    <x v="14"/>
    <x v="10"/>
    <s v="akshar 1090"/>
    <s v="M"/>
    <n v="1"/>
    <n v="1368"/>
    <n v="1368"/>
    <x v="0"/>
  </r>
  <r>
    <x v="3"/>
    <x v="123"/>
    <x v="0"/>
    <x v="16"/>
    <n v="691004"/>
    <n v="24.72"/>
    <n v="519"/>
    <n v="0"/>
    <x v="10"/>
    <x v="0"/>
    <x v="3"/>
    <x v="16"/>
    <x v="6"/>
    <s v="Uk8ndIGZ"/>
    <s v="Free Size"/>
    <n v="1"/>
    <n v="429"/>
    <n v="429"/>
    <x v="0"/>
  </r>
  <r>
    <x v="20"/>
    <x v="124"/>
    <x v="4"/>
    <x v="12"/>
    <n v="146001"/>
    <n v="27.68"/>
    <n v="581"/>
    <n v="0"/>
    <x v="21"/>
    <x v="0"/>
    <x v="21"/>
    <x v="12"/>
    <x v="12"/>
    <n v="45678"/>
    <s v="XXXL"/>
    <n v="1"/>
    <n v="500"/>
    <n v="500"/>
    <x v="0"/>
  </r>
  <r>
    <x v="20"/>
    <x v="125"/>
    <x v="0"/>
    <x v="27"/>
    <n v="400095"/>
    <n v="24.2"/>
    <n v="508"/>
    <n v="0"/>
    <x v="53"/>
    <x v="3"/>
    <x v="21"/>
    <x v="29"/>
    <x v="6"/>
    <s v="Uk8ndIGZ"/>
    <s v="Free Size"/>
    <n v="1"/>
    <n v="429"/>
    <n v="429"/>
    <x v="0"/>
  </r>
  <r>
    <x v="12"/>
    <x v="126"/>
    <x v="1"/>
    <x v="2"/>
    <n v="506001"/>
    <n v="23.48"/>
    <n v="493"/>
    <n v="0"/>
    <x v="19"/>
    <x v="3"/>
    <x v="12"/>
    <x v="2"/>
    <x v="6"/>
    <s v="Uk8ndIGZ"/>
    <s v="Free Size"/>
    <n v="1"/>
    <n v="414"/>
    <n v="414"/>
    <x v="0"/>
  </r>
  <r>
    <x v="25"/>
    <x v="127"/>
    <x v="4"/>
    <x v="28"/>
    <n v="792001"/>
    <n v="64.3"/>
    <n v="1350"/>
    <n v="114"/>
    <x v="8"/>
    <x v="0"/>
    <x v="25"/>
    <x v="30"/>
    <x v="2"/>
    <s v="Hk 1408a"/>
    <s v="Free Size"/>
    <n v="1"/>
    <n v="1350"/>
    <n v="1350"/>
    <x v="0"/>
  </r>
  <r>
    <x v="14"/>
    <x v="128"/>
    <x v="1"/>
    <x v="16"/>
    <n v="673527"/>
    <n v="66.680000000000007"/>
    <n v="1400"/>
    <n v="116"/>
    <x v="64"/>
    <x v="3"/>
    <x v="14"/>
    <x v="16"/>
    <x v="32"/>
    <s v="Kb 196 b"/>
    <s v="L"/>
    <n v="1"/>
    <n v="1400"/>
    <n v="1400"/>
    <x v="0"/>
  </r>
  <r>
    <x v="18"/>
    <x v="129"/>
    <x v="4"/>
    <x v="10"/>
    <n v="603204"/>
    <n v="64.3"/>
    <n v="1350"/>
    <n v="114"/>
    <x v="8"/>
    <x v="0"/>
    <x v="18"/>
    <x v="10"/>
    <x v="2"/>
    <s v="Hk1408b"/>
    <s v="Free Size"/>
    <n v="1"/>
    <n v="1350"/>
    <n v="1350"/>
    <x v="0"/>
  </r>
  <r>
    <x v="15"/>
    <x v="130"/>
    <x v="2"/>
    <x v="5"/>
    <n v="711227"/>
    <n v="61.9"/>
    <n v="1300"/>
    <n v="114"/>
    <x v="30"/>
    <x v="0"/>
    <x v="15"/>
    <x v="5"/>
    <x v="11"/>
    <s v="Ad 021"/>
    <s v="XXL"/>
    <n v="1"/>
    <n v="1300"/>
    <n v="1300"/>
    <x v="0"/>
  </r>
  <r>
    <x v="24"/>
    <x v="131"/>
    <x v="4"/>
    <x v="12"/>
    <n v="143101"/>
    <n v="99.86"/>
    <n v="2097"/>
    <n v="0"/>
    <x v="13"/>
    <x v="0"/>
    <x v="24"/>
    <x v="12"/>
    <x v="9"/>
    <s v="5400 blue"/>
    <s v="Semi Stitched"/>
    <n v="1"/>
    <n v="1999"/>
    <n v="1999"/>
    <x v="0"/>
  </r>
  <r>
    <x v="23"/>
    <x v="132"/>
    <x v="1"/>
    <x v="17"/>
    <n v="465674"/>
    <n v="71.44"/>
    <n v="1500"/>
    <n v="140"/>
    <x v="29"/>
    <x v="4"/>
    <x v="23"/>
    <x v="20"/>
    <x v="18"/>
    <m/>
    <m/>
    <m/>
    <m/>
    <m/>
    <x v="1"/>
  </r>
  <r>
    <x v="0"/>
    <x v="133"/>
    <x v="0"/>
    <x v="9"/>
    <n v="110009"/>
    <n v="66.680000000000007"/>
    <n v="1400"/>
    <n v="110"/>
    <x v="37"/>
    <x v="0"/>
    <x v="0"/>
    <x v="9"/>
    <x v="0"/>
    <s v="Hk 1454"/>
    <s v="XL"/>
    <n v="1"/>
    <n v="1400"/>
    <n v="1400"/>
    <x v="0"/>
  </r>
  <r>
    <x v="7"/>
    <x v="134"/>
    <x v="4"/>
    <x v="6"/>
    <n v="532005"/>
    <n v="64.3"/>
    <n v="1350"/>
    <n v="114"/>
    <x v="8"/>
    <x v="0"/>
    <x v="7"/>
    <x v="6"/>
    <x v="2"/>
    <s v="Hk1408b"/>
    <s v="Free Size"/>
    <n v="1"/>
    <n v="1350"/>
    <n v="1350"/>
    <x v="0"/>
  </r>
  <r>
    <x v="31"/>
    <x v="135"/>
    <x v="1"/>
    <x v="2"/>
    <n v="500052"/>
    <n v="66.680000000000007"/>
    <n v="1400"/>
    <n v="110"/>
    <x v="65"/>
    <x v="3"/>
    <x v="30"/>
    <x v="2"/>
    <x v="0"/>
    <s v="Hk 1454"/>
    <s v="XXL"/>
    <n v="1"/>
    <n v="1400"/>
    <n v="1400"/>
    <x v="0"/>
  </r>
  <r>
    <x v="6"/>
    <x v="136"/>
    <x v="1"/>
    <x v="7"/>
    <n v="782435"/>
    <n v="88.62"/>
    <n v="1861"/>
    <n v="0"/>
    <x v="66"/>
    <x v="3"/>
    <x v="6"/>
    <x v="7"/>
    <x v="16"/>
    <s v="1101 black"/>
    <s v="Semi Stitched"/>
    <n v="1"/>
    <n v="1749"/>
    <n v="1749"/>
    <x v="0"/>
  </r>
  <r>
    <x v="25"/>
    <x v="137"/>
    <x v="2"/>
    <x v="4"/>
    <n v="421204"/>
    <n v="51.14"/>
    <n v="1074"/>
    <n v="0"/>
    <x v="67"/>
    <x v="0"/>
    <x v="25"/>
    <x v="4"/>
    <x v="33"/>
    <s v="Ad020"/>
    <s v="XXL"/>
    <n v="1"/>
    <n v="1000"/>
    <n v="100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rowHeaderCaption="States">
  <location ref="A3:B33" firstHeaderRow="1" firstDataRow="1" firstDataCol="1"/>
  <pivotFields count="20">
    <pivotField numFmtId="14" showAll="0">
      <items count="15">
        <item x="0"/>
        <item x="1"/>
        <item x="2"/>
        <item x="3"/>
        <item x="4"/>
        <item x="5"/>
        <item x="6"/>
        <item x="7"/>
        <item x="8"/>
        <item x="9"/>
        <item x="10"/>
        <item x="11"/>
        <item x="12"/>
        <item x="13"/>
        <item t="default"/>
      </items>
    </pivotField>
    <pivotField showAll="0"/>
    <pivotField showAll="0"/>
    <pivotField axis="axisRow" showAll="0">
      <items count="30">
        <item x="6"/>
        <item x="28"/>
        <item x="7"/>
        <item x="14"/>
        <item x="8"/>
        <item x="13"/>
        <item x="9"/>
        <item x="21"/>
        <item x="19"/>
        <item x="26"/>
        <item x="25"/>
        <item x="0"/>
        <item x="15"/>
        <item x="16"/>
        <item x="17"/>
        <item x="4"/>
        <item x="27"/>
        <item x="3"/>
        <item x="20"/>
        <item x="12"/>
        <item x="11"/>
        <item x="24"/>
        <item x="18"/>
        <item x="10"/>
        <item x="2"/>
        <item x="23"/>
        <item x="1"/>
        <item x="22"/>
        <item x="5"/>
        <item t="default"/>
      </items>
    </pivotField>
    <pivotField showAll="0"/>
    <pivotField showAll="0"/>
    <pivotField showAll="0"/>
    <pivotField showAll="0"/>
    <pivotField dataField="1" showAll="0"/>
    <pivotField showAll="0"/>
    <pivotField showAll="0">
      <items count="15">
        <item x="0"/>
        <item x="1"/>
        <item x="2"/>
        <item x="3"/>
        <item x="4"/>
        <item x="5"/>
        <item x="6"/>
        <item x="7"/>
        <item x="8"/>
        <item x="9"/>
        <item x="10"/>
        <item x="11"/>
        <item x="12"/>
        <item x="13"/>
        <item t="default"/>
      </items>
    </pivotField>
    <pivotField showAll="0"/>
    <pivotField showAll="0">
      <items count="35">
        <item x="13"/>
        <item x="31"/>
        <item x="2"/>
        <item x="24"/>
        <item x="32"/>
        <item x="28"/>
        <item x="25"/>
        <item x="22"/>
        <item x="19"/>
        <item x="1"/>
        <item x="0"/>
        <item x="29"/>
        <item x="6"/>
        <item x="17"/>
        <item x="9"/>
        <item x="23"/>
        <item x="3"/>
        <item x="16"/>
        <item x="20"/>
        <item x="30"/>
        <item x="21"/>
        <item x="26"/>
        <item x="7"/>
        <item x="27"/>
        <item x="5"/>
        <item x="33"/>
        <item x="11"/>
        <item x="14"/>
        <item x="12"/>
        <item x="4"/>
        <item x="15"/>
        <item x="8"/>
        <item x="10"/>
        <item x="18"/>
        <item t="default"/>
      </items>
    </pivotField>
    <pivotField showAll="0"/>
    <pivotField showAll="0"/>
    <pivotField showAll="0"/>
    <pivotField showAll="0"/>
    <pivotField showAll="0"/>
    <pivotField showAll="0"/>
    <pivotField showAll="0">
      <items count="4">
        <item x="0"/>
        <item x="1"/>
        <item x="2"/>
        <item t="default"/>
      </items>
    </pivotField>
  </pivotFields>
  <rowFields count="1">
    <field x="3"/>
  </rowFields>
  <rowItems count="3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t="grand">
      <x/>
    </i>
  </rowItems>
  <colItems count="1">
    <i/>
  </colItems>
  <dataFields count="1">
    <dataField name="Sum of price" fld="8"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0000000-0007-0000-0500-000004000000}" name="PivotTable2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2" rowHeaderCaption="Return Reason">
  <location ref="A76:B82" firstHeaderRow="1" firstDataRow="1" firstDataCol="1"/>
  <pivotFields count="20">
    <pivotField numFmtId="14" showAll="0">
      <items count="15">
        <item x="0"/>
        <item x="1"/>
        <item x="2"/>
        <item x="3"/>
        <item x="4"/>
        <item x="5"/>
        <item x="6"/>
        <item x="7"/>
        <item x="8"/>
        <item x="9"/>
        <item x="10"/>
        <item x="11"/>
        <item x="12"/>
        <item x="13"/>
        <item t="default"/>
      </items>
    </pivotField>
    <pivotField dataField="1" showAll="0"/>
    <pivotField showAll="0"/>
    <pivotField showAll="0"/>
    <pivotField showAll="0"/>
    <pivotField showAll="0"/>
    <pivotField showAll="0"/>
    <pivotField showAll="0"/>
    <pivotField showAll="0"/>
    <pivotField axis="axisRow" showAll="0">
      <items count="6">
        <item x="2"/>
        <item x="0"/>
        <item x="3"/>
        <item x="1"/>
        <item x="4"/>
        <item t="default"/>
      </items>
    </pivotField>
    <pivotField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pivotField showAll="0"/>
    <pivotField showAll="0"/>
    <pivotField showAll="0">
      <items count="4">
        <item x="0"/>
        <item x="1"/>
        <item x="2"/>
        <item t="default"/>
      </items>
    </pivotField>
  </pivotFields>
  <rowFields count="1">
    <field x="9"/>
  </rowFields>
  <rowItems count="6">
    <i>
      <x/>
    </i>
    <i>
      <x v="1"/>
    </i>
    <i>
      <x v="2"/>
    </i>
    <i>
      <x v="3"/>
    </i>
    <i>
      <x v="4"/>
    </i>
    <i t="grand">
      <x/>
    </i>
  </rowItems>
  <colItems count="1">
    <i/>
  </colItems>
  <dataFields count="1">
    <dataField name="No of Orders" fld="1" subtotal="count" baseField="9" baseItem="0"/>
  </dataFields>
  <chartFormats count="12">
    <chartFormat chart="4" format="7" series="1">
      <pivotArea type="data" outline="0" fieldPosition="0">
        <references count="1">
          <reference field="4294967294" count="1" selected="0">
            <x v="0"/>
          </reference>
        </references>
      </pivotArea>
    </chartFormat>
    <chartFormat chart="4" format="8">
      <pivotArea type="data" outline="0" fieldPosition="0">
        <references count="2">
          <reference field="4294967294" count="1" selected="0">
            <x v="0"/>
          </reference>
          <reference field="9" count="1" selected="0">
            <x v="0"/>
          </reference>
        </references>
      </pivotArea>
    </chartFormat>
    <chartFormat chart="4" format="9">
      <pivotArea type="data" outline="0" fieldPosition="0">
        <references count="2">
          <reference field="4294967294" count="1" selected="0">
            <x v="0"/>
          </reference>
          <reference field="9" count="1" selected="0">
            <x v="1"/>
          </reference>
        </references>
      </pivotArea>
    </chartFormat>
    <chartFormat chart="4" format="10">
      <pivotArea type="data" outline="0" fieldPosition="0">
        <references count="2">
          <reference field="4294967294" count="1" selected="0">
            <x v="0"/>
          </reference>
          <reference field="9" count="1" selected="0">
            <x v="2"/>
          </reference>
        </references>
      </pivotArea>
    </chartFormat>
    <chartFormat chart="4" format="11">
      <pivotArea type="data" outline="0" fieldPosition="0">
        <references count="2">
          <reference field="4294967294" count="1" selected="0">
            <x v="0"/>
          </reference>
          <reference field="9" count="1" selected="0">
            <x v="3"/>
          </reference>
        </references>
      </pivotArea>
    </chartFormat>
    <chartFormat chart="4" format="12">
      <pivotArea type="data" outline="0" fieldPosition="0">
        <references count="2">
          <reference field="4294967294" count="1" selected="0">
            <x v="0"/>
          </reference>
          <reference field="9" count="1" selected="0">
            <x v="4"/>
          </reference>
        </references>
      </pivotArea>
    </chartFormat>
    <chartFormat chart="5" format="0"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 chart="7" format="3">
      <pivotArea type="data" outline="0" fieldPosition="0">
        <references count="2">
          <reference field="4294967294" count="1" selected="0">
            <x v="0"/>
          </reference>
          <reference field="9" count="1" selected="0">
            <x v="1"/>
          </reference>
        </references>
      </pivotArea>
    </chartFormat>
    <chartFormat chart="7" format="4">
      <pivotArea type="data" outline="0" fieldPosition="0">
        <references count="2">
          <reference field="4294967294" count="1" selected="0">
            <x v="0"/>
          </reference>
          <reference field="9" count="1" selected="0">
            <x v="2"/>
          </reference>
        </references>
      </pivotArea>
    </chartFormat>
    <chartFormat chart="7" format="5">
      <pivotArea type="data" outline="0" fieldPosition="0">
        <references count="2">
          <reference field="4294967294" count="1" selected="0">
            <x v="0"/>
          </reference>
          <reference field="9"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2B66CDDA-B8B0-4D44-B71C-552E17E57DFC}" name="PivotTable1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States">
  <location ref="E7:F15" firstHeaderRow="1" firstDataRow="1" firstDataCol="1"/>
  <pivotFields count="20">
    <pivotField numFmtId="14" showAll="0">
      <items count="15">
        <item x="0"/>
        <item x="1"/>
        <item x="2"/>
        <item x="3"/>
        <item x="4"/>
        <item x="5"/>
        <item x="6"/>
        <item x="7"/>
        <item x="8"/>
        <item x="9"/>
        <item x="10"/>
        <item x="11"/>
        <item x="12"/>
        <item x="13"/>
        <item t="default"/>
      </items>
    </pivotField>
    <pivotField dataField="1" showAll="0"/>
    <pivotField showAll="0"/>
    <pivotField showAll="0"/>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axis="axisRow" showAll="0" measureFilter="1" sortType="descending">
      <items count="32">
        <item x="6"/>
        <item x="30"/>
        <item x="7"/>
        <item x="14"/>
        <item x="8"/>
        <item x="13"/>
        <item x="9"/>
        <item x="22"/>
        <item x="19"/>
        <item x="28"/>
        <item x="27"/>
        <item x="0"/>
        <item x="15"/>
        <item x="16"/>
        <item x="17"/>
        <item x="4"/>
        <item x="29"/>
        <item x="3"/>
        <item x="21"/>
        <item x="12"/>
        <item x="11"/>
        <item x="26"/>
        <item x="18"/>
        <item x="10"/>
        <item x="2"/>
        <item x="25"/>
        <item x="1"/>
        <item x="24"/>
        <item x="5"/>
        <item x="23"/>
        <item x="2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items count="4">
        <item x="0"/>
        <item x="1"/>
        <item x="2"/>
        <item t="default"/>
      </items>
    </pivotField>
  </pivotFields>
  <rowFields count="1">
    <field x="11"/>
  </rowFields>
  <rowItems count="8">
    <i>
      <x v="26"/>
    </i>
    <i>
      <x v="23"/>
    </i>
    <i>
      <x v="13"/>
    </i>
    <i>
      <x v="17"/>
    </i>
    <i>
      <x v="28"/>
    </i>
    <i>
      <x v="8"/>
    </i>
    <i>
      <x v="24"/>
    </i>
    <i t="grand">
      <x/>
    </i>
  </rowItems>
  <colItems count="1">
    <i/>
  </colItems>
  <dataFields count="1">
    <dataField name="Number of Orders" fld="1" subtotal="count" baseField="11" baseItem="26"/>
  </dataFields>
  <formats count="19">
    <format dxfId="0">
      <pivotArea type="all" dataOnly="0" outline="0" fieldPosition="0"/>
    </format>
    <format dxfId="1">
      <pivotArea field="11" type="button" dataOnly="0" labelOnly="1" outline="0" axis="axisRow" fieldPosition="0"/>
    </format>
    <format dxfId="2">
      <pivotArea dataOnly="0" labelOnly="1" outline="0" axis="axisValues" fieldPosition="0"/>
    </format>
    <format dxfId="3">
      <pivotArea outline="0" collapsedLevelsAreSubtotals="1" fieldPosition="0"/>
    </format>
    <format dxfId="4">
      <pivotArea dataOnly="0" labelOnly="1" fieldPosition="0">
        <references count="1">
          <reference field="11" count="7">
            <x v="8"/>
            <x v="13"/>
            <x v="17"/>
            <x v="23"/>
            <x v="24"/>
            <x v="26"/>
            <x v="28"/>
          </reference>
        </references>
      </pivotArea>
    </format>
    <format dxfId="5">
      <pivotArea dataOnly="0" labelOnly="1" grandRow="1" outline="0" fieldPosition="0"/>
    </format>
    <format dxfId="6">
      <pivotArea type="all" dataOnly="0" outline="0" fieldPosition="0"/>
    </format>
    <format dxfId="7">
      <pivotArea outline="0" collapsedLevelsAreSubtotals="1" fieldPosition="0"/>
    </format>
    <format dxfId="8">
      <pivotArea field="11" type="button" dataOnly="0" labelOnly="1" outline="0" axis="axisRow" fieldPosition="0"/>
    </format>
    <format dxfId="9">
      <pivotArea dataOnly="0" labelOnly="1" fieldPosition="0">
        <references count="1">
          <reference field="11" count="7">
            <x v="8"/>
            <x v="13"/>
            <x v="17"/>
            <x v="23"/>
            <x v="24"/>
            <x v="26"/>
            <x v="28"/>
          </reference>
        </references>
      </pivotArea>
    </format>
    <format dxfId="10">
      <pivotArea dataOnly="0" labelOnly="1" grandRow="1" outline="0" fieldPosition="0"/>
    </format>
    <format dxfId="11">
      <pivotArea dataOnly="0" labelOnly="1" outline="0" axis="axisValues" fieldPosition="0"/>
    </format>
    <format dxfId="12">
      <pivotArea type="all" dataOnly="0" outline="0" fieldPosition="0"/>
    </format>
    <format dxfId="13">
      <pivotArea outline="0" collapsedLevelsAreSubtotals="1" fieldPosition="0"/>
    </format>
    <format dxfId="14">
      <pivotArea field="11" type="button" dataOnly="0" labelOnly="1" outline="0" axis="axisRow" fieldPosition="0"/>
    </format>
    <format dxfId="15">
      <pivotArea dataOnly="0" labelOnly="1" fieldPosition="0">
        <references count="1">
          <reference field="11" count="7">
            <x v="8"/>
            <x v="13"/>
            <x v="17"/>
            <x v="23"/>
            <x v="24"/>
            <x v="26"/>
            <x v="28"/>
          </reference>
        </references>
      </pivotArea>
    </format>
    <format dxfId="16">
      <pivotArea dataOnly="0" labelOnly="1" grandRow="1" outline="0" fieldPosition="0"/>
    </format>
    <format dxfId="17">
      <pivotArea dataOnly="0" labelOnly="1" outline="0" axis="axisValues" fieldPosition="0"/>
    </format>
    <format dxfId="18">
      <pivotArea dataOnly="0" fieldPosition="0">
        <references count="1">
          <reference field="11" count="1">
            <x v="8"/>
          </reference>
        </references>
      </pivotArea>
    </format>
  </formats>
  <pivotTableStyleInfo name="PivotStyleLight16" showRowHeaders="1" showColHeaders="1" showRowStripes="0" showColStripes="0" showLastColumn="1"/>
  <filters count="1">
    <filter fld="11"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00000000-0007-0000-0600-000002000000}" name="PivotTable20"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Product Name">
  <location ref="E20:F26" firstHeaderRow="1" firstDataRow="1" firstDataCol="1" rowPageCount="1" colPageCount="1"/>
  <pivotFields count="20">
    <pivotField numFmtId="14" showAll="0">
      <items count="15">
        <item x="0"/>
        <item x="1"/>
        <item x="2"/>
        <item x="3"/>
        <item x="4"/>
        <item x="5"/>
        <item x="6"/>
        <item x="7"/>
        <item x="8"/>
        <item x="9"/>
        <item x="10"/>
        <item x="11"/>
        <item x="12"/>
        <item x="13"/>
        <item t="default"/>
      </items>
    </pivotField>
    <pivotField showAll="0"/>
    <pivotField axis="axisPage" multipleItemSelectionAllowed="1" showAll="0">
      <items count="7">
        <item h="1" x="3"/>
        <item x="2"/>
        <item h="1" x="5"/>
        <item h="1" x="4"/>
        <item h="1" x="1"/>
        <item h="1" x="0"/>
        <item t="default"/>
      </items>
    </pivotField>
    <pivotField showAll="0"/>
    <pivotField showAll="0"/>
    <pivotField showAll="0"/>
    <pivotField showAll="0"/>
    <pivotField showAll="0"/>
    <pivotField dataField="1" showAll="0"/>
    <pivotField showAll="0"/>
    <pivotField showAll="0">
      <items count="15">
        <item x="0"/>
        <item x="1"/>
        <item x="2"/>
        <item x="3"/>
        <item x="4"/>
        <item x="5"/>
        <item x="6"/>
        <item x="7"/>
        <item x="8"/>
        <item x="9"/>
        <item x="10"/>
        <item x="11"/>
        <item x="12"/>
        <item x="13"/>
        <item t="default"/>
      </items>
    </pivotField>
    <pivotField showAll="0"/>
    <pivotField axis="axisRow" showAll="0" measureFilter="1" sortType="descending">
      <items count="35">
        <item x="13"/>
        <item x="31"/>
        <item x="2"/>
        <item x="24"/>
        <item x="32"/>
        <item x="28"/>
        <item x="25"/>
        <item x="22"/>
        <item x="19"/>
        <item x="1"/>
        <item x="0"/>
        <item x="29"/>
        <item x="6"/>
        <item x="17"/>
        <item x="9"/>
        <item x="23"/>
        <item x="3"/>
        <item x="16"/>
        <item x="20"/>
        <item x="30"/>
        <item x="21"/>
        <item x="26"/>
        <item x="7"/>
        <item x="27"/>
        <item x="5"/>
        <item x="33"/>
        <item x="11"/>
        <item x="14"/>
        <item x="12"/>
        <item x="4"/>
        <item x="15"/>
        <item x="8"/>
        <item x="10"/>
        <item x="18"/>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items count="3">
        <item x="1"/>
        <item x="0"/>
        <item t="default"/>
      </items>
    </pivotField>
    <pivotField showAll="0">
      <items count="4">
        <item x="0"/>
        <item x="1"/>
        <item x="2"/>
        <item t="default"/>
      </items>
    </pivotField>
  </pivotFields>
  <rowFields count="1">
    <field x="12"/>
  </rowFields>
  <rowItems count="6">
    <i>
      <x v="2"/>
    </i>
    <i>
      <x v="32"/>
    </i>
    <i>
      <x v="30"/>
    </i>
    <i>
      <x v="26"/>
    </i>
    <i>
      <x v="12"/>
    </i>
    <i t="grand">
      <x/>
    </i>
  </rowItems>
  <colItems count="1">
    <i/>
  </colItems>
  <pageFields count="1">
    <pageField fld="2" hier="-1"/>
  </pageFields>
  <dataFields count="1">
    <dataField name="Revenue" fld="8" baseField="12" baseItem="2"/>
  </dataFields>
  <formats count="30">
    <format dxfId="48">
      <pivotArea type="all" dataOnly="0" outline="0" fieldPosition="0"/>
    </format>
    <format dxfId="47">
      <pivotArea outline="0" collapsedLevelsAreSubtotals="1" fieldPosition="0"/>
    </format>
    <format dxfId="46">
      <pivotArea field="12" type="button" dataOnly="0" labelOnly="1" outline="0" axis="axisRow" fieldPosition="0"/>
    </format>
    <format dxfId="45">
      <pivotArea dataOnly="0" labelOnly="1" fieldPosition="0">
        <references count="1">
          <reference field="12" count="5">
            <x v="2"/>
            <x v="12"/>
            <x v="26"/>
            <x v="30"/>
            <x v="32"/>
          </reference>
        </references>
      </pivotArea>
    </format>
    <format dxfId="44">
      <pivotArea dataOnly="0" labelOnly="1" grandRow="1" outline="0" fieldPosition="0"/>
    </format>
    <format dxfId="43">
      <pivotArea dataOnly="0" labelOnly="1" outline="0" axis="axisValues" fieldPosition="0"/>
    </format>
    <format dxfId="42">
      <pivotArea type="all" dataOnly="0" outline="0" fieldPosition="0"/>
    </format>
    <format dxfId="41">
      <pivotArea outline="0" collapsedLevelsAreSubtotals="1" fieldPosition="0"/>
    </format>
    <format dxfId="40">
      <pivotArea field="12" type="button" dataOnly="0" labelOnly="1" outline="0" axis="axisRow" fieldPosition="0"/>
    </format>
    <format dxfId="39">
      <pivotArea dataOnly="0" labelOnly="1" fieldPosition="0">
        <references count="1">
          <reference field="12" count="5">
            <x v="2"/>
            <x v="12"/>
            <x v="26"/>
            <x v="30"/>
            <x v="32"/>
          </reference>
        </references>
      </pivotArea>
    </format>
    <format dxfId="38">
      <pivotArea dataOnly="0" labelOnly="1" grandRow="1" outline="0" fieldPosition="0"/>
    </format>
    <format dxfId="37">
      <pivotArea dataOnly="0" labelOnly="1" outline="0" axis="axisValues" fieldPosition="0"/>
    </format>
    <format dxfId="36">
      <pivotArea type="all" dataOnly="0" outline="0" fieldPosition="0"/>
    </format>
    <format dxfId="35">
      <pivotArea outline="0" collapsedLevelsAreSubtotals="1" fieldPosition="0"/>
    </format>
    <format dxfId="34">
      <pivotArea field="12" type="button" dataOnly="0" labelOnly="1" outline="0" axis="axisRow" fieldPosition="0"/>
    </format>
    <format dxfId="33">
      <pivotArea dataOnly="0" labelOnly="1" fieldPosition="0">
        <references count="1">
          <reference field="12" count="5">
            <x v="2"/>
            <x v="12"/>
            <x v="26"/>
            <x v="30"/>
            <x v="32"/>
          </reference>
        </references>
      </pivotArea>
    </format>
    <format dxfId="32">
      <pivotArea dataOnly="0" labelOnly="1" grandRow="1" outline="0" fieldPosition="0"/>
    </format>
    <format dxfId="31">
      <pivotArea dataOnly="0" labelOnly="1" outline="0" axis="axisValues" fieldPosition="0"/>
    </format>
    <format dxfId="30">
      <pivotArea field="12" type="button" dataOnly="0" labelOnly="1" outline="0" axis="axisRow" fieldPosition="0"/>
    </format>
    <format dxfId="29">
      <pivotArea dataOnly="0" labelOnly="1" outline="0" axis="axisValues" fieldPosition="0"/>
    </format>
    <format dxfId="28">
      <pivotArea outline="0" collapsedLevelsAreSubtotals="1" fieldPosition="0"/>
    </format>
    <format dxfId="27">
      <pivotArea dataOnly="0" labelOnly="1" fieldPosition="0">
        <references count="1">
          <reference field="12" count="5">
            <x v="2"/>
            <x v="12"/>
            <x v="26"/>
            <x v="30"/>
            <x v="32"/>
          </reference>
        </references>
      </pivotArea>
    </format>
    <format dxfId="26">
      <pivotArea dataOnly="0" labelOnly="1" grandRow="1" outline="0" fieldPosition="0"/>
    </format>
    <format dxfId="25">
      <pivotArea outline="0" collapsedLevelsAreSubtotals="1" fieldPosition="0"/>
    </format>
    <format dxfId="24">
      <pivotArea dataOnly="0" labelOnly="1" outline="0" axis="axisValues" fieldPosition="0"/>
    </format>
    <format dxfId="23">
      <pivotArea field="12" type="button" dataOnly="0" labelOnly="1" outline="0" axis="axisRow" fieldPosition="0"/>
    </format>
    <format dxfId="22">
      <pivotArea field="2" type="button" dataOnly="0" labelOnly="1" outline="0" axis="axisPage" fieldPosition="0"/>
    </format>
    <format dxfId="21">
      <pivotArea dataOnly="0" labelOnly="1" outline="0" fieldPosition="0">
        <references count="1">
          <reference field="2" count="0"/>
        </references>
      </pivotArea>
    </format>
    <format dxfId="20">
      <pivotArea field="2" type="button" dataOnly="0" labelOnly="1" outline="0" axis="axisPage" fieldPosition="0"/>
    </format>
    <format dxfId="19">
      <pivotArea dataOnly="0" labelOnly="1" outline="0" fieldPosition="0">
        <references count="1">
          <reference field="2" count="0"/>
        </references>
      </pivotArea>
    </format>
  </formats>
  <pivotTableStyleInfo name="PivotStyleLight16" showRowHeaders="1" showColHeaders="1" showRowStripes="0" showColStripes="0" showLastColumn="1"/>
  <filters count="1">
    <filter fld="12"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1" rowHeaderCaption="Order Status">
  <location ref="A3:B10" firstHeaderRow="1" firstDataRow="1" firstDataCol="1"/>
  <pivotFields count="20">
    <pivotField numFmtId="14" showAll="0">
      <items count="15">
        <item x="0"/>
        <item x="1"/>
        <item x="2"/>
        <item x="3"/>
        <item x="4"/>
        <item x="5"/>
        <item x="6"/>
        <item x="7"/>
        <item x="8"/>
        <item x="9"/>
        <item x="10"/>
        <item x="11"/>
        <item x="12"/>
        <item x="13"/>
        <item t="default"/>
      </items>
    </pivotField>
    <pivotField dataField="1" showAll="0"/>
    <pivotField axis="axisRow" showAll="0">
      <items count="7">
        <item x="3"/>
        <item x="2"/>
        <item x="5"/>
        <item x="4"/>
        <item x="1"/>
        <item x="0"/>
        <item t="default"/>
      </items>
    </pivotField>
    <pivotField showAll="0">
      <items count="30">
        <item x="6"/>
        <item x="28"/>
        <item x="7"/>
        <item x="14"/>
        <item x="8"/>
        <item x="13"/>
        <item x="9"/>
        <item x="21"/>
        <item x="19"/>
        <item x="26"/>
        <item x="25"/>
        <item x="0"/>
        <item x="15"/>
        <item x="16"/>
        <item x="17"/>
        <item x="4"/>
        <item x="27"/>
        <item x="3"/>
        <item x="20"/>
        <item x="12"/>
        <item x="11"/>
        <item x="24"/>
        <item x="18"/>
        <item x="10"/>
        <item x="2"/>
        <item x="23"/>
        <item x="1"/>
        <item x="22"/>
        <item x="5"/>
        <item t="default"/>
      </items>
    </pivotField>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pivotField showAll="0"/>
    <pivotField showAll="0"/>
    <pivotField showAll="0">
      <items count="4">
        <item x="0"/>
        <item x="1"/>
        <item x="2"/>
        <item t="default"/>
      </items>
    </pivotField>
  </pivotFields>
  <rowFields count="1">
    <field x="2"/>
  </rowFields>
  <rowItems count="7">
    <i>
      <x/>
    </i>
    <i>
      <x v="1"/>
    </i>
    <i>
      <x v="2"/>
    </i>
    <i>
      <x v="3"/>
    </i>
    <i>
      <x v="4"/>
    </i>
    <i>
      <x v="5"/>
    </i>
    <i t="grand">
      <x/>
    </i>
  </rowItems>
  <colItems count="1">
    <i/>
  </colItems>
  <dataFields count="1">
    <dataField name="Count of sub_order_num" fld="1" subtotal="count" baseField="0" baseItem="0"/>
  </dataFields>
  <chartFormats count="14">
    <chartFormat chart="3" format="0" series="1">
      <pivotArea type="data" outline="0" fieldPosition="0">
        <references count="1">
          <reference field="4294967294" count="1" selected="0">
            <x v="0"/>
          </reference>
        </references>
      </pivotArea>
    </chartFormat>
    <chartFormat chart="6" format="8" series="1">
      <pivotArea type="data" outline="0" fieldPosition="0">
        <references count="1">
          <reference field="4294967294" count="1" selected="0">
            <x v="0"/>
          </reference>
        </references>
      </pivotArea>
    </chartFormat>
    <chartFormat chart="6" format="9">
      <pivotArea type="data" outline="0" fieldPosition="0">
        <references count="2">
          <reference field="4294967294" count="1" selected="0">
            <x v="0"/>
          </reference>
          <reference field="2" count="1" selected="0">
            <x v="0"/>
          </reference>
        </references>
      </pivotArea>
    </chartFormat>
    <chartFormat chart="6" format="10">
      <pivotArea type="data" outline="0" fieldPosition="0">
        <references count="2">
          <reference field="4294967294" count="1" selected="0">
            <x v="0"/>
          </reference>
          <reference field="2" count="1" selected="0">
            <x v="1"/>
          </reference>
        </references>
      </pivotArea>
    </chartFormat>
    <chartFormat chart="6" format="11">
      <pivotArea type="data" outline="0" fieldPosition="0">
        <references count="2">
          <reference field="4294967294" count="1" selected="0">
            <x v="0"/>
          </reference>
          <reference field="2" count="1" selected="0">
            <x v="2"/>
          </reference>
        </references>
      </pivotArea>
    </chartFormat>
    <chartFormat chart="6" format="12">
      <pivotArea type="data" outline="0" fieldPosition="0">
        <references count="2">
          <reference field="4294967294" count="1" selected="0">
            <x v="0"/>
          </reference>
          <reference field="2" count="1" selected="0">
            <x v="3"/>
          </reference>
        </references>
      </pivotArea>
    </chartFormat>
    <chartFormat chart="6" format="13">
      <pivotArea type="data" outline="0" fieldPosition="0">
        <references count="2">
          <reference field="4294967294" count="1" selected="0">
            <x v="0"/>
          </reference>
          <reference field="2" count="1" selected="0">
            <x v="4"/>
          </reference>
        </references>
      </pivotArea>
    </chartFormat>
    <chartFormat chart="6" format="14">
      <pivotArea type="data" outline="0" fieldPosition="0">
        <references count="2">
          <reference field="4294967294" count="1" selected="0">
            <x v="0"/>
          </reference>
          <reference field="2" count="1" selected="0">
            <x v="5"/>
          </reference>
        </references>
      </pivotArea>
    </chartFormat>
    <chartFormat chart="3" format="1">
      <pivotArea type="data" outline="0" fieldPosition="0">
        <references count="2">
          <reference field="4294967294" count="1" selected="0">
            <x v="0"/>
          </reference>
          <reference field="2" count="1" selected="0">
            <x v="0"/>
          </reference>
        </references>
      </pivotArea>
    </chartFormat>
    <chartFormat chart="3" format="2">
      <pivotArea type="data" outline="0" fieldPosition="0">
        <references count="2">
          <reference field="4294967294" count="1" selected="0">
            <x v="0"/>
          </reference>
          <reference field="2" count="1" selected="0">
            <x v="1"/>
          </reference>
        </references>
      </pivotArea>
    </chartFormat>
    <chartFormat chart="3" format="3">
      <pivotArea type="data" outline="0" fieldPosition="0">
        <references count="2">
          <reference field="4294967294" count="1" selected="0">
            <x v="0"/>
          </reference>
          <reference field="2" count="1" selected="0">
            <x v="2"/>
          </reference>
        </references>
      </pivotArea>
    </chartFormat>
    <chartFormat chart="3" format="4">
      <pivotArea type="data" outline="0" fieldPosition="0">
        <references count="2">
          <reference field="4294967294" count="1" selected="0">
            <x v="0"/>
          </reference>
          <reference field="2" count="1" selected="0">
            <x v="3"/>
          </reference>
        </references>
      </pivotArea>
    </chartFormat>
    <chartFormat chart="3" format="5">
      <pivotArea type="data" outline="0" fieldPosition="0">
        <references count="2">
          <reference field="4294967294" count="1" selected="0">
            <x v="0"/>
          </reference>
          <reference field="2" count="1" selected="0">
            <x v="4"/>
          </reference>
        </references>
      </pivotArea>
    </chartFormat>
    <chartFormat chart="3" format="6">
      <pivotArea type="data" outline="0" fieldPosition="0">
        <references count="2">
          <reference field="4294967294" count="1" selected="0">
            <x v="0"/>
          </reference>
          <reference field="2"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rowHeaderCaption="Product Name">
  <location ref="A3:B38" firstHeaderRow="1" firstDataRow="1" firstDataCol="1"/>
  <pivotFields count="20">
    <pivotField numFmtId="14"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pivotField axis="axisRow" showAll="0">
      <items count="35">
        <item x="13"/>
        <item x="31"/>
        <item x="2"/>
        <item x="24"/>
        <item x="32"/>
        <item x="28"/>
        <item x="25"/>
        <item x="22"/>
        <item x="19"/>
        <item x="1"/>
        <item x="0"/>
        <item x="29"/>
        <item x="6"/>
        <item x="17"/>
        <item x="9"/>
        <item x="23"/>
        <item x="3"/>
        <item x="16"/>
        <item x="20"/>
        <item x="30"/>
        <item x="21"/>
        <item x="26"/>
        <item x="7"/>
        <item x="27"/>
        <item x="5"/>
        <item x="33"/>
        <item x="11"/>
        <item x="14"/>
        <item x="12"/>
        <item x="4"/>
        <item x="15"/>
        <item x="8"/>
        <item x="10"/>
        <item x="18"/>
        <item t="default"/>
      </items>
    </pivotField>
    <pivotField showAll="0"/>
    <pivotField showAll="0"/>
    <pivotField showAll="0"/>
    <pivotField showAll="0"/>
    <pivotField showAll="0"/>
    <pivotField dataField="1" showAll="0">
      <items count="3">
        <item x="1"/>
        <item x="0"/>
        <item t="default"/>
      </items>
    </pivotField>
    <pivotField showAll="0">
      <items count="4">
        <item x="0"/>
        <item x="1"/>
        <item x="2"/>
        <item t="default"/>
      </items>
    </pivotField>
  </pivotFields>
  <rowFields count="1">
    <field x="12"/>
  </rowFields>
  <rowItems count="3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t="grand">
      <x/>
    </i>
  </rowItems>
  <colItems count="1">
    <i/>
  </colItems>
  <dataFields count="1">
    <dataField name="Sum of return_flag" fld="18" baseField="12" baseItem="0"/>
  </dataFields>
  <chartFormats count="1">
    <chartFormat chart="2"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27"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3:B16" firstHeaderRow="1" firstDataRow="1" firstDataCol="1"/>
  <pivotFields count="20">
    <pivotField axis="axisRow" numFmtId="14">
      <items count="15">
        <item h="1" x="0"/>
        <item x="1"/>
        <item x="2"/>
        <item x="3"/>
        <item x="4"/>
        <item x="5"/>
        <item x="6"/>
        <item x="7"/>
        <item x="8"/>
        <item x="9"/>
        <item x="10"/>
        <item x="11"/>
        <item x="12"/>
        <item h="1" x="13"/>
        <item t="default"/>
      </items>
    </pivotField>
    <pivotField dataField="1" showAll="0"/>
    <pivotField showAll="0">
      <items count="7">
        <item x="3"/>
        <item x="2"/>
        <item x="5"/>
        <item x="4"/>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defaultSubtotal="0"/>
  </pivotFields>
  <rowFields count="1">
    <field x="0"/>
  </rowFields>
  <rowItems count="13">
    <i>
      <x v="1"/>
    </i>
    <i>
      <x v="2"/>
    </i>
    <i>
      <x v="3"/>
    </i>
    <i>
      <x v="4"/>
    </i>
    <i>
      <x v="5"/>
    </i>
    <i>
      <x v="6"/>
    </i>
    <i>
      <x v="7"/>
    </i>
    <i>
      <x v="8"/>
    </i>
    <i>
      <x v="9"/>
    </i>
    <i>
      <x v="10"/>
    </i>
    <i>
      <x v="11"/>
    </i>
    <i>
      <x v="12"/>
    </i>
    <i t="grand">
      <x/>
    </i>
  </rowItems>
  <colItems count="1">
    <i/>
  </colItems>
  <dataFields count="1">
    <dataField name="Count of sub_order_num" fld="1" subtotal="count"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500-000005000000}"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A2" firstHeaderRow="1" firstDataRow="1" firstDataCol="0"/>
  <pivotFields count="20">
    <pivotField numFmtId="14" showAll="0">
      <items count="15">
        <item x="0"/>
        <item x="1"/>
        <item x="2"/>
        <item x="3"/>
        <item x="4"/>
        <item x="5"/>
        <item x="6"/>
        <item x="7"/>
        <item x="8"/>
        <item x="9"/>
        <item x="10"/>
        <item x="11"/>
        <item x="12"/>
        <item x="13"/>
        <item t="default"/>
      </items>
    </pivotField>
    <pivotField dataField="1" showAll="0"/>
    <pivotField showAll="0"/>
    <pivotField showAll="0"/>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pivotField showAll="0"/>
    <pivotField showAll="0"/>
    <pivotField showAll="0">
      <items count="4">
        <item x="0"/>
        <item x="1"/>
        <item x="2"/>
        <item t="default"/>
      </items>
    </pivotField>
  </pivotFields>
  <rowItems count="1">
    <i/>
  </rowItems>
  <colItems count="1">
    <i/>
  </colItems>
  <dataFields count="1">
    <dataField name="Total Orders" fld="1" subtotal="count" baseField="0" baseItem="8"/>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500-000000000000}" name="PivotTable1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4:A15" firstHeaderRow="1" firstDataRow="1" firstDataCol="0"/>
  <pivotFields count="20">
    <pivotField numFmtId="14"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pivotField showAll="0"/>
    <pivotField dataField="1" showAll="0"/>
    <pivotField showAll="0">
      <items count="4">
        <item x="0"/>
        <item x="1"/>
        <item x="2"/>
        <item t="default"/>
      </items>
    </pivotField>
  </pivotFields>
  <rowItems count="1">
    <i/>
  </rowItems>
  <colItems count="1">
    <i/>
  </colItems>
  <dataFields count="1">
    <dataField name="Total Returns" fld="18" baseField="0" baseItem="8"/>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500-000001000000}" name="PivotTable1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8:A9" firstHeaderRow="1" firstDataRow="1" firstDataCol="0" rowPageCount="1" colPageCount="1"/>
  <pivotFields count="20">
    <pivotField numFmtId="14" showAll="0">
      <items count="15">
        <item x="0"/>
        <item x="1"/>
        <item x="2"/>
        <item x="3"/>
        <item x="4"/>
        <item x="5"/>
        <item x="6"/>
        <item x="7"/>
        <item x="8"/>
        <item x="9"/>
        <item x="10"/>
        <item x="11"/>
        <item x="12"/>
        <item x="13"/>
        <item t="default"/>
      </items>
    </pivotField>
    <pivotField showAll="0"/>
    <pivotField axis="axisPage" multipleItemSelectionAllowed="1" showAll="0">
      <items count="7">
        <item x="3"/>
        <item x="2"/>
        <item x="5"/>
        <item x="4"/>
        <item x="1"/>
        <item x="0"/>
        <item t="default"/>
      </items>
    </pivotField>
    <pivotField showAll="0"/>
    <pivotField showAll="0"/>
    <pivotField showAll="0"/>
    <pivotField showAll="0"/>
    <pivotField showAll="0"/>
    <pivotField dataField="1" showAll="0"/>
    <pivotField showAll="0"/>
    <pivotField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pivotField showAll="0"/>
    <pivotField showAll="0"/>
    <pivotField showAll="0">
      <items count="4">
        <item x="0"/>
        <item x="1"/>
        <item x="2"/>
        <item t="default"/>
      </items>
    </pivotField>
  </pivotFields>
  <rowItems count="1">
    <i/>
  </rowItems>
  <colItems count="1">
    <i/>
  </colItems>
  <pageFields count="1">
    <pageField fld="2" hier="-1"/>
  </pageFields>
  <dataFields count="1">
    <dataField name="Total Revenue" fld="8" baseField="0" baseItem="8"/>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0000000-0007-0000-0500-000002000000}" name="PivotTable1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40:B62" firstHeaderRow="1" firstDataRow="1" firstDataCol="1" rowPageCount="1" colPageCount="1"/>
  <pivotFields count="20">
    <pivotField numFmtId="14" showAll="0">
      <items count="15">
        <item x="0"/>
        <item x="1"/>
        <item x="2"/>
        <item x="3"/>
        <item x="4"/>
        <item x="5"/>
        <item x="6"/>
        <item x="7"/>
        <item x="8"/>
        <item x="9"/>
        <item x="10"/>
        <item x="11"/>
        <item x="12"/>
        <item x="13"/>
        <item t="default"/>
      </items>
    </pivotField>
    <pivotField showAll="0"/>
    <pivotField axis="axisPage" multipleItemSelectionAllowed="1" showAll="0">
      <items count="7">
        <item h="1" x="3"/>
        <item x="2"/>
        <item h="1" x="5"/>
        <item h="1" x="4"/>
        <item h="1" x="1"/>
        <item h="1" x="0"/>
        <item t="default"/>
      </items>
    </pivotField>
    <pivotField showAll="0"/>
    <pivotField showAll="0"/>
    <pivotField showAll="0"/>
    <pivotField showAll="0"/>
    <pivotField showAll="0"/>
    <pivotField dataField="1" showAll="0"/>
    <pivotField showAll="0"/>
    <pivotField showAll="0">
      <items count="15">
        <item x="0"/>
        <item x="1"/>
        <item x="2"/>
        <item x="3"/>
        <item x="4"/>
        <item x="5"/>
        <item x="6"/>
        <item x="7"/>
        <item x="8"/>
        <item x="9"/>
        <item x="10"/>
        <item x="11"/>
        <item x="12"/>
        <item x="13"/>
        <item t="default"/>
      </items>
    </pivotField>
    <pivotField showAll="0"/>
    <pivotField axis="axisRow" showAll="0" sortType="descending">
      <items count="35">
        <item x="13"/>
        <item x="31"/>
        <item x="2"/>
        <item x="24"/>
        <item x="32"/>
        <item x="28"/>
        <item x="25"/>
        <item x="22"/>
        <item x="19"/>
        <item x="1"/>
        <item x="0"/>
        <item x="29"/>
        <item x="6"/>
        <item x="17"/>
        <item x="9"/>
        <item x="23"/>
        <item x="3"/>
        <item x="16"/>
        <item x="20"/>
        <item x="30"/>
        <item x="21"/>
        <item x="26"/>
        <item x="7"/>
        <item x="27"/>
        <item x="5"/>
        <item x="33"/>
        <item x="11"/>
        <item x="14"/>
        <item x="12"/>
        <item x="4"/>
        <item x="15"/>
        <item x="8"/>
        <item x="10"/>
        <item x="18"/>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items count="3">
        <item x="1"/>
        <item x="0"/>
        <item t="default"/>
      </items>
    </pivotField>
    <pivotField showAll="0">
      <items count="4">
        <item x="0"/>
        <item x="1"/>
        <item x="2"/>
        <item t="default"/>
      </items>
    </pivotField>
  </pivotFields>
  <rowFields count="1">
    <field x="12"/>
  </rowFields>
  <rowItems count="22">
    <i>
      <x v="2"/>
    </i>
    <i>
      <x v="32"/>
    </i>
    <i>
      <x v="30"/>
    </i>
    <i>
      <x v="26"/>
    </i>
    <i>
      <x v="12"/>
    </i>
    <i>
      <x v="33"/>
    </i>
    <i>
      <x v="28"/>
    </i>
    <i>
      <x v="14"/>
    </i>
    <i>
      <x v="16"/>
    </i>
    <i>
      <x v="21"/>
    </i>
    <i>
      <x v="19"/>
    </i>
    <i>
      <x v="17"/>
    </i>
    <i>
      <x v="18"/>
    </i>
    <i>
      <x v="1"/>
    </i>
    <i>
      <x v="24"/>
    </i>
    <i>
      <x v="6"/>
    </i>
    <i>
      <x v="8"/>
    </i>
    <i>
      <x v="20"/>
    </i>
    <i>
      <x v="10"/>
    </i>
    <i>
      <x v="25"/>
    </i>
    <i>
      <x v="7"/>
    </i>
    <i t="grand">
      <x/>
    </i>
  </rowItems>
  <colItems count="1">
    <i/>
  </colItems>
  <pageFields count="1">
    <pageField fld="2" hier="-1"/>
  </pageFields>
  <dataFields count="1">
    <dataField name="Sum of price" fld="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0000000-0007-0000-0500-000003000000}" name="PivotTable2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Month">
  <location ref="A67:B70" firstHeaderRow="1" firstDataRow="1" firstDataCol="1"/>
  <pivotFields count="20">
    <pivotField axis="axisRow" numFmtId="14" showAll="0">
      <items count="15">
        <item x="0"/>
        <item x="1"/>
        <item x="2"/>
        <item x="3"/>
        <item x="4"/>
        <item x="5"/>
        <item x="6"/>
        <item x="7"/>
        <item x="8"/>
        <item x="9"/>
        <item x="10"/>
        <item x="11"/>
        <item x="12"/>
        <item x="13"/>
        <item t="default"/>
      </items>
    </pivotField>
    <pivotField dataField="1" showAll="0">
      <items count="139">
        <item x="121"/>
        <item x="113"/>
        <item x="31"/>
        <item x="125"/>
        <item x="32"/>
        <item x="105"/>
        <item x="70"/>
        <item x="90"/>
        <item x="68"/>
        <item x="75"/>
        <item x="127"/>
        <item x="33"/>
        <item x="122"/>
        <item x="116"/>
        <item x="76"/>
        <item x="110"/>
        <item x="106"/>
        <item x="67"/>
        <item x="78"/>
        <item x="50"/>
        <item x="118"/>
        <item x="62"/>
        <item x="54"/>
        <item x="49"/>
        <item x="102"/>
        <item x="16"/>
        <item x="73"/>
        <item x="98"/>
        <item x="57"/>
        <item x="133"/>
        <item x="5"/>
        <item x="123"/>
        <item x="108"/>
        <item x="93"/>
        <item x="126"/>
        <item x="111"/>
        <item x="135"/>
        <item x="25"/>
        <item x="7"/>
        <item x="27"/>
        <item x="2"/>
        <item x="134"/>
        <item x="72"/>
        <item x="47"/>
        <item x="99"/>
        <item x="96"/>
        <item x="45"/>
        <item x="0"/>
        <item x="101"/>
        <item x="60"/>
        <item x="24"/>
        <item x="100"/>
        <item x="104"/>
        <item x="40"/>
        <item x="81"/>
        <item x="64"/>
        <item x="124"/>
        <item x="137"/>
        <item x="58"/>
        <item x="129"/>
        <item x="132"/>
        <item x="56"/>
        <item x="114"/>
        <item x="3"/>
        <item x="42"/>
        <item x="35"/>
        <item x="13"/>
        <item x="4"/>
        <item x="34"/>
        <item x="83"/>
        <item x="52"/>
        <item x="29"/>
        <item x="22"/>
        <item x="6"/>
        <item x="84"/>
        <item x="95"/>
        <item x="8"/>
        <item x="44"/>
        <item x="119"/>
        <item x="94"/>
        <item x="30"/>
        <item x="86"/>
        <item x="87"/>
        <item x="14"/>
        <item x="61"/>
        <item x="39"/>
        <item x="43"/>
        <item x="79"/>
        <item x="20"/>
        <item x="74"/>
        <item x="112"/>
        <item x="17"/>
        <item x="77"/>
        <item x="18"/>
        <item x="38"/>
        <item x="120"/>
        <item x="103"/>
        <item x="128"/>
        <item x="63"/>
        <item x="92"/>
        <item x="66"/>
        <item x="88"/>
        <item x="19"/>
        <item x="65"/>
        <item x="59"/>
        <item x="117"/>
        <item x="26"/>
        <item x="28"/>
        <item x="37"/>
        <item x="9"/>
        <item x="51"/>
        <item x="15"/>
        <item x="130"/>
        <item x="97"/>
        <item x="23"/>
        <item x="21"/>
        <item x="89"/>
        <item x="115"/>
        <item x="12"/>
        <item x="71"/>
        <item x="69"/>
        <item x="46"/>
        <item x="82"/>
        <item x="55"/>
        <item x="85"/>
        <item x="41"/>
        <item x="10"/>
        <item x="36"/>
        <item x="136"/>
        <item x="80"/>
        <item x="131"/>
        <item x="107"/>
        <item x="11"/>
        <item x="1"/>
        <item x="53"/>
        <item x="48"/>
        <item x="91"/>
        <item x="109"/>
        <item t="default"/>
      </items>
    </pivotField>
    <pivotField showAll="0"/>
    <pivotField showAll="0"/>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pivotField showAll="0"/>
    <pivotField showAll="0"/>
    <pivotField showAll="0">
      <items count="4">
        <item x="0"/>
        <item x="1"/>
        <item x="2"/>
        <item t="default"/>
      </items>
    </pivotField>
  </pivotFields>
  <rowFields count="1">
    <field x="0"/>
  </rowFields>
  <rowItems count="3">
    <i>
      <x v="7"/>
    </i>
    <i>
      <x v="8"/>
    </i>
    <i t="grand">
      <x/>
    </i>
  </rowItems>
  <colItems count="1">
    <i/>
  </colItems>
  <dataFields count="1">
    <dataField name="Number of Orders" fld="1" subtotal="count" baseField="0" baseItem="7"/>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status" xr10:uid="{00000000-0013-0000-FFFF-FFFF01000000}" sourceName="order_status">
  <data>
    <tabular pivotCacheId="306984184">
      <items count="6">
        <i x="3"/>
        <i x="2"/>
        <i x="5"/>
        <i x="4" s="1"/>
        <i x="1"/>
        <i x="0"/>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00000000-0013-0000-FFFF-FFFF02000000}" sourceName="state">
  <pivotTables>
    <pivotTable tabId="3" name="PivotTable2"/>
  </pivotTables>
  <data>
    <tabular pivotCacheId="306984184">
      <items count="29">
        <i x="6" s="1"/>
        <i x="28" s="1"/>
        <i x="7" s="1"/>
        <i x="14" s="1"/>
        <i x="8" s="1"/>
        <i x="13" s="1"/>
        <i x="9" s="1"/>
        <i x="21" s="1"/>
        <i x="19" s="1"/>
        <i x="26" s="1"/>
        <i x="25" s="1"/>
        <i x="0" s="1"/>
        <i x="15" s="1"/>
        <i x="16" s="1"/>
        <i x="17" s="1"/>
        <i x="4" s="1"/>
        <i x="27" s="1"/>
        <i x="3" s="1"/>
        <i x="20" s="1"/>
        <i x="12" s="1"/>
        <i x="11" s="1"/>
        <i x="24" s="1"/>
        <i x="18" s="1"/>
        <i x="10" s="1"/>
        <i x="2" s="1"/>
        <i x="23" s="1"/>
        <i x="1" s="1"/>
        <i x="22" s="1"/>
        <i x="5"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status1" xr10:uid="{00000000-0013-0000-FFFF-FFFF03000000}" sourceName="order_status">
  <pivotTables>
    <pivotTable tabId="5" name="PivotTable27"/>
  </pivotTables>
  <data>
    <tabular pivotCacheId="306984184">
      <items count="6">
        <i x="3" s="1"/>
        <i x="2" s="1"/>
        <i x="5" s="1"/>
        <i x="4" s="1"/>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status2" xr10:uid="{91EDE26F-D24F-4955-8D0B-9DB3C956F6A6}" sourceName="order_status">
  <pivotTables>
    <pivotTable tabId="6" name="PivotTable14"/>
  </pivotTables>
  <data>
    <tabular pivotCacheId="306984184">
      <items count="6">
        <i x="3" s="1"/>
        <i x="2" s="1"/>
        <i x="5" s="1"/>
        <i x="4"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00000000-0014-0000-FFFF-FFFF01000000}" cache="Slicer_state" caption="state"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rder_status" xr10:uid="{00000000-0014-0000-FFFF-FFFF02000000}" cache="Slicer_order_status" caption="order_status"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rder_status 2" xr10:uid="{F763274C-C15B-499A-93F4-EB59CE270CF8}" cache="Slicer_order_status2" caption="order_status" rowHeight="2349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1" xr10:uid="{00000000-0014-0000-FFFF-FFFF03000000}" cache="Slicer_state" caption="state" rowHeight="234950"/>
  <slicer name="order_status 1" xr10:uid="{00000000-0014-0000-FFFF-FFFF04000000}" cache="Slicer_order_status1" caption="order_status" rowHeight="234950"/>
  <slicer name="order_status 3" xr10:uid="{B897AECD-FEA2-4F93-9CE2-714A102C2CE9}" cache="Slicer_order_status2" caption="order_status"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S141" totalsRowCount="1">
  <autoFilter ref="A1:S140" xr:uid="{00000000-0009-0000-0100-000001000000}"/>
  <tableColumns count="19">
    <tableColumn id="1" xr3:uid="{00000000-0010-0000-0000-000001000000}" name="order_date_x" dataDxfId="54" totalsRowDxfId="53"/>
    <tableColumn id="2" xr3:uid="{00000000-0010-0000-0000-000002000000}" name="sub_order_num"/>
    <tableColumn id="3" xr3:uid="{00000000-0010-0000-0000-000003000000}" name="order_status"/>
    <tableColumn id="4" xr3:uid="{00000000-0010-0000-0000-000004000000}" name="state"/>
    <tableColumn id="5" xr3:uid="{00000000-0010-0000-0000-000005000000}" name="pin"/>
    <tableColumn id="6" xr3:uid="{00000000-0010-0000-0000-000006000000}" name="gst_amount"/>
    <tableColumn id="7" xr3:uid="{00000000-0010-0000-0000-000007000000}" name="meesho_price"/>
    <tableColumn id="8" xr3:uid="{00000000-0010-0000-0000-000008000000}" name="shipping_charges_total"/>
    <tableColumn id="9" xr3:uid="{00000000-0010-0000-0000-000009000000}" name="price" totalsRowFunction="custom">
      <calculatedColumnFormula>Table1[[#This Row],[meesho_price]]+Table1[[#This Row],[shipping_charges_total]]</calculatedColumnFormula>
      <totalsRowFormula>SUM(I2:I140)</totalsRowFormula>
    </tableColumn>
    <tableColumn id="10" xr3:uid="{00000000-0010-0000-0000-00000A000000}" name="reason_for_credit_entry"/>
    <tableColumn id="11" xr3:uid="{00000000-0010-0000-0000-00000B000000}" name="order_date_y" dataDxfId="52" totalsRowDxfId="51"/>
    <tableColumn id="12" xr3:uid="{00000000-0010-0000-0000-00000C000000}" name="customer_state"/>
    <tableColumn id="13" xr3:uid="{00000000-0010-0000-0000-00000D000000}" name="product_name"/>
    <tableColumn id="14" xr3:uid="{00000000-0010-0000-0000-00000E000000}" name="sku" dataDxfId="50" totalsRowDxfId="49"/>
    <tableColumn id="15" xr3:uid="{00000000-0010-0000-0000-00000F000000}" name="size"/>
    <tableColumn id="16" xr3:uid="{00000000-0010-0000-0000-000010000000}" name="quantity"/>
    <tableColumn id="17" xr3:uid="{00000000-0010-0000-0000-000011000000}" name="supplier_listed_price_(incl._gst_+_commission)"/>
    <tableColumn id="18" xr3:uid="{00000000-0010-0000-0000-000012000000}" name="supplier_discounted_price_(incl_gst_and_commision)"/>
    <tableColumn id="19" xr3:uid="{00000000-0010-0000-0000-000013000000}" name="return_flag"/>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8" Type="http://schemas.openxmlformats.org/officeDocument/2006/relationships/drawing" Target="../drawings/drawing5.xml"/><Relationship Id="rId3" Type="http://schemas.openxmlformats.org/officeDocument/2006/relationships/pivotTable" Target="../pivotTables/pivotTable7.xml"/><Relationship Id="rId7" Type="http://schemas.openxmlformats.org/officeDocument/2006/relationships/printerSettings" Target="../printerSettings/printerSettings1.bin"/><Relationship Id="rId2" Type="http://schemas.openxmlformats.org/officeDocument/2006/relationships/pivotTable" Target="../pivotTables/pivotTable6.xml"/><Relationship Id="rId1" Type="http://schemas.openxmlformats.org/officeDocument/2006/relationships/pivotTable" Target="../pivotTables/pivotTable5.xml"/><Relationship Id="rId6" Type="http://schemas.openxmlformats.org/officeDocument/2006/relationships/pivotTable" Target="../pivotTables/pivotTable10.xml"/><Relationship Id="rId5" Type="http://schemas.openxmlformats.org/officeDocument/2006/relationships/pivotTable" Target="../pivotTables/pivotTable9.xml"/><Relationship Id="rId4" Type="http://schemas.openxmlformats.org/officeDocument/2006/relationships/pivotTable" Target="../pivotTables/pivotTable8.xml"/><Relationship Id="rId9" Type="http://schemas.microsoft.com/office/2007/relationships/slicer" Target="../slicers/slicer3.xml"/></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pivotTable" Target="../pivotTables/pivotTable12.xml"/><Relationship Id="rId1" Type="http://schemas.openxmlformats.org/officeDocument/2006/relationships/pivotTable" Target="../pivotTables/pivotTable11.xml"/><Relationship Id="rId5" Type="http://schemas.microsoft.com/office/2007/relationships/slicer" Target="../slicers/slicer4.xml"/><Relationship Id="rId4"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B33"/>
  <sheetViews>
    <sheetView topLeftCell="A3" zoomScale="122" workbookViewId="0">
      <selection activeCell="E33" sqref="E33"/>
    </sheetView>
  </sheetViews>
  <sheetFormatPr defaultRowHeight="14.4" x14ac:dyDescent="0.3"/>
  <cols>
    <col min="1" max="1" width="16.77734375" bestFit="1" customWidth="1"/>
    <col min="2" max="2" width="11.5546875" bestFit="1" customWidth="1"/>
    <col min="3" max="3" width="91.6640625" bestFit="1" customWidth="1"/>
    <col min="4" max="4" width="80.109375" bestFit="1" customWidth="1"/>
    <col min="5" max="5" width="60.44140625" bestFit="1" customWidth="1"/>
    <col min="6" max="6" width="61.21875" bestFit="1" customWidth="1"/>
    <col min="7" max="7" width="80.44140625" bestFit="1" customWidth="1"/>
    <col min="8" max="8" width="116.88671875" bestFit="1" customWidth="1"/>
    <col min="9" max="9" width="33.88671875" bestFit="1" customWidth="1"/>
    <col min="10" max="10" width="11.6640625" bestFit="1" customWidth="1"/>
    <col min="11" max="11" width="47" bestFit="1" customWidth="1"/>
    <col min="12" max="12" width="56.88671875" bestFit="1" customWidth="1"/>
    <col min="13" max="13" width="42.77734375" bestFit="1" customWidth="1"/>
    <col min="14" max="14" width="149.6640625" bestFit="1" customWidth="1"/>
    <col min="15" max="15" width="142.6640625" bestFit="1" customWidth="1"/>
    <col min="16" max="16" width="192.44140625" bestFit="1" customWidth="1"/>
    <col min="17" max="17" width="86.5546875" bestFit="1" customWidth="1"/>
    <col min="18" max="18" width="57.44140625" bestFit="1" customWidth="1"/>
    <col min="19" max="19" width="173.109375" bestFit="1" customWidth="1"/>
    <col min="20" max="20" width="172" bestFit="1" customWidth="1"/>
    <col min="21" max="21" width="149.5546875" bestFit="1" customWidth="1"/>
    <col min="22" max="22" width="178.44140625" bestFit="1" customWidth="1"/>
    <col min="23" max="23" width="93.88671875" bestFit="1" customWidth="1"/>
    <col min="24" max="24" width="56.33203125" bestFit="1" customWidth="1"/>
    <col min="25" max="25" width="69.44140625" bestFit="1" customWidth="1"/>
    <col min="26" max="26" width="80.77734375" bestFit="1" customWidth="1"/>
    <col min="27" max="27" width="88.88671875" bestFit="1" customWidth="1"/>
    <col min="28" max="28" width="100.6640625" bestFit="1" customWidth="1"/>
    <col min="29" max="29" width="33.109375" bestFit="1" customWidth="1"/>
    <col min="30" max="30" width="9.88671875" bestFit="1" customWidth="1"/>
    <col min="31" max="31" width="10" bestFit="1" customWidth="1"/>
    <col min="32" max="32" width="55.6640625" bestFit="1" customWidth="1"/>
    <col min="33" max="33" width="23.44140625" bestFit="1" customWidth="1"/>
    <col min="34" max="34" width="15.5546875" bestFit="1" customWidth="1"/>
    <col min="35" max="35" width="7" bestFit="1" customWidth="1"/>
    <col min="36" max="36" width="10.77734375" bestFit="1" customWidth="1"/>
  </cols>
  <sheetData>
    <row r="3" spans="1:2" x14ac:dyDescent="0.3">
      <c r="A3" s="2" t="s">
        <v>278</v>
      </c>
      <c r="B3" t="s">
        <v>274</v>
      </c>
    </row>
    <row r="4" spans="1:2" x14ac:dyDescent="0.3">
      <c r="A4" s="3" t="s">
        <v>59</v>
      </c>
      <c r="B4" s="4">
        <v>11059</v>
      </c>
    </row>
    <row r="5" spans="1:2" x14ac:dyDescent="0.3">
      <c r="A5" s="3" t="s">
        <v>254</v>
      </c>
      <c r="B5" s="4">
        <v>1464</v>
      </c>
    </row>
    <row r="6" spans="1:2" x14ac:dyDescent="0.3">
      <c r="A6" s="3" t="s">
        <v>63</v>
      </c>
      <c r="B6" s="4">
        <v>7263</v>
      </c>
    </row>
    <row r="7" spans="1:2" x14ac:dyDescent="0.3">
      <c r="A7" s="3" t="s">
        <v>95</v>
      </c>
      <c r="B7" s="4">
        <v>4303</v>
      </c>
    </row>
    <row r="8" spans="1:2" x14ac:dyDescent="0.3">
      <c r="A8" s="3" t="s">
        <v>67</v>
      </c>
      <c r="B8" s="4">
        <v>2456</v>
      </c>
    </row>
    <row r="9" spans="1:2" x14ac:dyDescent="0.3">
      <c r="A9" s="3" t="s">
        <v>92</v>
      </c>
      <c r="B9" s="4">
        <v>3424</v>
      </c>
    </row>
    <row r="10" spans="1:2" x14ac:dyDescent="0.3">
      <c r="A10" s="3" t="s">
        <v>74</v>
      </c>
      <c r="B10" s="4">
        <v>6627</v>
      </c>
    </row>
    <row r="11" spans="1:2" x14ac:dyDescent="0.3">
      <c r="A11" s="3" t="s">
        <v>150</v>
      </c>
      <c r="B11" s="4">
        <v>508</v>
      </c>
    </row>
    <row r="12" spans="1:2" x14ac:dyDescent="0.3">
      <c r="A12" s="3" t="s">
        <v>123</v>
      </c>
      <c r="B12" s="4">
        <v>9681</v>
      </c>
    </row>
    <row r="13" spans="1:2" x14ac:dyDescent="0.3">
      <c r="A13" s="3" t="s">
        <v>229</v>
      </c>
      <c r="B13" s="4">
        <v>1847</v>
      </c>
    </row>
    <row r="14" spans="1:2" x14ac:dyDescent="0.3">
      <c r="A14" s="3" t="s">
        <v>212</v>
      </c>
      <c r="B14" s="4">
        <v>1947</v>
      </c>
    </row>
    <row r="15" spans="1:2" x14ac:dyDescent="0.3">
      <c r="A15" s="3" t="s">
        <v>21</v>
      </c>
      <c r="B15" s="4">
        <v>9923</v>
      </c>
    </row>
    <row r="16" spans="1:2" x14ac:dyDescent="0.3">
      <c r="A16" s="3" t="s">
        <v>105</v>
      </c>
      <c r="B16" s="4">
        <v>6264</v>
      </c>
    </row>
    <row r="17" spans="1:2" x14ac:dyDescent="0.3">
      <c r="A17" s="3" t="s">
        <v>110</v>
      </c>
      <c r="B17" s="4">
        <v>8089</v>
      </c>
    </row>
    <row r="18" spans="1:2" x14ac:dyDescent="0.3">
      <c r="A18" s="3" t="s">
        <v>112</v>
      </c>
      <c r="B18" s="4">
        <v>13261</v>
      </c>
    </row>
    <row r="19" spans="1:2" x14ac:dyDescent="0.3">
      <c r="A19" s="3" t="s">
        <v>48</v>
      </c>
      <c r="B19" s="4">
        <v>8981</v>
      </c>
    </row>
    <row r="20" spans="1:2" x14ac:dyDescent="0.3">
      <c r="A20" s="3" t="s">
        <v>251</v>
      </c>
      <c r="B20" s="4">
        <v>499</v>
      </c>
    </row>
    <row r="21" spans="1:2" x14ac:dyDescent="0.3">
      <c r="A21" s="3" t="s">
        <v>44</v>
      </c>
      <c r="B21" s="4">
        <v>11705</v>
      </c>
    </row>
    <row r="22" spans="1:2" x14ac:dyDescent="0.3">
      <c r="A22" s="3" t="s">
        <v>142</v>
      </c>
      <c r="B22" s="4">
        <v>2929</v>
      </c>
    </row>
    <row r="23" spans="1:2" x14ac:dyDescent="0.3">
      <c r="A23" s="3" t="s">
        <v>90</v>
      </c>
      <c r="B23" s="4">
        <v>9832</v>
      </c>
    </row>
    <row r="24" spans="1:2" x14ac:dyDescent="0.3">
      <c r="A24" s="3" t="s">
        <v>81</v>
      </c>
      <c r="B24" s="4">
        <v>6585</v>
      </c>
    </row>
    <row r="25" spans="1:2" x14ac:dyDescent="0.3">
      <c r="A25" s="3" t="s">
        <v>209</v>
      </c>
      <c r="B25" s="4">
        <v>1425</v>
      </c>
    </row>
    <row r="26" spans="1:2" x14ac:dyDescent="0.3">
      <c r="A26" s="3" t="s">
        <v>117</v>
      </c>
      <c r="B26" s="4">
        <v>1464</v>
      </c>
    </row>
    <row r="27" spans="1:2" x14ac:dyDescent="0.3">
      <c r="A27" s="3" t="s">
        <v>79</v>
      </c>
      <c r="B27" s="4">
        <v>13904</v>
      </c>
    </row>
    <row r="28" spans="1:2" x14ac:dyDescent="0.3">
      <c r="A28" s="3" t="s">
        <v>34</v>
      </c>
      <c r="B28" s="4">
        <v>11325</v>
      </c>
    </row>
    <row r="29" spans="1:2" x14ac:dyDescent="0.3">
      <c r="A29" s="3" t="s">
        <v>178</v>
      </c>
      <c r="B29" s="4">
        <v>1697</v>
      </c>
    </row>
    <row r="30" spans="1:2" x14ac:dyDescent="0.3">
      <c r="A30" s="3" t="s">
        <v>28</v>
      </c>
      <c r="B30" s="4">
        <v>14958</v>
      </c>
    </row>
    <row r="31" spans="1:2" x14ac:dyDescent="0.3">
      <c r="A31" s="3" t="s">
        <v>172</v>
      </c>
      <c r="B31" s="4">
        <v>3450</v>
      </c>
    </row>
    <row r="32" spans="1:2" x14ac:dyDescent="0.3">
      <c r="A32" s="3" t="s">
        <v>51</v>
      </c>
      <c r="B32" s="4">
        <v>12031</v>
      </c>
    </row>
    <row r="33" spans="1:2" x14ac:dyDescent="0.3">
      <c r="A33" s="3" t="s">
        <v>273</v>
      </c>
      <c r="B33" s="4">
        <v>188901</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B10"/>
  <sheetViews>
    <sheetView workbookViewId="0">
      <selection activeCell="A4" sqref="A4"/>
    </sheetView>
  </sheetViews>
  <sheetFormatPr defaultRowHeight="14.4" x14ac:dyDescent="0.3"/>
  <cols>
    <col min="1" max="1" width="13.6640625" bestFit="1" customWidth="1"/>
    <col min="2" max="2" width="22.5546875" bestFit="1" customWidth="1"/>
  </cols>
  <sheetData>
    <row r="3" spans="1:2" x14ac:dyDescent="0.3">
      <c r="A3" s="2" t="s">
        <v>279</v>
      </c>
      <c r="B3" t="s">
        <v>275</v>
      </c>
    </row>
    <row r="4" spans="1:2" x14ac:dyDescent="0.3">
      <c r="A4" s="3" t="s">
        <v>39</v>
      </c>
      <c r="B4" s="4">
        <v>4</v>
      </c>
    </row>
    <row r="5" spans="1:2" x14ac:dyDescent="0.3">
      <c r="A5" s="3" t="s">
        <v>33</v>
      </c>
      <c r="B5" s="4">
        <v>50</v>
      </c>
    </row>
    <row r="6" spans="1:2" x14ac:dyDescent="0.3">
      <c r="A6" s="3" t="s">
        <v>108</v>
      </c>
      <c r="B6" s="4">
        <v>3</v>
      </c>
    </row>
    <row r="7" spans="1:2" x14ac:dyDescent="0.3">
      <c r="A7" s="3" t="s">
        <v>50</v>
      </c>
      <c r="B7" s="4">
        <v>34</v>
      </c>
    </row>
    <row r="8" spans="1:2" x14ac:dyDescent="0.3">
      <c r="A8" s="3" t="s">
        <v>27</v>
      </c>
      <c r="B8" s="4">
        <v>22</v>
      </c>
    </row>
    <row r="9" spans="1:2" x14ac:dyDescent="0.3">
      <c r="A9" s="3" t="s">
        <v>20</v>
      </c>
      <c r="B9" s="4">
        <v>26</v>
      </c>
    </row>
    <row r="10" spans="1:2" x14ac:dyDescent="0.3">
      <c r="A10" s="3" t="s">
        <v>273</v>
      </c>
      <c r="B10" s="4">
        <v>139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B38"/>
  <sheetViews>
    <sheetView topLeftCell="A5" zoomScale="101" workbookViewId="0">
      <selection activeCell="A33" sqref="A33"/>
    </sheetView>
  </sheetViews>
  <sheetFormatPr defaultRowHeight="14.4" x14ac:dyDescent="0.3"/>
  <cols>
    <col min="1" max="1" width="193.5546875" bestFit="1" customWidth="1"/>
    <col min="2" max="2" width="17.21875" bestFit="1" customWidth="1"/>
  </cols>
  <sheetData>
    <row r="3" spans="1:2" x14ac:dyDescent="0.3">
      <c r="A3" s="2" t="s">
        <v>280</v>
      </c>
      <c r="B3" t="s">
        <v>277</v>
      </c>
    </row>
    <row r="4" spans="1:2" x14ac:dyDescent="0.3">
      <c r="A4" s="3" t="s">
        <v>114</v>
      </c>
      <c r="B4" s="4">
        <v>1</v>
      </c>
    </row>
    <row r="5" spans="1:2" x14ac:dyDescent="0.3">
      <c r="A5" s="3" t="s">
        <v>238</v>
      </c>
      <c r="B5" s="4">
        <v>1</v>
      </c>
    </row>
    <row r="6" spans="1:2" x14ac:dyDescent="0.3">
      <c r="A6" s="3" t="s">
        <v>35</v>
      </c>
      <c r="B6" s="4">
        <v>40</v>
      </c>
    </row>
    <row r="7" spans="1:2" x14ac:dyDescent="0.3">
      <c r="A7" s="3" t="s">
        <v>184</v>
      </c>
      <c r="B7" s="4">
        <v>1</v>
      </c>
    </row>
    <row r="8" spans="1:2" x14ac:dyDescent="0.3">
      <c r="A8" s="3" t="s">
        <v>256</v>
      </c>
      <c r="B8" s="4">
        <v>1</v>
      </c>
    </row>
    <row r="9" spans="1:2" x14ac:dyDescent="0.3">
      <c r="A9" s="3" t="s">
        <v>203</v>
      </c>
      <c r="B9" s="4">
        <v>1</v>
      </c>
    </row>
    <row r="10" spans="1:2" x14ac:dyDescent="0.3">
      <c r="A10" s="3" t="s">
        <v>188</v>
      </c>
      <c r="B10" s="4">
        <v>1</v>
      </c>
    </row>
    <row r="11" spans="1:2" x14ac:dyDescent="0.3">
      <c r="A11" s="3" t="s">
        <v>174</v>
      </c>
      <c r="B11" s="4">
        <v>1</v>
      </c>
    </row>
    <row r="12" spans="1:2" x14ac:dyDescent="0.3">
      <c r="A12" s="3" t="s">
        <v>152</v>
      </c>
      <c r="B12" s="4">
        <v>1</v>
      </c>
    </row>
    <row r="13" spans="1:2" x14ac:dyDescent="0.3">
      <c r="A13" s="3" t="s">
        <v>30</v>
      </c>
      <c r="B13" s="4">
        <v>1</v>
      </c>
    </row>
    <row r="14" spans="1:2" x14ac:dyDescent="0.3">
      <c r="A14" s="3" t="s">
        <v>23</v>
      </c>
      <c r="B14" s="4">
        <v>12</v>
      </c>
    </row>
    <row r="15" spans="1:2" x14ac:dyDescent="0.3">
      <c r="A15" s="3" t="s">
        <v>221</v>
      </c>
      <c r="B15" s="4">
        <v>1</v>
      </c>
    </row>
    <row r="16" spans="1:2" x14ac:dyDescent="0.3">
      <c r="A16" s="3" t="s">
        <v>64</v>
      </c>
      <c r="B16" s="4">
        <v>19</v>
      </c>
    </row>
    <row r="17" spans="1:2" x14ac:dyDescent="0.3">
      <c r="A17" s="3" t="s">
        <v>130</v>
      </c>
      <c r="B17" s="4">
        <v>1</v>
      </c>
    </row>
    <row r="18" spans="1:2" x14ac:dyDescent="0.3">
      <c r="A18" s="3" t="s">
        <v>75</v>
      </c>
      <c r="B18" s="4">
        <v>5</v>
      </c>
    </row>
    <row r="19" spans="1:2" x14ac:dyDescent="0.3">
      <c r="A19" s="3" t="s">
        <v>180</v>
      </c>
      <c r="B19" s="4">
        <v>1</v>
      </c>
    </row>
    <row r="20" spans="1:2" x14ac:dyDescent="0.3">
      <c r="A20" s="3" t="s">
        <v>41</v>
      </c>
      <c r="B20" s="4">
        <v>3</v>
      </c>
    </row>
    <row r="21" spans="1:2" x14ac:dyDescent="0.3">
      <c r="A21" s="3" t="s">
        <v>127</v>
      </c>
      <c r="B21" s="4">
        <v>2</v>
      </c>
    </row>
    <row r="22" spans="1:2" x14ac:dyDescent="0.3">
      <c r="A22" s="3" t="s">
        <v>157</v>
      </c>
      <c r="B22" s="4">
        <v>1</v>
      </c>
    </row>
    <row r="23" spans="1:2" x14ac:dyDescent="0.3">
      <c r="A23" s="3" t="s">
        <v>230</v>
      </c>
      <c r="B23" s="4">
        <v>1</v>
      </c>
    </row>
    <row r="24" spans="1:2" x14ac:dyDescent="0.3">
      <c r="A24" s="3" t="s">
        <v>167</v>
      </c>
      <c r="B24" s="4">
        <v>1</v>
      </c>
    </row>
    <row r="25" spans="1:2" x14ac:dyDescent="0.3">
      <c r="A25" s="3" t="s">
        <v>192</v>
      </c>
      <c r="B25" s="4">
        <v>1</v>
      </c>
    </row>
    <row r="26" spans="1:2" x14ac:dyDescent="0.3">
      <c r="A26" s="3" t="s">
        <v>68</v>
      </c>
      <c r="B26" s="4">
        <v>1</v>
      </c>
    </row>
    <row r="27" spans="1:2" x14ac:dyDescent="0.3">
      <c r="A27" s="3" t="s">
        <v>196</v>
      </c>
      <c r="B27" s="4">
        <v>1</v>
      </c>
    </row>
    <row r="28" spans="1:2" x14ac:dyDescent="0.3">
      <c r="A28" s="3" t="s">
        <v>55</v>
      </c>
      <c r="B28" s="4">
        <v>3</v>
      </c>
    </row>
    <row r="29" spans="1:2" x14ac:dyDescent="0.3">
      <c r="A29" s="3" t="s">
        <v>270</v>
      </c>
      <c r="B29" s="4">
        <v>1</v>
      </c>
    </row>
    <row r="30" spans="1:2" x14ac:dyDescent="0.3">
      <c r="A30" s="3" t="s">
        <v>96</v>
      </c>
      <c r="B30" s="4">
        <v>5</v>
      </c>
    </row>
    <row r="31" spans="1:2" x14ac:dyDescent="0.3">
      <c r="A31" s="3" t="s">
        <v>119</v>
      </c>
      <c r="B31" s="4">
        <v>2</v>
      </c>
    </row>
    <row r="32" spans="1:2" x14ac:dyDescent="0.3">
      <c r="A32" s="3" t="s">
        <v>102</v>
      </c>
      <c r="B32" s="4">
        <v>6</v>
      </c>
    </row>
    <row r="33" spans="1:2" x14ac:dyDescent="0.3">
      <c r="A33" s="3" t="s">
        <v>52</v>
      </c>
      <c r="B33" s="4">
        <v>1</v>
      </c>
    </row>
    <row r="34" spans="1:2" x14ac:dyDescent="0.3">
      <c r="A34" s="3" t="s">
        <v>124</v>
      </c>
      <c r="B34" s="4">
        <v>3</v>
      </c>
    </row>
    <row r="35" spans="1:2" x14ac:dyDescent="0.3">
      <c r="A35" s="3" t="s">
        <v>71</v>
      </c>
      <c r="B35" s="4">
        <v>1</v>
      </c>
    </row>
    <row r="36" spans="1:2" x14ac:dyDescent="0.3">
      <c r="A36" s="3" t="s">
        <v>82</v>
      </c>
      <c r="B36" s="4">
        <v>12</v>
      </c>
    </row>
    <row r="37" spans="1:2" x14ac:dyDescent="0.3">
      <c r="A37" s="3" t="s">
        <v>276</v>
      </c>
      <c r="B37" s="4">
        <v>0</v>
      </c>
    </row>
    <row r="38" spans="1:2" x14ac:dyDescent="0.3">
      <c r="A38" s="3" t="s">
        <v>273</v>
      </c>
      <c r="B38" s="4">
        <v>133</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B16"/>
  <sheetViews>
    <sheetView workbookViewId="0">
      <selection activeCell="I26" sqref="I26"/>
    </sheetView>
  </sheetViews>
  <sheetFormatPr defaultRowHeight="14.4" x14ac:dyDescent="0.3"/>
  <cols>
    <col min="1" max="1" width="12.5546875" bestFit="1" customWidth="1"/>
    <col min="2" max="2" width="22.5546875" bestFit="1" customWidth="1"/>
  </cols>
  <sheetData>
    <row r="3" spans="1:2" x14ac:dyDescent="0.3">
      <c r="A3" s="2" t="s">
        <v>272</v>
      </c>
      <c r="B3" t="s">
        <v>275</v>
      </c>
    </row>
    <row r="4" spans="1:2" x14ac:dyDescent="0.3">
      <c r="A4" s="5" t="s">
        <v>294</v>
      </c>
      <c r="B4" s="4"/>
    </row>
    <row r="5" spans="1:2" x14ac:dyDescent="0.3">
      <c r="A5" s="5" t="s">
        <v>295</v>
      </c>
      <c r="B5" s="4"/>
    </row>
    <row r="6" spans="1:2" x14ac:dyDescent="0.3">
      <c r="A6" s="5" t="s">
        <v>296</v>
      </c>
      <c r="B6" s="4"/>
    </row>
    <row r="7" spans="1:2" x14ac:dyDescent="0.3">
      <c r="A7" s="5" t="s">
        <v>297</v>
      </c>
      <c r="B7" s="4"/>
    </row>
    <row r="8" spans="1:2" x14ac:dyDescent="0.3">
      <c r="A8" s="5" t="s">
        <v>298</v>
      </c>
      <c r="B8" s="4"/>
    </row>
    <row r="9" spans="1:2" x14ac:dyDescent="0.3">
      <c r="A9" s="5" t="s">
        <v>299</v>
      </c>
      <c r="B9" s="4"/>
    </row>
    <row r="10" spans="1:2" x14ac:dyDescent="0.3">
      <c r="A10" s="5" t="s">
        <v>281</v>
      </c>
      <c r="B10" s="4">
        <v>6</v>
      </c>
    </row>
    <row r="11" spans="1:2" x14ac:dyDescent="0.3">
      <c r="A11" s="5" t="s">
        <v>282</v>
      </c>
      <c r="B11" s="4">
        <v>133</v>
      </c>
    </row>
    <row r="12" spans="1:2" x14ac:dyDescent="0.3">
      <c r="A12" s="5" t="s">
        <v>300</v>
      </c>
      <c r="B12" s="4"/>
    </row>
    <row r="13" spans="1:2" x14ac:dyDescent="0.3">
      <c r="A13" s="5" t="s">
        <v>301</v>
      </c>
      <c r="B13" s="4"/>
    </row>
    <row r="14" spans="1:2" x14ac:dyDescent="0.3">
      <c r="A14" s="5" t="s">
        <v>302</v>
      </c>
      <c r="B14" s="4"/>
    </row>
    <row r="15" spans="1:2" x14ac:dyDescent="0.3">
      <c r="A15" s="5" t="s">
        <v>303</v>
      </c>
      <c r="B15" s="4"/>
    </row>
    <row r="16" spans="1:2" x14ac:dyDescent="0.3">
      <c r="A16" s="5" t="s">
        <v>273</v>
      </c>
      <c r="B16" s="4">
        <v>139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S141"/>
  <sheetViews>
    <sheetView workbookViewId="0">
      <selection activeCell="E143" sqref="E143"/>
    </sheetView>
  </sheetViews>
  <sheetFormatPr defaultRowHeight="14.4" x14ac:dyDescent="0.3"/>
  <cols>
    <col min="1" max="1" width="14.21875" customWidth="1"/>
    <col min="2" max="2" width="16.33203125" customWidth="1"/>
    <col min="3" max="3" width="13.44140625" customWidth="1"/>
    <col min="6" max="6" width="14.109375" customWidth="1"/>
    <col min="7" max="7" width="14.6640625" customWidth="1"/>
    <col min="8" max="8" width="22.33203125" customWidth="1"/>
    <col min="9" max="9" width="37.44140625" customWidth="1"/>
    <col min="10" max="10" width="23.21875" customWidth="1"/>
    <col min="11" max="11" width="17.6640625" customWidth="1"/>
    <col min="12" max="12" width="18.6640625" customWidth="1"/>
    <col min="13" max="13" width="15.33203125" customWidth="1"/>
    <col min="14" max="14" width="8.88671875" style="3"/>
    <col min="16" max="16" width="10" customWidth="1"/>
    <col min="17" max="17" width="42.33203125" customWidth="1"/>
    <col min="18" max="18" width="48.109375" customWidth="1"/>
    <col min="19" max="19" width="12.21875" customWidth="1"/>
  </cols>
  <sheetData>
    <row r="1" spans="1:19" x14ac:dyDescent="0.3">
      <c r="A1" t="s">
        <v>0</v>
      </c>
      <c r="B1" t="s">
        <v>1</v>
      </c>
      <c r="C1" t="s">
        <v>2</v>
      </c>
      <c r="D1" t="s">
        <v>3</v>
      </c>
      <c r="E1" t="s">
        <v>4</v>
      </c>
      <c r="F1" t="s">
        <v>5</v>
      </c>
      <c r="G1" t="s">
        <v>6</v>
      </c>
      <c r="H1" t="s">
        <v>7</v>
      </c>
      <c r="I1" t="s">
        <v>8</v>
      </c>
      <c r="J1" t="s">
        <v>9</v>
      </c>
      <c r="K1" t="s">
        <v>10</v>
      </c>
      <c r="L1" t="s">
        <v>11</v>
      </c>
      <c r="M1" t="s">
        <v>12</v>
      </c>
      <c r="N1" s="3" t="s">
        <v>13</v>
      </c>
      <c r="O1" t="s">
        <v>14</v>
      </c>
      <c r="P1" t="s">
        <v>15</v>
      </c>
      <c r="Q1" t="s">
        <v>16</v>
      </c>
      <c r="R1" t="s">
        <v>17</v>
      </c>
      <c r="S1" t="s">
        <v>18</v>
      </c>
    </row>
    <row r="2" spans="1:19" x14ac:dyDescent="0.3">
      <c r="A2" s="1">
        <v>44803</v>
      </c>
      <c r="B2" t="s">
        <v>19</v>
      </c>
      <c r="C2" t="s">
        <v>20</v>
      </c>
      <c r="D2" t="s">
        <v>21</v>
      </c>
      <c r="E2">
        <v>180006</v>
      </c>
      <c r="F2">
        <v>66.680000000000007</v>
      </c>
      <c r="G2">
        <v>1400</v>
      </c>
      <c r="H2">
        <v>121</v>
      </c>
      <c r="I2">
        <f>Table1[[#This Row],[meesho_price]]+Table1[[#This Row],[shipping_charges_total]]</f>
        <v>1521</v>
      </c>
      <c r="J2" t="s">
        <v>22</v>
      </c>
      <c r="K2" s="1">
        <v>44803</v>
      </c>
      <c r="L2" t="s">
        <v>21</v>
      </c>
      <c r="M2" t="s">
        <v>23</v>
      </c>
      <c r="N2" s="3" t="s">
        <v>24</v>
      </c>
      <c r="O2" t="s">
        <v>25</v>
      </c>
      <c r="P2">
        <v>1</v>
      </c>
      <c r="Q2">
        <v>1400</v>
      </c>
      <c r="R2">
        <v>1400</v>
      </c>
      <c r="S2">
        <v>1</v>
      </c>
    </row>
    <row r="3" spans="1:19" x14ac:dyDescent="0.3">
      <c r="A3" s="1">
        <v>44783</v>
      </c>
      <c r="B3" t="s">
        <v>26</v>
      </c>
      <c r="C3" t="s">
        <v>27</v>
      </c>
      <c r="D3" t="s">
        <v>28</v>
      </c>
      <c r="E3">
        <v>208014</v>
      </c>
      <c r="F3">
        <v>69.58</v>
      </c>
      <c r="G3">
        <v>1461</v>
      </c>
      <c r="H3">
        <v>114</v>
      </c>
      <c r="I3">
        <f>Table1[[#This Row],[meesho_price]]+Table1[[#This Row],[shipping_charges_total]]</f>
        <v>1575</v>
      </c>
      <c r="J3" t="s">
        <v>29</v>
      </c>
      <c r="K3" s="1">
        <v>44783</v>
      </c>
      <c r="L3" t="s">
        <v>28</v>
      </c>
      <c r="M3" t="s">
        <v>30</v>
      </c>
      <c r="N3" s="3" t="s">
        <v>31</v>
      </c>
      <c r="O3" t="s">
        <v>25</v>
      </c>
      <c r="P3">
        <v>1</v>
      </c>
      <c r="Q3">
        <v>1461</v>
      </c>
      <c r="R3">
        <v>1461</v>
      </c>
      <c r="S3">
        <v>1</v>
      </c>
    </row>
    <row r="4" spans="1:19" x14ac:dyDescent="0.3">
      <c r="A4" s="1">
        <v>44776</v>
      </c>
      <c r="B4" t="s">
        <v>32</v>
      </c>
      <c r="C4" t="s">
        <v>33</v>
      </c>
      <c r="D4" t="s">
        <v>34</v>
      </c>
      <c r="E4">
        <v>509001</v>
      </c>
      <c r="F4">
        <v>64.3</v>
      </c>
      <c r="G4">
        <v>1380</v>
      </c>
      <c r="H4">
        <v>108</v>
      </c>
      <c r="I4">
        <f>Table1[[#This Row],[meesho_price]]+Table1[[#This Row],[shipping_charges_total]]</f>
        <v>1488</v>
      </c>
      <c r="J4" t="s">
        <v>22</v>
      </c>
      <c r="K4" s="1">
        <v>44776</v>
      </c>
      <c r="L4" t="s">
        <v>34</v>
      </c>
      <c r="M4" t="s">
        <v>35</v>
      </c>
      <c r="N4" s="3" t="s">
        <v>36</v>
      </c>
      <c r="O4" t="s">
        <v>37</v>
      </c>
      <c r="P4">
        <v>1</v>
      </c>
      <c r="Q4">
        <v>1350</v>
      </c>
      <c r="R4">
        <v>1350</v>
      </c>
      <c r="S4">
        <v>1</v>
      </c>
    </row>
    <row r="5" spans="1:19" x14ac:dyDescent="0.3">
      <c r="A5" s="1">
        <v>44800</v>
      </c>
      <c r="B5" t="s">
        <v>38</v>
      </c>
      <c r="C5" t="s">
        <v>39</v>
      </c>
      <c r="D5" t="s">
        <v>21</v>
      </c>
      <c r="E5">
        <v>182101</v>
      </c>
      <c r="F5">
        <v>98.96</v>
      </c>
      <c r="G5">
        <v>2078</v>
      </c>
      <c r="H5">
        <v>10</v>
      </c>
      <c r="I5">
        <f>Table1[[#This Row],[meesho_price]]+Table1[[#This Row],[shipping_charges_total]]</f>
        <v>2088</v>
      </c>
      <c r="J5" t="s">
        <v>40</v>
      </c>
      <c r="K5" s="1">
        <v>44800</v>
      </c>
      <c r="L5" t="s">
        <v>21</v>
      </c>
      <c r="M5" t="s">
        <v>41</v>
      </c>
      <c r="N5" s="3">
        <v>6320</v>
      </c>
      <c r="O5" t="s">
        <v>42</v>
      </c>
      <c r="P5">
        <v>1</v>
      </c>
      <c r="Q5">
        <v>1910</v>
      </c>
      <c r="R5">
        <v>1910</v>
      </c>
      <c r="S5">
        <v>1</v>
      </c>
    </row>
    <row r="6" spans="1:19" x14ac:dyDescent="0.3">
      <c r="A6" s="1">
        <v>44777</v>
      </c>
      <c r="B6" t="s">
        <v>43</v>
      </c>
      <c r="C6" t="s">
        <v>27</v>
      </c>
      <c r="D6" t="s">
        <v>44</v>
      </c>
      <c r="E6">
        <v>760001</v>
      </c>
      <c r="F6">
        <v>64.3</v>
      </c>
      <c r="G6">
        <v>1350</v>
      </c>
      <c r="H6">
        <v>108</v>
      </c>
      <c r="I6">
        <f>Table1[[#This Row],[meesho_price]]+Table1[[#This Row],[shipping_charges_total]]</f>
        <v>1458</v>
      </c>
      <c r="J6" t="s">
        <v>45</v>
      </c>
      <c r="K6" s="1">
        <v>44777</v>
      </c>
      <c r="L6" t="s">
        <v>44</v>
      </c>
      <c r="M6" t="s">
        <v>35</v>
      </c>
      <c r="N6" s="3" t="s">
        <v>46</v>
      </c>
      <c r="O6" t="s">
        <v>37</v>
      </c>
      <c r="P6">
        <v>1</v>
      </c>
      <c r="Q6">
        <v>1350</v>
      </c>
      <c r="R6">
        <v>1350</v>
      </c>
      <c r="S6">
        <v>1</v>
      </c>
    </row>
    <row r="7" spans="1:19" x14ac:dyDescent="0.3">
      <c r="A7" s="1">
        <v>44782</v>
      </c>
      <c r="B7" t="s">
        <v>47</v>
      </c>
      <c r="C7" t="s">
        <v>33</v>
      </c>
      <c r="D7" t="s">
        <v>48</v>
      </c>
      <c r="E7">
        <v>400607</v>
      </c>
      <c r="F7">
        <v>64.3</v>
      </c>
      <c r="G7">
        <v>1350</v>
      </c>
      <c r="H7">
        <v>105</v>
      </c>
      <c r="I7">
        <f>Table1[[#This Row],[meesho_price]]+Table1[[#This Row],[shipping_charges_total]]</f>
        <v>1455</v>
      </c>
      <c r="J7" t="s">
        <v>22</v>
      </c>
      <c r="K7" s="1">
        <v>44782</v>
      </c>
      <c r="L7" t="s">
        <v>48</v>
      </c>
      <c r="M7" t="s">
        <v>35</v>
      </c>
      <c r="N7" s="3" t="s">
        <v>46</v>
      </c>
      <c r="O7" t="s">
        <v>37</v>
      </c>
      <c r="P7">
        <v>1</v>
      </c>
      <c r="Q7">
        <v>1350</v>
      </c>
      <c r="R7">
        <v>1350</v>
      </c>
      <c r="S7">
        <v>1</v>
      </c>
    </row>
    <row r="8" spans="1:19" x14ac:dyDescent="0.3">
      <c r="A8" s="1">
        <v>44775</v>
      </c>
      <c r="B8" t="s">
        <v>49</v>
      </c>
      <c r="C8" t="s">
        <v>50</v>
      </c>
      <c r="D8" t="s">
        <v>51</v>
      </c>
      <c r="E8">
        <v>700061</v>
      </c>
      <c r="F8">
        <v>35.72</v>
      </c>
      <c r="G8">
        <v>750</v>
      </c>
      <c r="H8">
        <v>79</v>
      </c>
      <c r="I8">
        <f>Table1[[#This Row],[meesho_price]]+Table1[[#This Row],[shipping_charges_total]]</f>
        <v>829</v>
      </c>
      <c r="J8" t="s">
        <v>22</v>
      </c>
      <c r="K8" s="1">
        <v>44775</v>
      </c>
      <c r="L8" t="s">
        <v>51</v>
      </c>
      <c r="M8" t="s">
        <v>52</v>
      </c>
      <c r="N8" s="3" t="s">
        <v>53</v>
      </c>
      <c r="O8" t="s">
        <v>25</v>
      </c>
      <c r="P8">
        <v>1</v>
      </c>
      <c r="Q8">
        <v>750</v>
      </c>
      <c r="R8">
        <v>750</v>
      </c>
      <c r="S8">
        <v>1</v>
      </c>
    </row>
    <row r="9" spans="1:19" x14ac:dyDescent="0.3">
      <c r="A9" s="1">
        <v>44788</v>
      </c>
      <c r="B9" t="s">
        <v>54</v>
      </c>
      <c r="C9" t="s">
        <v>33</v>
      </c>
      <c r="D9" t="s">
        <v>51</v>
      </c>
      <c r="E9">
        <v>700091</v>
      </c>
      <c r="F9">
        <v>71.44</v>
      </c>
      <c r="G9">
        <v>1500</v>
      </c>
      <c r="H9">
        <v>110</v>
      </c>
      <c r="I9">
        <f>Table1[[#This Row],[meesho_price]]+Table1[[#This Row],[shipping_charges_total]]</f>
        <v>1610</v>
      </c>
      <c r="J9" t="s">
        <v>22</v>
      </c>
      <c r="K9" s="1">
        <v>44788</v>
      </c>
      <c r="L9" t="s">
        <v>51</v>
      </c>
      <c r="M9" t="s">
        <v>55</v>
      </c>
      <c r="N9" s="3" t="s">
        <v>56</v>
      </c>
      <c r="O9" t="s">
        <v>57</v>
      </c>
      <c r="P9">
        <v>1</v>
      </c>
      <c r="Q9">
        <v>1500</v>
      </c>
      <c r="R9">
        <v>1500</v>
      </c>
      <c r="S9">
        <v>1</v>
      </c>
    </row>
    <row r="10" spans="1:19" x14ac:dyDescent="0.3">
      <c r="A10" s="1">
        <v>44781</v>
      </c>
      <c r="B10" t="s">
        <v>58</v>
      </c>
      <c r="C10" t="s">
        <v>27</v>
      </c>
      <c r="D10" t="s">
        <v>59</v>
      </c>
      <c r="E10">
        <v>515501</v>
      </c>
      <c r="F10">
        <v>64.3</v>
      </c>
      <c r="G10">
        <v>1350</v>
      </c>
      <c r="H10">
        <v>114</v>
      </c>
      <c r="I10">
        <f>Table1[[#This Row],[meesho_price]]+Table1[[#This Row],[shipping_charges_total]]</f>
        <v>1464</v>
      </c>
      <c r="J10" t="s">
        <v>45</v>
      </c>
      <c r="K10" s="1">
        <v>44781</v>
      </c>
      <c r="L10" t="s">
        <v>59</v>
      </c>
      <c r="M10" t="s">
        <v>35</v>
      </c>
      <c r="N10" s="3" t="s">
        <v>46</v>
      </c>
      <c r="O10" t="s">
        <v>37</v>
      </c>
      <c r="P10">
        <v>1</v>
      </c>
      <c r="Q10">
        <v>1350</v>
      </c>
      <c r="R10">
        <v>1350</v>
      </c>
      <c r="S10">
        <v>1</v>
      </c>
    </row>
    <row r="11" spans="1:19" x14ac:dyDescent="0.3">
      <c r="A11" s="1">
        <v>44786</v>
      </c>
      <c r="B11" t="s">
        <v>60</v>
      </c>
      <c r="C11" t="s">
        <v>33</v>
      </c>
      <c r="D11" t="s">
        <v>28</v>
      </c>
      <c r="E11">
        <v>201009</v>
      </c>
      <c r="F11">
        <v>64.3</v>
      </c>
      <c r="G11">
        <v>1350</v>
      </c>
      <c r="H11">
        <v>114</v>
      </c>
      <c r="I11">
        <f>Table1[[#This Row],[meesho_price]]+Table1[[#This Row],[shipping_charges_total]]</f>
        <v>1464</v>
      </c>
      <c r="J11" t="s">
        <v>22</v>
      </c>
      <c r="K11" s="1">
        <v>44786</v>
      </c>
      <c r="L11" t="s">
        <v>28</v>
      </c>
      <c r="M11" t="s">
        <v>35</v>
      </c>
      <c r="N11" s="3" t="s">
        <v>61</v>
      </c>
      <c r="O11" t="s">
        <v>37</v>
      </c>
      <c r="P11">
        <v>1</v>
      </c>
      <c r="Q11">
        <v>1350</v>
      </c>
      <c r="R11">
        <v>1350</v>
      </c>
      <c r="S11">
        <v>1</v>
      </c>
    </row>
    <row r="12" spans="1:19" x14ac:dyDescent="0.3">
      <c r="A12" s="1">
        <v>44803</v>
      </c>
      <c r="B12" t="s">
        <v>62</v>
      </c>
      <c r="C12" t="s">
        <v>20</v>
      </c>
      <c r="D12" t="s">
        <v>63</v>
      </c>
      <c r="E12">
        <v>788164</v>
      </c>
      <c r="F12">
        <v>24.72</v>
      </c>
      <c r="G12">
        <v>519</v>
      </c>
      <c r="H12">
        <v>0</v>
      </c>
      <c r="I12">
        <f>Table1[[#This Row],[meesho_price]]+Table1[[#This Row],[shipping_charges_total]]</f>
        <v>519</v>
      </c>
      <c r="J12" t="s">
        <v>22</v>
      </c>
      <c r="K12" s="1">
        <v>44803</v>
      </c>
      <c r="L12" t="s">
        <v>63</v>
      </c>
      <c r="M12" t="s">
        <v>64</v>
      </c>
      <c r="N12" s="3" t="s">
        <v>65</v>
      </c>
      <c r="O12" t="s">
        <v>37</v>
      </c>
      <c r="P12">
        <v>1</v>
      </c>
      <c r="Q12">
        <v>429</v>
      </c>
      <c r="R12">
        <v>429</v>
      </c>
      <c r="S12">
        <v>1</v>
      </c>
    </row>
    <row r="13" spans="1:19" x14ac:dyDescent="0.3">
      <c r="A13" s="1">
        <v>44796</v>
      </c>
      <c r="B13" t="s">
        <v>66</v>
      </c>
      <c r="C13" t="s">
        <v>27</v>
      </c>
      <c r="D13" t="s">
        <v>67</v>
      </c>
      <c r="E13">
        <v>144402</v>
      </c>
      <c r="F13">
        <v>116.96</v>
      </c>
      <c r="G13">
        <v>2456</v>
      </c>
      <c r="H13">
        <v>0</v>
      </c>
      <c r="I13">
        <f>Table1[[#This Row],[meesho_price]]+Table1[[#This Row],[shipping_charges_total]]</f>
        <v>2456</v>
      </c>
      <c r="J13" t="s">
        <v>45</v>
      </c>
      <c r="K13" s="1">
        <v>44796</v>
      </c>
      <c r="L13" t="s">
        <v>67</v>
      </c>
      <c r="M13" t="s">
        <v>68</v>
      </c>
      <c r="N13" s="3" t="s">
        <v>69</v>
      </c>
      <c r="O13" t="s">
        <v>42</v>
      </c>
      <c r="P13">
        <v>1</v>
      </c>
      <c r="Q13">
        <v>2299</v>
      </c>
      <c r="R13">
        <v>2299</v>
      </c>
      <c r="S13">
        <v>1</v>
      </c>
    </row>
    <row r="14" spans="1:19" x14ac:dyDescent="0.3">
      <c r="A14" s="1">
        <v>44801</v>
      </c>
      <c r="B14" t="s">
        <v>70</v>
      </c>
      <c r="C14" t="s">
        <v>20</v>
      </c>
      <c r="D14" t="s">
        <v>21</v>
      </c>
      <c r="E14">
        <v>182204</v>
      </c>
      <c r="F14">
        <v>70.239999999999995</v>
      </c>
      <c r="G14">
        <v>1475</v>
      </c>
      <c r="H14">
        <v>0</v>
      </c>
      <c r="I14">
        <f>Table1[[#This Row],[meesho_price]]+Table1[[#This Row],[shipping_charges_total]]</f>
        <v>1475</v>
      </c>
      <c r="J14" t="s">
        <v>22</v>
      </c>
      <c r="K14" s="1">
        <v>44801</v>
      </c>
      <c r="L14" t="s">
        <v>21</v>
      </c>
      <c r="M14" t="s">
        <v>71</v>
      </c>
      <c r="N14" s="3" t="s">
        <v>72</v>
      </c>
      <c r="O14" t="s">
        <v>57</v>
      </c>
      <c r="P14">
        <v>1</v>
      </c>
      <c r="Q14">
        <v>1500</v>
      </c>
      <c r="R14">
        <v>1350</v>
      </c>
      <c r="S14">
        <v>1</v>
      </c>
    </row>
    <row r="15" spans="1:19" x14ac:dyDescent="0.3">
      <c r="A15" s="1">
        <v>44788</v>
      </c>
      <c r="B15" t="s">
        <v>73</v>
      </c>
      <c r="C15" t="s">
        <v>27</v>
      </c>
      <c r="D15" t="s">
        <v>74</v>
      </c>
      <c r="E15">
        <v>452001</v>
      </c>
      <c r="F15">
        <v>99.86</v>
      </c>
      <c r="G15">
        <v>2097</v>
      </c>
      <c r="H15">
        <v>0</v>
      </c>
      <c r="I15">
        <f>Table1[[#This Row],[meesho_price]]+Table1[[#This Row],[shipping_charges_total]]</f>
        <v>2097</v>
      </c>
      <c r="J15" t="s">
        <v>45</v>
      </c>
      <c r="K15" s="1">
        <v>44788</v>
      </c>
      <c r="L15" t="s">
        <v>74</v>
      </c>
      <c r="M15" t="s">
        <v>75</v>
      </c>
      <c r="N15" s="3" t="s">
        <v>76</v>
      </c>
      <c r="O15" t="s">
        <v>42</v>
      </c>
      <c r="P15">
        <v>1</v>
      </c>
      <c r="Q15">
        <v>1999</v>
      </c>
      <c r="R15">
        <v>1999</v>
      </c>
      <c r="S15">
        <v>1</v>
      </c>
    </row>
    <row r="16" spans="1:19" x14ac:dyDescent="0.3">
      <c r="A16" s="1">
        <v>44798</v>
      </c>
      <c r="B16" t="s">
        <v>77</v>
      </c>
      <c r="C16" t="s">
        <v>33</v>
      </c>
      <c r="D16" t="s">
        <v>28</v>
      </c>
      <c r="E16">
        <v>226024</v>
      </c>
      <c r="F16">
        <v>24.2</v>
      </c>
      <c r="G16">
        <v>508</v>
      </c>
      <c r="H16">
        <v>0</v>
      </c>
      <c r="I16">
        <f>Table1[[#This Row],[meesho_price]]+Table1[[#This Row],[shipping_charges_total]]</f>
        <v>508</v>
      </c>
      <c r="J16" t="s">
        <v>22</v>
      </c>
      <c r="K16" s="1">
        <v>44798</v>
      </c>
      <c r="L16" t="s">
        <v>28</v>
      </c>
      <c r="M16" t="s">
        <v>64</v>
      </c>
      <c r="N16" s="3" t="s">
        <v>65</v>
      </c>
      <c r="O16" t="s">
        <v>37</v>
      </c>
      <c r="P16">
        <v>1</v>
      </c>
      <c r="Q16">
        <v>429</v>
      </c>
      <c r="R16">
        <v>429</v>
      </c>
      <c r="S16">
        <v>1</v>
      </c>
    </row>
    <row r="17" spans="1:19" x14ac:dyDescent="0.3">
      <c r="A17" s="1">
        <v>44788</v>
      </c>
      <c r="B17" t="s">
        <v>78</v>
      </c>
      <c r="C17" t="s">
        <v>50</v>
      </c>
      <c r="D17" t="s">
        <v>79</v>
      </c>
      <c r="E17">
        <v>600117</v>
      </c>
      <c r="F17">
        <v>64.3</v>
      </c>
      <c r="G17">
        <v>1350</v>
      </c>
      <c r="H17">
        <v>114</v>
      </c>
      <c r="I17">
        <f>Table1[[#This Row],[meesho_price]]+Table1[[#This Row],[shipping_charges_total]]</f>
        <v>1464</v>
      </c>
      <c r="J17" t="s">
        <v>22</v>
      </c>
      <c r="K17" s="1">
        <v>44788</v>
      </c>
      <c r="L17" t="s">
        <v>79</v>
      </c>
      <c r="M17" t="s">
        <v>35</v>
      </c>
      <c r="N17" s="3" t="s">
        <v>46</v>
      </c>
      <c r="O17" t="s">
        <v>37</v>
      </c>
      <c r="P17">
        <v>1</v>
      </c>
      <c r="Q17">
        <v>1350</v>
      </c>
      <c r="R17">
        <v>1350</v>
      </c>
      <c r="S17">
        <v>1</v>
      </c>
    </row>
    <row r="18" spans="1:19" x14ac:dyDescent="0.3">
      <c r="A18" s="1">
        <v>44798</v>
      </c>
      <c r="B18" t="s">
        <v>80</v>
      </c>
      <c r="C18" t="s">
        <v>50</v>
      </c>
      <c r="D18" t="s">
        <v>81</v>
      </c>
      <c r="E18">
        <v>332001</v>
      </c>
      <c r="F18">
        <v>66.680000000000007</v>
      </c>
      <c r="G18">
        <v>1400</v>
      </c>
      <c r="H18">
        <v>81</v>
      </c>
      <c r="I18">
        <f>Table1[[#This Row],[meesho_price]]+Table1[[#This Row],[shipping_charges_total]]</f>
        <v>1481</v>
      </c>
      <c r="J18" t="s">
        <v>22</v>
      </c>
      <c r="K18" s="1">
        <v>44798</v>
      </c>
      <c r="L18" t="s">
        <v>81</v>
      </c>
      <c r="M18" t="s">
        <v>82</v>
      </c>
      <c r="N18" s="3" t="s">
        <v>83</v>
      </c>
      <c r="O18" t="s">
        <v>84</v>
      </c>
      <c r="P18">
        <v>1</v>
      </c>
      <c r="Q18">
        <v>1400</v>
      </c>
      <c r="R18">
        <v>1400</v>
      </c>
      <c r="S18">
        <v>1</v>
      </c>
    </row>
    <row r="19" spans="1:19" x14ac:dyDescent="0.3">
      <c r="A19" s="1">
        <v>44791</v>
      </c>
      <c r="B19" t="s">
        <v>85</v>
      </c>
      <c r="C19" t="s">
        <v>27</v>
      </c>
      <c r="D19" t="s">
        <v>59</v>
      </c>
      <c r="E19">
        <v>533103</v>
      </c>
      <c r="F19">
        <v>64.3</v>
      </c>
      <c r="G19">
        <v>1350</v>
      </c>
      <c r="H19">
        <v>114</v>
      </c>
      <c r="I19">
        <f>Table1[[#This Row],[meesho_price]]+Table1[[#This Row],[shipping_charges_total]]</f>
        <v>1464</v>
      </c>
      <c r="J19" t="s">
        <v>45</v>
      </c>
      <c r="K19" s="1">
        <v>44791</v>
      </c>
      <c r="L19" t="s">
        <v>59</v>
      </c>
      <c r="M19" t="s">
        <v>35</v>
      </c>
      <c r="N19" s="3" t="s">
        <v>86</v>
      </c>
      <c r="O19" t="s">
        <v>37</v>
      </c>
      <c r="P19">
        <v>1</v>
      </c>
      <c r="Q19">
        <v>1350</v>
      </c>
      <c r="R19">
        <v>1350</v>
      </c>
      <c r="S19">
        <v>1</v>
      </c>
    </row>
    <row r="20" spans="1:19" x14ac:dyDescent="0.3">
      <c r="A20" s="1">
        <v>44783</v>
      </c>
      <c r="B20" t="s">
        <v>87</v>
      </c>
      <c r="C20" t="s">
        <v>33</v>
      </c>
      <c r="D20" t="s">
        <v>44</v>
      </c>
      <c r="E20">
        <v>765015</v>
      </c>
      <c r="F20">
        <v>65.14</v>
      </c>
      <c r="G20">
        <v>1368</v>
      </c>
      <c r="H20">
        <v>81</v>
      </c>
      <c r="I20">
        <f>Table1[[#This Row],[meesho_price]]+Table1[[#This Row],[shipping_charges_total]]</f>
        <v>1449</v>
      </c>
      <c r="J20" t="s">
        <v>22</v>
      </c>
      <c r="K20" s="1">
        <v>44783</v>
      </c>
      <c r="L20" t="s">
        <v>44</v>
      </c>
      <c r="M20" t="s">
        <v>82</v>
      </c>
      <c r="N20" s="3" t="s">
        <v>83</v>
      </c>
      <c r="O20" t="s">
        <v>84</v>
      </c>
      <c r="P20">
        <v>1</v>
      </c>
      <c r="Q20">
        <v>1368</v>
      </c>
      <c r="R20">
        <v>1368</v>
      </c>
      <c r="S20">
        <v>1</v>
      </c>
    </row>
    <row r="21" spans="1:19" x14ac:dyDescent="0.3">
      <c r="A21" s="1">
        <v>44798</v>
      </c>
      <c r="B21" t="s">
        <v>88</v>
      </c>
      <c r="C21" t="s">
        <v>33</v>
      </c>
      <c r="D21" t="s">
        <v>21</v>
      </c>
      <c r="E21">
        <v>181224</v>
      </c>
      <c r="F21">
        <v>24.72</v>
      </c>
      <c r="G21">
        <v>519</v>
      </c>
      <c r="H21">
        <v>0</v>
      </c>
      <c r="I21">
        <f>Table1[[#This Row],[meesho_price]]+Table1[[#This Row],[shipping_charges_total]]</f>
        <v>519</v>
      </c>
      <c r="J21" t="s">
        <v>22</v>
      </c>
      <c r="K21" s="1">
        <v>44798</v>
      </c>
      <c r="L21" t="s">
        <v>21</v>
      </c>
      <c r="M21" t="s">
        <v>64</v>
      </c>
      <c r="N21" s="3" t="s">
        <v>65</v>
      </c>
      <c r="O21" t="s">
        <v>37</v>
      </c>
      <c r="P21">
        <v>1</v>
      </c>
      <c r="Q21">
        <v>429</v>
      </c>
      <c r="R21">
        <v>429</v>
      </c>
      <c r="S21">
        <v>1</v>
      </c>
    </row>
    <row r="22" spans="1:19" x14ac:dyDescent="0.3">
      <c r="A22" s="1">
        <v>44794</v>
      </c>
      <c r="B22" t="s">
        <v>89</v>
      </c>
      <c r="C22" t="s">
        <v>33</v>
      </c>
      <c r="D22" t="s">
        <v>90</v>
      </c>
      <c r="E22">
        <v>141007</v>
      </c>
      <c r="F22">
        <v>64.3</v>
      </c>
      <c r="G22">
        <v>1350</v>
      </c>
      <c r="H22">
        <v>114</v>
      </c>
      <c r="I22">
        <f>Table1[[#This Row],[meesho_price]]+Table1[[#This Row],[shipping_charges_total]]</f>
        <v>1464</v>
      </c>
      <c r="J22" t="s">
        <v>22</v>
      </c>
      <c r="K22" s="1">
        <v>44794</v>
      </c>
      <c r="L22" t="s">
        <v>90</v>
      </c>
      <c r="M22" t="s">
        <v>35</v>
      </c>
      <c r="N22" s="3" t="s">
        <v>61</v>
      </c>
      <c r="O22" t="s">
        <v>37</v>
      </c>
      <c r="P22">
        <v>1</v>
      </c>
      <c r="Q22">
        <v>1350</v>
      </c>
      <c r="R22">
        <v>1350</v>
      </c>
      <c r="S22">
        <v>1</v>
      </c>
    </row>
    <row r="23" spans="1:19" x14ac:dyDescent="0.3">
      <c r="A23" s="1">
        <v>44803</v>
      </c>
      <c r="B23" t="s">
        <v>91</v>
      </c>
      <c r="C23" t="s">
        <v>20</v>
      </c>
      <c r="D23" t="s">
        <v>92</v>
      </c>
      <c r="E23">
        <v>495671</v>
      </c>
      <c r="F23">
        <v>65.14</v>
      </c>
      <c r="G23">
        <v>1368</v>
      </c>
      <c r="H23">
        <v>110</v>
      </c>
      <c r="I23">
        <f>Table1[[#This Row],[meesho_price]]+Table1[[#This Row],[shipping_charges_total]]</f>
        <v>1478</v>
      </c>
      <c r="J23" t="s">
        <v>22</v>
      </c>
      <c r="K23" s="1">
        <v>44803</v>
      </c>
      <c r="L23" t="s">
        <v>92</v>
      </c>
      <c r="M23" t="s">
        <v>23</v>
      </c>
      <c r="N23" s="3" t="s">
        <v>24</v>
      </c>
      <c r="O23" t="s">
        <v>57</v>
      </c>
      <c r="P23">
        <v>1</v>
      </c>
      <c r="Q23">
        <v>1368</v>
      </c>
      <c r="R23">
        <v>1368</v>
      </c>
      <c r="S23">
        <v>1</v>
      </c>
    </row>
    <row r="24" spans="1:19" x14ac:dyDescent="0.3">
      <c r="A24" s="1">
        <v>44779</v>
      </c>
      <c r="B24" t="s">
        <v>93</v>
      </c>
      <c r="C24" t="s">
        <v>50</v>
      </c>
      <c r="D24" t="s">
        <v>34</v>
      </c>
      <c r="E24">
        <v>505490</v>
      </c>
      <c r="F24">
        <v>64.3</v>
      </c>
      <c r="G24">
        <v>1350</v>
      </c>
      <c r="H24">
        <v>114</v>
      </c>
      <c r="I24">
        <f>Table1[[#This Row],[meesho_price]]+Table1[[#This Row],[shipping_charges_total]]</f>
        <v>1464</v>
      </c>
      <c r="J24" t="s">
        <v>22</v>
      </c>
      <c r="K24" s="1">
        <v>44779</v>
      </c>
      <c r="L24" t="s">
        <v>34</v>
      </c>
      <c r="M24" t="s">
        <v>35</v>
      </c>
      <c r="N24" s="3" t="s">
        <v>36</v>
      </c>
      <c r="O24" t="s">
        <v>37</v>
      </c>
      <c r="P24">
        <v>1</v>
      </c>
      <c r="Q24">
        <v>1350</v>
      </c>
      <c r="R24">
        <v>1350</v>
      </c>
      <c r="S24">
        <v>1</v>
      </c>
    </row>
    <row r="25" spans="1:19" x14ac:dyDescent="0.3">
      <c r="A25" s="1">
        <v>44802</v>
      </c>
      <c r="B25" t="s">
        <v>94</v>
      </c>
      <c r="C25" t="s">
        <v>20</v>
      </c>
      <c r="D25" t="s">
        <v>95</v>
      </c>
      <c r="E25">
        <v>848504</v>
      </c>
      <c r="F25">
        <v>60.06</v>
      </c>
      <c r="G25">
        <v>1261</v>
      </c>
      <c r="H25">
        <v>114</v>
      </c>
      <c r="I25">
        <f>Table1[[#This Row],[meesho_price]]+Table1[[#This Row],[shipping_charges_total]]</f>
        <v>1375</v>
      </c>
      <c r="J25" t="s">
        <v>45</v>
      </c>
      <c r="K25" s="1">
        <v>44802</v>
      </c>
      <c r="L25" t="s">
        <v>95</v>
      </c>
      <c r="M25" t="s">
        <v>96</v>
      </c>
      <c r="N25" s="3" t="s">
        <v>97</v>
      </c>
      <c r="O25" t="s">
        <v>25</v>
      </c>
      <c r="P25">
        <v>1</v>
      </c>
      <c r="Q25">
        <v>1261</v>
      </c>
      <c r="R25">
        <v>1261</v>
      </c>
      <c r="S25">
        <v>1</v>
      </c>
    </row>
    <row r="26" spans="1:19" x14ac:dyDescent="0.3">
      <c r="A26" s="1">
        <v>44787</v>
      </c>
      <c r="B26" t="s">
        <v>98</v>
      </c>
      <c r="C26" t="s">
        <v>27</v>
      </c>
      <c r="D26" t="s">
        <v>59</v>
      </c>
      <c r="E26">
        <v>524003</v>
      </c>
      <c r="F26">
        <v>64.3</v>
      </c>
      <c r="G26">
        <v>1350</v>
      </c>
      <c r="H26">
        <v>114</v>
      </c>
      <c r="I26">
        <f>Table1[[#This Row],[meesho_price]]+Table1[[#This Row],[shipping_charges_total]]</f>
        <v>1464</v>
      </c>
      <c r="J26" t="s">
        <v>45</v>
      </c>
      <c r="K26" s="1">
        <v>44787</v>
      </c>
      <c r="L26" t="s">
        <v>59</v>
      </c>
      <c r="M26" t="s">
        <v>35</v>
      </c>
      <c r="N26" s="3" t="s">
        <v>36</v>
      </c>
      <c r="O26" t="s">
        <v>37</v>
      </c>
      <c r="P26">
        <v>1</v>
      </c>
      <c r="Q26">
        <v>1350</v>
      </c>
      <c r="R26">
        <v>1350</v>
      </c>
      <c r="S26">
        <v>1</v>
      </c>
    </row>
    <row r="27" spans="1:19" x14ac:dyDescent="0.3">
      <c r="A27" s="1">
        <v>44798</v>
      </c>
      <c r="B27" t="s">
        <v>99</v>
      </c>
      <c r="C27" t="s">
        <v>33</v>
      </c>
      <c r="D27" t="s">
        <v>81</v>
      </c>
      <c r="E27">
        <v>324002</v>
      </c>
      <c r="F27">
        <v>23.48</v>
      </c>
      <c r="G27">
        <v>493</v>
      </c>
      <c r="H27">
        <v>0</v>
      </c>
      <c r="I27">
        <f>Table1[[#This Row],[meesho_price]]+Table1[[#This Row],[shipping_charges_total]]</f>
        <v>493</v>
      </c>
      <c r="J27" t="s">
        <v>22</v>
      </c>
      <c r="K27" s="1">
        <v>44798</v>
      </c>
      <c r="L27" t="s">
        <v>81</v>
      </c>
      <c r="M27" t="s">
        <v>64</v>
      </c>
      <c r="N27" s="3" t="s">
        <v>65</v>
      </c>
      <c r="O27" t="s">
        <v>37</v>
      </c>
      <c r="P27">
        <v>1</v>
      </c>
      <c r="Q27">
        <v>414</v>
      </c>
      <c r="R27">
        <v>414</v>
      </c>
      <c r="S27">
        <v>1</v>
      </c>
    </row>
    <row r="28" spans="1:19" x14ac:dyDescent="0.3">
      <c r="A28" s="1">
        <v>44800</v>
      </c>
      <c r="B28" t="s">
        <v>100</v>
      </c>
      <c r="C28" t="s">
        <v>33</v>
      </c>
      <c r="D28" t="s">
        <v>92</v>
      </c>
      <c r="E28">
        <v>490026</v>
      </c>
      <c r="F28">
        <v>64</v>
      </c>
      <c r="G28">
        <v>1344</v>
      </c>
      <c r="H28">
        <v>110</v>
      </c>
      <c r="I28">
        <f>Table1[[#This Row],[meesho_price]]+Table1[[#This Row],[shipping_charges_total]]</f>
        <v>1454</v>
      </c>
      <c r="J28" t="s">
        <v>22</v>
      </c>
      <c r="K28" s="1">
        <v>44800</v>
      </c>
      <c r="L28" t="s">
        <v>92</v>
      </c>
      <c r="M28" t="s">
        <v>23</v>
      </c>
      <c r="N28" s="3" t="s">
        <v>24</v>
      </c>
      <c r="O28" t="s">
        <v>57</v>
      </c>
      <c r="P28">
        <v>1</v>
      </c>
      <c r="Q28">
        <v>1400</v>
      </c>
      <c r="R28">
        <v>1344</v>
      </c>
      <c r="S28">
        <v>1</v>
      </c>
    </row>
    <row r="29" spans="1:19" x14ac:dyDescent="0.3">
      <c r="A29" s="1">
        <v>44787</v>
      </c>
      <c r="B29" t="s">
        <v>101</v>
      </c>
      <c r="C29" t="s">
        <v>33</v>
      </c>
      <c r="D29" t="s">
        <v>79</v>
      </c>
      <c r="E29">
        <v>620008</v>
      </c>
      <c r="F29">
        <v>27.68</v>
      </c>
      <c r="G29">
        <v>581</v>
      </c>
      <c r="H29">
        <v>0</v>
      </c>
      <c r="I29">
        <f>Table1[[#This Row],[meesho_price]]+Table1[[#This Row],[shipping_charges_total]]</f>
        <v>581</v>
      </c>
      <c r="J29" t="s">
        <v>22</v>
      </c>
      <c r="K29" s="1">
        <v>44787</v>
      </c>
      <c r="L29" t="s">
        <v>79</v>
      </c>
      <c r="M29" t="s">
        <v>102</v>
      </c>
      <c r="N29" s="3">
        <v>45678</v>
      </c>
      <c r="O29" t="s">
        <v>57</v>
      </c>
      <c r="P29">
        <v>1</v>
      </c>
      <c r="Q29">
        <v>500</v>
      </c>
      <c r="R29">
        <v>500</v>
      </c>
      <c r="S29">
        <v>1</v>
      </c>
    </row>
    <row r="30" spans="1:19" x14ac:dyDescent="0.3">
      <c r="A30" s="1">
        <v>44785</v>
      </c>
      <c r="B30" t="s">
        <v>103</v>
      </c>
      <c r="C30" t="s">
        <v>50</v>
      </c>
      <c r="D30" t="s">
        <v>51</v>
      </c>
      <c r="E30">
        <v>700030</v>
      </c>
      <c r="F30">
        <v>64.3</v>
      </c>
      <c r="G30">
        <v>1350</v>
      </c>
      <c r="H30">
        <v>114</v>
      </c>
      <c r="I30">
        <f>Table1[[#This Row],[meesho_price]]+Table1[[#This Row],[shipping_charges_total]]</f>
        <v>1464</v>
      </c>
      <c r="J30" t="s">
        <v>22</v>
      </c>
      <c r="K30" s="1">
        <v>44785</v>
      </c>
      <c r="L30" t="s">
        <v>51</v>
      </c>
      <c r="M30" t="s">
        <v>35</v>
      </c>
      <c r="N30" s="3" t="s">
        <v>36</v>
      </c>
      <c r="O30" t="s">
        <v>37</v>
      </c>
      <c r="P30">
        <v>1</v>
      </c>
      <c r="Q30">
        <v>1350</v>
      </c>
      <c r="R30">
        <v>1350</v>
      </c>
      <c r="S30">
        <v>1</v>
      </c>
    </row>
    <row r="31" spans="1:19" x14ac:dyDescent="0.3">
      <c r="A31" s="1">
        <v>44804</v>
      </c>
      <c r="B31" t="s">
        <v>104</v>
      </c>
      <c r="C31" t="s">
        <v>20</v>
      </c>
      <c r="D31" t="s">
        <v>105</v>
      </c>
      <c r="E31">
        <v>560005</v>
      </c>
      <c r="F31">
        <v>100.3</v>
      </c>
      <c r="G31">
        <v>2106</v>
      </c>
      <c r="H31">
        <v>0</v>
      </c>
      <c r="I31">
        <f>Table1[[#This Row],[meesho_price]]+Table1[[#This Row],[shipping_charges_total]]</f>
        <v>2106</v>
      </c>
      <c r="J31" t="s">
        <v>22</v>
      </c>
      <c r="K31" s="1">
        <v>44804</v>
      </c>
      <c r="L31" t="s">
        <v>105</v>
      </c>
      <c r="M31" t="s">
        <v>41</v>
      </c>
      <c r="N31" s="3">
        <v>6320</v>
      </c>
      <c r="O31" t="s">
        <v>42</v>
      </c>
      <c r="P31">
        <v>1</v>
      </c>
      <c r="Q31">
        <v>1949</v>
      </c>
      <c r="R31">
        <v>1949</v>
      </c>
      <c r="S31">
        <v>1</v>
      </c>
    </row>
    <row r="32" spans="1:19" x14ac:dyDescent="0.3">
      <c r="A32" s="1">
        <v>44781</v>
      </c>
      <c r="B32" t="s">
        <v>106</v>
      </c>
      <c r="C32" t="s">
        <v>50</v>
      </c>
      <c r="D32" t="s">
        <v>51</v>
      </c>
      <c r="E32">
        <v>742102</v>
      </c>
      <c r="F32">
        <v>64.3</v>
      </c>
      <c r="G32">
        <v>1350</v>
      </c>
      <c r="H32">
        <v>114</v>
      </c>
      <c r="I32">
        <f>Table1[[#This Row],[meesho_price]]+Table1[[#This Row],[shipping_charges_total]]</f>
        <v>1464</v>
      </c>
      <c r="J32" t="s">
        <v>22</v>
      </c>
      <c r="K32" s="1">
        <v>44781</v>
      </c>
      <c r="L32" t="s">
        <v>51</v>
      </c>
      <c r="M32" t="s">
        <v>35</v>
      </c>
      <c r="N32" s="3" t="s">
        <v>36</v>
      </c>
      <c r="O32" t="s">
        <v>37</v>
      </c>
      <c r="P32">
        <v>1</v>
      </c>
      <c r="Q32">
        <v>1350</v>
      </c>
      <c r="R32">
        <v>1350</v>
      </c>
      <c r="S32">
        <v>1</v>
      </c>
    </row>
    <row r="33" spans="1:19" x14ac:dyDescent="0.3">
      <c r="A33" s="1">
        <v>44786</v>
      </c>
      <c r="B33" t="s">
        <v>107</v>
      </c>
      <c r="C33" t="s">
        <v>108</v>
      </c>
      <c r="D33" t="s">
        <v>21</v>
      </c>
      <c r="E33">
        <v>185151</v>
      </c>
      <c r="F33">
        <v>62.44</v>
      </c>
      <c r="G33">
        <v>1311</v>
      </c>
      <c r="H33">
        <v>123</v>
      </c>
      <c r="I33">
        <f>Table1[[#This Row],[meesho_price]]+Table1[[#This Row],[shipping_charges_total]]</f>
        <v>1434</v>
      </c>
      <c r="J33" t="s">
        <v>22</v>
      </c>
      <c r="K33" s="1">
        <v>44786</v>
      </c>
      <c r="L33" t="s">
        <v>21</v>
      </c>
      <c r="M33" t="s">
        <v>35</v>
      </c>
      <c r="N33" s="3" t="s">
        <v>61</v>
      </c>
      <c r="O33" t="s">
        <v>37</v>
      </c>
      <c r="P33">
        <v>1</v>
      </c>
      <c r="Q33">
        <v>1311</v>
      </c>
      <c r="R33">
        <v>1311</v>
      </c>
      <c r="S33">
        <v>1</v>
      </c>
    </row>
    <row r="34" spans="1:19" x14ac:dyDescent="0.3">
      <c r="A34" s="1">
        <v>44786</v>
      </c>
      <c r="B34" t="s">
        <v>107</v>
      </c>
      <c r="C34" t="s">
        <v>108</v>
      </c>
      <c r="D34" t="s">
        <v>21</v>
      </c>
      <c r="E34">
        <v>185151</v>
      </c>
      <c r="F34">
        <v>62.44</v>
      </c>
      <c r="G34">
        <v>1311</v>
      </c>
      <c r="H34">
        <v>123</v>
      </c>
      <c r="I34">
        <f>Table1[[#This Row],[meesho_price]]+Table1[[#This Row],[shipping_charges_total]]</f>
        <v>1434</v>
      </c>
      <c r="J34" t="s">
        <v>22</v>
      </c>
      <c r="K34" s="1">
        <v>44792</v>
      </c>
      <c r="L34" t="s">
        <v>21</v>
      </c>
      <c r="M34" t="s">
        <v>35</v>
      </c>
      <c r="N34" s="3" t="s">
        <v>61</v>
      </c>
      <c r="O34" t="s">
        <v>37</v>
      </c>
      <c r="P34">
        <v>1</v>
      </c>
      <c r="Q34">
        <v>1311</v>
      </c>
      <c r="R34">
        <v>1311</v>
      </c>
      <c r="S34">
        <v>1</v>
      </c>
    </row>
    <row r="35" spans="1:19" x14ac:dyDescent="0.3">
      <c r="A35" s="1">
        <v>44798</v>
      </c>
      <c r="B35" t="s">
        <v>109</v>
      </c>
      <c r="C35" t="s">
        <v>20</v>
      </c>
      <c r="D35" t="s">
        <v>110</v>
      </c>
      <c r="E35">
        <v>671533</v>
      </c>
      <c r="F35">
        <v>24.2</v>
      </c>
      <c r="G35">
        <v>508</v>
      </c>
      <c r="H35">
        <v>0</v>
      </c>
      <c r="I35">
        <f>Table1[[#This Row],[meesho_price]]+Table1[[#This Row],[shipping_charges_total]]</f>
        <v>508</v>
      </c>
      <c r="J35" t="s">
        <v>45</v>
      </c>
      <c r="K35" s="1">
        <v>44798</v>
      </c>
      <c r="L35" t="s">
        <v>110</v>
      </c>
      <c r="M35" t="s">
        <v>64</v>
      </c>
      <c r="N35" s="3" t="s">
        <v>65</v>
      </c>
      <c r="O35" t="s">
        <v>37</v>
      </c>
      <c r="P35">
        <v>1</v>
      </c>
      <c r="Q35">
        <v>429</v>
      </c>
      <c r="R35">
        <v>429</v>
      </c>
      <c r="S35">
        <v>1</v>
      </c>
    </row>
    <row r="36" spans="1:19" x14ac:dyDescent="0.3">
      <c r="A36" s="1">
        <v>44777</v>
      </c>
      <c r="B36" t="s">
        <v>111</v>
      </c>
      <c r="C36" t="s">
        <v>33</v>
      </c>
      <c r="D36" t="s">
        <v>112</v>
      </c>
      <c r="E36">
        <v>452002</v>
      </c>
      <c r="F36">
        <v>64.3</v>
      </c>
      <c r="G36">
        <v>1350</v>
      </c>
      <c r="H36">
        <v>108</v>
      </c>
      <c r="I36">
        <f>Table1[[#This Row],[meesho_price]]+Table1[[#This Row],[shipping_charges_total]]</f>
        <v>1458</v>
      </c>
      <c r="J36" t="s">
        <v>22</v>
      </c>
      <c r="K36" s="1">
        <v>44777</v>
      </c>
      <c r="L36" t="s">
        <v>112</v>
      </c>
      <c r="M36" t="s">
        <v>35</v>
      </c>
      <c r="N36" s="3" t="s">
        <v>36</v>
      </c>
      <c r="O36" t="s">
        <v>37</v>
      </c>
      <c r="P36">
        <v>1</v>
      </c>
      <c r="Q36">
        <v>1350</v>
      </c>
      <c r="R36">
        <v>1350</v>
      </c>
      <c r="S36">
        <v>1</v>
      </c>
    </row>
    <row r="37" spans="1:19" x14ac:dyDescent="0.3">
      <c r="A37" s="1">
        <v>44799</v>
      </c>
      <c r="B37" t="s">
        <v>113</v>
      </c>
      <c r="C37" t="s">
        <v>50</v>
      </c>
      <c r="D37" t="s">
        <v>110</v>
      </c>
      <c r="E37">
        <v>670604</v>
      </c>
      <c r="F37">
        <v>71.44</v>
      </c>
      <c r="G37">
        <v>1500</v>
      </c>
      <c r="H37">
        <v>114</v>
      </c>
      <c r="I37">
        <f>Table1[[#This Row],[meesho_price]]+Table1[[#This Row],[shipping_charges_total]]</f>
        <v>1614</v>
      </c>
      <c r="J37" t="s">
        <v>22</v>
      </c>
      <c r="K37" s="1">
        <v>44799</v>
      </c>
      <c r="L37" t="s">
        <v>110</v>
      </c>
      <c r="M37" t="s">
        <v>114</v>
      </c>
      <c r="N37" s="3">
        <v>1265610464</v>
      </c>
      <c r="O37" t="s">
        <v>37</v>
      </c>
      <c r="P37">
        <v>1</v>
      </c>
      <c r="Q37">
        <v>1500</v>
      </c>
      <c r="R37">
        <v>1500</v>
      </c>
      <c r="S37">
        <v>1</v>
      </c>
    </row>
    <row r="38" spans="1:19" x14ac:dyDescent="0.3">
      <c r="A38" s="1">
        <v>44799</v>
      </c>
      <c r="B38" t="s">
        <v>115</v>
      </c>
      <c r="C38" t="s">
        <v>20</v>
      </c>
      <c r="D38" t="s">
        <v>59</v>
      </c>
      <c r="E38">
        <v>517520</v>
      </c>
      <c r="F38">
        <v>23.48</v>
      </c>
      <c r="G38">
        <v>493</v>
      </c>
      <c r="H38">
        <v>0</v>
      </c>
      <c r="I38">
        <f>Table1[[#This Row],[meesho_price]]+Table1[[#This Row],[shipping_charges_total]]</f>
        <v>493</v>
      </c>
      <c r="J38" t="s">
        <v>45</v>
      </c>
      <c r="K38" s="1">
        <v>44799</v>
      </c>
      <c r="L38" t="s">
        <v>59</v>
      </c>
      <c r="M38" t="s">
        <v>64</v>
      </c>
      <c r="N38" s="3" t="s">
        <v>65</v>
      </c>
      <c r="O38" t="s">
        <v>37</v>
      </c>
      <c r="P38">
        <v>1</v>
      </c>
      <c r="Q38">
        <v>414</v>
      </c>
      <c r="R38">
        <v>414</v>
      </c>
      <c r="S38">
        <v>1</v>
      </c>
    </row>
    <row r="39" spans="1:19" x14ac:dyDescent="0.3">
      <c r="A39" s="1">
        <v>44788</v>
      </c>
      <c r="B39" t="s">
        <v>116</v>
      </c>
      <c r="C39" t="s">
        <v>50</v>
      </c>
      <c r="D39" t="s">
        <v>117</v>
      </c>
      <c r="E39">
        <v>735211</v>
      </c>
      <c r="F39">
        <v>64.3</v>
      </c>
      <c r="G39">
        <v>1350</v>
      </c>
      <c r="H39">
        <v>114</v>
      </c>
      <c r="I39">
        <f>Table1[[#This Row],[meesho_price]]+Table1[[#This Row],[shipping_charges_total]]</f>
        <v>1464</v>
      </c>
      <c r="J39" t="s">
        <v>22</v>
      </c>
      <c r="K39" s="1">
        <v>44788</v>
      </c>
      <c r="L39" t="s">
        <v>117</v>
      </c>
      <c r="M39" t="s">
        <v>35</v>
      </c>
      <c r="N39" s="3" t="s">
        <v>46</v>
      </c>
      <c r="O39" t="s">
        <v>37</v>
      </c>
      <c r="P39">
        <v>1</v>
      </c>
      <c r="Q39">
        <v>1350</v>
      </c>
      <c r="R39">
        <v>1350</v>
      </c>
      <c r="S39">
        <v>1</v>
      </c>
    </row>
    <row r="40" spans="1:19" x14ac:dyDescent="0.3">
      <c r="A40" s="1">
        <v>44796</v>
      </c>
      <c r="B40" t="s">
        <v>118</v>
      </c>
      <c r="C40" t="s">
        <v>27</v>
      </c>
      <c r="D40" t="s">
        <v>21</v>
      </c>
      <c r="E40">
        <v>180001</v>
      </c>
      <c r="F40">
        <v>66.680000000000007</v>
      </c>
      <c r="G40">
        <v>1400</v>
      </c>
      <c r="H40">
        <v>94</v>
      </c>
      <c r="I40">
        <f>Table1[[#This Row],[meesho_price]]+Table1[[#This Row],[shipping_charges_total]]</f>
        <v>1494</v>
      </c>
      <c r="J40" t="s">
        <v>45</v>
      </c>
      <c r="K40" s="1">
        <v>44796</v>
      </c>
      <c r="L40" t="s">
        <v>21</v>
      </c>
      <c r="M40" t="s">
        <v>119</v>
      </c>
      <c r="N40" s="3" t="s">
        <v>120</v>
      </c>
      <c r="O40" t="s">
        <v>84</v>
      </c>
      <c r="P40">
        <v>1</v>
      </c>
      <c r="Q40">
        <v>1400</v>
      </c>
      <c r="R40">
        <v>1400</v>
      </c>
      <c r="S40">
        <v>1</v>
      </c>
    </row>
    <row r="41" spans="1:19" x14ac:dyDescent="0.3">
      <c r="A41" s="1">
        <v>44792</v>
      </c>
      <c r="B41" t="s">
        <v>121</v>
      </c>
      <c r="C41" t="s">
        <v>50</v>
      </c>
      <c r="D41" t="s">
        <v>79</v>
      </c>
      <c r="E41">
        <v>627855</v>
      </c>
      <c r="F41">
        <v>64.3</v>
      </c>
      <c r="G41">
        <v>1350</v>
      </c>
      <c r="H41">
        <v>114</v>
      </c>
      <c r="I41">
        <f>Table1[[#This Row],[meesho_price]]+Table1[[#This Row],[shipping_charges_total]]</f>
        <v>1464</v>
      </c>
      <c r="J41" t="s">
        <v>22</v>
      </c>
      <c r="K41" s="1">
        <v>44792</v>
      </c>
      <c r="L41" t="s">
        <v>79</v>
      </c>
      <c r="M41" t="s">
        <v>35</v>
      </c>
      <c r="N41" s="3" t="s">
        <v>46</v>
      </c>
      <c r="O41" t="s">
        <v>37</v>
      </c>
      <c r="P41">
        <v>1</v>
      </c>
      <c r="Q41">
        <v>1350</v>
      </c>
      <c r="R41">
        <v>1350</v>
      </c>
      <c r="S41">
        <v>1</v>
      </c>
    </row>
    <row r="42" spans="1:19" x14ac:dyDescent="0.3">
      <c r="A42" s="1">
        <v>44798</v>
      </c>
      <c r="B42" t="s">
        <v>122</v>
      </c>
      <c r="C42" t="s">
        <v>33</v>
      </c>
      <c r="D42" t="s">
        <v>123</v>
      </c>
      <c r="E42">
        <v>382415</v>
      </c>
      <c r="F42">
        <v>71.44</v>
      </c>
      <c r="G42">
        <v>1500</v>
      </c>
      <c r="H42">
        <v>148</v>
      </c>
      <c r="I42">
        <f>Table1[[#This Row],[meesho_price]]+Table1[[#This Row],[shipping_charges_total]]</f>
        <v>1648</v>
      </c>
      <c r="J42" t="s">
        <v>22</v>
      </c>
      <c r="K42" s="1">
        <v>44798</v>
      </c>
      <c r="L42" t="s">
        <v>123</v>
      </c>
      <c r="M42" t="s">
        <v>124</v>
      </c>
      <c r="N42" s="3" t="s">
        <v>125</v>
      </c>
      <c r="O42" t="s">
        <v>42</v>
      </c>
      <c r="P42">
        <v>1</v>
      </c>
      <c r="Q42">
        <v>1500</v>
      </c>
      <c r="R42">
        <v>1500</v>
      </c>
      <c r="S42">
        <v>1</v>
      </c>
    </row>
    <row r="43" spans="1:19" x14ac:dyDescent="0.3">
      <c r="A43" s="1">
        <v>44781</v>
      </c>
      <c r="B43" t="s">
        <v>126</v>
      </c>
      <c r="C43" t="s">
        <v>33</v>
      </c>
      <c r="D43" t="s">
        <v>28</v>
      </c>
      <c r="E43">
        <v>226016</v>
      </c>
      <c r="F43">
        <v>87.96</v>
      </c>
      <c r="G43">
        <v>1847</v>
      </c>
      <c r="H43">
        <v>0</v>
      </c>
      <c r="I43">
        <f>Table1[[#This Row],[meesho_price]]+Table1[[#This Row],[shipping_charges_total]]</f>
        <v>1847</v>
      </c>
      <c r="J43" t="s">
        <v>22</v>
      </c>
      <c r="K43" s="1">
        <v>44781</v>
      </c>
      <c r="L43" t="s">
        <v>28</v>
      </c>
      <c r="M43" t="s">
        <v>127</v>
      </c>
      <c r="N43" s="3" t="s">
        <v>128</v>
      </c>
      <c r="O43" t="s">
        <v>42</v>
      </c>
      <c r="P43">
        <v>1</v>
      </c>
      <c r="Q43">
        <v>1749</v>
      </c>
      <c r="R43">
        <v>1749</v>
      </c>
      <c r="S43">
        <v>1</v>
      </c>
    </row>
    <row r="44" spans="1:19" x14ac:dyDescent="0.3">
      <c r="A44" s="1">
        <v>44793</v>
      </c>
      <c r="B44" t="s">
        <v>129</v>
      </c>
      <c r="C44" t="s">
        <v>50</v>
      </c>
      <c r="D44" t="s">
        <v>28</v>
      </c>
      <c r="E44">
        <v>229128</v>
      </c>
      <c r="F44">
        <v>71.52</v>
      </c>
      <c r="G44">
        <v>1502</v>
      </c>
      <c r="H44">
        <v>0</v>
      </c>
      <c r="I44">
        <f>Table1[[#This Row],[meesho_price]]+Table1[[#This Row],[shipping_charges_total]]</f>
        <v>1502</v>
      </c>
      <c r="J44" t="s">
        <v>22</v>
      </c>
      <c r="K44" s="1">
        <v>44793</v>
      </c>
      <c r="L44" t="s">
        <v>28</v>
      </c>
      <c r="M44" t="s">
        <v>130</v>
      </c>
      <c r="N44" s="3">
        <v>323</v>
      </c>
      <c r="O44" t="s">
        <v>37</v>
      </c>
      <c r="P44">
        <v>1</v>
      </c>
      <c r="Q44">
        <v>1399</v>
      </c>
      <c r="R44">
        <v>1399</v>
      </c>
      <c r="S44">
        <v>1</v>
      </c>
    </row>
    <row r="45" spans="1:19" x14ac:dyDescent="0.3">
      <c r="A45" s="1">
        <v>44771</v>
      </c>
      <c r="B45" t="s">
        <v>131</v>
      </c>
      <c r="C45" t="s">
        <v>27</v>
      </c>
      <c r="D45" t="s">
        <v>112</v>
      </c>
      <c r="E45">
        <v>465674</v>
      </c>
      <c r="F45">
        <v>71.44</v>
      </c>
      <c r="G45">
        <v>1500</v>
      </c>
      <c r="H45">
        <v>140</v>
      </c>
      <c r="I45">
        <f>Table1[[#This Row],[meesho_price]]+Table1[[#This Row],[shipping_charges_total]]</f>
        <v>1640</v>
      </c>
      <c r="J45" t="s">
        <v>292</v>
      </c>
      <c r="K45" t="s">
        <v>293</v>
      </c>
      <c r="L45" t="s">
        <v>292</v>
      </c>
      <c r="M45" t="s">
        <v>292</v>
      </c>
      <c r="N45" s="3" t="s">
        <v>292</v>
      </c>
      <c r="O45" t="s">
        <v>292</v>
      </c>
      <c r="P45">
        <v>0</v>
      </c>
      <c r="Q45">
        <v>0</v>
      </c>
      <c r="R45">
        <v>0</v>
      </c>
      <c r="S45">
        <v>0</v>
      </c>
    </row>
    <row r="46" spans="1:19" x14ac:dyDescent="0.3">
      <c r="A46" s="1">
        <v>44786</v>
      </c>
      <c r="B46" t="s">
        <v>132</v>
      </c>
      <c r="C46" t="s">
        <v>50</v>
      </c>
      <c r="D46" t="s">
        <v>133</v>
      </c>
      <c r="E46">
        <v>752022</v>
      </c>
      <c r="F46">
        <v>64.3</v>
      </c>
      <c r="G46">
        <v>1350</v>
      </c>
      <c r="H46">
        <v>114</v>
      </c>
      <c r="I46">
        <f>Table1[[#This Row],[meesho_price]]+Table1[[#This Row],[shipping_charges_total]]</f>
        <v>1464</v>
      </c>
      <c r="J46" t="s">
        <v>22</v>
      </c>
      <c r="K46" s="1">
        <v>44786</v>
      </c>
      <c r="L46" t="s">
        <v>133</v>
      </c>
      <c r="M46" t="s">
        <v>35</v>
      </c>
      <c r="N46" s="3" t="s">
        <v>86</v>
      </c>
      <c r="O46" t="s">
        <v>37</v>
      </c>
      <c r="P46">
        <v>1</v>
      </c>
      <c r="Q46">
        <v>1350</v>
      </c>
      <c r="R46">
        <v>1350</v>
      </c>
      <c r="S46">
        <v>1</v>
      </c>
    </row>
    <row r="47" spans="1:19" x14ac:dyDescent="0.3">
      <c r="A47" s="1">
        <v>44782</v>
      </c>
      <c r="B47" t="s">
        <v>134</v>
      </c>
      <c r="C47" t="s">
        <v>50</v>
      </c>
      <c r="D47" t="s">
        <v>34</v>
      </c>
      <c r="E47">
        <v>500020</v>
      </c>
      <c r="F47">
        <v>64.3</v>
      </c>
      <c r="G47">
        <v>1350</v>
      </c>
      <c r="H47">
        <v>114</v>
      </c>
      <c r="I47">
        <f>Table1[[#This Row],[meesho_price]]+Table1[[#This Row],[shipping_charges_total]]</f>
        <v>1464</v>
      </c>
      <c r="J47" t="s">
        <v>22</v>
      </c>
      <c r="K47" s="1">
        <v>44782</v>
      </c>
      <c r="L47" t="s">
        <v>34</v>
      </c>
      <c r="M47" t="s">
        <v>35</v>
      </c>
      <c r="N47" s="3" t="s">
        <v>46</v>
      </c>
      <c r="O47" t="s">
        <v>37</v>
      </c>
      <c r="P47">
        <v>1</v>
      </c>
      <c r="Q47">
        <v>1350</v>
      </c>
      <c r="R47">
        <v>1350</v>
      </c>
      <c r="S47">
        <v>1</v>
      </c>
    </row>
    <row r="48" spans="1:19" x14ac:dyDescent="0.3">
      <c r="A48" s="1">
        <v>44781</v>
      </c>
      <c r="B48" t="s">
        <v>135</v>
      </c>
      <c r="C48" t="s">
        <v>27</v>
      </c>
      <c r="D48" t="s">
        <v>51</v>
      </c>
      <c r="E48">
        <v>711227</v>
      </c>
      <c r="F48">
        <v>61.9</v>
      </c>
      <c r="G48">
        <v>1300</v>
      </c>
      <c r="H48">
        <v>114</v>
      </c>
      <c r="I48">
        <f>Table1[[#This Row],[meesho_price]]+Table1[[#This Row],[shipping_charges_total]]</f>
        <v>1414</v>
      </c>
      <c r="J48" t="s">
        <v>40</v>
      </c>
      <c r="K48" s="1">
        <v>44781</v>
      </c>
      <c r="L48" t="s">
        <v>51</v>
      </c>
      <c r="M48" t="s">
        <v>96</v>
      </c>
      <c r="N48" s="3" t="s">
        <v>97</v>
      </c>
      <c r="O48" t="s">
        <v>57</v>
      </c>
      <c r="P48">
        <v>1</v>
      </c>
      <c r="Q48">
        <v>1300</v>
      </c>
      <c r="R48">
        <v>1300</v>
      </c>
      <c r="S48">
        <v>1</v>
      </c>
    </row>
    <row r="49" spans="1:19" x14ac:dyDescent="0.3">
      <c r="A49" s="1">
        <v>44795</v>
      </c>
      <c r="B49" t="s">
        <v>136</v>
      </c>
      <c r="C49" t="s">
        <v>33</v>
      </c>
      <c r="D49" t="s">
        <v>90</v>
      </c>
      <c r="E49">
        <v>143101</v>
      </c>
      <c r="F49">
        <v>99.86</v>
      </c>
      <c r="G49">
        <v>2097</v>
      </c>
      <c r="H49">
        <v>0</v>
      </c>
      <c r="I49">
        <f>Table1[[#This Row],[meesho_price]]+Table1[[#This Row],[shipping_charges_total]]</f>
        <v>2097</v>
      </c>
      <c r="J49" t="s">
        <v>22</v>
      </c>
      <c r="K49" s="1">
        <v>44795</v>
      </c>
      <c r="L49" t="s">
        <v>90</v>
      </c>
      <c r="M49" t="s">
        <v>75</v>
      </c>
      <c r="N49" s="3" t="s">
        <v>137</v>
      </c>
      <c r="O49" t="s">
        <v>42</v>
      </c>
      <c r="P49">
        <v>1</v>
      </c>
      <c r="Q49">
        <v>1999</v>
      </c>
      <c r="R49">
        <v>1999</v>
      </c>
      <c r="S49">
        <v>1</v>
      </c>
    </row>
    <row r="50" spans="1:19" x14ac:dyDescent="0.3">
      <c r="A50" s="1">
        <v>44788</v>
      </c>
      <c r="B50" t="s">
        <v>138</v>
      </c>
      <c r="C50" t="s">
        <v>33</v>
      </c>
      <c r="D50" t="s">
        <v>63</v>
      </c>
      <c r="E50">
        <v>782447</v>
      </c>
      <c r="F50">
        <v>64.3</v>
      </c>
      <c r="G50">
        <v>1350</v>
      </c>
      <c r="H50">
        <v>125</v>
      </c>
      <c r="I50">
        <f>Table1[[#This Row],[meesho_price]]+Table1[[#This Row],[shipping_charges_total]]</f>
        <v>1475</v>
      </c>
      <c r="J50" t="s">
        <v>22</v>
      </c>
      <c r="K50" s="1">
        <v>44788</v>
      </c>
      <c r="L50" t="s">
        <v>63</v>
      </c>
      <c r="M50" t="s">
        <v>35</v>
      </c>
      <c r="N50" s="3" t="s">
        <v>46</v>
      </c>
      <c r="O50" t="s">
        <v>37</v>
      </c>
      <c r="P50">
        <v>1</v>
      </c>
      <c r="Q50">
        <v>1350</v>
      </c>
      <c r="R50">
        <v>1350</v>
      </c>
      <c r="S50">
        <v>1</v>
      </c>
    </row>
    <row r="51" spans="1:19" x14ac:dyDescent="0.3">
      <c r="A51" s="1">
        <v>44771</v>
      </c>
      <c r="B51" t="s">
        <v>139</v>
      </c>
      <c r="C51" t="s">
        <v>33</v>
      </c>
      <c r="D51" t="s">
        <v>34</v>
      </c>
      <c r="E51">
        <v>504293</v>
      </c>
      <c r="F51">
        <v>94.12</v>
      </c>
      <c r="G51">
        <v>617</v>
      </c>
      <c r="H51">
        <v>0</v>
      </c>
      <c r="I51">
        <f>Table1[[#This Row],[meesho_price]]+Table1[[#This Row],[shipping_charges_total]]</f>
        <v>617</v>
      </c>
      <c r="J51" t="s">
        <v>292</v>
      </c>
      <c r="K51" t="s">
        <v>293</v>
      </c>
      <c r="L51" t="s">
        <v>292</v>
      </c>
      <c r="M51" t="s">
        <v>292</v>
      </c>
      <c r="N51" s="3" t="s">
        <v>292</v>
      </c>
      <c r="O51" t="s">
        <v>292</v>
      </c>
      <c r="P51">
        <v>0</v>
      </c>
      <c r="Q51">
        <v>0</v>
      </c>
      <c r="R51">
        <v>0</v>
      </c>
      <c r="S51">
        <v>0</v>
      </c>
    </row>
    <row r="52" spans="1:19" x14ac:dyDescent="0.3">
      <c r="A52" s="1">
        <v>44775</v>
      </c>
      <c r="B52" t="s">
        <v>140</v>
      </c>
      <c r="C52" t="s">
        <v>27</v>
      </c>
      <c r="D52" t="s">
        <v>28</v>
      </c>
      <c r="E52">
        <v>247001</v>
      </c>
      <c r="F52">
        <v>71.44</v>
      </c>
      <c r="G52">
        <v>1500</v>
      </c>
      <c r="H52">
        <v>110</v>
      </c>
      <c r="I52">
        <f>Table1[[#This Row],[meesho_price]]+Table1[[#This Row],[shipping_charges_total]]</f>
        <v>1610</v>
      </c>
      <c r="J52" t="s">
        <v>45</v>
      </c>
      <c r="K52" s="1">
        <v>44775</v>
      </c>
      <c r="L52" t="s">
        <v>28</v>
      </c>
      <c r="M52" t="s">
        <v>55</v>
      </c>
      <c r="N52" s="3" t="s">
        <v>56</v>
      </c>
      <c r="O52" t="s">
        <v>57</v>
      </c>
      <c r="P52">
        <v>1</v>
      </c>
      <c r="Q52">
        <v>1500</v>
      </c>
      <c r="R52">
        <v>1500</v>
      </c>
      <c r="S52">
        <v>1</v>
      </c>
    </row>
    <row r="53" spans="1:19" x14ac:dyDescent="0.3">
      <c r="A53" s="1">
        <v>44794</v>
      </c>
      <c r="B53" t="s">
        <v>141</v>
      </c>
      <c r="C53" t="s">
        <v>50</v>
      </c>
      <c r="D53" t="s">
        <v>142</v>
      </c>
      <c r="E53">
        <v>600120</v>
      </c>
      <c r="F53">
        <v>64.3</v>
      </c>
      <c r="G53">
        <v>1350</v>
      </c>
      <c r="H53">
        <v>114</v>
      </c>
      <c r="I53">
        <f>Table1[[#This Row],[meesho_price]]+Table1[[#This Row],[shipping_charges_total]]</f>
        <v>1464</v>
      </c>
      <c r="J53" t="s">
        <v>22</v>
      </c>
      <c r="K53" s="1">
        <v>44794</v>
      </c>
      <c r="L53" t="s">
        <v>142</v>
      </c>
      <c r="M53" t="s">
        <v>35</v>
      </c>
      <c r="N53" s="3" t="s">
        <v>46</v>
      </c>
      <c r="O53" t="s">
        <v>37</v>
      </c>
      <c r="P53">
        <v>1</v>
      </c>
      <c r="Q53">
        <v>1350</v>
      </c>
      <c r="R53">
        <v>1350</v>
      </c>
      <c r="S53">
        <v>1</v>
      </c>
    </row>
    <row r="54" spans="1:19" x14ac:dyDescent="0.3">
      <c r="A54" s="1">
        <v>44802</v>
      </c>
      <c r="B54" t="s">
        <v>143</v>
      </c>
      <c r="C54" t="s">
        <v>20</v>
      </c>
      <c r="D54" t="s">
        <v>110</v>
      </c>
      <c r="E54">
        <v>671121</v>
      </c>
      <c r="F54">
        <v>24.72</v>
      </c>
      <c r="G54">
        <v>519</v>
      </c>
      <c r="H54">
        <v>0</v>
      </c>
      <c r="I54">
        <f>Table1[[#This Row],[meesho_price]]+Table1[[#This Row],[shipping_charges_total]]</f>
        <v>519</v>
      </c>
      <c r="J54" t="s">
        <v>22</v>
      </c>
      <c r="K54" s="1">
        <v>44802</v>
      </c>
      <c r="L54" t="s">
        <v>110</v>
      </c>
      <c r="M54" t="s">
        <v>64</v>
      </c>
      <c r="N54" s="3" t="s">
        <v>65</v>
      </c>
      <c r="O54" t="s">
        <v>37</v>
      </c>
      <c r="P54">
        <v>1</v>
      </c>
      <c r="Q54">
        <v>429</v>
      </c>
      <c r="R54">
        <v>429</v>
      </c>
      <c r="S54">
        <v>1</v>
      </c>
    </row>
    <row r="55" spans="1:19" x14ac:dyDescent="0.3">
      <c r="A55" s="1">
        <v>44780</v>
      </c>
      <c r="B55" t="s">
        <v>144</v>
      </c>
      <c r="C55" t="s">
        <v>50</v>
      </c>
      <c r="D55" t="s">
        <v>112</v>
      </c>
      <c r="E55">
        <v>472118</v>
      </c>
      <c r="F55">
        <v>62.44</v>
      </c>
      <c r="G55">
        <v>1311</v>
      </c>
      <c r="H55">
        <v>114</v>
      </c>
      <c r="I55">
        <f>Table1[[#This Row],[meesho_price]]+Table1[[#This Row],[shipping_charges_total]]</f>
        <v>1425</v>
      </c>
      <c r="J55" t="s">
        <v>22</v>
      </c>
      <c r="K55" s="1">
        <v>44780</v>
      </c>
      <c r="L55" t="s">
        <v>112</v>
      </c>
      <c r="M55" t="s">
        <v>35</v>
      </c>
      <c r="N55" s="3" t="s">
        <v>46</v>
      </c>
      <c r="O55" t="s">
        <v>37</v>
      </c>
      <c r="P55">
        <v>1</v>
      </c>
      <c r="Q55">
        <v>1311</v>
      </c>
      <c r="R55">
        <v>1311</v>
      </c>
      <c r="S55">
        <v>1</v>
      </c>
    </row>
    <row r="56" spans="1:19" x14ac:dyDescent="0.3">
      <c r="A56" s="1">
        <v>44798</v>
      </c>
      <c r="B56" t="s">
        <v>145</v>
      </c>
      <c r="C56" t="s">
        <v>20</v>
      </c>
      <c r="D56" t="s">
        <v>28</v>
      </c>
      <c r="E56">
        <v>285123</v>
      </c>
      <c r="F56">
        <v>24.2</v>
      </c>
      <c r="G56">
        <v>508</v>
      </c>
      <c r="H56">
        <v>0</v>
      </c>
      <c r="I56">
        <f>Table1[[#This Row],[meesho_price]]+Table1[[#This Row],[shipping_charges_total]]</f>
        <v>508</v>
      </c>
      <c r="J56" t="s">
        <v>22</v>
      </c>
      <c r="K56" s="1">
        <v>44798</v>
      </c>
      <c r="L56" t="s">
        <v>28</v>
      </c>
      <c r="M56" t="s">
        <v>64</v>
      </c>
      <c r="N56" s="3" t="s">
        <v>65</v>
      </c>
      <c r="O56" t="s">
        <v>37</v>
      </c>
      <c r="P56">
        <v>1</v>
      </c>
      <c r="Q56">
        <v>429</v>
      </c>
      <c r="R56">
        <v>429</v>
      </c>
      <c r="S56">
        <v>1</v>
      </c>
    </row>
    <row r="57" spans="1:19" x14ac:dyDescent="0.3">
      <c r="A57" s="1">
        <v>44786</v>
      </c>
      <c r="B57" t="s">
        <v>146</v>
      </c>
      <c r="C57" t="s">
        <v>50</v>
      </c>
      <c r="D57" t="s">
        <v>123</v>
      </c>
      <c r="E57">
        <v>395003</v>
      </c>
      <c r="F57">
        <v>66.680000000000007</v>
      </c>
      <c r="G57">
        <v>1400</v>
      </c>
      <c r="H57">
        <v>101</v>
      </c>
      <c r="I57">
        <f>Table1[[#This Row],[meesho_price]]+Table1[[#This Row],[shipping_charges_total]]</f>
        <v>1501</v>
      </c>
      <c r="J57" t="s">
        <v>22</v>
      </c>
      <c r="K57" s="1">
        <v>44786</v>
      </c>
      <c r="L57" t="s">
        <v>123</v>
      </c>
      <c r="M57" t="s">
        <v>23</v>
      </c>
      <c r="N57" s="3" t="s">
        <v>24</v>
      </c>
      <c r="O57" t="s">
        <v>57</v>
      </c>
      <c r="P57">
        <v>1</v>
      </c>
      <c r="Q57">
        <v>1400</v>
      </c>
      <c r="R57">
        <v>1400</v>
      </c>
      <c r="S57">
        <v>1</v>
      </c>
    </row>
    <row r="58" spans="1:19" x14ac:dyDescent="0.3">
      <c r="A58" s="1">
        <v>44783</v>
      </c>
      <c r="B58" t="s">
        <v>147</v>
      </c>
      <c r="C58" t="s">
        <v>50</v>
      </c>
      <c r="D58" t="s">
        <v>48</v>
      </c>
      <c r="E58">
        <v>400065</v>
      </c>
      <c r="F58">
        <v>64.3</v>
      </c>
      <c r="G58">
        <v>1350</v>
      </c>
      <c r="H58">
        <v>105</v>
      </c>
      <c r="I58">
        <f>Table1[[#This Row],[meesho_price]]+Table1[[#This Row],[shipping_charges_total]]</f>
        <v>1455</v>
      </c>
      <c r="J58" t="s">
        <v>22</v>
      </c>
      <c r="K58" s="1">
        <v>44783</v>
      </c>
      <c r="L58" t="s">
        <v>48</v>
      </c>
      <c r="M58" t="s">
        <v>35</v>
      </c>
      <c r="N58" s="3" t="s">
        <v>36</v>
      </c>
      <c r="O58" t="s">
        <v>37</v>
      </c>
      <c r="P58">
        <v>1</v>
      </c>
      <c r="Q58">
        <v>1350</v>
      </c>
      <c r="R58">
        <v>1350</v>
      </c>
      <c r="S58">
        <v>1</v>
      </c>
    </row>
    <row r="59" spans="1:19" x14ac:dyDescent="0.3">
      <c r="A59" s="1">
        <v>44795</v>
      </c>
      <c r="B59" t="s">
        <v>148</v>
      </c>
      <c r="C59" t="s">
        <v>33</v>
      </c>
      <c r="D59" t="s">
        <v>90</v>
      </c>
      <c r="E59">
        <v>160055</v>
      </c>
      <c r="F59">
        <v>100.3</v>
      </c>
      <c r="G59">
        <v>2106</v>
      </c>
      <c r="H59">
        <v>0</v>
      </c>
      <c r="I59">
        <f>Table1[[#This Row],[meesho_price]]+Table1[[#This Row],[shipping_charges_total]]</f>
        <v>2106</v>
      </c>
      <c r="J59" t="s">
        <v>22</v>
      </c>
      <c r="K59" s="1">
        <v>44795</v>
      </c>
      <c r="L59" t="s">
        <v>90</v>
      </c>
      <c r="M59" t="s">
        <v>41</v>
      </c>
      <c r="N59" s="3">
        <v>6320</v>
      </c>
      <c r="O59" t="s">
        <v>42</v>
      </c>
      <c r="P59">
        <v>1</v>
      </c>
      <c r="Q59">
        <v>1949</v>
      </c>
      <c r="R59">
        <v>1949</v>
      </c>
      <c r="S59">
        <v>1</v>
      </c>
    </row>
    <row r="60" spans="1:19" x14ac:dyDescent="0.3">
      <c r="A60" s="1">
        <v>44798</v>
      </c>
      <c r="B60" t="s">
        <v>149</v>
      </c>
      <c r="C60" t="s">
        <v>20</v>
      </c>
      <c r="D60" t="s">
        <v>150</v>
      </c>
      <c r="E60">
        <v>403516</v>
      </c>
      <c r="F60">
        <v>24.2</v>
      </c>
      <c r="G60">
        <v>508</v>
      </c>
      <c r="H60">
        <v>0</v>
      </c>
      <c r="I60">
        <f>Table1[[#This Row],[meesho_price]]+Table1[[#This Row],[shipping_charges_total]]</f>
        <v>508</v>
      </c>
      <c r="J60" t="s">
        <v>29</v>
      </c>
      <c r="K60" s="1">
        <v>44798</v>
      </c>
      <c r="L60" t="s">
        <v>150</v>
      </c>
      <c r="M60" t="s">
        <v>64</v>
      </c>
      <c r="N60" s="3" t="s">
        <v>65</v>
      </c>
      <c r="O60" t="s">
        <v>37</v>
      </c>
      <c r="P60">
        <v>1</v>
      </c>
      <c r="Q60">
        <v>429</v>
      </c>
      <c r="R60">
        <v>429</v>
      </c>
      <c r="S60">
        <v>1</v>
      </c>
    </row>
    <row r="61" spans="1:19" x14ac:dyDescent="0.3">
      <c r="A61" s="1">
        <v>44795</v>
      </c>
      <c r="B61" t="s">
        <v>151</v>
      </c>
      <c r="C61" t="s">
        <v>33</v>
      </c>
      <c r="D61" t="s">
        <v>44</v>
      </c>
      <c r="E61">
        <v>765021</v>
      </c>
      <c r="F61">
        <v>71.900000000000006</v>
      </c>
      <c r="G61">
        <v>1510</v>
      </c>
      <c r="H61">
        <v>0</v>
      </c>
      <c r="I61">
        <f>Table1[[#This Row],[meesho_price]]+Table1[[#This Row],[shipping_charges_total]]</f>
        <v>1510</v>
      </c>
      <c r="J61" t="s">
        <v>22</v>
      </c>
      <c r="K61" s="1">
        <v>44795</v>
      </c>
      <c r="L61" t="s">
        <v>44</v>
      </c>
      <c r="M61" t="s">
        <v>152</v>
      </c>
      <c r="N61" s="3" t="s">
        <v>153</v>
      </c>
      <c r="O61" t="s">
        <v>57</v>
      </c>
      <c r="P61">
        <v>1</v>
      </c>
      <c r="Q61">
        <v>1400</v>
      </c>
      <c r="R61">
        <v>1400</v>
      </c>
      <c r="S61">
        <v>1</v>
      </c>
    </row>
    <row r="62" spans="1:19" x14ac:dyDescent="0.3">
      <c r="A62" s="1">
        <v>44797</v>
      </c>
      <c r="B62" t="s">
        <v>154</v>
      </c>
      <c r="C62" t="s">
        <v>33</v>
      </c>
      <c r="D62" t="s">
        <v>123</v>
      </c>
      <c r="E62">
        <v>382415</v>
      </c>
      <c r="F62">
        <v>71.44</v>
      </c>
      <c r="G62">
        <v>1500</v>
      </c>
      <c r="H62">
        <v>148</v>
      </c>
      <c r="I62">
        <f>Table1[[#This Row],[meesho_price]]+Table1[[#This Row],[shipping_charges_total]]</f>
        <v>1648</v>
      </c>
      <c r="J62" t="s">
        <v>22</v>
      </c>
      <c r="K62" s="1">
        <v>44797</v>
      </c>
      <c r="L62" t="s">
        <v>123</v>
      </c>
      <c r="M62" t="s">
        <v>124</v>
      </c>
      <c r="N62" s="3">
        <v>921837737</v>
      </c>
      <c r="O62" t="s">
        <v>42</v>
      </c>
      <c r="P62">
        <v>1</v>
      </c>
      <c r="Q62">
        <v>1500</v>
      </c>
      <c r="R62">
        <v>1500</v>
      </c>
      <c r="S62">
        <v>1</v>
      </c>
    </row>
    <row r="63" spans="1:19" x14ac:dyDescent="0.3">
      <c r="A63" s="1">
        <v>44795</v>
      </c>
      <c r="B63" t="s">
        <v>155</v>
      </c>
      <c r="C63" t="s">
        <v>33</v>
      </c>
      <c r="D63" t="s">
        <v>51</v>
      </c>
      <c r="E63">
        <v>741139</v>
      </c>
      <c r="F63">
        <v>87.96</v>
      </c>
      <c r="G63">
        <v>1847</v>
      </c>
      <c r="H63">
        <v>0</v>
      </c>
      <c r="I63">
        <f>Table1[[#This Row],[meesho_price]]+Table1[[#This Row],[shipping_charges_total]]</f>
        <v>1847</v>
      </c>
      <c r="J63" t="s">
        <v>22</v>
      </c>
      <c r="K63" s="1">
        <v>44795</v>
      </c>
      <c r="L63" t="s">
        <v>156</v>
      </c>
      <c r="M63" t="s">
        <v>157</v>
      </c>
      <c r="N63" s="3" t="s">
        <v>158</v>
      </c>
      <c r="O63" t="s">
        <v>42</v>
      </c>
      <c r="P63">
        <v>1</v>
      </c>
      <c r="Q63">
        <v>1749</v>
      </c>
      <c r="R63">
        <v>1749</v>
      </c>
      <c r="S63">
        <v>1</v>
      </c>
    </row>
    <row r="64" spans="1:19" x14ac:dyDescent="0.3">
      <c r="A64" s="1">
        <v>44799</v>
      </c>
      <c r="B64" t="s">
        <v>159</v>
      </c>
      <c r="C64" t="s">
        <v>39</v>
      </c>
      <c r="D64" t="s">
        <v>51</v>
      </c>
      <c r="E64">
        <v>735217</v>
      </c>
      <c r="F64">
        <v>24.2</v>
      </c>
      <c r="G64">
        <v>508</v>
      </c>
      <c r="H64">
        <v>0</v>
      </c>
      <c r="I64">
        <f>Table1[[#This Row],[meesho_price]]+Table1[[#This Row],[shipping_charges_total]]</f>
        <v>508</v>
      </c>
      <c r="J64" t="s">
        <v>40</v>
      </c>
      <c r="K64" s="1">
        <v>44799</v>
      </c>
      <c r="L64" t="s">
        <v>51</v>
      </c>
      <c r="M64" t="s">
        <v>64</v>
      </c>
      <c r="N64" s="3" t="s">
        <v>65</v>
      </c>
      <c r="O64" t="s">
        <v>37</v>
      </c>
      <c r="P64">
        <v>1</v>
      </c>
      <c r="Q64">
        <v>429</v>
      </c>
      <c r="R64">
        <v>429</v>
      </c>
      <c r="S64">
        <v>1</v>
      </c>
    </row>
    <row r="65" spans="1:19" x14ac:dyDescent="0.3">
      <c r="A65" s="1">
        <v>44783</v>
      </c>
      <c r="B65" t="s">
        <v>160</v>
      </c>
      <c r="C65" t="s">
        <v>33</v>
      </c>
      <c r="D65" t="s">
        <v>105</v>
      </c>
      <c r="E65">
        <v>577226</v>
      </c>
      <c r="F65">
        <v>64.3</v>
      </c>
      <c r="G65">
        <v>1350</v>
      </c>
      <c r="H65">
        <v>114</v>
      </c>
      <c r="I65">
        <f>Table1[[#This Row],[meesho_price]]+Table1[[#This Row],[shipping_charges_total]]</f>
        <v>1464</v>
      </c>
      <c r="J65" t="s">
        <v>22</v>
      </c>
      <c r="K65" s="1">
        <v>44783</v>
      </c>
      <c r="L65" t="s">
        <v>105</v>
      </c>
      <c r="M65" t="s">
        <v>35</v>
      </c>
      <c r="N65" s="3" t="s">
        <v>86</v>
      </c>
      <c r="O65" t="s">
        <v>37</v>
      </c>
      <c r="P65">
        <v>1</v>
      </c>
      <c r="Q65">
        <v>1350</v>
      </c>
      <c r="R65">
        <v>1350</v>
      </c>
      <c r="S65">
        <v>1</v>
      </c>
    </row>
    <row r="66" spans="1:19" x14ac:dyDescent="0.3">
      <c r="A66" s="1">
        <v>44788</v>
      </c>
      <c r="B66" t="s">
        <v>161</v>
      </c>
      <c r="C66" t="s">
        <v>50</v>
      </c>
      <c r="D66" t="s">
        <v>110</v>
      </c>
      <c r="E66">
        <v>682034</v>
      </c>
      <c r="F66">
        <v>64.3</v>
      </c>
      <c r="G66">
        <v>1350</v>
      </c>
      <c r="H66">
        <v>117</v>
      </c>
      <c r="I66">
        <f>Table1[[#This Row],[meesho_price]]+Table1[[#This Row],[shipping_charges_total]]</f>
        <v>1467</v>
      </c>
      <c r="J66" t="s">
        <v>22</v>
      </c>
      <c r="K66" s="1">
        <v>44788</v>
      </c>
      <c r="L66" t="s">
        <v>110</v>
      </c>
      <c r="M66" t="s">
        <v>35</v>
      </c>
      <c r="N66" s="3" t="s">
        <v>86</v>
      </c>
      <c r="O66" t="s">
        <v>37</v>
      </c>
      <c r="P66">
        <v>1</v>
      </c>
      <c r="Q66">
        <v>1350</v>
      </c>
      <c r="R66">
        <v>1350</v>
      </c>
      <c r="S66">
        <v>1</v>
      </c>
    </row>
    <row r="67" spans="1:19" x14ac:dyDescent="0.3">
      <c r="A67" s="1">
        <v>44796</v>
      </c>
      <c r="B67" t="s">
        <v>162</v>
      </c>
      <c r="C67" t="s">
        <v>50</v>
      </c>
      <c r="D67" t="s">
        <v>44</v>
      </c>
      <c r="E67">
        <v>758032</v>
      </c>
      <c r="F67">
        <v>66.680000000000007</v>
      </c>
      <c r="G67">
        <v>1400</v>
      </c>
      <c r="H67">
        <v>81</v>
      </c>
      <c r="I67">
        <f>Table1[[#This Row],[meesho_price]]+Table1[[#This Row],[shipping_charges_total]]</f>
        <v>1481</v>
      </c>
      <c r="J67" t="s">
        <v>22</v>
      </c>
      <c r="K67" s="1">
        <v>44796</v>
      </c>
      <c r="L67" t="s">
        <v>44</v>
      </c>
      <c r="M67" t="s">
        <v>82</v>
      </c>
      <c r="N67" s="3" t="s">
        <v>83</v>
      </c>
      <c r="O67" t="s">
        <v>84</v>
      </c>
      <c r="P67">
        <v>1</v>
      </c>
      <c r="Q67">
        <v>1400</v>
      </c>
      <c r="R67">
        <v>1400</v>
      </c>
      <c r="S67">
        <v>1</v>
      </c>
    </row>
    <row r="68" spans="1:19" x14ac:dyDescent="0.3">
      <c r="A68" s="1">
        <v>44798</v>
      </c>
      <c r="B68" t="s">
        <v>163</v>
      </c>
      <c r="C68" t="s">
        <v>20</v>
      </c>
      <c r="D68" t="s">
        <v>110</v>
      </c>
      <c r="E68">
        <v>685602</v>
      </c>
      <c r="F68">
        <v>24.2</v>
      </c>
      <c r="G68">
        <v>508</v>
      </c>
      <c r="H68">
        <v>0</v>
      </c>
      <c r="I68">
        <f>Table1[[#This Row],[meesho_price]]+Table1[[#This Row],[shipping_charges_total]]</f>
        <v>508</v>
      </c>
      <c r="J68" t="s">
        <v>29</v>
      </c>
      <c r="K68" s="1">
        <v>44798</v>
      </c>
      <c r="L68" t="s">
        <v>110</v>
      </c>
      <c r="M68" t="s">
        <v>64</v>
      </c>
      <c r="N68" s="3" t="s">
        <v>65</v>
      </c>
      <c r="O68" t="s">
        <v>37</v>
      </c>
      <c r="P68">
        <v>1</v>
      </c>
      <c r="Q68">
        <v>429</v>
      </c>
      <c r="R68">
        <v>429</v>
      </c>
      <c r="S68">
        <v>1</v>
      </c>
    </row>
    <row r="69" spans="1:19" x14ac:dyDescent="0.3">
      <c r="A69" s="1">
        <v>44800</v>
      </c>
      <c r="B69" t="s">
        <v>164</v>
      </c>
      <c r="C69" t="s">
        <v>20</v>
      </c>
      <c r="D69" t="s">
        <v>105</v>
      </c>
      <c r="E69">
        <v>560076</v>
      </c>
      <c r="F69">
        <v>26.14</v>
      </c>
      <c r="G69">
        <v>549</v>
      </c>
      <c r="H69">
        <v>0</v>
      </c>
      <c r="I69">
        <f>Table1[[#This Row],[meesho_price]]+Table1[[#This Row],[shipping_charges_total]]</f>
        <v>549</v>
      </c>
      <c r="J69" t="s">
        <v>22</v>
      </c>
      <c r="K69" s="1">
        <v>44800</v>
      </c>
      <c r="L69" t="s">
        <v>105</v>
      </c>
      <c r="M69" t="s">
        <v>102</v>
      </c>
      <c r="N69" s="3">
        <v>95124932</v>
      </c>
      <c r="O69" t="s">
        <v>25</v>
      </c>
      <c r="P69">
        <v>1</v>
      </c>
      <c r="Q69">
        <v>468</v>
      </c>
      <c r="R69">
        <v>468</v>
      </c>
      <c r="S69">
        <v>1</v>
      </c>
    </row>
    <row r="70" spans="1:19" x14ac:dyDescent="0.3">
      <c r="A70" s="1">
        <v>44772</v>
      </c>
      <c r="B70" t="s">
        <v>165</v>
      </c>
      <c r="C70" t="s">
        <v>27</v>
      </c>
      <c r="D70" t="s">
        <v>63</v>
      </c>
      <c r="E70">
        <v>788734</v>
      </c>
      <c r="F70">
        <v>76.2</v>
      </c>
      <c r="G70">
        <v>1600</v>
      </c>
      <c r="H70">
        <v>122</v>
      </c>
      <c r="I70">
        <f>Table1[[#This Row],[meesho_price]]+Table1[[#This Row],[shipping_charges_total]]</f>
        <v>1722</v>
      </c>
      <c r="J70" t="s">
        <v>292</v>
      </c>
      <c r="K70" t="s">
        <v>293</v>
      </c>
      <c r="L70" t="s">
        <v>292</v>
      </c>
      <c r="M70" t="s">
        <v>292</v>
      </c>
      <c r="N70" s="3" t="s">
        <v>292</v>
      </c>
      <c r="O70" t="s">
        <v>292</v>
      </c>
      <c r="P70">
        <v>0</v>
      </c>
      <c r="Q70">
        <v>0</v>
      </c>
      <c r="R70">
        <v>0</v>
      </c>
      <c r="S70">
        <v>0</v>
      </c>
    </row>
    <row r="71" spans="1:19" x14ac:dyDescent="0.3">
      <c r="A71" s="1">
        <v>44794</v>
      </c>
      <c r="B71" t="s">
        <v>166</v>
      </c>
      <c r="C71" t="s">
        <v>33</v>
      </c>
      <c r="D71" t="s">
        <v>48</v>
      </c>
      <c r="E71">
        <v>410220</v>
      </c>
      <c r="F71">
        <v>71.3</v>
      </c>
      <c r="G71">
        <v>1497</v>
      </c>
      <c r="H71">
        <v>0</v>
      </c>
      <c r="I71">
        <f>Table1[[#This Row],[meesho_price]]+Table1[[#This Row],[shipping_charges_total]]</f>
        <v>1497</v>
      </c>
      <c r="J71" t="s">
        <v>22</v>
      </c>
      <c r="K71" s="1">
        <v>44794</v>
      </c>
      <c r="L71" t="s">
        <v>48</v>
      </c>
      <c r="M71" t="s">
        <v>167</v>
      </c>
      <c r="N71" s="3">
        <v>1091</v>
      </c>
      <c r="O71" t="s">
        <v>37</v>
      </c>
      <c r="P71">
        <v>1</v>
      </c>
      <c r="Q71">
        <v>1399</v>
      </c>
      <c r="R71">
        <v>1399</v>
      </c>
      <c r="S71">
        <v>1</v>
      </c>
    </row>
    <row r="72" spans="1:19" x14ac:dyDescent="0.3">
      <c r="A72" s="1">
        <v>44777</v>
      </c>
      <c r="B72" t="s">
        <v>168</v>
      </c>
      <c r="C72" t="s">
        <v>33</v>
      </c>
      <c r="D72" t="s">
        <v>79</v>
      </c>
      <c r="E72">
        <v>600077</v>
      </c>
      <c r="F72">
        <v>64.3</v>
      </c>
      <c r="G72">
        <v>1350</v>
      </c>
      <c r="H72">
        <v>114</v>
      </c>
      <c r="I72">
        <f>Table1[[#This Row],[meesho_price]]+Table1[[#This Row],[shipping_charges_total]]</f>
        <v>1464</v>
      </c>
      <c r="J72" t="s">
        <v>22</v>
      </c>
      <c r="K72" s="1">
        <v>44777</v>
      </c>
      <c r="L72" t="s">
        <v>79</v>
      </c>
      <c r="M72" t="s">
        <v>35</v>
      </c>
      <c r="N72" s="3" t="s">
        <v>46</v>
      </c>
      <c r="O72" t="s">
        <v>37</v>
      </c>
      <c r="P72">
        <v>1</v>
      </c>
      <c r="Q72">
        <v>1350</v>
      </c>
      <c r="R72">
        <v>1350</v>
      </c>
      <c r="S72">
        <v>1</v>
      </c>
    </row>
    <row r="73" spans="1:19" x14ac:dyDescent="0.3">
      <c r="A73" s="1">
        <v>44791</v>
      </c>
      <c r="B73" t="s">
        <v>169</v>
      </c>
      <c r="C73" t="s">
        <v>50</v>
      </c>
      <c r="D73" t="s">
        <v>28</v>
      </c>
      <c r="E73">
        <v>282001</v>
      </c>
      <c r="F73">
        <v>64.3</v>
      </c>
      <c r="G73">
        <v>1350</v>
      </c>
      <c r="H73">
        <v>114</v>
      </c>
      <c r="I73">
        <f>Table1[[#This Row],[meesho_price]]+Table1[[#This Row],[shipping_charges_total]]</f>
        <v>1464</v>
      </c>
      <c r="J73" t="s">
        <v>22</v>
      </c>
      <c r="K73" s="1">
        <v>44791</v>
      </c>
      <c r="L73" t="s">
        <v>28</v>
      </c>
      <c r="M73" t="s">
        <v>35</v>
      </c>
      <c r="N73" s="3" t="s">
        <v>86</v>
      </c>
      <c r="O73" t="s">
        <v>37</v>
      </c>
      <c r="P73">
        <v>1</v>
      </c>
      <c r="Q73">
        <v>1350</v>
      </c>
      <c r="R73">
        <v>1350</v>
      </c>
      <c r="S73">
        <v>1</v>
      </c>
    </row>
    <row r="74" spans="1:19" x14ac:dyDescent="0.3">
      <c r="A74" s="1">
        <v>44789</v>
      </c>
      <c r="B74" t="s">
        <v>170</v>
      </c>
      <c r="C74" t="s">
        <v>33</v>
      </c>
      <c r="D74" t="s">
        <v>44</v>
      </c>
      <c r="E74">
        <v>760006</v>
      </c>
      <c r="F74">
        <v>64.3</v>
      </c>
      <c r="G74">
        <v>1350</v>
      </c>
      <c r="H74">
        <v>114</v>
      </c>
      <c r="I74">
        <f>Table1[[#This Row],[meesho_price]]+Table1[[#This Row],[shipping_charges_total]]</f>
        <v>1464</v>
      </c>
      <c r="J74" t="s">
        <v>22</v>
      </c>
      <c r="K74" s="1">
        <v>44789</v>
      </c>
      <c r="L74" t="s">
        <v>44</v>
      </c>
      <c r="M74" t="s">
        <v>35</v>
      </c>
      <c r="N74" s="3" t="s">
        <v>46</v>
      </c>
      <c r="O74" t="s">
        <v>37</v>
      </c>
      <c r="P74">
        <v>1</v>
      </c>
      <c r="Q74">
        <v>1350</v>
      </c>
      <c r="R74">
        <v>1350</v>
      </c>
      <c r="S74">
        <v>1</v>
      </c>
    </row>
    <row r="75" spans="1:19" x14ac:dyDescent="0.3">
      <c r="A75" s="1">
        <v>44801</v>
      </c>
      <c r="B75" t="s">
        <v>171</v>
      </c>
      <c r="C75" t="s">
        <v>20</v>
      </c>
      <c r="D75" t="s">
        <v>172</v>
      </c>
      <c r="E75">
        <v>249137</v>
      </c>
      <c r="F75">
        <v>24.2</v>
      </c>
      <c r="G75">
        <v>508</v>
      </c>
      <c r="H75">
        <v>0</v>
      </c>
      <c r="I75">
        <f>Table1[[#This Row],[meesho_price]]+Table1[[#This Row],[shipping_charges_total]]</f>
        <v>508</v>
      </c>
      <c r="J75" t="s">
        <v>22</v>
      </c>
      <c r="K75" s="1">
        <v>44801</v>
      </c>
      <c r="L75" t="s">
        <v>172</v>
      </c>
      <c r="M75" t="s">
        <v>64</v>
      </c>
      <c r="N75" s="3" t="s">
        <v>65</v>
      </c>
      <c r="O75" t="s">
        <v>37</v>
      </c>
      <c r="P75">
        <v>1</v>
      </c>
      <c r="Q75">
        <v>429</v>
      </c>
      <c r="R75">
        <v>429</v>
      </c>
      <c r="S75">
        <v>1</v>
      </c>
    </row>
    <row r="76" spans="1:19" x14ac:dyDescent="0.3">
      <c r="A76" s="1">
        <v>44782</v>
      </c>
      <c r="B76" t="s">
        <v>173</v>
      </c>
      <c r="C76" t="s">
        <v>33</v>
      </c>
      <c r="D76" t="s">
        <v>123</v>
      </c>
      <c r="E76">
        <v>395010</v>
      </c>
      <c r="F76">
        <v>34.68</v>
      </c>
      <c r="G76">
        <v>728</v>
      </c>
      <c r="H76">
        <v>0</v>
      </c>
      <c r="I76">
        <f>Table1[[#This Row],[meesho_price]]+Table1[[#This Row],[shipping_charges_total]]</f>
        <v>728</v>
      </c>
      <c r="J76" t="s">
        <v>22</v>
      </c>
      <c r="K76" s="1">
        <v>44782</v>
      </c>
      <c r="L76" t="s">
        <v>123</v>
      </c>
      <c r="M76" t="s">
        <v>174</v>
      </c>
      <c r="N76" s="3">
        <v>190</v>
      </c>
      <c r="O76" t="s">
        <v>175</v>
      </c>
      <c r="P76">
        <v>1</v>
      </c>
      <c r="Q76">
        <v>618</v>
      </c>
      <c r="R76">
        <v>618</v>
      </c>
      <c r="S76">
        <v>1</v>
      </c>
    </row>
    <row r="77" spans="1:19" x14ac:dyDescent="0.3">
      <c r="A77" s="1">
        <v>44801</v>
      </c>
      <c r="B77" t="s">
        <v>176</v>
      </c>
      <c r="C77" t="s">
        <v>33</v>
      </c>
      <c r="D77" t="s">
        <v>44</v>
      </c>
      <c r="E77">
        <v>766100</v>
      </c>
      <c r="F77">
        <v>61.9</v>
      </c>
      <c r="G77">
        <v>1300</v>
      </c>
      <c r="H77">
        <v>114</v>
      </c>
      <c r="I77">
        <f>Table1[[#This Row],[meesho_price]]+Table1[[#This Row],[shipping_charges_total]]</f>
        <v>1414</v>
      </c>
      <c r="J77" t="s">
        <v>22</v>
      </c>
      <c r="K77" s="1">
        <v>44801</v>
      </c>
      <c r="L77" t="s">
        <v>44</v>
      </c>
      <c r="M77" t="s">
        <v>96</v>
      </c>
      <c r="N77" s="3" t="s">
        <v>97</v>
      </c>
      <c r="O77" t="s">
        <v>25</v>
      </c>
      <c r="P77">
        <v>1</v>
      </c>
      <c r="Q77">
        <v>1300</v>
      </c>
      <c r="R77">
        <v>1300</v>
      </c>
      <c r="S77">
        <v>1</v>
      </c>
    </row>
    <row r="78" spans="1:19" x14ac:dyDescent="0.3">
      <c r="A78" s="1">
        <v>44793</v>
      </c>
      <c r="B78" t="s">
        <v>177</v>
      </c>
      <c r="C78" t="s">
        <v>50</v>
      </c>
      <c r="D78" t="s">
        <v>178</v>
      </c>
      <c r="E78">
        <v>231305</v>
      </c>
      <c r="F78">
        <v>80.819999999999993</v>
      </c>
      <c r="G78">
        <v>1697</v>
      </c>
      <c r="H78">
        <v>0</v>
      </c>
      <c r="I78">
        <f>Table1[[#This Row],[meesho_price]]+Table1[[#This Row],[shipping_charges_total]]</f>
        <v>1697</v>
      </c>
      <c r="J78" t="s">
        <v>22</v>
      </c>
      <c r="K78" s="1">
        <v>44793</v>
      </c>
      <c r="L78" t="s">
        <v>179</v>
      </c>
      <c r="M78" t="s">
        <v>180</v>
      </c>
      <c r="N78" s="3" t="s">
        <v>181</v>
      </c>
      <c r="O78" t="s">
        <v>42</v>
      </c>
      <c r="P78">
        <v>1</v>
      </c>
      <c r="Q78">
        <v>1599</v>
      </c>
      <c r="R78">
        <v>1599</v>
      </c>
      <c r="S78">
        <v>1</v>
      </c>
    </row>
    <row r="79" spans="1:19" x14ac:dyDescent="0.3">
      <c r="A79" s="1">
        <v>44798</v>
      </c>
      <c r="B79" t="s">
        <v>182</v>
      </c>
      <c r="C79" t="s">
        <v>108</v>
      </c>
      <c r="D79" t="s">
        <v>34</v>
      </c>
      <c r="E79">
        <v>502220</v>
      </c>
      <c r="F79">
        <v>65.14</v>
      </c>
      <c r="G79">
        <v>1368</v>
      </c>
      <c r="H79">
        <v>110</v>
      </c>
      <c r="I79">
        <f>Table1[[#This Row],[meesho_price]]+Table1[[#This Row],[shipping_charges_total]]</f>
        <v>1478</v>
      </c>
      <c r="J79" t="s">
        <v>22</v>
      </c>
      <c r="K79" s="1">
        <v>44798</v>
      </c>
      <c r="L79" t="s">
        <v>34</v>
      </c>
      <c r="M79" t="s">
        <v>23</v>
      </c>
      <c r="N79" s="3" t="s">
        <v>24</v>
      </c>
      <c r="O79" t="s">
        <v>57</v>
      </c>
      <c r="P79">
        <v>1</v>
      </c>
      <c r="Q79">
        <v>1368</v>
      </c>
      <c r="R79">
        <v>1368</v>
      </c>
      <c r="S79">
        <v>1</v>
      </c>
    </row>
    <row r="80" spans="1:19" x14ac:dyDescent="0.3">
      <c r="A80" s="1">
        <v>44779</v>
      </c>
      <c r="B80" t="s">
        <v>183</v>
      </c>
      <c r="C80" t="s">
        <v>50</v>
      </c>
      <c r="D80" t="s">
        <v>112</v>
      </c>
      <c r="E80">
        <v>480884</v>
      </c>
      <c r="F80">
        <v>95.24</v>
      </c>
      <c r="G80">
        <v>2000</v>
      </c>
      <c r="H80">
        <v>110</v>
      </c>
      <c r="I80">
        <f>Table1[[#This Row],[meesho_price]]+Table1[[#This Row],[shipping_charges_total]]</f>
        <v>2110</v>
      </c>
      <c r="J80" t="s">
        <v>22</v>
      </c>
      <c r="K80" s="1">
        <v>44779</v>
      </c>
      <c r="L80" t="s">
        <v>112</v>
      </c>
      <c r="M80" t="s">
        <v>184</v>
      </c>
      <c r="N80" s="3" t="s">
        <v>185</v>
      </c>
      <c r="O80" t="s">
        <v>25</v>
      </c>
      <c r="P80">
        <v>1</v>
      </c>
      <c r="Q80">
        <v>2000</v>
      </c>
      <c r="R80">
        <v>2000</v>
      </c>
      <c r="S80">
        <v>1</v>
      </c>
    </row>
    <row r="81" spans="1:19" x14ac:dyDescent="0.3">
      <c r="A81" s="1">
        <v>44786</v>
      </c>
      <c r="B81" t="s">
        <v>186</v>
      </c>
      <c r="C81" t="s">
        <v>33</v>
      </c>
      <c r="D81" t="s">
        <v>79</v>
      </c>
      <c r="E81">
        <v>628704</v>
      </c>
      <c r="F81">
        <v>64.3</v>
      </c>
      <c r="G81">
        <v>1350</v>
      </c>
      <c r="H81">
        <v>114</v>
      </c>
      <c r="I81">
        <f>Table1[[#This Row],[meesho_price]]+Table1[[#This Row],[shipping_charges_total]]</f>
        <v>1464</v>
      </c>
      <c r="J81" t="s">
        <v>22</v>
      </c>
      <c r="K81" s="1">
        <v>44786</v>
      </c>
      <c r="L81" t="s">
        <v>79</v>
      </c>
      <c r="M81" t="s">
        <v>35</v>
      </c>
      <c r="N81" s="3" t="s">
        <v>46</v>
      </c>
      <c r="O81" t="s">
        <v>37</v>
      </c>
      <c r="P81">
        <v>1</v>
      </c>
      <c r="Q81">
        <v>1350</v>
      </c>
      <c r="R81">
        <v>1350</v>
      </c>
      <c r="S81">
        <v>1</v>
      </c>
    </row>
    <row r="82" spans="1:19" x14ac:dyDescent="0.3">
      <c r="A82" s="1">
        <v>44778</v>
      </c>
      <c r="B82" t="s">
        <v>187</v>
      </c>
      <c r="C82" t="s">
        <v>33</v>
      </c>
      <c r="D82" t="s">
        <v>28</v>
      </c>
      <c r="E82">
        <v>231224</v>
      </c>
      <c r="F82">
        <v>73.680000000000007</v>
      </c>
      <c r="G82">
        <v>1547</v>
      </c>
      <c r="H82">
        <v>0</v>
      </c>
      <c r="I82">
        <f>Table1[[#This Row],[meesho_price]]+Table1[[#This Row],[shipping_charges_total]]</f>
        <v>1547</v>
      </c>
      <c r="J82" t="s">
        <v>22</v>
      </c>
      <c r="K82" s="1">
        <v>44778</v>
      </c>
      <c r="L82" t="s">
        <v>28</v>
      </c>
      <c r="M82" t="s">
        <v>188</v>
      </c>
      <c r="N82" s="3" t="s">
        <v>189</v>
      </c>
      <c r="O82" t="s">
        <v>37</v>
      </c>
      <c r="P82">
        <v>1</v>
      </c>
      <c r="Q82">
        <v>1444</v>
      </c>
      <c r="R82">
        <v>1444</v>
      </c>
      <c r="S82">
        <v>1</v>
      </c>
    </row>
    <row r="83" spans="1:19" x14ac:dyDescent="0.3">
      <c r="A83" s="1">
        <v>44803</v>
      </c>
      <c r="B83" t="s">
        <v>190</v>
      </c>
      <c r="C83" t="s">
        <v>20</v>
      </c>
      <c r="D83" t="s">
        <v>172</v>
      </c>
      <c r="E83">
        <v>263153</v>
      </c>
      <c r="F83">
        <v>65.14</v>
      </c>
      <c r="G83">
        <v>1368</v>
      </c>
      <c r="H83">
        <v>110</v>
      </c>
      <c r="I83">
        <f>Table1[[#This Row],[meesho_price]]+Table1[[#This Row],[shipping_charges_total]]</f>
        <v>1478</v>
      </c>
      <c r="J83" t="s">
        <v>22</v>
      </c>
      <c r="K83" s="1">
        <v>44803</v>
      </c>
      <c r="L83" t="s">
        <v>172</v>
      </c>
      <c r="M83" t="s">
        <v>23</v>
      </c>
      <c r="N83" s="3" t="s">
        <v>24</v>
      </c>
      <c r="O83" t="s">
        <v>25</v>
      </c>
      <c r="P83">
        <v>1</v>
      </c>
      <c r="Q83">
        <v>1368</v>
      </c>
      <c r="R83">
        <v>1368</v>
      </c>
      <c r="S83">
        <v>1</v>
      </c>
    </row>
    <row r="84" spans="1:19" x14ac:dyDescent="0.3">
      <c r="A84" s="1">
        <v>44774</v>
      </c>
      <c r="B84" t="s">
        <v>191</v>
      </c>
      <c r="C84" t="s">
        <v>33</v>
      </c>
      <c r="D84" t="s">
        <v>81</v>
      </c>
      <c r="E84">
        <v>324008</v>
      </c>
      <c r="F84">
        <v>97.62</v>
      </c>
      <c r="G84">
        <v>2050</v>
      </c>
      <c r="H84">
        <v>0</v>
      </c>
      <c r="I84">
        <f>Table1[[#This Row],[meesho_price]]+Table1[[#This Row],[shipping_charges_total]]</f>
        <v>2050</v>
      </c>
      <c r="J84" t="s">
        <v>22</v>
      </c>
      <c r="K84" s="1">
        <v>44774</v>
      </c>
      <c r="L84" t="s">
        <v>81</v>
      </c>
      <c r="M84" t="s">
        <v>192</v>
      </c>
      <c r="N84" s="3">
        <v>6326</v>
      </c>
      <c r="O84" t="s">
        <v>42</v>
      </c>
      <c r="P84">
        <v>1</v>
      </c>
      <c r="Q84">
        <v>1910</v>
      </c>
      <c r="R84">
        <v>1910</v>
      </c>
      <c r="S84">
        <v>1</v>
      </c>
    </row>
    <row r="85" spans="1:19" x14ac:dyDescent="0.3">
      <c r="A85" s="1">
        <v>44782</v>
      </c>
      <c r="B85" t="s">
        <v>193</v>
      </c>
      <c r="C85" t="s">
        <v>50</v>
      </c>
      <c r="D85" t="s">
        <v>172</v>
      </c>
      <c r="E85">
        <v>247671</v>
      </c>
      <c r="F85">
        <v>64.3</v>
      </c>
      <c r="G85">
        <v>1350</v>
      </c>
      <c r="H85">
        <v>114</v>
      </c>
      <c r="I85">
        <f>Table1[[#This Row],[meesho_price]]+Table1[[#This Row],[shipping_charges_total]]</f>
        <v>1464</v>
      </c>
      <c r="J85" t="s">
        <v>22</v>
      </c>
      <c r="K85" s="1">
        <v>44782</v>
      </c>
      <c r="L85" t="s">
        <v>172</v>
      </c>
      <c r="M85" t="s">
        <v>35</v>
      </c>
      <c r="N85" s="3" t="s">
        <v>86</v>
      </c>
      <c r="O85" t="s">
        <v>37</v>
      </c>
      <c r="P85">
        <v>1</v>
      </c>
      <c r="Q85">
        <v>1350</v>
      </c>
      <c r="R85">
        <v>1350</v>
      </c>
      <c r="S85">
        <v>1</v>
      </c>
    </row>
    <row r="86" spans="1:19" x14ac:dyDescent="0.3">
      <c r="A86" s="1">
        <v>44777</v>
      </c>
      <c r="B86" t="s">
        <v>194</v>
      </c>
      <c r="C86" t="s">
        <v>33</v>
      </c>
      <c r="D86" t="s">
        <v>34</v>
      </c>
      <c r="E86">
        <v>500048</v>
      </c>
      <c r="F86">
        <v>61.9</v>
      </c>
      <c r="G86">
        <v>1300</v>
      </c>
      <c r="H86">
        <v>108</v>
      </c>
      <c r="I86">
        <f>Table1[[#This Row],[meesho_price]]+Table1[[#This Row],[shipping_charges_total]]</f>
        <v>1408</v>
      </c>
      <c r="J86" t="s">
        <v>22</v>
      </c>
      <c r="K86" s="1">
        <v>44777</v>
      </c>
      <c r="L86" t="s">
        <v>34</v>
      </c>
      <c r="M86" t="s">
        <v>96</v>
      </c>
      <c r="N86" s="3" t="s">
        <v>97</v>
      </c>
      <c r="O86" t="s">
        <v>57</v>
      </c>
      <c r="P86">
        <v>1</v>
      </c>
      <c r="Q86">
        <v>1300</v>
      </c>
      <c r="R86">
        <v>1300</v>
      </c>
      <c r="S86">
        <v>1</v>
      </c>
    </row>
    <row r="87" spans="1:19" x14ac:dyDescent="0.3">
      <c r="A87" s="1">
        <v>44791</v>
      </c>
      <c r="B87" t="s">
        <v>195</v>
      </c>
      <c r="C87" t="s">
        <v>50</v>
      </c>
      <c r="D87" t="s">
        <v>63</v>
      </c>
      <c r="E87">
        <v>781315</v>
      </c>
      <c r="F87">
        <v>74.34</v>
      </c>
      <c r="G87">
        <v>1561</v>
      </c>
      <c r="H87">
        <v>125</v>
      </c>
      <c r="I87">
        <f>Table1[[#This Row],[meesho_price]]+Table1[[#This Row],[shipping_charges_total]]</f>
        <v>1686</v>
      </c>
      <c r="J87" t="s">
        <v>22</v>
      </c>
      <c r="K87" s="1">
        <v>44791</v>
      </c>
      <c r="L87" t="s">
        <v>63</v>
      </c>
      <c r="M87" t="s">
        <v>196</v>
      </c>
      <c r="N87" s="3" t="s">
        <v>197</v>
      </c>
      <c r="O87" t="s">
        <v>57</v>
      </c>
      <c r="P87">
        <v>1</v>
      </c>
      <c r="Q87">
        <v>1561</v>
      </c>
      <c r="R87">
        <v>1561</v>
      </c>
      <c r="S87">
        <v>1</v>
      </c>
    </row>
    <row r="88" spans="1:19" x14ac:dyDescent="0.3">
      <c r="A88" s="1">
        <v>44800</v>
      </c>
      <c r="B88" t="s">
        <v>198</v>
      </c>
      <c r="C88" t="s">
        <v>20</v>
      </c>
      <c r="D88" t="s">
        <v>142</v>
      </c>
      <c r="E88">
        <v>742225</v>
      </c>
      <c r="F88">
        <v>66.680000000000007</v>
      </c>
      <c r="G88">
        <v>1400</v>
      </c>
      <c r="H88">
        <v>81</v>
      </c>
      <c r="I88">
        <f>Table1[[#This Row],[meesho_price]]+Table1[[#This Row],[shipping_charges_total]]</f>
        <v>1481</v>
      </c>
      <c r="J88" t="s">
        <v>22</v>
      </c>
      <c r="K88" s="1">
        <v>44800</v>
      </c>
      <c r="L88" t="s">
        <v>142</v>
      </c>
      <c r="M88" t="s">
        <v>82</v>
      </c>
      <c r="N88" s="3" t="s">
        <v>83</v>
      </c>
      <c r="O88" t="s">
        <v>25</v>
      </c>
      <c r="P88">
        <v>1</v>
      </c>
      <c r="Q88">
        <v>1400</v>
      </c>
      <c r="R88">
        <v>1400</v>
      </c>
      <c r="S88">
        <v>1</v>
      </c>
    </row>
    <row r="89" spans="1:19" x14ac:dyDescent="0.3">
      <c r="A89" s="1">
        <v>44784</v>
      </c>
      <c r="B89" t="s">
        <v>199</v>
      </c>
      <c r="C89" t="s">
        <v>39</v>
      </c>
      <c r="D89" t="s">
        <v>79</v>
      </c>
      <c r="E89">
        <v>600053</v>
      </c>
      <c r="F89">
        <v>64.3</v>
      </c>
      <c r="G89">
        <v>1350</v>
      </c>
      <c r="H89">
        <v>114</v>
      </c>
      <c r="I89">
        <f>Table1[[#This Row],[meesho_price]]+Table1[[#This Row],[shipping_charges_total]]</f>
        <v>1464</v>
      </c>
      <c r="J89" t="s">
        <v>45</v>
      </c>
      <c r="K89" s="1">
        <v>44784</v>
      </c>
      <c r="L89" t="s">
        <v>79</v>
      </c>
      <c r="M89" t="s">
        <v>35</v>
      </c>
      <c r="N89" s="3" t="s">
        <v>36</v>
      </c>
      <c r="O89" t="s">
        <v>37</v>
      </c>
      <c r="P89">
        <v>1</v>
      </c>
      <c r="Q89">
        <v>1350</v>
      </c>
      <c r="R89">
        <v>1350</v>
      </c>
      <c r="S89">
        <v>1</v>
      </c>
    </row>
    <row r="90" spans="1:19" x14ac:dyDescent="0.3">
      <c r="A90" s="1">
        <v>44799</v>
      </c>
      <c r="B90" t="s">
        <v>200</v>
      </c>
      <c r="C90" t="s">
        <v>33</v>
      </c>
      <c r="D90" t="s">
        <v>51</v>
      </c>
      <c r="E90">
        <v>712235</v>
      </c>
      <c r="F90">
        <v>66.680000000000007</v>
      </c>
      <c r="G90">
        <v>1400</v>
      </c>
      <c r="H90">
        <v>81</v>
      </c>
      <c r="I90">
        <f>Table1[[#This Row],[meesho_price]]+Table1[[#This Row],[shipping_charges_total]]</f>
        <v>1481</v>
      </c>
      <c r="J90" t="s">
        <v>22</v>
      </c>
      <c r="K90" s="1">
        <v>44799</v>
      </c>
      <c r="L90" t="s">
        <v>51</v>
      </c>
      <c r="M90" t="s">
        <v>82</v>
      </c>
      <c r="N90" s="3" t="s">
        <v>83</v>
      </c>
      <c r="O90" t="s">
        <v>25</v>
      </c>
      <c r="P90">
        <v>1</v>
      </c>
      <c r="Q90">
        <v>1400</v>
      </c>
      <c r="R90">
        <v>1400</v>
      </c>
      <c r="S90">
        <v>1</v>
      </c>
    </row>
    <row r="91" spans="1:19" x14ac:dyDescent="0.3">
      <c r="A91" s="1">
        <v>44803</v>
      </c>
      <c r="B91" t="s">
        <v>201</v>
      </c>
      <c r="C91" t="s">
        <v>20</v>
      </c>
      <c r="D91" t="s">
        <v>48</v>
      </c>
      <c r="E91">
        <v>400095</v>
      </c>
      <c r="F91">
        <v>66.680000000000007</v>
      </c>
      <c r="G91">
        <v>1400</v>
      </c>
      <c r="H91">
        <v>110</v>
      </c>
      <c r="I91">
        <f>Table1[[#This Row],[meesho_price]]+Table1[[#This Row],[shipping_charges_total]]</f>
        <v>1510</v>
      </c>
      <c r="J91" t="s">
        <v>22</v>
      </c>
      <c r="K91" s="1">
        <v>44803</v>
      </c>
      <c r="L91" t="s">
        <v>48</v>
      </c>
      <c r="M91" t="s">
        <v>23</v>
      </c>
      <c r="N91" s="3" t="s">
        <v>24</v>
      </c>
      <c r="O91" t="s">
        <v>57</v>
      </c>
      <c r="P91">
        <v>1</v>
      </c>
      <c r="Q91">
        <v>1400</v>
      </c>
      <c r="R91">
        <v>1400</v>
      </c>
      <c r="S91">
        <v>1</v>
      </c>
    </row>
    <row r="92" spans="1:19" x14ac:dyDescent="0.3">
      <c r="A92" s="1">
        <v>44782</v>
      </c>
      <c r="B92" t="s">
        <v>202</v>
      </c>
      <c r="C92" t="s">
        <v>50</v>
      </c>
      <c r="D92" t="s">
        <v>79</v>
      </c>
      <c r="E92">
        <v>612002</v>
      </c>
      <c r="F92">
        <v>78.86</v>
      </c>
      <c r="G92">
        <v>1656</v>
      </c>
      <c r="H92">
        <v>0</v>
      </c>
      <c r="I92">
        <f>Table1[[#This Row],[meesho_price]]+Table1[[#This Row],[shipping_charges_total]]</f>
        <v>1656</v>
      </c>
      <c r="J92" t="s">
        <v>22</v>
      </c>
      <c r="K92" s="1">
        <v>44782</v>
      </c>
      <c r="L92" t="s">
        <v>79</v>
      </c>
      <c r="M92" t="s">
        <v>203</v>
      </c>
      <c r="N92" s="3" t="s">
        <v>204</v>
      </c>
      <c r="O92" t="s">
        <v>37</v>
      </c>
      <c r="P92">
        <v>1</v>
      </c>
      <c r="Q92">
        <v>1499</v>
      </c>
      <c r="R92">
        <v>1499</v>
      </c>
      <c r="S92">
        <v>1</v>
      </c>
    </row>
    <row r="93" spans="1:19" x14ac:dyDescent="0.3">
      <c r="A93" s="1">
        <v>44798</v>
      </c>
      <c r="B93" t="s">
        <v>205</v>
      </c>
      <c r="C93" t="s">
        <v>33</v>
      </c>
      <c r="D93" t="s">
        <v>105</v>
      </c>
      <c r="E93">
        <v>560100</v>
      </c>
      <c r="F93">
        <v>24.2</v>
      </c>
      <c r="G93">
        <v>508</v>
      </c>
      <c r="H93">
        <v>0</v>
      </c>
      <c r="I93">
        <f>Table1[[#This Row],[meesho_price]]+Table1[[#This Row],[shipping_charges_total]]</f>
        <v>508</v>
      </c>
      <c r="J93" t="s">
        <v>22</v>
      </c>
      <c r="K93" s="1">
        <v>44798</v>
      </c>
      <c r="L93" t="s">
        <v>105</v>
      </c>
      <c r="M93" t="s">
        <v>64</v>
      </c>
      <c r="N93" s="3" t="s">
        <v>65</v>
      </c>
      <c r="O93" t="s">
        <v>37</v>
      </c>
      <c r="P93">
        <v>1</v>
      </c>
      <c r="Q93">
        <v>429</v>
      </c>
      <c r="R93">
        <v>429</v>
      </c>
      <c r="S93">
        <v>1</v>
      </c>
    </row>
    <row r="94" spans="1:19" x14ac:dyDescent="0.3">
      <c r="A94" s="1">
        <v>44788</v>
      </c>
      <c r="B94" t="s">
        <v>206</v>
      </c>
      <c r="C94" t="s">
        <v>50</v>
      </c>
      <c r="D94" t="s">
        <v>74</v>
      </c>
      <c r="E94">
        <v>110081</v>
      </c>
      <c r="F94">
        <v>66.680000000000007</v>
      </c>
      <c r="G94">
        <v>1400</v>
      </c>
      <c r="H94">
        <v>110</v>
      </c>
      <c r="I94">
        <f>Table1[[#This Row],[meesho_price]]+Table1[[#This Row],[shipping_charges_total]]</f>
        <v>1510</v>
      </c>
      <c r="J94" t="s">
        <v>22</v>
      </c>
      <c r="K94" s="1">
        <v>44788</v>
      </c>
      <c r="L94" t="s">
        <v>74</v>
      </c>
      <c r="M94" t="s">
        <v>23</v>
      </c>
      <c r="N94" s="3" t="s">
        <v>24</v>
      </c>
      <c r="O94" t="s">
        <v>57</v>
      </c>
      <c r="P94">
        <v>1</v>
      </c>
      <c r="Q94">
        <v>1400</v>
      </c>
      <c r="R94">
        <v>1400</v>
      </c>
      <c r="S94">
        <v>1</v>
      </c>
    </row>
    <row r="95" spans="1:19" x14ac:dyDescent="0.3">
      <c r="A95" s="1">
        <v>44793</v>
      </c>
      <c r="B95" t="s">
        <v>207</v>
      </c>
      <c r="C95" t="s">
        <v>33</v>
      </c>
      <c r="D95" t="s">
        <v>95</v>
      </c>
      <c r="E95">
        <v>813210</v>
      </c>
      <c r="F95">
        <v>66.680000000000007</v>
      </c>
      <c r="G95">
        <v>1400</v>
      </c>
      <c r="H95">
        <v>81</v>
      </c>
      <c r="I95">
        <f>Table1[[#This Row],[meesho_price]]+Table1[[#This Row],[shipping_charges_total]]</f>
        <v>1481</v>
      </c>
      <c r="J95" t="s">
        <v>22</v>
      </c>
      <c r="K95" s="1">
        <v>44793</v>
      </c>
      <c r="L95" t="s">
        <v>95</v>
      </c>
      <c r="M95" t="s">
        <v>82</v>
      </c>
      <c r="N95" s="3" t="s">
        <v>83</v>
      </c>
      <c r="O95" t="s">
        <v>25</v>
      </c>
      <c r="P95">
        <v>1</v>
      </c>
      <c r="Q95">
        <v>1400</v>
      </c>
      <c r="R95">
        <v>1400</v>
      </c>
      <c r="S95">
        <v>1</v>
      </c>
    </row>
    <row r="96" spans="1:19" x14ac:dyDescent="0.3">
      <c r="A96" s="1">
        <v>44795</v>
      </c>
      <c r="B96" t="s">
        <v>208</v>
      </c>
      <c r="C96" t="s">
        <v>27</v>
      </c>
      <c r="D96" t="s">
        <v>209</v>
      </c>
      <c r="E96">
        <v>480661</v>
      </c>
      <c r="F96">
        <v>62.44</v>
      </c>
      <c r="G96">
        <v>1311</v>
      </c>
      <c r="H96">
        <v>114</v>
      </c>
      <c r="I96">
        <f>Table1[[#This Row],[meesho_price]]+Table1[[#This Row],[shipping_charges_total]]</f>
        <v>1425</v>
      </c>
      <c r="J96" t="s">
        <v>45</v>
      </c>
      <c r="K96" s="1">
        <v>44795</v>
      </c>
      <c r="L96" t="s">
        <v>209</v>
      </c>
      <c r="M96" t="s">
        <v>35</v>
      </c>
      <c r="N96" s="3" t="s">
        <v>36</v>
      </c>
      <c r="O96" t="s">
        <v>37</v>
      </c>
      <c r="P96">
        <v>1</v>
      </c>
      <c r="Q96">
        <v>1311</v>
      </c>
      <c r="R96">
        <v>1311</v>
      </c>
      <c r="S96">
        <v>1</v>
      </c>
    </row>
    <row r="97" spans="1:19" x14ac:dyDescent="0.3">
      <c r="A97" s="1">
        <v>44803</v>
      </c>
      <c r="B97" t="s">
        <v>210</v>
      </c>
      <c r="C97" t="s">
        <v>20</v>
      </c>
      <c r="D97" t="s">
        <v>90</v>
      </c>
      <c r="E97">
        <v>142044</v>
      </c>
      <c r="F97">
        <v>66.680000000000007</v>
      </c>
      <c r="G97">
        <v>1400</v>
      </c>
      <c r="H97">
        <v>110</v>
      </c>
      <c r="I97">
        <f>Table1[[#This Row],[meesho_price]]+Table1[[#This Row],[shipping_charges_total]]</f>
        <v>1510</v>
      </c>
      <c r="J97" t="s">
        <v>22</v>
      </c>
      <c r="K97" s="1">
        <v>44803</v>
      </c>
      <c r="L97" t="s">
        <v>90</v>
      </c>
      <c r="M97" t="s">
        <v>23</v>
      </c>
      <c r="N97" s="3" t="s">
        <v>24</v>
      </c>
      <c r="O97" t="s">
        <v>25</v>
      </c>
      <c r="P97">
        <v>1</v>
      </c>
      <c r="Q97">
        <v>1400</v>
      </c>
      <c r="R97">
        <v>1400</v>
      </c>
      <c r="S97">
        <v>1</v>
      </c>
    </row>
    <row r="98" spans="1:19" x14ac:dyDescent="0.3">
      <c r="A98" s="1">
        <v>44798</v>
      </c>
      <c r="B98" t="s">
        <v>211</v>
      </c>
      <c r="C98" t="s">
        <v>33</v>
      </c>
      <c r="D98" t="s">
        <v>212</v>
      </c>
      <c r="E98">
        <v>171207</v>
      </c>
      <c r="F98">
        <v>23.76</v>
      </c>
      <c r="G98">
        <v>499</v>
      </c>
      <c r="H98">
        <v>0</v>
      </c>
      <c r="I98">
        <f>Table1[[#This Row],[meesho_price]]+Table1[[#This Row],[shipping_charges_total]]</f>
        <v>499</v>
      </c>
      <c r="J98" t="s">
        <v>22</v>
      </c>
      <c r="K98" s="1">
        <v>44798</v>
      </c>
      <c r="L98" t="s">
        <v>212</v>
      </c>
      <c r="M98" t="s">
        <v>64</v>
      </c>
      <c r="N98" s="3" t="s">
        <v>65</v>
      </c>
      <c r="O98" t="s">
        <v>37</v>
      </c>
      <c r="P98">
        <v>1</v>
      </c>
      <c r="Q98">
        <v>414</v>
      </c>
      <c r="R98">
        <v>414</v>
      </c>
      <c r="S98">
        <v>1</v>
      </c>
    </row>
    <row r="99" spans="1:19" x14ac:dyDescent="0.3">
      <c r="A99" s="1">
        <v>44803</v>
      </c>
      <c r="B99" t="s">
        <v>213</v>
      </c>
      <c r="C99" t="s">
        <v>20</v>
      </c>
      <c r="D99" t="s">
        <v>59</v>
      </c>
      <c r="E99">
        <v>524408</v>
      </c>
      <c r="F99">
        <v>71.44</v>
      </c>
      <c r="G99">
        <v>1500</v>
      </c>
      <c r="H99">
        <v>110</v>
      </c>
      <c r="I99">
        <f>Table1[[#This Row],[meesho_price]]+Table1[[#This Row],[shipping_charges_total]]</f>
        <v>1610</v>
      </c>
      <c r="J99" t="s">
        <v>45</v>
      </c>
      <c r="K99" s="1">
        <v>44803</v>
      </c>
      <c r="L99" t="s">
        <v>59</v>
      </c>
      <c r="M99" t="s">
        <v>55</v>
      </c>
      <c r="N99" s="3" t="s">
        <v>56</v>
      </c>
      <c r="O99" t="s">
        <v>25</v>
      </c>
      <c r="P99">
        <v>1</v>
      </c>
      <c r="Q99">
        <v>1500</v>
      </c>
      <c r="R99">
        <v>1500</v>
      </c>
      <c r="S99">
        <v>1</v>
      </c>
    </row>
    <row r="100" spans="1:19" x14ac:dyDescent="0.3">
      <c r="A100" s="1">
        <v>44780</v>
      </c>
      <c r="B100" t="s">
        <v>214</v>
      </c>
      <c r="C100" t="s">
        <v>33</v>
      </c>
      <c r="D100" t="s">
        <v>112</v>
      </c>
      <c r="E100">
        <v>453771</v>
      </c>
      <c r="F100">
        <v>65.14</v>
      </c>
      <c r="G100">
        <v>1368</v>
      </c>
      <c r="H100">
        <v>81</v>
      </c>
      <c r="I100">
        <f>Table1[[#This Row],[meesho_price]]+Table1[[#This Row],[shipping_charges_total]]</f>
        <v>1449</v>
      </c>
      <c r="J100" t="s">
        <v>22</v>
      </c>
      <c r="K100" s="1">
        <v>44780</v>
      </c>
      <c r="L100" t="s">
        <v>112</v>
      </c>
      <c r="M100" t="s">
        <v>82</v>
      </c>
      <c r="N100" s="3" t="s">
        <v>83</v>
      </c>
      <c r="O100" t="s">
        <v>84</v>
      </c>
      <c r="P100">
        <v>1</v>
      </c>
      <c r="Q100">
        <v>1368</v>
      </c>
      <c r="R100">
        <v>1368</v>
      </c>
      <c r="S100">
        <v>1</v>
      </c>
    </row>
    <row r="101" spans="1:19" x14ac:dyDescent="0.3">
      <c r="A101" s="1">
        <v>44800</v>
      </c>
      <c r="B101" t="s">
        <v>215</v>
      </c>
      <c r="C101" t="s">
        <v>33</v>
      </c>
      <c r="D101" t="s">
        <v>123</v>
      </c>
      <c r="E101">
        <v>395010</v>
      </c>
      <c r="F101">
        <v>26.14</v>
      </c>
      <c r="G101">
        <v>549</v>
      </c>
      <c r="H101">
        <v>0</v>
      </c>
      <c r="I101">
        <f>Table1[[#This Row],[meesho_price]]+Table1[[#This Row],[shipping_charges_total]]</f>
        <v>549</v>
      </c>
      <c r="J101" t="s">
        <v>22</v>
      </c>
      <c r="K101" s="1">
        <v>44800</v>
      </c>
      <c r="L101" t="s">
        <v>123</v>
      </c>
      <c r="M101" t="s">
        <v>102</v>
      </c>
      <c r="N101" s="3">
        <v>45678</v>
      </c>
      <c r="O101" t="s">
        <v>84</v>
      </c>
      <c r="P101">
        <v>1</v>
      </c>
      <c r="Q101">
        <v>468</v>
      </c>
      <c r="R101">
        <v>468</v>
      </c>
      <c r="S101">
        <v>1</v>
      </c>
    </row>
    <row r="102" spans="1:19" x14ac:dyDescent="0.3">
      <c r="A102" s="1">
        <v>44777</v>
      </c>
      <c r="B102" t="s">
        <v>216</v>
      </c>
      <c r="C102" t="s">
        <v>33</v>
      </c>
      <c r="D102" t="s">
        <v>212</v>
      </c>
      <c r="E102">
        <v>177048</v>
      </c>
      <c r="F102">
        <v>64.3</v>
      </c>
      <c r="G102">
        <v>1350</v>
      </c>
      <c r="H102">
        <v>114</v>
      </c>
      <c r="I102">
        <f>Table1[[#This Row],[meesho_price]]+Table1[[#This Row],[shipping_charges_total]]</f>
        <v>1464</v>
      </c>
      <c r="J102" t="s">
        <v>22</v>
      </c>
      <c r="K102" s="1">
        <v>44777</v>
      </c>
      <c r="L102" t="s">
        <v>212</v>
      </c>
      <c r="M102" t="s">
        <v>35</v>
      </c>
      <c r="N102" s="3" t="s">
        <v>46</v>
      </c>
      <c r="O102" t="s">
        <v>37</v>
      </c>
      <c r="P102">
        <v>1</v>
      </c>
      <c r="Q102">
        <v>1350</v>
      </c>
      <c r="R102">
        <v>1350</v>
      </c>
      <c r="S102">
        <v>1</v>
      </c>
    </row>
    <row r="103" spans="1:19" x14ac:dyDescent="0.3">
      <c r="A103" s="1">
        <v>44801</v>
      </c>
      <c r="B103" t="s">
        <v>217</v>
      </c>
      <c r="C103" t="s">
        <v>33</v>
      </c>
      <c r="D103" t="s">
        <v>81</v>
      </c>
      <c r="E103">
        <v>314001</v>
      </c>
      <c r="F103">
        <v>23.76</v>
      </c>
      <c r="G103">
        <v>499</v>
      </c>
      <c r="H103">
        <v>0</v>
      </c>
      <c r="I103">
        <f>Table1[[#This Row],[meesho_price]]+Table1[[#This Row],[shipping_charges_total]]</f>
        <v>499</v>
      </c>
      <c r="J103" t="s">
        <v>22</v>
      </c>
      <c r="K103" s="1">
        <v>44801</v>
      </c>
      <c r="L103" t="s">
        <v>81</v>
      </c>
      <c r="M103" t="s">
        <v>64</v>
      </c>
      <c r="N103" s="3" t="s">
        <v>65</v>
      </c>
      <c r="O103" t="s">
        <v>37</v>
      </c>
      <c r="P103">
        <v>1</v>
      </c>
      <c r="Q103">
        <v>414</v>
      </c>
      <c r="R103">
        <v>414</v>
      </c>
      <c r="S103">
        <v>1</v>
      </c>
    </row>
    <row r="104" spans="1:19" x14ac:dyDescent="0.3">
      <c r="A104" s="1">
        <v>44773</v>
      </c>
      <c r="B104" t="s">
        <v>218</v>
      </c>
      <c r="C104" t="s">
        <v>27</v>
      </c>
      <c r="D104" t="s">
        <v>28</v>
      </c>
      <c r="E104">
        <v>226010</v>
      </c>
      <c r="F104">
        <v>74.34</v>
      </c>
      <c r="G104">
        <v>1561</v>
      </c>
      <c r="H104">
        <v>108</v>
      </c>
      <c r="I104">
        <f>Table1[[#This Row],[meesho_price]]+Table1[[#This Row],[shipping_charges_total]]</f>
        <v>1669</v>
      </c>
      <c r="J104" t="s">
        <v>292</v>
      </c>
      <c r="K104" t="s">
        <v>293</v>
      </c>
      <c r="L104" t="s">
        <v>292</v>
      </c>
      <c r="M104" t="s">
        <v>292</v>
      </c>
      <c r="N104" s="3" t="s">
        <v>292</v>
      </c>
      <c r="O104" t="s">
        <v>292</v>
      </c>
      <c r="P104">
        <v>0</v>
      </c>
      <c r="Q104">
        <v>0</v>
      </c>
      <c r="R104">
        <v>0</v>
      </c>
      <c r="S104">
        <v>0</v>
      </c>
    </row>
    <row r="105" spans="1:19" x14ac:dyDescent="0.3">
      <c r="A105" s="1">
        <v>44795</v>
      </c>
      <c r="B105" t="s">
        <v>219</v>
      </c>
      <c r="C105" t="s">
        <v>50</v>
      </c>
      <c r="D105" t="s">
        <v>44</v>
      </c>
      <c r="E105">
        <v>764001</v>
      </c>
      <c r="F105">
        <v>66.680000000000007</v>
      </c>
      <c r="G105">
        <v>1400</v>
      </c>
      <c r="H105">
        <v>81</v>
      </c>
      <c r="I105">
        <f>Table1[[#This Row],[meesho_price]]+Table1[[#This Row],[shipping_charges_total]]</f>
        <v>1481</v>
      </c>
      <c r="J105" t="s">
        <v>22</v>
      </c>
      <c r="K105" s="1">
        <v>44795</v>
      </c>
      <c r="L105" t="s">
        <v>44</v>
      </c>
      <c r="M105" t="s">
        <v>82</v>
      </c>
      <c r="N105" s="3" t="s">
        <v>83</v>
      </c>
      <c r="O105" t="s">
        <v>175</v>
      </c>
      <c r="P105">
        <v>1</v>
      </c>
      <c r="Q105">
        <v>1400</v>
      </c>
      <c r="R105">
        <v>1400</v>
      </c>
      <c r="S105">
        <v>1</v>
      </c>
    </row>
    <row r="106" spans="1:19" x14ac:dyDescent="0.3">
      <c r="A106" s="1">
        <v>44802</v>
      </c>
      <c r="B106" t="s">
        <v>220</v>
      </c>
      <c r="C106" t="s">
        <v>20</v>
      </c>
      <c r="D106" t="s">
        <v>28</v>
      </c>
      <c r="E106">
        <v>211008</v>
      </c>
      <c r="F106">
        <v>59.9</v>
      </c>
      <c r="G106">
        <v>1258</v>
      </c>
      <c r="H106">
        <v>0</v>
      </c>
      <c r="I106">
        <f>Table1[[#This Row],[meesho_price]]+Table1[[#This Row],[shipping_charges_total]]</f>
        <v>1258</v>
      </c>
      <c r="J106" t="s">
        <v>45</v>
      </c>
      <c r="K106" s="1">
        <v>44802</v>
      </c>
      <c r="L106" t="s">
        <v>28</v>
      </c>
      <c r="M106" t="s">
        <v>221</v>
      </c>
      <c r="N106" s="3" t="s">
        <v>222</v>
      </c>
      <c r="O106" t="s">
        <v>84</v>
      </c>
      <c r="P106">
        <v>1</v>
      </c>
      <c r="Q106">
        <v>1184</v>
      </c>
      <c r="R106">
        <v>1184</v>
      </c>
      <c r="S106">
        <v>1</v>
      </c>
    </row>
    <row r="107" spans="1:19" x14ac:dyDescent="0.3">
      <c r="A107" s="1">
        <v>44794</v>
      </c>
      <c r="B107" t="s">
        <v>223</v>
      </c>
      <c r="C107" t="s">
        <v>33</v>
      </c>
      <c r="D107" t="s">
        <v>34</v>
      </c>
      <c r="E107">
        <v>505530</v>
      </c>
      <c r="F107">
        <v>64.3</v>
      </c>
      <c r="G107">
        <v>1350</v>
      </c>
      <c r="H107">
        <v>114</v>
      </c>
      <c r="I107">
        <f>Table1[[#This Row],[meesho_price]]+Table1[[#This Row],[shipping_charges_total]]</f>
        <v>1464</v>
      </c>
      <c r="J107" t="s">
        <v>22</v>
      </c>
      <c r="K107" s="1">
        <v>44794</v>
      </c>
      <c r="L107" t="s">
        <v>34</v>
      </c>
      <c r="M107" t="s">
        <v>35</v>
      </c>
      <c r="N107" s="3" t="s">
        <v>36</v>
      </c>
      <c r="O107" t="s">
        <v>37</v>
      </c>
      <c r="P107">
        <v>1</v>
      </c>
      <c r="Q107">
        <v>1350</v>
      </c>
      <c r="R107">
        <v>1350</v>
      </c>
      <c r="S107">
        <v>1</v>
      </c>
    </row>
    <row r="108" spans="1:19" x14ac:dyDescent="0.3">
      <c r="A108" s="1">
        <v>44775</v>
      </c>
      <c r="B108" t="s">
        <v>224</v>
      </c>
      <c r="C108" t="s">
        <v>39</v>
      </c>
      <c r="D108" t="s">
        <v>112</v>
      </c>
      <c r="E108">
        <v>452002</v>
      </c>
      <c r="F108">
        <v>64.3</v>
      </c>
      <c r="G108">
        <v>1350</v>
      </c>
      <c r="H108">
        <v>108</v>
      </c>
      <c r="I108">
        <f>Table1[[#This Row],[meesho_price]]+Table1[[#This Row],[shipping_charges_total]]</f>
        <v>1458</v>
      </c>
      <c r="J108" t="s">
        <v>40</v>
      </c>
      <c r="K108" s="1">
        <v>44775</v>
      </c>
      <c r="L108" t="s">
        <v>112</v>
      </c>
      <c r="M108" t="s">
        <v>35</v>
      </c>
      <c r="N108" s="3" t="s">
        <v>46</v>
      </c>
      <c r="O108" t="s">
        <v>37</v>
      </c>
      <c r="P108">
        <v>1</v>
      </c>
      <c r="Q108">
        <v>1350</v>
      </c>
      <c r="R108">
        <v>1350</v>
      </c>
      <c r="S108">
        <v>1</v>
      </c>
    </row>
    <row r="109" spans="1:19" x14ac:dyDescent="0.3">
      <c r="A109" s="1">
        <v>44773</v>
      </c>
      <c r="B109" t="s">
        <v>225</v>
      </c>
      <c r="C109" t="s">
        <v>33</v>
      </c>
      <c r="D109" t="s">
        <v>59</v>
      </c>
      <c r="E109">
        <v>520001</v>
      </c>
      <c r="F109">
        <v>74.34</v>
      </c>
      <c r="G109">
        <v>1561</v>
      </c>
      <c r="H109">
        <v>108</v>
      </c>
      <c r="I109">
        <f>Table1[[#This Row],[meesho_price]]+Table1[[#This Row],[shipping_charges_total]]</f>
        <v>1669</v>
      </c>
      <c r="J109" t="s">
        <v>292</v>
      </c>
      <c r="K109" t="s">
        <v>293</v>
      </c>
      <c r="L109" t="s">
        <v>292</v>
      </c>
      <c r="M109" t="s">
        <v>292</v>
      </c>
      <c r="N109" s="3" t="s">
        <v>292</v>
      </c>
      <c r="O109" t="s">
        <v>292</v>
      </c>
      <c r="P109">
        <v>0</v>
      </c>
      <c r="Q109">
        <v>0</v>
      </c>
      <c r="R109">
        <v>0</v>
      </c>
      <c r="S109">
        <v>0</v>
      </c>
    </row>
    <row r="110" spans="1:19" x14ac:dyDescent="0.3">
      <c r="A110" s="1">
        <v>44799</v>
      </c>
      <c r="B110" t="s">
        <v>226</v>
      </c>
      <c r="C110" t="s">
        <v>20</v>
      </c>
      <c r="D110" t="s">
        <v>112</v>
      </c>
      <c r="E110">
        <v>485771</v>
      </c>
      <c r="F110">
        <v>99.86</v>
      </c>
      <c r="G110">
        <v>2097</v>
      </c>
      <c r="H110">
        <v>0</v>
      </c>
      <c r="I110">
        <f>Table1[[#This Row],[meesho_price]]+Table1[[#This Row],[shipping_charges_total]]</f>
        <v>2097</v>
      </c>
      <c r="J110" t="s">
        <v>22</v>
      </c>
      <c r="K110" s="1">
        <v>44799</v>
      </c>
      <c r="L110" t="s">
        <v>112</v>
      </c>
      <c r="M110" t="s">
        <v>75</v>
      </c>
      <c r="N110" s="3" t="s">
        <v>76</v>
      </c>
      <c r="O110" t="s">
        <v>42</v>
      </c>
      <c r="P110">
        <v>1</v>
      </c>
      <c r="Q110">
        <v>1999</v>
      </c>
      <c r="R110">
        <v>1999</v>
      </c>
      <c r="S110">
        <v>1</v>
      </c>
    </row>
    <row r="111" spans="1:19" x14ac:dyDescent="0.3">
      <c r="A111" s="1">
        <v>44797</v>
      </c>
      <c r="B111" t="s">
        <v>227</v>
      </c>
      <c r="C111" t="s">
        <v>20</v>
      </c>
      <c r="D111" t="s">
        <v>79</v>
      </c>
      <c r="E111">
        <v>606205</v>
      </c>
      <c r="F111">
        <v>66.680000000000007</v>
      </c>
      <c r="G111">
        <v>1400</v>
      </c>
      <c r="H111">
        <v>83</v>
      </c>
      <c r="I111">
        <f>Table1[[#This Row],[meesho_price]]+Table1[[#This Row],[shipping_charges_total]]</f>
        <v>1483</v>
      </c>
      <c r="J111" t="s">
        <v>22</v>
      </c>
      <c r="K111" s="1">
        <v>44797</v>
      </c>
      <c r="L111" t="s">
        <v>79</v>
      </c>
      <c r="M111" t="s">
        <v>119</v>
      </c>
      <c r="N111" s="3" t="s">
        <v>120</v>
      </c>
      <c r="O111" t="s">
        <v>84</v>
      </c>
      <c r="P111">
        <v>1</v>
      </c>
      <c r="Q111">
        <v>1400</v>
      </c>
      <c r="R111">
        <v>1400</v>
      </c>
      <c r="S111">
        <v>1</v>
      </c>
    </row>
    <row r="112" spans="1:19" x14ac:dyDescent="0.3">
      <c r="A112" s="1">
        <v>44778</v>
      </c>
      <c r="B112" t="s">
        <v>228</v>
      </c>
      <c r="C112" t="s">
        <v>33</v>
      </c>
      <c r="D112" t="s">
        <v>229</v>
      </c>
      <c r="E112">
        <v>125004</v>
      </c>
      <c r="F112">
        <v>87.96</v>
      </c>
      <c r="G112">
        <v>1847</v>
      </c>
      <c r="H112">
        <v>0</v>
      </c>
      <c r="I112">
        <f>Table1[[#This Row],[meesho_price]]+Table1[[#This Row],[shipping_charges_total]]</f>
        <v>1847</v>
      </c>
      <c r="J112" t="s">
        <v>22</v>
      </c>
      <c r="K112" s="1">
        <v>44778</v>
      </c>
      <c r="L112" t="s">
        <v>229</v>
      </c>
      <c r="M112" t="s">
        <v>230</v>
      </c>
      <c r="N112" s="3">
        <v>1100</v>
      </c>
      <c r="O112" t="s">
        <v>42</v>
      </c>
      <c r="P112">
        <v>1</v>
      </c>
      <c r="Q112">
        <v>1749</v>
      </c>
      <c r="R112">
        <v>1749</v>
      </c>
      <c r="S112">
        <v>1</v>
      </c>
    </row>
    <row r="113" spans="1:19" x14ac:dyDescent="0.3">
      <c r="A113" s="1">
        <v>44795</v>
      </c>
      <c r="B113" t="s">
        <v>231</v>
      </c>
      <c r="C113" t="s">
        <v>33</v>
      </c>
      <c r="D113" t="s">
        <v>48</v>
      </c>
      <c r="E113">
        <v>411058</v>
      </c>
      <c r="F113">
        <v>27.68</v>
      </c>
      <c r="G113">
        <v>581</v>
      </c>
      <c r="H113">
        <v>0</v>
      </c>
      <c r="I113">
        <f>Table1[[#This Row],[meesho_price]]+Table1[[#This Row],[shipping_charges_total]]</f>
        <v>581</v>
      </c>
      <c r="J113" t="s">
        <v>22</v>
      </c>
      <c r="K113" s="1">
        <v>44795</v>
      </c>
      <c r="L113" t="s">
        <v>48</v>
      </c>
      <c r="M113" t="s">
        <v>102</v>
      </c>
      <c r="N113" s="3">
        <v>45678</v>
      </c>
      <c r="O113" t="s">
        <v>175</v>
      </c>
      <c r="P113">
        <v>1</v>
      </c>
      <c r="Q113">
        <v>500</v>
      </c>
      <c r="R113">
        <v>500</v>
      </c>
      <c r="S113">
        <v>1</v>
      </c>
    </row>
    <row r="114" spans="1:19" x14ac:dyDescent="0.3">
      <c r="A114" s="1">
        <v>44785</v>
      </c>
      <c r="B114" t="s">
        <v>232</v>
      </c>
      <c r="C114" t="s">
        <v>50</v>
      </c>
      <c r="D114" t="s">
        <v>110</v>
      </c>
      <c r="E114">
        <v>695581</v>
      </c>
      <c r="F114">
        <v>64.3</v>
      </c>
      <c r="G114">
        <v>1350</v>
      </c>
      <c r="H114">
        <v>120</v>
      </c>
      <c r="I114">
        <f>Table1[[#This Row],[meesho_price]]+Table1[[#This Row],[shipping_charges_total]]</f>
        <v>1470</v>
      </c>
      <c r="J114" t="s">
        <v>22</v>
      </c>
      <c r="K114" s="1">
        <v>44785</v>
      </c>
      <c r="L114" t="s">
        <v>110</v>
      </c>
      <c r="M114" t="s">
        <v>35</v>
      </c>
      <c r="N114" s="3" t="s">
        <v>36</v>
      </c>
      <c r="O114" t="s">
        <v>37</v>
      </c>
      <c r="P114">
        <v>1</v>
      </c>
      <c r="Q114">
        <v>1350</v>
      </c>
      <c r="R114">
        <v>1350</v>
      </c>
      <c r="S114">
        <v>1</v>
      </c>
    </row>
    <row r="115" spans="1:19" x14ac:dyDescent="0.3">
      <c r="A115" s="1">
        <v>44803</v>
      </c>
      <c r="B115" t="s">
        <v>233</v>
      </c>
      <c r="C115" t="s">
        <v>20</v>
      </c>
      <c r="D115" t="s">
        <v>92</v>
      </c>
      <c r="E115">
        <v>491771</v>
      </c>
      <c r="F115">
        <v>24.2</v>
      </c>
      <c r="G115">
        <v>508</v>
      </c>
      <c r="H115">
        <v>0</v>
      </c>
      <c r="I115">
        <f>Table1[[#This Row],[meesho_price]]+Table1[[#This Row],[shipping_charges_total]]</f>
        <v>508</v>
      </c>
      <c r="J115" t="s">
        <v>22</v>
      </c>
      <c r="K115" s="1">
        <v>44803</v>
      </c>
      <c r="L115" t="s">
        <v>92</v>
      </c>
      <c r="M115" t="s">
        <v>64</v>
      </c>
      <c r="N115" s="3" t="s">
        <v>65</v>
      </c>
      <c r="O115" t="s">
        <v>37</v>
      </c>
      <c r="P115">
        <v>1</v>
      </c>
      <c r="Q115">
        <v>429</v>
      </c>
      <c r="R115">
        <v>429</v>
      </c>
      <c r="S115">
        <v>1</v>
      </c>
    </row>
    <row r="116" spans="1:19" x14ac:dyDescent="0.3">
      <c r="A116" s="1">
        <v>44784</v>
      </c>
      <c r="B116" t="s">
        <v>234</v>
      </c>
      <c r="C116" t="s">
        <v>27</v>
      </c>
      <c r="D116" t="s">
        <v>59</v>
      </c>
      <c r="E116">
        <v>530024</v>
      </c>
      <c r="F116">
        <v>65.14</v>
      </c>
      <c r="G116">
        <v>1368</v>
      </c>
      <c r="H116">
        <v>81</v>
      </c>
      <c r="I116">
        <f>Table1[[#This Row],[meesho_price]]+Table1[[#This Row],[shipping_charges_total]]</f>
        <v>1449</v>
      </c>
      <c r="J116" t="s">
        <v>45</v>
      </c>
      <c r="K116" s="1">
        <v>44784</v>
      </c>
      <c r="L116" t="s">
        <v>59</v>
      </c>
      <c r="M116" t="s">
        <v>82</v>
      </c>
      <c r="N116" s="3" t="s">
        <v>83</v>
      </c>
      <c r="O116" t="s">
        <v>25</v>
      </c>
      <c r="P116">
        <v>1</v>
      </c>
      <c r="Q116">
        <v>1368</v>
      </c>
      <c r="R116">
        <v>1368</v>
      </c>
      <c r="S116">
        <v>1</v>
      </c>
    </row>
    <row r="117" spans="1:19" x14ac:dyDescent="0.3">
      <c r="A117" s="1">
        <v>44787</v>
      </c>
      <c r="B117" t="s">
        <v>235</v>
      </c>
      <c r="C117" t="s">
        <v>33</v>
      </c>
      <c r="D117" t="s">
        <v>79</v>
      </c>
      <c r="E117">
        <v>600060</v>
      </c>
      <c r="F117">
        <v>64.3</v>
      </c>
      <c r="G117">
        <v>1350</v>
      </c>
      <c r="H117">
        <v>114</v>
      </c>
      <c r="I117">
        <f>Table1[[#This Row],[meesho_price]]+Table1[[#This Row],[shipping_charges_total]]</f>
        <v>1464</v>
      </c>
      <c r="J117" t="s">
        <v>22</v>
      </c>
      <c r="K117" s="1">
        <v>44787</v>
      </c>
      <c r="L117" t="s">
        <v>79</v>
      </c>
      <c r="M117" t="s">
        <v>35</v>
      </c>
      <c r="N117" s="3" t="s">
        <v>36</v>
      </c>
      <c r="O117" t="s">
        <v>37</v>
      </c>
      <c r="P117">
        <v>1</v>
      </c>
      <c r="Q117">
        <v>1350</v>
      </c>
      <c r="R117">
        <v>1350</v>
      </c>
      <c r="S117">
        <v>1</v>
      </c>
    </row>
    <row r="118" spans="1:19" x14ac:dyDescent="0.3">
      <c r="A118" s="1">
        <v>44786</v>
      </c>
      <c r="B118" t="s">
        <v>236</v>
      </c>
      <c r="C118" t="s">
        <v>27</v>
      </c>
      <c r="D118" t="s">
        <v>74</v>
      </c>
      <c r="E118">
        <v>110007</v>
      </c>
      <c r="F118">
        <v>66.680000000000007</v>
      </c>
      <c r="G118">
        <v>1400</v>
      </c>
      <c r="H118">
        <v>110</v>
      </c>
      <c r="I118">
        <f>Table1[[#This Row],[meesho_price]]+Table1[[#This Row],[shipping_charges_total]]</f>
        <v>1510</v>
      </c>
      <c r="J118" t="s">
        <v>45</v>
      </c>
      <c r="K118" s="1">
        <v>44786</v>
      </c>
      <c r="L118" t="s">
        <v>74</v>
      </c>
      <c r="M118" t="s">
        <v>23</v>
      </c>
      <c r="N118" s="3" t="s">
        <v>24</v>
      </c>
      <c r="O118" t="s">
        <v>57</v>
      </c>
      <c r="P118">
        <v>1</v>
      </c>
      <c r="Q118">
        <v>1400</v>
      </c>
      <c r="R118">
        <v>1400</v>
      </c>
      <c r="S118">
        <v>1</v>
      </c>
    </row>
    <row r="119" spans="1:19" x14ac:dyDescent="0.3">
      <c r="A119" s="1">
        <v>44775</v>
      </c>
      <c r="B119" t="s">
        <v>237</v>
      </c>
      <c r="C119" t="s">
        <v>33</v>
      </c>
      <c r="D119" t="s">
        <v>105</v>
      </c>
      <c r="E119">
        <v>560001</v>
      </c>
      <c r="F119">
        <v>74.34</v>
      </c>
      <c r="G119">
        <v>1561</v>
      </c>
      <c r="H119">
        <v>108</v>
      </c>
      <c r="I119">
        <f>Table1[[#This Row],[meesho_price]]+Table1[[#This Row],[shipping_charges_total]]</f>
        <v>1669</v>
      </c>
      <c r="J119" t="s">
        <v>22</v>
      </c>
      <c r="K119" s="1">
        <v>44775</v>
      </c>
      <c r="L119" t="s">
        <v>105</v>
      </c>
      <c r="M119" t="s">
        <v>238</v>
      </c>
      <c r="N119" s="3" t="s">
        <v>239</v>
      </c>
      <c r="O119" t="s">
        <v>37</v>
      </c>
      <c r="P119">
        <v>1</v>
      </c>
      <c r="Q119">
        <v>1561</v>
      </c>
      <c r="R119">
        <v>1561</v>
      </c>
      <c r="S119">
        <v>1</v>
      </c>
    </row>
    <row r="120" spans="1:19" x14ac:dyDescent="0.3">
      <c r="A120" s="1">
        <v>44797</v>
      </c>
      <c r="B120" t="s">
        <v>240</v>
      </c>
      <c r="C120" t="s">
        <v>33</v>
      </c>
      <c r="D120" t="s">
        <v>123</v>
      </c>
      <c r="E120">
        <v>382415</v>
      </c>
      <c r="F120">
        <v>71.44</v>
      </c>
      <c r="G120">
        <v>1500</v>
      </c>
      <c r="H120">
        <v>148</v>
      </c>
      <c r="I120">
        <f>Table1[[#This Row],[meesho_price]]+Table1[[#This Row],[shipping_charges_total]]</f>
        <v>1648</v>
      </c>
      <c r="J120" t="s">
        <v>22</v>
      </c>
      <c r="K120" s="1">
        <v>44797</v>
      </c>
      <c r="L120" t="s">
        <v>123</v>
      </c>
      <c r="M120" t="s">
        <v>124</v>
      </c>
      <c r="N120" s="3">
        <v>932291795</v>
      </c>
      <c r="O120" t="s">
        <v>42</v>
      </c>
      <c r="P120">
        <v>1</v>
      </c>
      <c r="Q120">
        <v>1500</v>
      </c>
      <c r="R120">
        <v>1500</v>
      </c>
      <c r="S120">
        <v>1</v>
      </c>
    </row>
    <row r="121" spans="1:19" x14ac:dyDescent="0.3">
      <c r="A121" s="1">
        <v>44800</v>
      </c>
      <c r="B121" t="s">
        <v>241</v>
      </c>
      <c r="C121" t="s">
        <v>33</v>
      </c>
      <c r="D121" t="s">
        <v>123</v>
      </c>
      <c r="E121">
        <v>395010</v>
      </c>
      <c r="F121">
        <v>26.14</v>
      </c>
      <c r="G121">
        <v>549</v>
      </c>
      <c r="H121">
        <v>0</v>
      </c>
      <c r="I121">
        <f>Table1[[#This Row],[meesho_price]]+Table1[[#This Row],[shipping_charges_total]]</f>
        <v>549</v>
      </c>
      <c r="J121" t="s">
        <v>22</v>
      </c>
      <c r="K121" s="1">
        <v>44800</v>
      </c>
      <c r="L121" t="s">
        <v>123</v>
      </c>
      <c r="M121" t="s">
        <v>102</v>
      </c>
      <c r="N121" s="3">
        <v>45678</v>
      </c>
      <c r="O121" t="s">
        <v>84</v>
      </c>
      <c r="P121">
        <v>1</v>
      </c>
      <c r="Q121">
        <v>468</v>
      </c>
      <c r="R121">
        <v>468</v>
      </c>
      <c r="S121">
        <v>1</v>
      </c>
    </row>
    <row r="122" spans="1:19" x14ac:dyDescent="0.3">
      <c r="A122" s="1">
        <v>44794</v>
      </c>
      <c r="B122" t="s">
        <v>242</v>
      </c>
      <c r="C122" t="s">
        <v>33</v>
      </c>
      <c r="D122" t="s">
        <v>123</v>
      </c>
      <c r="E122">
        <v>394160</v>
      </c>
      <c r="F122">
        <v>66.680000000000007</v>
      </c>
      <c r="G122">
        <v>1400</v>
      </c>
      <c r="H122">
        <v>81</v>
      </c>
      <c r="I122">
        <f>Table1[[#This Row],[meesho_price]]+Table1[[#This Row],[shipping_charges_total]]</f>
        <v>1481</v>
      </c>
      <c r="J122" t="s">
        <v>22</v>
      </c>
      <c r="K122" s="1">
        <v>44794</v>
      </c>
      <c r="L122" t="s">
        <v>123</v>
      </c>
      <c r="M122" t="s">
        <v>82</v>
      </c>
      <c r="N122" s="3" t="s">
        <v>83</v>
      </c>
      <c r="O122" t="s">
        <v>84</v>
      </c>
      <c r="P122">
        <v>1</v>
      </c>
      <c r="Q122">
        <v>1400</v>
      </c>
      <c r="R122">
        <v>1400</v>
      </c>
      <c r="S122">
        <v>1</v>
      </c>
    </row>
    <row r="123" spans="1:19" x14ac:dyDescent="0.3">
      <c r="A123" s="1">
        <v>44789</v>
      </c>
      <c r="B123" t="s">
        <v>243</v>
      </c>
      <c r="C123" t="s">
        <v>50</v>
      </c>
      <c r="D123" t="s">
        <v>81</v>
      </c>
      <c r="E123">
        <v>341505</v>
      </c>
      <c r="F123">
        <v>99.86</v>
      </c>
      <c r="G123">
        <v>2097</v>
      </c>
      <c r="H123">
        <v>0</v>
      </c>
      <c r="I123">
        <f>Table1[[#This Row],[meesho_price]]+Table1[[#This Row],[shipping_charges_total]]</f>
        <v>2097</v>
      </c>
      <c r="J123" t="s">
        <v>22</v>
      </c>
      <c r="K123" s="1">
        <v>44789</v>
      </c>
      <c r="L123" t="s">
        <v>81</v>
      </c>
      <c r="M123" t="s">
        <v>75</v>
      </c>
      <c r="N123" s="3" t="s">
        <v>244</v>
      </c>
      <c r="O123" t="s">
        <v>42</v>
      </c>
      <c r="P123">
        <v>1</v>
      </c>
      <c r="Q123">
        <v>1999</v>
      </c>
      <c r="R123">
        <v>1999</v>
      </c>
      <c r="S123">
        <v>1</v>
      </c>
    </row>
    <row r="124" spans="1:19" x14ac:dyDescent="0.3">
      <c r="A124" s="1">
        <v>44798</v>
      </c>
      <c r="B124" t="s">
        <v>245</v>
      </c>
      <c r="C124" t="s">
        <v>50</v>
      </c>
      <c r="D124" t="s">
        <v>48</v>
      </c>
      <c r="E124">
        <v>411009</v>
      </c>
      <c r="F124">
        <v>66.680000000000007</v>
      </c>
      <c r="G124">
        <v>1400</v>
      </c>
      <c r="H124">
        <v>72</v>
      </c>
      <c r="I124">
        <f>Table1[[#This Row],[meesho_price]]+Table1[[#This Row],[shipping_charges_total]]</f>
        <v>1472</v>
      </c>
      <c r="J124" t="s">
        <v>22</v>
      </c>
      <c r="K124" s="1">
        <v>44798</v>
      </c>
      <c r="L124" t="s">
        <v>48</v>
      </c>
      <c r="M124" t="s">
        <v>82</v>
      </c>
      <c r="N124" s="3" t="s">
        <v>83</v>
      </c>
      <c r="O124" t="s">
        <v>84</v>
      </c>
      <c r="P124">
        <v>1</v>
      </c>
      <c r="Q124">
        <v>1400</v>
      </c>
      <c r="R124">
        <v>1400</v>
      </c>
      <c r="S124">
        <v>1</v>
      </c>
    </row>
    <row r="125" spans="1:19" x14ac:dyDescent="0.3">
      <c r="A125" s="1">
        <v>44776</v>
      </c>
      <c r="B125" t="s">
        <v>246</v>
      </c>
      <c r="C125" t="s">
        <v>27</v>
      </c>
      <c r="D125" t="s">
        <v>95</v>
      </c>
      <c r="E125">
        <v>805130</v>
      </c>
      <c r="F125">
        <v>65.14</v>
      </c>
      <c r="G125">
        <v>1368</v>
      </c>
      <c r="H125">
        <v>79</v>
      </c>
      <c r="I125">
        <f>Table1[[#This Row],[meesho_price]]+Table1[[#This Row],[shipping_charges_total]]</f>
        <v>1447</v>
      </c>
      <c r="J125" t="s">
        <v>45</v>
      </c>
      <c r="K125" s="1">
        <v>44776</v>
      </c>
      <c r="L125" t="s">
        <v>95</v>
      </c>
      <c r="M125" t="s">
        <v>82</v>
      </c>
      <c r="N125" s="3" t="s">
        <v>83</v>
      </c>
      <c r="O125" t="s">
        <v>84</v>
      </c>
      <c r="P125">
        <v>1</v>
      </c>
      <c r="Q125">
        <v>1368</v>
      </c>
      <c r="R125">
        <v>1368</v>
      </c>
      <c r="S125">
        <v>1</v>
      </c>
    </row>
    <row r="126" spans="1:19" x14ac:dyDescent="0.3">
      <c r="A126" s="1">
        <v>44800</v>
      </c>
      <c r="B126" t="s">
        <v>247</v>
      </c>
      <c r="C126" t="s">
        <v>20</v>
      </c>
      <c r="D126" t="s">
        <v>110</v>
      </c>
      <c r="E126">
        <v>691004</v>
      </c>
      <c r="F126">
        <v>24.72</v>
      </c>
      <c r="G126">
        <v>519</v>
      </c>
      <c r="H126">
        <v>0</v>
      </c>
      <c r="I126">
        <f>Table1[[#This Row],[meesho_price]]+Table1[[#This Row],[shipping_charges_total]]</f>
        <v>519</v>
      </c>
      <c r="J126" t="s">
        <v>22</v>
      </c>
      <c r="K126" s="1">
        <v>44800</v>
      </c>
      <c r="L126" t="s">
        <v>110</v>
      </c>
      <c r="M126" t="s">
        <v>64</v>
      </c>
      <c r="N126" s="3" t="s">
        <v>65</v>
      </c>
      <c r="O126" t="s">
        <v>37</v>
      </c>
      <c r="P126">
        <v>1</v>
      </c>
      <c r="Q126">
        <v>429</v>
      </c>
      <c r="R126">
        <v>429</v>
      </c>
      <c r="S126">
        <v>1</v>
      </c>
    </row>
    <row r="127" spans="1:19" x14ac:dyDescent="0.3">
      <c r="A127" s="1">
        <v>44799</v>
      </c>
      <c r="B127" t="s">
        <v>248</v>
      </c>
      <c r="C127" t="s">
        <v>50</v>
      </c>
      <c r="D127" t="s">
        <v>90</v>
      </c>
      <c r="E127">
        <v>146001</v>
      </c>
      <c r="F127">
        <v>27.68</v>
      </c>
      <c r="G127">
        <v>581</v>
      </c>
      <c r="H127">
        <v>0</v>
      </c>
      <c r="I127">
        <f>Table1[[#This Row],[meesho_price]]+Table1[[#This Row],[shipping_charges_total]]</f>
        <v>581</v>
      </c>
      <c r="J127" t="s">
        <v>22</v>
      </c>
      <c r="K127" s="1">
        <v>44799</v>
      </c>
      <c r="L127" t="s">
        <v>90</v>
      </c>
      <c r="M127" t="s">
        <v>102</v>
      </c>
      <c r="N127" s="3">
        <v>45678</v>
      </c>
      <c r="O127" t="s">
        <v>249</v>
      </c>
      <c r="P127">
        <v>1</v>
      </c>
      <c r="Q127">
        <v>500</v>
      </c>
      <c r="R127">
        <v>500</v>
      </c>
      <c r="S127">
        <v>1</v>
      </c>
    </row>
    <row r="128" spans="1:19" x14ac:dyDescent="0.3">
      <c r="A128" s="1">
        <v>44799</v>
      </c>
      <c r="B128" t="s">
        <v>250</v>
      </c>
      <c r="C128" t="s">
        <v>20</v>
      </c>
      <c r="D128" t="s">
        <v>251</v>
      </c>
      <c r="E128">
        <v>400095</v>
      </c>
      <c r="F128">
        <v>24.2</v>
      </c>
      <c r="G128">
        <v>508</v>
      </c>
      <c r="H128">
        <v>0</v>
      </c>
      <c r="I128">
        <f>Table1[[#This Row],[meesho_price]]+Table1[[#This Row],[shipping_charges_total]]</f>
        <v>508</v>
      </c>
      <c r="J128" t="s">
        <v>45</v>
      </c>
      <c r="K128" s="1">
        <v>44799</v>
      </c>
      <c r="L128" t="s">
        <v>251</v>
      </c>
      <c r="M128" t="s">
        <v>64</v>
      </c>
      <c r="N128" s="3" t="s">
        <v>65</v>
      </c>
      <c r="O128" t="s">
        <v>37</v>
      </c>
      <c r="P128">
        <v>1</v>
      </c>
      <c r="Q128">
        <v>429</v>
      </c>
      <c r="R128">
        <v>429</v>
      </c>
      <c r="S128">
        <v>1</v>
      </c>
    </row>
    <row r="129" spans="1:19" x14ac:dyDescent="0.3">
      <c r="A129" s="1">
        <v>44798</v>
      </c>
      <c r="B129" t="s">
        <v>252</v>
      </c>
      <c r="C129" t="s">
        <v>27</v>
      </c>
      <c r="D129" t="s">
        <v>34</v>
      </c>
      <c r="E129">
        <v>506001</v>
      </c>
      <c r="F129">
        <v>23.48</v>
      </c>
      <c r="G129">
        <v>493</v>
      </c>
      <c r="H129">
        <v>0</v>
      </c>
      <c r="I129">
        <f>Table1[[#This Row],[meesho_price]]+Table1[[#This Row],[shipping_charges_total]]</f>
        <v>493</v>
      </c>
      <c r="J129" t="s">
        <v>45</v>
      </c>
      <c r="K129" s="1">
        <v>44798</v>
      </c>
      <c r="L129" t="s">
        <v>34</v>
      </c>
      <c r="M129" t="s">
        <v>64</v>
      </c>
      <c r="N129" s="3" t="s">
        <v>65</v>
      </c>
      <c r="O129" t="s">
        <v>37</v>
      </c>
      <c r="P129">
        <v>1</v>
      </c>
      <c r="Q129">
        <v>414</v>
      </c>
      <c r="R129">
        <v>414</v>
      </c>
      <c r="S129">
        <v>1</v>
      </c>
    </row>
    <row r="130" spans="1:19" x14ac:dyDescent="0.3">
      <c r="A130" s="1">
        <v>44780</v>
      </c>
      <c r="B130" t="s">
        <v>253</v>
      </c>
      <c r="C130" t="s">
        <v>50</v>
      </c>
      <c r="D130" t="s">
        <v>254</v>
      </c>
      <c r="E130">
        <v>792001</v>
      </c>
      <c r="F130">
        <v>64.3</v>
      </c>
      <c r="G130">
        <v>1350</v>
      </c>
      <c r="H130">
        <v>114</v>
      </c>
      <c r="I130">
        <f>Table1[[#This Row],[meesho_price]]+Table1[[#This Row],[shipping_charges_total]]</f>
        <v>1464</v>
      </c>
      <c r="J130" t="s">
        <v>22</v>
      </c>
      <c r="K130" s="1">
        <v>44780</v>
      </c>
      <c r="L130" t="s">
        <v>254</v>
      </c>
      <c r="M130" t="s">
        <v>35</v>
      </c>
      <c r="N130" s="3" t="s">
        <v>86</v>
      </c>
      <c r="O130" t="s">
        <v>37</v>
      </c>
      <c r="P130">
        <v>1</v>
      </c>
      <c r="Q130">
        <v>1350</v>
      </c>
      <c r="R130">
        <v>1350</v>
      </c>
      <c r="S130">
        <v>1</v>
      </c>
    </row>
    <row r="131" spans="1:19" x14ac:dyDescent="0.3">
      <c r="A131" s="1">
        <v>44794</v>
      </c>
      <c r="B131" t="s">
        <v>255</v>
      </c>
      <c r="C131" t="s">
        <v>27</v>
      </c>
      <c r="D131" t="s">
        <v>110</v>
      </c>
      <c r="E131">
        <v>673527</v>
      </c>
      <c r="F131">
        <v>66.680000000000007</v>
      </c>
      <c r="G131">
        <v>1400</v>
      </c>
      <c r="H131">
        <v>116</v>
      </c>
      <c r="I131">
        <f>Table1[[#This Row],[meesho_price]]+Table1[[#This Row],[shipping_charges_total]]</f>
        <v>1516</v>
      </c>
      <c r="J131" t="s">
        <v>45</v>
      </c>
      <c r="K131" s="1">
        <v>44794</v>
      </c>
      <c r="L131" t="s">
        <v>110</v>
      </c>
      <c r="M131" t="s">
        <v>256</v>
      </c>
      <c r="N131" s="3" t="s">
        <v>257</v>
      </c>
      <c r="O131" t="s">
        <v>175</v>
      </c>
      <c r="P131">
        <v>1</v>
      </c>
      <c r="Q131">
        <v>1400</v>
      </c>
      <c r="R131">
        <v>1400</v>
      </c>
      <c r="S131">
        <v>1</v>
      </c>
    </row>
    <row r="132" spans="1:19" x14ac:dyDescent="0.3">
      <c r="A132" s="1">
        <v>44785</v>
      </c>
      <c r="B132" t="s">
        <v>258</v>
      </c>
      <c r="C132" t="s">
        <v>50</v>
      </c>
      <c r="D132" t="s">
        <v>79</v>
      </c>
      <c r="E132">
        <v>603204</v>
      </c>
      <c r="F132">
        <v>64.3</v>
      </c>
      <c r="G132">
        <v>1350</v>
      </c>
      <c r="H132">
        <v>114</v>
      </c>
      <c r="I132">
        <f>Table1[[#This Row],[meesho_price]]+Table1[[#This Row],[shipping_charges_total]]</f>
        <v>1464</v>
      </c>
      <c r="J132" t="s">
        <v>22</v>
      </c>
      <c r="K132" s="1">
        <v>44785</v>
      </c>
      <c r="L132" t="s">
        <v>79</v>
      </c>
      <c r="M132" t="s">
        <v>35</v>
      </c>
      <c r="N132" s="3" t="s">
        <v>46</v>
      </c>
      <c r="O132" t="s">
        <v>37</v>
      </c>
      <c r="P132">
        <v>1</v>
      </c>
      <c r="Q132">
        <v>1350</v>
      </c>
      <c r="R132">
        <v>1350</v>
      </c>
      <c r="S132">
        <v>1</v>
      </c>
    </row>
    <row r="133" spans="1:19" x14ac:dyDescent="0.3">
      <c r="A133" s="1">
        <v>44779</v>
      </c>
      <c r="B133" t="s">
        <v>259</v>
      </c>
      <c r="C133" t="s">
        <v>33</v>
      </c>
      <c r="D133" t="s">
        <v>51</v>
      </c>
      <c r="E133">
        <v>711227</v>
      </c>
      <c r="F133">
        <v>61.9</v>
      </c>
      <c r="G133">
        <v>1300</v>
      </c>
      <c r="H133">
        <v>114</v>
      </c>
      <c r="I133">
        <f>Table1[[#This Row],[meesho_price]]+Table1[[#This Row],[shipping_charges_total]]</f>
        <v>1414</v>
      </c>
      <c r="J133" t="s">
        <v>22</v>
      </c>
      <c r="K133" s="1">
        <v>44779</v>
      </c>
      <c r="L133" t="s">
        <v>51</v>
      </c>
      <c r="M133" t="s">
        <v>96</v>
      </c>
      <c r="N133" s="3" t="s">
        <v>97</v>
      </c>
      <c r="O133" t="s">
        <v>57</v>
      </c>
      <c r="P133">
        <v>1</v>
      </c>
      <c r="Q133">
        <v>1300</v>
      </c>
      <c r="R133">
        <v>1300</v>
      </c>
      <c r="S133">
        <v>1</v>
      </c>
    </row>
    <row r="134" spans="1:19" x14ac:dyDescent="0.3">
      <c r="A134" s="1">
        <v>44795</v>
      </c>
      <c r="B134" t="s">
        <v>260</v>
      </c>
      <c r="C134" t="s">
        <v>50</v>
      </c>
      <c r="D134" t="s">
        <v>261</v>
      </c>
      <c r="E134">
        <v>143101</v>
      </c>
      <c r="F134">
        <v>99.86</v>
      </c>
      <c r="G134">
        <v>2097</v>
      </c>
      <c r="H134">
        <v>0</v>
      </c>
      <c r="I134">
        <f>Table1[[#This Row],[meesho_price]]+Table1[[#This Row],[shipping_charges_total]]</f>
        <v>2097</v>
      </c>
      <c r="J134" t="s">
        <v>22</v>
      </c>
      <c r="K134" s="1">
        <v>44795</v>
      </c>
      <c r="L134" t="s">
        <v>261</v>
      </c>
      <c r="M134" t="s">
        <v>75</v>
      </c>
      <c r="N134" s="3" t="s">
        <v>262</v>
      </c>
      <c r="O134" t="s">
        <v>42</v>
      </c>
      <c r="P134">
        <v>1</v>
      </c>
      <c r="Q134">
        <v>1999</v>
      </c>
      <c r="R134">
        <v>1999</v>
      </c>
      <c r="S134">
        <v>1</v>
      </c>
    </row>
    <row r="135" spans="1:19" x14ac:dyDescent="0.3">
      <c r="A135" s="1">
        <v>44771</v>
      </c>
      <c r="B135" t="s">
        <v>263</v>
      </c>
      <c r="C135" t="s">
        <v>27</v>
      </c>
      <c r="D135" t="s">
        <v>112</v>
      </c>
      <c r="E135">
        <v>465674</v>
      </c>
      <c r="F135">
        <v>71.44</v>
      </c>
      <c r="G135">
        <v>1500</v>
      </c>
      <c r="H135">
        <v>140</v>
      </c>
      <c r="I135">
        <f>Table1[[#This Row],[meesho_price]]+Table1[[#This Row],[shipping_charges_total]]</f>
        <v>1640</v>
      </c>
      <c r="J135" t="s">
        <v>292</v>
      </c>
      <c r="K135" t="s">
        <v>293</v>
      </c>
      <c r="L135" t="s">
        <v>292</v>
      </c>
      <c r="M135" t="s">
        <v>292</v>
      </c>
      <c r="N135" s="3" t="s">
        <v>292</v>
      </c>
      <c r="O135" t="s">
        <v>292</v>
      </c>
      <c r="P135">
        <v>0</v>
      </c>
      <c r="Q135">
        <v>0</v>
      </c>
      <c r="R135">
        <v>0</v>
      </c>
      <c r="S135">
        <v>0</v>
      </c>
    </row>
    <row r="136" spans="1:19" x14ac:dyDescent="0.3">
      <c r="A136" s="1">
        <v>44803</v>
      </c>
      <c r="B136" t="s">
        <v>264</v>
      </c>
      <c r="C136" t="s">
        <v>20</v>
      </c>
      <c r="D136" t="s">
        <v>74</v>
      </c>
      <c r="E136">
        <v>110009</v>
      </c>
      <c r="F136">
        <v>66.680000000000007</v>
      </c>
      <c r="G136">
        <v>1400</v>
      </c>
      <c r="H136">
        <v>110</v>
      </c>
      <c r="I136">
        <f>Table1[[#This Row],[meesho_price]]+Table1[[#This Row],[shipping_charges_total]]</f>
        <v>1510</v>
      </c>
      <c r="J136" t="s">
        <v>22</v>
      </c>
      <c r="K136" s="1">
        <v>44803</v>
      </c>
      <c r="L136" t="s">
        <v>74</v>
      </c>
      <c r="M136" t="s">
        <v>23</v>
      </c>
      <c r="N136" s="3" t="s">
        <v>24</v>
      </c>
      <c r="O136" t="s">
        <v>25</v>
      </c>
      <c r="P136">
        <v>1</v>
      </c>
      <c r="Q136">
        <v>1400</v>
      </c>
      <c r="R136">
        <v>1400</v>
      </c>
      <c r="S136">
        <v>1</v>
      </c>
    </row>
    <row r="137" spans="1:19" x14ac:dyDescent="0.3">
      <c r="A137" s="1">
        <v>44788</v>
      </c>
      <c r="B137" t="s">
        <v>265</v>
      </c>
      <c r="C137" t="s">
        <v>50</v>
      </c>
      <c r="D137" t="s">
        <v>59</v>
      </c>
      <c r="E137">
        <v>532005</v>
      </c>
      <c r="F137">
        <v>64.3</v>
      </c>
      <c r="G137">
        <v>1350</v>
      </c>
      <c r="H137">
        <v>114</v>
      </c>
      <c r="I137">
        <f>Table1[[#This Row],[meesho_price]]+Table1[[#This Row],[shipping_charges_total]]</f>
        <v>1464</v>
      </c>
      <c r="J137" t="s">
        <v>22</v>
      </c>
      <c r="K137" s="1">
        <v>44788</v>
      </c>
      <c r="L137" t="s">
        <v>59</v>
      </c>
      <c r="M137" t="s">
        <v>35</v>
      </c>
      <c r="N137" s="3" t="s">
        <v>46</v>
      </c>
      <c r="O137" t="s">
        <v>37</v>
      </c>
      <c r="P137">
        <v>1</v>
      </c>
      <c r="Q137">
        <v>1350</v>
      </c>
      <c r="R137">
        <v>1350</v>
      </c>
      <c r="S137">
        <v>1</v>
      </c>
    </row>
    <row r="138" spans="1:19" x14ac:dyDescent="0.3">
      <c r="A138" s="1">
        <v>44784</v>
      </c>
      <c r="B138" t="s">
        <v>266</v>
      </c>
      <c r="C138" t="s">
        <v>27</v>
      </c>
      <c r="D138" t="s">
        <v>34</v>
      </c>
      <c r="E138">
        <v>500052</v>
      </c>
      <c r="F138">
        <v>66.680000000000007</v>
      </c>
      <c r="G138">
        <v>1400</v>
      </c>
      <c r="H138">
        <v>110</v>
      </c>
      <c r="I138">
        <f>Table1[[#This Row],[meesho_price]]+Table1[[#This Row],[shipping_charges_total]]</f>
        <v>1510</v>
      </c>
      <c r="J138" t="s">
        <v>45</v>
      </c>
      <c r="K138" s="1">
        <v>44784</v>
      </c>
      <c r="L138" t="s">
        <v>34</v>
      </c>
      <c r="M138" t="s">
        <v>23</v>
      </c>
      <c r="N138" s="3" t="s">
        <v>24</v>
      </c>
      <c r="O138" t="s">
        <v>57</v>
      </c>
      <c r="P138">
        <v>1</v>
      </c>
      <c r="Q138">
        <v>1400</v>
      </c>
      <c r="R138">
        <v>1400</v>
      </c>
      <c r="S138">
        <v>1</v>
      </c>
    </row>
    <row r="139" spans="1:19" x14ac:dyDescent="0.3">
      <c r="A139" s="1">
        <v>44775</v>
      </c>
      <c r="B139" t="s">
        <v>267</v>
      </c>
      <c r="C139" t="s">
        <v>27</v>
      </c>
      <c r="D139" t="s">
        <v>63</v>
      </c>
      <c r="E139">
        <v>782435</v>
      </c>
      <c r="F139">
        <v>88.62</v>
      </c>
      <c r="G139">
        <v>1861</v>
      </c>
      <c r="H139">
        <v>0</v>
      </c>
      <c r="I139">
        <f>Table1[[#This Row],[meesho_price]]+Table1[[#This Row],[shipping_charges_total]]</f>
        <v>1861</v>
      </c>
      <c r="J139" t="s">
        <v>45</v>
      </c>
      <c r="K139" s="1">
        <v>44775</v>
      </c>
      <c r="L139" t="s">
        <v>63</v>
      </c>
      <c r="M139" t="s">
        <v>127</v>
      </c>
      <c r="N139" s="3" t="s">
        <v>128</v>
      </c>
      <c r="O139" t="s">
        <v>42</v>
      </c>
      <c r="P139">
        <v>1</v>
      </c>
      <c r="Q139">
        <v>1749</v>
      </c>
      <c r="R139">
        <v>1749</v>
      </c>
      <c r="S139">
        <v>1</v>
      </c>
    </row>
    <row r="140" spans="1:19" x14ac:dyDescent="0.3">
      <c r="A140" s="1">
        <v>44780</v>
      </c>
      <c r="B140" t="s">
        <v>268</v>
      </c>
      <c r="C140" t="s">
        <v>33</v>
      </c>
      <c r="D140" t="s">
        <v>269</v>
      </c>
      <c r="E140">
        <v>421204</v>
      </c>
      <c r="F140">
        <v>51.14</v>
      </c>
      <c r="G140">
        <v>1074</v>
      </c>
      <c r="H140">
        <v>0</v>
      </c>
      <c r="I140">
        <f>Table1[[#This Row],[meesho_price]]+Table1[[#This Row],[shipping_charges_total]]</f>
        <v>1074</v>
      </c>
      <c r="J140" t="s">
        <v>22</v>
      </c>
      <c r="K140" s="1">
        <v>44780</v>
      </c>
      <c r="L140" t="s">
        <v>269</v>
      </c>
      <c r="M140" t="s">
        <v>270</v>
      </c>
      <c r="N140" s="3" t="s">
        <v>271</v>
      </c>
      <c r="O140" t="s">
        <v>57</v>
      </c>
      <c r="P140">
        <v>1</v>
      </c>
      <c r="Q140">
        <v>1000</v>
      </c>
      <c r="R140">
        <v>1000</v>
      </c>
      <c r="S140">
        <v>1</v>
      </c>
    </row>
    <row r="141" spans="1:19" x14ac:dyDescent="0.3">
      <c r="A141" s="1"/>
      <c r="I141">
        <f>SUM(I2:I140)</f>
        <v>189425</v>
      </c>
      <c r="K141" s="1"/>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82"/>
  <sheetViews>
    <sheetView zoomScale="54" zoomScaleNormal="100" workbookViewId="0">
      <selection activeCell="A19" sqref="A19"/>
    </sheetView>
  </sheetViews>
  <sheetFormatPr defaultRowHeight="14.4" x14ac:dyDescent="0.3"/>
  <cols>
    <col min="1" max="1" width="18.44140625" bestFit="1" customWidth="1"/>
    <col min="2" max="2" width="9" bestFit="1" customWidth="1"/>
    <col min="6" max="6" width="13.109375" bestFit="1" customWidth="1"/>
    <col min="7" max="7" width="10.88671875" bestFit="1" customWidth="1"/>
  </cols>
  <sheetData>
    <row r="1" spans="1:2" x14ac:dyDescent="0.3">
      <c r="A1" t="s">
        <v>283</v>
      </c>
    </row>
    <row r="2" spans="1:2" x14ac:dyDescent="0.3">
      <c r="A2" s="4">
        <v>139</v>
      </c>
    </row>
    <row r="6" spans="1:2" x14ac:dyDescent="0.3">
      <c r="A6" s="2" t="s">
        <v>2</v>
      </c>
      <c r="B6" t="s">
        <v>305</v>
      </c>
    </row>
    <row r="8" spans="1:2" x14ac:dyDescent="0.3">
      <c r="A8" t="s">
        <v>284</v>
      </c>
    </row>
    <row r="9" spans="1:2" x14ac:dyDescent="0.3">
      <c r="A9" s="4">
        <v>188901</v>
      </c>
    </row>
    <row r="10" spans="1:2" x14ac:dyDescent="0.3">
      <c r="A10" s="6"/>
    </row>
    <row r="14" spans="1:2" x14ac:dyDescent="0.3">
      <c r="A14" t="s">
        <v>285</v>
      </c>
    </row>
    <row r="15" spans="1:2" x14ac:dyDescent="0.3">
      <c r="A15" s="4">
        <v>133</v>
      </c>
    </row>
    <row r="18" spans="1:2" x14ac:dyDescent="0.3">
      <c r="A18" s="6" t="s">
        <v>286</v>
      </c>
    </row>
    <row r="19" spans="1:2" x14ac:dyDescent="0.3">
      <c r="A19" t="str">
        <f>ROUND((GETPIVOTDATA("return_flag",$A$14)/GETPIVOTDATA("sub_order_num",$A$1))*100,2)&amp;"%"</f>
        <v>95.68%</v>
      </c>
    </row>
    <row r="23" spans="1:2" x14ac:dyDescent="0.3">
      <c r="A23" s="3"/>
      <c r="B23" s="4"/>
    </row>
    <row r="24" spans="1:2" x14ac:dyDescent="0.3">
      <c r="A24" s="3"/>
      <c r="B24" s="4"/>
    </row>
    <row r="25" spans="1:2" x14ac:dyDescent="0.3">
      <c r="A25" s="3"/>
      <c r="B25" s="4"/>
    </row>
    <row r="26" spans="1:2" x14ac:dyDescent="0.3">
      <c r="A26" s="3"/>
      <c r="B26" s="4"/>
    </row>
    <row r="27" spans="1:2" x14ac:dyDescent="0.3">
      <c r="A27" s="3"/>
      <c r="B27" s="4"/>
    </row>
    <row r="38" spans="1:2" x14ac:dyDescent="0.3">
      <c r="A38" s="2" t="s">
        <v>2</v>
      </c>
      <c r="B38" t="s">
        <v>33</v>
      </c>
    </row>
    <row r="40" spans="1:2" x14ac:dyDescent="0.3">
      <c r="A40" s="2" t="s">
        <v>272</v>
      </c>
      <c r="B40" t="s">
        <v>274</v>
      </c>
    </row>
    <row r="41" spans="1:2" x14ac:dyDescent="0.3">
      <c r="A41" s="3" t="s">
        <v>35</v>
      </c>
      <c r="B41" s="4">
        <v>18908</v>
      </c>
    </row>
    <row r="42" spans="1:2" x14ac:dyDescent="0.3">
      <c r="A42" s="3" t="s">
        <v>82</v>
      </c>
      <c r="B42" s="4">
        <v>7341</v>
      </c>
    </row>
    <row r="43" spans="1:2" x14ac:dyDescent="0.3">
      <c r="A43" s="3" t="s">
        <v>124</v>
      </c>
      <c r="B43" s="4">
        <v>4944</v>
      </c>
    </row>
    <row r="44" spans="1:2" x14ac:dyDescent="0.3">
      <c r="A44" s="3" t="s">
        <v>96</v>
      </c>
      <c r="B44" s="4">
        <v>4220</v>
      </c>
    </row>
    <row r="45" spans="1:2" x14ac:dyDescent="0.3">
      <c r="A45" s="3" t="s">
        <v>64</v>
      </c>
      <c r="B45" s="4">
        <v>3007</v>
      </c>
    </row>
    <row r="46" spans="1:2" x14ac:dyDescent="0.3">
      <c r="A46" s="3" t="s">
        <v>276</v>
      </c>
      <c r="B46" s="4">
        <v>2256</v>
      </c>
    </row>
    <row r="47" spans="1:2" x14ac:dyDescent="0.3">
      <c r="A47" s="3" t="s">
        <v>102</v>
      </c>
      <c r="B47" s="4">
        <v>2205</v>
      </c>
    </row>
    <row r="48" spans="1:2" x14ac:dyDescent="0.3">
      <c r="A48" s="3" t="s">
        <v>75</v>
      </c>
      <c r="B48" s="4">
        <v>2101</v>
      </c>
    </row>
    <row r="49" spans="1:2" x14ac:dyDescent="0.3">
      <c r="A49" s="3" t="s">
        <v>41</v>
      </c>
      <c r="B49" s="4">
        <v>2079</v>
      </c>
    </row>
    <row r="50" spans="1:2" x14ac:dyDescent="0.3">
      <c r="A50" s="3" t="s">
        <v>192</v>
      </c>
      <c r="B50" s="4">
        <v>2050</v>
      </c>
    </row>
    <row r="51" spans="1:2" x14ac:dyDescent="0.3">
      <c r="A51" s="3" t="s">
        <v>230</v>
      </c>
      <c r="B51" s="4">
        <v>1847</v>
      </c>
    </row>
    <row r="52" spans="1:2" x14ac:dyDescent="0.3">
      <c r="A52" s="3" t="s">
        <v>127</v>
      </c>
      <c r="B52" s="4">
        <v>1847</v>
      </c>
    </row>
    <row r="53" spans="1:2" x14ac:dyDescent="0.3">
      <c r="A53" s="3" t="s">
        <v>157</v>
      </c>
      <c r="B53" s="4">
        <v>1847</v>
      </c>
    </row>
    <row r="54" spans="1:2" x14ac:dyDescent="0.3">
      <c r="A54" s="3" t="s">
        <v>238</v>
      </c>
      <c r="B54" s="4">
        <v>1651</v>
      </c>
    </row>
    <row r="55" spans="1:2" x14ac:dyDescent="0.3">
      <c r="A55" s="3" t="s">
        <v>55</v>
      </c>
      <c r="B55" s="4">
        <v>1610</v>
      </c>
    </row>
    <row r="56" spans="1:2" x14ac:dyDescent="0.3">
      <c r="A56" s="3" t="s">
        <v>188</v>
      </c>
      <c r="B56" s="4">
        <v>1547</v>
      </c>
    </row>
    <row r="57" spans="1:2" x14ac:dyDescent="0.3">
      <c r="A57" s="3" t="s">
        <v>152</v>
      </c>
      <c r="B57" s="4">
        <v>1510</v>
      </c>
    </row>
    <row r="58" spans="1:2" x14ac:dyDescent="0.3">
      <c r="A58" s="3" t="s">
        <v>167</v>
      </c>
      <c r="B58" s="4">
        <v>1497</v>
      </c>
    </row>
    <row r="59" spans="1:2" x14ac:dyDescent="0.3">
      <c r="A59" s="3" t="s">
        <v>23</v>
      </c>
      <c r="B59" s="4">
        <v>1438</v>
      </c>
    </row>
    <row r="60" spans="1:2" x14ac:dyDescent="0.3">
      <c r="A60" s="3" t="s">
        <v>270</v>
      </c>
      <c r="B60" s="4">
        <v>1052</v>
      </c>
    </row>
    <row r="61" spans="1:2" x14ac:dyDescent="0.3">
      <c r="A61" s="3" t="s">
        <v>174</v>
      </c>
      <c r="B61" s="4">
        <v>703</v>
      </c>
    </row>
    <row r="62" spans="1:2" x14ac:dyDescent="0.3">
      <c r="A62" s="3" t="s">
        <v>273</v>
      </c>
      <c r="B62" s="4">
        <v>65660</v>
      </c>
    </row>
    <row r="67" spans="1:2" x14ac:dyDescent="0.3">
      <c r="A67" s="2" t="s">
        <v>289</v>
      </c>
      <c r="B67" t="s">
        <v>287</v>
      </c>
    </row>
    <row r="68" spans="1:2" x14ac:dyDescent="0.3">
      <c r="A68" s="5" t="s">
        <v>281</v>
      </c>
      <c r="B68" s="4">
        <v>6</v>
      </c>
    </row>
    <row r="69" spans="1:2" x14ac:dyDescent="0.3">
      <c r="A69" s="5" t="s">
        <v>282</v>
      </c>
      <c r="B69" s="4">
        <v>133</v>
      </c>
    </row>
    <row r="70" spans="1:2" x14ac:dyDescent="0.3">
      <c r="A70" s="5" t="s">
        <v>273</v>
      </c>
      <c r="B70" s="4">
        <v>139</v>
      </c>
    </row>
    <row r="76" spans="1:2" x14ac:dyDescent="0.3">
      <c r="A76" s="2" t="s">
        <v>290</v>
      </c>
      <c r="B76" t="s">
        <v>291</v>
      </c>
    </row>
    <row r="77" spans="1:2" x14ac:dyDescent="0.3">
      <c r="A77" s="3" t="s">
        <v>40</v>
      </c>
      <c r="B77" s="4">
        <v>4</v>
      </c>
    </row>
    <row r="78" spans="1:2" x14ac:dyDescent="0.3">
      <c r="A78" s="3" t="s">
        <v>22</v>
      </c>
      <c r="B78" s="4">
        <v>103</v>
      </c>
    </row>
    <row r="79" spans="1:2" x14ac:dyDescent="0.3">
      <c r="A79" s="3" t="s">
        <v>45</v>
      </c>
      <c r="B79" s="4">
        <v>23</v>
      </c>
    </row>
    <row r="80" spans="1:2" x14ac:dyDescent="0.3">
      <c r="A80" s="3" t="s">
        <v>29</v>
      </c>
      <c r="B80" s="4">
        <v>3</v>
      </c>
    </row>
    <row r="81" spans="1:2" x14ac:dyDescent="0.3">
      <c r="A81" s="3" t="s">
        <v>276</v>
      </c>
      <c r="B81" s="4">
        <v>6</v>
      </c>
    </row>
    <row r="82" spans="1:2" x14ac:dyDescent="0.3">
      <c r="A82" s="3" t="s">
        <v>273</v>
      </c>
      <c r="B82" s="4">
        <v>139</v>
      </c>
    </row>
  </sheetData>
  <pageMargins left="0.7" right="0.7" top="0.75" bottom="0.75" header="0.3" footer="0.3"/>
  <pageSetup orientation="portrait" r:id="rId7"/>
  <drawing r:id="rId8"/>
  <extLst>
    <ext xmlns:x14="http://schemas.microsoft.com/office/spreadsheetml/2009/9/main" uri="{A8765BA9-456A-4dab-B4F3-ACF838C121DE}">
      <x14:slicerList>
        <x14:slicer r:id="rId9"/>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W26"/>
  <sheetViews>
    <sheetView showGridLines="0" tabSelected="1" zoomScale="44" zoomScaleNormal="70" workbookViewId="0">
      <selection sqref="A1:M70"/>
    </sheetView>
  </sheetViews>
  <sheetFormatPr defaultRowHeight="14.4" x14ac:dyDescent="0.3"/>
  <cols>
    <col min="1" max="1" width="15.77734375" style="9" bestFit="1" customWidth="1"/>
    <col min="2" max="2" width="17.6640625" style="9" customWidth="1"/>
    <col min="3" max="3" width="18.44140625" style="9" bestFit="1" customWidth="1"/>
    <col min="4" max="4" width="18.44140625" style="9" customWidth="1"/>
    <col min="5" max="5" width="54.33203125" style="9" customWidth="1"/>
    <col min="6" max="6" width="38.77734375" style="9" customWidth="1"/>
    <col min="7" max="7" width="20.6640625" style="9" bestFit="1" customWidth="1"/>
    <col min="8" max="8" width="17.77734375" style="9" customWidth="1"/>
    <col min="9" max="9" width="17.44140625" style="9" customWidth="1"/>
    <col min="10" max="10" width="21.88671875" style="9" bestFit="1" customWidth="1"/>
    <col min="11" max="11" width="8.88671875" style="9"/>
    <col min="12" max="12" width="17.21875" style="9" bestFit="1" customWidth="1"/>
    <col min="13" max="13" width="8.88671875" style="9"/>
    <col min="14" max="14" width="15.77734375" style="9" customWidth="1"/>
    <col min="15" max="16384" width="8.88671875" style="9"/>
  </cols>
  <sheetData>
    <row r="2" spans="1:23" ht="34.799999999999997" customHeight="1" x14ac:dyDescent="0.3">
      <c r="A2" s="17"/>
      <c r="B2" s="17"/>
      <c r="C2" s="17"/>
      <c r="D2" s="17"/>
      <c r="E2" s="24"/>
      <c r="F2" s="17"/>
      <c r="G2" s="17"/>
      <c r="H2" s="17"/>
      <c r="I2" s="17"/>
      <c r="J2" s="17"/>
      <c r="K2" s="17"/>
      <c r="L2" s="17"/>
    </row>
    <row r="3" spans="1:23" ht="14.4" customHeight="1" x14ac:dyDescent="0.3">
      <c r="A3" s="17"/>
      <c r="B3" s="17"/>
      <c r="C3" s="17"/>
      <c r="D3" s="17"/>
      <c r="E3" s="17"/>
      <c r="F3" s="17"/>
      <c r="G3" s="17"/>
      <c r="H3" s="17"/>
      <c r="I3" s="17"/>
      <c r="J3" s="17"/>
      <c r="K3" s="17"/>
      <c r="L3" s="17"/>
    </row>
    <row r="4" spans="1:23" ht="14.4" customHeight="1" x14ac:dyDescent="0.3">
      <c r="A4" s="17"/>
      <c r="B4" s="17"/>
      <c r="C4" s="17"/>
      <c r="D4" s="17"/>
      <c r="E4" s="17"/>
      <c r="F4" s="17"/>
      <c r="G4" s="17"/>
      <c r="H4" s="17"/>
      <c r="I4" s="17"/>
      <c r="J4" s="17"/>
      <c r="K4" s="17"/>
      <c r="L4" s="17"/>
    </row>
    <row r="5" spans="1:23" ht="25.8" x14ac:dyDescent="0.5">
      <c r="E5" s="22" t="s">
        <v>304</v>
      </c>
      <c r="F5" s="23"/>
      <c r="G5" s="23"/>
      <c r="H5" s="23"/>
      <c r="K5"/>
    </row>
    <row r="6" spans="1:23" x14ac:dyDescent="0.3">
      <c r="D6" s="15"/>
    </row>
    <row r="7" spans="1:23" x14ac:dyDescent="0.3">
      <c r="A7"/>
      <c r="E7" s="19" t="s">
        <v>278</v>
      </c>
      <c r="F7" s="19" t="s">
        <v>287</v>
      </c>
    </row>
    <row r="8" spans="1:23" x14ac:dyDescent="0.3">
      <c r="A8"/>
      <c r="B8" s="9" t="str">
        <f>"Total Orders: "&amp;Simple_Pivot_Tables!A2</f>
        <v>Total Orders: 139</v>
      </c>
      <c r="E8" s="13" t="s">
        <v>28</v>
      </c>
      <c r="F8" s="10">
        <v>10</v>
      </c>
      <c r="H8" s="9" t="str">
        <f>"Total Returns: " &amp;Simple_Pivot_Tables!A15</f>
        <v>Total Returns: 133</v>
      </c>
    </row>
    <row r="9" spans="1:23" x14ac:dyDescent="0.3">
      <c r="E9" s="13" t="s">
        <v>79</v>
      </c>
      <c r="F9" s="10">
        <v>10</v>
      </c>
    </row>
    <row r="10" spans="1:23" x14ac:dyDescent="0.3">
      <c r="E10" s="13" t="s">
        <v>110</v>
      </c>
      <c r="F10" s="10">
        <v>8</v>
      </c>
    </row>
    <row r="11" spans="1:23" ht="14.4" customHeight="1" x14ac:dyDescent="0.3">
      <c r="E11" s="13" t="s">
        <v>44</v>
      </c>
      <c r="F11" s="10">
        <v>8</v>
      </c>
    </row>
    <row r="12" spans="1:23" ht="14.4" customHeight="1" x14ac:dyDescent="0.3">
      <c r="B12" s="9" t="str">
        <f>"Total Revenue: "&amp;Simple_Pivot_Tables!A9</f>
        <v>Total Revenue: 188901</v>
      </c>
      <c r="E12" s="13" t="s">
        <v>51</v>
      </c>
      <c r="F12" s="10">
        <v>8</v>
      </c>
    </row>
    <row r="13" spans="1:23" ht="16.2" customHeight="1" x14ac:dyDescent="0.3">
      <c r="E13" s="20" t="s">
        <v>123</v>
      </c>
      <c r="F13" s="21">
        <v>8</v>
      </c>
    </row>
    <row r="14" spans="1:23" x14ac:dyDescent="0.3">
      <c r="E14" s="13" t="s">
        <v>34</v>
      </c>
      <c r="F14" s="10">
        <v>8</v>
      </c>
      <c r="N14" s="18"/>
      <c r="O14" s="18"/>
      <c r="P14" s="18"/>
      <c r="Q14" s="18"/>
      <c r="R14" s="18"/>
      <c r="S14" s="18"/>
      <c r="T14" s="18"/>
      <c r="U14" s="18"/>
      <c r="V14" s="18"/>
      <c r="W14" s="18"/>
    </row>
    <row r="15" spans="1:23" ht="14.4" customHeight="1" x14ac:dyDescent="0.3">
      <c r="E15" s="13" t="s">
        <v>273</v>
      </c>
      <c r="F15" s="10">
        <v>60</v>
      </c>
    </row>
    <row r="16" spans="1:23" ht="14.4" customHeight="1" x14ac:dyDescent="0.3">
      <c r="C16"/>
      <c r="D16"/>
      <c r="W16" s="16"/>
    </row>
    <row r="17" spans="3:23" ht="14.4" customHeight="1" x14ac:dyDescent="0.3">
      <c r="C17"/>
      <c r="D17"/>
      <c r="W17"/>
    </row>
    <row r="18" spans="3:23" ht="14.4" customHeight="1" x14ac:dyDescent="0.3">
      <c r="C18"/>
      <c r="D18"/>
      <c r="E18" s="7" t="s">
        <v>2</v>
      </c>
      <c r="F18" s="7" t="s">
        <v>33</v>
      </c>
      <c r="W18" s="16"/>
    </row>
    <row r="19" spans="3:23" x14ac:dyDescent="0.3">
      <c r="C19" s="14"/>
      <c r="D19" s="14"/>
      <c r="E19" s="11"/>
      <c r="F19" s="11"/>
      <c r="W19"/>
    </row>
    <row r="20" spans="3:23" x14ac:dyDescent="0.3">
      <c r="E20" s="8" t="s">
        <v>280</v>
      </c>
      <c r="F20" s="8" t="s">
        <v>288</v>
      </c>
      <c r="W20" s="16"/>
    </row>
    <row r="21" spans="3:23" x14ac:dyDescent="0.3">
      <c r="E21" s="12" t="s">
        <v>35</v>
      </c>
      <c r="F21" s="10">
        <v>18908</v>
      </c>
    </row>
    <row r="22" spans="3:23" x14ac:dyDescent="0.3">
      <c r="E22" s="12" t="s">
        <v>82</v>
      </c>
      <c r="F22" s="10">
        <v>7341</v>
      </c>
      <c r="H22" s="9" t="str">
        <f>"Return Rate: "&amp;Simple_Pivot_Tables!A19</f>
        <v>Return Rate: 95.68%</v>
      </c>
    </row>
    <row r="23" spans="3:23" x14ac:dyDescent="0.3">
      <c r="E23" s="12" t="s">
        <v>124</v>
      </c>
      <c r="F23" s="10">
        <v>4944</v>
      </c>
      <c r="K23"/>
    </row>
    <row r="24" spans="3:23" x14ac:dyDescent="0.3">
      <c r="E24" s="12" t="s">
        <v>96</v>
      </c>
      <c r="F24" s="10">
        <v>4220</v>
      </c>
      <c r="K24" s="14"/>
    </row>
    <row r="25" spans="3:23" x14ac:dyDescent="0.3">
      <c r="E25" s="12" t="s">
        <v>64</v>
      </c>
      <c r="F25" s="10">
        <v>3007</v>
      </c>
    </row>
    <row r="26" spans="3:23" x14ac:dyDescent="0.3">
      <c r="E26" s="12" t="s">
        <v>273</v>
      </c>
      <c r="F26" s="10">
        <v>38420</v>
      </c>
    </row>
  </sheetData>
  <mergeCells count="3">
    <mergeCell ref="I2:L4"/>
    <mergeCell ref="E2:H4"/>
    <mergeCell ref="A2:D4"/>
  </mergeCells>
  <pageMargins left="0.7" right="0.7" top="0.75" bottom="0.75" header="0.3" footer="0.3"/>
  <pageSetup orientation="portrait" r:id="rId3"/>
  <drawing r:id="rId4"/>
  <extLst>
    <ext xmlns:x14="http://schemas.microsoft.com/office/spreadsheetml/2009/9/main" uri="{A8765BA9-456A-4dab-B4F3-ACF838C121DE}">
      <x14:slicerList>
        <x14:slicer r:id="rId5"/>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 Revenue By state</vt:lpstr>
      <vt:lpstr>Order count by status</vt:lpstr>
      <vt:lpstr>Return count by product</vt:lpstr>
      <vt:lpstr>Monthly Orders Trend</vt:lpstr>
      <vt:lpstr>merged_meesho_data</vt:lpstr>
      <vt:lpstr>Simple_Pivot_Tables</vt:lpstr>
      <vt:lpstr>Dashboards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shetty sisters</dc:creator>
  <cp:lastModifiedBy>sravani shetty</cp:lastModifiedBy>
  <dcterms:created xsi:type="dcterms:W3CDTF">2025-05-03T03:34:07Z</dcterms:created>
  <dcterms:modified xsi:type="dcterms:W3CDTF">2025-05-03T16:45:26Z</dcterms:modified>
</cp:coreProperties>
</file>