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all notes\labs\nuclear and radiation physics\2. 2 gm 2 counter\"/>
    </mc:Choice>
  </mc:AlternateContent>
  <xr:revisionPtr revIDLastSave="0" documentId="13_ncr:1_{9ED29AE7-2068-4489-8658-1A9365B205A3}" xr6:coauthVersionLast="47" xr6:coauthVersionMax="47" xr10:uidLastSave="{00000000-0000-0000-0000-000000000000}"/>
  <bookViews>
    <workbookView xWindow="-108" yWindow="-108" windowWidth="23256" windowHeight="13176" xr2:uid="{80CFF2EA-63C2-4903-8801-55AF23FD43F7}"/>
  </bookViews>
  <sheets>
    <sheet name="range" sheetId="2" r:id="rId1"/>
    <sheet name="bremsstrahlung" sheetId="9" r:id="rId2"/>
    <sheet name="back-scattering" sheetId="10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" i="2" l="1"/>
  <c r="F11" i="2"/>
  <c r="F10" i="2"/>
  <c r="F9" i="2"/>
  <c r="F8" i="2"/>
  <c r="F7" i="2"/>
  <c r="F6" i="2"/>
  <c r="F5" i="2"/>
  <c r="F4" i="2"/>
  <c r="F3" i="2"/>
  <c r="F2" i="2"/>
  <c r="E3" i="10"/>
  <c r="E6" i="10"/>
  <c r="E7" i="10"/>
  <c r="E8" i="10"/>
  <c r="E9" i="10"/>
  <c r="E4" i="10"/>
  <c r="D4" i="10"/>
  <c r="D5" i="10"/>
  <c r="E5" i="10" s="1"/>
  <c r="D6" i="10"/>
  <c r="D7" i="10"/>
  <c r="D8" i="10"/>
  <c r="D9" i="10"/>
  <c r="D10" i="10"/>
  <c r="E10" i="10" s="1"/>
  <c r="D11" i="10"/>
  <c r="E11" i="10" s="1"/>
  <c r="D12" i="10"/>
  <c r="E12" i="10" s="1"/>
  <c r="D3" i="10"/>
  <c r="B6" i="9"/>
  <c r="B4" i="9" s="1"/>
  <c r="E12" i="2"/>
  <c r="E11" i="2"/>
  <c r="E10" i="2"/>
  <c r="E9" i="2"/>
  <c r="H2" i="2"/>
  <c r="I2" i="2" s="1"/>
  <c r="E8" i="2" s="1"/>
  <c r="C4" i="9" l="1"/>
  <c r="H4" i="9"/>
  <c r="G4" i="9"/>
  <c r="F4" i="9"/>
  <c r="E4" i="9"/>
  <c r="D4" i="9"/>
  <c r="C9" i="2"/>
  <c r="C8" i="2"/>
  <c r="C10" i="2"/>
  <c r="E3" i="2"/>
  <c r="E6" i="2"/>
  <c r="E4" i="2"/>
  <c r="E5" i="2"/>
  <c r="C3" i="2"/>
  <c r="C4" i="2"/>
  <c r="E2" i="2"/>
  <c r="C6" i="2"/>
  <c r="C2" i="2"/>
  <c r="C7" i="2"/>
  <c r="C5" i="2"/>
  <c r="E7" i="2"/>
</calcChain>
</file>

<file path=xl/sharedStrings.xml><?xml version="1.0" encoding="utf-8"?>
<sst xmlns="http://schemas.openxmlformats.org/spreadsheetml/2006/main" count="30" uniqueCount="27">
  <si>
    <t>Count</t>
  </si>
  <si>
    <t>Background</t>
  </si>
  <si>
    <t>Average</t>
  </si>
  <si>
    <t>Al thickness (mm)</t>
  </si>
  <si>
    <t>Tl-204 CPS</t>
  </si>
  <si>
    <t>Avg CPS</t>
  </si>
  <si>
    <t>Tl-204 Count (180s)</t>
  </si>
  <si>
    <t>Sr-90 Count (100s)</t>
  </si>
  <si>
    <t>Sr-90 CPS</t>
  </si>
  <si>
    <t>Side Facing</t>
  </si>
  <si>
    <t>Al + Perspex</t>
  </si>
  <si>
    <t>Al</t>
  </si>
  <si>
    <t>Perspex</t>
  </si>
  <si>
    <t>No Absorber</t>
  </si>
  <si>
    <t>Cu + Perspex</t>
  </si>
  <si>
    <t>Cu</t>
  </si>
  <si>
    <t>Al + Cu</t>
  </si>
  <si>
    <t>Background counts</t>
  </si>
  <si>
    <t>Avg Bg</t>
  </si>
  <si>
    <t>Corrected</t>
  </si>
  <si>
    <t>Thickness (mm)</t>
  </si>
  <si>
    <t>Counts</t>
  </si>
  <si>
    <t>I</t>
  </si>
  <si>
    <t>II</t>
  </si>
  <si>
    <t>Net</t>
  </si>
  <si>
    <t>Net Count</t>
  </si>
  <si>
    <t>Surface Density (mg/cm^2)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</si>
</sst>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165" fontId="0" fillId="0" borderId="0" xfId="0" applyNumberFormat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wrapText="1"/>
    </xf>
    <xf numFmtId="164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 vertical="center" wrapText="1"/>
    </xf>
    <xf numFmtId="165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range!$C$1</c:f>
              <c:strCache>
                <c:ptCount val="1"/>
                <c:pt idx="0">
                  <c:v>Tl-204 CPS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range!$A$2:$A$11</c:f>
              <c:numCache>
                <c:formatCode>0.00</c:formatCode>
                <c:ptCount val="10"/>
                <c:pt idx="0">
                  <c:v>0</c:v>
                </c:pt>
                <c:pt idx="1">
                  <c:v>0.06</c:v>
                </c:pt>
                <c:pt idx="2">
                  <c:v>0.12</c:v>
                </c:pt>
                <c:pt idx="3">
                  <c:v>0.18</c:v>
                </c:pt>
                <c:pt idx="4">
                  <c:v>0.24</c:v>
                </c:pt>
                <c:pt idx="5">
                  <c:v>0.3</c:v>
                </c:pt>
                <c:pt idx="6">
                  <c:v>0.36</c:v>
                </c:pt>
                <c:pt idx="7">
                  <c:v>0.42</c:v>
                </c:pt>
                <c:pt idx="8">
                  <c:v>0.48</c:v>
                </c:pt>
                <c:pt idx="9">
                  <c:v>0.54</c:v>
                </c:pt>
              </c:numCache>
            </c:numRef>
          </c:xVal>
          <c:yVal>
            <c:numRef>
              <c:f>range!$C$2:$C$11</c:f>
              <c:numCache>
                <c:formatCode>0.000</c:formatCode>
                <c:ptCount val="10"/>
                <c:pt idx="0">
                  <c:v>37.655555555555559</c:v>
                </c:pt>
                <c:pt idx="1">
                  <c:v>28.711111111111112</c:v>
                </c:pt>
                <c:pt idx="2">
                  <c:v>20.927777777777777</c:v>
                </c:pt>
                <c:pt idx="3">
                  <c:v>16.322222222222223</c:v>
                </c:pt>
                <c:pt idx="4">
                  <c:v>12.505555555555555</c:v>
                </c:pt>
                <c:pt idx="5">
                  <c:v>8.6833333333333336</c:v>
                </c:pt>
                <c:pt idx="6">
                  <c:v>6.7</c:v>
                </c:pt>
                <c:pt idx="7">
                  <c:v>4.6333333333333329</c:v>
                </c:pt>
                <c:pt idx="8">
                  <c:v>2.4444444444444446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94-4769-92AA-EDA36E663D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326608"/>
        <c:axId val="427326968"/>
      </c:scatterChart>
      <c:valAx>
        <c:axId val="427326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326968"/>
        <c:crosses val="autoZero"/>
        <c:crossBetween val="midCat"/>
      </c:valAx>
      <c:valAx>
        <c:axId val="427326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326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range!$E$1</c:f>
              <c:strCache>
                <c:ptCount val="1"/>
                <c:pt idx="0">
                  <c:v>Sr-90 CPS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range!$A$2:$A$12</c:f>
              <c:numCache>
                <c:formatCode>0.00</c:formatCode>
                <c:ptCount val="11"/>
                <c:pt idx="0">
                  <c:v>0</c:v>
                </c:pt>
                <c:pt idx="1">
                  <c:v>0.06</c:v>
                </c:pt>
                <c:pt idx="2">
                  <c:v>0.12</c:v>
                </c:pt>
                <c:pt idx="3">
                  <c:v>0.18</c:v>
                </c:pt>
                <c:pt idx="4">
                  <c:v>0.24</c:v>
                </c:pt>
                <c:pt idx="5">
                  <c:v>0.3</c:v>
                </c:pt>
                <c:pt idx="6">
                  <c:v>0.36</c:v>
                </c:pt>
                <c:pt idx="7">
                  <c:v>0.42</c:v>
                </c:pt>
                <c:pt idx="8">
                  <c:v>0.48</c:v>
                </c:pt>
                <c:pt idx="9">
                  <c:v>0.54</c:v>
                </c:pt>
                <c:pt idx="10">
                  <c:v>0.6</c:v>
                </c:pt>
              </c:numCache>
            </c:numRef>
          </c:xVal>
          <c:yVal>
            <c:numRef>
              <c:f>range!$E$2:$E$12</c:f>
              <c:numCache>
                <c:formatCode>0.000</c:formatCode>
                <c:ptCount val="11"/>
                <c:pt idx="0">
                  <c:v>60.976666666666667</c:v>
                </c:pt>
                <c:pt idx="1">
                  <c:v>51.506666666666668</c:v>
                </c:pt>
                <c:pt idx="2">
                  <c:v>45.586666666666673</c:v>
                </c:pt>
                <c:pt idx="3">
                  <c:v>41.376666666666672</c:v>
                </c:pt>
                <c:pt idx="4">
                  <c:v>36.696666666666673</c:v>
                </c:pt>
                <c:pt idx="5">
                  <c:v>33.486666666666672</c:v>
                </c:pt>
                <c:pt idx="6">
                  <c:v>31.886666666666667</c:v>
                </c:pt>
                <c:pt idx="7">
                  <c:v>29.646666666666665</c:v>
                </c:pt>
                <c:pt idx="8">
                  <c:v>27.056666666666665</c:v>
                </c:pt>
                <c:pt idx="9">
                  <c:v>25.676666666666666</c:v>
                </c:pt>
                <c:pt idx="10">
                  <c:v>24.766666666666666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FC-493B-9069-DCD7F051E4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0041680"/>
        <c:axId val="580040960"/>
      </c:scatterChart>
      <c:valAx>
        <c:axId val="580041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040960"/>
        <c:crosses val="autoZero"/>
        <c:crossBetween val="midCat"/>
      </c:valAx>
      <c:valAx>
        <c:axId val="58004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041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'back-scattering'!$A$3:$A$14</c:f>
              <c:numCache>
                <c:formatCode>General</c:formatCode>
                <c:ptCount val="12"/>
                <c:pt idx="0" formatCode="0.00">
                  <c:v>0</c:v>
                </c:pt>
                <c:pt idx="1">
                  <c:v>0.05</c:v>
                </c:pt>
                <c:pt idx="2" formatCode="0.00">
                  <c:v>0.1</c:v>
                </c:pt>
                <c:pt idx="3">
                  <c:v>0.15</c:v>
                </c:pt>
                <c:pt idx="4" formatCode="0.00">
                  <c:v>0.2</c:v>
                </c:pt>
                <c:pt idx="5">
                  <c:v>0.25</c:v>
                </c:pt>
                <c:pt idx="6" formatCode="0.00">
                  <c:v>0.3</c:v>
                </c:pt>
                <c:pt idx="7">
                  <c:v>0.35</c:v>
                </c:pt>
                <c:pt idx="8" formatCode="0.00">
                  <c:v>0.4</c:v>
                </c:pt>
                <c:pt idx="9">
                  <c:v>0.45</c:v>
                </c:pt>
              </c:numCache>
            </c:numRef>
          </c:xVal>
          <c:yVal>
            <c:numRef>
              <c:f>'back-scattering'!$E$3:$E$14</c:f>
              <c:numCache>
                <c:formatCode>General</c:formatCode>
                <c:ptCount val="12"/>
                <c:pt idx="0">
                  <c:v>0</c:v>
                </c:pt>
                <c:pt idx="1">
                  <c:v>8.5</c:v>
                </c:pt>
                <c:pt idx="2">
                  <c:v>7</c:v>
                </c:pt>
                <c:pt idx="3">
                  <c:v>24.5</c:v>
                </c:pt>
                <c:pt idx="4">
                  <c:v>31</c:v>
                </c:pt>
                <c:pt idx="5">
                  <c:v>33.5</c:v>
                </c:pt>
                <c:pt idx="6">
                  <c:v>51</c:v>
                </c:pt>
                <c:pt idx="7">
                  <c:v>104</c:v>
                </c:pt>
                <c:pt idx="8">
                  <c:v>106</c:v>
                </c:pt>
                <c:pt idx="9">
                  <c:v>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78-458E-9E8E-E30761E326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254240"/>
        <c:axId val="435251720"/>
      </c:scatterChart>
      <c:valAx>
        <c:axId val="43525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251720"/>
        <c:crosses val="autoZero"/>
        <c:crossBetween val="midCat"/>
      </c:valAx>
      <c:valAx>
        <c:axId val="435251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25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22860</xdr:colOff>
      <xdr:row>2</xdr:row>
      <xdr:rowOff>106680</xdr:rowOff>
    </xdr:from>
    <xdr:to>
      <xdr:col>19</xdr:col>
      <xdr:colOff>327660</xdr:colOff>
      <xdr:row>17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12CEC0-660B-3471-6A67-69C558F8C1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60960</xdr:colOff>
      <xdr:row>14</xdr:row>
      <xdr:rowOff>152400</xdr:rowOff>
    </xdr:from>
    <xdr:to>
      <xdr:col>11</xdr:col>
      <xdr:colOff>381000</xdr:colOff>
      <xdr:row>29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F274C23-F2E2-6B72-D7D9-DDDA7396E0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373380</xdr:colOff>
      <xdr:row>4</xdr:row>
      <xdr:rowOff>152400</xdr:rowOff>
    </xdr:from>
    <xdr:to>
      <xdr:col>15</xdr:col>
      <xdr:colOff>68580</xdr:colOff>
      <xdr:row>19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49EF469-0EBC-B1FC-3B16-F84F362978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C8E8F-6ECD-4F69-9B40-C42985828BB3}">
  <dimension ref="A1:O23"/>
  <sheetViews>
    <sheetView tabSelected="1" workbookViewId="0">
      <selection activeCell="K11" sqref="K11"/>
    </sheetView>
  </sheetViews>
  <sheetFormatPr defaultRowHeight="14.4" x14ac:dyDescent="0.3"/>
  <cols>
    <col min="1" max="1" width="8.88671875" style="1"/>
    <col min="2" max="2" width="9.5546875" style="1" bestFit="1" customWidth="1"/>
    <col min="3" max="3" width="11.88671875" style="1" customWidth="1"/>
    <col min="4" max="6" width="8.88671875" style="1"/>
    <col min="7" max="7" width="11.5546875" style="1" bestFit="1" customWidth="1"/>
    <col min="8" max="8" width="7.5546875" style="1" bestFit="1" customWidth="1"/>
    <col min="9" max="9" width="7.33203125" style="1" bestFit="1" customWidth="1"/>
    <col min="10" max="11" width="8.88671875" style="1"/>
    <col min="12" max="12" width="10.88671875" style="1" customWidth="1"/>
    <col min="13" max="16384" width="8.88671875" style="1"/>
  </cols>
  <sheetData>
    <row r="1" spans="1:15" ht="57.6" x14ac:dyDescent="0.3">
      <c r="A1" s="1" t="s">
        <v>3</v>
      </c>
      <c r="B1" s="1" t="s">
        <v>6</v>
      </c>
      <c r="C1" s="1" t="s">
        <v>4</v>
      </c>
      <c r="D1" s="1" t="s">
        <v>7</v>
      </c>
      <c r="E1" s="1" t="s">
        <v>8</v>
      </c>
      <c r="F1" s="1" t="s">
        <v>26</v>
      </c>
      <c r="G1" s="1" t="s">
        <v>1</v>
      </c>
      <c r="H1" s="1" t="s">
        <v>2</v>
      </c>
      <c r="I1" s="1" t="s">
        <v>5</v>
      </c>
    </row>
    <row r="2" spans="1:15" x14ac:dyDescent="0.3">
      <c r="A2" s="4">
        <v>0</v>
      </c>
      <c r="B2" s="1">
        <v>6946</v>
      </c>
      <c r="C2" s="3">
        <f>(B2/180)-$I$2</f>
        <v>37.655555555555559</v>
      </c>
      <c r="D2" s="1">
        <v>6191</v>
      </c>
      <c r="E2" s="3">
        <f>(D2/100)-$I$2</f>
        <v>60.976666666666667</v>
      </c>
      <c r="F2" s="4">
        <f>271*A2</f>
        <v>0</v>
      </c>
      <c r="G2" s="1">
        <v>54</v>
      </c>
      <c r="H2" s="9">
        <f>AVERAGE(G2:G6)</f>
        <v>56</v>
      </c>
      <c r="I2" s="10">
        <f>H2/60</f>
        <v>0.93333333333333335</v>
      </c>
    </row>
    <row r="3" spans="1:15" x14ac:dyDescent="0.3">
      <c r="A3" s="4">
        <v>0.06</v>
      </c>
      <c r="B3" s="1">
        <v>5336</v>
      </c>
      <c r="C3" s="3">
        <f t="shared" ref="C3:C10" si="0">(B3/180)-$I$2</f>
        <v>28.711111111111112</v>
      </c>
      <c r="D3" s="1">
        <v>5244</v>
      </c>
      <c r="E3" s="3">
        <f t="shared" ref="E3:E6" si="1">(D3/100)-$I$2</f>
        <v>51.506666666666668</v>
      </c>
      <c r="F3" s="4">
        <f>271*A3</f>
        <v>16.259999999999998</v>
      </c>
      <c r="G3" s="1">
        <v>53</v>
      </c>
      <c r="H3" s="9"/>
      <c r="I3" s="10"/>
    </row>
    <row r="4" spans="1:15" x14ac:dyDescent="0.3">
      <c r="A4" s="4">
        <v>0.12</v>
      </c>
      <c r="B4" s="1">
        <v>3935</v>
      </c>
      <c r="C4" s="3">
        <f t="shared" si="0"/>
        <v>20.927777777777777</v>
      </c>
      <c r="D4" s="1">
        <v>4652</v>
      </c>
      <c r="E4" s="3">
        <f t="shared" si="1"/>
        <v>45.586666666666673</v>
      </c>
      <c r="F4" s="4">
        <f>271*A4</f>
        <v>32.519999999999996</v>
      </c>
      <c r="G4" s="1">
        <v>72</v>
      </c>
      <c r="H4" s="9"/>
      <c r="I4" s="10"/>
    </row>
    <row r="5" spans="1:15" x14ac:dyDescent="0.3">
      <c r="A5" s="4">
        <v>0.18</v>
      </c>
      <c r="B5" s="1">
        <v>3106</v>
      </c>
      <c r="C5" s="3">
        <f t="shared" si="0"/>
        <v>16.322222222222223</v>
      </c>
      <c r="D5" s="1">
        <v>4231</v>
      </c>
      <c r="E5" s="3">
        <f t="shared" si="1"/>
        <v>41.376666666666672</v>
      </c>
      <c r="F5" s="4">
        <f>271*A5</f>
        <v>48.78</v>
      </c>
      <c r="G5" s="1">
        <v>53</v>
      </c>
      <c r="H5" s="9"/>
      <c r="I5" s="10"/>
    </row>
    <row r="6" spans="1:15" x14ac:dyDescent="0.3">
      <c r="A6" s="4">
        <v>0.24</v>
      </c>
      <c r="B6" s="1">
        <v>2419</v>
      </c>
      <c r="C6" s="3">
        <f t="shared" si="0"/>
        <v>12.505555555555555</v>
      </c>
      <c r="D6" s="1">
        <v>3763</v>
      </c>
      <c r="E6" s="3">
        <f t="shared" si="1"/>
        <v>36.696666666666673</v>
      </c>
      <c r="F6" s="4">
        <f>271*A6</f>
        <v>65.039999999999992</v>
      </c>
      <c r="G6" s="1">
        <v>48</v>
      </c>
      <c r="H6" s="9"/>
      <c r="I6" s="10"/>
    </row>
    <row r="7" spans="1:15" x14ac:dyDescent="0.3">
      <c r="A7" s="4">
        <v>0.3</v>
      </c>
      <c r="B7" s="1">
        <v>1731</v>
      </c>
      <c r="C7" s="3">
        <f t="shared" si="0"/>
        <v>8.6833333333333336</v>
      </c>
      <c r="D7" s="1">
        <v>3442</v>
      </c>
      <c r="E7" s="3">
        <f t="shared" ref="E7:E12" si="2">(D7/100)-$I$2</f>
        <v>33.486666666666672</v>
      </c>
      <c r="F7" s="4">
        <f>271*A7</f>
        <v>81.3</v>
      </c>
      <c r="G7" s="4"/>
      <c r="H7" s="3"/>
      <c r="I7" s="3"/>
      <c r="O7" s="5"/>
    </row>
    <row r="8" spans="1:15" x14ac:dyDescent="0.3">
      <c r="A8" s="4">
        <v>0.36</v>
      </c>
      <c r="B8" s="1">
        <v>1374</v>
      </c>
      <c r="C8" s="3">
        <f t="shared" si="0"/>
        <v>6.7</v>
      </c>
      <c r="D8" s="1">
        <v>3282</v>
      </c>
      <c r="E8" s="3">
        <f t="shared" si="2"/>
        <v>31.886666666666667</v>
      </c>
      <c r="F8" s="4">
        <f>271*A8</f>
        <v>97.56</v>
      </c>
      <c r="G8" s="4"/>
      <c r="H8" s="3"/>
      <c r="I8" s="3"/>
    </row>
    <row r="9" spans="1:15" x14ac:dyDescent="0.3">
      <c r="A9" s="4">
        <v>0.42</v>
      </c>
      <c r="B9" s="1">
        <v>1002</v>
      </c>
      <c r="C9" s="3">
        <f t="shared" si="0"/>
        <v>4.6333333333333329</v>
      </c>
      <c r="D9" s="1">
        <v>3058</v>
      </c>
      <c r="E9" s="3">
        <f t="shared" si="2"/>
        <v>29.646666666666665</v>
      </c>
      <c r="F9" s="4">
        <f>271*A9</f>
        <v>113.82</v>
      </c>
      <c r="G9" s="4"/>
      <c r="H9" s="3"/>
      <c r="I9" s="3"/>
    </row>
    <row r="10" spans="1:15" x14ac:dyDescent="0.3">
      <c r="A10" s="4">
        <v>0.48</v>
      </c>
      <c r="B10" s="1">
        <v>608</v>
      </c>
      <c r="C10" s="3">
        <f t="shared" si="0"/>
        <v>2.4444444444444446</v>
      </c>
      <c r="D10" s="1">
        <v>2799</v>
      </c>
      <c r="E10" s="3">
        <f t="shared" si="2"/>
        <v>27.056666666666665</v>
      </c>
      <c r="F10" s="4">
        <f>271*A10</f>
        <v>130.07999999999998</v>
      </c>
      <c r="G10" s="4"/>
      <c r="H10" s="3"/>
      <c r="I10" s="3"/>
    </row>
    <row r="11" spans="1:15" x14ac:dyDescent="0.3">
      <c r="A11" s="4">
        <v>0.54</v>
      </c>
      <c r="C11" s="3"/>
      <c r="D11" s="1">
        <v>2661</v>
      </c>
      <c r="E11" s="3">
        <f t="shared" si="2"/>
        <v>25.676666666666666</v>
      </c>
      <c r="F11" s="4">
        <f>271*A11</f>
        <v>146.34</v>
      </c>
      <c r="G11" s="4"/>
      <c r="H11" s="3"/>
      <c r="I11" s="3"/>
    </row>
    <row r="12" spans="1:15" x14ac:dyDescent="0.3">
      <c r="A12" s="4">
        <v>0.6</v>
      </c>
      <c r="D12" s="1">
        <v>2570</v>
      </c>
      <c r="E12" s="3">
        <f t="shared" si="2"/>
        <v>24.766666666666666</v>
      </c>
      <c r="F12" s="4">
        <f>271*A12</f>
        <v>162.6</v>
      </c>
      <c r="G12" s="3"/>
    </row>
    <row r="13" spans="1:15" x14ac:dyDescent="0.3">
      <c r="G13" s="3"/>
    </row>
    <row r="14" spans="1:15" x14ac:dyDescent="0.3">
      <c r="D14" s="2"/>
      <c r="E14" s="2"/>
      <c r="F14" s="2"/>
      <c r="G14" s="3"/>
    </row>
    <row r="15" spans="1:15" x14ac:dyDescent="0.3">
      <c r="D15" s="2"/>
      <c r="E15" s="2"/>
      <c r="F15" s="2"/>
      <c r="G15" s="3"/>
    </row>
    <row r="16" spans="1:15" x14ac:dyDescent="0.3">
      <c r="D16" s="2"/>
      <c r="E16" s="2"/>
      <c r="F16" s="2"/>
      <c r="G16" s="3"/>
    </row>
    <row r="17" spans="4:7" x14ac:dyDescent="0.3">
      <c r="D17" s="2"/>
      <c r="E17" s="2"/>
      <c r="F17" s="2"/>
      <c r="G17" s="3"/>
    </row>
    <row r="18" spans="4:7" x14ac:dyDescent="0.3">
      <c r="D18" s="2"/>
      <c r="E18" s="2"/>
      <c r="F18" s="2"/>
      <c r="G18" s="3"/>
    </row>
    <row r="19" spans="4:7" x14ac:dyDescent="0.3">
      <c r="D19" s="2"/>
      <c r="E19" s="2"/>
      <c r="F19" s="2"/>
      <c r="G19" s="3"/>
    </row>
    <row r="20" spans="4:7" x14ac:dyDescent="0.3">
      <c r="D20" s="2"/>
      <c r="E20" s="2"/>
      <c r="F20" s="2"/>
      <c r="G20" s="3"/>
    </row>
    <row r="21" spans="4:7" x14ac:dyDescent="0.3">
      <c r="D21" s="1">
        <v>3242</v>
      </c>
      <c r="E21" s="2"/>
      <c r="F21" s="2"/>
      <c r="G21" s="3"/>
    </row>
    <row r="22" spans="4:7" x14ac:dyDescent="0.3">
      <c r="D22" s="1">
        <v>3282</v>
      </c>
      <c r="E22" s="2"/>
      <c r="F22" s="2"/>
      <c r="G22" s="3"/>
    </row>
    <row r="23" spans="4:7" x14ac:dyDescent="0.3">
      <c r="D23" s="2"/>
      <c r="E23" s="2"/>
      <c r="F23" s="2"/>
      <c r="G23" s="3"/>
    </row>
  </sheetData>
  <mergeCells count="2">
    <mergeCell ref="H2:H6"/>
    <mergeCell ref="I2:I6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1FA17-16A8-4D9D-A701-B4E99F15DF9B}">
  <dimension ref="A1:H6"/>
  <sheetViews>
    <sheetView workbookViewId="0">
      <selection activeCell="G4" sqref="G4"/>
    </sheetView>
  </sheetViews>
  <sheetFormatPr defaultRowHeight="14.4" x14ac:dyDescent="0.3"/>
  <cols>
    <col min="1" max="1" width="9.88671875" bestFit="1" customWidth="1"/>
  </cols>
  <sheetData>
    <row r="1" spans="1:8" x14ac:dyDescent="0.3">
      <c r="B1" s="11" t="s">
        <v>10</v>
      </c>
      <c r="C1" s="11"/>
      <c r="D1" s="11" t="s">
        <v>14</v>
      </c>
      <c r="E1" s="11"/>
      <c r="F1" s="11" t="s">
        <v>16</v>
      </c>
      <c r="G1" s="11"/>
      <c r="H1" s="12" t="s">
        <v>13</v>
      </c>
    </row>
    <row r="2" spans="1:8" x14ac:dyDescent="0.3">
      <c r="A2" t="s">
        <v>9</v>
      </c>
      <c r="B2" t="s">
        <v>11</v>
      </c>
      <c r="C2" t="s">
        <v>12</v>
      </c>
      <c r="D2" t="s">
        <v>15</v>
      </c>
      <c r="E2" t="s">
        <v>12</v>
      </c>
      <c r="F2" t="s">
        <v>11</v>
      </c>
      <c r="G2" t="s">
        <v>15</v>
      </c>
      <c r="H2" s="12"/>
    </row>
    <row r="3" spans="1:8" x14ac:dyDescent="0.3">
      <c r="A3" t="s">
        <v>0</v>
      </c>
      <c r="B3">
        <v>611</v>
      </c>
      <c r="C3">
        <v>571</v>
      </c>
      <c r="D3">
        <v>436</v>
      </c>
      <c r="E3">
        <v>398</v>
      </c>
      <c r="F3">
        <v>373</v>
      </c>
      <c r="G3">
        <v>456</v>
      </c>
      <c r="H3">
        <v>5662</v>
      </c>
    </row>
    <row r="4" spans="1:8" x14ac:dyDescent="0.3">
      <c r="A4" t="s">
        <v>19</v>
      </c>
      <c r="B4" s="7">
        <f>B3-$B$6</f>
        <v>367</v>
      </c>
      <c r="C4" s="7">
        <f t="shared" ref="C4:H4" si="0">C3-$B$6</f>
        <v>327</v>
      </c>
      <c r="D4" s="7">
        <f t="shared" si="0"/>
        <v>192</v>
      </c>
      <c r="E4" s="7">
        <f t="shared" si="0"/>
        <v>154</v>
      </c>
      <c r="F4" s="7">
        <f t="shared" si="0"/>
        <v>129</v>
      </c>
      <c r="G4" s="7">
        <f t="shared" si="0"/>
        <v>212</v>
      </c>
      <c r="H4" s="7">
        <f t="shared" si="0"/>
        <v>5418</v>
      </c>
    </row>
    <row r="5" spans="1:8" ht="28.8" x14ac:dyDescent="0.3">
      <c r="A5" s="6" t="s">
        <v>17</v>
      </c>
      <c r="B5">
        <v>249</v>
      </c>
      <c r="C5">
        <v>243</v>
      </c>
      <c r="D5">
        <v>240</v>
      </c>
    </row>
    <row r="6" spans="1:8" x14ac:dyDescent="0.3">
      <c r="A6" t="s">
        <v>18</v>
      </c>
      <c r="B6" s="7">
        <f>AVERAGE(B5:D5)</f>
        <v>244</v>
      </c>
    </row>
  </sheetData>
  <mergeCells count="4">
    <mergeCell ref="D1:E1"/>
    <mergeCell ref="H1:H2"/>
    <mergeCell ref="B1:C1"/>
    <mergeCell ref="F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8C7EB-5DC3-47FF-8722-2355577F6F67}">
  <dimension ref="A1:E13"/>
  <sheetViews>
    <sheetView workbookViewId="0">
      <selection activeCell="D31" sqref="D31"/>
    </sheetView>
  </sheetViews>
  <sheetFormatPr defaultRowHeight="14.4" x14ac:dyDescent="0.3"/>
  <sheetData>
    <row r="1" spans="1:5" x14ac:dyDescent="0.3">
      <c r="A1" s="11" t="s">
        <v>20</v>
      </c>
      <c r="B1" t="s">
        <v>21</v>
      </c>
      <c r="D1" s="11" t="s">
        <v>24</v>
      </c>
      <c r="E1" s="11" t="s">
        <v>25</v>
      </c>
    </row>
    <row r="2" spans="1:5" x14ac:dyDescent="0.3">
      <c r="A2" s="11"/>
      <c r="B2" t="s">
        <v>22</v>
      </c>
      <c r="C2" t="s">
        <v>23</v>
      </c>
      <c r="D2" s="11"/>
      <c r="E2" s="11"/>
    </row>
    <row r="3" spans="1:5" x14ac:dyDescent="0.3">
      <c r="A3" s="8">
        <v>0</v>
      </c>
      <c r="B3">
        <v>187</v>
      </c>
      <c r="C3">
        <v>188</v>
      </c>
      <c r="D3">
        <f>AVERAGE(B3:C3)</f>
        <v>187.5</v>
      </c>
      <c r="E3">
        <f>D3-$D$3</f>
        <v>0</v>
      </c>
    </row>
    <row r="4" spans="1:5" x14ac:dyDescent="0.3">
      <c r="A4">
        <v>0.05</v>
      </c>
      <c r="B4">
        <v>200</v>
      </c>
      <c r="C4">
        <v>192</v>
      </c>
      <c r="D4">
        <f t="shared" ref="D4:D12" si="0">AVERAGE(B4:C4)</f>
        <v>196</v>
      </c>
      <c r="E4">
        <f>D4-$D$3</f>
        <v>8.5</v>
      </c>
    </row>
    <row r="5" spans="1:5" x14ac:dyDescent="0.3">
      <c r="A5" s="8">
        <v>0.1</v>
      </c>
      <c r="B5">
        <v>200</v>
      </c>
      <c r="C5">
        <v>189</v>
      </c>
      <c r="D5">
        <f t="shared" si="0"/>
        <v>194.5</v>
      </c>
      <c r="E5">
        <f t="shared" ref="E5:E12" si="1">D5-$D$3</f>
        <v>7</v>
      </c>
    </row>
    <row r="6" spans="1:5" x14ac:dyDescent="0.3">
      <c r="A6">
        <v>0.15</v>
      </c>
      <c r="B6">
        <v>200</v>
      </c>
      <c r="C6">
        <v>224</v>
      </c>
      <c r="D6">
        <f t="shared" si="0"/>
        <v>212</v>
      </c>
      <c r="E6">
        <f t="shared" si="1"/>
        <v>24.5</v>
      </c>
    </row>
    <row r="7" spans="1:5" x14ac:dyDescent="0.3">
      <c r="A7" s="8">
        <v>0.2</v>
      </c>
      <c r="B7">
        <v>214</v>
      </c>
      <c r="C7">
        <v>223</v>
      </c>
      <c r="D7">
        <f t="shared" si="0"/>
        <v>218.5</v>
      </c>
      <c r="E7">
        <f t="shared" si="1"/>
        <v>31</v>
      </c>
    </row>
    <row r="8" spans="1:5" x14ac:dyDescent="0.3">
      <c r="A8">
        <v>0.25</v>
      </c>
      <c r="B8">
        <v>229</v>
      </c>
      <c r="C8">
        <v>213</v>
      </c>
      <c r="D8">
        <f t="shared" si="0"/>
        <v>221</v>
      </c>
      <c r="E8">
        <f t="shared" si="1"/>
        <v>33.5</v>
      </c>
    </row>
    <row r="9" spans="1:5" x14ac:dyDescent="0.3">
      <c r="A9" s="8">
        <v>0.3</v>
      </c>
      <c r="B9">
        <v>254</v>
      </c>
      <c r="C9">
        <v>223</v>
      </c>
      <c r="D9">
        <f t="shared" si="0"/>
        <v>238.5</v>
      </c>
      <c r="E9">
        <f t="shared" si="1"/>
        <v>51</v>
      </c>
    </row>
    <row r="10" spans="1:5" x14ac:dyDescent="0.3">
      <c r="A10">
        <v>0.35</v>
      </c>
      <c r="B10">
        <v>287</v>
      </c>
      <c r="C10">
        <v>296</v>
      </c>
      <c r="D10">
        <f t="shared" si="0"/>
        <v>291.5</v>
      </c>
      <c r="E10">
        <f t="shared" si="1"/>
        <v>104</v>
      </c>
    </row>
    <row r="11" spans="1:5" x14ac:dyDescent="0.3">
      <c r="A11" s="8">
        <v>0.4</v>
      </c>
      <c r="B11">
        <v>281</v>
      </c>
      <c r="C11">
        <v>306</v>
      </c>
      <c r="D11">
        <f t="shared" si="0"/>
        <v>293.5</v>
      </c>
      <c r="E11">
        <f t="shared" si="1"/>
        <v>106</v>
      </c>
    </row>
    <row r="12" spans="1:5" x14ac:dyDescent="0.3">
      <c r="A12">
        <v>0.45</v>
      </c>
      <c r="B12">
        <v>296</v>
      </c>
      <c r="C12">
        <v>277</v>
      </c>
      <c r="D12">
        <f t="shared" si="0"/>
        <v>286.5</v>
      </c>
      <c r="E12">
        <f t="shared" si="1"/>
        <v>99</v>
      </c>
    </row>
    <row r="13" spans="1:5" x14ac:dyDescent="0.3">
      <c r="A13" s="8"/>
    </row>
  </sheetData>
  <mergeCells count="3">
    <mergeCell ref="A1:A2"/>
    <mergeCell ref="E1:E2"/>
    <mergeCell ref="D1:D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range</vt:lpstr>
      <vt:lpstr>bremsstrahlung</vt:lpstr>
      <vt:lpstr>back-scattering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Aritra Mukhopadhyay</dc:creator>
  <cp:lastModifiedBy>gayatri padinjaroot</cp:lastModifiedBy>
  <dcterms:created xsi:type="dcterms:W3CDTF">2023-03-13T09:37:49Z</dcterms:created>
  <dcterms:modified xsi:type="dcterms:W3CDTF">2025-04-15T08:41:40Z</dcterms:modified>
</cp:coreProperties>
</file>