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all notes\labs\nuclear and radiation physics\8. photo-multiplier tube\"/>
    </mc:Choice>
  </mc:AlternateContent>
  <xr:revisionPtr revIDLastSave="0" documentId="13_ncr:1_{76AC2C51-26D9-4CAD-A496-847992FEEC9E}" xr6:coauthVersionLast="47" xr6:coauthVersionMax="47" xr10:uidLastSave="{00000000-0000-0000-0000-000000000000}"/>
  <bookViews>
    <workbookView xWindow="-96" yWindow="-96" windowWidth="23232" windowHeight="13152" activeTab="2" xr2:uid="{01EA9E5C-69ED-4F86-AACC-A57B7B7E9B25}"/>
  </bookViews>
  <sheets>
    <sheet name="spec" sheetId="5" r:id="rId1"/>
    <sheet name="dark" sheetId="7" r:id="rId2"/>
    <sheet name="gain" sheetId="6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5" l="1"/>
  <c r="K4" i="5"/>
  <c r="K5" i="5"/>
  <c r="K6" i="5"/>
  <c r="K2" i="5"/>
  <c r="J2" i="5"/>
  <c r="F2" i="5"/>
  <c r="I3" i="5"/>
  <c r="J3" i="5" s="1"/>
  <c r="I4" i="5"/>
  <c r="J4" i="5" s="1"/>
  <c r="I5" i="5"/>
  <c r="I6" i="5"/>
  <c r="J6" i="5" s="1"/>
  <c r="I2" i="5"/>
  <c r="F3" i="5"/>
  <c r="F4" i="5"/>
  <c r="F5" i="5"/>
  <c r="F6" i="5"/>
  <c r="E3" i="6"/>
  <c r="E4" i="6"/>
  <c r="E5" i="6"/>
  <c r="E6" i="6"/>
  <c r="E7" i="6"/>
  <c r="E8" i="6"/>
  <c r="E9" i="6"/>
  <c r="E10" i="6"/>
  <c r="D3" i="6"/>
  <c r="D4" i="6"/>
  <c r="D5" i="6"/>
  <c r="D6" i="6"/>
  <c r="D7" i="6"/>
  <c r="D8" i="6"/>
  <c r="D9" i="6"/>
  <c r="D10" i="6"/>
  <c r="C3" i="6"/>
  <c r="C4" i="6"/>
  <c r="C5" i="6"/>
  <c r="C6" i="6"/>
  <c r="C7" i="6"/>
  <c r="C8" i="6"/>
  <c r="C9" i="6"/>
  <c r="C10" i="6"/>
  <c r="E2" i="6"/>
  <c r="D2" i="6"/>
  <c r="C2" i="6"/>
  <c r="J5" i="5"/>
</calcChain>
</file>

<file path=xl/sharedStrings.xml><?xml version="1.0" encoding="utf-8"?>
<sst xmlns="http://schemas.openxmlformats.org/spreadsheetml/2006/main" count="17" uniqueCount="16">
  <si>
    <t>wavelength</t>
  </si>
  <si>
    <t>supply voltage</t>
  </si>
  <si>
    <t>supply current</t>
  </si>
  <si>
    <t>o/p voltage</t>
  </si>
  <si>
    <t>o/p current</t>
  </si>
  <si>
    <t>o/p power</t>
  </si>
  <si>
    <t xml:space="preserve">pmt o/p </t>
  </si>
  <si>
    <t>sensitivity</t>
  </si>
  <si>
    <t>vsup</t>
  </si>
  <si>
    <t>vop</t>
  </si>
  <si>
    <t>Gain</t>
  </si>
  <si>
    <t>log G</t>
  </si>
  <si>
    <t>log V</t>
  </si>
  <si>
    <t>vpmt</t>
  </si>
  <si>
    <t>ipmt</t>
  </si>
  <si>
    <t>sens_err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</si>
</sst>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7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wrapText="1"/>
    </xf>
    <xf numFmtId="11" fontId="0" fillId="0" borderId="0" xfId="0" applyNumberFormat="1"/>
    <xf numFmtId="2" fontId="1" fillId="0" borderId="0" xfId="0" applyNumberFormat="1" applyFont="1" applyAlignment="1">
      <alignment wrapText="1"/>
    </xf>
    <xf numFmtId="0" fontId="1" fillId="0" borderId="0" xfId="0" applyFont="1"/>
    <xf numFmtId="1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6D47D-CA42-41E6-B205-BBF34155774F}">
  <dimension ref="A1:T7"/>
  <sheetViews>
    <sheetView workbookViewId="0">
      <selection activeCell="K2" sqref="K2"/>
    </sheetView>
  </sheetViews>
  <sheetFormatPr defaultRowHeight="14.4" x14ac:dyDescent="0.3"/>
  <cols>
    <col min="2" max="2" width="9.5546875" bestFit="1" customWidth="1"/>
    <col min="5" max="5" width="8.88671875" style="1"/>
    <col min="8" max="8" width="9.5546875" bestFit="1" customWidth="1"/>
    <col min="14" max="14" width="9.5546875" bestFit="1" customWidth="1"/>
  </cols>
  <sheetData>
    <row r="1" spans="1:20" s="4" customFormat="1" ht="28.8" x14ac:dyDescent="0.3">
      <c r="A1" s="4" t="s">
        <v>0</v>
      </c>
      <c r="B1" s="4" t="s">
        <v>1</v>
      </c>
      <c r="C1" s="4" t="s">
        <v>2</v>
      </c>
      <c r="D1" s="6" t="s">
        <v>3</v>
      </c>
      <c r="E1" s="4" t="s">
        <v>4</v>
      </c>
      <c r="F1" s="4" t="s">
        <v>5</v>
      </c>
      <c r="H1" s="4" t="s">
        <v>6</v>
      </c>
      <c r="I1" s="4" t="s">
        <v>4</v>
      </c>
      <c r="J1" s="4" t="s">
        <v>7</v>
      </c>
      <c r="K1" s="4" t="s">
        <v>15</v>
      </c>
    </row>
    <row r="2" spans="1:20" x14ac:dyDescent="0.3">
      <c r="A2">
        <v>460</v>
      </c>
      <c r="B2" s="3">
        <v>1.0900000000000001</v>
      </c>
      <c r="C2" s="2">
        <v>138.4</v>
      </c>
      <c r="D2" s="2">
        <v>192.3</v>
      </c>
      <c r="E2" s="2">
        <v>0.1</v>
      </c>
      <c r="F2" s="3">
        <f>B2*C2*0.001</f>
        <v>0.15085600000000002</v>
      </c>
      <c r="H2" s="8">
        <v>800</v>
      </c>
      <c r="I2" s="3">
        <f>H2*1000/1000000</f>
        <v>0.8</v>
      </c>
      <c r="J2" s="3">
        <f>I2/F2</f>
        <v>5.3030704778066493</v>
      </c>
      <c r="K2">
        <f>J2*SQRT((40/H2)^2+(0.001/B2)^2+(0.1/C2)^2)</f>
        <v>0.26522583459507132</v>
      </c>
      <c r="N2" s="3"/>
      <c r="S2" s="5"/>
    </row>
    <row r="3" spans="1:20" x14ac:dyDescent="0.3">
      <c r="A3">
        <v>500</v>
      </c>
      <c r="B3" s="3">
        <v>0.88900000000000001</v>
      </c>
      <c r="C3" s="2">
        <v>125.6</v>
      </c>
      <c r="D3" s="2">
        <v>186.9</v>
      </c>
      <c r="E3" s="2">
        <v>0.1</v>
      </c>
      <c r="F3" s="3">
        <f t="shared" ref="F3:F6" si="0">B3*C3*0.001</f>
        <v>0.1116584</v>
      </c>
      <c r="G3" s="3"/>
      <c r="H3" s="8">
        <v>520</v>
      </c>
      <c r="I3" s="3">
        <f t="shared" ref="I3:I6" si="1">H3*1000/1000000</f>
        <v>0.52</v>
      </c>
      <c r="J3" s="3">
        <f t="shared" ref="J3:J6" si="2">I3/F3</f>
        <v>4.6570611794544794</v>
      </c>
      <c r="K3">
        <f t="shared" ref="K3:K6" si="3">J3*SQRT((40/H3)^2+(0.001/B3)^2+(0.1/C3)^2)</f>
        <v>0.35829296147967815</v>
      </c>
      <c r="N3" s="3"/>
    </row>
    <row r="4" spans="1:20" x14ac:dyDescent="0.3">
      <c r="A4">
        <v>540</v>
      </c>
      <c r="B4" s="3">
        <v>0.69599999999999995</v>
      </c>
      <c r="C4" s="2">
        <v>115.1</v>
      </c>
      <c r="D4" s="2">
        <v>179.5</v>
      </c>
      <c r="E4" s="2">
        <v>0.1</v>
      </c>
      <c r="F4" s="3">
        <f t="shared" si="0"/>
        <v>8.0109599999999989E-2</v>
      </c>
      <c r="G4" s="3"/>
      <c r="H4" s="8">
        <v>280</v>
      </c>
      <c r="I4" s="3">
        <f t="shared" si="1"/>
        <v>0.28000000000000003</v>
      </c>
      <c r="J4" s="3">
        <f t="shared" si="2"/>
        <v>3.4952115601625779</v>
      </c>
      <c r="K4">
        <f t="shared" si="3"/>
        <v>0.49935042358094306</v>
      </c>
      <c r="N4" s="3"/>
      <c r="R4" s="7"/>
      <c r="S4" s="7"/>
      <c r="T4" s="5"/>
    </row>
    <row r="5" spans="1:20" x14ac:dyDescent="0.3">
      <c r="A5">
        <v>570</v>
      </c>
      <c r="B5" s="3">
        <v>0.66900000000000004</v>
      </c>
      <c r="C5" s="2">
        <v>113.3</v>
      </c>
      <c r="D5" s="2">
        <v>176.1</v>
      </c>
      <c r="E5" s="2">
        <v>0.1</v>
      </c>
      <c r="F5" s="3">
        <f t="shared" si="0"/>
        <v>7.579770000000001E-2</v>
      </c>
      <c r="G5" s="3"/>
      <c r="H5" s="8">
        <v>180</v>
      </c>
      <c r="I5" s="3">
        <f t="shared" si="1"/>
        <v>0.18</v>
      </c>
      <c r="J5" s="3">
        <f t="shared" si="2"/>
        <v>2.3747422415192014</v>
      </c>
      <c r="K5">
        <f t="shared" si="3"/>
        <v>0.52773659864275568</v>
      </c>
      <c r="N5" s="3"/>
    </row>
    <row r="6" spans="1:20" x14ac:dyDescent="0.3">
      <c r="A6">
        <v>635</v>
      </c>
      <c r="B6" s="3">
        <v>0.59799999999999998</v>
      </c>
      <c r="C6" s="2">
        <v>115.2</v>
      </c>
      <c r="D6" s="2">
        <v>184.4</v>
      </c>
      <c r="E6" s="2">
        <v>0.1</v>
      </c>
      <c r="F6" s="3">
        <f t="shared" si="0"/>
        <v>6.8889600000000009E-2</v>
      </c>
      <c r="G6" s="3"/>
      <c r="H6" s="8">
        <v>320</v>
      </c>
      <c r="I6" s="3">
        <f t="shared" si="1"/>
        <v>0.32</v>
      </c>
      <c r="J6" s="3">
        <f t="shared" si="2"/>
        <v>4.6451133407655139</v>
      </c>
      <c r="K6">
        <f t="shared" si="3"/>
        <v>0.58070512278228925</v>
      </c>
      <c r="N6" s="3"/>
    </row>
    <row r="7" spans="1:20" x14ac:dyDescent="0.3">
      <c r="B7" s="2"/>
      <c r="D7" s="2"/>
      <c r="E7" s="2"/>
      <c r="F7" s="1"/>
      <c r="G7" s="3"/>
      <c r="H7" s="3"/>
      <c r="N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9BFA8-2C26-41F2-BFAE-844B7D6A6DC2}">
  <dimension ref="A1:B7"/>
  <sheetViews>
    <sheetView workbookViewId="0">
      <selection activeCell="A3" sqref="A3"/>
    </sheetView>
  </sheetViews>
  <sheetFormatPr defaultRowHeight="14.4" x14ac:dyDescent="0.3"/>
  <sheetData>
    <row r="1" spans="1:2" x14ac:dyDescent="0.3">
      <c r="A1" t="s">
        <v>13</v>
      </c>
      <c r="B1" t="s">
        <v>14</v>
      </c>
    </row>
    <row r="2" spans="1:2" x14ac:dyDescent="0.3">
      <c r="A2">
        <v>0.5</v>
      </c>
      <c r="B2">
        <v>0</v>
      </c>
    </row>
    <row r="3" spans="1:2" x14ac:dyDescent="0.3">
      <c r="A3">
        <v>0.6</v>
      </c>
      <c r="B3">
        <v>0.2</v>
      </c>
    </row>
    <row r="4" spans="1:2" x14ac:dyDescent="0.3">
      <c r="A4">
        <v>0.7</v>
      </c>
      <c r="B4">
        <v>0.8</v>
      </c>
    </row>
    <row r="5" spans="1:2" x14ac:dyDescent="0.3">
      <c r="A5">
        <v>0.8</v>
      </c>
      <c r="B5">
        <v>1.4</v>
      </c>
    </row>
    <row r="6" spans="1:2" x14ac:dyDescent="0.3">
      <c r="A6">
        <v>0.9</v>
      </c>
      <c r="B6">
        <v>6.2</v>
      </c>
    </row>
    <row r="7" spans="1:2" x14ac:dyDescent="0.3">
      <c r="A7" s="2">
        <v>1</v>
      </c>
      <c r="B7">
        <v>14.1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B58C1-8597-4FFC-913E-C99AB68581A3}">
  <dimension ref="A1:E10"/>
  <sheetViews>
    <sheetView tabSelected="1" workbookViewId="0">
      <selection activeCell="F2" sqref="F2"/>
    </sheetView>
  </sheetViews>
  <sheetFormatPr defaultRowHeight="14.4" x14ac:dyDescent="0.3"/>
  <sheetData>
    <row r="1" spans="1:5" x14ac:dyDescent="0.3">
      <c r="A1" s="1" t="s">
        <v>8</v>
      </c>
      <c r="B1" t="s">
        <v>9</v>
      </c>
      <c r="C1" t="s">
        <v>10</v>
      </c>
      <c r="D1" t="s">
        <v>11</v>
      </c>
      <c r="E1" t="s">
        <v>12</v>
      </c>
    </row>
    <row r="2" spans="1:5" x14ac:dyDescent="0.3">
      <c r="A2" s="1">
        <v>0.3</v>
      </c>
      <c r="B2" s="1">
        <v>0.96</v>
      </c>
      <c r="C2" s="1">
        <f>B2/A2</f>
        <v>3.2</v>
      </c>
      <c r="D2" s="9">
        <f>LOG10(C2)</f>
        <v>0.50514997831990605</v>
      </c>
      <c r="E2" s="9">
        <f>LOG10(A2)</f>
        <v>-0.52287874528033762</v>
      </c>
    </row>
    <row r="3" spans="1:5" x14ac:dyDescent="0.3">
      <c r="A3" s="1">
        <v>0.35</v>
      </c>
      <c r="B3" s="1">
        <v>2.1800000000000002</v>
      </c>
      <c r="C3" s="1">
        <f t="shared" ref="C3:C10" si="0">B3/A3</f>
        <v>6.2285714285714295</v>
      </c>
      <c r="D3" s="9">
        <f t="shared" ref="D3:D10" si="1">LOG10(C3)</f>
        <v>0.79438844925432928</v>
      </c>
      <c r="E3" s="9">
        <f t="shared" ref="E3:E10" si="2">LOG10(A3)</f>
        <v>-0.45593195564972439</v>
      </c>
    </row>
    <row r="4" spans="1:5" x14ac:dyDescent="0.3">
      <c r="A4" s="1">
        <v>0.4</v>
      </c>
      <c r="B4" s="1">
        <v>7.21</v>
      </c>
      <c r="C4" s="1">
        <f t="shared" si="0"/>
        <v>18.024999999999999</v>
      </c>
      <c r="D4" s="9">
        <f t="shared" si="1"/>
        <v>1.2558752733914667</v>
      </c>
      <c r="E4" s="9">
        <f t="shared" si="2"/>
        <v>-0.3979400086720376</v>
      </c>
    </row>
    <row r="5" spans="1:5" x14ac:dyDescent="0.3">
      <c r="A5" s="1">
        <v>0.45</v>
      </c>
      <c r="B5" s="1">
        <v>11.7</v>
      </c>
      <c r="C5" s="1">
        <f t="shared" si="0"/>
        <v>25.999999999999996</v>
      </c>
      <c r="D5" s="9">
        <f t="shared" si="1"/>
        <v>1.414973347970818</v>
      </c>
      <c r="E5" s="9">
        <f t="shared" si="2"/>
        <v>-0.34678748622465633</v>
      </c>
    </row>
    <row r="6" spans="1:5" x14ac:dyDescent="0.3">
      <c r="A6" s="1">
        <v>0.5</v>
      </c>
      <c r="B6" s="1">
        <v>17.100000000000001</v>
      </c>
      <c r="C6" s="1">
        <f t="shared" si="0"/>
        <v>34.200000000000003</v>
      </c>
      <c r="D6" s="9">
        <f t="shared" si="1"/>
        <v>1.5340261060561351</v>
      </c>
      <c r="E6" s="9">
        <f t="shared" si="2"/>
        <v>-0.3010299956639812</v>
      </c>
    </row>
    <row r="7" spans="1:5" x14ac:dyDescent="0.3">
      <c r="A7" s="1">
        <v>0.55000000000000004</v>
      </c>
      <c r="B7" s="1">
        <v>31.1</v>
      </c>
      <c r="C7" s="1">
        <f t="shared" si="0"/>
        <v>56.545454545454547</v>
      </c>
      <c r="D7" s="9">
        <f t="shared" si="1"/>
        <v>1.7523976995325936</v>
      </c>
      <c r="E7" s="9">
        <f t="shared" si="2"/>
        <v>-0.25963731050575611</v>
      </c>
    </row>
    <row r="8" spans="1:5" x14ac:dyDescent="0.3">
      <c r="A8" s="1">
        <v>0.6</v>
      </c>
      <c r="B8" s="1">
        <v>41.9</v>
      </c>
      <c r="C8" s="1">
        <f t="shared" si="0"/>
        <v>69.833333333333329</v>
      </c>
      <c r="D8" s="9">
        <f t="shared" si="1"/>
        <v>1.8440627725826517</v>
      </c>
      <c r="E8" s="9">
        <f t="shared" si="2"/>
        <v>-0.22184874961635639</v>
      </c>
    </row>
    <row r="9" spans="1:5" x14ac:dyDescent="0.3">
      <c r="A9" s="1">
        <v>0.65</v>
      </c>
      <c r="B9" s="1">
        <v>55</v>
      </c>
      <c r="C9" s="1">
        <f t="shared" si="0"/>
        <v>84.615384615384613</v>
      </c>
      <c r="D9" s="9">
        <f t="shared" si="1"/>
        <v>1.9274493328513882</v>
      </c>
      <c r="E9" s="9">
        <f t="shared" si="2"/>
        <v>-0.18708664335714442</v>
      </c>
    </row>
    <row r="10" spans="1:5" x14ac:dyDescent="0.3">
      <c r="A10" s="1">
        <v>0.7</v>
      </c>
      <c r="B10" s="1">
        <v>69.099999999999994</v>
      </c>
      <c r="C10" s="1">
        <f t="shared" si="0"/>
        <v>98.714285714285708</v>
      </c>
      <c r="D10" s="9">
        <f t="shared" si="1"/>
        <v>1.9943800073599416</v>
      </c>
      <c r="E10" s="9">
        <f t="shared" si="2"/>
        <v>-0.15490195998574319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</vt:lpstr>
      <vt:lpstr>dark</vt:lpstr>
      <vt:lpstr>gain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gayatri padinjaroot</dc:creator>
  <cp:lastModifiedBy>gayatri padinjaroot</cp:lastModifiedBy>
  <dcterms:created xsi:type="dcterms:W3CDTF">2025-01-22T10:13:43Z</dcterms:created>
  <dcterms:modified xsi:type="dcterms:W3CDTF">2025-03-24T06:41:36Z</dcterms:modified>
</cp:coreProperties>
</file>