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all notes\labs\modern physics\3. hydrogen spectra\"/>
    </mc:Choice>
  </mc:AlternateContent>
  <xr:revisionPtr revIDLastSave="0" documentId="13_ncr:1_{FD3FA916-6053-42F0-9220-009EAD2305F0}" xr6:coauthVersionLast="47" xr6:coauthVersionMax="47" xr10:uidLastSave="{00000000-0000-0000-0000-000000000000}"/>
  <bookViews>
    <workbookView xWindow="-108" yWindow="-108" windowWidth="23256" windowHeight="13176" xr2:uid="{488D743A-125F-46F4-AF15-D79EDFC9F9C9}"/>
  </bookViews>
  <sheets>
    <sheet name="Sheet2" sheetId="6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1" i="6" l="1"/>
  <c r="J21" i="6"/>
  <c r="G21" i="6"/>
  <c r="O21" i="6" s="1"/>
  <c r="D21" i="6"/>
  <c r="N21" i="6" s="1"/>
  <c r="P21" i="6" s="1"/>
  <c r="Q21" i="6" s="1"/>
  <c r="M20" i="6"/>
  <c r="J20" i="6"/>
  <c r="G20" i="6"/>
  <c r="O20" i="6" s="1"/>
  <c r="D20" i="6"/>
  <c r="N20" i="6" s="1"/>
  <c r="P20" i="6" s="1"/>
  <c r="Q20" i="6" s="1"/>
  <c r="M19" i="6"/>
  <c r="J19" i="6"/>
  <c r="G19" i="6"/>
  <c r="O19" i="6" s="1"/>
  <c r="D19" i="6"/>
  <c r="N19" i="6" s="1"/>
  <c r="P19" i="6" s="1"/>
  <c r="Q19" i="6" s="1"/>
  <c r="R5" i="6"/>
  <c r="R6" i="6"/>
  <c r="R8" i="6"/>
  <c r="R9" i="6"/>
  <c r="R11" i="6"/>
  <c r="R12" i="6"/>
  <c r="R4" i="6"/>
  <c r="N9" i="6"/>
  <c r="M5" i="6"/>
  <c r="M6" i="6"/>
  <c r="M7" i="6"/>
  <c r="M8" i="6"/>
  <c r="M9" i="6"/>
  <c r="M10" i="6"/>
  <c r="M11" i="6"/>
  <c r="M12" i="6"/>
  <c r="J5" i="6"/>
  <c r="N5" i="6" s="1"/>
  <c r="J6" i="6"/>
  <c r="N6" i="6" s="1"/>
  <c r="J7" i="6"/>
  <c r="J8" i="6"/>
  <c r="N8" i="6" s="1"/>
  <c r="J9" i="6"/>
  <c r="J10" i="6"/>
  <c r="J11" i="6"/>
  <c r="N11" i="6" s="1"/>
  <c r="J12" i="6"/>
  <c r="N12" i="6" s="1"/>
  <c r="G5" i="6"/>
  <c r="G6" i="6"/>
  <c r="O6" i="6" s="1"/>
  <c r="G7" i="6"/>
  <c r="G8" i="6"/>
  <c r="G9" i="6"/>
  <c r="O9" i="6" s="1"/>
  <c r="G10" i="6"/>
  <c r="G11" i="6"/>
  <c r="G12" i="6"/>
  <c r="D5" i="6"/>
  <c r="D6" i="6"/>
  <c r="D7" i="6"/>
  <c r="D8" i="6"/>
  <c r="D9" i="6"/>
  <c r="D10" i="6"/>
  <c r="D11" i="6"/>
  <c r="D12" i="6"/>
  <c r="Q4" i="6"/>
  <c r="P4" i="6"/>
  <c r="O4" i="6"/>
  <c r="N4" i="6"/>
  <c r="M4" i="6"/>
  <c r="J4" i="6"/>
  <c r="G4" i="6"/>
  <c r="D4" i="6"/>
  <c r="N7" i="6" l="1"/>
  <c r="N10" i="6"/>
  <c r="O10" i="6"/>
  <c r="O7" i="6"/>
  <c r="O5" i="6"/>
  <c r="P5" i="6" s="1"/>
  <c r="Q5" i="6" s="1"/>
  <c r="O12" i="6"/>
  <c r="O11" i="6"/>
  <c r="P11" i="6" s="1"/>
  <c r="Q11" i="6" s="1"/>
  <c r="O8" i="6"/>
  <c r="P12" i="6"/>
  <c r="Q12" i="6" s="1"/>
  <c r="P10" i="6"/>
  <c r="Q10" i="6" s="1"/>
  <c r="R10" i="6" s="1"/>
  <c r="P9" i="6"/>
  <c r="Q9" i="6" s="1"/>
  <c r="P8" i="6"/>
  <c r="Q8" i="6" s="1"/>
  <c r="P7" i="6"/>
  <c r="Q7" i="6" s="1"/>
  <c r="R7" i="6" s="1"/>
  <c r="P6" i="6"/>
  <c r="Q6" i="6" s="1"/>
  <c r="R13" i="6" l="1"/>
</calcChain>
</file>

<file path=xl/sharedStrings.xml><?xml version="1.0" encoding="utf-8"?>
<sst xmlns="http://schemas.openxmlformats.org/spreadsheetml/2006/main" count="46" uniqueCount="12">
  <si>
    <t>Wavelength or Colour ($\lambda$ nm)</t>
  </si>
  <si>
    <t>Left Side ($^\circ$)</t>
  </si>
  <si>
    <t>Right Side ($^\circ$)</t>
  </si>
  <si>
    <t>$2\theta$ from V1 (deg)</t>
  </si>
  <si>
    <t>$2\theta$ from V2 (deg)</t>
  </si>
  <si>
    <t>Average $\theta$ (deg)</t>
  </si>
  <si>
    <t>$\sin\theta$</t>
  </si>
  <si>
    <t>Vernier 1</t>
  </si>
  <si>
    <t>Vernier 2</t>
  </si>
  <si>
    <t>MSR</t>
  </si>
  <si>
    <t>VSR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</si>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</sst>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8F150-E4E3-4CE5-8484-BEDF07CDB5A1}">
  <dimension ref="A1:T21"/>
  <sheetViews>
    <sheetView tabSelected="1" zoomScaleNormal="100" workbookViewId="0">
      <selection activeCell="U17" sqref="U17"/>
    </sheetView>
  </sheetViews>
  <sheetFormatPr defaultRowHeight="14.4" x14ac:dyDescent="0.3"/>
  <cols>
    <col min="1" max="1" width="10.6640625" customWidth="1"/>
    <col min="14" max="14" width="11.5546875" bestFit="1" customWidth="1"/>
    <col min="16" max="16" width="11.5546875" bestFit="1" customWidth="1"/>
    <col min="17" max="17" width="12.21875" bestFit="1" customWidth="1"/>
    <col min="18" max="18" width="11.5546875" bestFit="1" customWidth="1"/>
  </cols>
  <sheetData>
    <row r="1" spans="1:20" x14ac:dyDescent="0.3">
      <c r="A1" s="4" t="s">
        <v>0</v>
      </c>
      <c r="B1" s="4" t="s">
        <v>1</v>
      </c>
      <c r="C1" s="4"/>
      <c r="D1" s="4"/>
      <c r="E1" s="4"/>
      <c r="F1" s="4"/>
      <c r="G1" s="4"/>
      <c r="H1" s="4" t="s">
        <v>2</v>
      </c>
      <c r="I1" s="4"/>
      <c r="J1" s="4"/>
      <c r="K1" s="4"/>
      <c r="L1" s="4"/>
      <c r="M1" s="4"/>
      <c r="N1" s="4" t="s">
        <v>3</v>
      </c>
      <c r="O1" s="4" t="s">
        <v>4</v>
      </c>
      <c r="P1" s="4" t="s">
        <v>5</v>
      </c>
      <c r="Q1" s="4" t="s">
        <v>6</v>
      </c>
      <c r="R1" s="1"/>
      <c r="S1" s="1"/>
      <c r="T1" s="1"/>
    </row>
    <row r="2" spans="1:20" x14ac:dyDescent="0.3">
      <c r="A2" s="4"/>
      <c r="B2" s="4" t="s">
        <v>7</v>
      </c>
      <c r="C2" s="4"/>
      <c r="D2" s="4"/>
      <c r="E2" s="4" t="s">
        <v>8</v>
      </c>
      <c r="F2" s="4"/>
      <c r="G2" s="4"/>
      <c r="H2" s="4" t="s">
        <v>7</v>
      </c>
      <c r="I2" s="4"/>
      <c r="J2" s="4"/>
      <c r="K2" s="4" t="s">
        <v>8</v>
      </c>
      <c r="L2" s="4"/>
      <c r="M2" s="4"/>
      <c r="N2" s="4"/>
      <c r="O2" s="4"/>
      <c r="P2" s="4"/>
      <c r="Q2" s="4"/>
      <c r="R2" s="1"/>
      <c r="S2" s="1"/>
      <c r="T2" s="1"/>
    </row>
    <row r="3" spans="1:20" x14ac:dyDescent="0.3">
      <c r="A3" s="4"/>
      <c r="B3" s="2" t="s">
        <v>9</v>
      </c>
      <c r="C3" s="2" t="s">
        <v>10</v>
      </c>
      <c r="D3" s="2" t="s">
        <v>11</v>
      </c>
      <c r="E3" s="2" t="s">
        <v>9</v>
      </c>
      <c r="F3" s="2" t="s">
        <v>10</v>
      </c>
      <c r="G3" s="2" t="s">
        <v>11</v>
      </c>
      <c r="H3" s="2" t="s">
        <v>9</v>
      </c>
      <c r="I3" s="2" t="s">
        <v>10</v>
      </c>
      <c r="J3" s="2" t="s">
        <v>11</v>
      </c>
      <c r="K3" s="2" t="s">
        <v>9</v>
      </c>
      <c r="L3" s="2" t="s">
        <v>10</v>
      </c>
      <c r="M3" s="2" t="s">
        <v>11</v>
      </c>
      <c r="N3" s="4"/>
      <c r="O3" s="4"/>
      <c r="P3" s="4"/>
      <c r="Q3" s="4"/>
      <c r="R3" s="1"/>
      <c r="S3" s="1"/>
      <c r="T3" s="1"/>
    </row>
    <row r="4" spans="1:20" x14ac:dyDescent="0.3">
      <c r="A4" s="1">
        <v>637</v>
      </c>
      <c r="B4" s="1">
        <v>15.5</v>
      </c>
      <c r="C4" s="1">
        <v>30</v>
      </c>
      <c r="D4" s="1">
        <f>B4+C4/120</f>
        <v>15.75</v>
      </c>
      <c r="E4" s="1">
        <v>195.5</v>
      </c>
      <c r="F4" s="1">
        <v>48</v>
      </c>
      <c r="G4" s="1">
        <f>E4+F4/120</f>
        <v>195.9</v>
      </c>
      <c r="H4" s="1">
        <v>331.5</v>
      </c>
      <c r="I4" s="1">
        <v>58</v>
      </c>
      <c r="J4" s="1">
        <f>H4+I4/120</f>
        <v>331.98333333333335</v>
      </c>
      <c r="K4" s="1">
        <v>152</v>
      </c>
      <c r="L4" s="1">
        <v>21</v>
      </c>
      <c r="M4" s="1">
        <f>K4+L4/120</f>
        <v>152.17500000000001</v>
      </c>
      <c r="N4" s="1">
        <f>ABS(360-D4-J4)</f>
        <v>12.266666666666652</v>
      </c>
      <c r="O4" s="1">
        <f>ABS(360-G4-M4)</f>
        <v>11.924999999999983</v>
      </c>
      <c r="P4" s="1">
        <f>AVERAGE(N4:O4)</f>
        <v>12.095833333333317</v>
      </c>
      <c r="Q4" s="1">
        <f>SIN(RADIANS(P4))</f>
        <v>0.20954745594604962</v>
      </c>
      <c r="R4" s="3">
        <f>A4/Q4</f>
        <v>3039.8841977065231</v>
      </c>
      <c r="S4" s="1"/>
      <c r="T4" s="1"/>
    </row>
    <row r="5" spans="1:20" x14ac:dyDescent="0.3">
      <c r="A5" s="1">
        <v>627</v>
      </c>
      <c r="B5" s="1">
        <v>15.5</v>
      </c>
      <c r="C5" s="1">
        <v>11</v>
      </c>
      <c r="D5" s="1">
        <f t="shared" ref="D5:D12" si="0">B5+C5/120</f>
        <v>15.591666666666667</v>
      </c>
      <c r="E5" s="1">
        <v>195.5</v>
      </c>
      <c r="F5" s="1">
        <v>18</v>
      </c>
      <c r="G5" s="1">
        <f t="shared" ref="G5:G12" si="1">E5+F5/120</f>
        <v>195.65</v>
      </c>
      <c r="H5" s="1">
        <v>332</v>
      </c>
      <c r="I5" s="1">
        <v>27</v>
      </c>
      <c r="J5" s="1">
        <f t="shared" ref="J5:J12" si="2">H5+I5/120</f>
        <v>332.22500000000002</v>
      </c>
      <c r="K5" s="1">
        <v>152</v>
      </c>
      <c r="L5" s="1">
        <v>47</v>
      </c>
      <c r="M5" s="1">
        <f t="shared" ref="M5:M12" si="3">K5+L5/120</f>
        <v>152.39166666666668</v>
      </c>
      <c r="N5" s="1">
        <f t="shared" ref="N5:N12" si="4">ABS(360-D5-J5)</f>
        <v>12.183333333333337</v>
      </c>
      <c r="O5" s="1">
        <f t="shared" ref="O5:O12" si="5">ABS(360-G5-M5)</f>
        <v>11.958333333333314</v>
      </c>
      <c r="P5" s="1">
        <f t="shared" ref="P5:P12" si="6">AVERAGE(N5:O5)</f>
        <v>12.070833333333326</v>
      </c>
      <c r="Q5" s="1">
        <f t="shared" ref="Q5:Q12" si="7">SIN(RADIANS(P5))</f>
        <v>0.20912079094056812</v>
      </c>
      <c r="R5" s="3">
        <f t="shared" ref="R5:R12" si="8">A5/Q5</f>
        <v>2998.267160237514</v>
      </c>
      <c r="S5" s="1"/>
      <c r="T5" s="1"/>
    </row>
    <row r="6" spans="1:20" x14ac:dyDescent="0.3">
      <c r="A6" s="1">
        <v>627</v>
      </c>
      <c r="B6" s="1">
        <v>15</v>
      </c>
      <c r="C6" s="1">
        <v>50</v>
      </c>
      <c r="D6" s="1">
        <f t="shared" si="0"/>
        <v>15.416666666666666</v>
      </c>
      <c r="E6" s="1">
        <v>195</v>
      </c>
      <c r="F6" s="1">
        <v>58</v>
      </c>
      <c r="G6" s="1">
        <f t="shared" si="1"/>
        <v>195.48333333333332</v>
      </c>
      <c r="H6" s="1">
        <v>332</v>
      </c>
      <c r="I6" s="1">
        <v>39</v>
      </c>
      <c r="J6" s="1">
        <f t="shared" si="2"/>
        <v>332.32499999999999</v>
      </c>
      <c r="K6" s="1">
        <v>152.5</v>
      </c>
      <c r="L6" s="1">
        <v>3</v>
      </c>
      <c r="M6" s="1">
        <f t="shared" si="3"/>
        <v>152.52500000000001</v>
      </c>
      <c r="N6" s="1">
        <f t="shared" si="4"/>
        <v>12.258333333333326</v>
      </c>
      <c r="O6" s="1">
        <f t="shared" si="5"/>
        <v>11.991666666666674</v>
      </c>
      <c r="P6" s="1">
        <f t="shared" si="6"/>
        <v>12.125</v>
      </c>
      <c r="Q6" s="1">
        <f t="shared" si="7"/>
        <v>0.21004518135738251</v>
      </c>
      <c r="R6" s="3">
        <f t="shared" si="8"/>
        <v>2985.0720494900925</v>
      </c>
      <c r="S6" s="1"/>
      <c r="T6" s="1"/>
    </row>
    <row r="7" spans="1:20" x14ac:dyDescent="0.3">
      <c r="A7" s="1">
        <v>614</v>
      </c>
      <c r="B7" s="1">
        <v>14.5</v>
      </c>
      <c r="C7" s="1">
        <v>31</v>
      </c>
      <c r="D7" s="1">
        <f t="shared" si="0"/>
        <v>14.758333333333333</v>
      </c>
      <c r="E7" s="1">
        <v>194.5</v>
      </c>
      <c r="F7" s="1">
        <v>51</v>
      </c>
      <c r="G7" s="1">
        <f t="shared" si="1"/>
        <v>194.92500000000001</v>
      </c>
      <c r="H7" s="1">
        <v>332.5</v>
      </c>
      <c r="I7" s="1">
        <v>50</v>
      </c>
      <c r="J7" s="1">
        <f t="shared" si="2"/>
        <v>332.91666666666669</v>
      </c>
      <c r="K7" s="1">
        <v>153</v>
      </c>
      <c r="L7" s="1">
        <v>10</v>
      </c>
      <c r="M7" s="1">
        <f t="shared" si="3"/>
        <v>153.08333333333334</v>
      </c>
      <c r="N7" s="1">
        <f t="shared" si="4"/>
        <v>12.324999999999989</v>
      </c>
      <c r="O7" s="1">
        <f t="shared" si="5"/>
        <v>11.991666666666646</v>
      </c>
      <c r="P7" s="1">
        <f t="shared" si="6"/>
        <v>12.158333333333317</v>
      </c>
      <c r="Q7" s="1">
        <f t="shared" si="7"/>
        <v>0.21061394374198966</v>
      </c>
      <c r="R7" s="3">
        <f t="shared" si="8"/>
        <v>2915.2865621859019</v>
      </c>
      <c r="S7" s="1"/>
      <c r="T7" s="1"/>
    </row>
    <row r="8" spans="1:20" x14ac:dyDescent="0.3">
      <c r="A8" s="1">
        <v>588</v>
      </c>
      <c r="B8" s="1">
        <v>14</v>
      </c>
      <c r="C8" s="1">
        <v>29</v>
      </c>
      <c r="D8" s="1">
        <f t="shared" si="0"/>
        <v>14.241666666666667</v>
      </c>
      <c r="E8" s="1">
        <v>194</v>
      </c>
      <c r="F8" s="1">
        <v>45</v>
      </c>
      <c r="G8" s="1">
        <f t="shared" si="1"/>
        <v>194.375</v>
      </c>
      <c r="H8" s="1">
        <v>333</v>
      </c>
      <c r="I8" s="1">
        <v>50</v>
      </c>
      <c r="J8" s="1">
        <f t="shared" si="2"/>
        <v>333.41666666666669</v>
      </c>
      <c r="K8" s="1">
        <v>153.5</v>
      </c>
      <c r="L8" s="1">
        <v>19</v>
      </c>
      <c r="M8" s="1">
        <f t="shared" si="3"/>
        <v>153.65833333333333</v>
      </c>
      <c r="N8" s="1">
        <f t="shared" si="4"/>
        <v>12.34166666666664</v>
      </c>
      <c r="O8" s="1">
        <f t="shared" si="5"/>
        <v>11.966666666666669</v>
      </c>
      <c r="P8" s="1">
        <f t="shared" si="6"/>
        <v>12.154166666666654</v>
      </c>
      <c r="Q8" s="1">
        <f t="shared" si="7"/>
        <v>0.21054285233837519</v>
      </c>
      <c r="R8" s="3">
        <f t="shared" si="8"/>
        <v>2792.7806309709927</v>
      </c>
      <c r="S8" s="1"/>
      <c r="T8" s="1"/>
    </row>
    <row r="9" spans="1:20" x14ac:dyDescent="0.3">
      <c r="A9" s="1">
        <v>588</v>
      </c>
      <c r="B9" s="1">
        <v>14</v>
      </c>
      <c r="C9" s="1">
        <v>10</v>
      </c>
      <c r="D9" s="1">
        <f t="shared" si="0"/>
        <v>14.083333333333334</v>
      </c>
      <c r="E9" s="1">
        <v>194</v>
      </c>
      <c r="F9" s="1">
        <v>30</v>
      </c>
      <c r="G9" s="1">
        <f t="shared" si="1"/>
        <v>194.25</v>
      </c>
      <c r="H9" s="1">
        <v>333</v>
      </c>
      <c r="I9" s="1">
        <v>54</v>
      </c>
      <c r="J9" s="1">
        <f t="shared" si="2"/>
        <v>333.45</v>
      </c>
      <c r="K9" s="1">
        <v>153.5</v>
      </c>
      <c r="L9" s="1">
        <v>24</v>
      </c>
      <c r="M9" s="1">
        <f t="shared" si="3"/>
        <v>153.69999999999999</v>
      </c>
      <c r="N9" s="1">
        <f t="shared" si="4"/>
        <v>12.466666666666697</v>
      </c>
      <c r="O9" s="1">
        <f t="shared" si="5"/>
        <v>12.050000000000011</v>
      </c>
      <c r="P9" s="1">
        <f t="shared" si="6"/>
        <v>12.258333333333354</v>
      </c>
      <c r="Q9" s="1">
        <f t="shared" si="7"/>
        <v>0.21231980241474929</v>
      </c>
      <c r="R9" s="3">
        <f t="shared" si="8"/>
        <v>2769.4072494066772</v>
      </c>
      <c r="S9" s="1"/>
      <c r="T9" s="1"/>
    </row>
    <row r="10" spans="1:20" x14ac:dyDescent="0.3">
      <c r="A10" s="1">
        <v>501</v>
      </c>
      <c r="B10" s="1">
        <v>12.5</v>
      </c>
      <c r="C10" s="1">
        <v>45</v>
      </c>
      <c r="D10" s="1">
        <f t="shared" si="0"/>
        <v>12.875</v>
      </c>
      <c r="E10" s="1">
        <v>193</v>
      </c>
      <c r="F10" s="1">
        <v>1</v>
      </c>
      <c r="G10" s="1">
        <f t="shared" si="1"/>
        <v>193.00833333333333</v>
      </c>
      <c r="H10" s="1">
        <v>334.5</v>
      </c>
      <c r="I10" s="1">
        <v>9</v>
      </c>
      <c r="J10" s="1">
        <f t="shared" si="2"/>
        <v>334.57499999999999</v>
      </c>
      <c r="K10" s="1">
        <v>154.5</v>
      </c>
      <c r="L10" s="1">
        <v>38</v>
      </c>
      <c r="M10" s="1">
        <f t="shared" si="3"/>
        <v>154.81666666666666</v>
      </c>
      <c r="N10" s="1">
        <f t="shared" si="4"/>
        <v>12.550000000000011</v>
      </c>
      <c r="O10" s="1">
        <f t="shared" si="5"/>
        <v>12.175000000000011</v>
      </c>
      <c r="P10" s="1">
        <f t="shared" si="6"/>
        <v>12.362500000000011</v>
      </c>
      <c r="Q10" s="1">
        <f t="shared" si="7"/>
        <v>0.21409605070843421</v>
      </c>
      <c r="R10" s="3">
        <f t="shared" si="8"/>
        <v>2340.0711892732888</v>
      </c>
      <c r="S10" s="1"/>
      <c r="T10" s="1"/>
    </row>
    <row r="11" spans="1:20" x14ac:dyDescent="0.3">
      <c r="A11" s="1">
        <v>448</v>
      </c>
      <c r="B11" s="1">
        <v>8.5</v>
      </c>
      <c r="C11" s="1">
        <v>40</v>
      </c>
      <c r="D11" s="1">
        <f t="shared" si="0"/>
        <v>8.8333333333333339</v>
      </c>
      <c r="E11" s="1">
        <v>189</v>
      </c>
      <c r="F11" s="1">
        <v>2</v>
      </c>
      <c r="G11" s="1">
        <f t="shared" si="1"/>
        <v>189.01666666666668</v>
      </c>
      <c r="H11" s="1">
        <v>338</v>
      </c>
      <c r="I11" s="1">
        <v>45</v>
      </c>
      <c r="J11" s="1">
        <f t="shared" si="2"/>
        <v>338.375</v>
      </c>
      <c r="K11" s="1">
        <v>158.5</v>
      </c>
      <c r="L11" s="1">
        <v>6</v>
      </c>
      <c r="M11" s="1">
        <f t="shared" si="3"/>
        <v>158.55000000000001</v>
      </c>
      <c r="N11" s="1">
        <f t="shared" si="4"/>
        <v>12.791666666666686</v>
      </c>
      <c r="O11" s="1">
        <f t="shared" si="5"/>
        <v>12.433333333333309</v>
      </c>
      <c r="P11" s="1">
        <f t="shared" si="6"/>
        <v>12.612499999999997</v>
      </c>
      <c r="Q11" s="1">
        <f t="shared" si="7"/>
        <v>0.21835614821244465</v>
      </c>
      <c r="R11" s="3">
        <f t="shared" si="8"/>
        <v>2051.6940038900511</v>
      </c>
      <c r="S11" s="1"/>
      <c r="T11" s="1"/>
    </row>
    <row r="12" spans="1:20" x14ac:dyDescent="0.3">
      <c r="A12" s="1">
        <v>413</v>
      </c>
      <c r="B12" s="1">
        <v>7.5</v>
      </c>
      <c r="C12" s="1">
        <v>25</v>
      </c>
      <c r="D12" s="1">
        <f t="shared" si="0"/>
        <v>7.708333333333333</v>
      </c>
      <c r="E12" s="1">
        <v>187.5</v>
      </c>
      <c r="F12" s="1">
        <v>50</v>
      </c>
      <c r="G12" s="1">
        <f t="shared" si="1"/>
        <v>187.91666666666666</v>
      </c>
      <c r="H12" s="1">
        <v>339.5</v>
      </c>
      <c r="I12" s="1">
        <v>4</v>
      </c>
      <c r="J12" s="1">
        <f t="shared" si="2"/>
        <v>339.53333333333336</v>
      </c>
      <c r="K12" s="1">
        <v>159.5</v>
      </c>
      <c r="L12" s="1">
        <v>31</v>
      </c>
      <c r="M12" s="1">
        <f t="shared" si="3"/>
        <v>159.75833333333333</v>
      </c>
      <c r="N12" s="1">
        <f t="shared" si="4"/>
        <v>12.758333333333326</v>
      </c>
      <c r="O12" s="1">
        <f t="shared" si="5"/>
        <v>12.325000000000017</v>
      </c>
      <c r="P12" s="1">
        <f t="shared" si="6"/>
        <v>12.541666666666671</v>
      </c>
      <c r="Q12" s="1">
        <f t="shared" si="7"/>
        <v>0.21714953913511195</v>
      </c>
      <c r="R12" s="3">
        <f t="shared" si="8"/>
        <v>1901.9151578444223</v>
      </c>
      <c r="S12" s="1"/>
      <c r="T12" s="1"/>
    </row>
    <row r="13" spans="1:20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>
        <f>AVERAGE(R4:R12)</f>
        <v>2643.819800111718</v>
      </c>
      <c r="S13" s="1"/>
      <c r="T13" s="1"/>
    </row>
    <row r="14" spans="1:20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1:20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</row>
    <row r="16" spans="1:20" x14ac:dyDescent="0.3">
      <c r="A16" s="4" t="s">
        <v>0</v>
      </c>
      <c r="B16" s="4" t="s">
        <v>1</v>
      </c>
      <c r="C16" s="4"/>
      <c r="D16" s="4"/>
      <c r="E16" s="4"/>
      <c r="F16" s="4"/>
      <c r="G16" s="4"/>
      <c r="H16" s="4" t="s">
        <v>2</v>
      </c>
      <c r="I16" s="4"/>
      <c r="J16" s="4"/>
      <c r="K16" s="4"/>
      <c r="L16" s="4"/>
      <c r="M16" s="4"/>
      <c r="N16" s="4" t="s">
        <v>3</v>
      </c>
      <c r="O16" s="4" t="s">
        <v>4</v>
      </c>
      <c r="P16" s="4" t="s">
        <v>5</v>
      </c>
      <c r="Q16" s="4" t="s">
        <v>6</v>
      </c>
      <c r="R16" s="1"/>
      <c r="S16" s="1"/>
      <c r="T16" s="1"/>
    </row>
    <row r="17" spans="1:20" x14ac:dyDescent="0.3">
      <c r="A17" s="4"/>
      <c r="B17" s="4" t="s">
        <v>7</v>
      </c>
      <c r="C17" s="4"/>
      <c r="D17" s="4"/>
      <c r="E17" s="4" t="s">
        <v>8</v>
      </c>
      <c r="F17" s="4"/>
      <c r="G17" s="4"/>
      <c r="H17" s="4" t="s">
        <v>7</v>
      </c>
      <c r="I17" s="4"/>
      <c r="J17" s="4"/>
      <c r="K17" s="4" t="s">
        <v>8</v>
      </c>
      <c r="L17" s="4"/>
      <c r="M17" s="4"/>
      <c r="N17" s="4"/>
      <c r="O17" s="4"/>
      <c r="P17" s="4"/>
      <c r="Q17" s="4"/>
      <c r="R17" s="1"/>
      <c r="S17" s="1"/>
      <c r="T17" s="1"/>
    </row>
    <row r="18" spans="1:20" x14ac:dyDescent="0.3">
      <c r="A18" s="4"/>
      <c r="B18" s="2" t="s">
        <v>9</v>
      </c>
      <c r="C18" s="2" t="s">
        <v>10</v>
      </c>
      <c r="D18" s="2" t="s">
        <v>11</v>
      </c>
      <c r="E18" s="2" t="s">
        <v>9</v>
      </c>
      <c r="F18" s="2" t="s">
        <v>10</v>
      </c>
      <c r="G18" s="2" t="s">
        <v>11</v>
      </c>
      <c r="H18" s="2" t="s">
        <v>9</v>
      </c>
      <c r="I18" s="2" t="s">
        <v>10</v>
      </c>
      <c r="J18" s="2" t="s">
        <v>11</v>
      </c>
      <c r="K18" s="2" t="s">
        <v>9</v>
      </c>
      <c r="L18" s="2" t="s">
        <v>10</v>
      </c>
      <c r="M18" s="2" t="s">
        <v>11</v>
      </c>
      <c r="N18" s="4"/>
      <c r="O18" s="4"/>
      <c r="P18" s="4"/>
      <c r="Q18" s="4"/>
    </row>
    <row r="19" spans="1:20" x14ac:dyDescent="0.3">
      <c r="A19" s="1">
        <v>637</v>
      </c>
      <c r="B19" s="1">
        <v>15.5</v>
      </c>
      <c r="C19" s="1">
        <v>30</v>
      </c>
      <c r="D19" s="1">
        <f>B19+C19/120</f>
        <v>15.75</v>
      </c>
      <c r="E19" s="1">
        <v>195.5</v>
      </c>
      <c r="F19" s="1">
        <v>48</v>
      </c>
      <c r="G19" s="1">
        <f>E19+F19/120</f>
        <v>195.9</v>
      </c>
      <c r="H19" s="1">
        <v>331.5</v>
      </c>
      <c r="I19" s="1">
        <v>58</v>
      </c>
      <c r="J19" s="1">
        <f>H19+I19/120</f>
        <v>331.98333333333335</v>
      </c>
      <c r="K19" s="1">
        <v>152</v>
      </c>
      <c r="L19" s="1">
        <v>21</v>
      </c>
      <c r="M19" s="1">
        <f>K19+L19/120</f>
        <v>152.17500000000001</v>
      </c>
      <c r="N19" s="1">
        <f>ABS(360-D19-J19)</f>
        <v>12.266666666666652</v>
      </c>
      <c r="O19" s="1">
        <f>ABS(360-G19-M19)</f>
        <v>11.924999999999983</v>
      </c>
      <c r="P19" s="1">
        <f>AVERAGE(N19:O19)</f>
        <v>12.095833333333317</v>
      </c>
      <c r="Q19" s="1">
        <f>SIN(RADIANS(P19))</f>
        <v>0.20954745594604962</v>
      </c>
    </row>
    <row r="20" spans="1:20" x14ac:dyDescent="0.3">
      <c r="A20" s="1">
        <v>627</v>
      </c>
      <c r="B20" s="1">
        <v>15.5</v>
      </c>
      <c r="C20" s="1">
        <v>11</v>
      </c>
      <c r="D20" s="1">
        <f t="shared" ref="D20:D21" si="9">B20+C20/120</f>
        <v>15.591666666666667</v>
      </c>
      <c r="E20" s="1">
        <v>195.5</v>
      </c>
      <c r="F20" s="1">
        <v>18</v>
      </c>
      <c r="G20" s="1">
        <f t="shared" ref="G20:G21" si="10">E20+F20/120</f>
        <v>195.65</v>
      </c>
      <c r="H20" s="1">
        <v>332</v>
      </c>
      <c r="I20" s="1">
        <v>27</v>
      </c>
      <c r="J20" s="1">
        <f t="shared" ref="J20:J21" si="11">H20+I20/120</f>
        <v>332.22500000000002</v>
      </c>
      <c r="K20" s="1">
        <v>152</v>
      </c>
      <c r="L20" s="1">
        <v>47</v>
      </c>
      <c r="M20" s="1">
        <f t="shared" ref="M20:M21" si="12">K20+L20/120</f>
        <v>152.39166666666668</v>
      </c>
      <c r="N20" s="1">
        <f t="shared" ref="N20:N21" si="13">ABS(360-D20-J20)</f>
        <v>12.183333333333337</v>
      </c>
      <c r="O20" s="1">
        <f t="shared" ref="O20:O21" si="14">ABS(360-G20-M20)</f>
        <v>11.958333333333314</v>
      </c>
      <c r="P20" s="1">
        <f t="shared" ref="P20:P21" si="15">AVERAGE(N20:O20)</f>
        <v>12.070833333333326</v>
      </c>
      <c r="Q20" s="1">
        <f t="shared" ref="Q20:Q21" si="16">SIN(RADIANS(P20))</f>
        <v>0.20912079094056812</v>
      </c>
    </row>
    <row r="21" spans="1:20" x14ac:dyDescent="0.3">
      <c r="A21" s="1">
        <v>627</v>
      </c>
      <c r="B21" s="1">
        <v>15</v>
      </c>
      <c r="C21" s="1">
        <v>50</v>
      </c>
      <c r="D21" s="1">
        <f t="shared" si="9"/>
        <v>15.416666666666666</v>
      </c>
      <c r="E21" s="1">
        <v>195</v>
      </c>
      <c r="F21" s="1">
        <v>58</v>
      </c>
      <c r="G21" s="1">
        <f t="shared" si="10"/>
        <v>195.48333333333332</v>
      </c>
      <c r="H21" s="1">
        <v>332</v>
      </c>
      <c r="I21" s="1">
        <v>39</v>
      </c>
      <c r="J21" s="1">
        <f t="shared" si="11"/>
        <v>332.32499999999999</v>
      </c>
      <c r="K21" s="1">
        <v>152.5</v>
      </c>
      <c r="L21" s="1">
        <v>3</v>
      </c>
      <c r="M21" s="1">
        <f t="shared" si="12"/>
        <v>152.52500000000001</v>
      </c>
      <c r="N21" s="1">
        <f t="shared" si="13"/>
        <v>12.258333333333326</v>
      </c>
      <c r="O21" s="1">
        <f t="shared" si="14"/>
        <v>11.991666666666674</v>
      </c>
      <c r="P21" s="1">
        <f t="shared" si="15"/>
        <v>12.125</v>
      </c>
      <c r="Q21" s="1">
        <f t="shared" si="16"/>
        <v>0.21004518135738251</v>
      </c>
    </row>
  </sheetData>
  <mergeCells count="22">
    <mergeCell ref="A1:A3"/>
    <mergeCell ref="B2:D2"/>
    <mergeCell ref="E2:G2"/>
    <mergeCell ref="H2:J2"/>
    <mergeCell ref="K2:M2"/>
    <mergeCell ref="B1:G1"/>
    <mergeCell ref="N1:N3"/>
    <mergeCell ref="O1:O3"/>
    <mergeCell ref="P1:P3"/>
    <mergeCell ref="Q1:Q3"/>
    <mergeCell ref="A16:A18"/>
    <mergeCell ref="B16:G16"/>
    <mergeCell ref="H16:M16"/>
    <mergeCell ref="N16:N18"/>
    <mergeCell ref="O16:O18"/>
    <mergeCell ref="P16:P18"/>
    <mergeCell ref="Q16:Q18"/>
    <mergeCell ref="B17:D17"/>
    <mergeCell ref="E17:G17"/>
    <mergeCell ref="H17:J17"/>
    <mergeCell ref="K17:M17"/>
    <mergeCell ref="H1:M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Aritra Mukhopadhyay</dc:creator>
  <cp:lastModifiedBy>gayatri padinjaroot</cp:lastModifiedBy>
  <dcterms:created xsi:type="dcterms:W3CDTF">2022-09-17T18:12:40Z</dcterms:created>
  <dcterms:modified xsi:type="dcterms:W3CDTF">2024-12-10T16:24:21Z</dcterms:modified>
</cp:coreProperties>
</file>