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DMIN\Downloads\Excel Dashboard - Project All Practice Files SD124\Excel Dashboard - Project All Practice Files\"/>
    </mc:Choice>
  </mc:AlternateContent>
  <xr:revisionPtr revIDLastSave="0" documentId="13_ncr:1_{A6285CEF-6DEB-49F5-B9E3-499C8EDBDAF9}" xr6:coauthVersionLast="47" xr6:coauthVersionMax="47" xr10:uidLastSave="{00000000-0000-0000-0000-000000000000}"/>
  <bookViews>
    <workbookView xWindow="-110" yWindow="-110" windowWidth="19420" windowHeight="10300" activeTab="1" xr2:uid="{898BC839-F2CA-4348-948C-D75AD4BD2CFC}"/>
  </bookViews>
  <sheets>
    <sheet name="Data" sheetId="1" r:id="rId1"/>
    <sheet name="Pivot Table" sheetId="2" r:id="rId2"/>
    <sheet name="Dashboard" sheetId="7" r:id="rId3"/>
  </sheets>
  <definedNames>
    <definedName name="_xlchart.v5.0" hidden="1">'Pivot Table'!$D$82</definedName>
    <definedName name="_xlchart.v5.1" hidden="1">'Pivot Table'!$D$83:$D$99</definedName>
    <definedName name="_xlchart.v5.2" hidden="1">'Pivot Table'!$E$82</definedName>
    <definedName name="_xlchart.v5.3" hidden="1">'Pivot Table'!$E$83:$E$99</definedName>
    <definedName name="_xlchart.v5.4" hidden="1">'Pivot Table'!$D$82</definedName>
    <definedName name="_xlchart.v5.5" hidden="1">'Pivot Table'!$D$83:$D$99</definedName>
    <definedName name="_xlchart.v5.6" hidden="1">'Pivot Table'!$E$82</definedName>
    <definedName name="_xlchart.v5.7" hidden="1">'Pivot Table'!$E$83:$E$99</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83" i="2" l="1"/>
  <c r="E84" i="2"/>
  <c r="E85" i="2"/>
  <c r="E86" i="2"/>
  <c r="E87" i="2"/>
  <c r="E88" i="2"/>
  <c r="E89" i="2"/>
  <c r="E90" i="2"/>
  <c r="E91" i="2"/>
  <c r="E92" i="2"/>
  <c r="E93" i="2"/>
  <c r="E94" i="2"/>
  <c r="E95" i="2"/>
  <c r="E96" i="2"/>
  <c r="E97" i="2"/>
  <c r="E98" i="2"/>
  <c r="E99" i="2"/>
  <c r="E82" i="2"/>
  <c r="D82" i="2"/>
  <c r="D83" i="2"/>
  <c r="D84" i="2"/>
  <c r="D85" i="2"/>
  <c r="D86" i="2"/>
  <c r="D87" i="2"/>
  <c r="D88" i="2"/>
  <c r="D89" i="2"/>
  <c r="D90" i="2"/>
  <c r="D91" i="2"/>
  <c r="D92" i="2"/>
  <c r="D93" i="2"/>
  <c r="D94" i="2"/>
  <c r="D95" i="2"/>
  <c r="D96" i="2"/>
  <c r="D97" i="2"/>
  <c r="D98" i="2"/>
  <c r="D99" i="2"/>
  <c r="E4"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3" i="1"/>
  <c r="E2"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S1394" i="1" s="1"/>
  <c r="T1394" i="1" s="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s="1"/>
  <c r="T2" i="1" s="1"/>
  <c r="S789" i="1" l="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<sst xmlns="http://schemas.openxmlformats.org/spreadsheetml/2006/main" count="16330" uniqueCount="101">
  <si>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</si>
  <si>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</si>
  <si>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</si>
  <si>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</si>
  <si>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</si>
  <si>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</si>
  <si>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</si>
  <si>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</si>
  <si>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</si>
  <si>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</si>
  <si>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</si>
  <si>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</si>
  <si>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</si>
  <si>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</si>
  <si>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</si>
  <si>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</si>
  <si>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</si>
  <si>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</si>
  <si>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</si>
  <si>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</si>
  <si>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</si>
  <si>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</si>
  <si>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</si>
  <si>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</si>
  <si>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</si>
  <si>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</si>
  <si>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</si>
  <si>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</si>
  <si>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</si>
  <si>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</si>
  <si>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</si>
  <si>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</si>
  <si>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</si>
  <si>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</si>
  <si>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</si>
  <si>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</si>
  <si>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</si>
  <si>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</si>
  <si>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</si>
  <si>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</si>
  <si>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</si>
  <si>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</si>
  <si>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</si>
  <si>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</si>
  <si>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</si>
  <si>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</si>
  <si>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</si>
  <si>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</si>
  <si>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</si>
  <si>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</si>
  <si>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</si>
  <si>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</si>
  <si>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</si>
  <si>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</si>
  <si>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</si>
  <si>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</si>
  <si>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</si>
  <si>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</si>
  <si>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</si>
  <si>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</si>
  <si>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</si>
  <si>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</si>
  <si>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</si>
  <si>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</si>
  <si>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</si>
  <si>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</si>
  <si>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</si>
  <si>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</si>
  <si>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</si>
  <si>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</si>
  <si>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</si>
  <si>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</si>
  <si>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</si>
  <si>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</si>
  <si>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 no</t>
  </si>
  <si>
    <t>Month2</t>
  </si>
  <si>
    <t>Quarter2</t>
  </si>
  <si>
    <t>Grand Total</t>
  </si>
  <si>
    <t>Sum of Revenue</t>
  </si>
  <si>
    <t>Total_Revenue</t>
  </si>
  <si>
    <t>Jan</t>
  </si>
  <si>
    <t>Feb</t>
  </si>
  <si>
    <t>Mar</t>
  </si>
  <si>
    <t>Apr</t>
  </si>
  <si>
    <t>May</t>
  </si>
  <si>
    <t>Jun</t>
  </si>
  <si>
    <t>Jul</t>
  </si>
  <si>
    <t>Aug</t>
  </si>
  <si>
    <t>Sep</t>
  </si>
  <si>
    <t>Oct</t>
  </si>
  <si>
    <t>Nov</t>
  </si>
  <si>
    <t>Dec</t>
  </si>
  <si>
    <t>Sum of Gross Profit</t>
  </si>
  <si>
    <t>Gross Margin Profit</t>
  </si>
  <si>
    <t>Sum of Units Sold</t>
  </si>
  <si>
    <t>Count of ID</t>
  </si>
  <si>
    <t>Sum of COGS</t>
  </si>
  <si>
    <t>Total  Revenue</t>
  </si>
  <si>
    <t>Total Gross Profit</t>
  </si>
  <si>
    <t>City</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</si>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</sst>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d\-mmm\-yyyy"/>
    <numFmt numFmtId="165" formatCode="\$#,##0.00"/>
    <numFmt numFmtId="166" formatCode="0.0%"/>
    <numFmt numFmtId="167" formatCode="_-[$$-409]* #,##0_ ;_-[$$-409]* \-#,##0\ ;_-[$$-409]* &quot;-&quot;??_ ;_-@_ "/>
    <numFmt numFmtId="168" formatCode="\$#,##0,&quot;K&quot;\ "/>
    <numFmt numFmtId="169" formatCode="\$#,##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b/>
      <sz val="11"/>
      <color theme="1"/>
      <name val="Aptos Narrow"/>
      <scheme val="minor"/>
    </font>
  </fonts>
  <fills count="4">
    <fill>
      <patternFill patternType="none"/>
    </fill>
    <fill>
      <patternFill patternType="gray125"/>
    </fill>
    <fill>
      <patternFill patternType="solid">
        <fgColor rgb="FF1F4E78"/>
      </patternFill>
    </fill>
    <fill>
      <patternFill patternType="solid">
        <fgColor theme="7" tint="0.79998168889431442"/>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8">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2" fillId="2" borderId="0" xfId="0" applyNumberFormat="1" applyFont="1" applyFill="1" applyAlignment="1">
      <alignment horizontal="center" vertical="center"/>
    </xf>
    <xf numFmtId="0" fontId="3" fillId="0" borderId="0" xfId="0" applyNumberFormat="1" applyFont="1"/>
    <xf numFmtId="0" fontId="0" fillId="0" borderId="0" xfId="0" applyNumberFormat="1"/>
    <xf numFmtId="0" fontId="2" fillId="2" borderId="0" xfId="0" applyNumberFormat="1" applyFont="1" applyFill="1" applyAlignment="1">
      <alignment horizontal="right" vertical="center"/>
    </xf>
    <xf numFmtId="0" fontId="3" fillId="0" borderId="0" xfId="0" applyNumberFormat="1" applyFont="1" applyAlignment="1">
      <alignment horizontal="right"/>
    </xf>
    <xf numFmtId="0" fontId="0" fillId="0" borderId="0" xfId="0" applyNumberFormat="1" applyAlignment="1">
      <alignment horizontal="right"/>
    </xf>
    <xf numFmtId="0" fontId="3" fillId="0" borderId="0" xfId="0" applyNumberFormat="1" applyFont="1" applyAlignment="1">
      <alignment horizontal="center"/>
    </xf>
    <xf numFmtId="0" fontId="0" fillId="0" borderId="0" xfId="0" applyAlignment="1">
      <alignment horizontal="right"/>
    </xf>
    <xf numFmtId="10" fontId="0" fillId="0" borderId="0" xfId="0" applyNumberFormat="1"/>
    <xf numFmtId="0" fontId="0" fillId="3" borderId="0" xfId="0" applyFill="1"/>
    <xf numFmtId="167" fontId="0" fillId="0" borderId="0" xfId="0" applyNumberFormat="1"/>
    <xf numFmtId="0" fontId="0" fillId="0" borderId="0" xfId="0" pivotButton="1" applyNumberFormat="1"/>
    <xf numFmtId="0" fontId="0" fillId="0" borderId="0" xfId="0" applyNumberFormat="1" applyAlignment="1">
      <alignment horizontal="left"/>
    </xf>
    <xf numFmtId="168" fontId="0" fillId="0" borderId="0" xfId="0" applyNumberFormat="1" applyAlignment="1">
      <alignment horizontal="center" vertical="center"/>
    </xf>
    <xf numFmtId="168" fontId="0" fillId="0" borderId="0" xfId="0" applyNumberFormat="1"/>
    <xf numFmtId="169" fontId="0" fillId="0" borderId="0" xfId="0" applyNumberFormat="1"/>
    <xf numFmtId="0" fontId="6" fillId="3" borderId="0" xfId="0" applyFont="1" applyFill="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61">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7" formatCode="_-[$$-409]* #,##0_ ;_-[$$-409]* \-#,##0\ ;_-[$$-409]* &quot;-&quot;??_ ;_-@_ "/>
    </dxf>
    <dxf>
      <numFmt numFmtId="0" formatCode="General"/>
    </dxf>
    <dxf>
      <numFmt numFmtId="0" formatCode="General"/>
    </dxf>
    <dxf>
      <numFmt numFmtId="167" formatCode="_-[$$-409]* #,##0_ ;_-[$$-409]* \-#,##0\ ;_-[$$-409]* &quot;-&quot;??_ ;_-@_ "/>
    </dxf>
    <dxf>
      <numFmt numFmtId="167" formatCode="_-[$$-409]* #,##0_ ;_-[$$-409]* \-#,##0\ ;_-[$$-409]* &quot;-&quot;??_ ;_-@_ "/>
    </dxf>
    <dxf>
      <numFmt numFmtId="2" formatCode="0.00"/>
    </dxf>
    <dxf>
      <numFmt numFmtId="0" formatCode="General"/>
    </dxf>
    <dxf>
      <numFmt numFmtId="167" formatCode="_-[$$-409]* #,##0_ ;_-[$$-409]* \-#,##0\ ;_-[$$-409]* &quot;-&quot;??_ ;_-@_ "/>
    </dxf>
    <dxf>
      <numFmt numFmtId="169" formatCode="\$#,##0,&quot;K&quot;"/>
    </dxf>
    <dxf>
      <numFmt numFmtId="0" formatCode="General"/>
    </dxf>
    <dxf>
      <numFmt numFmtId="0" formatCode="General"/>
    </dxf>
    <dxf>
      <numFmt numFmtId="0" formatCode="General"/>
    </dxf>
    <dxf>
      <numFmt numFmtId="0" formatCode="General"/>
    </dxf>
    <dxf>
      <numFmt numFmtId="169" formatCode="\$#,##0,&quot;K&quot;"/>
    </dxf>
    <dxf>
      <numFmt numFmtId="169" formatCode="\$#,##0,&quot;K&quot;"/>
    </dxf>
    <dxf>
      <numFmt numFmtId="0" formatCode="General"/>
    </dxf>
    <dxf>
      <numFmt numFmtId="168" formatCode="\$#,##0,&quot;K&quot;\ "/>
    </dxf>
    <dxf>
      <numFmt numFmtId="168" formatCode="\$#,##0,&quot;K&quot;\ "/>
    </dxf>
    <dxf>
      <alignment vertical="center"/>
    </dxf>
    <dxf>
      <alignment horizontal="center"/>
    </dxf>
    <dxf>
      <numFmt numFmtId="167" formatCode="_-[$$-409]* #,##0_ ;_-[$$-409]* \-#,##0\ ;_-[$$-409]* &quot;-&quot;??_ ;_-@_ "/>
    </dxf>
    <dxf>
      <numFmt numFmtId="0" formatCode="General"/>
    </dxf>
    <dxf>
      <numFmt numFmtId="0" formatCode="General"/>
    </dxf>
    <dxf>
      <numFmt numFmtId="0" formatCode="General"/>
    </dxf>
    <dxf>
      <numFmt numFmtId="0" formatCode="General"/>
    </dxf>
    <dxf>
      <numFmt numFmtId="0" formatCode="General"/>
    </dxf>
    <dxf>
      <numFmt numFmtId="169" formatCode="\$#,##0,&quot;K&quot;"/>
    </dxf>
    <dxf>
      <numFmt numFmtId="169" formatCode="\$#,##0,&quot;K&quot;"/>
    </dxf>
    <dxf>
      <numFmt numFmtId="0" formatCode="General"/>
    </dxf>
    <dxf>
      <numFmt numFmtId="167" formatCode="_-[$$-409]* #,##0_ ;_-[$$-409]* \-#,##0\ ;_-[$$-409]* &quot;-&quot;??_ ;_-@_ "/>
    </dxf>
    <dxf>
      <numFmt numFmtId="167" formatCode="_-[$$-409]* #,##0_ ;_-[$$-409]* \-#,##0\ ;_-[$$-409]* &quot;-&quot;??_ ;_-@_ "/>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60"/>
      <tableStyleElement type="headerRow" dxfId="59"/>
    </tableStyle>
    <tableStyle name="TimeSlicerStyleDark1 2" pivot="0" table="0" count="9" xr9:uid="{C96DA1F2-88E9-40CC-8E55-CFEE23594AD8}">
      <tableStyleElement type="wholeTable" dxfId="58"/>
      <tableStyleElement type="headerRow" dxfId="57"/>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Table!PivotTable8</c:name>
    <c:fmtId val="4"/>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Table'!$B$8</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Table'!$B$9:$B$21</c:f>
              <c:numCache>
                <c:formatCode>\$#,##0,"K"\ </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555B-4F6F-9D56-F60D2E386B6D}"/>
            </c:ext>
          </c:extLst>
        </c:ser>
        <c:ser>
          <c:idx val="1"/>
          <c:order val="1"/>
          <c:tx>
            <c:strRef>
              <c:f>'Pivot Table'!$C$8</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Table'!$C$9:$C$21</c:f>
              <c:numCache>
                <c:formatCode>\$#,##0,"K"\ </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555B-4F6F-9D56-F60D2E386B6D}"/>
            </c:ext>
          </c:extLst>
        </c:ser>
        <c:dLbls>
          <c:showLegendKey val="0"/>
          <c:showVal val="0"/>
          <c:showCatName val="0"/>
          <c:showSerName val="0"/>
          <c:showPercent val="0"/>
          <c:showBubbleSize val="0"/>
        </c:dLbls>
        <c:marker val="1"/>
        <c:smooth val="0"/>
        <c:axId val="594288384"/>
        <c:axId val="594286720"/>
      </c:lineChart>
      <c:catAx>
        <c:axId val="59428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286720"/>
        <c:crosses val="autoZero"/>
        <c:auto val="1"/>
        <c:lblAlgn val="ctr"/>
        <c:lblOffset val="100"/>
        <c:noMultiLvlLbl val="0"/>
      </c:catAx>
      <c:valAx>
        <c:axId val="594286720"/>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28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Table!PivotTable10</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Table'!$B$26</c:f>
              <c:strCache>
                <c:ptCount val="1"/>
                <c:pt idx="0">
                  <c:v>Total</c:v>
                </c:pt>
              </c:strCache>
            </c:strRef>
          </c:tx>
          <c:spPr>
            <a:solidFill>
              <a:schemeClr val="accent1"/>
            </a:solidFill>
            <a:ln>
              <a:noFill/>
            </a:ln>
            <a:effectLst/>
          </c:spPr>
          <c:invertIfNegative val="0"/>
          <c:cat>
            <c:strRef>
              <c:f>'Pivot Table'!$A$27:$A$32</c:f>
              <c:strCache>
                <c:ptCount val="5"/>
                <c:pt idx="0">
                  <c:v>France</c:v>
                </c:pt>
                <c:pt idx="1">
                  <c:v>Germany</c:v>
                </c:pt>
                <c:pt idx="2">
                  <c:v>Italy</c:v>
                </c:pt>
                <c:pt idx="3">
                  <c:v>Spain</c:v>
                </c:pt>
                <c:pt idx="4">
                  <c:v>United Kingdom</c:v>
                </c:pt>
              </c:strCache>
            </c:strRef>
          </c:cat>
          <c:val>
            <c:numRef>
              <c:f>'Pivot Table'!$B$27:$B$32</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C668-471F-9CD9-99EB1899E672}"/>
            </c:ext>
          </c:extLst>
        </c:ser>
        <c:dLbls>
          <c:showLegendKey val="0"/>
          <c:showVal val="0"/>
          <c:showCatName val="0"/>
          <c:showSerName val="0"/>
          <c:showPercent val="0"/>
          <c:showBubbleSize val="0"/>
        </c:dLbls>
        <c:gapWidth val="182"/>
        <c:axId val="732253568"/>
        <c:axId val="732256480"/>
      </c:barChart>
      <c:catAx>
        <c:axId val="73225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256480"/>
        <c:crosses val="autoZero"/>
        <c:auto val="1"/>
        <c:lblAlgn val="ctr"/>
        <c:lblOffset val="100"/>
        <c:noMultiLvlLbl val="0"/>
      </c:catAx>
      <c:valAx>
        <c:axId val="732256480"/>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25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Table!PivotTable12</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Table'!$B$44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D0-43BA-967B-A6F0CA058F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D0-43BA-967B-A6F0CA058F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D0-43BA-967B-A6F0CA058F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9D0-43BA-967B-A6F0CA058FD8}"/>
              </c:ext>
            </c:extLst>
          </c:dPt>
          <c:cat>
            <c:strRef>
              <c:f>'Pivot Table'!$A$45:$A$49</c:f>
              <c:strCache>
                <c:ptCount val="4"/>
                <c:pt idx="0">
                  <c:v>Corporate</c:v>
                </c:pt>
                <c:pt idx="1">
                  <c:v>Marketplace</c:v>
                </c:pt>
                <c:pt idx="2">
                  <c:v>Online Store</c:v>
                </c:pt>
                <c:pt idx="3">
                  <c:v>Retail Partners</c:v>
                </c:pt>
              </c:strCache>
            </c:strRef>
          </c:cat>
          <c:val>
            <c:numRef>
              <c:f>'Pivot Table'!$B$45:$B$49</c:f>
              <c:numCache>
                <c:formatCode>\$#,##0,"K"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0-48FA-4C7D-8EF8-730078C6004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Table!PivotTable13</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Table'!$B$61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9B-424C-A609-9A882DF60F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9B-424C-A609-9A882DF60F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9B-424C-A609-9A882DF60FA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9B-424C-A609-9A882DF60FA4}"/>
              </c:ext>
            </c:extLst>
          </c:dPt>
          <c:cat>
            <c:strRef>
              <c:f>'Pivot Table'!$A$62:$A$66</c:f>
              <c:strCache>
                <c:ptCount val="4"/>
                <c:pt idx="0">
                  <c:v>Central Europe</c:v>
                </c:pt>
                <c:pt idx="1">
                  <c:v>Northern Europe</c:v>
                </c:pt>
                <c:pt idx="2">
                  <c:v>Southern Europe</c:v>
                </c:pt>
                <c:pt idx="3">
                  <c:v>Western Europe</c:v>
                </c:pt>
              </c:strCache>
            </c:strRef>
          </c:cat>
          <c:val>
            <c:numRef>
              <c:f>'Pivot Table'!$B$62:$B$66</c:f>
              <c:numCache>
                <c:formatCode>_-[$$-409]* #,##0_ ;_-[$$-409]* \-#,##0\ ;_-[$$-409]* "-"??_ ;_-@_ </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0-8085-495A-9AA1-E28BE43ED7B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Table!PivotTable8</c:name>
    <c:fmtId val="6"/>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7.5601860055850539E-2"/>
                  <c:h val="9.0120943798005337E-2"/>
                </c:manualLayout>
              </c15:layout>
            </c:ext>
          </c:extLst>
        </c:dLbl>
      </c:pivotFmt>
    </c:pivotFmts>
    <c:plotArea>
      <c:layout>
        <c:manualLayout>
          <c:layoutTarget val="inner"/>
          <c:xMode val="edge"/>
          <c:yMode val="edge"/>
          <c:x val="3.4145872246144994E-2"/>
          <c:y val="6.793025543178989E-2"/>
          <c:w val="0.93170833053265789"/>
          <c:h val="0.71401189118254094"/>
        </c:manualLayout>
      </c:layout>
      <c:lineChart>
        <c:grouping val="standard"/>
        <c:varyColors val="0"/>
        <c:ser>
          <c:idx val="0"/>
          <c:order val="0"/>
          <c:tx>
            <c:strRef>
              <c:f>'Pivot Table'!$B$8</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Table'!$B$9:$B$21</c:f>
              <c:numCache>
                <c:formatCode>\$#,##0,"K"\ </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D030-431A-9303-A452D528CE2F}"/>
            </c:ext>
          </c:extLst>
        </c:ser>
        <c:ser>
          <c:idx val="1"/>
          <c:order val="1"/>
          <c:tx>
            <c:strRef>
              <c:f>'Pivot Table'!$C$8</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F-D030-431A-9303-A452D528CE2F}"/>
              </c:ext>
            </c:extLst>
          </c:dPt>
          <c:dLbls>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7.5601860055850539E-2"/>
                      <c:h val="9.0120943798005337E-2"/>
                    </c:manualLayout>
                  </c15:layout>
                </c:ext>
                <c:ext xmlns:c16="http://schemas.microsoft.com/office/drawing/2014/chart" uri="{C3380CC4-5D6E-409C-BE32-E72D297353CC}">
                  <c16:uniqueId val="{0000000F-D030-431A-9303-A452D528CE2F}"/>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Table'!$C$9:$C$21</c:f>
              <c:numCache>
                <c:formatCode>\$#,##0,"K"\ </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D030-431A-9303-A452D528CE2F}"/>
            </c:ext>
          </c:extLst>
        </c:ser>
        <c:dLbls>
          <c:showLegendKey val="0"/>
          <c:showVal val="0"/>
          <c:showCatName val="0"/>
          <c:showSerName val="0"/>
          <c:showPercent val="0"/>
          <c:showBubbleSize val="0"/>
        </c:dLbls>
        <c:marker val="1"/>
        <c:smooth val="0"/>
        <c:axId val="594288384"/>
        <c:axId val="594286720"/>
      </c:lineChart>
      <c:catAx>
        <c:axId val="59428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286720"/>
        <c:crosses val="autoZero"/>
        <c:auto val="1"/>
        <c:lblAlgn val="ctr"/>
        <c:lblOffset val="100"/>
        <c:noMultiLvlLbl val="0"/>
      </c:catAx>
      <c:valAx>
        <c:axId val="594286720"/>
        <c:scaling>
          <c:orientation val="minMax"/>
        </c:scaling>
        <c:delete val="1"/>
        <c:axPos val="l"/>
        <c:numFmt formatCode="\$#,##0,&quot;K&quot;\ " sourceLinked="1"/>
        <c:majorTickMark val="none"/>
        <c:minorTickMark val="none"/>
        <c:tickLblPos val="nextTo"/>
        <c:crossAx val="5942883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Table!PivotTable10</c:name>
    <c:fmtId val="12"/>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dLbl>
          <c:idx val="0"/>
          <c:layout>
            <c:manualLayout>
              <c:x val="0"/>
              <c:y val="-5.5517256905450738E-3"/>
            </c:manualLayout>
          </c:layout>
          <c:spPr>
            <a:noFill/>
            <a:ln>
              <a:noFill/>
            </a:ln>
            <a:effectLst/>
          </c:spPr>
          <c:txPr>
            <a:bodyPr rot="0" spcFirstLastPara="1" vertOverflow="ellipsis" vert="horz" wrap="square" lIns="38100" tIns="19050" rIns="38100" bIns="19050" anchor="ctr" anchorCtr="0">
              <a:spAutoFit/>
            </a:bodyPr>
            <a:lstStyle/>
            <a:p>
              <a:pPr algn="ct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74147374780379"/>
          <c:y val="7.2172560933458654E-2"/>
          <c:w val="0.77525852625219616"/>
          <c:h val="0.86675858342691847"/>
        </c:manualLayout>
      </c:layout>
      <c:barChart>
        <c:barDir val="bar"/>
        <c:grouping val="clustered"/>
        <c:varyColors val="0"/>
        <c:ser>
          <c:idx val="0"/>
          <c:order val="0"/>
          <c:tx>
            <c:strRef>
              <c:f>'Pivot Table'!$B$26</c:f>
              <c:strCache>
                <c:ptCount val="1"/>
                <c:pt idx="0">
                  <c:v>Total</c:v>
                </c:pt>
              </c:strCache>
            </c:strRef>
          </c:tx>
          <c:spPr>
            <a:solidFill>
              <a:schemeClr val="accent1">
                <a:lumMod val="60000"/>
                <a:lumOff val="40000"/>
              </a:schemeClr>
            </a:solidFill>
            <a:ln>
              <a:noFill/>
            </a:ln>
            <a:effectLst/>
          </c:spPr>
          <c:invertIfNegative val="0"/>
          <c:dPt>
            <c:idx val="4"/>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2-0C3D-4D47-8C6A-3C421CDEED0C}"/>
              </c:ext>
            </c:extLst>
          </c:dPt>
          <c:dLbls>
            <c:dLbl>
              <c:idx val="4"/>
              <c:layout>
                <c:manualLayout>
                  <c:x val="0"/>
                  <c:y val="-5.55172569054507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C3D-4D47-8C6A-3C421CDEED0C}"/>
                </c:ext>
              </c:extLst>
            </c:dLbl>
            <c:spPr>
              <a:noFill/>
              <a:ln>
                <a:noFill/>
              </a:ln>
              <a:effectLst/>
            </c:spPr>
            <c:txPr>
              <a:bodyPr rot="0" spcFirstLastPara="1" vertOverflow="ellipsis" vert="horz" wrap="square" lIns="38100" tIns="19050" rIns="38100" bIns="19050" anchor="ctr" anchorCtr="0">
                <a:spAutoFit/>
              </a:bodyPr>
              <a:lstStyle/>
              <a:p>
                <a:pPr algn="ct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Table'!$A$27:$A$32</c:f>
              <c:strCache>
                <c:ptCount val="5"/>
                <c:pt idx="0">
                  <c:v>France</c:v>
                </c:pt>
                <c:pt idx="1">
                  <c:v>Germany</c:v>
                </c:pt>
                <c:pt idx="2">
                  <c:v>Italy</c:v>
                </c:pt>
                <c:pt idx="3">
                  <c:v>Spain</c:v>
                </c:pt>
                <c:pt idx="4">
                  <c:v>United Kingdom</c:v>
                </c:pt>
              </c:strCache>
            </c:strRef>
          </c:cat>
          <c:val>
            <c:numRef>
              <c:f>'Pivot Table'!$B$27:$B$32</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0C3D-4D47-8C6A-3C421CDEED0C}"/>
            </c:ext>
          </c:extLst>
        </c:ser>
        <c:dLbls>
          <c:showLegendKey val="0"/>
          <c:showVal val="0"/>
          <c:showCatName val="0"/>
          <c:showSerName val="0"/>
          <c:showPercent val="0"/>
          <c:showBubbleSize val="0"/>
        </c:dLbls>
        <c:gapWidth val="122"/>
        <c:axId val="732253568"/>
        <c:axId val="732256480"/>
      </c:barChart>
      <c:catAx>
        <c:axId val="73225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256480"/>
        <c:crosses val="autoZero"/>
        <c:auto val="1"/>
        <c:lblAlgn val="ctr"/>
        <c:lblOffset val="100"/>
        <c:noMultiLvlLbl val="0"/>
      </c:catAx>
      <c:valAx>
        <c:axId val="732256480"/>
        <c:scaling>
          <c:orientation val="minMax"/>
        </c:scaling>
        <c:delete val="1"/>
        <c:axPos val="b"/>
        <c:numFmt formatCode="\$#,##0,&quot;K&quot;" sourceLinked="1"/>
        <c:majorTickMark val="none"/>
        <c:minorTickMark val="none"/>
        <c:tickLblPos val="nextTo"/>
        <c:crossAx val="732253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Table!PivotTable12</c:name>
    <c:fmtId val="15"/>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Table'!$B$44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CC-4651-8C20-E96156A572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CC-4651-8C20-E96156A5729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CC-4651-8C20-E96156A5729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2CC-4651-8C20-E96156A5729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Table'!$A$45:$A$49</c:f>
              <c:strCache>
                <c:ptCount val="4"/>
                <c:pt idx="0">
                  <c:v>Corporate</c:v>
                </c:pt>
                <c:pt idx="1">
                  <c:v>Marketplace</c:v>
                </c:pt>
                <c:pt idx="2">
                  <c:v>Online Store</c:v>
                </c:pt>
                <c:pt idx="3">
                  <c:v>Retail Partners</c:v>
                </c:pt>
              </c:strCache>
            </c:strRef>
          </c:cat>
          <c:val>
            <c:numRef>
              <c:f>'Pivot Table'!$B$45:$B$49</c:f>
              <c:numCache>
                <c:formatCode>\$#,##0,"K"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B2CC-4651-8C20-E96156A57298}"/>
            </c:ext>
          </c:extLst>
        </c:ser>
        <c:dLbls>
          <c:showLegendKey val="0"/>
          <c:showVal val="0"/>
          <c:showCatName val="0"/>
          <c:showSerName val="0"/>
          <c:showPercent val="0"/>
          <c:showBubbleSize val="0"/>
          <c:showLeaderLines val="1"/>
        </c:dLbls>
        <c:firstSliceAng val="40"/>
      </c:pieChart>
      <c:spPr>
        <a:noFill/>
        <a:ln>
          <a:noFill/>
        </a:ln>
        <a:effectLst/>
      </c:spPr>
    </c:plotArea>
    <c:legend>
      <c:legendPos val="t"/>
      <c:layout>
        <c:manualLayout>
          <c:xMode val="edge"/>
          <c:yMode val="edge"/>
          <c:x val="5.7195725770789387E-2"/>
          <c:y val="7.438334905991438E-2"/>
          <c:w val="0.88315474117728299"/>
          <c:h val="0.106308134558636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Table!PivotTable13</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9557223951657208"/>
          <c:y val="0.24740532287577613"/>
          <c:w val="0.42635361314115028"/>
          <c:h val="0.70093070851911798"/>
        </c:manualLayout>
      </c:layout>
      <c:doughnutChart>
        <c:varyColors val="1"/>
        <c:ser>
          <c:idx val="0"/>
          <c:order val="0"/>
          <c:tx>
            <c:strRef>
              <c:f>'Pivot Table'!$B$61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BD-48A2-BE57-948E0369B5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BD-48A2-BE57-948E0369B5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BD-48A2-BE57-948E0369B5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BD-48A2-BE57-948E0369B5B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Table'!$A$62:$A$66</c:f>
              <c:strCache>
                <c:ptCount val="4"/>
                <c:pt idx="0">
                  <c:v>Central Europe</c:v>
                </c:pt>
                <c:pt idx="1">
                  <c:v>Northern Europe</c:v>
                </c:pt>
                <c:pt idx="2">
                  <c:v>Southern Europe</c:v>
                </c:pt>
                <c:pt idx="3">
                  <c:v>Western Europe</c:v>
                </c:pt>
              </c:strCache>
            </c:strRef>
          </c:cat>
          <c:val>
            <c:numRef>
              <c:f>'Pivot Table'!$B$62:$B$66</c:f>
              <c:numCache>
                <c:formatCode>_-[$$-409]* #,##0_ ;_-[$$-409]* \-#,##0\ ;_-[$$-409]* "-"??_ ;_-@_ </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D4BD-48A2-BE57-948E0369B5BE}"/>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t"/>
      <c:layout>
        <c:manualLayout>
          <c:xMode val="edge"/>
          <c:yMode val="edge"/>
          <c:x val="0.16276943246999301"/>
          <c:y val="2.965061462431794E-2"/>
          <c:w val="0.64085483544267063"/>
          <c:h val="0.187865424988085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376D41D2-8846-406D-9AFC-11897820AB84}">
          <cx:tx>
            <cx:txData>
              <cx:f>_xlchart.v5.2</cx:f>
              <cx:v> Sum of Revenue </cx:v>
            </cx:txData>
          </cx:tx>
          <cx:dataId val="0"/>
          <cx:layoutPr>
            <cx:geography cultureLanguage="en-US" cultureRegion="IN" attribution="Powered by Bing">
              <cx:geoCache provider="{E9337A44-BEBE-4D9F-B70C-5C5E7DAFC167}">
                <cx:binary>zHtZc9w4svVfcfj5oxobCXBi+kZckKxVKu3rC0OWZBIkCC7gAvLXf6m25WlrPLc7YhzRXS/dBgtV
wMnEyZMHpX8+uX886ZfH7oOrtLH/eHK/fsz7vvnHL7/Yp/ylerRHlXrqalt/7o+e6uqX+vNn9fTy
y3P3OCmT/UIQZr885Y9d/+I+/s8/4dOyl/q4fnrsVW3Oh5duvnixg+7t//Hsh48+PNWD6V+nZ/BJ
v35cdY/m6eXjhxfTq36+mpuXXz9+95aPH355/0H/9qUfNKyrH55hLguOAsIECgn/+EHXJvs6To6Y
LygPBA+/vt6+8/BYwbw/Xsdvq3h8fu5erP3w9b//mvfdmv81rGwdfdlwVL8ub3Xx235++R7Q//nn
uwHY4buR32H+Ho4/evQe8v8dbN+px7f9/wTM+ZEvOOKIfY85ZkeYoVAI6qPfXvjtO79g/icW8mPQ
v018h/q38few/+/VXw/7oe6mx/kNgf8edT88CjGlFCHxDd3fJTxGR5yKMAjF21d+Af2Pl/FjzN/m
vYP8bfg94ofTvx5x+aIzNVRv+/8JkKOjgGEmAPQvJALY/g5ydhT4ISeMsC8BQe/y/U+s58fYf5v4
Dvxv4+/Rl8lfj360vDzlP5VmwiPOaIgYxl/wpd+hj/0jSgVGAQ6+nYcvVeVL4v+J9fwY/W8T36H/
bfw9+tHDX49+/GKqx678ibnvH4UkCAT2yRd4yXfoi6MwxCIIQwjK71H/E+v4MerfJr5D/dv4e9Tj
/V+P+rVR/cvzhz1IqOf6ZxIPPQoZFZTQr+Lle+LxyJHvIz9g6GuhRRCc30fhz6/rx8F4P/9dTN4/
fh+atfzrQ7PtXvSjeX7D5ScUA3IkAh+HAYES/Pr6/kB4/CjkIYOC8JWO3leDP7GgHwfj28R3Ufg2
/h7+7d+gGqyU+bnwB/SIsIDzwP8qf76Hn7zSFQqx/x/Q/xPr+TH63ya+Q//b+Hv0V9u/PvnXL131
aH6m+MRHAG4oILm/MNI75Y+OqABdKgT5Ybf1J9bzY/S/TXyH/rfx9+jHf4Pc3/aP+idiz+iRT3wg
fPFVZ4LM/J0KxeQI+6+oC/+N7L4IoD9cxo8h/zrtHeBfR9/Dvf0bNFqXzaMyb1v/73meQS6H6FVX
fk3ld7UXouEzGjA4Dl9e7xquP1zOj2H/Ou0d7F9H38OeXP71HHN46fOX7pXk7c8D3yfA8iBsOPtK
JN+D74PZE4TsXzQTvn3112b3z63pxxH4bkPv4vDds/fROBz/9dE4q39uuX0NBNAKZfyrxPy+3OLw
CFPGyJsWei92/ng5P47B27x38L8Nv0f+7G+BfNcP2aN+y8T/noFoeBQIgkPuf19lXyUmPABL860t
gOe/l/1n9R8v5T/h/jbz35B/e/Bv2P8dqH96eX75idwPHlvAGXg6/g/pBwxO6IYFmJ+/FVyg/+/x
v/zD5fwY/bd577B/G36P/OXfQONcTqpfvtD/Gwb/feKDmS8QhqYXyu9vr+8dH3EEdBMGDFy3L693
6f8n1/SfYvC7Df1bIH737H00os3PYP//bP9/u/2IH/vH5Ldrk9/dAPzfT3/bKtzkvJv6lTR+GLAv
fLJ9/vUjZr9t7MvVxesnfMc137z37ye8PNoepvIjcOU4FiHmgoGL9PHD9PL6IDzyqR9CEH3CoZOA
buLjBwOslcNNTniEMDTYEHjoof2AgJy19fDbo+CIcoEYophyAhcP9NsdFVSGOavNNxi+/vuDGaqz
Wpne/vqRwJH++KH58sbXjXH0mkc4CDCo6leh578+f3q8ABsH3o//XwG3SLlYXBGhcEx3dqiiUM+J
m/hdmuV8RXm7Czu7RnRNG7RRjvUJcw9cFUM0Eh1EGpv8KvTnYZbMy8vrqagTr22jOXNyyq9mkpcy
z/11SusorGgWYeUHUVg2SmriVkpd2ZmyGLN+O+Ix6RiVQZ1nEvdKimzcDqGQpLzrrV8f0/BT1w27
mQhp8rSUzHVlzKyK66yMFd+V+SkZwq0LRi0JISfGkKgv3YUlLjLs1sNW9uEcaY9v22opIo2WUxaU
OqKFuiUpaaPJ6WjmXuJ1J5MXym7x4qosdkjP9w5PvSy6ct3iZtV6RdSZSjKb3o2ztyFln0tXDIny
07jLHiBMMp92uHno+1A2StwFZcKaUg70fjDPTYOlcbejN5B4Lgnd8LCKR0tKaQO76wZ03epqbex0
PZTsacmXRpZheV0vOzKLWIVluBJlf6wtkrQwdeRRtw9Lb8NHEzEcrgZWZruJdEsUFvmGTRfUpbsp
N+6GtzSy4oqHp7ztYJ++iIYKR652p12R08jgaliXJpdLwfPztghWXY42HuXrllTHyD3kYxGeaxyi
m7oR7RX21HCC0vqm74n0uv4hg41ahO5w30iN2nvCml1f1rLuLovcRpVVmVyyScsq77M4yJiWaVdv
dE0SHn5ahHdS2mXfazfGjWsSu0w7H24943Km2zHN5ShaddMNNmqnqlpkgboEifqsm9ObiRXtp6Ud
phfR3KZDJX03g1FcxFkqzoZCn3VkinR7jokvvbSTnk7jkLosrqqmjqqGd4Xk1XJMFi1tx66gPNob
N5jrWZdWuspUG1XPxaotUiN7hLQcarx2FEchpTE3Y+Sba5+LZMInatHnJGj2QeqNUbXUUS9YlBfh
IcVIplUW20FtqsI/b8L0pq4B0rmVZbljmkhbaiTDYD3V1TatChlkJ02wTYMiohWSKGcb59Vx5g2y
I9W1gOT2+XORVVFd70tendoqryVtYuHvfTKs5nHck6CWYWivSB5eKv20ZPtsLq5Js4e3ngS0HBIy
sjgYH5bqU2jPA1bsaD7Erl4PYRPn2Mms3IcESzfUsH487yev/4RTLpFrXcTy85TAOK1k0XZp1NkO
gmzk7NnItOq6ndFZtxS3cyYOaGGrhWiJg4jOIZa5ayPBd1oYfRyqRbZhc9UG2XnDt9TpLU9HElc+
3lS2DqLMiVaSom0kGbNBNtRtPOt9doqrvS+KM1x2J7QdPk9KPVTdkCfLXNzV2cLXeY6SdqSHkBS9
HDzVxqbw5ye8tNnd0jTifAKjYa1T08cIeCMxFF/lbBx3ixP2tFrCYdW1hklGMRytzuVR4YlRmrA7
I9a/7Gh9UYrppAy7daEL87lcZv9G82nCcsiYbEl65dMS3u9JCFij7EWZqZVv812G7GbMvZOhRHEn
Ftlx+7CMIo/6KmikTz5h3W102u+72btMe1FEvLhn1RQVmekTJ8ZsZbQdIk/MOMkGMcXMY3nUZknW
PqZukFA0eFSP5NTQz1NbxVMRuLuB7etliXQzjLeC9lkyBln+PKWTk9THHpFLN4fzxpVzglJhI8o7
08hqQQ/TUPJj3OVplBtRJ8r2fcJLFK6tgTRtBR9kaX0vtu1pWdg5LjKGMpn2mZK0vauIuMpxh9ZF
6FmoFAt6GltBo7DWLLJLOyeBz5O2vSW8vSu49mWa3nXVzutCcdGq58ZqOM+aR2VbyBkOWbEZ4XA0
Tpog9vipQjvWZ3II1z19qruoz+BoNMCQ7X7W9bbKxoegqPI4FelGZ3RXWrQqIQ2bGlKWPqociDsz
CVVzBC6ULCcdpzOKasdO9KSkS5dMcpyv0Xxngc8I9+7RUsS8rTJpK1au/aXmieY1l7OYLnAqkmLq
jolYjpuquMj94JJilKkI6Vrvm0oceKMerHOTzAd3LGB7Y6fl2F0qcmz9eAhSCUlC0BIv4lyw7L5S
Ks4mE6VKxIM9ZuyyBX5tCYpylD2wwsakHKXXl+usdtEUhqdhUEhRb213bLO7tG8fPAuHut2NlEtf
t3KoOjlinoSVjnPexaWXHdqxX/PaO/GdvlfcbYP2utLdnWjmWQIL7gUOtZwyOicG8U6KtC5kE+hV
Hvb8EDRZHrHOyHzsWrn0eJJ2Go+9qTwn8N1btjR9VGXZsmncElX8YLJpzfMwUll+0EzIeoQoz+Ez
m7tV1pJYiE7Iwu+zKNd6PYxq74p2O5BcZg0IDerzyK/HcRsam0mlizluWHlfe/VVOplPTDd71/FS
TlUaVwWJKshgbwlWdV+Pl4PBq7wUz8SVQUwy9twH4W2Pwwa21+8YnHyZWbLIpeqC1Uywt089lkrj
Q6qERkSIL1BK7l3gAeG5hSaVLSSb9B3OZrd1rYWzSISTwlsKWcFm0HjVumJbh2Ef9Z5aYR4mBe/u
fFpdeTg9x+2CV23frPI2DeWo2jlqFq3WDKgq75cVhgpf1mHUL3TfBG6VuvVAi6gemqgIhps+GLe8
YgB+0w5yUYuTiIAyWeqkFHhf1+Z0KLYMk0KiiaB1ywGddpaBKXeGjxtdcpmyCW761qAO6oGqLRQx
EpU2XRWar5cqjAOnTuuOyAF5LyPtZBPyOJzVOa7ay4ZW57M3nJLAXXh5nTiaVveUlVIPwWXZ9vcI
fa4quh7qz3imu8nucfaY+UOUU7Od0BA5b9rwVq/LvgNGOG5QJzNzkjcno3hIyQ6NNxhOdGpYpKpk
anb+fGtCk7Ro3pTFJlyAZbGJ5nyMvfCGzmUkpkdbicTv3IqUBwUTR5dFEE6IHYsd8q8K7UemdpsJ
51AuqofiVeD1yJDbTvsxSf2opkKKSUhfuHlDJpFJENt7vOiIj0oib7gsJhEkqstlnRafkYCjNJT7
jE3Hqha15N14KPItZnzv9ByboEIH59pYDeypG9oodIgloqg3uPdWiGbAus2m0aGJSKPi1jcYjvB5
UBKQb+6TadrNtAxGdqMXYUF2RAVbnWlZo8Wt/KC+FoVNetFeYHtCOkiDnJwP6jNHZbzgEtgW7WxO
dnQxZyEmKl4qkcuuL4Hnh5s2w6A/+iRVKZa0SxPjT6tGhTds7LYKpNPB06qpIpviyJZAnMz3EOR+
WibZWLlABnMbIVdLB7EoRC1WPRpkZXfUPxkqh4B06OcgXa7rCbYA7lqU5QO/CAuaboJ5gqaiIGd1
64Qcq3O/6T4FAvVx6CAmgav3qvAutAkf3NwnC/ZOSYdP+7ncTvWzX7dx6kPrUOWs3mk0QR/gIusX
l8NybVgmww4Are2WlmGcL4RKXosTpO0Od91Nz5aNCudbP59uSk5OtMJ7qBPRREDX1GjfUhQrkp+Q
ut4QjziJl2HvbEuiho0TcLaTXsCrlSFslecFASImTdIU+b4NUNKwQcklmGXb4aiqh6vCLpvQK2No
da5mgNybqthWQCrFYo5HQ0Rse61lMPbXonKgdQeUJ1OxrAvWzBJlftwU/aNV0AVMA3oC6drdBwb4
v3QYHbIqYEAeo1krS200DpiZ2MtIEAe4xF3kcTJLz2v3PG3UJiPzum0w3QhE/a0uslj16aUOluxM
O89Eo+2a627pgHHzupr4qTe78tQthZMBbtCKjaaKQ7+Ry4IYaOl1ikd4Eog4MOGKDxqkfwtg5Ma7
daJOzzwCzd5IidRL71ZzSrdLR5sNH/wr53kHIdoQEl5ARja1E6vOm3Dko2CUxCybWkDjV49DInju
3eYC2oHC8PTBC8KzAnmdJD4odkzK07ngy4pMpd3qsheyKWugA8aTpq53ZZhe8I4iWdfNIVd1Exlj
zroxLaPRPKvCT3TXkzhgDU1aVXpRUZlHHBTFmSoy+4z9xW6EFjqCn5RGkwLp1lK6RBMvvLWoPXvc
c2aiwGpQBkpFrRrC46CHQtZlnhQOeTt/ZFfE03lMA1FHGjot35iYO/I4EktXtRnajWLEi6d2CuVi
g0rysaNb0D/rBndAfk0Rzagx0oaLgCCtGtNhGSynfVtuFe/OLQpPK5B/uUolLsdnvrRyYssggy6L
+UJeqCmPzRKc8qEFrQmHhQw8IhWoxx570P3VKoiWyeSnoOO9WEGzu+57CFu6mCBq/Mqu5o6SCPtz
BT2RfWg6cjd1+II2ZDNbfly3bdJTc+ogs/el+twycd+hYTOF/LNRRVya8qUbfals+gh274ZUTyK8
ySZ8Q7G97DS78l2V79I5f/J48Oh39qGu7D33hgtFYfceI6dV3umkW4LHJoOjgFQyhzlIZtdvLWli
WrdSqecKmvh9HtQqFinO5DjSQPrWD+Q8lLIuC4AXhEQxLLcd8rNV7SlQ7bOOC9EcPM9bpF3OSePy
DdUPDR4ymaGxlsrvT2veBomvtY6DwZ54vucfiNVVVIl6FUKjsNTowkL5YLrcEdfsKjV8yp2ZJDdL
AyQTuLjVIZAeuBau39VZdqtNflkbfUh9e2hIGfsaxFSzPI9qkBQKb5R3OJVtmcdtD+XaBSDa5imZ
BYqRLtbQlV/oZlz1JSvBz5gfJ2/cDIv1jrnIPiuQOTgr9rodzwwan8M+aOOaFdD08wzOo7kTC1+h
IG+ikFMQ7SYxnbjrigoAQqKXpgkLSXgWcRJnBX5QRX+m8nTjL4Gkr4WEBG2iRaETzl6b1SzWZNlp
Fq4760Pm453BdI+mQSI9XPuk8mRe8XXq+GoUOC7xFCtVSq5o5IOUlCEwVRnMm653kmfgEA2U3C5F
NknFwN7AFtrsRnZTv82HAKQUf2Sq3lTC7gYFlbBvtgMFS8OlnpbhULZyDvVxBhJ1HlN81nX5wVdT
1FPvBn64PUa117RQcQuBZA6ydZPZZjjm9ZyDFHXbUc8Wutai729BEQ3HYUueGNS63ltiPIH0E7kF
N23M/MM4Ty6DTtzhbU5ndZj4qzjxaB5McmmEO+dTprN48oPpvLBj/upmXNK2KeB/6HzXN2Q3NSWY
UvBjD9mPuYmGwn5qAz8J3XPhWFxW/VWu3GFU9KU2rAfGnNpDRhuviXzWzddZGkwlGFIVGE0tVF6W
DDOaByjAXbbiRVtvCs+iizY1e1h2HxXIXpoZIrjAIUn6yXPSUXc61n0yGhvVvdAS3nyqIfJeWEVT
3Z7kSK3KKqjXqBcmFggqDIPf42+HRcdiaqNM2STX+U3q14lgYMsMk+8f+2DmHEY4GhGGFpkW812j
xbZrZrYyzLax30xsF9j6ohtKdTzMbk64MqtJYLKuerdbKBTl0nEnfVOUV23XdHE1j0jiKS9jrykF
nKoBMqRyT1VtEx83/VkxzCv+6lIYzqAT2Uw9j9NxXOEKZSuUZmWbKAdp349ZcACSL28FAWOvgF4A
+Pp+mPtKZhPolz6o1p2vcgl/KDAfBt+667lS86OnUfa5NGB3Doe28jaqzZ4o6dU6a2gqh9KvI5FD
swVkutNNJ0sv2I36xsfQR9dplDVjKcXgXw48j1DvNiUPgvVIt9axz1SB91HOXlL56tzVZkWLZTWm
GTRkYbuc5ENz61G0rbzuYoJDLMc2v7BoTGWW+p/7vFu/ahQaTEmKjvNi72EU1wGLmG/XuNNXgj7R
foy00kmv6UVoxjmuWnrCh+mZTC1U0bbejl25V7zSG7KkFwVrT1qC18iBNTWPMDr2kPr6FZdcq4uu
QicVD90KZSOTXkvVrU7vbeGOSX8RVhdtYDbZ5K+qZsGnYEwFfgY+p143hfMl5y1+WOxsI1v4JhlR
ETetPjDrTlT6qaGXauFWlgt4ch29m5uk8+8I+HLg6bmlisRYHJTzogXKktfnXuyZNGGtHUGLLHdg
euw4RxuMwQLhFO94DeVPY2gGcHs5ph40cMq/91A1SFMGpQxAoYNRL0UpLlTjy6IPHmbn91C4wyTo
iIpwX3FwVtp94V/ZjMc+kFkPNXYAMwH+VGOva7wTAbg9Chwgi4pNhubIA7VHqglsBMK2GbQ9c0gi
Mo2z7Gdx69Kik34q5OSxClrpWjbe2ErT31vv1IIrPWdSNCQJoPLMvluDAJeBLWLGF+CjJQ2zGGVu
usuz88p7qHuSTMaCR5J9fj1gwdhEyLRrr0N3vQYutlMJdv18mLJLx8XOcn8b5Eh6voqKcT2GtyXk
j0vR+VDVDyX8IDMaxzQhjd6GPVDy1F/WQBfpfFUEaVwvfjQB9oXrT8aRrVv0StDh2rgnh/WDDfN4
Se8CMCaGcTXN4qWALscDA7Qcqrha8iiY0Trgw650/SqvEjMkJbnM3QupHrW4m/Uo0/y5F9U+7MYE
DyQKynurrsHVQJVaN+BCI7bE4CscrPZX1kLbgPGBhd6qHDXYasbuq+xzU0NlwdVJlzpZZ2gthhB2
MHcyb1mMmI7yNowwEjJtCrHy8lselCtodAE5lu1I/pATujW62nrjmcbgIpfBsOkqtlFeKVs/OPPN
paCPeqCSzHky1uSi0tDUd8xbD2TsJevKU6vKfQp9mywMTXCgY0e72CzgUrfecB4s06eKwY9uMVRC
Z5szLQiYN+zMr9DxAqzXGrXVYoHLiSo3uw6R2wbnMmhv2/Fg4CYknW4wVasm++zgPqEto47cmul0
6n0ZVjf17ABcG7Fgqc4Wb0C7iZmt5y7KEa4jnA3WgesTXYodU+Mx6mowhbN4pHdq6beqma40edDT
LIuRX4yWrYvZyMDlMU73mX/PlNiYZizg3oVfD349yXnSx8YWa9Xqfd2fpuFQX2GVg+fkbdqCS1w7
6BTDmKeXqkj3hAaRcd6aknlV+FmylFNUEgKFX0S9OWtzHi1eCoXwYmJXZlikIKQ6CVSS9Q8D2c1g
+PZbb8ih/+6jciqiEe3gngd3x9BLMbyvmpMFAXRgUOa7UmytWrZetjOgkPMiKUEsqsSYG72c6qBa
+ejBgzJeHDf1zmV8U4CGyN0VG4uTSSUazVBEUsidXdhQqcosFm0ba0iZ19aQefVGLc8pdXFYuHNd
V7J1t4LNUUasHLU9AY+5nl6t5+WAfWgjJ7pCJjsjIUk0puuCbnKmDl174pdwi1WXLioYSCVw15QY
Y+aTLW/90xYEU3oLJUCm3CSo3ftm7+uTAN1Yb1P3YBetqMKybl6cuaEWLr4SRaAGNvyireCtuD5J
FVgiRG/0GKy8pcxl5d10uEh6BZcdY6Vky0gilvXc0E09NZHQA1zwHDoCeZut23C6p8X5YuPZeBIs
FsmK5tiYtVBDBBZxT4FYFNAUWbFwiZnDn/AiLnNuMtlVZyFICLisgCsQ4Uv4acjeI14bZ1UFF4Gs
Ohl1Eco85LfzPNGkXoZNCS0YSKikrJctwYGE24LY4kLmEESUHxqXajgbiCc5UeXVmAsCTcLAoV8H
IZRv01Rj2SJRbdlsoUHTxw0G01YPx3bp643xmtM+Tx+noH6gHjS4/XDrM9HeFqM2u5CEIAtx2ZzM
YXdfursFLVYia59qrY67aonoUILbM0RqaBKRxz0Sq8o7LdNevprk4TyvO+4BCweymU9TBFueHzzT
QifMoqGt1TVjCCyODWODt3F27cis5Ay3tq+W71UJ/UW7WD+pCpVUA1yrNcdzC4LfJFV4M+ObtjhQ
kkqQ6HLx2qSG/JypXqXkuKLjGbZPE/W2qu62RDyGvboowIUl6ixFPdzKdAlfZtAy7aoDJ7mst7ne
zkOSp3dk2hv/ElzuQ1dR0N/9EhGfZNJHYELZtr9cdJFHXk/vQ3+KdXgvxua4CWgcNnDL1qZK8lYA
lVTbQi8naKbPJvvEwDyOB/ApQ+JamadcrVpuDuAXUPCiGheVbDweESzSIhWZyd9Uvi1PTdqV98GS
BqtyJmdwtvqkgHuSZMnXAhyJ0LuHPhuOE4dbIDvcl4uJ8nJZUU3PsypvJArUS2pbaTU5Ccds2Sln
kr7MNq2lHRhzoFKE18RFAZncwt9ISbBDY2/mm5F7IVwsl3DD23mfai88mOX/s3c+3ZHiWrb/RNwF
QgI0eQMg/tjhsB22087MCSudTgsQICEkEHz63lG3u25V3e56r+dvrZw403ZEgJDO2fu3T8LHDUJ6
30menbLGzi/zRn8kIZ7wgfunCOqQ5+bT2fFmbasgX6WwsL2g+HPIk4Wx8ES8v3Dehj8sC5LjtLns
NkGLkm62GNmPFVZ7zmnkIRVBYhFz0t+kfD1PLh53USqScqiEhyZYj5eAVU+bQ/fhWP2FExEXUCJ1
UVc6xPM0iWPbR/Glj/YVj2uU1w9LPWJtBcuS9038g9dbAxlVrGg5PX0YsR/lmV2XoyIUNroIm+oN
jSHHEuLbqY2EPWQLD2770UVsl6xC7lNI7yXtzVGn/k143I1xoX5HzduyZMegZj94zPYS8Y48puRV
hBtaMLKfuiWXZHtI5vEGDvFeZFiBU32jSXhneXif1nPetUGSK+L9bbuFuXa8vvPShGW3BeGBYyU9
psl6ipSYs7wbhLgZJOv2oU5Xnc9t170Rp2m7I1BJDtNESV2GpE0d2qSYBNhPxEsjnSZ5OtUQL2WN
1y3btT0sSbebdGxvg5glO7g48clRfKYJrgM0Wiurqqiyhu2rSqvDFA5PLCbDk4pgkPK1Sh+0IOMh
Hlq7k0lDvqSTPsulj3doNVWxpYvJI43eZtahL3sFqWKrQ/s8QnXZQdGPHpcurEXh18Qe462DV+18
v4GaIM16GecRHjmNwmivCXrjENGavI+jZ1npny5zkbwfKlBHRSdU/G3p0/Fzvoq8gkRLoRcoTZ0c
zefWhDLnYnO/8AzOOEhi97Apk+5iaaCu9C3MYB2M5x4/B5JhndFWbQF+BdwYOucwKPwOVubHrNcp
7+qOPJokfZ05JDKqq2MLeGNfuyH+BssdxrTS7sGRLdjRMMLuMSxRGeqw27Ot4V+FrFHndnb5Dhb2
Vz2M1B6HZGF347TEP4yA6S3AO/zSQ7v0+Tqisg8jMCdLcOSV7YecbyOUtqR2dxSP/nEJ6XCXBBCd
VHXEvbDYGz27HUbzy86RfmC8RucIOxLnrU8LjaMJWk8wU9R1S3hTB6jLwmlx91G3sq/zwEdVRNPE
P8PGxyqnYTAfSGf2kD0WtmtatZY1OpqDrgPovlU9Tmku4GehD+7W7pehqXx2ttJP8+AnGCibKptl
+26rod+H/db94q1qTDlBLIIVO+sYp3EztJfJiTQPNpRuEQwk3GSO7m7OJAqDnhR8XMi3aHDkYQwr
8s2ir7nRkvVnsmzjgRhG7nv0D6hwNCoqtYJCLuM2isDLjBSn4lLB/+yqMcFzHam7tuWQB5c6O+jR
NzuaDQb3zcBQqaRODkN4ltkawEn0NPvQbO53cLRDUyagWx5CNfD3zgTRod2CdDdrw84VYNt9iPrg
Fgo1iiicpQ/THPi3dPZrQQxJHqdonfZJNw8QKzVLTsbE/D6TcVrO2oKEidFSxDyApuPHZUQ7kczv
3SKYOTRBgJ6l6sLCxGYIb82U0buViOgpsqLPUZylaldx2LlowNZSNYHKQF1YGH2xnc5AQqiBKLyK
RwcBeOdoND/KxOPz2SyAKx2ly54D1zqzCG6wiGUDeapBKyeJPchYMFEEOnzLqmoz+7Fv/JH2XfZ9
llbMRSj7bSxxigVPRAL7SdPgI6x6D5lhrT56Q0neDzCdWBxFuwY41QCJouL3XEA1MR13pW3TDLel
YTfRxB59NfY4NYeo2VVaCkgbSYROUaXRG+2q+BECDzfginQX3SdSuiBvq6pHf6CjQgIi2QVB1kZ4
Zom6g7YB/btlc5lSVmZEBWW8ttkl1WI9+GppT6Fp551agAyJNEmPGYC2p6rzzUWjvxhJ2t+3KCQB
fSzVZ6PNuuTVKLKzVs2j53o91HIoosGEe5fGMHKrDSqxJqRoZi2+LjKlt+3C3hY1jA/UDv6RELth
uybxDh+L4FpX1REikj2Nsoq+XrfCPePooYge1i9LOOMmYE08CUnYYTUaP+sbrCJqwhtK1fqSuASq
i++jXRYDommgT1xCQ9wFSpUOYL2vzZJn4cyTsl5ak+ZtQJkuO9t/qeEkVNlC877rl1MlV3ubLdOI
J0IEpc+i7BdtWrg0LLN7peH64hmCqTJSLI8IZf5Hu9TrGYLcu3JwzKdMH/g2w0m2EnJM57fhPlUc
7VM7oby3sqc3tZHhMfEES3iJDysHOTPx7CZNFRT/LB0LFY63I/rsix6oO8O0pPto9Os5Xqd1F9gO
z1hrhpIjLf/kqyE5k2xxD+vM/LFXo3zNVAvFSXNCHTAF7+5juCRjXjVhhXpnlo/e+mZfX9VYS+qn
tTfxw4p763IUJ/EOdlJ67Gr/2rRZd2EJd3czTas3FawhFDf5NYK6UPTBFJWb9+poVL/nM1320Wx0
WaFq/MKZ+4o4W7bTy1UcVWvnXrMlrtNcjSLx+ZhYyElbavXRjJ4VzEtyblsK51+ocI/yBz5SB1ci
ozAqNxikDymLgGX1UIHgJJ+8XOL7aUxMYeT2HUIP9Bm1+PeqisOCdh7sxZI4SOgk2nlttjm3cNLR
MawV2WnMGEEXHlZwi3sFLGNIm126dEOJgsHi0EAhMshJ71c33/RQ87rcRmhftuo7ETKi2LATQEMc
PUgpFJc/ogG3riIAC+KeszCXzZW/GP2igXmBObFjX/0aRJTdrZD9RrA15RYHIHnargy5SoswXMJb
LFB55GRJ33vJAWfClHwAxBHjhUx66LY6gcsTkeA+JDU+t5LHyjoDBUb45CZcZphAPhZonVdbPWC1
oS9vprED61Q1TxZgI0rMbFa7VpPmaFF/5HjZ7K3rzHQcQdatedbMuC0ii9K5nCZSJzlkQf9ApLOQ
jECx3adhB219GfxNS6oWyKdzW0HTqX3T6BHAfI0NKXUk/OfSj80D7bakUMmMlkzWfoJqwf0t+Fc4
OjV+X4P6eJujuyzT46Oka/U++RSXTiUufFi7YPxYrdo+ZdepW76Fq9ylIoBTEM9XB9aL7yAw2EOA
nXxPIEDdknluFOAYVl+CdRh2m4jsaXGQyZfaRsfNz9M3KzZRCs5QTcedfuJubM7QsNSuXwiq6Np/
69A/4ElUAQRDC8jjxVV+++xk2595Vc171W28zwkJGjR7aVi4EOTfprzZrSskC04Y6NiuXrfSbCM4
1n7JzIMX/Ohb2RcaR9JNkg3RLUlxwsvFD+dx0kPZtOv64BVwHtOkTxX8yb1P4/ZbnckxKRja1pML
nCoDn+xMUG/fx8rrl8ly4FmtguWaevsaTlhUuW9CA4HOpifELQAoLpc4EV+hwANGCFdz341tfLAD
cQ8+rOBPNzLlX0zi9FEl3XKY+2jcBcpNlzi4Hgx+7nAKpT12UrttYNmyAfjStmb32wDoCs9McFfH
EX03AhezjonA+SlG2OwDZLwM1lBeiW25bG074d4l4QbAJ2mHwqfYIiRrozdsJu8OruINbGGeU0gL
u2UJ1v3Q+PZcrS2ekUq0eBYWti0/Er7ySybOXQXroz5x9lj1dX+bCGE++iHG6VTdjXI7QM/O08Si
BDDVtk+j62m+BadRQKekboDhcmIzqENjc8wPAlLbnygS8aU1nKGdrDaPhz6LhYEPVKVHFCjsJzwJ
+g0nR3UAq9g1MEtS9pOPQfXq+qE+dhAy4J7Dovd5Z8IAhX2blKmOKC27blB5SEdTkKw+9JE5Ctm8
hpD/XJFtkXjM4tuUmqOpIK9rs8A8Vma76VKI940wpQ7pSW5TUzgm8kBud1XmXgOFf4lrvBqBks/W
X3+k+f9El/9UejVgsf5zCNLvX/6fF9Xjz28TfP71l9cZSv/66vxfw5f+9rsOv9Q1xzb99Zuu4YDf
f9e/ZgVdmfzfBwf9BfF/+m1c0//A///tP/6/hQMIQqi/D2r6t3DA74NK/hUOuP7AP8MByT8A8mN0
REIyHv6G+f8zG4ChBpRGGCkREqRAGFD/37MBLPoHCykSmYxncZYlKdJo/5UN4P+gPE7hyYbwCxAo
oP+bbABe4k/BgGv0gDPKGclYgqzBX4IBIW19N/YJyyXDYQ6MDs2oe3MdPVWzsXuyTYc/XJf/LoyA
y/Dvr5iAVsIQKxrSv0YRGiXU0maU4TwkX2gkAWNCVw7aF9isz4SjRtNO42CI37hjP8PYPLWNfl/7
ccpNEO+NY79q1MjSAroYp68qXtGpA2vd0Sm7//v3itvzlzcbEU5JBto3QQY2BGD459yEW2GtQuwl
OFMXiHx951FjjxIcCdiDHPd0QNVZt0ebWfJi0HleZCMPpjYLuqDty6qGJO/EAC8wrpoCYBX2Ow9r
KCFkuu/i+htrwNuCiFqLKR7j73AmLghHwHDaAHc7sFtb9iCazO5GGe+nxVPgW2m8m52YvwyQakqW
9uhtquaIYQHYm2EUvnti7z0qNPQ9V4w1iLAfREOAfqsF4wjRn2DLKpyJx8PGYWUb4sXdotu0DFE3
FyZV3/stc+W8ddCepjrqIG1OWVljY76Mdg4uohLJnpOh2fMB4rC7Ns/jltKic+GOB/Y+BRO0r3oU
TgCw1/hXJQP5awJ9sHci8KUl8EGYCwD1B1cuvHmeMgOqtB/eakv5TZqlXzeqnxkIc4Uzu5g8qAqJ
yvsAPEoe0nHb7sKM85t2qV4jL2YQ6thmR48LFHJsgDQj8F5Mo/ehGicAa8Etn8cvYu3Dp23Wy67f
5mEXBTOSCEtH3jl17aFa4wPuHz+OSrkHEY51gcaUnRsU6X3dfixN0D92vGru2BC6qBwgqB0aNP+5
7Gt5gLl1AAwQy9KOIbthHAJRHvCKnrK1SwGsbvXzSECdq2oyxQjnwaLvyBtSgQKHfoUnkH5pZA93
RfIbvpEf4M77MlLRVqzQFYuNDP0u6uJHSCZm5+w2lMMEebupjbpnAZyjWSqov/raEUn4lnXngJ6s
M4IxWfXZJrX4gDz3Y1ptB1uv69uiSWp71EmvLhtCCGUvIl+Ar0L7mEWqHAFOFSKibWnmWuyRE/w5
pFvzg2TB61J38UMMV+tuq6PpQHQQn2ownummuq9jMoXPcoXWWYcpdBrBqqnUsaBn41Dokt8QCdbW
SzGkGnZWpe85UMjvo8exis67zodMXDm5VN4EDYqhYI0QrTEAOIxOHuo2il9sk7a4OKy/6Q3YJz2q
9r6qANTKjrP3FNkMgOcrK0LnzZ76+lGxDgw7G7Dd9JxDNWvFlzH0T6ApWzygotsbuyKjUh2bGiCW
TsxSmshOZWV0twNJcjSm97sMndFTR8GYMqfZgQxU3Qch376tJF2+ua2il269YlumhoeyznV1IOAo
c/Sg0zC5k0ngPPZsXc7QV6mDJZWBnEmrg3XIceVx4N47VLFJBIhRdwi+2FqhmVjPzZJ+odDQaTzR
Oz4s6WFSmdsxeTUjEHiwl7mv4gL2xT42GT2ECUjWZUnHMY8jMu2mhjaldH78mD0kbWFo8q2qptd+
tc1xrQcA543mqGE1aDCxIO5DB/djI72+j2RGj6lJ3tqYtF/Qsk2XKXbVvZoiccYW1CB5MEU7KbJh
N2HC0sNguUJLAqUesbPs+xoMMAOxVi961LAIMEzlkbRyLlJVj0WVsBUSrQSR1wxRQSr9AyrfdFCt
sp/Q0qK8WVPxwKgO4dinDqimVV9HXX9fe49r6eyTXcPoUE+Mnno2p4h+hA9WLC8BoW+eha8MhnOC
Vl2Ls+zG+igptKeCtHMEZiv0t6wj0Q2iJVPZYYP8FfkB1C8e4KOOKuAlKNcgEgy65wAuWhHdQFLF
Spxdc0rhGq1lCrbiGKcaz/XUzxSNwBgfw3iAMtAGUDTGSjYMbe+oH/TIwhqnwKhLNWr3LbUmavZd
5SjIwho0cTFUNnxRq/K4smb4pNr1x81CHAkRxWnvUhEdbFoBcGu6D2JXUjZjpk5UL+roOZWQvtIq
fWeRUPs4aKpy5rwmue+gHfU2NrcQz6Ji6BJbVkqwcxa3+lKZTqI769aj8DS4EWib41w48nNrmtHv
WOaqlyl1EQyueo5Kterlvhp9fWu3abiI1kWwAsxNlPFWgiHXcR4ys+6DUG2lqz3ZiyRGq9mzlJU9
hwhsa8YR765Q/E59d+vapQRwxoD0AsCIOWjiuSbtWSI59TkqOj8aaCp8Hw2owPHU7EMXoIknLVwM
QuGvAO5zcHmQ6uJ3rqo/Fwhir8pMfBfgjP9h51SdiKPowEfIqSdS11Lfa5foAwpy6HMqQixi6+f+
QbcVfQ9W8LZVvGxHT+dnMg7Vbb2mDm53THcaCtBOc/er7kV3P/le7ZJ0ia6Gxi1yPXLXQmB5nOCf
7CfWvxm05lAeUG3jNFD1cW2GsBAdPJPBZ+25C0MBD3VOsE2sywBqi4cXFRA4Bz4AWSazDASKHq/3
MPDfmIJOzsKtcB3f8358qKetuZcLuLhZVncZTiBEIhfkNDyDLt7NOCRd28qyM93yjK5N7wPbgBfL
5m26r7h8sj1FuMuQ6i6wPH6LUXcgijAMDywb6XF1MOBmaRCFsgvoBhuENezgNLsbuzi6kTSqPl2K
YEuGE+MUTGAyI6oN7KP2s5my+AZJUHUao46/NhMWKbbswC81onHraG7DVs/+Ce0p0PxMhBDbYpod
V+udKKq47goMf4UettVtCTDWn+kIfZYkn9DeKfg8tfF91/vHlU3DFe2ZUliv4mzqCCxXR3g5JQC/
gr5FbvU3UVQzBPTChN0vhsG0d4H+ujW+Oo4baO+JLtWp9pW5E7Nv30TQbPsJ+cdC4vg7mdlb4B7c
+X02mvYWwIJG6KSpTotMpl+BvwquSy/UjvRqOS9iTQ4xq80TBfhnF1eXwyCelykabmYIdMVGQ3Lg
8RVFRFQQujsLyxja8jHD9rNzwo5l2qr2pKIgfkAoISkyG9M7moB4HPhqDxtLH2HrwObxCoxAJn8x
OlZ7FkBOTOsBjjmAEIcUXC4syNPBrHgAo1WVLl7WYpnH4Ti3TXQf+Q7UD2vuagoncTDpywLHFckj
ON90Jh+DWtTtBO4wYX38qqEjXMS8XRVBzIYNzYcRFiQQiORqXmQuQ4nyvW4vKdyUXaNnd4ElNeFg
27LsHidp+zo7HJ5TLBR2x3E82fSKQi7ibuBt8quKYZVN3pDXphH8LbPwslm78gJ5UtB+uh2Sx5oM
y+OC0EeTzwIYypakHImMxUGna1p9YhzCgmrar6mpUDwSxLtiKFFQjTtzH60CBWHQtdi71WMV9S90
QoKRREMIj6Flh9ixWxKszTNMj/PYTeAOiNnZNOjuYgCb7QQdDOmh7qaNgDUpkyDzHM57plOgS4DE
+rThO5biJJvr9lMbt0GajT+kS370lX1Zlb5s6MXOwG1+wiz/gSxE/aJ4DXZbEFgs/YtGkQ2AuP7a
UW8TSOlIJPBIlpDnmoIHHarJHotvmSaxl+O83LRNNRaAH3XRdcwdm8oCuFvXvlQtkUU6ev2w9duz
UUO2R8Pf5t3kkYsRsPUa+og7eVVCzVl3oX6CUA9mtscJSp3WOVXVR5A0Ta4npLiuNMWaASuVaw3c
MhRtMeIAAyoHiBq6PRjfYdIvCZX1nUQs9sDAxQjgGkyM8w2Iif7cMZBUQqsp39w45DHydChGM/IY
Nh3NofnS/WJn8PabPYqrCdPqJdtDhGNPi9cfYPHApa92QtuUIr3TzrlnyFgtSQzI0ob3EadLPsAs
hTiYfk91MB29afwD7RvYDp3dizbbTgOCGiBEA1PfrfBhhoWi4ZoMK2QXIJSWRkB3sEeqhMIlCeid
NnH/WDddn0cWBETbdvYW4qQDLyY79WanICyGZruT3mdgrdXb1g3v4bgtZTyiwcljCKc5gljzu5BQ
wBmMkWdihVM5SC8sVM8MGCqTOaAXihYKYly5dvYKCdIYfCIT7uhGfuTgQ9ZBK2RaQgfTrG8XjaWH
FnOr7KeQIdtFACsg9aqkKTYLM57MwVqaKfw2Tp+L8ICb+wyEr278t2WZ+YOvCf8J+WiDzqVgE6JC
yvmEdHIE3XbvpeoPDaNPU5/YAirkxUj+DnPnubO1uKXqqgpvaCPtmj43IKaPBKbWVz8kzWFES+77
5IvlmYJSh7RuN6734XWnSzlCL3WLVBvnqdv1Pc36ApNKoDqj1Fd3vI9uslV3RUtSWBtEfUxu65+l
uMbnBxYeqJAPkMOSEifLBi6JIRrUuyo3Dd7Z6Pgt3tO3ZH3FOAXIhpF6QLNOnkzqr97+sOW9X5+Y
AqmRten0TRGJLjkTCdwqidynhctP22ur6dmVa4NBbzb0S3h/8z5crpcpwwOrwbmUpLE9Hjx8gJ0R
7a3uZb/HAtoldSsP3KMEDv3dQrp2P6EPL9Lqia9SnpehwpHFAV5gBtQXlXZHKixuepVsd82GznUL
OVhv7IvbHNDnWNXBK2pumC9xst4gp179TBEJKBJwWbdxyMpNy+nNSHebSoBoWtVrkXIVlwr9eRmw
Rd+2CbT+gsY6/DLBizvAPA3OG/SNG5ji0z41iuUdetlfW7zqn1ts2r1pERr8/xLi/zzd/V+KYPa3
80X+PKD9Orbj+v3/VBAxRYRyTjEKBpNgIPnFv88XCRjmUqWYQohxIRg6kEQxRsj854ARiIgYURhi
/Ai7qot/EhGjf8To1hPMKsGIEQq+/H8jIiZ/UskYRb4jS8MYy5SG+CrDu/vjdBE5sgodPI7PpB69
PPqo3V6pZPx2MP10Bzc6DIu/V+b+7RUxkY5EMaJKGNCIS/MXXS7E6WcnNYEPGtAlxzVLgUIjhX+N
cBuDDZE02+XvX/I6DeYPwiU+F8OE/YhCCPxNME1xof/4KdXIAO+H8moiIiSct/Paw/UAvh3nG9nS
wgudog9IqnYHvF58dVRB3VkF/QTp270vmoD8EXHs30BS40T7+7f3ZyH3+u44gBsMaYWmHGMw+lV2
/cOEl1ghQm4FQrpSrZADkONI1rJCzYx9DymnfOuWrByYWl359y8cXT/3v2bL4JXx/xFgDUWUXAfd
pMn1uv3hlRuXpG1tAgWpgwXXijCLD6KLN+SFVe1CYIehm/ImIebBCW2i0zUiN2K/nIKogEME8H4d
XdM9wUq2wT/3mn/O6Plv5OYIQ3T++u4YQDmaQPG7jpOHkP7Hd0c9RZAxUWAlKuUxvARS76NBvgAn
hmyb3ADcSI+BCRBqYYlByU7SWn2qjGItSXja3x2CppfeDTI41xhrEpRrEiAp8n+5iHiO//RGMeUn
iUlIQvAUUcbiMLlK0X+4jH3WJNyjWgJaULGbRlRmh0/TniTmhBxTlNmqQ9cZUW5ea7HQ93Fo4UPR
LrUP8N+6u7UFiZ1YsMN5NMzTJYBZWLQYaoL8dmZGmIIIK32Nm2CsS93U0VpOM4t+OINWomgXFFxc
rjj6RsERVfRZYLfHBREqf6G8id63CqXQUZPKgbPVzgzycWsJWF60tHF8aXm/kV1sbNwMea+yluSk
qRV4IiuMn/cdQhjtIyJRjT+IdBhaOICSTqXF5iZYPtsktc+pYRiZoyufvSP5F3alacZgunFdYPfz
im72YGcNfaGyQQqsPUr1UrAWay4AwmtujNMTAfYwVOsNOoK0ykNlA6BphmHyUZLOgdkNdvE/RFoj
Y7mhiXJlUke0uVsb2IjoUCQc5STEb9z0CmB8DmeKZkb35GKmFQE3C7iqQL3QnCnkbnMeMDwrzAlS
0PDDfUeABMlEgJBTUso8NBSXEo51NQKX9hhYoTaCIHU/A0Y7rEEYvouEgZLlkC3qUrDeoX5Hw4Bm
UIy3uoL0uofKW3cv82SnUwYWLsgXgCTrg4Nb0YKjH7vXKIX1UXLBs49uBVqYMxPXRR857wtoLek7
LN6pg4gFfCMHaOkfE2qxT2/gkE/BbH2fd0F9Bd6yCVuaVln4MzO1lPuW8+qciYzuk1WDz8NcDcgf
ARsQWlZ8KzbkQeadX4XDsIdAYA0SFxaL9aivqtbVF5il2UejYN0CZk5QQk0wRIC0RhfGiTW3VSsx
bylqGfcvjs6QNjBipeb7vs7AHvFhfGTCo7YdiR3eAuws8xGqQPKsGfLCNyyYM4RPerFcMpgDKzAg
4Bh5ZHjDEGac1c3ItD4E0ka3cZf96PsARXgSKPljszQg6L4qs59C2X6sLWMjct0SW5WJVx/tmBuQ
E+sHd1q35LTA6/2IYG/ko7PTIW7I/JNB4jgDlQpfUguGr4jhiOA9bN4e7WLie1tBmxZIi74xqN5l
bCsoN02EpsxjcguCeGrP7IzPv4L2xo3PMMtlqkcE3gI177msMRVoYBRrl2ob7X1vQX1OWYt9HCoC
xvtkpsltU5E3TOeqgJRLGEIQYls4xow5KMs4J/ZRmP5KrGhfgA3xT8gnDPwJfp4XE+KrL0pjCFke
o0W5jQyiVKvM0pIOsd4h+KyfWxqsYGPs0L5JhbECjcEkmt0CBgzbDG43Ac8uRbgLQVAg0TFh/9qW
dbtNIRs9061l741fhwfjkTlOxhExNTdgLldj8Z/xqCQJch0yddKMYFdRIzRCpA9la/egAZjZd44C
uhmj4JfKuDmPqd92Dl0u/AyFJMdC1xqwsnLyU0EEK7Yqlsio1cF85SgCcE1GZPzgU8XKqTHbE6QJ
ZLjgPp6kQIbNt1NQn1cbOI6YbCCLaL46Xs6iN54IZk7ppZkgnIQ4uUJMEZM8ANKlrV2+XuFCpEkS
EZ/JhAlqkxth1wPPO7QSCggmT4HxnpklFyk2W+LKYPwXAMWCOsVeMf1INUWzNryBhhVse27IDJWb
ELV3Y5uBnRWpLNxCm9vVjeshHDtm75To6E08hOuhrRXR6F7nCaNSBveMk797z5ImPreRmfd9DzHq
YqMNOlvMMzPDnSPjUx/G3Bwhf7rLGiP1VYDtTkA88EyeZjsguYTJJo/B4FsQ/gumNGVhh72snhCL
c9N/kHceS5IjWZb9oUYLONmCGXcz5xGxgTgJB+dEAXx9H0RWS2VkTVdKL2YxMpuQzIx0N3cQ1af3
3Xve+kOLe/oVVa2b4epY2+4T17p9n491Kd2XPOnNIcXfxSFVV6ToMPEqwCHq5yTEVQ6ypcv1u95C
kHAEQY5JlYVPT4rGZJ6NvtQb/XEujNtkiwOG5qc6stVzPi1LCIVqh+sShonyURbrQyM7P3uleVBq
Ynm5+r7E8bVbRaiv6S2VBv1AfhxnodaRkCp6mzD1CEbKSJTHAkVnUIiycvxxgd6I41y2/FOulR4h
BM3VI6EECm/z82ZNClvVMMMtCL2fyAMj4xAEY6ezQCyk2c+ICFagS3ELCGC0MHqL4X3S2/k08RFA
s3jCMUhzHXVba1/qrItk5ElpjxVo7kO5szGSGdpQpcduQ+t5+D6b05gpmPU6uWjon6hkPRAu3zKS
maiCcnoxy3xEQ5USObRS0RW9ywWN4jfJmEdcI5EtPTZpHIesz0l8SDNTo9SicW3soyiW7Yuwc8MO
cET1T7XMoqpmjcIVzmGsAFWLHqpWI6yDkiNcHkLCg44Sxcey6iGWzYNxxnqOc2ZI535HqSE8p5uN
xNNSMaNBZ7iTbWeEhMT5cQ7SSV4bz9TQaHynnejD4qqZ9ordGXctzfuJkIqOj7SuSxPJabYWLGg4
ih5Ar9GIyiWEBKhjpfG9JSrroKsm5OxbeUVvKmLSTHgkzGfe2facEXimmSjZRIW7CUhUtpTNbWUB
CjMN71cw9XHxaceDtl0jK1g6BfKG1iwGaQ+UwieL2t5xB9pOurdopamScpB0RMw0IrPv5F+Y2KTn
dmxSMopFWh36JI5Jqul55+WW1XsObtTn2dTsbwkBpvHY1k5ToZmnen0gURWxcyDN7xL60Xu9mip/
nmLHr9K2u9bl5hRiNymutuTM30dabg96ZnRH2tU2Xb2yumiG8jrRoOJwr6uXWiviF3XBCo9HYFB+
GBwDT45pOnuoWcpX1mvWczx2fdDV0fjBlTW+D0oko3imPDH8ehE56k6VBi8tjO7VbGuatOaGNYLp
Q8606nAR1HOwcpbzcg0jWI9Asrh5U84+7z5VQKFLmtiPcaH8aPIN44gsdFTa2kJ5n/g5c6FVVUiW
Z+C9ryv4CHiSFo0kh1n2025saUGIpsayIJr0NaPFRlretAl24hTzrGbmTo6OtoS6ZIwUV0ouzpOp
ndI4m45lRJIqWk3+kPFHLvKYeXbD64Y+coi0LN7pNmi2gLVL3NVgCARYsIexMHBxLLE2HcQ8x0Er
NfZNGIPylCfE58pBae8Wq1luS1Mid6PggWDCpRxECmS9VZ4P0jLlPziaJl7vCAI87Bo7pgRIUQCL
ab3CNsI51mSCVCjGY3Y0o/2EExOdSfEoeNul/lnjrL7PFr09lg7mclXU8a2VYQhl/dVao+rcLPSB
fQ4Ax9iSDhUwym9mVIs3Ixrr55FiZ1cU5r2cpzuKOAgxSd3vdEluXduaijP+mN5rZCLHiWKq+ISV
8bJKpJaNVc3Y0AqBX7E0wqJzCFBtFJW8LZsnTXBGr23c2ku1NJsfLQGnkSs7sTRnq2iUwEGcunNy
q0JpLZOTahVg11rbdhVt7q9ankcHYRLB1EaxnJa+GY7NJKQnSi7F74xKOk0iWRNCi6LhvtNA8el2
Wv6CFf5liQFB2VqzngStK78ajfekSUrqkLENhIP5t8zTaZdH2s9W72rQl0TCgzTSoxPdPDKASe8A
C13Uq1QuJE2TvrqUlYyxWI9TK5gTjWp6Ibe8jrkIwckMp6WxTJzDCzQpS4KxI43LCZxW/5Ss+Zcj
7P6zFE7u0whyajdRY9u1UhVVdRTRromzYlfIg0S5n1Rwsqr6jN/wc4nqKKT2rk7kbIFBqfSLhs3W
k28GnxjzPOtO39+hKUpuXWwKOKk0iFhZB5eLyiNaOalPZsYtxkbUb36icXMWWZvHaG6nKixEi/Go
qVrnAiVidasR/Ge/aXQ4pbIQoETz4VAZ/rQ6oqHjpupt/qVD2UfSRbfNfLf0uv3s6BFnp4FE+EkC
DhiQzHix15g11zBKNyqq1JsctXtV6sGXhig7DjVWYVdsyuOqTGz9RUsC23VQJ6UN7EJVLAd0ivEg
NqaCgB8/ck9mN9FSzY+SqA9HR7zYETbKZZmLwwwrsteVNdAkNmmlrhb6eCT36I1C5dv01HaTVieT
YI2sKiwvm/BaiZTliCSoq7C3PKVpqu0lSqmDTX3Bga7SPgpTLsNyFA/a0BgLe4GTvJLCuDFJbQ0l
1f5pyoZ65G6TDWBrOThpunOacQm6drhbilmcWAs4ugmpxJQEKirXMcskqspeOqdndTQgMVS/1Opo
E66dtlh2k4RrXHbY3mNe7z3SVxRSHH8vLZHsGGGnvZaZ5VzahYy0sQnmBtHj0KInCFnLecft/6hO
JDUaWAAe2NiRtE9Rh6a67CVeIJfuhEbuzc4+q6IQr+KXfj9vUr4tOldb4HvBlSkhdVi59RgtTRNi
9sXfbZYyRY3xi9qyfkuNhIbm1k7gvDsueHLjElwmIvuKf3E82LOJf6ocxwFHE3SMx6Rd8Z7oW+tC
/9XFsGOKD5nORkSHo9haHe0yZCe+sLxa/ZjAaGxH46LHtOncpOv0b3Q4IHxM9QRNzFjectxoN6E0
v7zfS7uXDeMNWwedBdPuYL+Zpv5W6HJzMzM5O7Z0Xi6dWmk3fesSyTXHC6Gk8j0HSuMY2Xm1a6qx
OeI1xmATS4lyqDrUcKkC0jmk3XxfJ3T82tThX0tRu3RDtcehnLHhLrr40emT8l6KofRlCev8zqgI
p8C1zJe9A7JIc3sUr4NhWj1/cBLAoycCzGHmc2Ot8ieEwDVwRnv51HjCdwJqXIh7Tii/THOnMgKm
Ykhjs5sLDkGBE+UtqwKeUOijvzqWhEDT1u36Unu2VE2MQVQbFJ3r4LzWmO9S2g2y8XOS+nHwxqht
7/utfaqtfJJP43y8jyxpOc6dhRCa590HjgxnnyuK9q3eerZxZXxKv7q4i9Nj69KsJ8r2x2Lr9bYZ
J1rX1NZ7YWvya2JSyibNPO5lWU7e862b3NBORBcwKbO6YVcXcn+cQKSeiQ5QIw1582QD9bwHDFkF
GQ/NnjirDB0DM8bcZJNXjYO6I19FBEpU9/PSJKTX6QbXqvJB/zHGT0mfPJ/Ed0V2Co0NSyZWUG9t
dYbkTXAa1rijHVXTX+aUZCQu4btoX25N+3lr34s6l06xmeWkrLeO/0jrv9w8AGZBtprEX2YetWom
0DrTX4JrunkJIrvgef9lMHA2r8GwQBV+aApaMvtJc+Dyrd1MkE9dzJ+WMNegVUR2aeL6sdSiuf5I
BhwhZERUYH0kiy06dDWyxnXKCyMKhNGCMJs7WTkqY4dnFRCJapNdmYUekCCfk5cW9Um4itnI74rT
mEsYweX44VB4bQSB1tmR4pB4CuF2YddX9HvMF8hLNugZRCNdl+h/xuQ+TbydS5ane62z4iREwaM6
LpfCtE9GO0UCv2e+2HunioAjVCuCy7lRY6S0WoK26yqtoeLrUxTJzwabU5YiinjHzkfwvBbOeGM5
rfK3dhBAxXqSb4AkeWiNb+SbeuUuAbBhfqHA5U3HzzFtDTPi5yyeYDL1MQq1kpKbxFzXKFfdJKPG
wjL1WZhRtXxOChRMlQMBBuhifHDYqqOTBU7zZSi74oXTUwvSQi71H2sHbGOXVrax3oHiUlN6kU0S
GIbQ70asqRzPMwIWPl4kOJELp9ZLDO2iP5RoiVD4hqi/YW2JqqOljkPr0lgFQaJX5bkqGgmojo2/
DBtaMVe7yk4gb0lTfJ8YkUXIZ0Qj5tFK5w0a1xRfzojm6iuKYRrPMAuGYkdokzU9UdQChyAeyJrS
SRlaYr5CkPkinFLfKfJcFdzPzkSGR5jM91pr0kHoiIzUXrViQNn1WMtkd+3b+TatE6+3GZv69JCk
6qBCVev53y3KzgorSl88RQ2PJ/EqeVndRvSiC/J1wCa7xomOpy7qkPGAslJMVAtMs0lSTDmsiTBm
tFOl+WJmvbVi7LTGVxoeYj/lSWE8mGTbIesYWHI1IyJBxyGRM7NRafaFqjy5xDENCE8jiZwQp6T1
5PU8ELKXUn1agIpzgddg1InHKXZOnKgQGSr65JTEQ+BRrqMPrS0FvEQF5js1fsb7VUt1qwIsC9lS
A3CFqNFo4ka4UuLKVO3gluZKmtDMwM6xrNCMcNlb5qcsgSzhp6sJ7tGcFjYQbHezeVgrEWFsU0lL
4k9pPhO9U0pv5MD9XXRRcus1rfocLPJnpirwB01Nf9V7GWi8Sgs2dQ3SUSBaylmAW40MfW+YkdKD
RDBn+1B3HTpt0ulEqSZh9GfiVLiQKKtuqqrhNR2nqqBJC51lUef1jigX+Cwsj47Ghlobz4a8yIXX
ORgHoA0l1tsK8i+UUMrZpefKhj3UWFP5mg5bc9gueyv9mjAuJ76SWGO+74VOyY/+TGwYGaZ3zjH7
7Q6qAN631I6WOeQn196myTEGrKQRMb96MdJgnC2ePuxFONTmNf2mEvR+smNtuFO6PN6hM/DIyAQR
bH+gfoz3w2Cs+WldcplWd4MF3a+1GItcquMxdbO11CB0QTe8FRIGx5vRWqUGe7kqyMaYhlocJDWt
wFVPLbZwoFtE4yzU+MVLlNI5zVWPVE+YmIVtyHHYFMtgwHEbtPIom1SJAWc1Hm5QSzr5YmOUf6TG
Vnamcike9SGpNC+pR94KmYM779xYSoeln1jqRWFRUtBFRxhME2y8HMHNAM9OT7kazR1eyq7EfmQP
jnoFdCerCBIKpVWzmGUBMFPnV+h4KyfPbCSOgeqv51224+TnnGeqGegc8+5UfknNbya6nHYPf8Cb
x67+0RtC66EfbOHcCK7nI3qu/ZaC7/uxqG0y4xHXiheVorPhZc21FziaFYpjNcuI61ZJSnOYp6vN
6wcRvgKnoCx5L/zeQVw5yCloJ1jWEj+hVaq5GSR1AeAni6OMAJoWy3fgmI33aNpM0ZjQyaLFA7cu
UWY52VnCIPGYTpTdfKJDfEvTowqle9EwTds11StE3PJMD3NpfEfXdUhKLb/aiEVxJ4aOWDeWHnAI
lhZruE4bKeGJV6LhIJNnEDtcFtq8k421YMfoErorUzXpBUliaHpeie2+hjHE0uiycBVWMJZqe60c
hzWPTXiE0F/NUcgBp6zOGELFuddXm3OiNVjrN1Mv64/Fsowe07uuLieD89F83ydVTHlKWI9pFGTQ
sGzbdfssBgtOU1vW9DkWKbOnh19drKVUyvIgrymhwYom2HvdC+duymy8qv2s2hWndzWma+s08WOe
Taq63xbPwORlI0+RjM4LsUTSoWVuQzdL0U0ONvFHwG5O/LN3cH9pdUxNV6fEGJIJuQiUjD28GAbh
Mb8bOw2vSo5H2atbtjoX0IE4R63qNGHTV87OkGxE/gGVH3Ner7IzJCYUB9DI1TlS1Co65bZTmp8j
wIrlljlDG991Jukz1wAeO5zleWp5AxFK1FOfWxkU1Wmglcj5WSuIJAzR6jMSoum5QWX31dVSPNA+
k/KXRmvl5SQI3kbf1dVcIbOqMHUOWq90w5sMK2J9UaOtOrAV3J/YzifHCmw0ivZRj7IFGhwW/UYZ
nNEzMcfALRRauiVH0H0m4usJx35SvgeHq8TxUjRjDh7cYqd419ckJUc4i64cb6jyWX9PWlR9XsHE
WEHfMr+BHEcf4xFtjdG4jhsPoAS4holVPuWVoj5AYMvDDmnw1Sry9SMm23wB0q5w/DWMEzG39VU3
atLzdd8/WPFa75sF8pCBlX2nDaa9zymXrq0KhEFtFBlvbrRaZ4o5Pklt5NGnK2s96po5fOSlFfP4
OKm1k5OkvdHHLn4qTTd99Ws8p7xVS+SvxdQ+4EXMnJMYS/tkNoSTYZ8JkXo4kh1PxNHyaslzuu8J
Nw6qM2DOT1brx6w78PNkEpgSpa9vDTwKVp60fibFxs8yLW2ixkS5LtOSDQeGgcjXRCe6BDbK4GhL
Hh28RlHDDEtr3FgsBsaeYxXBYKSS+r1J8BxCGYb6GC5Y1NmH2uRNW/VsLxUzCgB0l5Op6ZjicW94
piI5xyUhIB3PuXWXOBuKbhkG2yN7HTGYZTZ0iUZIpOzKIlkfk1SCghz3lay7MXNwLvaqz9DGB1Ij
A3F5xXLyK28QMXwLfCCzOKD1bGwZcG1QiRWa3lN2HnTVhEWOjAIzO08rhxCy6MLJaZ08wLSVXFf0
1thNG6L5rRGTp9eVZgLX3Ubl42oUyRe9bBY7ZeLElpSynHlIyo3mdWVCAnZKBiBleq4H1LXVUQyN
1vttTti5LUYYlzzK4PDS6LA4DDHJbHsEPUQOamzHjskha3xQ6oLmmBK9Gjbi1mExwAl6llLXRrBm
ontdhPJlp3qGx3x6tgwFDOBU58GCokV6yCbZ2ySgvSQyLQ/1IAzfwvsHS9ui3ddFvXEcZkwSJmmQ
p2TR7belEPVZwWJxQ0zlwV9FW4V47GV/NsCPZU6cklKL8L14/GhAAZ1ajYiKwobxokkSoWU2Zu07
Jammd2BO0pHGGwDFrgESnaXdLllFP+CPkEbCUwyPcAWnYy+fjUd5tsszTpLapWNtM/GATiJw9IGU
asFB/6aPQLrcxhA1XrLGOXBALl7oOJT+kIPsAyxNzgfCIaBXnUEFp6wa6x9zOrGLYSivn0VjW3fp
mi3fnaZVAwfyw+ZGVV4rRRIougNbKuwqBAstl9MkHAVCltuVxcmQ2MmXSjXjMJbBkgmp+YJ4PQFY
bobC3yxC3n8kQlm41RHsX2CmvTvq0D647NbiGSmGzzGO6mOWIkr1ahZ7hQ1V69+7O3735mDtYLA1
WU4LRwLeR1Pb3Ex/snZ0rJdy1SSsuRnBf9fWNOO0RuP0IQyVfptcWtcMf2DyN86c301Svz7WwE+C
9Utmcrll/OVjqzGdDbL/NLQryQIQVCx65Bdo3iyppc3hgGE29t98piJvdp9/2oH4VMhtpMgZXKzJ
UN+cvxhuut50hrKg+zxM+qZmZrVMH0pm8XJxEA1dmMxifJqjgSauQk2NGcLO9jT9OfFNubkOQbKY
8vtS9A6QBimVObxa/dy8Gio0ioMpoZiDD4KXY7zTbqaGxtOffZV5sTAdYbJxqRgg/dGgM2X4wABJ
C2gEWqGwMzsM9zGYAHOfIWtIXlus2t2kNCP0YEEvqxwoa+/xlCrYgOSxGfbJWMIfHzKxLEEuIqv1
lcGgPYcHXGnfiW9tDhIwtKyivHRIZUx6e3LSkQ5qmw3SQY6WXKKrJNrGs8xpPRhaBaNDywpeLc4K
72IW7HXJTI4robQKNYnikqkuOtOysliCeYX+F/VocKZs+kxpUoyDncpT4i99tRxMDJwO/mdjyzt0
bXNUcrOlb8L5+hXLYlv5jVFLP8vKTqk15hk4Gh2r9DsOWNApaTaRLNUjZfkobBgBntTNI/TZae7l
IJtmjAFtspr+0KBEc9CsAY5KqGOSJ2fa2B6KcgBc3Dk5wrFjdd0JtgfbjL0KOBaz3WF4iSEq537T
OB3nMYlhExDJMMzVpqaVQWYOOPZrkoTIAkrusHxjmzEY+DJ2R10pZCcEc7IeGmeR592vd/IfY+X+
4Qz7Y0ran5Pkfw6W/3+ZY98izv9zjn2XvndvxfDW/feMw82Hun3JHz5U3KaaZhm2Y+myRfMV/8h/
D7rb/srETOoAyKX4gNnxTyOqZjKx2UBG1FjaWBQ2c2L/x6S77a+Yom3KPLhE5BVd+d8YUSGc/cXv
Z9J61PiO/ISmQZEg/2X5YXBPkmEO+oJYlhx4dJ7KB+UbejYJAaazNL4ZfObH8kgf+axgqHfrndjl
e+vknJafdLc/h0Nz6++qJw6w1+Iz+1R8Y188rYDzPsTLAI39jS62Vx0Wrw2cPTMhDvFeD5zTepg+
E5KCZP28+Fj47X17NN+Sm/6V7uuLcVYB7fljsafLo750T8O5P0oh+td18Iuw8kkaH/IX9b45Q26+
zw6MBXgAEhwUtyVo77dxI6NvP9HzwiTuOWF1re/FswAliCPofj3bu/nMTJhD+yBdtQ/1SMgpFLvh
bO5IqYbtLvKHPazcoxXC3P3KbvWRn/JOO1n76KV8YAlxPuwvGpYxZ8XJi/ejibMQKg/2Cd8+tseI
D6WPe3VCYy8/x/OVfppzex8v6bHk28Z3yW05OtflhUt45nf4gm8aRofVTY/ETALjVF0t13KbsHiM
ntRDveMH9HrvqfSsoAyas3zUzokPNitM7uyn6EjjOKg93Uf+2YmfFV011sdvxr4+KiF6STDsx0t0
v2HlmNPzw9rnOx0WpT/fU/NxII5Cgte0QWlvm34u4/rbjwlRHjd+L5QTC6w4GQeOKV4VzifGIzXz
GfcAPOnvw+NSUcDT43SNb+sZ7vR9c2p3hCqzQ7s3fNPL+L0GF+j5MTskByss9/UuPqnH6qn/Id2V
F/vGJ7ySVERPCZKDDEWHy57v0h3YjwcN3KSbfcaOJ71iurmKnf21XOCNTK/OA7r5q3YaHrsr9Q3T
p9YJ0ByJD6DUrrSX79JQCWS/2dEeCsc3+7gcgSD4jhmUJ+UqPfJ8Tl6aVNe03Fuh4tYXvt5PPeTi
0DyRXMEywh3ZFX7znbkZbns/3TiqJghFd1y0EpXNn9nyMJ/4Cjt0mFRE50IgnM0ZfDMjBN3y3fDh
5u1wNWZefLmVnktW5SELV7cIgUR9hsMTsBfzRa0QEzCbcJl+1AHSvR1E3uj1gRpI3kQYftf+KC/E
cEImK7BNYHrjW3xmPEayxzwli3r+agK5zatzjrXa7cZQMb+NVseb/CWpVKHOVxGd6Faahjdr+1m7
DO7tgxCDN89BcdJdy0OCwW/jac/T/fJoPGOn44DflCf+Gy2+YvHqwus/Rp+hAc9FgONw39VYHrwF
zjTPYnEumR83YfhmGILhYlcRDtNmCLrs5Y9Z7z1kgABoxg6O3PLWHtdXJNzMOWIs8BUvy47RR/3E
eRZMYRWYE7/GsT1UQW69Fcf0ajy1X6lq7knNRHe0LIIhXI7VWd8NoSb/NJ7bQO39/jo+chS1YBOF
/XW6YC/EYHcxXiCAeanHLIqZwB2PMQfdytomV7oFjY5UR+KmSrFcLTnEBY5MfuGLuT7htvGnnfbU
HXmFXfNZZqbH6E71/QQMbqCLVOAicLNLfdM/bdU1gznsicYdW/Bg88EqLsVb+kgRtnPUsAL2vpu/
MER7chu81qTgMH26+b0U8FIfMBAYfTBob1xf+VvPsVp/NX0HxtbPpnuVghyBYId5EI3PXfe6Gaj2
RSuC6h2vaGoyKxNIPWmeE+7U/vvsIfEE4gFYhB8rmHZPmsIMqECmiEXu4PJNEL5fl5L8Vv0D3BI5
mxwibfRBijHUQu1xXPdlcoM8NExHNchf6CQq3/UTx+jquUUtex1f09VwYSjYe1rjMmeTnXzBouX9
sMwdbsf+JU9C03wZQIPLr7Q26r2gIzVgogsY5yZX/vptdLBZ7JhgmHNwfONaL49MA7T34lE8Wi88
Ux7J3/lueJAnr+c8zinmONzn/qN1UDiI0MHGgxEu4jOxz7Fzj9lcvPav8j28YFJHajBKIWGk3Sh5
e230q2fpZj/0+08HOrhbAkV1iU5K+pt1kaXRG7+115GZcX1oROKixA/MEsCB782GW/2wRqwk2Bla
a6fC9a8ZMDV/4J3cQSQCVXBI/cIb/PRBBAuaH0GiCzocD/IT3+cb/fD7BAd2LUJeDsWXkiM4iuai
OhfznQysm/pZMDE5LjmwbpA+9SrzVSNCqO1aE447iIoFJ6yLG63Ufda3snUhjEkvBVjn747umqiu
5SX9JlfflCvjRpX4YNEBjc/9l8Z0kLb5MLpn52rkpxEXzVmXd34bwMG4GkiOs/c8BYH4KPuAJrLL
m0is09VfY0ilF6UYCG0x0ISFMqDfbHss7nhvOXizsOb8xf0YDrjXMfqQa0vlGzsW1f1Hb0N+ql70
FC90Xr5KgAMv1ejnjxHTacAPT0G1k/DMHceD8HEvvNsP9h3B1tQfLtDY+8pV3/ljuBTH5RxdDa/0
23es2gc+ipuKTS4ozjbZNiaW7puDye6i/0gO43sD5O00vms3sddPuNUEeUfTzW/12WZ+yTdh3JS9
6Y++Gm5TMTxNCYm48Q8JJJR9lxPF5UGrQwxmPKvYX+lwWWKPB9BiyG1DcvSIJDjW+8F4FaoXf+Kf
6hiu4DEftyqPkernc1hbu2Ny3MKauTtdGFOA9ZyUqf9m7xH3FJwKdijMYzTcZOZxCW8e/E+582T9
/07R/v8QVkqxEAv+53r8ru7E2/LnYvzXF/xRjWsKZTWTwymqqcdVTecoLn5uU6f1/zRxyKrYUYkD
QZfaUi//CIVZfJFFFQ53iggE1TJf9I9a3LD+E+eeA6LOVIihECf739Tiv4seQKUInm2jzREEZGbG
Kn9RHyJTAcBI9sFn4qL8YUoKno7aYLWWVEh97lAO5Rm7gvibZNjv8sP2saZpE9WyLNvWHWJRv2st
q4aJlJHITKfBA/DcGBzlSYv3hz/dhf9DrOhX2OufKscfH+NwqUgbkzfW9S3N8ydJx6lGqa0ShrMt
UUkTtdelR2ORsHKmBZZd8gfqkzYIhie1MvK/l5SDTl4WtZKBLX3JoTeRmRdTtpyafA3JhJapqBlg
041q/CH/ukImwEsOB/M8MA0QdnhOhZaCGKjkUrmkCxPVyCl39cokylqecRNNyVPetQtTTUjmNp6C
pTwmjgUwn94i8GSPzG2KyKLFSnSHyj5+ymlapj6Cytj7pNuUtyxZsycHTylVXY+R4yTgND8mXTK1
QZuk8stgp/UA/bJmn7DMGttdqQkiRplplNMxwn/0qBUZDhgFjix7VSk7zC2HRV/uVpR+a78SrAIT
meQKwF68rF5Ls74IIEwwVE0hN3dY2iatA6UR3Z20YOAE0m9QqJXxEOvef9C1N0oH+yc2JMZjVDnB
MuZtCoYirzM7VDYkXCn0JqaOyew5s//v7/zvotqvGw+BmjAlz7esOfpfso603GtNSSXNbzV49WMk
MYjN6FiJ9Sr3UowLf/OkcQD+s5726wN5gWyk++1xgxf3+5OWMEYvt9BRQZ43jC2usrqwzhaZKkwQ
jEa79rGqMnxt1aUHZxqkFlg8OvZuGCM81aOmb5p2CuvYr3KmJJMLSd61NWZnks1RMIITY/EXPpEh
DaElgUCS7AaaVjOpDxNQru1WQaCGfgrBYaVBc4inktnPQokK3I9RRuO6B8zphFHWJOjNcAooIde5
AOLSMrJOI3340k89o3tp/DqQ1+EFHPOyBfdokBKJMELG6Y+1qnGM/a9vlaM4NpIEf5o0JX+/cs6i
1DbAGQXg5rQynEqPdyljDkNVLoc9pCPl8u8/byP8/Un6/ONWofCh8SI/2Lr6l0VByZlryGgohdHF
GtDWWspgpmnE0xxoOVA8TXAscZYH9pjGT7WuxQw6L8o2sFOnecGdwVDAnMJmNTrBiB3F7LBgyLLA
a6oU7TeNhlTiOSU8XGHzVY5uVH/zcKv/unpC2LRwIJN1tbAs/OWSxRVpvIoYjV9WZPj8Pu7TE5xq
zo7jPDlUJ8MS3Yq0nBiFl8qMn4rWtbIDoGW8pyUmvdmvkrlkjEKk5AYzKwbqA2BqtFTjhkG39Dt7
ElYG3rUTU+FtbBRNNA70szoG/KV0qd3B7kdMoplUmH8jw/8uDW23x1IU1WDXozVvEYr+/Xkwe71S
9G3Sa8OvfhkimbMYKa89/hL5by6k8js4cPssG61fVwlOYV7Drvb7ZwGmtrpxXiVflajFfVo9oEfX
3Kozz+h7wHKjNItPI9FgnoFYOiFbC3pvzGlU/mZD/Nd92EZ5c2SbSbX2BqD8/SeppxVajSbFgdVS
eDPj2HBB5W9rpq0yf4DcnDc0RfU3n/prA/x9g6QPYJNI11XyrIr+lzjrUDFmrbQG8jH09jlLlPpS
4/1qmjsgIYjEciZyJh7iZPVqK2f0OB4kh6NcbujnAqYqUFN1ZGxqZvfEPdaksDDzOvXESHA1Nq6k
ZjKbCcAyFKBRqgAf6QxggCWlRkDOSvDsr/BtWOUS5j2ctJRAMiajvNxGHSvTdbTzqQ2Lnl3r2NWM
LDNwUsREH1cytpZMA8In4YY8GIOeBwsDleiF3G5VH3RJIrBZrJac3mfLmO6VMmIuBN45lMBYSQlJ
Zll5LRtjMDxW1HXXO1C76bI6eGuTZlybv3ms/2VHQgXVqWO4wbJuKfpfbvCQrHHkdElBPGZyfqZD
m0EzUlJmZyfRf3F2JsttK1nXfSJEIIFENyUBSpRk2ZIlW/IE4TbR9/3T/wv+Jmbzk3HrVkVNboUA
Aolsztl77Z2eyvJ/uh50bXcFDiBzORxQE8uCYSCVIRO+Il6wcdHp2LVHWcfqJM2bzKqvDKaTDxeY
9trCAhrq0lfSj+ZV7JHKhmaWBXSlke+kkUDFHs331DjGl8tzuDiZw9droY5wLTaPtnW8f8xF1pYp
+5BA0Jp5QK5m3qBomxFEo3D9WnkDUoAYs9VDUoTVZxjcbrvpojGiaAHW6M+VuzmZj7kbXP0rJdaB
H+udvFsiL42VPsi3Krp95q3JbRVH54Yu1EOl0A+WSbr8on9ErRPb26th2WTidDYyhFmohxIL9Q1a
suzKKxHrPufg++bODJr1DDmHFe/vtuWfDbAmKCrUqZUG5hSHeBXSUjy5OEI58SLlwt6dziRc1iPr
w3as43AhYyPLvy1aQ1VHqzw44OEcgkk0LM0BIgSp+5MexZV760A4IzQr07LuPpsdrfm/Q+T/Fwlw
ZjTxem06kzSZ1vPT4fgNp3pJzDH2/FSb7dvKiet7vmH9Wdfq8j8vAwIsBg9HCmYItotH17K71sYc
Th0nM9r2layM4jaRKv8+K7hbruzUt8he7H2V94Q8tob7I8Zd+XB5EJ2ZH9bzIYOI18Ue8ujrwaeO
08wmrS9hxY13ky6pStp5ApoJE9MGswi2nMuXFOvfPBod/GiDLTLThMd3e/iMCTatU63KaTfHEYzM
rs1Jdsx0SQmBVmT+Wph59xGrWoYkFIX81murut72yFQ80Ef5RHaXNzi2r8jGMn3kY/Vu7g1WqcqM
ndcEXRAHh0pPXgmktqvdlbs3z9w9B2G23Za99rTWf//P2C5joIrMOI5fAh+boBuVWCuwzEGCHBHm
9dulqbDZs75IAtlwYJeQ800MvEB5qBRJRdXc0UdgHJU3YlO8fHvO+vCOHi6bM6Yn/qip0zQ/vD1Z
qTluqsHxWR+X8G5smlnz0yok7S8cUYHYjMZPlixItBjwsaA/csk4rBdifW6mZEUzEJuD8maOvPZh
ShBlb6yhzhvfQnaW+RhytHEbd031iGwvbokEK5rfGPBo5wJ5Lf/ie8EggGcRQ6BDilrb8fgwXgGj
T5Pf91H0YusYuLYs6e3wPiriVj8g1eWQEFtJ+hja2fjStx2RurmLqrrSEQvX7ON7tiIGAIu+Ql66
o/+Lh6mtNDBvmbLcj7Pwls+hMUy/C8Cz7QdLRZxrBkfrGC9Doq+AgpimVdWYBfONGTefZNqF70vi
DM9oLyIaPos1ILjCsQUvS+Xv6JDsXykOtt/CKkJ87HpEco+z9Nn3qM0qoCao8rQtgi8sjuiqMwYz
ankQlRq+0hsnjKY3Fafy2ZY9CdOX3/SZL9dm3cNiu5Z4EJUfvmilTLRViMp9prGWQFSTxCoNgEKK
v20/26PxP0xXrK7skj0DGAlz1+EFOzIcixj0mz+EVvO5wSPjo2AkmpPEUmwRcmAbPzv0JjOn/Wl1
Tr9DBmFdWVrOzB02EyZ7i3XmYFdzeBPsZmSi2Q22hBH8RVatSvlioFA6IScUs/drmuPoWbQW6v42
iq48g5PtMuWHdaH1rHVxM//2l//59l2y3bzUcEO/GaHaJsItfTSyy8/Oomkp1LwHqTpemaH5MvhN
R580Vg5EOqB7aI8fz5dWo2keswZVZeXRxDPk4KTlFgJFhGh0yTgycbTq3Y2NfxMDdZLDL8l12bwM
SZ47xBaHNCnmQteQhyZrD7Rki+bntjsRToLa9QXpapr43TLpP+C7URYvIJy2txYyJJYA2TAHmFGi
R+jjUmx7UovsWx5ubGxDy4uf03oNwTQSD4x4TeQ2CsRs9ZhapBwVfm2ktE7qSLQvwqLgtCmyyf04
KtyuZe3K313a5U9d1iSf2jTGCK3cBA9Ll4CkvalwKIPaGyr0ydqy/LKYPQEuWmP6KHst+tFnZBMF
q3HG9HuRsJMeu5V3OYaJUW0m4qc/iFFnXXPjtO637OsITgVGMqAs9JbFu8N2itHLsTQN37PUv4Wj
m4BTNFL4mnVUjkD6wj7eTHPjPs9zMdHRaBPy1jq76p+XVqQ17cWyfi7TuEMSS4DHt8qWpeCIWkFr
7U07/gD+1IV+laQmjYwqtj6WLRiHLaqHpfHVBMkKWXrRUyybEeLjNFijq+rOxnSNU0dq4BVMqv/Y
C/ptajnaWxzG0a8asHK6hbllP6Yg/96sAVMJB5qy+60PUy43vT2RlxPq1h/4zHhDkGznn+aow57W
lx6Yo77+3GrO+GX2zBySYxeOapsQzgTF3kNEB49QIyw1rzT1dRYGKqZk0DyaFRbW1g1BpyXlSpR3
XyOCK9td3IHJ32IPoLUO5sd9AcVJc3NJKqylVk97XSzsupCdlvpNlWOav7PtWddvkzJPPqYOAsGN
jAqxl24JkMlK11qlGkfVf/+v86bA/uSwA1nP4ObxrhmSUj8Kr6D9NiRRwMpob4Aqzo8W7hhsmuMY
XL7e6dcLLIApQ6x0MNbkoxkrj0oZt6vHus8rBALCXPBDLOZTK0RzZXI8sySshy5AcNTnPcqCh5Nj
PmSki8cp01PauF9iN0sf4RTAymkGaP4TNYT/+tNoL1B+dAEXGGtp6/B6YjB76Ckk9ZaVB4AW0vod
KYur+NrWdpcvdVoz+dvKYM9o0Lbw+J/DaxnAtdLSSjwfwTrZUxMY9w8QkrX9SOYiwZWdfF2katMb
bMDjPbva9mlM4a5c+clnVgAXuTTbP5oknDmPFkGzlBZi6MHzXWOavdsW+eYSGClk420fdYRhi64n
wjmvZzX8D5eWEiOXxSAyuYXDJ0AGgiDhrwn9iOCguzG3e5jSArc01u+7JccvG2lTeuU8dOYk50qX
+gH1MTI5js9DWtOOVjmRqA6kxwRQQQ+BhW9J0DB6NWCmNW7K/ogOkoxsROpX1r4zA5rxzG/lBriJ
vyvjP+utUdoCPDYRdMpx5M+46Uio5AFvySyzkZxUbfV+ZZi5ZzYYdKZ0KgmrMtc93lYZOk7KdKmJ
L1d2iqamWfTvKu3bcYOZvplvB2+eMOBZBHf43uSGYiciLH9PA9b+Dl9MSeGONC0HnUhffl84ckHh
gRrm7Vx9ncALRKtwkOdF5dtsNMx4q9QSfcKWl/wo+oFzQkOJ9ENmskz5ZHuot5jdfhmMUjXICsbJ
aXaQ0+w33VlzMsi0YqUb9aSF58Ym+UPOLn3aYGFIv5YeYGmfGdAzsep2YK7HCorhZgaKdT84VGQC
W7qUWT2QwNA5zFltWpgdzMxjouOMWYO4FxzQURBT7vlZtDP4wgHSwbexsF36Z2EGWpef3/GDItY7
3Bvld4f8RvL2jB6YlUbyOr4ss2d5A7+VIpGr3LbEwOiOr0s04/CJIpJePexpkKxgrBHAqBnaS+al
qC0iaEM1AoAOVxkGcu07KwhyvSqac6Rt02KQeDLjbtxUemNrNDGi7nc5DtZzY4rkDxvZGLJsjZOd
IHG9Swj2Cqs/uFRCZwu5uZ99olvHz8TLpVowTdVcb8dWyBrOPEkIm7yLIEglVR5r2wQfpXqoAGE8
5SFIAF8L+/Z2pEZIqYJSIcfBBk8Bqiyn/Q0SD560Xk464bjaWr6UmCI2JbuLu7A2DW9jGmZFt3wJ
DXp2tVnVX0naGX8y8yRok9KsRfYQTdXerNizcLCaG3qA7DQabDel/MWsA88nldiXbwAJ5dlHc44G
jCJVayufmAv+Sh6HjXyg/7OIvYAfYm9BjIXGLjfKZUSLXKZ1oMPfw/ncSdfa4p7lN68k5m8j8YbF
DfZCYN3R1DtvE74NbCOx5rHmswUnCFSaQNmFXuBANptlurWxjPwgdyqcfFcT0089mqyfyuNr2lS4
kv+wObOcO7I7y/Imdnsnvs1m3arvYJQ3RN6QSvzHXDBiUojIkwfYnkgNrWbd6TdFiKW6WOT8Phjt
BA9MLwgOi02j35aRTL52biF/itVdsMWixkwU2yTCMD9hC7g14tpCPOXOcvHhBmJENitrUXDpBi2o
iSEwfRk2AFKGdkSLQruzXLY1xhZyBlU4tj6mzsHycfwXL9xJVkL0jTCJC22ZzD2mdBnfNwmV811F
xea/HzgEYEpaEhzpXVimRyvsnHgN6DfNBq1WUB6pOzFjGaXPqjamPif7VpXRTVq215bbc7OgiTaA
mip1PGkelaYUNsnJxZzvZ+yg6Natgh5nkNNN2WH50yyaBU5tT096PiDfkyWF+ssT8emuSQdkK7y/
JU52GEc3ADMPhTxichhIVnFnDaX4oMKFPBwv+nb5SqcrOoc6tMqsqRwnMWIcLqsdrFjlTBJGYh6t
B48Bsp+IR/VLsxagD5Vl7oZZWVcW89Pfxy5UeKagASQc4Rz9PmKHSqn3juOPbrjsWRpmSgcTQTuu
nl55lKdLOJeiFgSaFhAvZc3DHzhPZqbXAwUrY9HLDxAoJ98oqPaQJp1+JJ0FOL6M7P6tTbIrq+mZ
H2myR0JsDZfYsf+W0/9ZvjEOKZE0Oo/WHsUjHj3OA5F0vyw80Csn8yMA73oiX1HHJpISmnerquTw
V1rFoPRedp5P5Kka3qs51v1+6NRMjzrrfpMyLaEDkIy7bBvOyT7binAMuO8uIk6v0pqtWSkYvHMk
ZbtPo6K5cu448zCoeRpQglfPzQmD1ylL5hGXaJYxTcYPBo732wJ2qY+L9lp/7cyQBjNFNBkqG/aL
x0MajXuXDAt+HodMpA1pBamflvjH6nrUHovOGAL+RWdeGdKnc4bAeAJkmGw69g3HjFqggdkya9Lz
Tfpd6iZ3DerZGaZaztMaISLK1co97V5QBET66k9Oo2N0vvwxn3vIHH/oMTEavJMNI82CXEwVybU6
Zqo/BcWUd32e0T3kNAqfLl/rzFOmEW4awJU53/EhH444uBqmtNMSUTzRPS0SWA/QUsRkneyEnDDD
G5H+xerC+sqm+Mx1KS8zV9mSU6XjysPrVoogj2kGUNdgcwo6W0/+lBx9CCElXmRTq7G7ibt4+e+H
PdYhnTPs2h5HaHZ0jp1Wc3dN/5RF0xLujTMzbNlr4W522JRdUUucmbP4hRTb2LJijztxp+mO1kIP
SYKEwnrgFrqL9gS4eDCoOfs1z2AcTWt0EIN6gCyCyy/2zCCCTOEKnamZh3zcFHfSIRIIMKJAza76
DC65hx486h80XGdXLnXmXXJMZ53DL89p47g9S3oPRG4TtY5Y5lI8ADzUgjBzOUfmFJKLINdTJ5BJ
G/7n78Tg51lUj1Eg6KwNh2OotorMtQA/BqI1nT+OXpdfdddN9gJD8O3lp7kOx8Pq5eGljsaNOdY4
5Ax6pjEuTGNLrhxWEgvx1ZXP4vSsaNBUAveOoAC6yF/9zT+LDWXK3tAJxwuSIioICXbbj9ADrAet
WBC3ITLbXf5d4vTdGcJG3IetFQe1cawYwbedJNjCswAEB/mtZZJ7MQFSLDRV4BBQ+BjGzfi59iJQ
oSBAkXJTNfxKc625CWn8EOqjCS3ZFdSMINSYMG0BFYSlX81ZsrdESPv28h0b5+4Y8+XqvMTTSPXr
8K1z5IFu62qwnIYmLpCXquw1Gquo+1hTZ6M5i+003oZCQv8b2Vn+6Z0c+bzW5CC5kWwX6Y0yIudN
R8BD7m2ZjJR9gTp+a7KKfoeZtuHnITejb7rR1k9wnlH8N2mRjztEQsMruZHSgeMgST40pJUb1A+9
GWSL0VFIuPxbT79hSkSIPQWDz2FIHA1wAXCEs1AUB5LQnU1q5GSNuOn3MJTGy+Urndl5IORh0aEn
yALvHe+vkn52ckdLVWBSMN7BCBW71BzcT52bmI/UspdPRLSPzz1HpkdZImNJrTiEeBFVKOdTUQQR
RBk0r6FDM+fyvZ154RLpB4JeZFuUCY6ewlINQGNjxOwReYEkj+bAhCvgg2CJlo8C3MMetHl0ZZj9
FR0effHSE6tEwmP7hxjycJiRCz4nU+VpvhhmCYodyvyHWM+W2q+KcSLwvBC13JoyxbeSpQQjvlhK
tb8w1QIuDAfiPLGNkpSMBmDEaIaczXlzhRnnN3lvK+/m8jM63bZwuGLqWIuYOoIV4+huHaHA0FHj
aB2qG7KboRk09ZQpXx/C2L2zzGTAMdKbbSDJoIJNK7zfl2/hzBTJLVBXRIvNf/+OsH+mLpZ4N3WF
QrO5RPkOQ/bw2zLd5evlq5yZIEHeokr11vOkaa7iln+uUs8QC7sljIJSLYT4ZNArgiWdY99xeqIV
asVp//IVTz+NVeJGGgKlNLQ5axrxwSXzuTLKuoG3rvcztAqSLrMXa3FqzBFauNPKSED9B2pmzVWz
9yi4NRtXWTotY4BYn8dI6Q/dAuwyFvSxLt/byWs3+FgFRwWdZqa0DfPw1uqk14Gh2FbgLi2lIyJz
y7elmBsV6ID8xE051S7Y4U6qP5NG9Jtv5Db6lcs3cfJ9chNIhQ3iWfg8Oewe3sSsOi3PsaUH5VRA
3MzzZY+cGrEOCeKbfJjTO3i2SXD5ouaZn27SReTLBO8NI+5oIJBQNWpQjcOgb2VLHU3Kpd6xb4XL
b5iExAZeYSfmToFlewYfHf1Gbdn+tKN8/DG2YUW1jby0P9DACY9HPOiFwKXWALVlzsLvRqlXeMXr
xa6xxmXjH2dEIs98nzWkiyXh8DQOsnliExsjFU9mIORFjrJ5azNH37gkuBM4MJnTD8sGDhC0nRKf
skHPnO1CChxGWpk4pBSpeUXa2xBDiWaF3MVOebDuMic07Sv7lzPvCNQfmiC+wnVLevyOJJSqymya
gERZ3HZz3nzsbFPtpNTvOb9FO07U3rWBcTIjsJGh9kwuz3quZXU5GhjtZM11WbXwBaP2tqRqPG4q
DPrjlQF42lZZd0yGDTZD5z+sYYcX6kcbkKNY+HWuKT70LKpbbbIgJCeNDGq3WOEhLcDLCIu+svpp
S11PfLk8IM89YTbA1Pf5ApgEj34sErE1BU02QQMZnYJPPAfMBxiF5taEmy5rIiYZfVd++skRgy9P
pzVHzYCpn/7B4S8nhqhHtDm1AbgxEwQiZpRc1+K9HYVZEGFfuAHH+70pWv3uv/7cVVeGYIMuJIFN
x8tjpBHz3KeiDZB/e+8G3aRtStyliWk1yRc/BDSybQThz1fW5ZP5nx+8DigmZP45iUVqliR3rBCs
Yg7V7XHyPO9mgJmyH7pc3I950v+4/DtP1ZLrBdl/8Hht6j/HaolGknOQL3EL/irVCZlLcssnRzqs
V9GE+8eBku/bSZMT1CfMut2SVjM/1uNEdz42Gr2/8sJPbTnr/UDCoLBpo7Kw13H4zwJYag50kYh8
R8DOJYHGTdjAv0eJ3CvfJGQeS+LSoKDpcJF4wRiRr7m1oPka2zKviVAEztre6005ZHdubZppgEel
xdXP6gBsbYArumHmFNUNWap0sw1tISstQ090h9g7+TiyU/ymSaT+bLENjdpT1uhkx1PN9etJZzuc
AgZbHtp+Sd61HiXGZowdvLduiDwQON+M+Vbq3FTWx8Rc91n4wrAx30iNSruNBfz5i66lU4UvfxkE
7QFR4n5Wer1vSySGkKnr6A3HhfW4jOQ/+gBWQnyyOr49u0avGWDJMEPfqrNy+hUS4kNMNVLeG4Pe
RBGTEiHo+iVp7cUvjdfGNxARoWMW8RiVt2FszvWe3bHaiZjQ273J8eC1GAX1f0xAi3mLqwBx0GB2
tXGTDr1zS0NXd1GQ5POf2WuaOpB1jHzu8iBc95oHe1Heuc0RgAmc2iCancN3Xim6SWNclUEDnf0W
0ZKD8RDwmUW1/sq6Sm3g9GJU+CjUc/ykIaYfLax1RYa9pYw8SDkzdm8E8xXvmVtAmxjaVSunjZrz
gyNqiDdoImCR3ZFpfC5A9s07tkb6z8RqpwG9Y1bCW1+G5o8wulDzXV1b5vs+VN1rSkHV2TerNvEu
0/TJeACKjrFZa5KqxAXkDC8eQY1Q1e2ZdMpEX7AHiy4tPieZTvBPVaNQ2kwTx1IfZOL06rX2uBru
5Ox+aiok7wE5U2YOljvRG7/WTWw6vYN7Z+hbmE6DjgFrS1AxSQE09xBAybG3rAcYk019y4GXxMgi
rX8RgoBXPjX6FNIncscnMEu643ukICkc5xL5oUVa5eeSmUAnizMqH+hzKtR9tdfWd0695N3WzCgv
bSfGnbVVVl5+S7UOlVnf2SU+ojzq7a012s6tB/1t2KUTnWjmHIvgBVTgIIZRGcptQ791JC0TUYhv
55wLdyFoSBksSw3kiaT04jbObWVsMf6IX7FDxs6bVIMJy4A4DjD2mdL39mATbz0T91htkCoihkm1
SPvFdgbimUXEyAfSRd2vY0elir8pYuiIkre7lahwoMZKaw6fANmTYzB2qUOMObS9d/T3cqCHY8a/
SVCo3c9TGnZA/eaktZHywCrdALuBRrjQB7PuKnMMMb4r7mjXRG2YbgA4jtkLQ7tNPzZDNz5lyhFZ
MIfYG4AweAtNwqmSuzaJx8GfRauNH0irTL9MpoqBCfRFBbVCIwzOGVduM3vAFnt7KIdmC0HSxqmX
2dTNPUuD2zrrc5vctGE+RNuwmte8If6xbhqPVhSc9DW6lJ16n/p5LJs/9BwTd4cNkxTvMgPlHaeT
N1H5FrQ4w8hcHlXoLM8tJMq3BhFHu5WDInVtNLz4jbC4RPkWcNuXVEyYi0Tac1NtSK9pi+dtfkTe
on7YuCfUxutDKI8k/qlfyhkSj1YV8qtNiZXK20hbdOUTAR9N9mT29mLgTx7QUndNavpJNs5vfdxb
L5ennTMzwWpwwd6CLIY9tnE47Zh1w0pgtBDghT0+j14Y7eew+OViuHuihnBNY3RmL7OW8tYmIa0e
FtvDyymrLuYsMvugCA3Ad3Q5OMtNWp1Sf0j7AFFNvcPvme0LFGsfL//U092bRbHGQxUJ+4eO1npv
/6yqs9FNOuMmD0BCRxS6ogWcW9bdFrWB8qibjLcsgWt5+aJnni/nZKrQ3DrbGePoolbNOWSopzLQ
3BzdXVlZQYqCcudS7vkS1aN1c/l6Z34k12MfjtWC5eSYW9b3cuoLYokDUrqXm8o2OfPYcx+YSQtl
MRxsinv5Ne3NuQ2UadEjXMtYbNmOxfma0Bvd7KgQaZ3WOQF7u/HPLEl7wgo4ainyuCK9m6uFig4K
8y57BZ1c1Lfovuy3NpVj8z88dU4K/4diAuN09NRbPbeL2Y6bwNG86EsN2Hzjof71u7hdCJOZrn1F
ZxbvtYSET5zmJS2zo2GdtkOhJY7sA6Mqk+eaoOo94hvvAcVNfOUFn1Zz6cytbXaaDWy7sW4fDuO4
ipzRhCsbcHw1ychGWFXx//WhPNvBYOVdkNWxtuu6hGyIQpEZTrLQZ6a/ccuJlDSAsoDWXtvGaG5q
x4UlNTfgcYwOXPflsXjmzGatymdURYD0GI7HZzZbp97ZyyGICGn7go9OfcSjN8NviRc4tKMa32ss
5EGkmdZnjybobQon8doDO60irKgvXg0yaHpgx4MBC78HgzgeUCYRL3AjO1vlL7lClhBkaDxXYuZc
f45E29s+kYZCx7Wd5q+9CYVVsWyuJum8ehwRbP9Mqli/WxI5Oij9M4pTBBQMX1FEh9BjxXJlcj7z
MSNh5ySAlJ0C0HEhrIxVDHgWlmAJavu+R8kadEM83OtVUQUJmv67ZSHy6vJbW4+TRxtRSsOchjhn
WzSVjr4dTSGPdDuaWY6btD75AM0XyNkgzS9f5tzgYA42OORR6jM53R+OY3QTCWiHVdpV9uQjJZNb
vDetoR7Jh5TobJ25uc3rqttlkayr3bpBhx0cFv/DM6YbjI6JOdOlnXZ4G1Dd+9RyCY+pPaQNctQJ
OFqixqdCmTwULXGJrNxX9vqniwKHO9rrlLaonlDdO7wmIg3PU2tgTVwk2T7ro/lHjF3Z3XLai4Is
Cs37Kw97/YuHL5VzLdMutmGqiBDQD6+YZLbd5/rCMj/FmfDlXMubKFrAsfFIo08iclG8LamBRK/s
LHBak4zEY02l+ZuW9uL3ldtZ58Pj24EhibsctAUj/OjdU0XIQ2JkRsDLUYSNjCnCJL/kVhtdBFot
mICi0IcPCRmEPpyEGPOSVO+Xb+LU547TlK0ICECX9pp3rGzxvIE0VALFyWKEDh1UCwL/rZEXMPQ8
Ox2xR2nciIvPWePo3DRP9TLPOSB6Vz45yjLmjdGpAT5a0zTvoT3VWZCISpv8ibrF+6yFGOPhZTX7
NO4z0gmaNE4560bGNYzHaR+DOZa2nketncYAjqrDtztQiIjVigjGcJTT5V/a29ylOcf+yuTZzWJi
im2SfUrVMiBGWZhoF9Hib/BLUevUwWnAtC73Tlvld3GkV4E+mNXt5ed9Og3baB3WDuQ6rcjj9gVE
eHgeeT8FFnt3WjwZJvmiRNqGbPYZpwD49IKc5Rz9Y2CQ/nnlOz97eUqDuuFQvxP20TdHnSyZkITB
gYoG4EtDYpIuPzu9Q6qZU2rutm1obaNxJV1tU8CDhoaW5KF2ZRP6t9l6NPTZhdLp09kumOL4MSyW
m1HsQ9nCKlS5H9piSaKHWPS9+IgaFRuSojv2KaSY+w6YPtIeLWMcSnYuuXfnFV2R3tqRaYJkKMd+
3pBwAxQiEyTU+vVcT5BqBafajacVXrOdaLEae/IfRuRbbLtrfN+x9r0wE0rahV6zI50KmSO3DUsK
22LUMF3DhJebDLR0YEw9Kt+5saJ7NWa9tUljXOYAXWt1S1R4G5JkBXJj63gq2TcZGW8Bgyf0QMNH
Cyk7nd1+d7up+tKEg3xWNlm8r2Mo033N8QBu28y22DUgvd3MricfnMEuvC11bf2KcO50d4a+Bj8S
KQgeIonjHdMwd1SwBsmHbs/xQyE5upFaxiA3ymJ3eZD/PS8dvV52wjRKVlEPi8q6uv5zyFhzQ/VB
XwVbnlFLyGqCo6hfIdkiyDaRRhNEVDfyR0HeJgdwBWcH0+O0OD9F29T6vrD7NnphKNKyuHxrZxYd
eoYYs9g2Uro+LiMjT+zrtjW6oF9i7Z0wLbIbXQ1619B+BRSz+Jcvd2af6tBUk6vEjaI1AJbDJ0HC
pt53xVpjUiae5A3+SQZsOOpOgmR9yEgOy/TSBLfVVTlEvXpu/CEvMyKCx3bIAw+LyEDcwoASthwJ
WN1Ui4lVLG3a4dMQTuGnAcW3vHLbp2PFYZvIWkkrkHq7PCrDOV482vg1U9oMIf2iBLTvrm/G8b5q
o9D+7xfjUkxKBqoMlw3I4SNqWVvUTIZJIETt3HnL3ASuk5f3irbalUud2W6xyLEJXidAyn720bbO
IymUaSlfgtKKhodFiOqrRhV6JzNbVbAHc0CAbDN3LJoKx2scvSKWdK+MwdMNLcV6xFJry52Tkrv+
+3++Dif0DDrjEA8tdtc/EZE4L5NXgvEg+MUJNNS5A+Jvq3SurD1/P/GDzxJgLxVPgQoOOzeOicML
E0wjCG+AitFMOMvueqXrj01LUPoHAif0ahc1bZXcRJRj3pNoMN9JNk1eLAEl+obwYPc3Dd7oU5Wy
ldtZKY1h1nj0mOQPVHCqsyZuwU86Kz9ehkzkGvZujMl1qwhPSueu2sxLbkEOJX8j29hhb/2UWue+
lc2ser9Cebfcxbk+PTfgq6ctIXYV+hzu7LdN5R5SXjj0w4bipEr3betEr1c+1ZPt2HoyAjLCeRmT
hX3cb8B0NWGQc2UwRBxaG+UZK3uqasR9m0RxGJj5XNzqLjYwMcoKynyvR/cSQc7b5Rs5GR68JV4Q
bXgM4Y53/PGhwIykQcJhsJYFU4g7ebVvOnJpoJb3woFArqmdOxDNcOXrWAf/8fBAH27gROZJ8B0c
Do+5sEJO7lIPJmOMirspNBqWNZwziPp7K32tIhumPqpYMSIxn+Yrv/tk0uF3I3FDmUn/FsT00VSZ
KmzpUQqtnCMlC65rEQxVJGK3uFTCLj/iM7+UAhjfOh8DPr8Ti65UCKOKZgkUmScD4Yb0wjfKnoiX
aEb7YZacSmYPF4sXherm8rX/ivGPHjOyWzB6MJmoFR33OGJij+pKkcIKOQljKeYQwkM14mcfylAU
rj/RPi58smOAVcdDrhG0UFC8BYCTRODwPXC3nGL0aT+ECusc8TuzT4GfRNhokuGwgTUnP2vcvuvP
IOA66DdJuMvJs1gTq0tjDtxyNMgs6srq42LM1re4iDDqp6JWf6pwSD2Y9a5C/9Hk7bWP7MxLlhKV
CVRvnj8FyMMxZo2iMvvQEoHn9mN1p2tC/JpMJ2oIgFN0NkBilWpHPMvyYyi8BbQTxnmSqXVnqoKm
np2bvG3AZmMpW24n9qfhtikyKluXX9KZb3CVzuoIyj3HRa1+eJsY5YtwNtdmQRsBC4A+sKyMHNed
PlCctccbhYUOELKxhPGVr/B088RnbwNQh29FSdo+pp6PE1EOYU2uhRgLjYjjOXZfh6Gb//SiZ15M
Y2rghJliN55b55FiblttrcFO3wkXn7bYfeMrX8vpqskdIdSkYA0hkRF7NDG4pioTV2fEmjQTn8ti
IDiWlcLwnSLxbjk4lncdOwZ/Kar0yRsWw19adnlX3smpPAnhK+4W9JBrkdE6VhkLXLI8jFkPUkS+
2l2lg13cIqEaKp9OevizcqCQbKWFVH8oGiu9jToUqBsd4yFs8TDqPjGlQYQwa7zj24b+sLxyiye7
S5OzHdRN08Tc4JwU9o3ejt28dGQgYHU+llhytny24rmvl+I1y6rsx+VheuZ6IBah91OrYiI5rjhj
wO9RdQ5m4Nakf22VbMP7RNPSd0cNEdlyBPfoV37i6dSJbJeC1foeTBQXxuGXMZZWHJEeJIOmF+G2
bb2YgN08BW9nzpg1ErLa/TAhV97F07D815IREyZvBSHIer63j/sIddpXlhtbMqh6rJIdJvjvZJPB
LCGCDAzzFBuLeWXwn05YGOEpKtAxcfCgn2zgF280Za2sYKLpdUcpry/8Mmu0exIgZXrl4HTmfVLi
tFYy5Cp7+Ot2/WdnmBLzE5tTzsXcnrp0W2pABTP1YY7zXwhCqiuy/ePLOTzMtf7GIuiuLKn1Xf9z
OfJjJ9HHtdolJJw/e3Ag73CEzK0vxtC6i1C1XRs9x/Pq3yuCrsOTsC7xUGkPrliUitnT0rWAKdt+
wB3fQSKoyycd4gu2dKPctm5/TTJKpZ0/+++Su17WpsFPYwaUI4Lzw8sOZK2RxaTcAHqm8cguloi2
bKqnN9EjgttUXmf+kvqa+oQogOIMhD9x59EGJow2DL3VDCP0T/A+MPINdmvqNLXLdF8YSfQEkBck
tV2YVkVo3ayea1JfPtvoA8By6mn/a4SBOO7CUq0W0iJqv3ex3n/Npw5yLvl6NgB9wtbVFsQGeZJz
F2MIKalCPi6E3/1e8oxMTUW+5I6I3Ey/a5OpvzOK2gFSMcTRt4j8SPDdkD7JDW9Lp9p6JKf+TEqt
YevgtgpSvlYtA4IQCweGq7XDd4WgHzB0p6vBX3cb/Clk778ZJT1M94XN9TYuab3PJaYz6NNd+TuN
GlQrCbMoIcdkUyZBGiX88KbRQumjU9I+eTR+oyCcneRhJuBx2Y5x0e09nXcdJKkkPdPWzOQnBwRY
GQUDLdxMnt28huz6yoDgPGCl/4+z89pxG4nW9RMRYA63okR1dtvdjjeE2x4z51h8+v1V7wMcixJE
eGMwMxfGTKmKFVb4g2YJTYpat9TtpsHIHhU1gdoB7zeGxJvrkHGTrgBNiJNdhNx2p3TLE+o/6eIP
ejOSJZiG0mJVY7YPLX/2MSwilGQ9fcTgfS5LGe0VSSNIsBrj4zIBTgjGqh7/szuXYGxOze5bRT/2
v36syF5Iel3wbH1UfdOLFmcyYxLNPazKMN+DVZlQcUm1+A9JhVbu09mudX8YZk8AKQ8RkxOFudQo
k4SoIeGn63x1BlWLbtJSTW9C3ZnQxtRAsSGuH9cgSFtVSs/hCgqQqarwg+CVn8WO/myMw5caGYxG
y3CHrItifRF0xAF7jPRm4PpKW1ov8ugtpvrQR7fGoGEqPHlK6wBzGmfHR2tX/F7UEF76BJ/dxPk8
yR8HoNpIiA3LnzQMrd8uIJHch0JByQ1C/bznZhzjB6q42Y/Uyji5WjHZwh9Ijm2E3Wv7l/QkVQ9C
H7HYq7z0jYWDd2xhVp1vvD1nJV5E/KiaunSS4UPwCK1KBYNsYKSTVwSQ9ZG+14Q0Al1wgCvvklGv
ParQIUE8uW/9B6m2OeYpEsUvCB+Rsze7qcAjI4H1K+oKZ4BaQlNj112QFBlLXdn4ted3HZg1cmGZ
TJHvr5vQVtYViYG7b0ADUMMiEoxuAiT055AnX8fY/MYk1dfr8cA7q+v0ouMaR+8JRQRqTiQ4pxdd
hRMY4U5bB6o9oAljVGF1M2eNWh3qtCNJb2PNLn2dVK84mEo5gkNTilnsS73vLL8TOoaTaATnr2BN
StTHpt4Ose4Y7eMUzlyPLp1d8IBO7n5OwAgXe3vWmpo8w6aD6AJFe05AiPePhvAW+hhz1e47xE+W
T0MVG8kHPTYEDB/TAS0aJ1BsCmVGgU0NM+RPzOi/aIisrxbQnAQ6njeLu0zP658L7ShkV3E/zXeO
21PYxTOL/o2bRuVTosz9W7GMkRJQWKDQr2IV9goQ3MzxMHXsT3Yu6xWelhXdbdiVzlce+2m8swA4
oUlB+/X7MI1U0Jx0Sh49E1Qjx7Eo/7RxjCPFiIwzCriYEu67pqyoG8L0ORYAhxTwYUtMFQ//4crP
G8A9Pqd4/FbP2jztYyMb2lutxRkYPHyOpEPUePnnfkEh44j1KyTHXgsxetjYAWcvHXaOxMn0/amr
84CebgBLmKKc6NTKTqEaLBpSQVVHS9zqddy90FY65rPZ/mOMxPPKMsheqWwvY4x3OqjZQUvT0QIM
VKOqj25HZwE7YAEZQJ2/X5+f3MCnGxyNSiq4dAyJXFDBPR2qjaIsj2IVGHfT4uZZm9b4oNR283R9
mPOza9KWRGUXsp0s1nmnw7g0ixY776PAAMWgHZQoCz+AeHBwcczBzoyiST60mr0FIbkQp0DhJ4cg
6QTuv0470a9R6N1gi9iPUXlQo0W7QWXKeKIQ0z3pYWxt3ahnIFs+HdL6jmsBsaUPueaYOUYjSgzq
QuCtutO9Dcvcf6f6VrcHL1FS795tovimMEr0+FpEH76hmQMtXNVQ7PD7JgzzL05nA2gsaN48ZSXU
0hsLvZPGRwrLs/Z61Cm13/Wa9lnzCr33O/qJvxIAF7hY1DOwJwEEAfGqBOL+LkxQ/92JMjPuFY7G
iFPuIj5QHsaUxwt1owxcYakPcVaPUhYlN/G4hKulgHssyoDYf0l3RRGOFRhGEGw8v6pm+xj0GZ8H
RSdjhlo+fLUzgS141SiOsqeXWNMwVMce1yYoNZh0Ia/e+Kmo65cB1+rhOCMVtgTQ7jU0c0StvdWV
g1PXnOtESalIHSCGoZF0exQxsepI09IhFIjQbGkzsGy7DLtqnIoqvXwKtWgecZehuSyVMZf0QOtj
EkceTO9369EZ2S0WXRDspL3sF+7i5WNee+pwc31znxELeUbfZSJ4SanFkKqe7m6nseZQU8csWIxY
t3xuDIwCXEwUi8hCliS3ct1vkcMPhhhP5G7Bo8YbsnDy88pFDtZuJxXn4ybp/ytLQ8AtrifE6Kk7
FH2CS05oYsGGCzOlKLVK9rj+uTuvjQwftanSb21zfkICshR7xOdh61RDcH1+74iQ00uCV5CeAsAa
Wl7kiafza4vFcPvRSwMj1REVzCLdIMNQzQ5v2wbw5Dg3Dko5Y37DfWnoO222rc8VENjyqMf2bPgN
oP8ffY7Jw8NotHrxNMsnAdQWYT4Z2VhZj3BCs9Zn4xHrGAJZY/wOC6iTfK+RcFoNy+qDN0b9I/YI
GFm7tZEKv5jRZOdcK85/fZsrz4XX2r8Nu0Cb8voSnF8kqIqirsMlKT361jWkGVqnU5oiC6y5Ku/E
grRbGlFBLlXbO1LXizZegPNrmfEkwx3GAiSJdVlvnPJ2HOsmC/QijjVUjbSye/TyfDlen9c6G2fn
ci1SomYwKkBrvWpLiyY06q00GFFPekydtkJZtO0+iFYXGy/phaHoThsSMUKnCLLo6SYC2kp5zprz
oAPEeURcEcR7Z7vP1GGUDYrJWUmYaUnfRAo51PxpiK+em1CPIKW6SRKEZjzU9+Vgx3cR3X/vaRpn
+i42dyqJRQ/e3k0HmywuT2pUjlRLwM9c7PTG4w3Mn8LUXSBCWr3x7GX5wC08AIXDrQtN8bu+b1pU
CBQMmEx7tP6MujdA4NMGNICo4wxfGsuUxNZiobMjaEhjh2V17WdRdQbmgTOFz4ewszddMc73qs3B
eW/KgtakAXi60I1Sgbet+yJAXX8u/XHyBu8ldBTlXslbMnDFHbFUvr6PziSvKc7JfuO7Yg1okTXg
KSlyTcW8vgxSJfO8Xddb+hGrcuu+GBT1Dmq0dVMkVblDVmz4z1QiIfwW31XfM0rrxkPHbWeh6vnY
los+oLgrlcO9IgcZrakD9lCdEW1c2ucRCYRXJFQJ7xxCg3WMFWP+YS+jmwd8O+c49QaSUT2WsI1F
S9hpMcJz4n7jIj0/Ah7iENI8QpN/rTOYsHazghC3DeBhtOkOuULrc+nkIMJqWmHXv4h8c07vbAiV
kI5Agrlc2mtxQhPOILJBXRUsS+0diCgPXpUHkPYtoq3Ce6oiVfhQMdSNgPJsjvSBmRmWCpZGbLWW
dBB4uWf1PDVBK9zP1BdSqvp4iQdiNJpP16d4ttEZim6v5diolXPRrk654s7QxGatDlBSy/4zis48
Ukwq3uj9U53Bx34L77buaALrQlaOPpOOWoVHYnh6skyuZLftqjroUf98icOik1BkCIF110zHwsLI
3Ivjnj/nwbij5VgGiKe5G7fbWfuAn2ERQuOgAdCMBH7VTCnysUaZIMYtOk2UX6mGURuYC/sgLAhe
1Mgm896sUsWAQejmu0EFDiXcst448uerT6ePcwP0z6WLsIaHCZo96mItQ6DmmngcWm/Zs3jurZZH
k8qvQJx54xE+29JsZ5ICqdzAi8jmPl1+bYQVEyZJF4TYNt3kOoVNyDLpsYjm5dHyCvxVBrStadHl
G+Ia55sa1SIaqUB9qAGAPj4deRwMs11QygoSe8iwSWTsu8oiuSYASsONaZ7dTExT6sNzdvjSlHVP
B+PMKgL+cBe4nWH8BF6g3XSdWu0bU5/2HozM2xlq9MagF2cIkBOpOwA2RHqng7ajQYscb6zApYCz
V3XY+E3t6Td5nfUbsc2loXidPHollBfB6Z4OVWZoP0a61wWGGtu7YRh/Ir03fjU7J3r+1wuCCrWD
+hYykwRva00UaCh5UU86QWSsOHdimvuP8N7f4jR2e1B6FD6uj3e+QcEmyUeQG9dApXR1IcEPVuBw
9kAblCn/5YRZ7DtL6No716L1u9PnwmhhprXoyAvLfbk++Pl5hMgL8U0l6JG6dav4Kk47rwdxSIiq
5e4x5th/QY++uFO4KZ6hRP4fhuPUa1BpJfBrjX0hEcJmSyvyYOkW89FcOoGTJL0rK3Ky7xPaAofr
0zs/FZQD+IyA4N5D1tWukRHdGNc20+vg2diDPd+p5RDum2God1qnKfflbGxBqeQHO3lEEcYj8ZHg
EYAAUItOt2pB9DEDO+TdHIQdRAV+q2JSIM22eNZTjbPI42iRdmaVP9j1GG3M+fykMDybie6gVJFb
+6nVjvDc2uxy0EF69kGpXTRB2GB7jybKxm1+aXkRLSHJs8nRgdadzjRqHX2ibpcH06yND2VG/hXm
BXqqceG+oZY0AaTcFFA+a80D4AMMQPhFv5V++Bq5BQjHWZTFygM7mqqPkdTMPi4FXRDAUPqttRj4
KSBaSgMDRbHHJE8HLIo9683F5shf0Cr/eX2TnR9gsGwUe6V4HBwCaQ35dwMPOFdUDsh/Bl6hVs+l
gHw6GKQEmlkgRuV2OJ13hrL3qtb9508tiwioZMNZYIt7q+0dK2XpCqxAArXOsi9jR0XX0qvhNknc
LcegM14VgmR8ZEBB9PLf99XpLK0ejz4SSgfLKce7sRDweaJ3tDxLoe6bfLSMdpdWA66lqQFJxMLi
1cu0/EteqlvwlbM7i1/CHvCkRApBzfpFR/7HqQtrdECLg8Wp9PmVLnfyUXQR/lWFaW0842ef14PA
JnmJQFCIF9e4izwtjSky7BmPuLn5BELjQYya+S2bsuIGVYLw2ayG9m1wdOXm+r46nyf4YkooOvkY
XVpL/rC/GsMsNj5J6aIGzVBZwN9IhEzknD84WfQzK/UtlOyl4TQQDIQsXF8csdPhEuRe9SqttaBH
RW5XwTo+Ys9BW2qiyTMOtfLr+vTOI1KqmRCIeQmQQweDtbonE69Uha0sWqBSgHk2vSnFTNlOjlVM
PLwT+djsQs8mT06z4puIi9nvVBO1vus/44x7IW2gTLAM4DdkArK+rqNasQp8GdWgw2uw/NyhAG0/
qXWqfYMWAgTNm6x4wjE8702EmEs3wJlJ1A80Anvi5NxYvugOh/7QhIa24OCtTpaPa0wD4FpAuNl1
ZWPj14w4b4Huc4jVVBlB1cJpIUX7/fpkzvcqBWLJZGJRyTTcVbCLBkyfW92kBRX4cgFqyXE+CyBe
HzLFDm8MJU8PCcJa+9zGj/j60DJS+PvVw1kE1jkxNu0AsClr3mEPYmDArWrBJdzA9bhyMVyux2oD
LLF+ceQoUjyOLwYK6exjYfykm22sLn6p6cuv1El+lLOdP/WJpzxSbKZZG7db2j9nD87/Dkq3Ey4U
PLG1fv3kmlAQRnPxI+L4hj4EqNwqxCx6NiP9VWtRTMtrGJA+oLDkperBKi+eKJ9MHISPbTI2GxfD
xUUgeCLy5s1FJer0pJqzncV4iKjgJEruWefdD5f1EuAkXGQlihFbcEAsGyflvX64+sR06ZB5J1ol
l32XcvjrQrKKsK3KsF98BV/JXWgU3lFpM++1NKvod9oA2UhrxA26UZ2PMH1LGoBNdJvr5JeIDokn
IF9N4IUgh02nLG7QTQSZVfT5tznCQCPK3XjjfXz3lVr/4nejN65lnue1W1hadTMq7+D1WrN3HmyD
ZniEOh9aaUoEycRusaHPc09FliGegtbM7D12rs7B0VPlFfAkAU2fbhUaz+gI7Ce65u8sOK4dLsDT
76cpFUWjSJcwwX76oefdiAeLGL0v01K5d1USKuoe6VUt2sfKQCnRRNlF2RW1OtzO1D1pqZCoY7ek
KuoHBYHBL7WdGM+UBpNxV1rAPYLrR3sdUcrfy9EmyyN9JnZfXdQjUJ+yHzMBjC7pnlH8Tu4G3FH2
g21vBa9nj8L7WDCyUAKQZIS1U9iU20RpOdAQdPf6V11xyldFAXwV5ePw1kSquQOalbK96+QgFKcL
lsHeEsRdv4TyN5BoSpiSDDHWxBk76ri4etR3K2P5rWgJDb8Wb2S/Bfv73SozdWubymt5tU1lVEXp
S75BcAJON0RL5gzlmbvTWAba+52IfYWywg19T5y6sCnCPKHKnFuOnH4sANzusnkWza42wunj9W99
Ye5S50yS4gDbnUUBo4fUZBU1i1/QeGHG/bKPUrO8U9VOIGq5GBspxDvJbD13jW4FiTZcCPqgp3NX
EBELGW/xe0SObvUJTPWTVc0d/X6IoMPO7UJQhrnSEeAP5ZDafgR0/edgQSPcmbgaIXdlpC1CI6Ei
3sZUQQ+lHGLERR1jUY4z141yRBCk/YEBtvkxyueCTRPV/a1l99a0cTVfWj5wg2xeCpnczasgKhKd
Z6EEJEBWlMqum+zsSbhOt5vAwPtLFpr/2CJnq4I0oEMOl5EIah0jNgNWPCiUC79xsp+DN6kBrpYW
QIimQHwv55LIm+X2+hY5uw6ovxCO2nQtib7RCjr9Ys0SgQtDpgcvQdO9H5cCBqCbRSjK6FtOrGcv
nRxKFoUtujLke6sQuImWaQkVl6H0TnnAt2NCjrwUENcsG5G1yj4sVddvrOnF+ZFMSfVF6V0m//yv
Zy7EPNo0Mq/cA2RpftKajvddqyKPK6XOry/lWdDE/BDKk2hTMO58xtOh2pTtP6OOtXcqu/qWojPr
2wmguK2X++I4QP7RheZs0744HafG2QfxXLibRRgudxRDqLt4LOw+W5Lw1Qiz0kcFpf5hj8X4IdYE
yDXs0fzSLtBHCXvH+tU3oxlkKLNsrMDZgcGEHT4USGbqBzzVq1im1ZtJD9GVp3poeC8kffMBqouA
6imQWkPpaKMcf+HjAiR2bQyBTPqKa17PiPmSnVQAiZrKcVAE0sCh4cHjR4u39XEvTY1N+z49juj6
Vs+SVACa4pzgxw0YPQWz2UVx7fdVlx9roSkbS3lpauTnUvwDKjvg9tOPrIdqllvwFvYDbcmXuMC1
rnTq5n5w3K3C77rExdNgIbLCnMDY0wNe5RkuDXrVREJlDw0JMdQJ4XhUx2fjjcNiPHS4sDyhYjUq
QaNY6UHN+n5//eCsEx35A5gmVx4kQsB9q4uh6tXQCUts0W2nmR/BdSgfyrZobqRp59Mi5uRuQtYt
ph04F8H1oc/DNzk2IbAsQ3Gc1sJB5LJVr9lwVqe0r6qDbQ7peISvgVk2kXd406jkXndUImjsxug8
OcfQLCZsloHfmn+ypWwCR0N1/7FZcvNzIyjN7rpFiX9ESC6iYwrlZuNVunCNnvzi1eeKilKJWnL7
PaYy3Ytji/EWblkK69UEMIjE9MtoEppfX6dLg9Jo4qCRMrAp5fH46xq1HfyuyIWr/eiFyR/Rtmhv
aRl6O0U3fQDPMwQRiIXD9UHP6ClyY7AtaStzqUKTWd0nqDlQClSKah83mhd/TzwEWX2168P03irR
BAWLCphrX7ejeZvHXfajW6w+OUByn+fnCb18hCX7Bg8/Q5TgzF3IYS/Xf+Klrct6EOqQ/XNKVx+j
ylNQbTHxzTgVToBz33xwR/QGNdrff8YBaLzamEXg1vmWDe+lCwlghFRxxA2UD3P6RbQ0Uc1c5DXO
YEaPfqGKygwfwvriUgnHC7b5+c8zlQbqfH8XZZUznEiDkVceA4bed1mj7zvXTPEPrEIf+031UMzx
70o10m+oMW45BFyYKB0NVH4oQ0idkdVNiMZOkloUY/dFhMeeZvbF7ZBnw15XFPMYaeaWcPqF59Xm
JZfhAnwc/jpd2Mkxm7AKIxaWgE8PBtcq41v0Vja1U+QXOgmWIUwSnpOA06ICWLoaqEYeJnQnurKh
IZGui0jt4ziE3cPUdhO6NbNybJQ688OYhupuKof+0Z4HuP9lVNg7KhXxbtL09OP173zhpAOIkCki
/2JLr9KXVHhI6g0asoaA/58Gvc98BWjsTdmG3SdwvsZDm1afr495acmJBmBwyTYLz91qyZcs10u8
UPC07cp9HuX2o6PEzUY97WwjAeImE0WoQF4oZMCno6S1qU0FUqX+EKXpk6btU7SiUglJ1kdt2LgY
LgyG/AzafuAh+cTvFfi/LswkpSyo0Nnhs5aJDywce9mwgoo6D+rdADxp4w29NB43kJT7h9BFVe10
ck6td7o6Oq5fYdQOjnT0jvRF7UfVLRu/SaZNxOPZ7gVYJZl5bGCw+OCdTgdcaFA4+qwzoK5A51Hy
2PkF0GSODh1mslgRT20V762lRr1Zj5AHi2Fh6L4Gz8A7UI+mvlTprXFQMKYFAsxdFljJEJcBrq7x
nxlIp4cXWdQcGgNR612d1NnDlCT1eMQdtfN2SuTUWyobZ3ufOZEIIQoC5loz190BAxH+sqwL13ct
BfKbDmQfuR6YhodS1PpRQ9YyMKxNbb2zWI9hCX6oUNBy4oJc3XC5MdiuMoDh0ITRgYCcbSzN+tIA
TqFP3kbCd3bW5GBI6lnEH+CF19dbIVQExC0GM6Vz2Y2bOnhYdOUcbSlrXxoIORAKjFiK8Y6vHu9a
IXlvlMLzxxKcq9nb06eqsoov16+OS/ueTo40h+YeZRlPt+FkV4aaCwGQWHf6T9qED1s15JW/IKh2
2zdoX10f78K3giwJw4/qMXfVOl9u42GEfVbA6Soz6o1D2VUPPdLH2q7Sq/bt+mAX9iP3B2v3vie9
tY7HBAMoSbHpQk9S6x41Q/xZjCndmXU23HplXjzkbNmN8PLCgkoldE1K21HYXHcdBAJpJDeW51fu
CGFuxjA+A+zqKzh1vi2jvgUtPi/I0+8EsUD/l3aHZIWefsHZyjDkAMDhLyhIQYopCmwvSM6boSDA
y5DAj3IcW/qWhsDcOg3M3MU72lM73iCFuCWKfnH6BHPy53Bxr1EwCBiF1aDHoYRtDMdirCDNycJu
ETvfiOWT4PoXPosfmbyM4Sj8kHxQaDqdvIPjR77E3KJKGVr6HXG285R50/iQIqfxtpiLetN0hotL
iTYYG2Nf2l0QLE3MZWW4s45dTQRT+tEBg5+GWCRb6C8/NAksvLJou5ehSKdPGAnPW4Tu9xbcSdjD
lGGMssMAUdNpX912HR0EnNHy0C/byBL3SNJkw3eoQwhsD5Uyd5UPd1agE+B6+Ue3A3buT6PW/1KW
DufdzlScGVIhFM2j6yC85etz6H4KQ31q/YTspzwmMe3tnddHfeNjwuIVe9YWjl8TzrH+thRq/JqO
fUl5HQjJ6JujjdyuiSrQobYrlIABdHjlfabMbb5LF4iFQa+7XfIR0bPxpkzUatq1XVF8tkML9W9h
uGG+0Ri7eCYIsaWKHzkFr9HpthBqmHRVOqNa1QobzQzUGv/YYVXcNUB5952+FD/Qt0HTa/DqW21J
u11ae9NLrtCa2eWRqLfMQi4cCzAD8LUJL1AUOcP6DK5Ih27W/SQsh69LM9nySUzH+xRhYymxHEUb
tZ2zqgTVrf8HYiYUhdl8ugRNWTfV5KW638+d6Q+LPfsAxrWjKIBa7kalp8qc1g0cTYKQlvpeAq/2
+uG8MGlSDqJgonOsn9dG6RnS0u0YNbpfsCo3tREJhuxy1TsgST08DYWAVnN9yPPnBWg8ZiwcO7qT
QCNOZ13hv0JzuTb8Kq2Wh8lsih3+Fzmc0WGr8ns+O4DxlJoZBK+3MzcEPdYHMhsanXk6kVeppQic
IX1L3TQ56Fr6rwJYXKjQ77nrMP00iVFX17ytTKqR8LcPbBR1hXmMj7WbV1+ERsH73xdRxqb/C47F
m/B0EcWot1FV27qPiY6X7eYqGd6GobSdgDYVJMbro51vVJJEhE2Q0OC5oKO9Gs0RCXlFbBA0ZlTQ
qzR/swcPC4cs1dTjksRet+8zBY6wltXVm55PytajdR5qSX4iiuk0ELD/XOdPXms6Q2ROwH3rVr1f
8sV4YdMMGxO9tGGkGSCwYwgcli7//K+UZrJwM61zSEfpXKFLZYvQ2GcG/OWSqtPnxePSvb6yZzAl
uWekoIIh+5RwYFYjqm2DXlZSwB6qPbcKtFkfDv3QYUmF+Psz8AUoo7mdFX5TjM3XkEYHaUcZfo/y
Rn++/lsuHUwY0oik0KsjnVtt3070YzNPkE57O8aKsSrim6S31aO0XNhY5wtDaWg2URCABMqCr1K5
WRiG4kBJ8cNUyz+YqftCJh4+dNH8en1O7/4jp08xeY6sfZI3QjNdi3/g5oa5UtqavjO35SdKbfVr
SPxTExGIBPkioNDPgBNMcciaqJt3c9I62JN30JZ2sd1h0RQ75XCIhqayd5YNt8/XGlj6/36epbEq
USIFcZ3m4unGc3VF7fIRNDuN1QY/ciAKAdoTxYRyhF7tNxZFvq3rRWHP0cWgGi6hl6ejpRaaKH03
GH6BI4mBDkStDQsGT9oSf3IzYcKZSKP2+5x79ADQ8Jn+K1wakovJf+er5lRFW8dAfvD1L2IjIOUH
5J2S0eoX0b9q1aJNVRzz4vyAgILxe8BkI8AaSfnVw73sIFgU2EKAhkjwuijVQCx9t7Ew8ulZ/QoA
/VzdhOtAHtayLXG5SA3KCF+OaYSIOJNG3iJPlDa7yFOSmLBjzL/TlS02OniXdqmMhEDtARCFurqK
BBKUPZXQKVQ/LPPpTjX79D5P1faz1UfijiooXlrFXPlxsxAC5kqk/xhVtbrJ52Q8lm2Xv4D0qX5M
lZrfWZWV/nd9v1y4e9HFZ3dS7iAtXAMYXRMB1KLKVN+uMZEykCFHg6S14w1913MshVT9BKVCrgsB
k5N3ui2FG1aNiHAWqxvdRsVvAinR9rA6dtFcN/Dnzfm1JnPTpb6E+iFdoPQhARtthKYXHgEaUriA
SS1SWQ8+/RmTbY6Ok7QqwVgRv+pZ0nw19ST5gliDfT+DV93Y/Jd2He8Nwk88Ozyzq9dVk37KtYv1
iAVZ+kPpOtFhmPLiTvem+rY3WnBb9Dlvr3/Ti1sOBhuHDqwmykHyV/391DGbeiFj8m2evJ+yD3ZX
T7l4BYpdHkt3yROkCsLwj22L9ltBX8AE1C/NW8jP1Sczmm2x6yO1ACXg9h+nosJg6fpPvPQdQLDB
EaF3D0ZBbsu/fmG10G7i7cDkSFGjYBC19wxDDs09BCaaj465tBv7/NKAbD46XyDEuRtXKUmSecOE
k6nmj3oV4SfbiORjBmPPQLLSThpfH0c0aK5P8tLZAoEoqSI2ecd78+6vSSqdo9ZmIzRfFebygtXc
Fzwzp+/XB7nw3BIC//9BVtdLVsZuPdP38kULhWoPoW1BS8+LygJlzH7+vywjAFms3ui0Um08/W7h
0vLql5hToTxrFAeSwGE6sP8FmoQN7bUu3tLdPy8xyDoOtDXYA3C11mQiZTE1pawTouFEL27rAU/F
OeusYMCL5xZzo9+UPOq7Enz3zb8vLHwN6EsUOMBEyIX/6+t5fbpkTodQC4hgCKAGTqh91o5PEOi6
jY1ycY6cA54laSa51tlMAUkoNje/33nR3H7XCi2cHuYUQ2kay6WBDhYyUkFkYEjl69oc/aubNIEq
8QLsBSBmwLzXVci0SvIpdklWddSugkig/9KqS/ncIOtwuL6q501RxoKRgoUbsl74oK9uxJpeWYVF
k+4vtj3P9/aYTvMHFNumyEcFhkXGoxwwc6lmrfKYzSba521XksTmQldA+BvKW2gKrT86fTx8idXW
3NJbvHRVIAhMx5Z+Opn76qoAxJRgnhzi8RRBJ6u1BK+QJe4eMCz6Dd1t2QgQLj0RktqFvIgq46PV
keoHICfWTAkL0Wt4joXxZcTF7SYc8vzoTo2zhwLeb+ztS6kJNULaHnwI8kxvNcfSsRJj1LiayqUd
yq9uNsd3Zus18wFgag3uM0U5XYyLMuyGpFSMu6nLpnKnxMAUd2TKcfV/2BckooAsyejJftfsL4AH
WsXuU/1YmSvlqEaW1gfAm5vsG4BmxwvaxunyQ18by3SMowQCHFF9yvKMufkt1Qp9JDcHH71TZzx+
gL1r0dbmvXChcw/wiuDPAt1nzVvtdaUgW+5UyngNbhFJqGOM7Yrg+hGRF8sqUuX/jsQoqga4u6+d
bWmrDiM27hh5kkzcztVifSmG4aOaNsrxX0fiYmUHyO4/FlDrV9jzwrbto9pGN2AqjknkIkFEofxn
2ozly/Whznc5Q9GT4jPKEddvYQyAweiMzvYLhwffTRQ1YDNhxaBAPxCKNgWzJeaNlbw4KMhA2ecD
QLdWUWgW04Ekicscz1JPAcOmEE8NwA08FKwfksKcb71G3ZIlPb8/CFyoY4Ak45Xkijt9OHLsaQy9
cfC2S+Cf8gYjBjWr1hGlseLoVDjiXV/aC7E1RFQ6/RIgqMnOzumAaOJMQ0Z9x2+FWD7HRU2THbBX
/gLfuDuAIA4fNZT9DmmrG4/h7IjXrhJbz+UZd0ViB6mHS0seWQRc5zkx3pETWnQ2EVatORkKPlIP
J0rnEVECmN3NTtN74y4anPlHX8X6h3yRmkFWCI9op6d280etbPeHVaZ1/2gVU/MV5QQENWNrFtWu
G5X5d9O4jRd4ueneJabVGndQTJTP11dTLtbp6WMaVExZTkCzZ51oLRZmb6Do4ztaM6lHu9ASF/8/
vaImH+O3B9J7noOBKyw7ZIORVH5FjcK8vf4rzm8aygX0HiltIIyMaMvpJ211u1NDA46gnrYQJ600
+dgh97ERd5zfNDIfhtMuwXOUJ1ajLFhM1srimr46T1r1qRnrXNmb0ry5XkijNx6di6NRBSPrkqow
1mqb4l46ZJHtmb6HV2l7R+doSh8XHR0237E79AivL+Gl4ShCIXaAXKuUszpdQpTGJKkL55ClT9wf
tpuWhyGMk2+VvukhceFrodwtXZihanOPrkpePU5y0tDCIYlu418aAmFf6ijZiBMuXCtSHpygm41B
n311rQA+dkFVMsii1oqB+0KVBRT1Ygg+c7vYtwVqEj+uL+Glm+VkTBm4/h0D6wBB3LF0cOSAQwWq
IT4gTjQHPWT7T1Q2o5dFaG6K4+Q0H9M5Vu/Hbp6+Xv8VFz7kyY9Y7RsrbBdzFJxIgSjlIcNlFmv1
ukW2L9qSYr80FIL39E+BM5CZroYCO9gV1BRdH/5Kq6M8s4R3ytJwQSnzslUbkP+z1U0D/hn4HRGP
zBFXi1vTNKy9vAY3oYy5cazj3Hg2rW4xjp5WNNneS3QUZO0+W6Yb3Z4g1AKrDYt/btlQmdOAIZMX
g6cwV9tKDSOzpS/N3s06+zdEz+InSfs87lJDn7Yy4kt7mANC+g1ml7rIarCRtn0JlYLBcoQHx8Uo
n7SJqDfO1M7XXTFs8GUvfU8c9hiLtJRnabXEZpQk6ailDtAUR9H2qBq4005L1CQEAjhWP69v1Pci
1vqLOnQZKXCRr4IeOT0uiKUBzh84oqTr/NOcpqH3mz4ZwGjluf6SLIkwd9xXWO3ApimPY2tQeikB
YOb9GH9UwmncX/9Nl1YAx0fiSIgL8LzkF/nrBC+osEUxOr+QeMzhcxG1o1/TTIeWbWnH60NdugWR
I2Kp2c2mt6ZLuYjzJzk1UD9Jp/ZHSlX9rkZBLd641+UirhaZsr9sr5JFgqtdLXLoCHwrS5AxsWXh
uY1lsvobRV/ELHvFMHatUqg/Uvy+N97KC6cVAB6wBVI0WVNbPSdmZYiCMMD1p9p0S0Qj4iaIiSvN
ADe8JdoJYeMio6t19Nq3c46J99Q72saPuBRkcV14MPbgYksi9unnbJa5GpDd8vw6TB3EuUdFW/at
A2x4Vw+L8ilWiiLxZ9uJsG0GmRIhc28t095K+uRVnZblP5Hn1XcwtizgYGt4QZuD40Q7HHmNznfV
DoKZI9L6VmniCdiKUWPHm7ZAPP/9aFoErFKCR1phrrsiSpIY3dhI5Z/Z8Pa0//F6yNXlt5022kbx
+fwM4B3CSEA2aHEST50uWjcZczWGfbynM9A/OAkqNEi35jwlcbmxOc8vOIZyudkgyzsQFFebU+ud
rBZRC3JwHJpjZkuxZtcoj5nAvRikxhYI5vzMUUWVwTbVUmChawCOQk6FP1Kq+KWHWmOEWf3/cHZe
O3IbWRh+IgLMZN2S7O5JGiXbknxD2GuLOWc+/X41V2o20cQYu8YuIFjVVaxwwh88d0iPQE63Cyi9
NqWBLWkiMh7yV/xyiTRrUuZdD0lEQdWVUnHGi0+J6tWoe/HubcFQVAHg4csUagtQE/PoYoM20xit
QLS09TAAYpEKJa5Rne/fV7uzkgOxfGA1tvD8cDQwEBcLNKfQDs95UTU+YnnqSa+RNrs/1O22QNHu
Le+F9UQfxLhewHSAVpnGmeLreo6iXiqs5ZQo4QJiyflYqObP+8PdyGKTdqoAhQkWqa9DLdpcEypC
qqiXAfNbM64Tj7YKSsl9iB8rHgIIVKLxrvayLRhD/4W81orB63tL/eEiBI27iWMsvSe61mogP6XD
9Drhea1f0EHDDcdbqwbLmYOffNslpAtA4kVjXvYKtwX6kEByoCGi+HNY2V/tdp6/ZlUye82AISE/
bQwi4VQPdmo86YixfogSBJPv/4bbK15SBNAg4v0ijd0iyuLFmkyqS6ieTjbGlJVEqMeNfk7boqIM
VuuPDtfuCZnf9CXvIFPdH36nbcP4lJaYP/ERyOTrXeLEmNkDA0WkP3MlBAx2jp8ii/+PbihYPqAZ
3XlFlFY/4kVrv8Tmmpwp647/4CnQgnI3houFJu25yscxPKUCI737P/D25eX3AbZBQY688aaT+VaS
S1VHoYcn3JOZhRl5gRZjDhQPF8QmlkDrivZgUBmiXT/39M40JIn5LByhbccuT7oWs3Ak2smyrG9h
XVW8T+0Y6LXTB4tqr49Dkix+qozxAeB+736Q2hWoK9KoImS9/hwNZGDwmjlysZqGskGqO4EoQvfJ
sMqj4snOULIxTaCK7pbcfddDKbGelIvJykJyJlZzpgyo1lxNczBVbXG0z3aOGoMRocHCxNNGbPYZ
Ds0J//BoRLqzuD+SuuoD2pRDoA6Lmp5yPY9+opojwvNkok0FI9wSXjyXR5JNe7OWQoSwGZg9t/31
rIW2ZjibwTPFhi6JfKHNGm6Qceg8d65VXO5v3r3B2Ly0khCxIUvfDFZ1jhYOQxEFIh8crPxUfHK8
EX9V0HgIWx+hHvaGk1cZZ1niU7ctlbHS1aZqYWs0YgIKo+TV90IFkotIRf/t/TPjziC4p+xGjLNJ
cijhDpEA+OIrJjlrbjrFQ9olWHDMqL7/h6Fo/0mtK4kw1q+/WNhNNQpXRuhHcyqwmliNyO/SsfhX
Se2jN3NvBem/2PB4kbRC2ut6LEjtfYEpbOibZjQOQQmhvL0gq4wtYuEW/fsTJSq1IJkRaAOExj65
Hi4zGj7YpIS+jnHah9ieMr/K8TwgMjaig2Xce591gKgSr0eJCtbQ9WCJjijP0CWhn5pUMp55D/s/
QstWvhq1Vv5cw6zpUOxpzFdSVYdKORqzGLhpbo2izTr/b0AvPeQGjGYMHAgmMImxjezjgPHFP/c/
+O4vldxkF6Etbn1zc2ywU1tiFEjksSlqdAxyFy62Etb9KW0c8wsR3KB50RrXH+tGjZdgQYXxpAza
6CVhN7xaCcqWCabP3NDYFp7wflwfHMoYR4CCnbebY81/gM0h+7MlLEUdKmflYhHMRY5y6kTmvMB/
EIhlTMaJ8qcZoCWIv3MzdpaXd5BG7i/UToQH/xbhNQ48K7WlAURJMQkzBdBXdsVwbgdlBPnOsxjO
8yu0kffqcRHggUblWYLrB7dwm2e01kLdVnB1YlH8pKMV5WMKTojU5dNFm98vCiKHkwPhC8C420e4
WFW9m1ScB9O+T84t9bMTnIf4UcwYpjRGVpdYr1jDb+uY198iR5SPcTfaj+24Ogf5gTyGm3AAUCWi
wJTHQfzd4KrRDhjQn1Z8Y9TXJ+l3i0Kt2T3c/5o7u4kkn3ub0JmDutUoIPZRRBTqcTBgm/iQrXH0
SUkngRRlUfsFQMFzz4/2lh7FsEQb3msUw9dFhpOIR75VtMg310NpKINrLIBuMBzUzgXi/1hKayjK
tbEZWI2lei6SIwdhwc59C3eLfvcbTI1pX99JvTZLVR9S10YLnRPo0CzAn845hdPx/bcTgSBGQOUT
jCKnZVsqarnEBScxDrS1XRMf7If9h9lM81NrqvFJF9n8Ys7J6iFTTFlgyqA19FFypPewM2MyfpvU
2SWwpAR6PeOkEw2KfXYUJOukXfqKgJLCSf73QKB2dOPLDG+zb02pqgGEhV6/ulWzTrCAcujox3Di
8uqxpo/8W2sr/aVMsvxhLLrme571Qj6sJdbkEHgfzbaGKZJb4V9DAyV67qGbHCQ8O5cWXBaJc5A/
iWLa9QK0gBxMIwVAoYjkp9GBLjGi2D3ZxZheKtHNB3fk3nqT35CZUpKFFbIJqNfGBAFZ6xhAzCWt
3wkrJO7nBhJMTGv0P8yNkifIK+q+NGc2g1FT7RCPHxis6lQy11m8iDx1H6sSfq3fGv16MOBe+kZ1
BIS5RY+Lu2mznYDVKIWFokcwGbF2GXvDuTiwWoPQCi+YnHwEA2tLU6H8MSIA8WqMPj927agFHbJs
T6mBVuUY1Yj3TeaP+9fZ3sKTx0BaoqdJSLp5xFOMSxc3M5KgUiv3nK72txZNtqAbwujgE8s5brc5
esVEazhdAWCXx+CXShFVRXV1LC4RatIf7bgv/u4x1qWgUPUvotTsz5YD2184Sv7p3VOkgUEFDJoP
X317lkPFNsMwLKNAKZHFm+cVpf4ugXVvjP8hUgRFD0iF5qwkR29WE9iRGPq6iYJqLNeLhTn7sx1D
XMq68kg8YOe1oz5lcDTf2n7b6v0SosZfyFm5kRZ+MOLI+FBVa/z+1Ai9bimZSPkFYOxmQrCD4ryx
ligokzHC/KYdRHNKJ+znu0Q96hLs3DkcSz4/K0iXYBv6GmMPSichcqFybb2IYuRFW8o58ZJGjG0Q
KmZ/sPv3RiRmkAaxkjm/pQxn5VzopcE1vzRVeHHqtQmgM/6MbSN6Bjd0RPvYG46kD1UN6TSDW/D1
EWgjdR0bx4qCrmmUoG8088Q91HvxGru/Z52b/IevJ7MIVA+gQ0F6uB5vRcwn7CozCuyJKDcLqcDY
C471WAv9h6QWFCampyqBICn7ZqOUDR6GoyltgZp6DZKwan2nSKzPIY/T+6MR9siblS1XFpTe61k5
aw/lqjRy5Iv11YvCQXlQI/wfYqx73l/nobzEYNJFBqzFZqgmSYRTrmYeLFPTfTT0wn7C8H16SVdl
Ongjdi5i2gI2SS10AN6mzRNRNG4Btj7JAj2u0Q3IeiSYzKYtGy8bx/lgCeXv3tzFknEh7XHhH9wg
LY1xcFeHxliQWWrzB6iW5rmLDvVN5Dt6Mwr6VVS1EVa54eEBaqIhlbRZ0EHwvCypi11Gg5zVtLoY
8sEq95xWQ4k1m4uvceu81yCNUBnyn6Swyb2vbX3ZGj5nLdIpCxY7ni6gVj8PYVL8hgBo/1jNaXiw
V25VPFEfoKpuOgxHwrcFQM/0InJDa9IgK1qCC7sPTWrDdjgFcyiKDz31xAelL53TYCbNRzCE5dcO
AN5LVJpm4ldFY/xlWlPyv/uv386nppqHrxNACQp629dPK3XRGkWVBmsyqmASFeglcXZEZdl53NlG
dLeB0SMysW3ZhQtB1IBlCZ96AR4KdB/bPZ2kBH2LNbMv8+TYz/ZEROPOTnNUCN45O9TRuAxIjagG
b0MLGCELEIksD/J8Sf8tHSV6iabGfkrc8qCgtjdPWuagrigkIEmyueb0wRlLPjQIjLK1n8hLskdi
AfVEzd44Tej1v4RWn14IAsyH+99x5+3g/aVvo1FuAYAm1+CX8GnoYrW2UuZIHzP52VtWd5oWY8Rj
2Gq6h6GYjhBge1Ol4kx5hxlAppd//suAfbza8I5AOGeDOp7p+45elybQ4+IcR8W0cT+H41p7OlrX
n//DVOGoaUSlwJm2mHeSnQQlHhbZRCTCQ8Z6+r1zlz8XdZ4vbimcx/vD7e0eygZ0gcmtJZdgM9EF
yI+ZzsgDjFb5fW6tyKfcjDVW3Os/7w+19xGlWzehhoxwtiqidYlcYLmqeaBPpQ3HrNT+Kvu8+DRq
dFANOxcHKK3bw0+VjfIMxCoK+jxg11NL2rXtxkzBejVZMx9nneq1G9cjdc/bBbweZRNm4GSXlVWO
GkGr59rvY1lSW9PK/tM80TJ47wJyxYBy40XhQ5EuX09IU9qli/NVwkZj5ytKrX8qa2U/CFDrz3k5
HuF1b18w2a2n8UL2Bkh4Wzo0J0trMjUqA1caZVQkqZ2XQVJ7Vee1RfkF32LPmmTuNmNHy3OWJe1B
XHC7ZfgJgtoAfXyAlW84vF+OYR1i+aMiCBSAcHO7QC/N+jdr7oan0BDKJUeh5t0CjVjkSNEM2XuB
8rGNUsfSpM/iMqJKN+2U1Yl2Wd1Y0IAyj6QQ9nYOg2HOSuMbCIac/C+T68y6pb7TlAHiMz19ZvoV
H2DetYOXh5Y4wHrsHQbUDmQyg58WidP1YCDBejcSE4KIJoRX+kGlh+1zchQGyCfgOuqRM5JxHLcX
bbvNaciQUkS7B7WvpOlMalP26OX2aNOeXvUgNWZxXhY9P9V6v1zcOKTbH+rhv/ePye3dzStAHw8A
A4XKG90l1clit3L1IhirUXjGRCZVAgV5xJQ+9UNzXh7Z9EugLsV4UITd265SEZvgiqQDCM/1IuMb
vzphzV3QZ+7yaqXLz9zSx8JDZtT2MT6ZTvdnKlOm7WqjgyAldnj8Adddj5fmYJQjlfFUZ/1n0lZz
8KpyKl/muHd8hJhrb4j7+IAqure8EoPyZnYHbXkzaIU4SZP3SRkIk65QFxJOIYmA4EphZR+GQcsu
WSKSPzRliN5f/3UQDZA6w6hCyXLs9XzLpO5pESEMq9RD7BtK2b0uMd5APUpRQV5alW/b6XKQJu9w
gniM6bTTDWFLUQ+9HlUp3doeBSKZFGdRTCqFkpt+ktvGn1wRUX+KAJCUjwrKob3XOiFWQjjytuCR
Rym22k36EbhJbqPNZwcOglGaZCgD+NsuA0HgkKpo+a1Wq3lN5qxPyOqjXaX34c/7O2x38sKk94dQ
A8ybLYTbqqPOMvE1CfLMnoI6LbLaixEuqD0iWR5UKxlfqilev4E4JwojYRw/L1Y0XBozFf7Bj9m5
XWRvh5dP0H3Ac/T6SyxZX1BGQ8u6cGIEFPu1+DHKXzFrYfLgYmhP1O0WjxYKJEEl9Ozc2uYRq2Tn
IpUZDvBkilwybrr+DVofIlmu8BtAC0wYIoy4MXfVw/tnin8SA715uCJddz0Kt2WhhBlpfkTwp35o
Ymv6YLqLQLegzVhn4uS48iwC0fZFsZP4jzBP2wnpFZM88/5v2QkDaDVLPw8WHi7EZtHnVFkwio6y
YNW6+mmYdPch04rpqayAiClGaDxV/Zj7KD0Mv89wlQ+um9vNDjKRhjANEUIAyjnXK7EkptbUI3JW
61KAhcYS0J8NJfbGQWmD+zO9vU7fSCV0XnCIQnlO/vmvD3I+1HOCw60Pkk/A5NXqP8Y6W4KwmYtH
BdeWb+Zsq/n7dzX1HBQwIEKTsvN/r4ftq1abMW0Q+KX0+kMHtyfIIKR/gLw1BXircrWttv4VfsXD
MrnVszZ3xcFvuPnGLKwt22q8nIBB3sS9fpm5kndd3hva5C9aAqwsSwCFogdQ5fClRsXxNHe1vsTV
kvQU6tu5PFF+zR/fufr8BtrUtC5JQ0hoNx96UoBX6GB7kCCwoqds6auLYzbpKU4V5/M05MITy6GZ
6s2L/TYofVnED6TM4Cb96bSuj8a6RshQqWq0TuLhIazN4dQtxTclCsfL/TnelknkeFJpB1ohqIpt
CA9DezSQdp4Q1izEH1Vu10+tiLunel2XwEAN6qEX9vREwOB8aoc0/IwPqvUw9GJ4qWbV+LOJ+sU6
+Pg3D7qsJwKso0Uv45YtKJLrJENtsZWm5Yp7Lqta9+Ko7H2zzWfPEtnkZw6iZPqIDev95bg523Jk
5B/e6jME65udb+H6KQYQAn6fi+jUtE0bQJ9P/cVpjzCMu5OUBVrpySPHvD5kBR1iE3O90XfsVnlF
flH1IPNqD22R1udJCOXc6k3rqXR7D2Li3ZEZUubzRPlb4Rlhr6UiaibpWiO0vXZutA8lqLG/F32t
LpXmtp8xsWxDfNZV4yDq31tg+W3BKNDP5S25nrXe1X1rV4xN/DK2fpUYxv+GJaV7XZkiO+r03dyf
JKU8EDiFQdoBnLg5wUgrzGU3w6Rwi7q4rGMMEDPBWPfrNHXTpTKK5rOzDJhk3t9Fu8MSm5B50Ka/
kdNEQ94Q7ZyNUGiL9RIak/2glzNmrumanMSbUUuRtAdbd+erIuyIDjBoBGBY2xsT/DWJpI2IYZe1
KXbL7RDgIm94DbQsWAVj+I/hTNFjv6bj+f50d74pNBL0bN+UWuCFX39TWuTaCIMAHdtSLR9h/Gcf
XWPK/9VqTT/Yuju3I7Vc3kPYK7JDtDk02dIYPdHu6BMCok0zYruEzUbdveSDYX4oq6j9/f7c9j4l
crkUfolvJbD1em66HqGH0zUjbpixeYrSJX/MDYGehlq2p6QNUQyck/K9TC+27RvagRIYN8T2TuY+
djVg/CNIrHg+h8jMPU11Fz3D+I7/w7ejEwtLB41ZmjebCo7KctocxNFvkUG9JGmrfnCntvATdwh/
3F/Kt7W6yhLktKCT2VRqaZVuq9J9Z2Hu4ESjr6Ta8HFQshTULG+K5UNqFbGHsGLSnhdTG2yvUUT4
Q0Rj9iU3RTh5aZQOMNCaDBpKaOhLgMhm/slQdMXyy0mNnac+7xwRKHlofheE5B/SMo/+bND8xwGw
p8vgLZSB3w0mox5LEMqJg+/JQ7W5zrSsq9V4FFylQ2q+DEbfXToxZqdOE90zsPCjrv2bRcVmDaWk
stwU8qRvsZa2tkSr0RBytqApXKxB8I7/l6JZbnlpHk7R09pP2Q+HlVwfxrIois9ps+RTQPEUUc3B
CZNP7hgWwrP0EmkPSrD98m3O5xkdCwspY28d1vFrPmrTQdS8c3LBkUgOJeeXm3izUrRhczsOldkn
YYNzjhNd9E87WA3OlImIIw8tj8Q5SBRuMiO+DvuaGj25IjG7/E2/BJEafmPt1GlYptVL/TkS4u9e
r/SDbb03CFauVOSlggC1lutBim5NtL7TCRnifPDi0rQhw5TZ6f7h2bmHqHqCbwPJAKhpCzRb69pN
1F4hFtXG9YFPOj6aay/VA6LlYS3QMM9iIQ6elJ2L3aCBQzlQuvWSDlxPLTWXXhQrcVjWtuXPcVnj
9RwqjkG/AQW4g6Bvb4aA6NC2YZ8Q/W6qOOq4dkYaEfHXdYJtWrGY9ece4blvLdKP6F6k7dltI/vz
/XXdeTWpJ4Npp6GMYugW7ZV2kzZV0En8uVL73o9KO/mcLsg/jpjzInGWW9mLambJh7yflINvure8
oPiAL0LopcK32Z6g9RKtFFwesit4GtpFjS70PLpVEgKV6eBR2dunbFDJsgfHf0PPKFUxg1mKZ98p
S/sH31zXPTW1jyqOe5OSzrMwY4D3ws6+3jOrEE1r0Y/3ccNbMFuuu+dxro0nxDaQdLz/8fbGkrLv
Dj1eapvbJv3M66wuAzDngRpXYMUz4U6nqe1LmrXdfzgLUl2eh4tYx9lKd5RIRoJrxICg1VAPD9ke
/kKn92lRtfTgJOx8KdIxLm26txJ7uTl2w7RO6JByEgwVAfKuNsPnrGzrg/2wcyFTQMQRBD6dhN3J
X/HL5WiYZW8Uy8Tua2I6GVOtOXQPrb7wrDGumqclt+2D4P+2dodTH3hgIlQUDKmFbx4BSicNT5I7
orNWJ8qJ063+C2XK/ICO0/ITLz/wFVra1aAsxFyoQZZExUVtlE6HDVchNvXu/SOzX4gm8mYlsLxe
griIAFqVKVc3ZRQvnRcHbMBQXSb0UA6mvrNVQW7x8pF0URjfkpLTadZT6hwjlr6VfbG63v59aFID
qlyWHwy1c6VZVOlMOpscdiAX17OyKbsN7YAlERB+8yyG4p9es6ZXxdHnj9aaqQ9ug28BGrvGp3cv
Jx1qKRiCpaCU87geOOlZxtBgjpa1xK9RXhuEE8lU555aGMuByMbegpLPSEV5Hg2UCa8HGxxoycOC
1ELpdNnvWQr5WVUM6wWYbvp4f147J0Xq2hG0UpYBn7YZymwsu1YxJICjqUyvS6fp5zf0aMcOD4x2
OsKl7byEjOfIhhXCsKBBr6eWCb0TtWahcVsO4zmiQuYpY/O7rcXGg5OL+bFUD3235MnbxJVca3w7
wiVME7fAU1tRETBNxsFfLDMrvIgeYeeZi7BfIzQ9aq8yxuJbzr9re1HdVL/pblYd+TbufFKqbUBH
OCmQOh25sX+5kQYRalD3WOfIyor/xaaSfVlUsXyw3T45Ctz31piiFz1OeqvIP23W2G4tN4nMmLwO
A/PHwZitExSp8UOKK3cgxeYAdOdHeuF7i/zroJuN1GuptkY2CVBtlziGrc7ymK8RLOM4c3AtT5Nn
xS7/KUh+pdrbf3jBaITSb6VzjTDNTSqbqVYXy9ER9zGDatLqM3R7BafYsjvfPzF7XxLWB10Jsmae
ls2XbM0oopbE6s7xuDxoJXlXDgsl6FNbOxjqjUCz3blSTYueNRyBm4ADz5+y7VEf9J3R7k5rW6fP
q6Knz60WZ39WDtoFnkib5ksz6L6VDg9DXdiNV5htAochty4yeCeCXu1/cEJYU3LuwforHtBUvb8m
8uNufydUPMk4knxOe/P2ufOq28C40b5bSuUfZ45n3cMVuPnS1dC/0R7Rvt4fcOcjwJbgyuJDsDTb
MALMeNlnKccJZhpWlW7efSioKZ+dNlq//Yeh4DZJaBItma2BgTFR72tHdUCxulW+GGUGDipbCu6t
ZjQOEsmd543HBeQ+q0iAtE25aRc0RWktg9+46E8rBg3HjnP+21CmCoqYZf1QA6b02hmDvvuz3InL
GJmoTKrwUL/cxGX60lHwtubBzw1becD+1PYFBIKDfXIr5QQogpqChHsIyfqVV9cv12BTk2msJhta
KfTiyW6zT47TTKfJjZSTGSnhl2kUqTer8J2i2kTq0SmPvJt2t470qJLqmrKCev0TxGKYHQvBa6By
as3INQPFJcUFN7gE9xd1dyhZ40dSAwL31gqri1RoUqnLLhWL+4CbQIaGZ6aduVXeDU6QC0ubHhaR
FNDeImlcNcrjlaagL2onPCUj5aI+1qNLFPeD35M/Iy1eHVFpbnmZb6MCjEbcUDpMbnbNGttqEZfG
4I9oqZ/XwslOyA6ury5qdA80j53lXFdmc87c1MBescorwLjh+BKq+XQ29HS6jMqEMp8TDfEpB8cR
lKALjoRld95DGZjLjhP/w8G6/uJN60ZplGucqi4aPw7JkvJMVOIJXmD6FSFGEdh0Gh/uf/ud95Au
HwkVERznaYsWMdFJAErFNmuHeXyEb9L+yNJ1+aCua3oZhyKzPD0cwpe0RUZAiQf9yEd8b9acMola
N6hzbt+pOe0p68REPYYyu5e8c+fnNiLHi8xkCBoFr41VV/IDTM7eNSL3AUoF1KTYi9dLnfR6p1eU
5/3RqtwPEX4l3hBNR24he+eKnjvVInmTUJ+8HmU29RrhcC4rs2m6k1aX5f+aovs3TJv+IJG8FdOS
KC6yDToeUqFlC0AYQvYMxLzBr7vQ9RCXVD7WZf/dtvvyVVeikt6lqQdqpCxovZZg9tWqwxW+MV/K
rIh/3N9Tu/OWGEFZKKP/sgk9qnGKx0yXz4MV9mejV/5GdXb8jQZIddCL2Nk8PEEWShtUWgEhb45M
2WU6sXnY+5mo1MjrykF5LPW0Mz00zNePSVsZnzG5OAKT7UxQouipAeJxgxjOZoJrKoaxWpvBnynP
/amFjevNVm9/nIv5kP2+N0U05UGsUm9GtGATs8TI+ofcw2Q+g2qe6zqef0fMhMKEPtmDJLk6gdOU
XehNfddjfIXy4TlLnOYR/Hl5EWa1zJ5bpql5Gs1BPIqEDlQQKZVymqxm/g9bHngdtDmJrSdzl7P5
5eGsc62tk0lghhxThM1FnAR5GqYv9tgecaP2PoLJfUGV661JL//8l6FmZakGpalZmAbSXDLX4d/x
UCfPtlM5B9ts57qQOa6MCNjUN/JbbZIoRcRwdE1YMdHZxUkLe/23+8dmJzoF6iAVhgGzA9+Tf/7L
hJplwhlzwEi6V/UFsd+pEC85sPkf9dy7r6mStT/vD7i3giRfkmFG0ASz+HpAc7HaaakMTg+6cA+m
2f+mKQpeN0l3JMW2OzUqhPB5sHemyLIZKc7rppkYCX01gkPIa34ShegV5er8OKRlfPCq7VW5ZHQo
42AqBjg7XA+4xGakOw1rSYclBPCoxt9mFCyfDHPEuaEFWnPC2UH9rg6W8ZINofKq8Po+jFkzqO+v
cBH7E6xKehHp2Oazds3Ujng6om04tc3HPCyMoMHJPvbsIT3yM977oi7YbGJzOBkI8l9PG9C8QUrL
OtdFFBc+2gPWU1chnOgZSjZ/ub999m4magTU7AGtgHffFLlmpc2VleaVXyEE9SPJhux7AyjlcwVn
qw8me11KT6cLd/C67B1GoaEAL8sGMDA3n9Z0Ov5my+z9Yg7xke2z8KwMlXq+P7mduEiasgF9YXp0
BzZnw0gGx05aRklFPwXhlKoedD6IyEth+RBMs5ewz5OXqcKdOrTGozrM/vA0JsjeaTNuo38lmpUQ
aS/uggJmdDlbNaS3xTgZa98/rk6/PvWW0V/ELBT6tGZ4cH5uPy2gTk4NgToguxshk3aam7Q3gRNk
2rr+mMfcPYWo9aVBNQsqw0XoTIo3Vo56cAXe7l+yHf5LOZioDDzv9f4tXbuqyjiefEx2KNEshfqp
s9uPrcVRvf993yKi61oADUNOJQkWSEIqfddDLUo+G2lHfQTL2tY6TahYfNIS7Fa9eGmzH2pr65dQ
d5Q/5zUtP9LG1J9EksbPsgb+vdZG5QXpW/drqYZHUnt7i0/rAflR0jFZH7v+ZWBISiNzwoFSSQjb
p1MxXGqxe65woOpiDCJdy0u69QjxdbvlOMyUViXUjhtka0DbY27tmHh++UJkReNVq7sAUu/s7geY
Q832kVlIL8ZYj3/GK1qZ58xYMaO6/1Vu3wl+A3JTFMi4LW8aZGvR1Q5suNGPq7G5dGo+viZRX/+h
07j+jT7Nu2U8ZJGTfw96Hrg7KPjXS706caW7CWXeqaDshMFRFsQtzmYgW+yDI7WztZkR+A5QX+y2
LUJnQC3ZaXP+7pzn2G/iMQLP4tpINZVHBJndoRBHg3dPbkeF/npWStqXdmNSClJF/Fq50lGpEFr5
bOvDoR3h7lhcU+CB0CMmdLkeSx+dPCprUmsqJVr7PFtTLR6qDFN7VZTLH+/eHjBzJaMUEDT92s3J
iGORqKNgsLrBAyGMzdfUWMMkiCenCLRlyo4oyLdvDWp6lLMIMvHp5DG4nh2vQGJgRkxhEwDHKyxH
EN41N8H9ae0ceLnhpZ4AXU3AGdejmG2mWP1MOrEgCjwHsYvuhVfHTfawzI74LbFb/ZTWYXXU7t+d
nQ2mgfiEmP2m2B/p9oKRNRdNqLiTL5IquYDhUI9glnt7hCuWkh2XGnhH+Tt+CWzVAToOlWMKPEYL
irYDxFsg++EnlN6C+0u5O5T829D0lPHfZqiszsN0oivlG7Ua+URJ2lMxjv8zh9I9qIHu1AjRqqNL
QsLNSSNgv56Vgj6ELCJyWbhd47dmV/1Tlasb5I2ZPVarYr+YvfklGift7zRJ1m84Ix2R8fY+IEEK
ZwLVC+7nzWxRxbZ6gVKfH8Oi8iN7Xc8odacHa7rzMNDio4PgoL1GY2pzxHFEK6o2L0BwLvHKMzCF
j6O1FCejcocPfSM6zPp66rCodl8aQxw5DO19UpCjtIbBoFPe3sR7Rt0asTXSrBnWJD3PStYE6ALQ
WrXn/vT+3QNwE9C8jD14gq4/aRfPiluUFSbUZWr5XbOkwWhh9zebzbsphfztRB/0gaChc59tPl3U
03luVEB/qK53f6tjV/8u4rR4jIGGHezUnQVkd0B6M7F1ga60uV6KpTdLZa3ps5GFBGYRNydldiav
mDrx/vcblTWb4Bz1Ue60zVaZ1HBEHoVqorryAiR6P6KvLfVvXeptkV9nmMjc/2Q7lS9J+0GtBME1
gI1bPENbWPmoyne1TLE184p8raxPgzJN2qnq5uZ/dm8mPeDxobSg/aXO56ZwNOiVXeh8nDNsQ06R
XWrDXwc/a+doAlaFgSckL55mxfVWSmcrUmyX2yEv5+asTHbWnId+wpWNS6P+17aAk/gQEGP9jy6e
7A8ZlkyDn+Zx+WqmOBy8zFbs0BzMC/Vrb8xZfRCO7BxqWTdBFJ4eB/HI5lQhlDNbapJSPQEMHdgU
iHx04c2TaLKPSYPLIs+U9jAuzUAB3DAPGix7W1LXTSybqPwaQGyvV6dyLDJymwnXMd6z4NCV5yTS
/lYHWzuo9O6NZEikC3ArKAVic85SkUdKQ5LG3sMuvqooe4K6iX1rnaeDe3LnGZfJIssqubsAIq4n
ZRBtxQg9EUzGzfJct9FCGNu6QC8SI7o0+oLzdkMV/f5Ok3/rJo/BfcfkceXBI2fYxEQORdUOgtuI
Glky+ZM+5z9sqyoPAC0724VRHIkJ5GKEoHE9N+yJtHQ0AbRoGOQGxdrrz3GXGX+JNHXOSm/GZ0Sr
7CARke5Vamd+uT/JNwzgdpaa4GYBjSHrcJsNk4zCzCHVj34/4oD9oIcQcnxjCcMFop0Wh37YQIw5
OUOtmKcwrvrZw3Wi+zeF2QvfdlD/bMq4uVR4EJ3HMIwfJ5Rff++ULLFPUTaZ3dmYYl3xkjzuqA9N
XKOnpOrs+rxQDYNHaOVT/uRYSnnKjUhUB/O7zUYJISTGXZYbKKdsyw0Zbl+9TWSEjZn4I6nHiwht
2cCV6ahQBJ2pApOoZYGOVIDE0uRVh17+9yKxP5c9+ndW//n+kt/sZrmjUFV74/kTTG1ejdQas4SW
IaWkaLGee9SgMk9tXPU5ou50dnoXKjUB35HGhvyQVx/6bVhaYEQzFNe30qC1gw9ZzsPhR4sQ5Oai
O5sdQNc1XBwAoVl38H7c3A9vBwcwCWMBk9ge2oKyVY2WOQXrxhGXuhmnhzwcCr939fkgzN8bCrqa
FBBxibm34A+S2xRgOs0Kad0c9JbZkkwMC97T2hHqWt7e21UECkBfjwRQgkCvj+tQ6laXFCN0LbcN
K6havflXkWnhN0iZXYBXJqqKaTq/DstqHkQbu0OjfiohLkARtq1zw5qqVDUnPuBqx+je6qbn1ul4
cecpepmldHXRtLnXzfW7/Yj4lBDs+YeqL/Pe3FGZ0mFy0oEgTiHOeX2ur2iD29MpzNsjaee9XaqD
DIWfiYIQ3PPr9c2M1kotsfS4Xna5RyFxCWaBBGdhWXmwjrZ+0N/bHY+Srs1oBOHbjhqVSD4ybQBf
VRX1VKRg2xvTxAjHxWqTJt8RnX93PDJC1hKOCPfR9fyIuNJ5WhNp8Z5NX/qhEQGsyOqxtSMAJu1y
5ARy26Hn2xkOqByQOeQz2wXVlaqhHF4QAfWoa5xVBVOac6zAafKNwbE+FqlduIEhnIF3RyjRx0o1
++mTGg8r65/G0+SVnVG6npsNLhYIJVRN/lD/Cv/eendGIn8sYvdvpr7kw5vVIfecNXQq6Jvw3J/E
7KavYULWTGKbf79/C99mmYwFcIgEHXVvEs3NSY6mpCzWWqFzoqjKd85s/T0zV/PBGRbt774tYcBq
xf85O5MluW1mCz8RIzgT3JI19iSrNdobhiZzJkEQHJ/+fvTdqKsrukK/vbQsFEAMmSdPnqOoenEJ
PLuGWH9ZphrEjXjt2n4gqWY3AL8gmnOR6yYLfQgFsumxWSXrrszy5dHVtv/FTPL8qxRm9fntaV8b
D38W2MmbhxAqWi/3H9KNFc1sCvh7cIZ3c1JqtO7Xscf1JinKnc7lLRrCqzCKdebColnQAXEF6nw5
YpeW0gpUx43Zt8ZH2iCt91mW3Iiirk0LZVM4nnzRrWj9chD8WtZ1CqSOp3Dx7/qu/lD0UNC80iAB
mEf79PYqXntwfh9u+zm/4S6WBZ/UFK2OUe6vd1luh3GGrOuu7wt///ZQV2cG4LGxlRyqlxfRghjq
MagpQMeGUMsDmKT5viUc/yqJ59rIWLiCoz8fETRgU6DgQoQu83JyZhL6CXm8joXoplModB+BUfhR
k3r+3oZWeOMIvG6dY4cgrkjkB2eEDPdiivSzed7s8KZm4+xke0/3znsbTMc/UOVWH4xJ6gLrtG7O
95gyL/meCCcNIk81+hOmdUsQoTthVXFGAd47c33QMd/Y9phFbSV9J8rNyvqryHqIUF5ll+cCrzc3
Gp26+Dm5eAhHI9KV9o3vdm2LgJNxh6Hnv4mxv1zFng/jtx6rGAYrttHAuQftlOYxpNx8I1G5tkXA
bIFyTFQWQSNeDhWIRgaNR0mrmctlr8ba+w5AVsaT7xmoANu3MtxrU9sae6hsc4+QAb4cLzNXJ7eS
lfFswM3GGJxYIxNydN3k1l68NhTCK5DnUMCjx/liKCutXEBHSrxBleToM0/dQ7EsNML0TX4jn70S
XgEqkEvS1Ayp9LKSPnqGP7pLNsQDBue/EtTs20i6yxj7ptHdwb2s95M0293kDV1648hdmSY5O4R4
h2oJZ+/ijlS9KPNWNmAGdi0jv/P0qYQmGQXWVB7ePt1Xh9pYgvDCKUZderwE1qKcriHYyPP031G3
zsGWw0g5aipujLR9m4tQmS5mXGuofCGLeQkvyjKjHdvkgU0bo90XW+e/68lbpgDX5uNxbwCj8pq9
SjO4f0M6s5mP9tAujbJOTV87bU8juaasvv/54vGMUbeFdQY56uI7LWFveljGDTEad3lsDFN/V+GP
8IS4t/Xp7aG2v+rV6m3didwh9CNctknPWCb6RQW8YoXYRNp2Gx6ddRwOZTl5MfrTFtD09Mco4yZN
DMRIPAIiQSr18mQj4atWOTAo3JbkYeAZQPh2sg9LQp/pCPHsRuJ2bZKkbOQy7P0tr3k5np3R5BIg
MxUPvu72kztMz7iBuye2U9DQR6Xac47+7o1E6sp9ualzc6fwwG3FyZejrrPbewBxvDedCvZVM4lz
iPAMFs8o6kFEHfdvf8prW5TKCUUonm9gwYtdUxZ52iIr3cftsDb7MhjMU2tMPyBy3yooXFlPOrYp
uOJiBAZ42fC+VRl0Hxg97xys5iyR9pfSrRB/b02TVoHAVAaWn9p2/3l7hlfuzk37dusfYnRKbS9X
lMs06dQW483KmXeiMLzImqv2sa3ddTMPcKKi9TIKOHV3I397LfGC2ilp6fYMAfG8cjRQmOOEasDg
1Fe6fS5pge5AHMbpnR5BoHFBceKgMOtDMeh2Z69Kv+/DCbF79KN/yMVU+9Qo2v8Ba+FK4mehCbA9
JxfrIZ3ZGbyWhBn6y7Q3vM4+p46TRE2ol7Ofeubx7fV/zcraViHkX4IomhQuo0RHiQzMGWzAMoDp
495oCZBKu87FyRiH9dlamt49DEWY3oHPttZuMsqxiF25qH9HMRI7vP2Drmx5fg+nGvXaLUTY/vvv
AXKXi9Q2+T3ZPBA+ysbD+dX+G6jif4iPN80ASuSbuSycg5cjObC5wVoKAANEK7Lj2pFdRkvgaCid
Xp09FaFT3aK9X7lAqEoCGtAYT3x8WbwOrNqTNMn1MY2y3WEc8B5aNu3lmofqea0QRnt7Na+Oxxu6
FWJ4ti+bHhHe9NNF2H0czK3/j9azjLVR2RQ8UmoKc/3HSvzspk3kEDgacZBXLFyhs26otNcj8eIm
kTv1ZuyA9RxtbfwvQ3GZh/iwbJ0Ll8+csQZV5nVWT2eSQwm06PLHeQl/uuGUPv/5IhIeIxjPIwfO
vS3yb1vSTtZqUtijIzLgZyevR7gRN+qvht/jKqXJBd4e7toJ4CLcetIhZsLjeDlcjm7j0pNXxHPq
DRHdNWHstrmO/OkmPHcl0OJTbQwHAiDkgC6OwKBCj37mDEBZuD12z7l1Qt1d3bhpr23CjWwJowv2
FC/MywnJNccTz6LiZze2864zsC+xIZRFgWzNiKpucyMev3qnET/CBYfjv/WmvhwwzL2+qASnjGaW
hjsEUDBvdbg3lJXv1nIaDosWxo6Wt2bTWPGjwa77Y6oC98YvuTbzrSULyTaKyvD2Xv4QLRTdEjbv
tyWaMu5WvMltGahopiq16zrUsd/eOte+J/YXHD0WGtezi++ZU+jVec737KrUOpRp4MUqDP2/3h7l
2gbd6GiYAqJJQdD3clY5uYUldKljhf/5HjjspxRp9yxhedxYv2vRwVYMxUp0szy85JUCK6rJcYi3
fPSn4xxz+7+TSbUPwB014FO+3oclYjLEDumHt+d4dSU59FydG2vrshbrzyXiwhqcJhtr60vT5hIu
B30wb4+yfY+LUJ1UeGvxIf9AauMintQjLCdfAtHQTWCcqP3nf+dOI5GHnOa9M/UoAiD4dDLr0Yyt
echvBF9XP+TGtfv/4S914pWccr8OmWTtSJ/K9+z9hXiDimlzy09vz/Tql/QptRCqI1T1n4DPb3eo
ZWeGbRnsTEXusGut1DyyR9GqFAXBTbI6MdU2ddBivdWHc/UMMkfi6M1O+DJtNYp8WJk/3uBGWkBQ
W8ydm5lenBHhxUtHG/7/MNNtNPiE2/19kZkUXrf1ZTFeW2fVU5jVyXEZt9ZPUVdzuU9613gu1kE/
r5Zobzwd/1EYLjcUgRyETQB7aFDbF/9tmX2tIS2IFHiRUstynjpntNCrW8vPMB9M+0wGGiC4ZhvZ
X1MxZD7vdFXuqzFLkJLAE8iPddGZIY0OkCGjpAz7Nprn2ZyivgtsY7+4vflFFOOk8GUfHffG2l3b
kD4Y5MZbRET8sonHWGynLzAYjVHvH/ZE5FYWzeaKsJlEF/+Pu1UIVn4f7eK2XNrCagp725PIbx3m
qjQpM+d1fpevgXsLj7q2DUn/UZ7AYhFrqYtHcIL31k8haIOtuzUmC6tPJvqosaiW9hD2MrtxSV+7
WviidMbwuPMYXuyEdK2LejEo2kKQNu4dNCLNyPWXxaSbcxll3KGCN+0Ga8g+F5UnfsyLS0/r20fh
2iVKi92GPkOZp8v+5W4s8ywz/FIBjFWZeb9K5X3w/fpW/+prIgLfkTRuI/DSjEXP+8thbL5ekfSC
poc2W8tjjv/pz1RNqOAb7Hxkf/3kY93gk4T2clXvcqvKfgWJ6HKKRRhdghCmlFGmea4fjcZJ9A79
3HGJJsNZh0ioev1HDlLXsXBqGURFbySoivnenEW2YdXyKe9ti07yqmuq3SR098fMHPYGNVSwDqAj
dNIvAsKgk6Wqt87Ieaj9d6NIJK26ZnnQ2rzx3l45fzzrW58YRVtanrYP+tv10a0dfjsSVKXsPDdC
0MI7EWIlkV3Ain57b7wWKNiYnrh/8s3AxF41U6MmSiAjyPzDpCiaOJCS7t0VeZR/8sI23lNcLYIo
LZBfPdMvNHgftGx99rCXTnWUez6mButSWI8CEExFhSmH/EH1anrfLyzlQaY4Qt/ITa+AJFtEAMl5
K7vRp/ByeVZYwUtfAPS6cAYO+eLJvTDsJvZXu/+5tJnMI1m3vnfjVrwWz6KMAJq31fA3+sfLcWVQ
+V2ekWorp3KfjH7ydtQ3sjpqgUVoE0YUms7+aSxjUdISPy5GGPlKtHuO+C1zkCtbhGTSBqoBeNvs
oV/+Fvjteg3WsIuRhXC+59lo761OwHftx6W89ZZeWXC6wyHs8XbTuHhJMRIGkIMlRt7SpGseRKmd
eOzH9EDKh8xlZdf/4GU+3PjKV2bIoGDc3CdEgJeFVSye0HZRKxTaqUOefBjsszuYJvbe+n8o9WwO
yiABPNeA99uj8ft5Q93N7oXq494d672QlFDHarb3aKPewlWuLeV2qqEkQ0B5RW5dhZi9uiLLG20E
IeC9VHFP09LRl1CEJVqD94Gb3Yq9ri3ltoRkC+TPtDS+nN86CT+1MSVDB7KzYrco9MHVAVyAvNc3
AsyrQxHg8Q+vwat+0Goyc2/Mmz7Oajs7pmHjHHUop10zNLfofdcIAFRV6U+hHYZGhEuaeZ6bLZV/
oIcm56SVtAnH1H+y/WwvmNhU6Ep6Q4vBdC7nXRhSITensr+ROvwnaXkR6oF6QL/7T6wMvujLtXUD
acoREdZ401vvDi2f9SNARfppVTJA4L8U3JOyNKr0JPqR3sbZlFJGtdaV4MYK0vvAmqn1AfX556lR
hOUKra9Pb1/zV8IeHMkJRP+r5YOyvvyVY9a1yILYKhYoKVPPyda9MzifemVVd0nopTcA+iu7gC45
DE1A9ogJLqmlrblAWvHBn2DnVDh6Jy1dlkn6IOVq3nrAtgW++ABbWxxCIFsbOJbyL6dGsDcmzgzK
ILs58ffOEgw7itwOQl9j15zmBjv2yEoSDK2dxTgW+CHXkW94xuGPl5i2uS1GoOsB042LjSDBb4J8
Bl4xxwVDYhzud5mdL3svHNR923Tp57fHu7rG8OW2FhyTssTFpSVNEoR5JSl3wsGHUoYFIDCHvhuB
BP44HiGXCR3uLRQbuD8uguZ2Xixb+w4mRmkVnjAVwefLysxD3elbBsevZ7UNxSCbviBYzcVG7TGH
x7rZV/FgNvPBozs4MsdkOFTJzV6w12cCqB0SCFVHXlKoai83ztIFpZu06YYnriiZu2N2pgie7Vff
7iLKAt357Q/2HxT6cqeygJuIKEHTVuTZ5v7bM4P4atBSIWNugPlO3IzCaw+jQSoejZyRd0XjQr/G
3rYkgPG0e9+Wboh3gCvSHon5idTBmXDQiJKgqcs9SlHOXVEn489C1PYhSXJd7tQ8Ww+sHU6GEj3m
v1IUPLL92xO5cvGCUvJ4waumtE9+/XIiSWssvlkaKi5dd/oFgF+fW3Tuzk1Nz1kUGFrvy9kIjx02
vudQJOYX4HaV3jj5177f5iqy9TqzVS67x3M0ncouK7lkDN/eG2lgHMx+8I5jYtv42d80XLgS/yEz
Aa4HqZGGH4Kul9MOVeY4xnar4SPuPTbzBJrg6MI4yQqzyqo4ZL47PZTcfLFO52Cn2beWd1P+6HUI
wc9AeM+Gbs7cL/sn3AX31EHzxDqpO2EuEwzHucpGxKp7IneQx1PpFrdg/iuLTbQJFRsAkLrJpSyM
JDGaq95TcagEXT9BuzwkTt4/TWFZDrR+j6gLv73LXkNViDXCr6SFliPzKmiZArNpk805rasMuACd
ucTVZCNr3lH3yg3Dw6duMnfBaHcf3x55i50vzummTYOpCbUTi7Dw5XcGDpzlJAHglmx2Y9m0xaNY
bwsxXB2Gnir+Ja1AFOblMN3Ql2syhyo23Q5ZicRf2rPolyXSiV32kUYYLdsbSBvu0wXYtciN4uNU
59bODMvsvRZj1R5UkmWHNXPEjbvq2uemH3eDyyGdUt55+duMHp1KO+dsrUVrf3Rc2l/UFJSHIIXl
srMSML7d24t+bVdvCk80h6C4hLfiyxG7xDdByRjRMHWzrzPXjTMtgnc6LNGfM3i+PdCxG4Nem+bv
g16k9F7XrrVvZpTbh9KnOFF0u9AgcnD9xH43JvMfq8OxolsYRqlzMx+9TOxNcyqmtMRZwl/C5Qy5
TEVdoow9JkVrNATztAe0dI9YP99yAH81U+oQtN+AAoGFEptfzFTmweJT4KcXxsiD/uS6KkUEY7PA
QNyvMstjs87pLfuWbQe/OEjkpQREJHF0SUL/usDVkzUrqoXqWTzQXV0f7cHpHzyVWPeNbyW3VOFe
HadtMFpgNnUPsNf/AvXfXtelL7W025YMOF3td/Uw24ewa4KPb2/TV7cSo9AMj4DPhqC/Lu2YdDAR
0EGwmcbsfS4pEEC1lCDYwRoRR9AgCYK569vlVkvya6IEQ3MPguCRonqI0b08IZuQZNsaQGSLEta3
wW6zX0S1/oIQKtQAQjFnM5x28p9Yd6+f0TxKwyidZfiUFMpb9rLCLBMqeKKe316SVyd3+128CICL
0JZY+5e/KxC1NRsaTStV6NCJO5lYh2Aa8106ErOpXnpAIRYuCW8Pe+V7o41MLZMeAtLAy2gq2JjP
4UY19+uk/NI0IrPACt2b9Ocr0wP32IrOIKeQ1LaT9du+IvrsFJuBcWazOFZuJsrIEnPuxFO3iE/g
xiR1hjGM39+e35WdtlWEbfpv8DOjpfDluCWCg7SpMO6aUqRteqUPIm/dqM2sdR+uVojXlXAjMMlb
FPPXK4toL2kbKMUWgV8WirsZChRvD0q3RTA8WomxfOhy3d/Ad17fSASPRPrwawgoXkXDQ1YsTJzs
vS/SMC760T3hjvdtXfV4ymZw3reX8/VnhC3GZoHEhc41bP2Xy4lDaDg4LuX8nD7mKsZYpz+Utk5P
heMlz4k32XfKKOSfJsIbRw005D8rQPbpxTtay5HM1IPPtaLHdkjbet61tZPHeTnLG+fh9WXLUNxI
G2eJPPiS2qjd0StyAY9mQOb7e9bOyc+5qKx3BfDvl/9hLbfui/8gSGKll2tpWNnEUlOw9BDRDj7V
dppmez/NSVYas5wCiH9VfsSPp7llaXh1kgSgWy0F9fnLqt5iOJ0C/uUwml1ylL5b3ou6Do4O4OyN
DfP6/JEYwvfjzMMwJOB/OUlU0zzDsAF26OoXR+nS9HcM1ToeHacTv4LUbEW0LF7w6DaZf6Mi/DrD
Yt/QpLZtVJMSwCUpikgEj3uDM5cqZZdRLUxdUjcaOhT+U7l+yV1/qg/pOqqPnmjWf0PIKggIV8Ns
fXj7W1+5DABFN9iQ2GG7al8ug5Fk5TQn1FHLuq+xxaGxNLaqRjg3lvvaOOiJ0P63ZRmvbNlTCyYp
vGz2lFur+9Q2usNi57ekn69dOr+Psv2K3y5zEPxilOjmQMQaSjp2cbgVfQIdvNVSH9D4Hn+9vXyv
m/A35jvMhf+AZao6zssRWwBAo0FUM6YEbX/EA9PNdkllB08NRfa/R+7gOwAbC8lcMTlnZEf0QxU6
+XOdNPVdkDk00b39i64uAWoHODeQ2nAjXvwghBzyciNztGXVf/aNtrpbysD6uxN1sBNYRt+CvK+d
WWKgDaqC34TyyMsBvUHXSq8AY0lp5KeJavYukUu532SVbqQtV4faQEdIKtxOrypDOlgnX0AR6+gL
O6xBU50hGuhdYU3e6e1lvHY9UOyk7RBcDAz64lz4tTEUOhU9QFVQBTtPFMMvnSWDRlXa3eRicUs2
VW4eaLYojm+PfWWa/3VyckeQpMHZfbmi69ZB0aDxEY+oVT4OS2e+T6eAzlEaZw5vD4W27pWTCW5F
KEDwSXp2CWy6PZ4YnYIzH2DZpO6NuRQYJXfUbHGCcdpnlRlMM/Uzez0qaxg+0gI/g2ILZejIzYIy
P1hQaT8YpW98W5Y5+dCqJPEjtAlqa7eYSTftetFZYYSb5rIcF8tLx11eBbl5lIMnf3bKceVBqUH/
8JtmniO1Kj+L+jHv3y8mzWlx7kv3p+jm8qel56I94QXkVlHXy/kvbGWGNgJJ24L0wql+ENNbnxuh
lE+NQIqvUx+M/XFZ2+Lr5qPbwjZ2e5/O1aR8zl2HuFXZ+FJhM99nRUS7sPnYF2MoT0CuNFURcsLC
KMxV/RxH5VdPlQ8QBZuU7JyoFWevEJPrZDdXufKP+HKinuLgVHvIwlXkpyRMQnJ70QTjDm3LJouX
dumrPXWUZt0ZrZXPBwRCqlMoqwlYTRrCiep66dL3akzbr9Bl02+NaoaveHF6LWSNWva0faK+t3PH
1XvEihb7TLp9xyewIcvYGckwzLER2rN1nxS1dCMuieJH4+nMeBRBZj3DJ+sw38qD5IOlJIHmgMQS
ipRZBfm8N5ugeB4xgSn2YoTOF1Ves3yhDSDLI9vWw8If6YrP67yODhkRyqweuiMgZWPWPzargbvH
ajX8psGzknnrrsp/hU2QYp1G734au3M59++kph0QBTAUtA4pwllgjUZuPxl4v+R3KLw1T3kQJMw0
C8u71DNq71ALtn/MA+V+bcci+zbRCPsVAmKIiznK/ib1gGI51jyozj63PGoD1VygIpe4KVlw1RTU
CRrsCB9d012mfdoGHeKQuTU3UZopPFYh1S71UUsHt64mTb6M9Wp5UA0Qx9mpySrcQzC0YUVjTiPL
R2QJLEgP9ZjddZYJcY1ZWIdUe5l7Z7gzEDcEIbeMeqfOZCRGZFhO3hiYxk4PvY2vKljQnZEl4hcS
SbhcyQy0iAXV4XSmraTAFCc1g2/uFHbewU9o/4kqXJNEZFtIYz8Pc1MuxzysZnFuFs8qdqhVtt7R
SRL+MsOYl7vJzT0DwYiifS/srn2HJ7LUUWWq/qFIMud5mnITffWhnv7xfUr9sT3BBD7ixlWVEPK0
791ZIkkcqEmkmFjTQ+M/rL1YLUx6vB4WWy6YZhWMc3U2feRU74m1GycKcBB59ozUQC/STHV7qBbV
IXYydMmPwQ+W8uR2if7RJnbzZfawaoDtPrkAY/gNt4clXax/s8IvHhZzzrmK/KwbI3cOFP30QeoG
UdOp8EOfGmzXdunA0ljj8jSzF2m49IfqfZJKJK1nUoK7GcXg4IhjMJlk09rNv31BfQM6+KjRH8Bw
toyMoevPQVA5XqQIvJtDBRwFXpNV9XCaqiDZhdDz3X2ZicQ+w01oy+1QjD+AiZ0hmsDrnkOsNcRu
VPV0Tj0xfVKjAet2ccvkb39mq+wanFzVeUzn7Bfp9vK353Z+txtrZ+KlXLwZSX++tLmTIjTquBJD
+Kz9cWr2dpqV6dnI1mlGEtNAx8huZJfuHTGZ1s7xBnON4GO45ql0KHLvtSqTLmpb2qLjaUF6e6+s
xsCJczVX3IMTmYpdb7aNGakmK2DHm+1QPGXZgNZ7nw/LuFvKph5PeVLMyX3YtJO6y026/aMswBcx
TvU8judWGBXuULoH0VtmFCtOxjLLLgoy05j/yfJ0rj6S4bo/LTFlmIzITLWPMBhsoPRybdX6vufn
THvhLABi6M7P9YPVOcF8xMU8FfcsPgL1/gLz3IjDrir0u0XMTn6frMaY7DuE4tqfvjP69dc0qxru
xGXpjBQfbF+g+XD0PRUG3/087cX31Fq0nQO7jmpBzRN53OCLXXpIa0aTtw7Gh871ivDXQrgod6Jc
GmUczSyZLSPyloQCaDRbdk+XlSFFKRf6bNW0mHFrln55REK/z74hkWxWkXZWsf40rHHsPIxNfNmd
ktRDp/s+ESF3VmzloTY/6nmw5s/QEhOkw6zWmp7QTcz1z3KwM/uL4RZ9dW/wqjgxWoxp8q9ycJQf
DlJsDJ4j+dFSvIc5a0+P85wtbkdeEEK0jvraMtpip0Ac2195uNpNgx66bocPKJ3n7X05T11AaU+s
+HerWqdfUW3zTMn2MYf0qZg66WLul87tQwpiD8FmqL3e+Shs9G4B4t1hhEQ6ObJ4Niq/L9N9a5dO
wXvV6URIdBmgn35g3UxnBx3J7t8J6pepEa096pbI1axu6i4x6aXXjl8qh8anfWE2YpHxDCA959GS
iik5ab/U2ZOuw1H+qvN1U4mcHLb+k9tNi3ewOBsQcUz0b1G8MUFsil+UTPpU7UYHS+5zRgad7uzE
r59Ge9b6pLDXaynVu6O8Fy0Ks2kU1uj1OLHfyTZ5hxSgRGLQCtbFFVEjpxApnyJzB+p0blvpR3dd
ZPiYVUGQRks99AnEH2dBMCrCrTT0P9Z9zkeBm2ZMZRnpORzkcS7DYj6V9eDap1Z4vXsu29mjQ9xs
w+IgfehxkVttwWxrOFUTr/UwmClGA2Ga/RTBOqZPEo6jHa1ejQJd2o2LG5nDgGpUb2TUF21nWd71
mwzHbk0qAlNZOS3mUPYkcbFAobY+DHPruHE3oXjVYWKq83CHnWBNfbzMLZMO6wZ/jwZnp+2VXJNs
h/UYYvKeNVTvYIAj0rwOVvE50zC/43bUnnF0YDS+Cxs/dSK7NcJhN462/mKulh6jil5AvDrMdDpT
o0NOulHBTM0qx3lml5e+826p5v4r1fxpjQfXsFRELpTMd40M/WVHS8sAzyPv7HyP5gXSRn6gK/hn
ic2fN6cq/V57SKzEMhzT5rR4a/WA1Whd7JxZtvfasMzsMaEHYNmvY5K9G7n3WDgotZ+8jVqXRatd
+oIHi/pfrJuuohoR8P/GdTEQHARFAMtszMBU40IhyIcAEDYUUWP2vfmPLPuacpwOlYwIFUUXhUkg
nQNOemN4FAhgeNHUN1LsAt1yMyvZoUPdWUOP8YA5LPqjrPXUHfO8XqfvhI62G1Hhq4pfmTEVMEaw
SpiOSU872PyUTplTHtZ0nVYjmsJm6r6KptJmcFixz7bReks8te96f6r2nZWGxndrVObfUtG/byN6
3y1nc1KTiHz415yrvMiDvYlTvREttPPU1H2Ere+b3itOZuLlzd2Ib5uILNTRhveWOZkm8be3yF1q
Js2698no1P2i52U+znNnawLbYKjZ6oV2d/jkYaBr1SHgrF/PK0001jghluyJ9Yy/U7buwrbxrP2Y
K+KyiGxapU9cxlb5ZE9+Vr7PdWM175YWfaB94bSqpX9KzB8Q7EuqE0y94Jx3VSZjmeRyPbo5INtD
yHc8utXqsTdcot49YqJz+b71F8fZZ7ITd31hrL8CCc1x7ra4tKny5qn0avWlwpqrj4LOJETpZgoO
EHWn2o+Ek0NGDVan+s6p0d89ejDMyO5W6T/IVcth35q1/68vhrTfO/7U1XdO2Qb/jqPbZ7uUy/Oh
VUi87VK/hLZdE+DWseW1Vb6bu7D+MHFNPLt9p2lwhDrIO13nTfKEX4Gjon4oUXpBA9jOdqib2M+z
zIs2Ijxu/1prXrdzn9m8tLIp1uSOd1ihZJg1RLFapZv6WLDwI4SXdfNjiMHYYyk3ESmljLGMuFK7
Ns6MrsH8Iq/7f4Ssy/fc5WKlyN3Un+eyBNTjJGQfEunxlw4+LZnxDKOXyGw0FrWfihyJsDHFZnDv
64XhexSTT7QcTEFEaZleu7IMm2aneoN0DG22MO47r6IVek7M91leeAVhlYVnnRZ9e5/Oo1l/AZ7r
vyVJ18I6HC2p7jiTwdEYoB797WdVmlHvrosiwjsk+TyOxdhFkOzWfhemlTIjArz8H+13+mB0YSMj
e4Tx/nH1Rb0+9K408hgUWOu7ah7k99EJV34wTYOQXp1MTCftcgvURRsOhy5QY3Xn58F6LhVf67lN
RPZgjdyM+0XZq3XH0UyaM2hHW0duh6fIwzSsXX8ULiWEQ9k1WD0YYe53BA56dPY6wOn+a29PZfPV
mky/iZBia4rPU234YWysrVtEZdF0SJQ0TphAcer0t9So4HeQ+RS5G9fTIIN4DonvwK9tAlzEJOz1
MBbVJO4y5ZRlXMvMVF8R1VxElAZ58tXmbkVzo0rHT26hs7/Ncp2+iNXtPndL0DwttVy/Ud4qqrPg
6pijfGQn7+zaG+tj0mbNpyDTCRBozuI16P3ob8YQOFPkKCjek9+Jz13mh+Mp1X34XSR67Y9emozu
c6gK19t3i+3+SAxr9ndh0XjizDXOlerlRKpqLSvrwQva9iHzCaoiHgoBy7WT5vNYk7CfkL+xnKds
Uro/Tdifc8kESds8Vv06lKfJlYX1qV4Hqf4qLeLdBznm87Go50JCGBiNO77k/MNdu1EeXaOdmr9q
AlPnwR3c4d8MaqbaqYqW4MgVmxZZKdq+jYe2wANPexBfHrO8ouncQi7RepfYwihRmPPET9Ocw48V
vnL6DJiR29FUVI35OGAcdZ7yUiQ7z3DFeBx7JyEU0151rJ1mSk95a+Z/GWM9zfd+Y+vp1AsrOWRA
MvqhmQrv7I9W68XpZK/mfc3qYDe+qe0hfW81Z4qvfnFOG8f56KRdRXDh6BJGvRLOF8tcMVTTLcBt
ZGiQxK3rpwIj6B27ZHSIqBFd2SQVLYamX4cp6QqMadijhTQTe9/ZlnyGN+o0MW+mcd+pThW7KXAw
TXA7Bo6Q81C/7NpIiNoSnbvwoat8ILTV7t/ePJf12VYSraLEV84dLR5FEI/kvs5fcz+Ig7IDkRy9
tbarSKm10PsRk8UpGms2044blMuN+G/+YblZ3uzabjTMSKQi/9UWakn3g+/Pd/mEjtscVVbqgB1j
2To/VG3Squj/ODqz5Th1LQw/EVWAGG9p6MHz7Dg3VLydAGISM9LTn6/P7d6pxO4Gaa1/9JYZqEhU
lc+F0suuP9oaScWJJW8meTKyTLn1idPROET9TtQ/uL5V72d6U0DSbOLeOUywZY3XbuXm1jXSv9Wy
De3EBqt2nmU/DeYI6OX6xxVq/VPssasPgyS282iDFBQ3ruxmk6K9JYgkdyv5t8uJxE8IDLScE6+1
65xWZpT2vHskwV68wujqVur92liDH8tLmpmwZHZAq4wOEd/RcB5EGZ4WLTBQcuo4WCtITvKPRb6U
wwEVv2PuCddc56yLe3f5mC3mxMzw42TMrPjXCzQU/WFVoi7B31h0eEfjwifMzAY7mfinh6SywvC1
cPIuTKqyaMuk6BeQlqgsBuxGdZdbB5cY/MfKosM+qbFrj49eqcNzbTdyTMGtnCcO8eYXIofSS9zd
675Ly2tvosVFhGu1lV1f1MacSFijvwWprI33IvFM/eanvbZJ1PTTnyQYxRcRIOKt5e1bT407DE1G
Lo7/2cW6GhIhtvF+9ric/m2z7b0TcO1MGUp8+bAUa2TYSAKwHyA0/Rujj0dj6Lq75WGTrl3dWSMf
VlKu/XZRvZh6ojFd53mRtW2dy5EKtjsfNmBJSXgObjvcJ3Xad1WsjujZxEvUWmOM7tiVYxIEVj6y
9P3/uzVbbP2A0in1aiJHTY+hR7NlNixesWWeN0VNuozO9OpzSPw1K5PqgVCx1r+IZlrf7ZGU80yh
fI+ziOvG4fSP1rsdbyJPPu/Jqd7jxnrvu3r5Nm649enclGI4Ot7WXO1annmcBzU1lxWn45xwf4qP
1vFNkUbtUuZnob382bj9zutkW8zIm2UPab+WhCiREopLp5xKXAVi3os9Wcw8CL7Wgq9tyU34iKIZ
7JDHZ3aTZkDIkmrkledtJawmcRVy+WzvbHtMvRrTCtPY0pHeUPf6z4rgVh1k3mx1UoV9BWzYzuUL
wfR5TQgXA/SZBGJwnNqf6udZYWo7gtaOb6NfIy1DjDiPB3xM8JtVOUY/7Db7JbTYHxOwBHVqKxfs
IZ6bfvmeY3eYjv1kC3Xb+cVo/TF0Bv6Lx2rOD1NTenf52KifCGC4zqTevPdlyauLcfOiyRgZ/Crx
t5Ke2QgI8Z+oAc+ychkJvx6HaSOdosth4xO+/Xp5GXt3N8cZA9OaGk6Ki8cw3WQ4C723OO93CLvS
mj5i0e0ve8DV02hwosNQjM5br8vVu2l31Tzvesvtl4ChYDla9ga5qfEKjCcYz+mxwZ3QJByt3aNl
WB4zbxi7SwQJ6B52wwx57++tOW2EALInGKdpM7eU86eL9nm6EM/aPKhmyrskLPx5PTnW1JyjvXer
m/YqIGHJ8dsesKvpGZ24I3BG51v7owHTNZDz2LqHdRaM81u+YbdqAzPnqXaj/TOirLVJ6igUT1ZQ
leyDe2TfD9RQzlnoxvsfZtNGHuyZ1S0NmfGbA5FG+y8V5/4TyYayPRV16L2PkQdYtwaBNHQ/6BgY
uI/kn2Wtrl+1a/wssPbu60p7lAdlOunhFlzMc+e1rHBkWBC9a+y8XJPJFMMTFldaS9stXHgRVBse
o83Lt4c1GOICKYWZMyOXYHpYIouJqYiG+p6xRlfpVFXumu5hsDlJDHT+1heUmX3UQ93yMVGLNL3a
LGBfBL9G5qAE7csPSlfLnUcgjM/bgLlccuQpTyQ1fRn/mh6a7aT1qB5wjAUGNoBajUdRBTxwgM0q
ka68DtPFNvSnopumjFEOuZ0rWopvXZK7X2cUZd2tX1T5eeJGee1N59717rW+zI2WHoVwG+fm2YpL
F0sOtU7JDp5J8JBtKfe+WCz/G3DQVxf2eP/eDH1QnDczYLPE/SV+I5Ovv3NOLFBsPG532mmqPmHg
mj4aUTUWHI613Qdbb/HqU8xB0rAePHHw2qia0igvbImzouX95FWNtyy0+F0AXvfwTkdF6GUOYeOI
m+lNfnR8H3xCx0szoFOYIjsBcfKsxC0j86ZGn8li0BodQW4J+JjJ2nLC7T3jHApHqSIB9eDlYdMC
A2XmJPQ3FNSxMD5AZFx8qZUNhmpceQakXl+5oy0nrTVy1SwozVrdBc7EvbMztw0PIJRa3q19zPpD
7rCrLq1TlCL1pasfc2na33IIscqsPjWqIqIK8cGbJB8b2XSVdajV3Jj7vRXt5+ozgX00bTD/adbK
918aISZKBWd/ce4iGmFv9O5Va7bRFMMblYvKA0vtgp+mjgsngTTry/tS2dv9PE3wKNMYL7/cogol
CCRherTAmzAZMZjcqgC4Nm3bcn/oc7kur+M6V1FGgMTYJZ4oFMwNdTQ3xV6XzXusY3e5fq0Bef3b
1n+JcGjLy8ombGWCBP+3Yd9XnljqfeJvMQLG0a9kFx/b1kSfmFH5oauW3MCETME9T5d+X/o02EWu
zkO7h/ttE9Xds+YB1TdCqfw9oufOe+v6NhwOJRT0/hUoOd6QOogAxtiitQ7t6O7gc+sY0y3JmT8z
L/GrcKI0RPHjHLHicw5MbJ27yRLWfVOhQbi/Qol/AimCnYiIgLFkVZNrUt3Z45Zuq7/qzLKk+C2W
ebISx4q7Kcn3daiOwwablhpPjB9AOrF1nms9fjsddMaDEu34E8y2fJybVeDcQ9rqHmZXY+ysnX1T
h7CKh2eIeJxaYVHGF01ymPtW+xVkkiOI1EqJtwjjzx0WrT6DKO/rXVQF02vTwpp9T96yyINy5p6D
Pmh12rAFaPY/FvBkNXvg37ox79O5WKn8vquM8hWwI8bCiyahu3mbynKsEoaYoYTgMcCpEwtefKjL
VVR8iqEGzA7qh83fvO453ub+H+3hHq1YCLw4TdvCGs8zPKE601bKL8S9P/HRICPzz8hPQn3oR786
ayv3+jQm3epKIeX5LZSPzz5QdfE9ETpBhd4slkQhxMPwT3hsHKnoJlpfA7ME5upC6Z8x4uyPg2zG
/aAIPMy5QRWtFwEUFeg3h+qSFlHvnq/KL/L/VbhUT1Cu5JVBmuf/2WzshHS0oQW7OwejOUSBMz5U
VHWOSelU5g/0LxQhxaF+npBGyqSCnpSZ9RpAedsHay/Ok6rlZxDFnBytNMV/U9vnbcbOzR/eEPYS
hIs3zyRqAT0/yjbKf0zQjn+9amDY3mqnYk7v/GePtMfhYSA0ZTlOSlgZ46RVHodq6OZnf93U2WG+
M6CPjd8nZcnGdAR799WJ3yV0gb5a/SpWlNIvA/v3cFr3zfqIm1kTNrQOsXMiy3tQl5qM+Cmp7XJ/
imBdZDa7pkdpXeV6I6vEsLKAJs02BWcO56CZJkf/EnofIBPjbmc5jRrMADvV4vvBhLv9spR7+GcZ
SkcezP+fjw4TSJPuCKvhwM3m1OSTu/EvezSlA5MxNf91Tk4cdG/1WDvL1g5OazTJKuWvlK/FYA3O
a9xRNJJs7tRMx3gcxESYUKhBeBYBjVDTwxYcocs8CcxvY4zYkGmZxO9z1d1AP5GKSJfYPh4jVXl2
Whd9oe9zYjcfjdBIcTic7H/dFDZ3DWLv5dTYkva4OtiDTHKkXKHIdmjQrPCalzFmq4MaN1eSTSaA
sNQyR3e1HynrIpTTy4xKoE7ds3oWS8K+zyIv2qBOYfN2dRPXEfSzy2oKVx25a5+tXAIAyIUFMEeu
3J9RiBrWN+pmlZWdO7CpLK5qk25V+xepCxP33i6aE7LPwnC8tl51jqtCTjce/Cafg3N9YBu1F2lQ
MHpdfNS31UGEG/jY1OckFoGjkEJApljnka3mBj2ZGGW8J3VfxvSpcUGhJBGGl97qcP5kzbCoh6Gu
4CPRlpRRwmKivpifpU5Y1JsgcUJGsrRDj/rSVXTd3sotZAuyJp8+ByK4xRETTjumpgs3eef7g2qz
uMgjABR/L27j2Kr1nUUJ5F0/bTiixtmFwvP2Egf/VAxLf+aast97t7X/+q6moqK8KlRBcvqWJvDG
qXnerHyvD//P18qmQkzHfK277mvvGob4tfbth2kuWvTve4fd1nNHB3zV0tOYRPi2dRJSJ3MhKQRm
wdv8xkvQbJavdeU1znFecrgsxpvlFip7K0+T40HbGafgTxcTOpzLjojXQlzvzSoxJECPMJx6fSkg
o6ZD0xYL/yFf4eKFIQpRt6GsjszMG9m4Nl13CXvWdol17YcHaLZ6uGZ2mJe1RtSfFjiConNT4sC4
VGRCfQzwkzebmXV/6OHqC0amZWuOWnWWlTQsE9dSC0e9t+AqH53Rhgi17SpRWKOgmdO8moggwkUu
hxsLgvp1YGzy3tkGJ/XkiX0I/4K7l8gEwgrypgUQ2tNmKx0wHrSITL3F1n/XyzgpfLYTnjX8LPkl
byXJcZOuveoinH3SKTpOzmpY81z/CyzDH1xZgl5RajTM62IyIkH8Y7MaDXF8rKLSDzlPW+2em0bV
r7IYqt/FAo9MVktfIFhw4tXg7OzkXzgNB4LBwMVVHOd7NB21UbObghUghGAeR7YIVxWQ6xnP8W2n
R4rxQkpAUEi1PpqitVfqm02BUcBEYfNfD2+2JnsFCpU5rbOaW13XItP0u68YXdwh9RG9qwu7xjJl
TYGzIKWLMLhxvav6YC05yw/ILzQ3nF/uMOXK7+xD03tmfOw14RBgY/TMJb3iaBsaNAfndek5r6Mx
6J5Q8wzes+3yPf0OlGnMeeEsj5LJXsvgVUbKDXGaSSjsnbSW8gHeg7MOZhkQzp08N8bqS9BaUgBz
8bYGTQfM0jobyFsjPmCOuPrbWRbjR7Bx7H82XtWwgl7vfO53oQ9LPE9vSP3zOrtGYpUpH7P6HLYl
XO6rznblBZQF1r/9/69i7Kjx+IKZdZ6LSiA22JWRn1rpckjqdsdzF6tCkrlbVVJgwjbqsu+MPFep
dR0d3CEn2mUieOWXB5TBk4U4pD3s1H50R6f1uKpC/uefYfP9DVQ9st+Cfq9+bF3KIkF0Yn/3UxiU
t/k40DMHeRfMR0cr9baNuv0bqWY0GalOcrtTS7vE9JpFAzmhoiSW1ywkA984zlT8a60pKg9kRxPk
iJnRfmEHQn8+g3cXfPYsWasbocSSvjNzf08c6YeOopMtIxKu+G9BGvU2o6Tf+AWkE6SRNwBDjp5n
uekYd8X2W4VT/0pVfYxIyUxFc6Sf2kVXUFZB2vbE05MiMgyEEtnOiH7ADPFMeZ5nyupuakJ3T2RN
1lYqignwfgCavDMIAVAW6d3/N4QrMb9Erw/v9LiNhJOMkX5tA+U4CXePgLmuiVO8M4ojMQ3NHFBS
Cjyc3w/jBMQ/DbsVZopEy+33sna2d1jluNj30O/OkHkd0W2Za+XNYzR17g5S1XCL5dNi1udgs4Ig
HUe9DTdytxgZxnr07oNcLDoj6mouU7PL2M443pSdlJFPF80AXZP1kRpNOpdI3K74rL7roskJjqte
HQ8r1KB01lkyCOD5dPNhrcgDgQgWPvN6QwH4nFdhzIG9qOA2Z054zYWH4EvEyFZXcBoMJ/kQbMc4
HsNHxpD+C8JLjA/RVMvzbLv7du4H/mrCMZr6wfH6lQyzQalHq6vDf4FpmBIgXKPuCA/vPY6Mvl+Q
Bb2f4I9BYEMQOEGhg9rDKPFLBBCX3ANhsgoirf/WojQ6kahDYEc3tdcpUybSl8lAgah28qpsGLrV
JjGWNC/fLmQE4WGzMiXobphBbYX0O6PolvuaJp2ZSbSBrMk6vy1QgEHnvwyYjfzDvInpJ9ccY7dy
Rp6R5k7jrKm6bpKssnJhsM6L6nGZ9nZ8q2r0fncWDXxvV1GpSSJPm3MAqjx9sc5O31C1rXiYm3xv
U1QzuZ9ZTK53podHPTibZe6qad+9BD1E7Ccl+P5yRzDU+Fr6Pl1iPMkcQXr2Of6o5FUPvQmoKkV/
oZtk3XT7O2gXv77hPvO/t3ypHjQBOm/xNASkjWsftTtyifqdfP81P3g2iCtKJjt6AuP35vsy4OJJ
1FjGZPUtwfpjKg9InoSewpwbt6zvtS0rVFJw+QAb44QcIhqa6IYhXZRp6cCApDoo2rdtpRD7iCJ6
tB9luXLysEuOP53e5WM75haPZMdpf5jzpj46M40sEIggsZ+6a+cpWS26nNHD5/qh38w2/uf3Zn9c
XLFGJ4b73MnmfF5jNIxW/Nuo2mchJO8fVAlVkfNfKNAKZvUq+tO1KwN/WitKRr8tjssDR9E23UpR
7DPsATF3hzWoxKOy/OUP1+6m6YwR/Z65s9N/FtLU6I8m8j3PXWzvxY2qlwnGc2jjB0ctgXfQeQS1
TBBY456LeO7e2b1bKOm9Kh45BIYwLdH4fisdyi+xFoDxV3Ds02uH8k3mvQgPBZgRvzPZPTyMdR0d
84ieiSw0dvHe2GVPWuSM5Aj1UJMXiOR6DtRin4YXqI84yTeKg1GSTgLwaULVyvgQlb+apWqmrI5i
9ZZXOYcCigH/CXEsQi6H3++5nfzY56goZJss4+BN90trFV8ArJTu2lXVEywaK47ZoKinG+GZXR/2
viLVkcC8/S+oHsZNIvtNc1gkBHdGJBrhsc4QxON1Fwntl3ppehe52u6UBKdb7YOJa/FrwV/h3qyR
s92wtLncadwq68n1jDDPNeDXHxnp3TqoJWSrYM0sgmO1rOGHITFaPuyVcQs22Kb78rUVLtke8JFw
xlaGraSaejsLdTgD/JSNXM5yiXsstIUoLmDRsjt2TiBvA4HyGE684UpttAblN6Zx/1i7F1unomkK
fp14cO8lILPFU7qNKjVlJPh3tOv+0pNoghO6/u3ssgRc1/1xeIo2yy2zyfd5MiNEWF+kxAGLboXo
kI435Us1hkVxGJbF/68NQhRHLdV8707bOa9Vba0WKrmAcJ8tplr2MISMHkernf2vcJ2b/6rKWT/I
yMB9HvR8vMxplgHBkvGaLH5o/q1ITZaTGwwWW1u3iLsGzeCvChXfcNygcULUHVfaGVJuwctId7ZC
4M3UVnWe0gfEWQVjcaea2zkPt+4wTq5893Lh6MNGmox1Mu2V8qf7Z31u0UbBneRh84GCx+tRIzh8
UG4V+FDG7BFPlT8XVLlW8fZntSWnDQlO0V1uo7A8bnqLtgSstvjK68VGRWv5DmlToml1YkmYd4ZH
YqVUUSmZgZG2v1qEjEizZqehb8jrSZyZrrk6ZwDSiVPemVxQQ1k85zzWiMsrC6BiGrsISYsXdGRc
L8I9l4tjd+fB8ffHAEpDHmbEPmFCdsouE4JmxvEaJxKuSeFrSBfbA3h9CuvcekEuhSijmGb5vq5w
dF2ysrXekJRQd+irtgrRM4ZuViZGRYgjS3knoqw9nc5jGA/8hQVyOvQPvUl6RMRzUo65OgL+jxCG
sS49dom1WH/HZFD9J708/IseKLwVow+Q7GzM9eh0qiBOo3gp56wQu+ueQj6DtzCuXC9DBLdcFtJy
5geatur/tsEq7QfEGP56M/V7szyWjoqe4Tv77qDW0X2SGxlkN2vvtL87RN9Irjyb7rjW2pYHCgyD
LakXUd0hMpkHCuBb6wOGsER3jFD94KqAm8Ld2ua5V1b4vZGcG/+H2FDMR4nq3IPP3OQ9gnnAR7V4
8U+/RsBKAmVZNmIppfrDrfvqEK2zZ51rvUqDflWb7saf830/tZPTtumIutC7gwzJn5YI/v+4j50C
hhdFbh/3SULuW8NQU1sgKuAgttZXG/1rc2SxCI6jLu39eO0iwSFiVLSiWFsgFmtIty7bI6QgL+uw
7F/F1K+PSxAV6rjkywBBEIxDjpPQhk2vfc8DCVgtMRIg6Pq3xYb0L7GnuCfsv+H0+dg6rx6/iXXn
ntPtIK3UIGur70Wku+HFb6ttT2zFsIBwf62dZKn3JQ0GltxrAU7lJMEMo036N7qLI/baECZG+c1D
EV3bPRHF2UfaUlx8EMusb4tu5agnEQJp2Ni3xU+FMTpg6AaeueW5EFm3dZyFELDKRXc8cIUT/t5o
Urf94XtzIzxHeb+N3iHAsA7oE61Lya0x1MO7M7vAOiyqsIvb1WuAlHyY2xOVdX19zmm8fino3q3v
Rq9aOmZqud2icVEfmhD1W90UwgGwqjjW7AFLJJSU3nYn9cQWOZml4tC7j5bN7k6zs2zdWfWVrdNu
ZhIGaQIIThxakbiwcc+dBx8ZNwZjUSPM6p36m6XIw1w0OtuUORXaF6T4JT2rKC3LW7+x4ITKsJQ8
CZHY79uOHLcMIVqX2VXQ96y7keJHafbxy5s0eh+1tv0ldhWsMk8EfPjGtzE9T6pAiDk2nrqPFbdF
Uli6DBKEo2P+GK1OhWAo1178VMbU3GT1Qi/BfbiyCx0o74jFZW6KtmPcCJo1LfeAbbRGvHQH3dz3
JzbY5dlfPPRphYfhOnHyyB0vHFvTzKrW93+jEGAL0f08c5CbOOoOPmqm/OhTaITupLF757KATtD6
EHGSrDSBvY1VU/+EITxZRlkaL284TMsvC5hdcBqy8CWoMAt97JGa0UinJFlWtbM2725VbuWxrYXt
kLPI5ZpZpfIhpod146bpCtrhA6miD4NygoE8DkrQD7kj7d/QDbBP9AhzK+S5QGb5Av9fRnad6jVv
/cPm6/WRlAe1Z7jTq/FgzKIhCNa5a+47yCOVVLEr+7Q21MImhs99572u9Z5CvqLFmK3AOq2cautx
oiinPJbGu2oM9i1/8PZVgU5bqsyTwd7WTyKux+etH2fWRopOq4NCeu9DWWKUSfy2rvaDqJfWXDae
ZsDcVue/fP7JJyHC+bWd6IrKOj4IGMNwRWg8NuGobgRIyT1I1kKmqHdNWHC5Oh7HzdTyGJUqJMZf
VzsWHNSP46HYbVumVx8/tCmn5neIaUBkgZq3miBnV7KOLzt9OVFP6WxSeT3i2djjUEBkOOSs2Cui
qAENzkLcTCtfrbUKx8uS+/Zd5y4R0JqDk3FC9wh24PciuLVDTFh4Gzb5Qmf7BMMWdtPtXq8hLzUo
1Xed231wBIDm/+U1l+oBcGJ+nZk78kTMcfUIoOBHWbX7on4MfbW8bp2w908pysK9zFRPxt/dGuyX
ZhKjBVmfl/aPhikbH7qRSKwU9btH5L1TN/Mpd/f65CLWl38d+qmCf7ay9z5BGEBAqnQnh8bwaLCf
qEQAqFNm8l/NKNr2I2BNHoFjq/H6qJvrI6N0C/RujdGJn1LoM06I5aYRbRGcA9G4iGxD02YOiNie
4dJtG7gn8hkvBTannd9nhG3PAe1+FUXH2WKhrP/XFZ79Q+Yg4iPyeYPHHA8TULsucDBKoKb4tGzA
2oeFDJoZmrZZkJHb0vsEPXPGTBGnvkPDrv5PPCvsJMgmUU87CKK/ZqXs3/k4xsH92Kxm+dy46H5x
jZg49QJi6w6oOQoFqdMG3zhjgGnHzR+rh5WNtcikMzT6QOW3FfG11NvZU9BFKKLKOki7YQD36CZl
v44lHOeJHwYlJAuL+myQBE8paK47ZS5tTDJjEWj+TtgV5T8ryLufukPBcZJTKOa0pzD4xa9g2+Ro
2P8FsIk/QzWX+sPmsaYwuKLC+RDHxjxKZL76hrd7UB/VHiLiSra1X38DkwzzyYMg31lQvZkqQow9
83uzFK58mZVPpv7iB2jrPRO3f/LWc+7EuAER1SGDa9pGJMPnxQaa7Gjb0bdIEBtzkKZZXuaww+jB
3bnddN7aEc5vtUgkYQx5V8fY40QWS8PZMy5z8FQGzY6U3Sqi+0n0c3R9YGaYHjswsj4UYozLX63U
hUwYIWljgL1xyBeq+DbIgipuKySF42VewwEt+xSwEORRxxxKWdbImKxavaWWh0MliRZn1EwsgtmC
H8J92mGX5tNa2fsbL9e4nqWcpX0quPjOMGUIqeZhdu+JOXX09wp9kGd8yAhFPdKp0Toti7qLa4JN
UidkH7rsWA09FD/U2iZ7v7uoxaRjzJ/Zo4Tw0aXiKj+tsHTendrb6NjI1XWOLlGpPxtu9XugJsTY
OwhQ5ssr08PHa0Mah9v/j2K5lmDN/fJvtiPzXo9IWRNnXKpXj7yrLbWbaXy0tKf7Uxc0wH+dtbWk
8foFGJ0wvOi0eKMXSOmi7/dD7Xh+992F0wAG6Qz5P0CWGnOJO6z1cZhwjBzqioeMCacufpWNDYnG
zLrFh7Yz4C0yBHc+FD2ClZtNgxMt7QRKuzvShmZQ4PLshbJtzhIuSzyN1mYeMVngLtvmQN827Ohc
yfZccmtPdjknBpc105rXYqasQBODh33F5IHbjgMhGlz7BWHE3qQOt3N4v6qxGy6aBkusZR6PZMZ+
tT8yk8o6kRW4MYs1bkSwX3KO0XDFYknR39peSnJb6Kb1XKxvkWRkvnHqkkVJbFZ+q7gvL7YIlk81
5XBygtYRfPyyRYA2R5wUx9xy7c9tZERLWjksrz6uvCec8OAn3Zo3X9a85m82EDI4nJ7r/jAMY/ED
tsc2Vc/EkLzbzAT/2QJ0FeiOSR7KtdFPg9ErD32NOeYU2Z0dpDV30zOwiw+8vWDfPUVR7r9rITvr
PZYiZxxuw+iz75X51TM3orIwFVPX6u+EdtgdAcvWaiMtHJ12emh4UJssLLBAspdtQXVXFJOGM+Jn
ApSgsPQGlMS3j94S2ct747dhcbGbubh+P22JZaTcBQMskx2kiC8ocR7C6hUwMq/OpEqUX9hj7B0c
rhvhD30sS0fOiK577Frbf6A7p0I/SlThW1t31i++mk4fkMm17/2V0z30ogj/rtQk/+tHm/F+EUr4
6WyisflZuln61xPU3XpIY2W/jy4lfDdom033Cv/uF5w8cwR2I4mn+hl5M2Hq8mBg/JWlw6BW2+6B
OLIVQZa2aIxfo7q+zcNV7C9Ib8XNMpLWSHAcyoJz1ylrOLsTQDzTa7R4R1CECsX4hmIIKlXGMNKj
9z3bouGeIS2LSLdym58IQMLlKbGlv02Vbf8npkLfTIVTA2o2cOdIBM3+hPVXPSNXK3pgDfJlnr3S
G96r3rU+lrYZxWFh7nh0JtvKz2qyrHs0nvn87nb47lKCStczvfeA2Fa7yhemRDHw9RWrm2Dwtm+j
oQ+R5cY8QYkL+kRkgL/b57Bdwv4kqkIPJ08P654VckEeGqnZl08xPaXVl+jjMX4EGNjX+3FkuEzV
HpxiizSPeXF/e0a6r9A69sTMPWn/VOa2W50njA39lexy/1GqkYOhKjk/A4/V5RlRY/VYa7OWT4AP
UZlUJtj+ku/P8VTiVt+thJi+ajl6lRP24HRdZQ5THnJDdx3usIPyKi886R2g6ey3fqiyRgvv1M6U
pR/Lgj6NL5foyJKQLDnCOUu0Y+BbQAHpoiNc3igcWBFTvfVlfWnUMvzl6C7ejJitNXMaCVWlxIRP
RtLO/M9iCr9FNq+32z5k6z141UbI2+IYkW2u8ut0aCMZHQ0RkLgpdhD7puZzpTGFG9j3dbtC87YO
Rlcnd8QFp3r1iYYkqjFZRnCFDED58GZpq/vGswH9owBGCQbQixIYRUZ8nlXf97dNMfyPszNZrhvJ
0vSrlNU6YO1wTI6y7l7ceeIoUZS4gUmiiBkOOGY8fX+3epNiyiRTmcUqI5K4GNz9nPNPNi5NHYGG
+7FFq/0Jt+6xAwpjhg12r1OfIt5zKZSLGXpQ6ZKeAuGu+x4zPZ9o2ascfjmiZcbj0oKciMYASm5j
S36KmVS6I5ig9mBeD2HMrEyg06Ic7T8DLBYvDoeAzQdGQw0JOYt3XoMt7pUhEHwEhkhuJ0Q5yaoq
GlfvlVdDvh38xQH6VrV7sanM32QVzPZuUeALqwajmO8t7X1yBJzLf8jUg5UYD8PwjU2knuDYU4bu
kMnpr6mdBgqdC5vOCo2bNKt5QRC7KegLUfJ4VQSw7IbBCzLZEl+QtFQ2SFKpvwUBmmnDvDVYZxR8
5yjuFJFoxjXfKQXgkOnR9UJcLipdHR2YEo8VIfUsymKaPOaUuX4beqG+uD2SB4yRAHVlPLHuQ8vl
ZKzbtlZ7MwsorbFfTd+AtbPmAHnOv0V/ns53Swf15EAzD8CI6fzSo6LsxCu6M4Zj6BTiUynQkkCE
tItiPSXOZG8RsCLKDDpfnW2mb8WuWEKkhjgQwPFzbSV/1IsdPPem7m/BaRmRV6oanjrWcckq98sz
YhjIblWPSiorHTALMefp3dg6rtjNbeyylcQGpn0CuftkeZw4G9LCzB0O4fU3ldru21w3+XmZ0QMA
l7kaRA/R4xvBbs5Hh74UtJTYI2uXBh3hW/nAlFE61VJuhh7/b/iKMeQbfiC9LZSJ5Z5Vbb7DeMT+
v61Aog65XfsHCgCMFCptoUay2goeIm6R2SZpHOl9CWmj+k0We5Vcu1WYzAenW+RwHIu8OlWeSJN1
bFWBewD71uU6xmoQ+wgtlvazRxqGfYRODu6Ou0EJeQnCXAsVhA9/NQbVdKHLS8OTTYvU3gxQkB/0
5JY+TgRlynmuqG23SmDJt8qyYb5xxusIxs7GMNiMrevyR6ygyl/SBR3LnsE4n7nKbcs84knk6rUb
ZeE5sazrwC3yszuPPMUfAhKJ4P+eBmeRqPiFTiBcVsEYFf4Rq7aqONcF0+xHO22s9FgtJl02EYx+
CK5VZTMiQuYSZFmd35t8zOwVYxr9UoYhsJNbVaCIo00C4baL7SHZ5KjNbxGBIlekrXQRa/vjdEFj
CfYeUHjIVS3LHkpqH2BM2ealO22kPeUehyZhpeu67YeLjNr0VarO1V+CZLK/TuBCVbYRZRNVW7RH
ya1ivFXsRz2HsPoIQAjXHRv1HWQMR35nPZXRuUy0vGWfTNictTd2F82GgKCx4P7sS8FozTnlGFFl
Rw9M8G5MuuFrABvpVdBLPnZ4K7rbacnaz6pN42GbuF01PlYQvjcJsltU+w2pi5Xqg/BEWGZ8ELoc
QT1jk2xTiVfwJoBRHe+cyFXlkZlr1ZC6HbL78vvNRLk15k992IrursjT7Bzw7czgVg2zhmgg9mLf
MwTGMKrIi7UNox5NHobwn+zxSnyEiR4+VQod78ofg+YlHhL3ikFnhI5pnxi8dQiKnK5cL4+/6gpI
BvYEs0/yNIArNhwq0wed+ayvNEOOubLY18wxyqLhs0e9eh/bhaZ6cOX46tlm/DhlhG9QZPbOLkSi
9ZKZtC03kMesg6ja/KsyHQ157lTdCjRL4qEOddnZJIDYwy5y00RvCG8Wn2E86a+Wl7VnvoiGEzHJ
gseyTkV0lgQfnLE1mZxjrHDj3sGcRRKJTVD/iBtyvWwQ7iFIqfETic50T1BughLAfzUDPLQrI/3e
oQ/S3hdAuTA52Hz2HIF5UH5ijNQOlxh6XrHzCRodsHsU1RuFu+cQVBBKwSklcZ1H7aDcg6EDQkbX
NhpJiJxiuc6yK1tNp5ldXnCfG8ZdHnYOCG5V6IcSFJLRkJ0paP1T5C03VUYJTT3T+86xamSoqVpk
Hu1mj0HFdgxsucOzS9EXg0FAjovKZp0j9yW1M+9mVJ6ztI7jSIGyHTvgqZVgPgKjgMAKjCaGUdNt
4ZRkzt1wJYRLyWmDk3QbQKeKkIHBz8zuCJUFy3KyyWBFMw4kpZUkdO7w5V44awt8X1ZYzpmXcWyL
j1FbzeWpmKv5rs2j/pY6GLDSceUMbbJ1m0sEbxSJtRW1FOGO1d9JlP4SXZU3nNtKh8sn1P/LbSC6
OqH1lzCnKWYNA7dFISRnSTxOAUZIO8tf8ALmqagAixd2oVOmOO33XlcW484CauSwhUiXbfExKO/I
/GXRcvS5j/TKbnWIalxN8OBqqs+miILzYrPdryhsy0+Nk5U3A7bLehMXUbejC1MI2RjyHCl0YTDl
WuOkT3qZ2nmU4T4NrvaBrYOgWV5r7cKaqBev2XRpFN1iaNLFF0aFXpKtTSlCbqsZPll57J1qRN48
VSC0/VTM7rBtIRH2K824lMF8GsjyVY4EDJz7DMHbsLJSd9LPBRYr38vGgT1mdfYk0bRjeT8Orjet
Ku3oYEdJR/GTYSKQr/AmbIDL8hleIgC9HW/LIRJnbftXqRBCvwxCveVAQ7iyHtf5BO0cDZx0mdJ2
OA2uTD3N3ia4jmEYzLgR+jl06suqgYnU3VozXJG7Og/8b3VXO3D0KRDMdnGnUDxzwtXqNBG8twCd
s/mukkkb5GGTb8GH8LLl5OfgMdXKGofO2tUNFeGmEw07eAWncy3Q9sfrEPoi8mHOxvWUquGWeXnI
wmqo63YmR6d6dTCfnDN0KsLFGQ40UA7TzLxGft/FTzBHk3bn8R1F6043uAsp0C3E/XlvUN4iIEzu
+0jWj9CIBvSw9IJqjVdH+N0de5UfA50Mr+U0Jze9GnxMferSu7Mcz5Nfc3yQYEcnMFVWNehGv7kW
7TQFSY7w0AyzP+IYMF5VZHPsP/iCKAAOdatmECr7tn0oc9TzXKxCNqb8KW23Km3cx+gqhaXiFm65
pYd1USe3UDNQMCVaPECugBo3iFjfXnVHx6mE6sFopWTCUZoEeVMTpk1L610F6Z6yCV2D488f/Bp/
1Jc5RgE2DKEq72ftJtUxiRJT/Rgtpv4rJBSA+xqcuj3Azw1u4LN3IGONRNsQMlZjDBSFrPwS6uAD
6D+FjZE9vj8+hjzPJkA9snJmb/7ILNx9ML2ZvqWgoF/8aKmdWyfPFsxs6IAZztRVSRUQFG92HM8/
BBhOtOqWvv2Q84OuUxHQ302eoE6kF0vF51YHkXRWRLQolmbG3Q5AZnUZApR22oO0T50EfIvd8TrD
MgNEgknG1o4JD0og7XY7lEPiFC++neo9e4ZJTmwl10Q4SMz+VsIj5NQUzvINTtGwbAhgVuqU54wg
165rpnNTcn5tc5nHDeZUUjsf/KJJzElVUf9Vg3yghcJQ5dNV0ZpipZBOt+yI1FtByuG8M0nJ2Nm0
dOu4bcCz2MK2SsqXxKrZc3uRmfCYtaP9kMzYLh5s1k28iud8uLX6cO7XIdYLNBleS+XfNqYf1vT1
SEfBBEakmzbmw3D9dfXDTrAcXJVh7nVbpyKrCivvGF0YdxIx/pJ+fOkgfX0JADQABdIE53G3C5Jw
E+OVkq6zPJvuNYkBz1Y5L+3HzuEL4StlxcMKrcv+iQY+658DH2o6Etile7Kw6Xlm1HPV7jeJvo/i
nLsBJu0vOHM0hOgQVVavwqrzPuBLiAfBmGYLpwLNPXxIhAdqHWZC3YV2ZxCAT7B9B3CDVLcXN3AU
TA077u6dKPDNzsaj4pkwSv8rj9vxDm60CBr2Ft3qTph88g9QbLOTTfqoXjutZzM0YziAMVQH23e9
EDMPAE7bq27CYqIdHrTiz86+P6tzo+fxouO4aU9jGgUgaAqbmDVDJMVohMkDElj+F0ZEYPR6hw4A
ldBA9lS6RgLSo+LKxTJuqGCx7khmyWqbhzhyN3mbQNDtTQwFgFEqJWuNbTJcAfzS7O2EHmgP26Lx
txZSPooCpnxig8BSlqulchGTO1qKh6aNUGKzReot2tfEWvc9HIV12i6LREekMnMYR5/9JSt0nH0v
6a06PHeInF0N81h/SeYl1Ae4fa6/El0Tf0z9IX4aEMGDXXph523jtDJfGVXxvFSSt1/aQgjQIUQl
wQodkbkAy4MKdGbGiEs6U6L2aAub73mPTTVmHmqOVn1aofuIUIrOu14P48NCxmy0EhWMXTxPyvwD
rjKLvceeHUFa5PMaTkU0yLFgXxNXe2Pc5wp4SZZ3UqiD61NaBFgQVFTz7Z6uPfswt2zv6xgOW8cf
YJS8DZDyj7uiwnRlpVLM4DZOEkYf+lJk9p2tS/8IG6BP1/jsxDscmPPiMFdJl54h3XGgtTBZxSnE
1FavQM469Bkh/oGQkvw9aKQxFxuDNXutzKA/tqMbfrQRUbs7w8K5it61te/rtIn3fJ7XXb63DLt0
X+c7UN0e9tAkg+fWL6EZtpMFgWlwWZNhL9392PTwNYpUlmo/6Lb3NyOS0t0VrkXngvz0OqF0GYUi
cBT1bupG9WgZDekjdauu2IRw9b/MOHcFmwKu8CNMdNCmCMUxVHSiG82qr6VXYoiSwGGejEHTY4GU
hJBMkWVRfqU0apMHgxB50YQv25VMmDR2k6067NheB87Up0kveA1AQJLN3ci1bu0F/cQW8wwr5rpF
e5iRTFlnRrSOv55QoY9Qc3PvGCFQ7TdFlTAwZecYwxXqtf/egxuV3peZZPDZgE6tbLDG6DzOfSV2
fSHxRMAfx3F/tIGrblXTmRE4HvccOHNZW9sr1MuBWKdR2D/w8oYCMKPS30JygD/XEHqCU+BEmTjY
oZhDymYpq4sz9YvPavPkC/Ku4BMnfG5vexifdLupHX6zjWV/wByA7rfVI3OOEmavQbj4GjbtItcl
djL9aYliO94zxA5/1H5dJ0fbETHG5wzhrfXo9PWybQggmi6YTjjphoKKOrjUg3leTOQmK2MpjYDZ
SmwILMqjZs/hYAxH2y87lk9YlNPO0YgINnXMdH/re7h64LdH8C7of2QFH3BqQHzhx7BvdwujRYZ6
3uQebUbANUCMi/Gah5fiqSfx21vjN4bPwTS1E6F+wlVsIRAWH7Jmylzw6J45dwJN+OwohO34wbJE
NxmIEcZ90pq+4rASPTm+VaUH1GTyG2ARxpyUZyM2nL2U25nZm732VdtqcC4P8XA+5PjNJehkOMvF
QOCUN1w9qCEOU/AF8L2rFRbA1ZuLvEufAo/abJ2VHP1b0r6Cq4tfgk6TdRXS9OM/0j9RbPGWNIGN
y8adAzv7Ihq/nSCt1RiixMlS3jshkZD7iSqYL5y5QPmIR6dmVrm4zBJytoXPVgHn/AA9tsVPsgwY
KJI+UsHDrqQfoTUOBC99tHnUd4UBmjhSmJCcTjc15SdIO+KaGD3kWI96RaLQ9SqMExBlA/8tZcNJ
zmaxLOeg6Cu0IuVSqFuks111ywDa/xI0QHIfLVxg1HZmbscFLWhdGFssNdIop8iWvY9ClVlZn8bN
txDa46lEvDVfoLmJZe+M6Ib3gzJmuANPje567effRNW16SMkcHiLfIMzI0qUxnQRjUOMiegHL3hx
GPlnJxRzabZpy5iKIucFagSeEipY0+rOOiUyEp/ymfjOQ95P2UehOywOBq1HZAR5jE5IqbQ482CG
+7DVOt1y/OjyW9ZS82xbK12afe+l8w18cqzHZ9v4n5MceuHE+mbZxqZNoMAG8XRXXdmVTKDUo8Ce
CrmvdLJdw7R/BHIBQHisYh/yBTqCvL/koTMFO2GV1X4RdEBodEWDJQVv42zb9dCs8UML/e2QuYPa
DXipwtf3cOtHdpH11XF0lPmC+2cNROGAXx2qCWfI7djS2BwyTCG2cxZ2+i70uuqzly75s8IykB7I
juaP85Jl+iIn6HRbyholt7GEv7yJpyWONp2aYWEmGDKxNmK4WkyWbZAiGkHw/UlJaIQlYdUJ9kHL
ecJAqN/rMM7dNc8vH9D2xhMfqzbVY2Flo/UEvZj03TAjq+0SkIkZbWEfJyGYmaBJssexKg70cLm5
aa2mvReTUw/boRuHFJZClnhbG/vLzznMrHQXtGHX7wFXEsJtQxquqZawPABJSg7CxcqGbR829cVx
dO3iIxMsxb6NJskq9mDx0ndYZf+1CyfYV7WHByAS9FDtF+iMyYp+QtJPLnbpYP6Yd/p54kyC7mFb
XblCIFSBnjGTn1BZuVmJ7UXQ1ysorc50Tz0o6zWekAxyVa69k8wgeB8Ho8f0WPMuGBNAfa0vMEHH
cbvAYrrJ1RB7d2OXh/nNOKUTYHTeTnvoo+nraFmBILQr46XZcpFHpmeYPUm/ui7w1vLeqmRopluw
38Ds2qJsw9NkoQQEPBgRgQOtdfHWxu4TI6zWFZ8s7fVMQha/4/gPZoY9+OZkyEb9VKFW8MqrRs0i
mkh1lcAvcAGNZPImY/uurcN4xKfMD7xtjc83W0JH1bWza2ZGOBZhzLc41vgKW8N7y7VBf63KDNmx
o/V8g+4teaUKqcur7L3bhOME/++6l29ofSZQ2WSKH7XJmO9C3mAiKIxwMkC2yvzAryz9RpMFgBRR
7+0DZgDJBbVYS/g27LOeVI6u6D+ko6av6xInesgbW7+OHfpjnBwQFm5zuyX6NSkXhhq2svGED5h2
hng5SGy2FJsGBxHyhk9J2Wh1imLdf1qqZfmAiQb+C1TjPxBLaTafgHxjTBja8OC0sLcw61nmjyJv
vCuZYYYR6PN1PbROkh2I1IrvaZsAoPwO4fyp8Fr6pKvrmF5jD4aNgmtsK1upbrCDY93l5rVvRiSS
0iCrx4+2QbukmD7MB4Eaof5UF5jQ7q4BYV+9fOr6U8Xa3aNWjrrz1FX5GxPFVkAuI/fMg6bRYT+K
BuUtHFBLMcmD6cv6jSm8B1U6zRZTOh2ujBOV+zALY2KiSgYhpynLChvQb5HMbT2UCrBm6vwWr7K4
uMWkhq1YDzlVru8w8t00BS3jtYkdopMSAItbIZdAb4UJ8az1KnR0Kxc7WfiZqNu7W81Ke3FN2L02
gY4uGP8IWM1jBx+krRv76iNPZ0Nt7+fLdlGJ/YAPNNQnExb1A+wIIO6W13xosQIDwKdHfBHw3/MN
NF6MnXGOxX59iWo731q547/xsoy9rvDgTo5uOkmmNTU2iOvIK3LvzFHXx3v8iNxkj4qSV8B/ORxU
VhWcTJ4TtJcISnQLLD9HfIJtpZ4TahRziAU21nZVWT88EeXLYan6VO6mrF/0VU1TPsB4ZRbrjlb3
VeAQ5EDT6Ja3ssRm7wb7FuPskkF03zGyT37Qz0y3KdTGB3fUyP6qwq4/5cp2ntj0wtu0L7vPITrJ
fhtboUIiX7qotUb5HFNIfvKWZRxXMT4IHW3akpFujg/2MYfVBCMuFS7HuZi7dpPTZ6BqVwrWf1f3
2DJHbuTdFdDsLbbQrP9Ovwx6WYyp/TWFo/ky9E7wRdQDeRF2htkRzXbsfShkDzFKk+HLMZX74xl/
LN9ZFwwmtPgCJFZGR61jNW5Lxl7uOkO8bHZMuawPS5QuL1IYYzYEVHtfGJPzmRNKRKeE8ay5n/Ex
wMIAwxagb+hId27MIHxFESMplSo7vbUa+JirsIv1uA0tv2ByBha0aU2qegB1EAjoqnL84c5ZcU+4
bwTLmSMMp6rIbSHORSQur71gnLILXpziqRuoC6yhiAiSHSZGl0KBs41eUFnrKHRC/1YtoY3rZuuJ
Lz46hwfYO0myzqGjEkBakSKPF1bUH0BEkPFXjaWeSVIN7I1FDbhjmIkXUV8MmI0Q8jQlu4oTD94A
XLw16iiTbdGEMcf0SqzYHqHbC7RyuImgPqt7kOvpCkVUgLxILQr0ReMi7W6fQCu4OgK0BT1XCga8
aj2wQZzDII+dsC+Ue4cA1+auDTIMH6DnWHJf2BP5ShEDSAd2eO2Xn3of6yw4zVz7wfjt1Tq35BfN
jele4xQDHYC70a5P1FL6ko2djcHGNNY/Zt8SF8mMhlE+APmNk8u636k5hFmds2CdC2PCJdt4Th2y
6zqc2Lf2DGViu5SpVe7qolfP9AbEsgmD3eIKYImzNJ0XLPyazHSYxVABjrtSLZTdkaO0uWLLcbrx
RhQNGzeTV5jX8qKn2Z+Lt66iSn/zbOq9HU6kdn8uGwxuVpj84ZE/NKCIKzdbtL+tiI0cwRgYnayS
1PWexqTW4A1KMtvPmhQJOXhQ/Tr7Sznhzpi34yZF7DqscCNrPHLopf+jhON3NnMr3q7EonhlD/QE
7D5MH1Y97oJXzRGUfSxh5/CDXcZDfj9aqk/OaVv7CPkQ8bMcDaLXRusMWZSJu31J7CuGom5Y0H9a
y/ItZaSD+Z029k7Hfucy0lEu/MAOI+WbqMFHZ0V6e1scxsBjooUeTZhV1FnehxS74NfOxxMZC5dw
vMtDE8Vrz2nZYaOU9bvzEqgKu8J4s7eanVrf4rYLfm/hz4J/7CSe/dZpv3XYkMOokZShe+UP4kdG
mlFxy2mrbxEzEd3dRsLut5aJBETpAoEiNxBnzD9x6T6pscs+Yn8CHoVlnnmq3YaATuRAw3ccuhq9
Ggho/GFcLaINthMAGTieqfuu8BOqA3ZbvOwaN3sLWYK4/8ohA3VyR/8yUgCjUUr64HuJhe2A3xTe
OauCVjBY4cLEJlAVYhxR3Bv0dCGw62lpKDdovSYqA7x5/Fe/heLdZsZEa1lEnB7aMcEN7HMELjCR
wmc45clBmhQ3HlOOSJEzD0PuLe8DSgiG5R2EnUkFV5gtgW1hO01e3Ymylt81nID6GGIYWeJR3opX
kj0sZz3HlYNktPK7bC9gq9+6aiq7fSijZVgXBmxzO5OkI/aw7uZbX009spUptqdNmXv11yKO0y8R
RMYn1w8njN4mw2J6Jc1QlHu8n/p25ZciFpBt+v4hJS8iOmQmz9MjXAdqakh23VG52sZECvr481Sl
6llhrU/9MgwTtJdywGXaXoavaelQrS9dC3uvcGk5IUR6HxflBgwzseVChugRtQIG0+XJnWXZ3pMV
FmiBrdwtrmmezLh7HAx8uBKl8eETM3K6lgHkO+sPXrewKdY1SjvQznZod/5QeV/6uPaRl8vF+egv
EApJTIjFNgOnhqmBt4YEe3bpTllDiYffKEKLDXTkANFljT5wJQBE0609B4yZ3AHL21VcsrVuEmZg
2xF/pp7dBqR+PQSQvm/hgXT4lQEC4WwtEEHIdM21wmYr+jEvPsY4jUTYXE+Aj3Anw2GL3y66g8jP
J+C4SM3lgQM5jTeMQ9zi4Diw6ba1HJxveP+a9FCLBDJ2EnTOBTf7Id/0MPjZ3V3yIPjYLOezbWL/
Y0Rvq7ZOaS8FFCXkbRsngMuxgbVDmYqCUV8m4lI+lfAhvvXaWBXQn3KfynYecMlAe814Iq7tz3jP
F49qMDO3D8vrJsSKwpCjfM6L+dQI/xqiwxD+rWJvnWG86URhpjjUzNyxwCZXI1DTUzn00+dmgexu
qSyHgtwuw9mkEzNmxxUpXrjwu58KeHjyPJFBgC6MGutqK4DMak8mk7m3B8kHMkKp+zjXjiauUPOU
4AwhX8akcYRPhbc4EgwfJqe1g2CEr1RHCOIH7Odi+eL5LTPzkeiv24Rd/Ltrx3Le+Rnm1DcW6hJm
xXOoMrZXHN4ZBpaOuneLBPlBj4Cj2S4yQVaZJbMzb2IomEdOlL7AkFTDnG4t13vsS6/nJCs4nGo0
pP0qlY2VU0/65uQPaRhusioJKFJwiHG2wdQNL0swO5/sZK7kpgWVJaNraBSfdUyg3YYnPTM9rhDV
ONCOyvPsCUcwZAmj7ksyIt++UK/MJ/TLstsZh5l+zJaAxB74Hj9w5Lz6Hu4nLSrQbfI0kBUK47uP
nWwDHKQYzEfMPDa0VPlnC7+PZo1l5RzsajDez1XS+hPmM9Z0+qehMaEbAmUKCo9TRmiMOgbTYGL+
T5OE49hUBUk0yinFxZAj8s2xk4wpcCnAToYIbQLW3I3zPe4QnSJDg76GT8EYP9YeiA6pLhnjvqrE
o4ExjOgguvT4Ar4wGu/VfWOSqr8BypbU8NrE0Ue7n8SykeniHtEapSVKmyapVv+Eo+PMFbXdBm5N
dgZXCPEN51PPd//YNROLmgHhJgki/xWsrnuqnCy9FlDQsATK5Od/lgUxoxgc1L9+KyPKWgFZ0YLd
yiykLv3dP4gnu1AEUbHVvkycteDwPImcEJ5DBod5/kMs1C/yjOQ1V42/EgiMKq6ZQ/+SjGWLGHMX
p+7WcJJmnKY8SC67aewm5zD1cXFZ4Ni9zFE+HxWDg81//sf/+r//+/v0X/EPff//I0H/o+rLe50y
+fo///mriCEX7Jti3nVFaL/LOhypaQL2Olof1B1Ql7CkZZwXnn9/lV/FJmGV50JqhGESqncRgHE2
GyKD6J4sCbiKC+Ob1Xfmlj5jOv3+StcMrZ+CT9knYJ27wqH38XigPz/MMUtijacWkbLGSs/j0ss9
h+m4di1yIbzS+Wr8EYNzAjbOrdd///3Fr7fx7uLXd2gHLlGvPqj0zxdvkiHO0eGTHVGZ7FiLlLxK
rDp2bdyhEHSHBA+evNj+/qL/9mxB/UD+uJyAUCfDd29wmeuxSzxYb0vb15+EgzF2VTfWHXb46d9m
KnJjoec6ysHfh/yyd68RsGzqyDdAYFbX7a4KwmqDVLXbTBGpSn97V67NTMX2AhdnQl+8C/lyIznU
eOBjNhn4H0yYFTeT07y55VDe/v2F6CVdUuhtHqN4F8pW2L4HsQm3AHxy29XEROBOsqvuwMBRZ/7+
Wv8WAMfNuIoQyJCcPYVU9+fvA4UtgStl6K4D3Ebxkp7lKnc0gAUs4RWBGMPfLu7r9cLr62JfkWjl
fr5eVncxRmdcz8DG3+P5aG3dfikf/vquyPWUISCFYLThvntVZRMvnOaKgpM4snWks3CHYBRn3E5g
fuKM/h9yEf/9g8daO0DbG8oAROj9ErctdLClgINXiL5dS88HzG2wJ3JHtXz661tDXSk9vveAZ+i+
e2HDdTRQpsRNLFXhP2V1D+AQ1O5bh0HhHr5q8rf7ZOCSfA6Xj/EAC0xeb/1fjgKLPAAOSFh0Fma8
hyXWVORQqNac3n/KY/zFU+SzIMIOiyYXdcy7t4bHQXcVLmA4gw/ogUAXVgDTmTXatf4PAZO/vhRO
tNd/Qr78n+9KRihT0BBd17LbrCyZimMEgdBYmfuHDeoXC8xhz2AvhGrL7v/ufdUSkuGUcCsGHgMK
XRrsMZ6yfeKNOK4tTfb3uxTXC4Xr+17Io3y395L1MRZDyKdYkYK8n0Yn3rhkhu27Nnv7/Zf4y2co
QwerESUCDuyfnyEif7JzAoThuQGWX/o42hpNQH02xeZ/clMOckrBI/Q9592lYkp6104ndqlR4pOH
U8DRi5BdYPwQ/CE18t9Pa/KdsfUEV4OgSKbtz3cFlRzSTYSlMF44FWTmEdecXUw9DiBPXOjbaAx0
vU5aoCALvOTTHDo0vP+DR6uECl1bKUe9D2jXNO+VmfB5kJHVkIGE2pxhpTkINWZ/2JD/+2/9XCGg
XxaEWPgC9Ffa78oTEZedBhBz1tVSJZ8tA4Kz6iaijWpYZnciKfL71Bj3DDjWXgjDE3ccucsWqF0d
oeIEP+a8Hn5Ay64U/T3cLND9/JClNsNdC/nLHw6s68r83c99934sC5pq7itnnYNXxFUCAhtNRB8Q
dLHFrl2sy7lL8RrGKOT37+S/687fXVn+/GXgjILEZeTKLeaNEB5wlivVnc/gbN3Y/nAOr5QAhgRv
kXHMRaRlcmj66A+/4leLjs2f9+VfNy51/ff/sh0jHnIzB3YPSj+8JaMUj/EWuv8Rk/DmD5e6Lqp/
u18MFFjh0IB9/92iY+SS9Uj33HXUvXhwNPeAMhWwLj6yNSZCv3+6v7qYcw0WhemB/EG+q3nCOu/c
q/8tsGMV22ttu/XFCjKz98apYBbvojr7w/3Zv3qWikkBFYn0A/k+zThEY00VQQYnBi4t3r5kEcDA
jupjQLl+nEn7gowi/R12geN9zUkBwkUmwJbRSPZkydA/z7C+mw36GbFrGJbvf/9MrkfDuxeAqNjG
PkUx6+MI+fldV9fHr7HQghWHsFI18O1doLft76/yi6fAsRRS0HJASSHefdbRMoG+YnuwbmeBpa6L
QUrgyRXa+3n3+yv9Ymtl+7Y52CVP3PHffbvF6Ayw7aj9QIfMcUmq6FiD7qwZo1whCL/aD62d4AUZ
WheSQ8zfb6oU1Ox1PjNvdtV3n1g5ofxMx8Rbh5a2HjpfoK0Qc60vSK6Lz7+/1V98zh4Rxy6dAh+W
/b6BhiGJBrjhWhCFrykADjm1zOlgUy8NwjKiz/7wbH/xFn1ORl4hAd0eaN7P3wohOph5eoz0Ia21
p2bM8f6rO3UxUoV/uNT1T737LLlUaEvKGjrn9xHOpPS0BANFHMZFAARUtGmPRWmaYAJOqNp2dIW8
IRnL+sMO8cs7VFL5Hpwbz7Ovq+Vfdj5InCbDnQlHNEQXO+acsEhqPNFRdejDX789kAn8yFnDKsBu
9OdL+RZe8shLKXKXSHxwmzoDN4B3fEBVmYfw8IZG/mEz+uXdhT5dJWe+Hah3d+c5nc0eyAcj4rhr
thamYjc4m3jZJkVa/vftCk+RV+grXzpUwD/fX0fjhBscjxJnFR+mEXVOQF731tTQO3//KH91X+xc
KpQucbCB8+6+cmy0Nfxjb43gzCNgCPdhqyCjtod8+IcP5FcH9HUF0Dww0kHr+e620OoLv++5LUKe
gnhdKz140AQCfcBY38LDOMFyuBjDaqRPm8cfxjTDkSwfc1p6m+L87+/c5ywDPGdT9bx3201bkAoV
jPhkErobHPr/x9l59MqNM2v4FwlQprTtVoeTPM5pI4w9tnLO+vX3oe/GUgstnG9WAxswmxRZLFa9
AQbUeXSbT90AKfZ/GMl10cMC38NtIYPRXyeD1xsGpfwCskUdQwHoYUgd6eBeccTbWeOtsy/k+wxX
Nfq+zuqyaMYaiFYDnKIE7vuAHiNdNtyrvJoeziPC0coD1ETnfziOvC/g3xK5qVEYy/kFAp3HCeFs
EMVpANMWGEYW2tq3ycyu5ez6Oy/ezTnSPhImKRZ6lqsPV8BxcPQJ3SY/Krp3IjLjIx488xVFjeQZ
liCWE2gVvv6ZSOw2JLRKI62zV3OckaADX4d0ewpWVTtJ0ig4wVbob1zG/mFFYfTt/q7ZmqYjHPYm
O9Qm2i1XFSU00x/R8Tjak9V8GmeExusCOGuMI+nnIXTS525Qpv/uD7oVDqgroyjq8pwzrVU4UOtc
VOaAUgJUmNErJmU62qkCQYBu8eXVQ1H3pCZDVVAWgVYrisu2ZJrRO4D+q3kh1cpnysrJOa38fudG
3JgVZXJoTqrgzUiOs1zKDvoSpKwGpVhXVc8JyEp6IamN/LXz+/6k5L+0unuh+bEpyZ+oxqirjzaq
vt8kpdYcDWAlb2pMq0e4njkenffHkXv8ZhyDRzBUOZUprUKpI6o8iZG2Be9Su1fOSnGxx8bGd9xA
cGq2xSejB7NQch1igiCSH/eHlxFrPbxQbYAlNMpsikLLBXXqvLMCYXDiVWv4IHx1fg+qG8lSp8/P
1ZQrOxXXjbMg8DqlQk6Ny3DWEbQDmyjChJaiMwcwj7JC/CrUJjhGtPcRMJH2lEAg3796ksRs5F8M
w1BVHhLLSSJ9jGg/WO1j7yJOV6AS8Y9Nd/qMHiSaJrwod77pn1VbrSqXIvvTMSzOoFgFbzcdJtqk
DcJqXZL8sMJM/JQh/ocqoHTCnarRZ9fCMYTCNEP6AM0VfMyoQNre/YnfrrYlbJeMwiDLwll8dVwg
cyDfFFEoVW1Ff4dpYvqblgQOqBAQnpBKsMRhgmBjHu4Pe7upLMExZf7QQhBtkKf4r2vSRl84cjBV
wr8Qx7Ekl1Im2Ew+wGf5xSaMdma5OZzmyB6Tq7lcmsvhkCzUoC4BcpIagB/B8ZgPdQovflRGSNlh
gczcq+cnVxSfL0jwGnNcDujYUpW4GBroPwptydjI2g9zZ9oPseUPGGgW7c4MN74jhm6MKbhHSFtX
F6VR9VGGyxLUTzdrrpFRol6PtYOn+H5yDUPFf5gVRf/n/ixl5FluYmr6xHOeOLzieF4tZ0mBtqCN
xFHF0wN0Uz1iMpiQ8QitLP+zw6r6L24b/AMgGe2cn9soL0e2yQx4j9vAr5YjmygLTXVlcWGiX3qi
9SweasPRn9H5KXZahht7hwquZlCVo5RLEFwOpfh6XIamCcShRLOxHqf5BLcasPNcfih8nLzvr+nm
zPiC1JVA15nW6lZJMhEqcwT0BIpzfi7IIIH5+8oZ6Zx0ZxG3Pp9Ggce1XdpOqlht0lgf4XhkUj9m
hgDY10pwMtHdQeHb+EzjV78gaCRtEkZlJ6uTQWW5b8ivGNJxSSNZ0dVmTYYJZ6KsbqGAUF9ScCk6
RxQ+do7E7Yfj/UH5mH1JqLk5g72GJgnE7/bYNDGSOpACPERoyjNKnSgO4Qyzs5ya3AnraQn5OKPz
pJMdr45DrZaIJLdGS9OpMt/EKS/IMM4xNTONKsK1xa8vatlAFrDV7FpVGVKlkdue2j4wkPUYqhcV
UbVP97fT7Te20e/TKeXReeYGWW0nkNcBFDy+cZOlqEP0BNmvQdKOF3SC7C9tCxPzGo+wCz1w3IAs
74++8Qlc3plkffwHb2MV5l1hj/ByKxr7zfw9QP6Yxgsm0xOUJkLg+f5gt3kSUUijTcu5sQx93X6W
prgIIuJOoQLtvmLIhciOmIern2GZS2FNPBRBhphk17bxyQKK8Pp6sOAQMT6/wkaQfXWeUkqkKgJP
3dFJ4v94EDUvOLT7CMkm5rv7U709QIxEQgaFlLub+S5jUldhzZdY4G30MYdxXIXtJaLdubOhN0Yh
A+OBKVMDehKrr1cpLjLaqs+Czi60X8x/HhUdqdT7c7kNeEKWIOVsoLewXZZzKdCsRUl6RJ5VynlN
odE/2Fr81Rjm+fI/jGST4Rm87KiarTLZHtEy2CsDxq6AkfEzDcRjhvgweh9G+nB/qI29SO2cR4iG
SjWd9fUHCh1saWypHYPvYwNLorPO5qgPL5pOvf6QGU3yMZvg7TWir740g/36SjLqc0CGdAAKNp3O
1blHoJf6TgaMCvPC/Jl2+HwqBnQpE3U0T/fnuvUB/4AW3D+fb90QRAOm70SnD8jxVNCkEshkcN/j
t6gd7nUm5LItIyzuuMxIAllUBKVXO9LxManSJtiWlTEbH9C7K7+Uiq1/0RXwvYe+dVwvK/Li1dcV
o4Jc40GpUTtbf0zkesYxDcz+OAKlfMJYqfS0wbX+h3OAwR11QIknoJG7PAfDhDG0aiLRDuMQXdDZ
QKvVmOsjXn6vL1IxFd6TxA8aq1QEl0NpOoxlQNbAngSWJQKR1hNOeNYhMJBjef3mkLUUCSKgA26t
zpxeN5gC9UZ/rPxmuswuytghjeJz2o8/7o+0Fa1oxHHNSHgVzenlpOzWyNw5xW2jqsvuoa15IecO
SP/7o2xtdi5Uw4JbiyqmtYpWpeFT+ovhXlYOtiGo8iMFXVvVdW6LfufyvBmKSZBV8xLG5AuEySpL
mtFZauwOb1fV6sUFe5TpWg0dNQZYSKf7s7o5V3IoVs6mSEqma65uLgUjb3hFyB0leRZcgT8HSBC1
4Vs82Zpvbm9CSY1x7Ch2ZrgxrE2Wi70QXQSumXWUpJXNPijxwuQKIKtuv2KbqF3SLNF/IbnqFIhA
WdVrzxkPhr8HXW1+CymcLAjHGS27AnKajsEOqhzteYqG/np/WTe+IJ08lxkaQGjUGyhSxBNIRzPh
WCK8+QhiGWVOgZ8bAHBz55zd5HlyVkAnadeylgAmlrvfB1wSGWMijTnTEWs2pF1NAwEe4AvKpex1
+zt5WPJhFM3Osbu56VYDr7YOmi7A6s1wPratNpx5B6JeFFlQNbU5Lh9RWw89lLxg4GM+/ExjOds5
kJt7iMuAg08Hhcr0cuKI7M1t7WJ1ooaYUB0iFVlLLwjT/NlHIiCGolGhDDIhcbFzxW8PbFjoTtFF
I+NcDlwLDQlWnLbo8iX9Z1Q/qn91bIguUGGEV6liviSYQL7+oMoeOdVArj+AYKvVHkrF1XK/kLMF
xH+kZNVkz12b58PPuc+Vt33YxAoV3KL+eX8r30RXYEW8gqneUkAxgNctZ2sXs1lNKOAckV9QZtgk
Hah4HIvFx9ePQ9JpkG66gEnXvTeuC71yavjTNmUo6agz1f5TGMJb2fl8WxMitFK54MhhwLiaUNTO
wkz9RJWayJi3FvgvzE2/15/diADi71FWxzJM0GhH+EM9IgfSXoTto+IeulKFSLy6JMIXIlmnRwI5
kwbN6rpAR6rK+lAHdGMX+rdQmbR3eifodoEn8u5/pI2tL0hqca23Ze95jaPDKMdx89RXjyi+obaH
ZiWq4MP0UPeqcw1w1j30iLPvfLCNCEe+Ytu0DzTEN+1VJqGKUCiYbGlIzGX1Tyov/6KIOL8ZiAlP
UPBzz5qlt5wrEJW/P92tj2jLChfVBOr9662C2V3QZgm7pMvs6QItHSPGGJafjtbOzuW0tSvJ2oG9
URmxb8CyLr2eOrCQCKEAXlwKtag8QVFhJ2bKKLFIo9kqFAuB8AnYi866cyhMJD+rGRc34NUT6pGi
epB+t+dK2l0O1aTvNNS2FlBWRCS4U/A6XsVod8QyDpsv/VhbeXYqwm464/w1XeA17tVBN4cSBBCV
dN3iObmMU2oFE4pmk36sICWeiJYIE2JQhu6k2IPIbq4itx91RUqDtCqWQyURaP1MpPqxwRPzARKD
+VDinvI4wlz8Z7CM4HJ/G26dOj4ZkVEnU6O9tRwP54S4bW2mZhj1rwS64jVqYc0lOOR6LYYRmFfP
xc6YW3PkyfOnbE5NZQ0ZKAG8B/lI2J/cVj3OWpXE3lQNWQ6HHh9GRKjz5/uzvO2MsDldrjbQMwQX
+LLLaVqFjSHA5BKYY7eLDmn0R/J6dLVzgnwywnWohhHnnHMUWqjRwTfUzn6hQjO7/0O24g3z5gkP
7IsmzSqeJkLDJyqMwL/Fjv5WwZBFBaNhDxfKacPPvGgtqEvI0vdNbezB4W7H5vwTYDHyo5xPLWm5
BqUS2GM/+dh1FXHldaY5JujkHXT3DDep8SozHE5t1iin+1O+jT4Ma2nsZVNistYPXQj71LXkxY63
unkSU+y/JGjfXe+PcntE5QCgvXlJc1Oo68klzjxhJDeCpfUtAk+AmRZyL+exrL68eiRhEgXkm5oc
bZ1M4ItOkW4UOuxEQz+5yRxeBsetLto82DuTuj2cNNIlcNexAWPcgMwCO7KUvImA5rvIqht5gXq4
qiBLlTv+GUCsgtRAswdUuj2d9J0BhfLe5TFKG2S5TToBmbuzAPHB3YyuZoW3bY3N3HVsYd42ETji
166nLCfxnOedSK9pvZ55nyQN/lPIZIVzB9d3rIkMBQ+P5wx8zc5mvD0Dy8HkNvqrRVh2fjgMEkEk
6hYhaqdBKyLoDE+drQGrXnj7oiDEZ7h679R7NkKQDuwLMQWw5zLRWUXaQrVaK6D3Scc9Fi/YGPZH
JTS/5oqFW1GJ7CnCpNjHjkiYVjWOx1am9zth8PbT2lyYEKoku4QAIPfbX7MvItcJW1WbvKlW3Edl
mILLlAr/mmTVjMLQtJfS3R5KxqMPDY2FAanALMdLkXBEAsidcNLR3RcqziNmaKHhBWa3V2y4/bBC
Jcjomm7zLIaIsRwKNZlxRitj8Kyy7lE17Jv2U+Si2a51bdJBGR6t7xiv1E8Bbuw7m+p2WRmbjwqy
2aSysqZYpZOGnupYDJ6DVfjLAIPmmlOQRfdKby6hqnU7mfLtssq8kUYw6Y8DhtFYzhXHnFGxIzFg
iFgRvN14PCCngdGpWn+9fzb/tDyXSZ2QAFeuTlprsue1HCoNa5eKfTB5WMci0zhk4IkOtYlVKlA/
o/vco5n11kZp5x9QuRNa/zHNkYMUiMajAIPdw5Bm9k7v9PZCEToBWCVpllfZGgWIeFSnAiNGRcVX
MR1Ezic8GkM+/b4/d3kVr6YOj8uSiQolgJs4CE8c1y3NRF0haFAQguquHgH9VNFFw3cUbJoBwAGm
lOMh19kah2xCN+/+T9j40BRd5OgU6xCDkJv+r/Nquj7asYnDprbU5JkUob2qtaU+Apg3dh5Cm0PR
T4OCQ8wH+bscqokNspBGGzx9Vlq80PJQM49h06D4LIyh23n8bARDisU8uAyQcPK9t5pZ2PMlVCRL
UEIalPzY6Rp8aTR1Hg0oq8e+1eCtG1N0gSXsvGnmOngbzNoe33PrC0NjpUPkAOOGEbSeMxqCulaM
+Atp2vOkG/jERFTu8mxGrxA3WJQudcVLU/j9ZDHdx/tfd3N4zhXBw2I/rx+8Ztr4YULg8DQtsdCg
1GgoJz20aCe2RvQSwccDsu5QeSixiVXEq/HWDt+AxrIkBcnX4eobtDbQjm6sRy/os/JHiWPhxfA7
6zB0VbdzZDciJBcPexlOKFWRNakl0Dqn1edhRCYlQUoDB+XrMALyRuomQvVGby/3l3ZrNwM8onNL
J1MjeVp+2RhTzMQUbK+qd8ePNgN4MBzbp7iM9pAcW9FIFkdkugTWa72T207FODIC65gYpV48hLmD
3BJGaBgP3J+TDLWreESNgnsbzisM2zXlVaRTXwYFN1xRGc4T5qjWyS+QISq6dv7QWoheI7flnu4P
urGQXNyyHiORFfofdMJfEQidUzEECYJ6dlAOmIjhFeSVhjQJqhvEv3bCwh9E3HqO9NiBG8EikfyD
5XebAB5nuTph2Qz6eNDQO89dDP/mXBXnueq1+TT4UVugu5xNPxBlsNCWR24Vwd9KytEMVEiHQ6vG
yIEmuFq8AZ/dThd6olpwHjqk5Ge0Nr53qsBgFuk2vhG2Mfb8TtECxT9YddA7J5Tax/Yx1qPihYkH
KcrM+qs5o+wVg3yH9MiF6aCvyk55WNSpsDpE+VDF/KAWw2MwILeIh5Z4TE2sFF79FaHD8doEJGtR
MJFf+a+viLBf36RpavLE7dyvTiuC5wKBgm+G3s87ae7GhoFB78AYBUwAfWQ1VDNU6CyFnelVRuZ8
QCYme2pVK7/aI0KH92e1cSBkI4uqjE1ycpPNdk0In6xjKBrh4xPJteNp7Rw+xikNOniX+rOO+dHO
/DYiGcklfU5WkhaaufpyxqzXwkeSzMtyO38XiegBGwuSsHoAGd+2exjDrTn+PdzqQOSpfFJT1/Bm
/K7ca+sECK6pM2aJB7fhqurpkOJEY5bq6f7ibn1HJDLRDOD1SYl0lWNGSKciN0iRd5hG9VtCteZr
pQbVpzTJ5rf3h5L3zOrQ02HhhWACqwLVs5pjo6F6EtCi86ppVk8UETHz7ozfmOxg4jUq+rHAAOZ3
1dCguD/wxuIysAC6ycfUIOUsj4UVo6PV+43mJa1Ah2fQlY+gpn4Xndq/GVtwlfak5TvrurF/XAo/
VHzpuxPjVpMdnBLpZMGYvV87XBQIlLxkgADjQ6Pj0pRPjjjfn+XGl4QmrkrACN0WCrTLWTbIgrnd
jIDpgBbSN01tmzeTGWPhSytv5325taCSxM3XJIhT5loOpaTQwzIkH5AdbVXUQdt6cNp3os0FfZBW
14967ThvhxK20OvnCLXRMNBgIpOy5Kr/FeCiitKPQRLp1b6PhVCLSurHKlVq5NXcrN5JZrYWlM1K
QVFmy0SC5WC10Nskornu5bnvfDGKqcBYIsI0wnaiaSdH3DoblrwOQegDFlkjbhLs+1osYDRPuH7d
4AOn9U996liodfEQpRwjIwFNL/2EKkC3A5rfSFBdAD/kGlSHGX2VIBJb57iqTawNrFLpHyaRBlfh
ozV/rKYAnFib6ub7zDfsj1lvdb/zhvrU/e+6NX0qlRJFT2eSH7JcanxBhTU0leHZSYZMe9pY8Xgx
i9T6N01q9cHCdPwUgvzzmolH2s7gW9OnXgPaSTJKb/ALhj52Y2EPBmJhYZ6eJmEEFWKXevUhcYHS
moWfPGEYYHs8V/sTVPg9vNfWRuN5iwKDVBXiMl3OPqHrXiuoDoHoNHKEcFv1EJWueVWQ5/gfggQM
YYmeJz+4SdBDLYlDgV65lw0heo6h010yPF4fshKnk/vfdCsCMgSgJx7wZJar46MHuYbMWWx4+NUb
wXGgfPIrH4AkH/B2GZ567JpfPyRSC5wfaozgktGmWS5kYBUlWmH1TFwa+rcdnMkTvp2Y1/Cn47+l
j27Z/TneBkIHXSvUJaROkpT4WQ6IwHhtIxQ4e6mmx1/Ba6By5SvaIVGxc8rwSzwgwzzuRN8/d8fy
IoVsbNDFkWIPlEZWp2XUVTygk35CATRQC2/sR+1pMC3/3wFW+YfUn8LnNmhQxJ7K3L62WTy8JDge
X6beVf+7vwC3W5cskLSBnj50t5u+ao/KKSIRCpU/zAA+qtCIf+TgBV/KvMq/3B/q9piSBUowE1cq
r6J1+qAb9IbjOp69DrXt05jp7inEr/ZUZo310fW77KQOUX3gdhXXJhv90/3hb7ezTEKJEHRYyZXW
sPMAprRNOQxVDEQUc1QbEiTyYlANJGd6XT33vVvvfOiN3aUZEjlBGQwUurO67RxY0j2GhZOnSVpG
n9r1yegU94RNy/wDD6Tqkuji3f1p3kZiFJyp0jvcsmSa69IxJmXa2FVIFNZNFH1KM/1t4zvFeyKh
ctWGEM1RHv+eQzK8Ey62dhLBD6wwKGzeoKvJBhmmnW6YqFivon/UjnrwpKRg+5M2CXYu9lusveOQ
uQCtwO+HnbQurDZtV6eDhcGFASgUQO0QozCfYCTo1H7xhs0zHFIsZr1YH8YHoQXT+4i86yNyq3ih
tmnyolciuN5f+K2PTdOSaj0wLDKA1aHGXSzGzIBQEs2QDTAFdQCjY9wUHH3sLTBXQmj4IXctdN/u
D7z1xUmlqNbAlwNBrS9jWFxg5hWPw+w1ZTk8Yxikf8atNX1wGiP7bxpr9VwgeHDWEnPY2d9bR4rw
BUJc531MiXs5slagj+VX6CZT72/fjI1WMFdN+YIuVvtYh4G/E0G2thiHmDNlgcWl87UcLwOoO4gI
e0roo915RJX6SOqHUcToFDsXg/xaqxBNrGI16bgTr9YV3SLDiFc6ZCKRO7bvaFCYCM63w6dXfzrq
NfJNRV2KfHh1ZipEACeniSfcO7OxOuJXKB6qHMEcTUnKM5KbVJGaqMVdFJaHsrNvNjYsmRrsX3Jk
nlZrHDDl3KpvqFZ5czCXuGdV1YNVDvqbDmuyJ8rl3WHUxuL1UZh0grtdgpXYO6tPaNHyt6Iolwqq
DZ6uponlBr7QZ7W3PjlJpF/uL/AfvMD6O4LWJX9B9sDi1l1uGQM1Wz3B3NGjUZocEX9OTlhVTud5
sOx3pdEV3zWUn70Jz5TTqOKKeKpr1b7goZl8jLoS3XoUJc2jW/Eo2vlpG7uZdjvRlio+buzrgiSp
HH3Mpp08uxD628RV5gfRd9UHoG/5jwBXuJM6IaeaDHX4teTV+DPG8kdFNNIszjheRqcZ/4Dnllh0
VZN42NkdG5V/iif0reQr2KT6v4pnEMLLWRj96A1W0SCtUw5D6kXI7HxrVEMRZ6Hgk/poo5LxcwD7
HxyLIFef0WZGiWBnpTbiDCdQU2nc0ZQFRLT8iFlMcTgsqP9bPS6VuOslwblD4flJdtrnE2ouxuOE
3drVxiMZwXM3/9lNUxmdCrTKvEoo+Qu4WPMSiTJ7TuoBE74uUaydrb2R3xAFSaTQpJTNAvn3f79t
+0rA91JHL/aLkRL9bEZP+lRkT9yV7nek3ZHXLVB7ZynzqTyo7eR/vr9QGydakgdoFoC2N4jIy19g
IdaHY6TK4YosrP0C7LIf8TXoP9mpQ/OmbxHePuHW57z+HoBxxZCStghwZXUPxG2l93Ts8epTuhK7
0Rqb6F9hbShQqHXgDxi9i0x/ePVk6Y9rJnQrUGzG+tFr+RrmWNGgejgO1eX3QJnCa0zXs7o4eAVE
h6DBLeoRp5vp1ZVFqomEbSonBDGO23KVASGa2CLlVIbqpKzwwXFxajGSKoXF7CvzFcd6o9gLFjIu
ruIYKDOp5EqPnrRndclD/9ShTCfo1xc2qneaPyRYDHblk9tPPwwwSOdY7d6ObtJfRnRWjjSAuw/3
F/w2XlGegGDHPQ/qBDm85bxNI56HkEqtB9JM/0KxyIJNZyHg1ORoed8fayP6gGtRSWMlCoPm7urI
hy7vHXXmsMz60BRPGQEq94w0FN/Mrm7ql2yeJufsmvVk4gsPyfHY+Ghw41mTFXt07ttcADCI+EPo
Ir9FF3M58SEykDaBjIE1O2Hl0FRaeJmxzNk5vbdRbjmM/Pu/4kc7lHBLHKPzgLc5Ac6kTvfUlDgb
4OnR/OvGvXm+v8hbA3JgqRyBG6AhttpTbWx31pglPV50UCadAscgrEwhUeGAePCB2+xkyFvrCGJe
fk4KCqjZLSeIyaYGIKHpPaOvg5dibvKPujXuXfm3YZhSBWoZBtJNZInaahnBzLlDnnU9VgJVc4aM
mdgHFwuat3Sq6rez5fpvq0QxXooyyDy7V82391d145gwNtkNCaol8SbLWVLaCM0hZvwwa3IP7y2c
xtumeZnmqTrdH+o286fqZQD5IBCROa3ZD4hZd/oMicbD1inBIqWMlS9xpovHQNOw9qYdjxNIrvu/
eBkke1W3W9E+WXOjNIT+EP2qm3ZApWA1EOgtE40wtzjiCOI/iaFJnnK1tSuEj1Cs/WOp+DXEK/no
m2X3ua26n1nYGh+baE5PSRmOCAz24pkeUfv+/uJs7QPIuEBmJb8UtvnyOxThaGIplPW0sruSijYi
Q+8Vuwgvk1IaBr7RjkDvrh+QMIoN9QOi7tZO8rm138kDUEkliPFMWv0C38lNv3b5BYOFA+sh9DMA
u7HT7FR/t44xHE+g//BN4dOvwlOCtV6v4zLnKYraf6oKNcFpEhPW6eLOc3XuaRs/3F/azYlROLP/
cDRuu/ZRY+IkkHOQuZi/qKPuvzFsHin3R9k6SAiEoMFE0IDhswoX0LnzogiJh3naqqdW8YUXZT3m
YIXyevwORQtQ8VRM0Jrj+b7cK34UEm1DgWBG78SXYhhczw7V8OQHbrmTK23NCuEgaiSUohh0tSm6
QivSyHA7D0QpSq9d1570UMfYPAz3KjJbG0MQ16XIok4Bar2AbVs7pUV8nzA4e9LVNvYw/s4xe45t
6XIxvBroT1YA1kviVADfr+9JGht52eFH5PmQiND6zupLPVaBp2Hjdr6/NzYin66SZIOx4IFCErj8
YACgjJh6Wu+1wkFy1p/dY5ArMeCRvrnqgcsjQTGBaw6Jv3OoN16UKBMR8sAiyfrTWrA61ME30Qbq
PFMJm095MonIw5RTHLQIYN61Kl3tGzLTOGCreKhNx3CgnMor1MylwTqmVOzmDrcybrBrUEJG9O4v
zcYGk/hVKpxUdaVuyXJpiskpG5ppg2fidHCZq/RbiT0QeuH2ToDdiAKLgVZxp/F5wg8haMoZ3MDo
oSKCZYnRWs1Ote/2VcMTFG4jaQM4KDoSywl1GHAPncI21udZvbh9X/Py1ZRTbaIk6Ki5+kZBT3Bn
0K3bDS6lTWeA9xSUu9UO02kLdEaDUWkX22FxnJUJI2ADzdCjM+T6D6XMVHQs1NbwYl6aA1Yvhvku
N8ryfVlNKFITObqELMoPnmKenRdOzPjl/pfeWhhQ9LLrRkQx1wI8CXaEtlminBJriv0xxZT1ZESd
cgoSl9JKPAoPM217JypvDSpxgHRVqd/cKHKiqo//qvB7z2EzX+Ow+J4Cczq12JM+YB6G36sP/fP+
RGVMXD5+6ExwC1iEF40QvdppftzMsG0UMg03yL/ZRf81QSDzEpVt/qy0vf8QaQKprKkunhI/+XV/
8I1uDdkxxxH8o/RBWZNrS2fwW82W9yuUgsbLmrp4E00icA9TMVmXqGjTY+arw3mMtHK41ilwoaHJ
AbvSRN9jOG3EdPkGo18D5FViMpeHAZ/LNOhTjW+eNekDIXZ8MwT6v62op0d7rJrL/clvxVm0ObB+
kRkeEKjVcAnOiUqF98Q8W+1vnH7gL7dZaZ2socKXHQfT6ClAIu7NbJXuznWyNVWHug8tbRpGZCnL
sWdDjQsstVtPqyb34oYqTtEWOicH162zU10NO50TOZf1LkMLmMtEXi0wf5bjJVkZam7HeKSm4ynN
8DxW7Lo4J5bodt4IW8sKmZayLzB4/meVb8T5PCUZZqpeJPQhOjWOhQ8dxVDsu5rmykOl/YXqMx6m
wLT1L/c/6cYBljxGCeoFpHjr06IHRZIFjN3lin3ulFY6kGEf/OLwp9XRzOP2cbQr53R/2I0zDHiH
pifBQ1YQVl8ztKqUo13DgA0iO78mqjpgWaZQQ4h8ZXw/CmOoLr2uGB8msOzoKjTm3otlY9VBg1AE
tmVTDhnv5Qe2MfNzZsVvPMVpk7M7pR9E2WNvPevdWS3d8gHx/dBruLx3TtHGzgIXISGuRHk0glZF
bz8StTu0aespceR8x5vWvKSTXtKkyvekDPXNSUKTJQVAURja03KSuTo7/qziuzOMwvpRY2D8SGdK
v9R92j/MbRd6YWCHR6FF+ecOS0QbMgQwjVk18UBKHL8PDtAThod+HA0vD4AjElhz1J1Bnjdfq9II
8UzK7X8Gf44MBNfn/nsGm3tgPefhsUuj6kiYsJwDRSlc92K7uoZTtOetsTlLdBNl8Q8W6xqX6Tgh
lrbN0OJHpRQflXF4TFFlm6CY6vWB3vqk4Fs5zi/UXKudx89GWAK9xNOH0AR0eb2RddwNw1o0rddi
V/WNyPmhMoqgAfwKOsEK9U/3z81GlkUFTHI7ZLy/kRzpqtgJySNbz25KXtHwFTv9kOV7+ilbWxQA
EfOCx4Za2mqLiqrx+zxUWk+tOgw28iSLMJArm+mxdHD3vD+nrVgApFbeYih80qVe7lFcX2Mr7Wde
doo5faods87fza0PpbwbGuNloB41YXnU9nhb8ro+DQkWffd/wgZhBtwFQgp0LhEYp6i5/A0KXgt9
b2jwKzWrGhH2RzkWvYiy8Z/tOQfvUgdG/RmVEDN7EeGkS0vwPkAxpNV+JuWU/NKibPh5/0dthGZy
XNpBJO5gHdcBKmzctEoNXIyBWg7PWYx9dd9a7TkL8ukU1Y0eHlDT2RMu2xgVPrFEL7nkVvSjlisR
6omL96RSeX3Z2F9cOGZ4Dla++UEtdXM60DRxn5KwK14/WfrGQFYpYBncuavrtnbqHtwquth97KjN
MYEt9JwUNHCOLk4oJ7SlgWpwU+0c363ZSjlAYM+UB7mSlrM11EgLbX/Grzy33C9WpY88JEw/hhZQ
B+VZbfPubI/BuDPsn7LjKrsAdUIOJXut2DSuXjFqrtWJoyug8hPO1ouhNXjS94ab/pioob+P3dpI
Dik072s3mbl90BI6Cp4/xJUO0j3EaNZBGtfTUP1GlRHaAhpmLdZkh7lQgl/39+FGMPjzdpTNbz7N
OhPSrCQcSndA6KrOdRyIzdSNpre2gTJHhm1jV+8FhK0BCeO0GXlYE1pXNzMItpKiOspaqijB+pNG
p091WkaPWYsgwvH+7DZ2AIeLOoXcAmz51Q7oRqdxQq57z/dj60tT25+Kcs5eHByFvbHqy3NUBXsZ
wMalgc4dmd6f6jcbfrnrJhqVZlKKypsKBXuYOG0EfuJqiv6sXQ1fKnf4H8rgUJKhkcuHgiwFLEfE
Hdmc2zarKWSFQwJ/Ip7ba+iMNHGTyEUvbdaU8EUE5pA9DnNlKvEhr3X93/trvfFhYXkjkE2fW+bU
q7WO6D74WV1VnpYBMJ5EbRyUQBDHQgztzvfH2lpj5HhogqN/Qoq32kRuSkGA41x5YVz37wMtnT4l
ap8dGNq55HMZ7lTyNvYR1El8IlBcIg1Yq9AKk1IHGBRehKlWvUPuD6fQUY3DEXnLNv6nKn0yPKfv
98g3GxmBVKyBaEgijQ7Z6vY0Ui229IbWWAT65hSiCeFpDo/j+6u58eWQlqR8TW/BQM50FZ4j1Y2E
m5SNlyZdAcXcnB5jXN+PoZtUr19IOl80Ecip5JirCc3F1Ga90bWem1tVdQgSgF1JETjvWYFfcIrE
GYZDcHr1/FysHaFp0V9E9Ww1PwDTaqE7KDH7eT2/7SdcbpEKVcACavFO7N/YmEiESKWs/7/aV0M5
SYKcf1WSwnVt+HvIsvqkxar6DAVIvM8LfY8MvDUe3QaedzKLoHK+PPpdmtc1ktetV42maE9crPF8
ZY3dJ1Iq/cPYdNZefLslhNF8gHwG8Ri2FC3S1RwhRkZpP/UU6fQUuYNBIPJwHqiDZ/Eh6rUi9qpG
NT5pkZiTB62nqHsOpqq9BL1KomlWqm8g1lVY+o/aGkV9CVQr/uX4Vj2dMzQsyQeGOs7ezZxHKRhh
+G+DJg/+C9uyxQ5OcQvwm7PzJS2cLDu6fq4HFyelEbiTNt6ceU4CNzhIInDmVJ9XUZWn29hZUc00
wb28i7mivNGo1UNamvM1tvqfrMOn+xv1dkgI+ZQlpLobXJS1Iko4g4BM8sLyqrhx+idASTzfzBTv
+gM1gno+KwlpzmMHlGcvM7yJNHRP6b3wdOUGoZG2it5NjMvdNAWW18RoTJwC6XQf+WyA155FOQ6B
lPcAjXY8MJYbtnF8PBQqbGhQNhmmw4SU+HFQUuN5Gp3sx/3lvDkcjAXjBUSiJPO6a3EVdDpy0aHP
7sWG718coxRf69p42ymhfyqyjmvw1ePJTBMMMO9FlVLtcm66yGpMLVlDCkqZ0h0q23d/h2HUY76d
soU/uEaO7sH9QW+exxKDS2uf7jMI2ZtKB0bVtYY5FIOqAdroatx4cxlnXl1HnTcB1zlaeA39owfG
nkOM3BKLNJeRYaJIPhobDuXg5XQLHIa7Joptrwkr5VMfAFS7xkhnHPWg3DWj/JOqrUfjWyJnSmrF
/lwtbqN3qYofPLQTF13WQ9OG5nOFQflwIOuI36kOJMeDrwc6z/NKR+baCmPlH62wnPeYyWS/9SpD
+oARM8ODIzNLkGfehQ9JXJP2uliHvahJqCFT4YfjYxdDmjrorQpcUvhtER9UBSG+I98v/m4XyfTt
/le8rTzT8FBt4D7UzSS0bPVGNUOLhA2PNK8MIvUZqoA+HNzRygp+Zh3Xh2F0OuvE06586qwarUwx
WXV8UMZItPiSGCK73v9Ft9Ul+YskFZ5qFk/VdVNdbcywpjxZIBtmRsOJj5o05+j/GPuS5dh1JMtf
KXt7ZHEmYdZZC04xD1JovBuapCuBBECAEzh9fZ94md3WL7Otq5cySSEFg3S4+5lctpIMLowOAI91
xUyiejATYuTDy28P8w7sIRni85KVW0GfdMhq72ILHHgVBzDl1uk6W56VV5AhiKTqOb+q1pLwTHeD
5R37br+JB7jVi0wj5ORpcUK4YEnhIR0DAc3DrlonWiFmwLch7oFQ/+v//Z7//Y6GcQcs1KFfhSUL
NtF/vaMX2UJxtagmhfovSBbtyG1XD+A7rNN/h3T9e22CAglwDkYhQPn/plltO+hCGBxJUifqzHs5
egEEXIGNYB54+8UWhsH/pk78X+8woFyYEe6tAgxZ/vrmkEnH6jsLNnUGPmU44cGRlZ3I0BhB0zmq
LiVtZMUlX/1sBYFjq5aiSMpQV/8gfP3nX7Lm+z+z5790s3QV/N7/5cv/ujTf6jZ039/D6aP5H/df
/d8/+tdf/K9T9dXpXv8M//pTf/klvP4//376MXz85YtMDdWwPJjvbnn8RuD08OcfYN/6/pP/v9/8
j+8/X+Vpab7//seXNmq4vxqrtPrjn9/a/f77H3e26n/+ny//z++dP2r8WrJ+f5XVx7/+wvdHP/z9
Dzv6GzwE0BAD3QPS9qcB2/T953ecvyFzCAs77Ougi3Xv2kalu6H8+x++/Tf4VGC4vYPjyOi98/R6
eAvgW170tz8xNByxWC6BD+3+8b/+ses/yuo/PhJch39+/R/K1FcNEX//9z8cWOr9pdrjYUBbABj8
LgnGH8PL/vX2WeB5QrDvV0nV6eimFb/A3YduMRE+o+j3OwA3bbxwCy4EFUImOhN+uHUTXavaCjNJ
KE+76NPyxEPVVhmb60Q0Xn8cG40xcfBOq/bVGUyDQ1hz7JJn3P+wKTqHprRg86J3aw/7jdFtwPWc
D7Lrt0Bw/HilGYdkOKb61DF9QkRoDJjyBDv7X0Ftfemp2HpD99MTegp7d2814WPpjLnxslK+lPRb
z4eRvgyrtfULyP33ildHO3oWrXtGR7TErYc1LIIdChBsGhW3rv9Fm0/8d8nITlYgFFBfpPJW9XVA
JpTl4GniVVy1L3JUu0XMWWRyF7BwjwATODAmfL2t8uRA+jSIAs0t+eLCel6DdTfR9RzRJp7bekvo
0wRaXuD4F969r3DGapDGCmvheK3HGFlJUGafQIbsggpOo58AMhbzgod7g2sJR4WYVqfZPTvDvrVQ
jiOl497/Jow8qd44SQ1ds/SuCylSm/RPHfvAIQCWacLkDbh+Ih2+tds5X+D3ooLiOpVrhl039DbW
qfSa7WoxD4xFzz+hv98Qv/sqZrbvXZStcfZTmLYfQ2u6lEsXz+DpjlX1KTqkmnzoRrhQ29XJAqBB
EVApnE3FmodF2cgdJ4lLLt7Am4RN9bCDzTJ/YPizJTIzhLt3x2vnvHBUf+MvSTNdJfwgeBOrcURg
AfB5WdJyh9XlcRS2kwjCEr/oHpmsgH9cEYOYlSEO/q67smCEeRr6MMj9Nr2LgMSG4yuy1O+zZjoO
g+WB6ejgjpaMwyqKVbRiVwjaCY6uvJmsx97HRV6FeHPn5Z4BohNvtX9s69uzhzB19Hha+IvV15h4
ZNKHddKNrw3ovruhEQn3RWpxgUCvxXnuizkeiyCeLI4IZSQwrTs6jDHg/UPltRyWgxpZxyc3MD88
nM9YGqeq8yHp0psClom+eK+bLh2BQvdRjXmhR7dwWMobENMU6+vU+B+Lkc8do1vGi1iaOvWt8drz
Bh4l0RHiqgSjSBYgXFmVv0t7hUeDfB0ccysqtXPkGGPSSpdlONPlScN01av8hz5ssLaTO0RTbCd3
Oi3a+kKg73u52F+8e6PrtifYuA1IDqu7nadfwi7cjyqNanXp/PBmXBAWZ6ylagu3YYCAT1E8FGP9
UzIfn8qwVAl8Rmzc5QaUYP9s1nH4CJ3ui3Z6DxdofBhDrkqrw7Sp45l4WFSW7T5aOMxwi1ca4SEh
vvvTU+sbzKwxrqKRZtJGmSiqrFz5wSEyw2Yz5ay+0rXMrDl6mA1p89pfG+ADlsrtab6FnL1TH7tp
1orwQhbXQZJstCsRTZwsDFq/JSIsn0t5mUOqU3vsnhc8R92M2mDJrTXpWKn3tckq338Thdq2CJJD
EblVw5ddLLA7qdc0gO3J3JSfdtSey3CJnWk0SWnWKhYS5O6KEJSgwlsvEgzeR9TRCXSy5WgrPNbY
Vf2erAhHOHzAQucAn9r2pktyrLAO2aGge5t2eUYATLJ6znhtWfhW2DV20dq7iRD5o2tVZR5ounEk
uxZdRw9EVsZA15wHMFqx1xKbFWkjKpijfSQnrMtZs26LLoS5K4go+Qrf431oJg7cpvoFK9uDht2N
0cUlGjWJiTgCZ12e/Np67eRyFZyDIeOfbeSBFd7BELamzVh9DyV5XCforioafHcAZxKEIEUQkPNy
S0GnyiYZ8X3nwTyo9ufraHzy7gLMlvjgI5EsvmOAXJoBbShv86CF/HvB0+SR4lhMa3eu2naO6xHI
XePJY+gX7bYYlglp64sazkPrVacK2TGxoEh8ruBqDNULQkojmAhYjfscgj6844UV7KKBBjfS+eCH
Iyke9ds6FeiS3gaj+jwI5uqlG5op95eyecANwjPEWFRHZFzPB4b9dMp6T28D2WskFjRtJhlpoWgs
V9hsBAVORS6S1l5PwJDzdu3w4ZEoJabcMJckKGtfvjVBEMC7JTaVJW4sKiBiMl2UsbLRO3ttZOzo
383AbjYhW7eFKmNxHvtKu8fCG1iKuchkHSrWtQvhBheMNFDnzvWG3C2H8bMkCL5apbfYu7uyPkY/
4qPeOuocThEgmnVsL4iqMNkSPMEisdlBf4D6uMAVa2Y/7v34Y84vT1lWijTPlE5uvRcNMohkBCvT
qolrry3iZRZiN4TKywKz1mm5iPdhLq0cnlpDHNLyVTIZL5Z7ZDPyHbwlvEE6p05eyMXXYCkSN2Ti
e9jDRrGu4dHY8rlJFxsImtfSCFdG2pup1UGO6462IHA+a87b2GM2btiglTnR/dX3yJj58LZOvIYM
md/UwN7a+6u5xoJVYVdflHI+XFvOG7+BfLgvy23dRk+T61wwEk8Yuvz2aCw0CuELKPd0s7LFhRsd
AgeIXj4RJmZQJUCaifypSKw+WrbgazubHh91QtrTMiPqAc3S+sOGyk4p6awEsuHXVanfY8AehN9a
WRnVqAaOPNkLf3arftez5VTW9sMKWZYLVtbgmyenq1NI2+K2WL/mUPzSEPxWpNl0uOxVJTe+G20C
aPyqGdvV4zwHKYip6Jn8PcjcGyq6pIRSlcNoTtdFMvXlfq2jKgblfAM3FhxU7Un7Yo8wnQujBvZM
l7b3twqBkLppNvCayMgoqrhA49Z7dkbgTBN7dnPGtUcHcSNwNtk3UoXvuujHwzqujCW0xP1fWqN9
kQR+aj10vWtch3d0sO7gCQySQrG7Kxk3gjlz3imo04ZSEzceJk9V2dCuVp1iHJSZt/ZNG7v96G9Z
CKNuAiNhnvidTffgMIQH8NuCT0HQQJZWoQ9jB4+ekg3WBlhQ+QDaAU7G0tEy78cayWFIn94ETNLc
qWHjMwKVzdzesZN+xcGkaLsextIjj3ZJ+cZMq781pbCPY6f5r6Va20eNaSZDtBu6JDDfi1tbaDXF
7lJH4BBy10sUSFYXbNbErm18a8vl3L523rzG3uQGIrbGakyQLqXgJ9IsT3xd7FNHfbPvgUL81DYY
inqYhge4zn74k8JqQrZ8OMNBqo1nptHP1K1FzrwuBZRzqnqyzGTtXLz1eCyt8AHzA9TSI/N38KZv
tjNt20yTEQGVhTOg8sELNJhmP0FQWb3vKgenRwiReY764bpbt3G3swzYfqTVm9P3s5fbMJN6tSFa
StbRBqkmRCQQDWbBcP73rkGNDsuYN1HxHIyG7jyikJjAkDHCugJtyoJkaBsWxweFuLh45dR9dXld
vCE6Se5dd5pUUtcrWsVmCT/WEY0xaW12L0692UxhbU4z6MBvHZXRbrYRh4wjtIYNmpINvMWwrd3O
I/Hg6zr88oPBQkF0SRoS450cjd0Q9Tf+rIeYsSrtgihvOyc1Ftm3bFSJX831BleSwJSZnAqlz1E3
v3hwloO5zdmZgfQlJegzB7TvcGse1ZrwhayxEcUv15tyLC0s6MXUEfjNkZY4AZdI7iyjn6Kpfnbl
miPvFYfSjPKkn3Cu7t0+yiw1DilMAGXmM/5OjG3HAbHBOQybDFAGDNd4f8U+DBQFoxKggjCeQr2M
OWycpaNPjV3uaP+Be1BjeTI1GQ3YixYz0pqKS98S+ARwq9+BcQ9jrgjZ6sIBdjYQzpDs5L2uE6xr
zOjg4sM9UzjRJ52DEecA8i2Dpar2MEBvnhynhUB1Xr2nFbGiCei1NA4mTH4et51cc7tLG949r3Kl
j0KIIVZsjWBPE+zrkKamClleIL7t0nZmiRuBGx+atyK2wqLJ5obsWejlTkMfF/sXsmESFx6M/tht
CkslOFGysIbbi1K4Mny2Yuo0MQJ0NgihSyaBqzeC5+XrlcVtj49WkQ1C2tiZ2uNvA7+aOEKHnZbS
6nJZ4VYHh45MeKqqDu8QbxgzwCQO1gplzzxqBqhamBTOOzgxGlIf1MD20K6fGenNXkGL15TwxavA
gNlgQTmAz1ZuGtKlfu8V2KcH5RoXqgfPcKxrDCpdqHKcDuFJjD76K4dVW79y3VerQ0nokSYmwQjo
g/yefXmWgwoy8D/bS+lWYwaxT5XWBYsOGOXwENiFU+cOkzzXlvS2cFsp96SS6nkmMJ8AK6K8Skfy
ZCjd8NWVZtkEVtdthqKpgGCuM31tI7ZegzEYnzkMQm5wwHO2yCEactMVQ4VISuq/Ov4gT+XY8pNU
hN6UJFCqaenB7Aj0P4wzU7tD9HP9OmEd9MSkqj/mUA6fI/qL/bAasreC0u5z09rDMx1DczFCIWMO
ede/AmCAMoFFyrjBpnNcYp/W9EynYHgbfKe4iY6zR4SQ4CAa+wJ9rlNU9ZNxF/cX1o+lSO8+3Sqe
QWNJXdrMW8NFkTiOCp/8rnXySIn5LPzGOqx2hREsxI0ZhLV9g2kQQWJNR07KY8uuhpL1XIjKdxIv
aFDquXQHKx3WNjii6K+H1fMwtUV+p14RB1DgplmWZLQ67wYybfk20xBsHrdc+ldD/cHJvXV2XrBA
mHcd414W1UJnxOcg5pFqN7OqG2I6dM7jbCN3DHOs8VNHLQKXZsTBjDCtxImq8gVWil7WBopdqTOW
P8YbqR33zBNYwOrV4NYKy2Kz+i1y9QrHzlcTYjIMSbMcBGU4E6iI9v08FvGsVaba3s34pI4l7tqK
zjt75hCJrDHsHfpUzFhKeAO8o0h3xTnbx9OI7gDZhjE3IAnVJUYYUaSymKqtPZM6QYtZxq5a7d8Q
PwUgAhZpK9wqGWdefy+mGs6j5LuqqMdMYUDPjG/HrCBRJqh404UjNwg8zifqZRz8mDgU1QP3exqX
0YS2S7wrPfsYzZ23rq7PjQ8+jCEWewKNTEJzUWDloDqDvgGhdM1dmionjJXlD/R3OB/8eDTWqymL
HTUymzzbAEYbx7hz1n2EUO90kO5+Vi0YqEgvims5HbHyzUcRdjHFAOY2dYpp9D4/PkThXVu4IjkK
pBgKXexDsD5zf40X5EII7JMiT6SIEXiyqgHLAVdrCHDWnRXqrd91dmwmG1Hag92cnOZ7cC6rRqfl
381LeH3G1iNMwPBHjOhs6QTZlrsybJs4iFJKD1Wbu04r8QxVQ9xb7JvbKud1+N3MlXxWNTn189Rl
YYvsbFoX3tZ2enTZ8AqMBW8umKRg9iB+E8RbxK4pAO71Qy7Y/AG0/Ioihxo/gOzjNr+XUWVW8wZl
MxLisS7hxTglSmMSAI6EoYyPEQqC8DfBCnL4ZMPpOSDkBQZGWV+3mEkp0IluNQdLBHbeluWmLwKa
dRGDZkRAHSdqLAn9Ap9dx3IvOroyZ5y/t4F9Ydjmk5JOaWVwZjIilkSSIoIzk/Y2OHWiuJNwdOgA
3OVliSVKuzRuVuu63bZ4hJLa0f0DDIk5Sn6E0lLHjd0/CT0fCxOhqxT6pWNtSpvoA7TIEQkPCq7R
ljiNYksNthIDHIUdsZ5sYLwlkOWS0xMrLDeBw4nYthy2B03R+1kPe4S0p8tnIa2jAZ/ujJo9Zci4
PngV8qXtTtNMUTAMselNpF8eLeyBsoB5/IMhqxQNUatfVz3/2NPg5+t98LQ6yTMWOWcxeHvKaIpl
xoesgAR5LIBikigszmz7YlRAT/PkzhfRd+Fm0k3qlMsBVlqZqYyDU8n/sQKFQyakJ9BY+jgMbxQC
ihekbIYZyF0KaOsAj9NGTvE8AliyyiaKBzn7R4KN0w3IyJiwdiqToR/OnVg3QcUeQELFYz46Lwtm
7axd6dl1GK4XXJktrGSQW9h7CiACADLNnoV25YYqExwCB1j/oMpdv+o8KnCXduV8hWDVf6qxXqwi
l+SsXlcgEWW40boNc0cvfMNVKGP08dEDKcVXO7ErxK97/CcvOBNPpIdkOow+qFTYawGKwvCCs7Fg
1c6vvAScyyqZG9hNgTB8bQuK9aJPWQzPkY1TwCMvUEObLV50oOh4WjUvv3BY2ejtq2zEKuhohI0l
qmPxdLKW7jpC63FBa3Cyh/6AbDs3HSeYcEYTf4CTR7iHOurbHkuRjcH6FfjV3UeERbdZrnjshX4g
LqLBkSdtciY7/RCIVqD30EbG0MNGeS9WZ9/4jX9cJGUXDQh529u0yiuYPsfWonTSQj6Ig+sqg6JJ
qiZ4cY3YTAuI/U7YNFccPBvAaHRrr5F/Qbx6GSvU4NDnFzuobxGyHpfR/T0265+nEj6RYmlT3KIi
kWhtoB9qn/1wFlvmoaIiIQ/RAVDKOulg2hc3+FV52ESz2XIvpdmxQsNc72EsZSatD4I93C3S/hTD
I7ndg6PQxZi8vNviLGITwTbuSRW9jtdoNheuXJLZWuw60NZPPtKBMgTGvZuoRWNYdS/wGgUrF9IP
1yDnLHYncOZAF0ygsirxTmeY8VqzgD8vvmmcUhzKpkiVdRkdf95zomF4JcI4CkeExRAsStvMCrSX
iRIPBA9cihZ3kWhUsJQ17Q5U2J1lE2QDVPHo6riJ5sSpntH0OsnYOdu2I0gP9oeMw792xdr1FUB4
fyr70o+9OvSTvjVwj+vHTYeaK/gdOvagqnAw7bv1thuwFGkC4BVvoh1U7LfaPyjdQzJZGW+rPApn
Aeyin/VdMY7j0geBbME5yJufEgzdWYs2g6VlCaBk5XngmB6TXkn8vQXHOrjkhVbeD/WXw8KDaNVx
Dpi7g9fJW7cw6zCaoNsLMe3qmjXwyqjD2BTrCAF0A6apvSI2wPT2d2TJYTM55ijvlx3uewxzdLsf
K+Qx2MuSjY6La9l9UrvgOibFXCTKn45ThJscQRJ7wDRdXkcw5Hc7h+1ru/+CXXL/xIvgGyl96ci8
vcEGeSoVyUdT4kRidEoMB4YVK8RepLOo+8828j/gr0HBkxzdJ6iwnnAbXBHCVcHYmn2j+3GOyGTf
u1PgH2afHNiIaC6LYQVMF4hqoMVjaDngoiNhSmZzLy4NmXasgSwBFucqgcfTCcZZV/CZLgFjr8iB
xMrBqzf+yvim5c6+ZpWKwV4E0FyXR4dPe68OpoQ49C79w64Mm064JHEXpcrP6prvRT/R2OWn0uwB
vofiSYnT0HQXjKkptE55sYQBzv5A5iFyseFeAwdyEiJHRDtpjekXO8M8aroTMqUuo2c/GIJ9ZglA
duhWRBX79ALweI7h0D7nVH6TKIYP9xQjKowkGl4Oia76rWsN13ngN38Ae9o308Xu2n03wZbXc5az
gT9P01q/i6BCpa8qf9PCYSrh+IFLaBDHI4KhTlbfw3MGGzkZ/rI66wet9jYkkYJTksnJEt1oy49q
qS7InvqtPITARL1H40rXDVgB/nRZCDt0Cya4JlxfB+ZbcQRgu1bnmsgHygaQuFC2VqSbuMtd8cTT
lfabYKb7ifYUZCesDuxJwW1jeRgj69LgzJus5zbEg6kQSFrD6Ef0UepLltVdf8PHGqNRqpNiRJPU
F/S6iPsDDHLIaOOJqztx8fR6MIuThvg0GcNCTK04NcKi/O2U7GQrTL0QDGABLPWOgR0ObT/y2oFB
hh0s89g1uO/n4W8GCliQWQu/jBp2hpGLh99wvV4qG4/U5OoiFSb0d9ipvNFWP+gR72We6U4ZgFFs
066kwf9KNrVP3128pME9PYH+TQbzGxmOcdhaELbkMjhTWueQ6+SgZZzaok1AncglpsYGgV/SfpeO
PSPx73Mqi19wXwJRfMpWlTmO/bR0p0CRkzebPShXCIUkWzOGl6oqDrqIWhzFnKMFrJIaSrisw67t
Fmg8+B5YkWnZtli/BRiVpbXeKIDdp7af/VuDVKgErg/2k6snXgJCZMUYY2GlDxiW956KBEa1ok6Y
wXy3eMjqAfPygWP+wIba61OnhTWevZIdA2t929rRN1UojTbA21g5q0ylBq2DjwvEYW2XwNXCTu4i
hLHhEXg2GIIao+SurXlKR3MRFegutrVQ9IHIOylgRiNMtyeSPXQcps2RdymJFPCiqzdEWEPs0eEA
37dyTz0CwWbEXuFBcVk6cBJZJ9NGziH0YH4YMyySENsoR1yf+VBjh/jMdfsDR88pXkLMnXzFHyAT
vSGXEKw46KzSXklvQ1yvORBn2HJPpnpcH2vHiSNMKg9j7/EHZFkCQKPQvcQNIuTODiXHpuzzWgyX
tXXiEo79pFo3w/I1FO3F8kEQLbawsUDMkMQc1wERlvD/6p2Nt6jHCIEnDhiQVPwG+SlHWw/rcYHK
gtK1qzjPlRk3MJLNK6zb4G4GlDvIKXfRZXSxaixYUxy5PSahPgyguJTeUyD6i4tyzsr2XCFUY0aC
DLR5zf1T895BVusz0wsvGYxwXsgQsATWD5hlpqkowgTBUGMMmm9eBU8lQ6Jw9+LJJS98cS49lrNu
x8dUzkc/LDce+6IYw83iJ/AMx0DXA6pxIPH8ceDXMXYz3hXNfFG9BcOcu8NX6eWW27xJ3n0UC7la
051bgJAi5H+sME9oBFShw1EKJ7GqDwWxVINxk6MMt0POkbE+cBx1WMrI4L2uJcrFWIErTuEcWe1D
H59+aMm09aviqWm1AYqPzZ3w7DAJQDPbIfIOaHbRBNYjlyG7dTCYuipwZJIGiQe7HklNG1A54DTi
dtWnBcfAjTK4o4lBHUq6frIzIPVaxC1WC8AfKys6QG/n3bkEeKtLuZyaxvT7wlXTZhj9BnRE5b2o
ysHwNvco9dzBPpEi1CeDRPHicWW/+yGeYL9ZBixuJfvpvZDtLIESzT1Lvxp7gMnsZJXQuPCoeZxl
ESSr5BfJ7CgWFa/xrHnRsp9DXuPl+yvkfOJpRlMPOapMIVIBkOe/tbTYhrW+8Y48h4jCA9KPKL6l
yRptAfWSKKLaMQ89eJA4rF4AmCO9cvF0XEyqiGuMCaoiCWzQWIzddLEHc7BNRSG/HB5cAda9OKO3
c0pwo32BEaMp46GTWAtikjfB4xBFe/gvmU0z+xcaYpcLsvDFqvC09Pe4tQbIV1O8ocpXoI0b7ITh
joz5ZfQBA4bFNMethadlKrcNUAzP0cg9ciFGQLBJHOn62k3DdqXumUnv0vrhL+L4j+5E9twdjogU
33B/gittPwl8lCvZwmzzKnUQoi9kN/D997U7vHk4XcFbXXGCg7W3bSTJsR8FW88rb+3sXmurTCOC
rbR23WSagTcawDS2OBUIL8SW0Hz64qezDUksNPcJplQwSbDidcXcg4cY/gwl9lnFhKONuRLshSaF
lFkmy4zmVI5+XJLy7LnmIUK0AUh4xQZx0L8MFTxuWPONNLVP19Jor4Nq382O2riKbAvmD/FUzltF
7I3rtXm4sj0NAPsUPgJSNJwLCvqCxvDs2oSjQ6ius0XRby5nuNHES+HPcVXXR+7iOAXzE09fx7Aj
uNdkG95KRQn9EgyzVI8NiYYxDUxRxRtcBTdROe7honYHFIu4UTS1dCM3jY+RpRh+LU194XdfV+h0
blYZEJj1RsAli0fjroklnV/KW3beYC6D4jnDrqIomx/HI1bOHPpUwaF66tt8IGHWgVGdegaecAo2
ieGikD1az262cocmJSjeyL3yzjM6xaF2r2Pd7wJkjyUYJj/sEuCMFZBfNgRZWDPaP9xeaKL4n6g3
lsiRuZazfSnofAYb/EKmAhrN4c0h/UWNXU7C5TGkn9TklbTOgAubJBxEBiYeYi0pTWFgmwyYfaBR
2UpeffuAQ20dtzaeSQtKQ2dEq2GfJABqr8eKBQZ6HMu12ZaPi7lF4W6pnG2k6oe5vjmCpMMQ3KkA
PgNM5ncJhlSMbYXYMTof2iUUWTk5fjyDUxpzVR3CtZdZaxcXDj4bcD5srdZVA0bCZIuNMppba+jn
vGnDDQ8potIFJncqy8QC6z1hdfCbrPUR1I+bb6qMrHaNgJvRjS1s64beBSDDl7ycsTdHsjwkXWx4
k80Cma73m3XDHoTdR0BrsFSLTthx7DGuLsDDgGtivow1dPcJ0o7CjQvrzlDpzdL4G0P7CFhQZ6d8
MM5GwSk2rsjY4JYDAok2TMatHo8msn573MQwSXxum/qzCOvDQsdvI9vfhBQbyxQsDUAjSBzTfQ0R
fyDw5khxtj5GPrrtMdhVYBAHDjtS3gOGkslsOBC9HwtmE5kXfvcieu5mce7t5b7xqp1zJ9vjMAyX
cloRwQx9QDNS6BA06qhZ9UGXWEHqGRSXhss3NLk7q+0+pCnfpr5wgUOEh3myX5ax/VEAcpHqVUOJ
IsgTbFFjGwuozbp8r35vYqFRJZkTJTBH/8D6uAUbyTMZsuavOIv3TrRcIY5O0GBs7qyMUNo5QH2Y
wdQljF6NWOMIn6i/OEeu6gtWdmFSilLHUPsdYf424Cuik9JefioD3KpDpzpMsPSRFpBZ2TcpI+zY
9U14926lce8MUIj2VZ2EBhs8vZBd1I5WHIAhg1t53lfg9yL8BJtbcFPsvAnoBXIH61gIpC/hGtXP
fSAT7ZBPqNVAiCqfDAk3djXiFUdeZq6IykNVLv+TvTNZrlvJsuy/5BxhgKOfXtyGvSj20gRGqoGj
dzSO7utrQa+ySrxkkvbmOQmziLQULkDA/fg5e6/N41NMxRIMubyP1nnF4CFqm6SO+pbUrZhvle2B
sHu0PYfWG5woFulvNwtvZ0fTnM4EfbvyECbD9x6SX+BcVJgqWbJ50DJLt/7Qfq/a6cLhnCD3ypnj
jaOQZHjuQ0hYDENSly4H+Mx5MNLNXMlno83u3cmR59UUim0uCvfFNszfXoUuW1rP48g5q1Tqm0iz
i3SeCqYRyTqQeuk78a02m8hlcpohJCZQ20JN1LDCPS2Q87ZjQRFli/IihgncZOkpCOFr/lznBPyR
ce+71xkRQcrkbRLMJAo0D0WsNrP8orvLUBKJ8pD6mbPtPe80E+osWdqTphlugqJQp6bi03Kt+M7t
PcQRGhHMbCFqDMczz56e3KzxriB64TTtzdtFzYBsynNrGq761L9rBI/QFntftnuHjthmLD3j0BtU
OYn9La6/tgZaNxViSrFxczeaeVYpbxp607TkNo4Mv1roGvtkeiTe8Tsp1PahH7Pbzsh/DAgOY/+X
TdnQMeQdXZv5h3tG5JgxHlR+OrsKtQJT17y4XD+LrN4XcomS7F4z1wv1TUo/YNzlDqGZnGtNhhwq
2yx0ROwZqeFMz6gvU3FWudo8g3l/IX0kYYG5u5dhZH1x1wk7YrQk/9pIT96ljYxvWpMbRZJqnom5
T3/BPFtOSm0bv3K/yHeFHKrbBfnjb1sG7DCiB7LNTlSOqbxKS3ect8K1HEatc/+YI9K6QkVbHqoA
Qqux6Ox8NvrgdF4aex/IqiPYTsqLEvPtS1yhkJcG51Y7bvECM87cg5hpTwyyEzYEfcVPo5c8xyFa
Fjd79htmSaKvO2YtPYMewxc75IDqYpBLe1lkMr/y7dI8tbrhoYPRRQFFF3RnG9WDr3KX4bjQ9plV
BAkDzfxnm7QRa+5OJsYe99F20t5WVtaXupOPczAgYvMeyJeVWxgSzXqIuvYrIbZGxfpmM1y/azLP
+KpDGp/2c01hEanU3+TavMxUDnzR3SQ6PjFoQJzQRzIOTJTLXeMs9kk69NdN6t+0MkhvRk9t8Z6g
lxLVdNYilN5ORSc3PvkptWc9pWl/XosfmTajdOAEwmSmZ9rcM4/P8kM+J5uJGVVspk+BeTnG4WYY
L+D47H1mLol3DRT9hKH4pqGw861fxshsURonmTa2s918t7OXBW9Ilj7w3Ub0g0PEQst3Ix1moCl0
+5LOQCHSIaEJ5uXZ9mPys5Ccul7tRTEDdqpF/yz3kx2dkqskU6euYIg7JwgGRfrYhnG/nl4aVpVk
u2Tdzpkom7IKOZZxXQecGFj4RLp1BJSf8rrxnWEfpHpnF2b8lKNv3Ns1hbWB2HEs5HZa6kdZHQaV
ntfp/DVbm0lTBkN6NILudO6ICLEmk47zcFvo8CLGgbdJ+rDaLkE6nYolS3YJebfbVub0pNDNXsem
ETzQGZR78KfU/YqghHA090O1zgHQreUqRwrq2P4Wo8jOgjlPbFCKZSFgay0mz98UxQiRQ14m+bIn
4+Jx6dvzrkebW4FNmhPEyln4MxQskbRXjG++NRE1Lt3kEmoIrXljOTfq8TAU8yEnqZRzcR5s0gwa
kdfhhCFdNUYaFv+Ugglgj87VCIfLRssLv/+VdibCHIcSyXHnJdJT8cyWy6czon6rp6dqqXc1kc1R
wJbOqDzfjGGtNkNDYVZaP/zsR6s6VOjE4Y4+9b/mv7hIRjcuRXah2j5SZkfHtSgyFpIx2KW2klco
6fB2sy+Wvk9nVNe7JEzuZtwvOyiH/q+yVdXWpN+2TSx1xvj/sk3NBybcMtJOMaK4dst5lxddya9g
TPvHWfC/Hov/8rCb/s8ei+0vtAVt/rfHYv1/+L8eC/c/8LpJrSBxxseB7OO//MdjEfxnpWLYGD1B
iJK2uhop/ttj4f8Hnyv/N0x9Kz9EiP/nsXCd//DP4dZiLec/SA77Nx6L1waLlZSEwdvjSgK3qeMf
gynrKjemDINTNNZY58MmTNFQI5Kb06b+xNu1+pheeekCm0kg0SgI6DCMHtOA89SPF0cjiEMKRbXV
ss2nc5dfTP6AMgCu+GFsy+I+U21wUOkgT//6k7zjJvkDwDi+PgBOSHtrVDBP/bWXRI9yjstk6aPU
yRN5bQkZ7MQUpME+swdYGQbwT4dHMEtYWZbXULjKxLr17cH/kUCku6b50vpbJMUURhlCyRDEAfqN
fZwbpbVniSurA5lu4+9mhNSOCFE2KFYCHmlr0N+PsmH118m2qX5PqCiQPAsqzU0yNvKO9ycACYNS
9SXx5+FxGFxxbzKCvYS/jVR0ZMm8//iB/BNr9+aJ4M6CE7b+RY7Bc7My2fznrI/GNGTp1qYjnimJ
6IBzGipLTlie88hx2HouOk/YWxD6gAhVrcxk48EJ+bmUI83HTMbu3pAFwktiyNSPzpqUD0gG4Vfk
cpxlnU4SNzsUVDY/rImS5ZC4eX8X92KEFpUVxQvehlUiOyB0Owl6VT9NOqCpldIQv3EbSuYNu9XE
KMQzsmIbBm3PtjxPd13ud+XO4C7GK2vW8mqYukYgWlTS/SJjVDl7plCcus3GrajGsqlE8InPTm8n
T/TtLh9DqtS2xXYITzmd/CjMq/7ZLExaV5U3W/Upmiffu1yCmtzdrrOD77HVBPlJ7cMw2UkKg2Wf
tpNPQUu5xLFl0f0tKJIkuQbGOYkobgL5jBtBeCeiZmiIfHCi3erBeKLBBNu82eV9jMlIYdiBj7Rg
wogk63a+zdw0AMDiLK63aZbB0RrZS6idaB7IkkAmNOb2xWDEoX/eofJv0Ld7xU3qhSkZ4JMBQl4w
cIEkitLePyGXIhQ/uGHmWXOM8wt3kJ+kX0mS8cfLODHCeL+kgWIInA1kLBe8FTimzEoUp7FtF8zw
hrwTu14xn/qSWRkKopqJbY/rdSzwuWRW+0VgLagBqftjiNSkqzyUF0ioXvSfFEent8mr4Y/EUALu
n9esYloKPT8P7XmDDZ+Ia3pKrdo5uhhxnsdTujfnwPyMPvHeYgRdi9B0G/zMG5xAl7lzPpi6j5La
Dw/oxJxt53XNF/TuqCn0iNhvGRCyDyZ2n6DQ8e+PP743TsyAdX91osOicVYI6OvFqLeMJC0Cuv8K
QybDt9o5F51Oz4RTWofaCrNPEBjWOwt9CN7SF4EnVi/dkZOZuY5VK8vR0VjhEOkdr8cyUrXnq7Hu
mUNaexKjdtj27pRtZ07YpwUy5peaOLaZsw0HhTKLmQ+4hn1uo9n0PzOKsqEd7Q4OLDnsCCv3E5Pq
kdNPlGY4NU3RR40RYx4MAV9qm1PHaOZMKFG0W1GWTPKkommDo3pCG233zrKvS6M/dOizPtmt3qAJ
QO8CIMV6GLJv2yZ789+wfMyFlWnZlP5MbLGzE2+fhBumU2X08YvwJ1v09SLsUh+AfIDbtDqx1z/c
X1R+i/MRbhrYeJBuh2tZZF22YzmzM3wLnf/LmGrEYFPmok8yW8kxBEU4W7UDNBbJJi6YeZu38/jU
uItt7ZnAM9vziSA8lEYXl2ShldgAP/7Nb19eKDhocvAt82QoQl7/5ICwKH+I1588LOrFsuvuwJC+
ZAZUyVuSyp3Dx9c7CmvwGXoRNwY1c41XC/hmjuAfhk/bPTGEGQ1G4TyADgu9Tdp6I025ZEE53oyV
PJRWkXzJwjx/GEec3Zux6Yz9xz/k9UtB3ULlAvCEaArEuURhHX21EgippawMiGVgjF+LAG2bCQvw
7uOrHBGg/7kM4EwXRwcEEGq018/XGkflZAOgw5qFv9pYsgpvy6b0blJdzD+0o+J937XLPYen4SJO
OBvjEqwyc+NkXp7vDSuorZN6ap7pDaKw+PjXvV451x8HxY+y0WGMucKxjxYSFTDGQbHTRO1YxqeY
V4zdVBBYwfD0PtF5tkOYYREYkMtz8ru7239/dSvgJYDzacLZWJeRv76WtBWoULVHq3vprWTXFwxb
6jxF/T7LBAjFVBsonMWIN0WZuI78Zfz+8S9Y/8b//3v95/4FXD9efRbuN9B9mF+SIo93YKjArEa9
ii2SxrNmuq4V5++Y0OkTMdPI+/iyRzzB9bqu6QDdAW3JYsEX9vrObbxFGKlGhdTdrtNdLEzzvkga
SqPBTvJLajV/Z3Q1jabSy1waCnKc9ilpcEyJ3WJRe+hBctp+/KterwR/fpTP7sVGipgN2snRqs07
YtqFjZVmiWkp+k7Sn2pz0sxkndWx0gaPH19vffNfP3wWAtCjAAyo4d9k4NnTIhYjZxezKjvc5gYZ
S7mVo9prg/62VGuboJaMg+vQ++T5v/301yvbnJLWKyPZef34YbITwY0ah34ppWLixjlBR2jIP76/
o236zwNd0yNZ5EhWXGk1ry8zkvJQuE07RIWS5QlG4vgSzikGPW1Vd6ic2nWve0FF5aPUXxtEWBru
wz4xL50Z61FXInTLWqd6dplOfvLtOX9oakePH1TPH4ynBa/nmE6kay26OSR7o8MLnTR28BVedIcf
2iz0hvK7ZVaLnU4s6xhDX7lEboJ73LqZwUQun/LIy7L8vG59ck/x9QTYVOyW7c1eYq/ZWEXv/UBR
iwGgw+y0Ukkymj8YneSTJ90w2xH7Ox3AnhUHXvzl2knCxywxkwufLSPe5UYgbU4xqc826haIMSjc
frsowJ8cY2JoWPUyXXamq9Asl53ZVvtqUjMC4LiRO6YQ4nTULnbPpewxfsW5iLdt5bksacGsvjnN
aH4xlBWUiL29gTCmiouf50OwlBGIhcHfmn2cfhEYBVGuKEucMnUMu1NqZoVtFgQ5Sv5cubegZdGk
6LHJrE3rgI+Jqpm2PzYUDy00pwObOWWK8PNsniccgmltFaCL0uD3kgTY96axD+89S4e47zi4Tduk
W8e4bt+0v0Qs8X7bLqZi1CZGCl2go5pO8D9ti0H3d5Nr109FnHa/gsRulgjcC5o5t2uzX9LiCHDK
u8mY3e5meuCQksYXyjbYAQsV0Z3pJOW09xZYeCd8+JhZM5PIh31GSDy6m9qav1S6sH7pYJpe8IFI
zA0G6jpuJnwYuipP9w7g5UttWBXH4lqAck+JtqaNNwm7jAAYYbaP+zLPIzGZjDM9v8ZvoxLWsM2o
Fn4ZO0MTXBXKTp/KwgvpgVszf9DeBM2CyFS3yBiFxBnp+VUaYRYMt5NV0aOLoVCdVi1cmE2LQZ1/
j3Pcz5mZ1YMTs57Sv3XjUxjnyLmNcUacC4cVi1rjgv/aiKLLHoJ61s/Z0IdOZENY+yaoS39yjEDZ
qq1y+e3Rj31i3oXRJzcniwF0MTNnkEZl37VG3nyr9Wh+rYUVfjWKETWIOdsM+OuMyU1e8cwjEY5A
HSpvma76gfi+iDCZ2T/lvvwfFuNDpDilj7FJ1I59Bm/aiw+cWdbGa23rdieUmwzYfgeOh4bXBTg/
JyNJ9gMnIUCCMvfi7dDnNFZnN605eObTdAoBWLmbYjZsboPpZnqGJbDNt+mQa97NuHF6FnjJsdTy
6ubZQ0vURYAX1RjRERCrlbw2rWhQU/Mb64l8DmpbtRH5qTqIZpqqAMCxnzFdG2hB8SQ1gsO8S3Rw
NrcetIsmz43TgfEEhmNZoFDCotK9xAZuFuzijafOuHP1R8qTWIdczhRe2jZdujFqyvDLEINgQQ3A
9NZjY6KGPjBcg6VE5a2gTvce0jAdo3w40LdFAIYxM7H32NZCXuy+Fk8c2EcyUtLYvsp5WadNa/Ze
eSLIb4IBTZKV2iEfjsUWCZp9F6LOR9dHDsJVzd8o2HKONmnu8nEr/oJpf4EJOu+2iVcxsWZ4EvAP
lol4SlK0QDAgwJFylsq8h7ErBO1mZtK0tKs4e3LsAqUHSkhtnOYQkr6rmmSabRbW1o/J69VXY0DM
FGkDoefBSI2Qv/kcV+ftkshyR/vFv2G4nRYRWko+paK3w29Az4PffRhib3Sr5a4uC70+12n97Oyw
u5vnBfGAWFRQ7TDYYL9204QdpvNpmltuQrnV2zlOmVi69nVipUu5Zxt0+xPSbsRlnzgq2HkLjwar
WuFHoxoamghqcG5CF5E/vvWA3Foq0kbidtDjrZrZXjb1YHXzzpmZsDAhcpGaJVgtL9LUcgknDXqp
Nty3eW6bDQRFfCe3pjkCRlGFzSw471dL/FTIpD4JM3A8kYYnA/0Eu9yJ3Vf0vLvJs64AvtrTni5Q
glR9ffOrLkt+MjdLmLvnk3mW8kYQSkassIPjmVB5LFIlA39CKAxjH/QehVZXOJxC8275aoyi+mXC
4n7kX3CgvMSAMLKpqb4FZYs4t1jyNIVilzKrSexUwUkJ4FkhM0ng6koTdUbaVe4NedzSPp8GE+cn
hMzqC5StPo7qxqZVaLahdzPFzfyQVdPgRxzrp8ehIPbxbO54WU6cTs9oPYbWHZgwcPDfdqhKi5PJ
Wjz6MY6DvoxzxPKbldO6CrOYE3zTBWOy0YPEdLogPmLooMAL6HHyKahaLMNoMoA66D2JeLkCzw19
S3zRo6PHCym97rqQxNRtF6v2BpIDmCJEbTs1SIAqVX6vlsUfeePw7hEsPi2k5QwWWM8DuFuU0FZT
4SGzMtDc2yR1fGNni2WY1nkMGvhgUHGMnVAPfeQwNWPdsGR3xpfjIbYKveFrXrua8WfqPTRihtxQ
W0t/uhQlWctTx04oBYFKUWZrrQ9423bFWBsXo8ZzeOLEOcP8rr1JYw8VbzMk6I+b7rIMq+5XydD6
0WrG63bgrEVNcwZ4oU4/K+zeHps8ywSrujJ6oYGGayX918GlqPk8U0KlI1fkQEEqpqdE3s+4ZCLX
bfMfqZtpLxJZtnzJxITYZfLXwkBBBu83pYEQP5pRFxkbLUedRYsv9fdWFarDJWU41RbNA6HjHaJh
kpeYGulPKv13zh8cwNefvgal2nBNX98AdidVMnSbiKo1mQMHdnZQM3S7rVZW/9OEAYJWh6EgsbPt
KU0l84dC9XKX2hPd4sGs7OmzR2raXPJ1OUoXwqE5YAeOWGvn1z+plxwVqjzXURiyKp8NGJr4Asba
fkYKSOc1xGyotoUw0gffDJI0Um2O68Ma0wxLj63TaAys4WtY1RRVYwJCe/2QPZQeUDYDoBOW/MVQ
VZbbEDY7sn8ZICKKMzHM6yVnyl3DkD/H3sswAkkQASh+BN9DYqvipWEEa+HhCJsxSl3S0TUoQTYJ
IBkwQ4Y5vtWlNdRMXubkLuZ1f+7MeLK3faLt33RpzW8Fdn6ILGGjyd6rMIJH5uiQUisXh9RGJw6I
sYhH3riTZSRv4dxDNXWPt1jLSMZ2+00yPbq1rbx0ER4MTUtvOq3AYiDv2dh97zc7h+a6cW7XmbNs
yZBDo+V5WOgLLM2/AeU1HiLiFQ8wUk9Az7SdkrQGmCQXJoOu78HQLs9DNmcFDrkWaqAP/cbYCkz7
tH2p7codKIQMbohqKd+ofeq9W5UlJCezjgGR6OZRh62FKsD1lR1heRvMqAI4RNqqxiGDTLDYIZcc
rEPgd/lvjzrNOSk0SZU9RSNL0cJUFFFCWaP1z3IVA7OY+y/h4sP9oC2EDjJgPh01poI0POUyyTYc
Y9Ul9alrESFm5LBkQ1mHn3RJ3h6MPfhn3so2pYvI4fj1q9kmVqBNIg+iqQ3qvTWXsImQMW6ZTK/L
JZqLjw+Or9u767tPL4LuqWCQKAT4iNfXKylzUJEGLMuics9D3L6P9diXe8upWfM/vtbbpcxliMY1
6FYK/02rVtdGmBZx3QOHQeLHnU70PxYqcOUb5/S08Qf0hbmFu2Ne4XoTnzTh3j5aYLFMUmk4MB+F
Qfz6Vq1ZoFCguRm1MpyvFhmrgzG3ztbT2gSHk2afdILfNnyIHPZgMJq+DSHXP1pl1LQg5ukoL6qp
SZ4CBQOtsvS0DyhY7sMWrCFy2OLrv3/GayKZi340JMXnaLtgLNQO2QDMsgtTdVGEE8GbnTmcLSkm
gyk29KkhdXyfD0rsEKta//6e12xTYTMwANhkrt2Qv3YrgwwSWg+Sy9cZIUFl7+3CEZHtgNgh8qWl
InPOzdOP7/kPN/r1er42wsWfZhKkfvdoi8mdwS98IrAiu+iGnxWvgBNZQ8seM6aq6hHc9oDmiQWv
4wN0qN7dxKGcnyVBKTZ9mT5FbaJES9B6vyT7hiB4N8J6qS9DUSECFH7LqcQZgxEnsrKMb6bdURcL
VdwtsyJYTGZOpJccgUQd2vD8htraVj1BxMgtWlQ3bjfUCOeqYEIMVzoFVhhRJeTbqHbCmDfH3jZh
ctgdQKp2jOFMzKqjmWIRq3sfT+rHj+udjpQP+J70Ki8w+Q6PusQZyE6T4wTGNqLcH9n3czcqilXr
//F13um5+TRbYbEyEFnTWI/eBa6MVTzWUdpbNn3WwOEcYXkWxK36a4wwHTAb0WjpRrTjZ/f49lv3
qCSAKTACCHC5Hr0RSxIK15sk01IhrUOIdX2HozmIVIipwCCI95Mq553rOeguiA2hooAJe/RMTYA6
i9OWfUQw53LFNg42cqym+EvPF4+ViVmM8cnjfftnZAAY8oRXGrsH1Pj14/V1zf+ueobwng0TCXJi
A23C/m9xziv+6d80zberNm0bwlDwQ606D+voOpauu651WLX9uUuv+eazvU448CVWazzpkg6HSyF+
Sl9y2NmlkV1//Ba9s0FB9fW5P5fii3Ph69s0zVgu5oD6Ypj6YK+1HV5bWmEuM8366eNLvfNHdOlJ
M0Bhl6Jne7R2mkGH5TkbuVN/mW8xxIl4Uyc+EinQFxtX5t3Dv79gwFSVm2NKhTrn9b0VvWEabW31
GH3cbB8wGIH05pV3DVTHi8Ybs0+uJ9Yt5/VCSValJxhHMR7i+zv6JAmx8TrP5J1pSw5VEU5cADAl
nJdtQyDOwcLJDe1o1POd8lyjg9UUOg9Gns245/D+ZfjeMqlwTQ36qoMhApooS5w2CtxJ32Q9wJAt
FCj66nMdrh6upAN9/PEze+d1hDrPq89KsUaDHz2zUkvE7TDgIlKQ5rNWT/mXskzpAzQuBlvfTRJ8
voa966rMPi3EtLiffHdvt3UWNQf1CwEtls905fUfLaGVpslP5i3p4jVJsbQPkzmr332ce7QPkmnj
mcgxPr7rdz52VlLi/8jXYJh5vGar0J9114Z9NAleyoXJ1ZkN+/iTEIH3roLSiiEt3/o6Szi6tdrv
LVFwFa/2l68tFVKERET9Q1T+HxcU653jFxnrPjlwVCrouY4+ab4rn6ZKCZRO2N9pJbfnqmtognPW
wODQNxGuHv+a/i8N876Zd1kqxdVQlfM+Nz1MXgAqoF58/IDfjIophAMA/MDMOW07FKiv731Y2rBJ
80lHfWIAhHQqdQLWon7oLYX5g3AHbxeouMSinKXZN14CFLVC68/Oputljr5Q5jiM69ib0dMck9WB
Ndkg+MHohbrBBKQYp953eSlumznpkG62HXLUPCVRwayn6VfQDuF8XaTS+kHtTHxNnQfBZ4kk77zx
iBoYXTNAFDyio0fTDV1Q+ja209GIn//gh+zOg088TMsuTDkZEipqfvIg3hYPq9aEURH9O0ZnzlGx
HhRGUEyJ1GCzlmyVIhdby8EGTW8Ymjx7AU6pwbyQw9D9+PhNeOduAfezrdqU7vyCowUmmViTsxCu
yFjn5jX2CoY3Yi6R23nJyey2/UtRZfXzxxcVb68aEK1mcafBus8df3p1St4yPTI+Pa9ug8hwteiv
qGtSte3YX+NNl/f4XmQTMrBBOj7pHVS0xbpoRNU/+pPIBkYWDm7T2ZQCE0RCTDT6LV1MK9JtzGhn
KusK2Rnw8TxwfskeIBFfWkxTJnEn0C6NUxqAeCrPO8gxFRN7XzdflkvcfbLPvt3SETiwqePftvnU
j9svRlHguA/oHRp6cA/YRqEiigA7YZzWpx8/1zeX+nPc9KnNQh/F66qU/fs8ksdZCWI7WADu9HdL
A3QtbrG3KZg8//aFZRfnOL1OrhmbEBPz+kppUM6lNdLmoqOPad5q4tOKXk9kGlgip84CNWWr7sYW
sFc/vse3sg9e1oB0WOa+tuvwG15fmv6A7cZxskShV5i3FXllGNboh7eBV58s8+JdE+cJM3phlMcg
xQYC2tVfLdk4qNOJ4cizprvqSDqRm49/2Zv9xOOX0TvnG16Fx97RfmKGJVaAzsKuNXnxpQxg7LgJ
DN6PrwIn+HjRXDk2qJ3RIxPqBXj+9QNwcy3KphZTNNVo/vapFYJ8631ViJ3PePap94v6yZzcVZXl
Ttjp4yobGZUSj4lpnpbfvBkZUxZwPmnNbKDZt9/DKQ9e6qyerJ2sxiq4FJzWK8jBpnlrGM3wpQy6
vtm7qZklkKvmZtmCAoawUHA+qCOrMTx56oyN0Bt6uOBVDGTMK6FtseVuAkDV7q1BB5dh1sQVbVm6
3FgUJQ3F2UlNCMFjy+E0XzqahWmuv3WWhexTlC1qJgeOJAnj9bz80o3G2VDLQprnrdROfQb+mX78
2Opu4Jhrgk4cc4h5GzyS2XyqQiNmZMdab2zVaOvuRDMW9W/KYIaGtiS8EL/tZnTvw2YafrpBvVQn
8KWyEFKNTe6daFssb6w/yt5zcGVg1qJJrrYl6FEYU7H4ziQJJNpgJJheSj3Rl3eHEhNg2ccMDkQZ
I3b2SQZ0/QRDcYfpgIGB1zg/0gYLNECfRn/L69j5zcBZnIOlQy1qtLkKd14dVuA156K6ZABkZWdL
lldwgdFeoeCxkx546+JKStAwoCU+FxhNB/Qt2IqABeIArTpOR37qedADRhv4aueo9rZyk9Y8qBrh
8RaUIDLWsa+WhwomE7gbJyB8c1rFBgsvA/Apj2kg9rQCgp/uRvUlcabxR4ATyISj1c7f+yWGN9Ng
8Lw3dOOBcs/7AC+fl9vNJudIV0KiEBDJ5DBC0x5R+MoTfyFW8QAksToxESC1JzQPgmKfN8rCJpyZ
Daxhg4IbAIZEkNDk87QacXrx20n7Fj41R3nNEYklbjOhZ2jZBixAChWmLSyUYDYR5ZUwLyluLCr+
fEwiWVbruKCsDXXa9EoluGuJVUInpLWzjWVlrqD9xLcPshinF8W0176QIg73pvY6Z6fnFtRKbXiD
jxvJaZ9aVrnrGsg1IE/Z6EsER9VjJhtxp5nO17uumGLIlMbaKR5FG96EpZB3WTiFHhxMFb+YjBNf
umUYBX3o0HuCsBt4BORYAN/4wtBzGumI36kJGheuPCNHuZm62Ni2Fm1flKaGuCdfQu3adml+cADQ
p2Vu2+WmK+cBjJXU4Q86qvgkuwH0QuUsFZN/1+HBDF2PTLwd/aDZS6bB/Ilnoy6iinYimvRg5c9U
OZ8ktLUm/OnWXvNULLS7N8AqHZQswlLn1tyTCzcOgMJjT+LJMTtyXwDtBY3eDGklGS+DazS2Noqo
atsH7gAWKUGtfV5QfF5R/mO+ao0aYR694UR8ske9XY/Xhq9AoOohxiE8/fU6mUKCLNKRZq+TNODt
eLcPylDLZ/vRm9qNtgsWlJDOCyJPNGevL0Nebh0ytWRIrMGbMhHX3vfCgi8mYSme8S5116IgMUw5
aj4Usm6+oTXgnamLAMTXKgpbRHMyzQhmBPKbA5Pkb6o2jPuaP8Nn2dvv7Z7kNVvYWcjCQkZ7VO91
9N0Gprsm1FEH1mkCi/O+wg5ZbDLGbOcM/mA9+9403bDwxDcN4+VTKIzp17FKcn2+6p48RhRW+8gY
BHf3x5vbOwUMh1zTd/l1JJAeB7JTgxYVppAxEmVmv/SM5qPaqbpv4HA/KUHfnoD4s1HwolsO1rDK
4x4WKooahmE3RuAsga/HiPapOoPsF10R7wvhy82h1nMQMS1KLmU6AadmwvvJ4fDtVk4oGT27P6UM
SWFHr6hLwgqbJuPOshTGYZzBDQbN9M12e+dq0Mraffx4370c4w+GERZv7PE9TwNdSGCZJKTIAdCG
WZYvk0MQIGYErE1hGn/ybawv06vjHc+YWcsaTuMRqXSse8zZZQwzpX1F4G6DqItADEBm1XxZmTLZ
xWHsn5BfHtx0TKJ2LYHp+Sfv05tzxvoD6G+hRBUhz/eoVqyDZB6XCTOVWfs19MoSiHO7+M9ulv0C
UzY+TdJxHz9+yG/fYa5JWUa/htxXDkyv1wPTKGQpunqK4jTPmKCloPiRhSBFTfxPVrg/SdRHD9iy
wLSgtuQAJ9aMo78L/jicDekwdI0YaqVpRKBsPG1063jfxjH09bkvh+4bfYciOTiZS5fWM9P0Yolj
tna+bOdGyUQ/pkYmbnsjQRWE42TRh8FV1j1YayJyp9S9wv4UfzWZtMOWcEv8S3bd0hAwFmW+kNEN
0dFDY3goaLXdVyqUz7EpoIpWnJPPx6EKL5d0COReOIOLoKrPymsylOdh401d5W+V1SyHyQ2BJ4P1
TYJd02bV8+xbMt2Vhq1eYM6y8xXT6HBgc1DIQMPGbpIapSmi0TSkeyAQYfhN7xlIuegW6Cf9GLbJ
5YCCp/kKljyASNf1fsjga0jZUTETftY2eOfbsnjLPI615Arbx8cSRg89AcBEmCN3hWvkiYup5O6M
YUSKhcKj+uTVfud6HH9obHLQYwh1nC6KcSZd0CZRwIQWrJnZiQ2EWb4qoanXxZYX2/xsyXznzbax
xdDD4l/HIXO0WuHbcg2L7wnV7bJAa6EQAONXX6GU6Z4hb+V7WXfW1veseU9LjHhVztSYlrwnFZrz
Cbq1YDdkJuxao8zaT9a2d38cG73F6ZfnchyJZzRjEFYOp6LGmtJHm3zcTdYPPh0sD9TBx5/4O8sK
qlu+bWQezFaPnQe9JhfEsH2uFWYgpJqmuVB6Mc9RmTb811oeCGuaP7lB8d5fnJO2zcyPOoMUy9cf
u64zmRoudzjIEEsUsSReDJjfg8eliJDxKNDBrP4f9s5jy3EkbbLvMnvUgRZbkqAKhta5wQmRCa3c
IRz+9HNZ1f9Miu7M07tZzKJ6UV2ZjCAAh7t9Zte2wVzZz1lvEJ+Mkg4O/IARcpPl+bSceCJ5zS0F
gtZKpHX50YWJUzEILPpnLFrDvYcEp6FkuZRMaSo1QFkkbhCjy43x5BVlv+u6ov2GNZgZIVTEIfzD
kvargYaDPWC8kNiX6ztcyh9/y4kHVyUofOvQH8VTjiK1RcClNqgDYRyniYBI4lK5kk4417LKwShQ
UlJGtMaXJ9FHYv/7a/1vdpH8POdCdM7cpvlzmEVYXRJhnsa32XRlzi6W+cyK0VH6h3P9303HP67l
50QXex+mPmSdfx7iCfKnUSfnGXbmku9Hy2yHeMEoS113Ay0NoAkv0tkvsjeNAjRsLF/NkNfGOn0r
FAYG4CNOdshFQk+j2/r1ncneIjjCp7Wx2/Fg9usxWNQtypF6zivDpFUin8F4uTIzoJfZWZKuE4aM
FyWgAEoZGr/95ORrfS1tFXAYN73mjghvcQqWKLspK6zEIKYHmWxD08SjXcxJ/2zpDt9WGeBjW2Mj
8r9VSU+VwpJBvVvlduH9aTD4t37+w/eGq49RJO94JlkgWJwfb5h0CMIiyTuqTbPIaje+QS6WohBn
xhKjJ5yHgfWMOGffhYYXYfor6Y854ieuIaEG/l05uU16y9ZDutuEKdt4AiRYv1GcQ+q2KwOECqBw
/RgHso/a+yAo+iDmjZqLf7KH/xUW4PI/FSr+UML424LG/werF61zIeF/5gKc3obpx+rFv//AP1wA
O/yLwxUjgnPAi2TPWdP8hwtgm3+hcno0QHP+4hV4Tqr/DxcAZgDjDZwZYNKpoz0vMv/qXvS8v8hD
MeM9pyghUyF4/xfdizyW3F3f332uy1uYNwD/OOzi/272/M4CUipgZtyAwcbxvOZbHQ3Ra1O7OTbe
lIYeB+WnxFMGGCNV4WuiaXGPw2VUl2Yve+pZIoJ6vtBY8g3LEAGuOT8t4sXp9K7Q3XKeuAWuouuk
DExep7YlV62LfWGTQDR9xa7qoYyjsfs0AI2BxRl0svsY63uQr0svWcbVuJg4q7Ch2xfOUILNLees
fOBbG0iLc6b/UC6l0jBQ3YF+qS6U5govrAled56XCpyXykE0enlfxG2fW9uSjcW5+htVfp3UVfHi
VCGMWtefoontY08o2XEyx1s5k+HASVeQjRrlsz7p1hXm3p5L45hY5Jg9OeubCWL0N6kz41gCrSU6
3au7oNLiFlZlQLuHtqGf1Y5dvdHREI7PC2D7cuWMZnQ52PVy5dkLqsRcuAv8c+UhNo4dDStRmRO0
FKH1ipWMcILfuRO9XU2iX0SW4jYuo6Z7U5DafeoeDTqkSsKtVMM7fkXj0GQIi7rIIfgUs5GDcmOv
fAZ15t5lMJ55rGRw3XSTU3DwDVBK/pS6fExc4dEAsy5hCa9JwqJMV+ZsXFJHFGiaWUT6uHSuACBR
z/oZkDNef2qOwfdBwadtCzc5UetqkOnTYBYK0EHdcgwVUwhFKSh8IdjM4FejGgrlhGJD5PEY4kFZ
r5bSMhlf6iY4zPSmjbweC+sTIYp2xs6AyjVbIi3XE1GFK0loyt4xSYFZyU7Wo8Z4ThiJdHoaj0tt
j91aJMDZwATmM9Yiu56oY5AMm+F2D53YT5z/X6IhBO1ARzxObQNzPn63JYitbmRouLh9C0yQqPYJ
Fl3ZwGUls76agj6dUWCDBUSX17y4osAoJMNWvbudSTLOcgdDxKNLiGczjC5E62FMuJXQI7WDabRp
TlS/wzPMctnfugRenwtL0zrTVl75OSeNATgtD/xHJFw/iznNEzfo+7SA/z5zusHHGr0M9GGVcIMq
3NlLcL70ZyJct3KiESq5akfj2V3A7O05PaTfTKxDy66ZAV5vZkfm5bWC8U0BF2YpOO0Eo3ZZP9eg
qxJeChhwRPaUYMiR68ItErFLBfIsO1FHP3WiOBeQLnafr4dF4g4zhADiw3GRno1zXq9a166FR2HE
lnHCOU7WokxnYeDRjIYvauyd5yQUKNeOBSdg3XUikZdOWE4gi5wyqHelLov62NYUuB3StB3Fgc18
XWwlTSUhUyHlDbsKB1hxvczGaO7xw2ras6TmmlsGGKW1KwAxrEUVaY9MSpDOG9GjfO0YUMKV7aJI
NeueM5Y6KitLHoKlPRMJdMvLMgdHchti5LSOOclqb6+Ecud71Zml9SXnnFjHgYE5f00QVnUbomny
RXAjQAQn000JoHDAzdlLIQAsh5SqYWDyCzpmVp3kAl3nZeYlt+lsQ95AW5PTxh5ENJ/GJXesHQRY
N7sqORZ9G85eKKDgEZpkoypCQ05eOnJHB4AJM9+MQvJ2XfFRShUM29n36cML6OlO311jcr9gbko/
yYA5n/CKzYqByOjOp3ycqBmdfBNQ0GC7m5ajM9Krbxnejv1J+Wy1jg9OO5uYHjCLSp8DZABa6Cjf
CeKm84bnpk6qZTO6wgXWpxSdM6lq4Il6Hk1Pa4jPBLmcxKZfjglsjKW/a6gX6vV7hBuaaMzs6Gyt
yHOPmy70NI0hTe48aA7fklAH1iXwgAGthW0xiXJ39n8eh5YIKHgkmm+ou5HvzgxEAxtyz3R9wNcL
F5+tI6OBwSBPQ1IkDDeE1EcrDjK/zbecarKNIKtWHHDvBGz8e+XjIU4c9nsTq/gB6TdyYm+2WK/w
QrYBtxP6IthH9kkhzHgWma6rZ7pxFUkb0KdwXkXjhi85LwALULNtvQuzSzgudoUPcds2JnnMNCWl
e7rvRHSYYA5+SEG4c6XolntAmEgeZBCGcl+H4asRtFACa7fQyKupf9QMPd/x2KcXI84DqrfkCB3b
s6f12Kr2QWDUu5ylrL+N/RKFOzNrlv1ABRnrJx/x0RVe900Ziklxhc+Vl8lcAeIFmMebbKYSBpBt
laovLN+Bvwq4RV+Q66z5wSis8E6H/vAc9hbho4mx9Q2nHAENTyfzM/nrtoA9MposxKJEtai5LmRT
KT7QS9Ib52H20m5Fz4l11QQFEn1SLiDdLCboBNwHaphE5d1TT6FSZlDMjeLMq0xopY1BqJqsc/QK
TyajTSRKsrdSwvcH2FhQlqvLqJXUfDBZPSfQHHfFcqS/8ftM4gKhmo7EhQoZ95Q0ZkEnRZPNwyYE
xXidiWxJ4T9bUBDTlHKSFZFQzl4tw/SenvimtNaekWX5OpuTxf/nPPj/d8X/68yD+M+b4t1XcT5k
fA/LOv+B/wPLwmDKtAHTp42B4uzd+2dT7P2FFojBjgkxXlCLLPz/3RR7f8EqxhPOue9fO9//2RS7
wV9ohwEzTUbqKPi2999sin/eEjNzYXlmQ4zByMPWwo/wvSip0Qk7Z9BsDxfmabRz+g3m+sFNKG3J
XeVBxMeiCuKokX/QZX4ZxaCyQTUHe+Cx5UWU+PGTg1mWhZFyJ/J010DpMtN87/0hCWI8qstI6akf
Eb0Ph/KrrEeSGN9doZt/dv3fe0d/nSmYOP7J2aCOnSfzP9NZBld2kvWgXcPEALOsYdA56BgSDDf+
wcdhsaqvdD80QBpL3rv50FntbpDmn0ggv2hh3B1IKCSR+GG4Pc7f03eHkslsq55+WljRhfYuTKck
2u2M83Gk7eBPoItfVCnT8RlhoJiefUucwn/8LFALMwggyU6FeqvpIUwWyiBwohiXg2PznU8trcC/
/55/vcH49VCGkN6YYxAe+fEjadRSw0hP93rQFVG6TiqvPKCCM2seSNozo8/N7gqysvn++w/+d98r
djWmigAtIrbGP31ww9bV7qwSbQRN/MpXRVIcHWVUjDUIl//hdvr1bkZvYuofheHZ5vHLVVxyDAUl
BPayqrwLcrqfhTsO41YrEpKTBcFkodGHXWLT/OE5+jdfMCsIT67FURmD8E/3T8feJ6S2A6qVAoI1
FaqM04nRfJUWn7WwIjw03Fe//27PF+37gzRpOc74DIuwhPFS/Dk/ouiy9iunrwE6eua7Z7XcqQUr
1R8+5tdLyBmetRObHX/4F6s84XHUpA4ixeyxPNCCnWEwoyDgU0N8/uO09Xzz//hL8fXxMQQ2WHvJ
xvx4wwSGVTa9bbMX4DTwFEw1PQ21ZY47yN6jpEvTp5kOwP65bGN0DIw5w4CkukAli3vqYkEXY8f5
F4DyP1pSf/0OUExYJW2sIrxAfh5VlKGZttRMEY/Oeme5ICa0rJshKufLPIcI8Pvr+u8+jDwkHg/e
COS8fnpY9WK6mUor1sRu9i6G3sx3Hq5P0A/u3L3+/rN+vYfOLzfUIzbcPDA/D7d9VqCCZ4SwYD5G
O6fg7H5mP6fdH0TqX59MhCdIgJGFyMTb5qffiRy9avMG6LWYm+mSVtlqp+fZ21S6J9rpU2j2Qail
fqgTYyr+8Nm/rreBxe3rgldhbWeE/+MtNTQyHejeBg6OgfodP5Rm5qWpX+PsWdjl5djZvHr+6++V
8S3hUVYFxKSfpeneConoJz69e7ZWN4auqidW3nDz+0/5ZdXBaM5ogzcJyx5K7vn//+6tNQZ0uXCY
8VYNBpebkOPzJWdRF2FoTNbKDbt7PGHh9e8/9Fd7Nmvr2ZzNPPxvq/n5+/7uU9G+0KkmnNC0qWbR
RcIEcl/VRJdKmelwb1R6SXdTGVZz3KANMGmjYfkzb+pmT9JMR4eCmjZnX44oEX+41L+aNbjQ59AL
4R5yE7/sZ5y2jAaIJws1UF3LKdMspl3he2kGjH6iCZczwsWgmuwGYme0XgrdHGQxpTzGuvyaBxG9
o3hdeyIdpHj/9Fz/8hBgR0LYx+54XuOIKPz4xQEa0GHh1LCdrCJ8FsNUf9ERqmyM+yy/1UVjmJeM
Gbgx2SeyDbQ08JIYhkJANWHnPHvB3OztMQAIAw6e6gE6QubYFSOyn6yEWjad7liSS+b75+KUEZYM
LBe34Cjn+mqzdE352QpupvVklxMzBhUO83ZuaigNHWTmMzp+kXJlYnK+xKsafp1qq1F7ei9p5FEt
vottZ4f8d/aCoTa2zbI6pks05tv0/GwJvI5oD5nih4jG4U4JK78xnYSG4BotYmVSIPIRWNVC3nim
nSBUdZaeuVP8jfQhQLoqtTHSMOWEF3bqIgJP3cSOiELPsHwt/EJd5aaDt/v3d/TP14VVnX0888Gz
hQYP8E/vHFVR8U7BDV3rV9W0rRtigjFyBb7A33/O+W3BJf7u9Yb2zd8PepcoonP2y/+0DnJAFUME
JHxlu7kPit+Gs7Gy1AKPxTbzCclXAAqfGiuPNYTIgcII5ybJRYqnG9zlSg7COfkq9QjApiCZU5/B
kpZ6W5XZyVG2QQqZpPVqRt9d805L7mgq1f3G4cHL4qwmJ6Wbmp7aubbpD0u0wMyYf9FUDBorrNzd
Ws5UhLXdXMVMssy3WS5n4lvxYooSb1UIIPw+d6eGar1wwRLBtynXWUfnh1wsXYDM62/PS2K+7fFo
7qlW6m56bYcT9A0yll0IRGRXDATSV0OYsfZDVHeOrAdYFxuX6qQkCKCfVXk5m3Eyh8Ht3AnvsqS/
g64Q09+OGXM4xHyjJ55bdnjRs0Vt4ZqJFmqhpZ8dCqQYtDv6jYturV1JUGfTZxDYUU4gf60kbx5a
Tqp6ejCxpFA6AwNBMrjC7bwUt9ZEmcNq4KdYYqv3DX8f6ZDO5xr8aOFV8hbcS3dH+KK8t+2s/gox
Q9ZE+M8CkVV50lqnXYGPfEyvR3Aszk5UIQQSU8rom+joU+VRM7yXZALNjiSgw3SVO/BhB+dcLy8C
JBAzT/pby5uqA+aC/NT0iXc0BmfrCwqxhKNAZQJ2vGoWolWdaxS7PBylszYsD/Js2vTusDct72uW
LF+MAi2Cdr45ehHcUXdULna40UaqAdscYGc1W87rYPbWfo5CNJQqefKa2b4RJoOTSduf1pkjWuRh
CGNKY2ZYtwsg+Qi9k7GHG9iXC1i4i7r2vLsusgCO6zFF1ZsKauH4MPFNLUEbrlt8tvZuCkervKLz
4QOx7D4vqEUZhY1cPMHPhT1Jv3q1Ch3rqZvLJt0lqW1vu6Izb+2CiUlheoq+hs5Zpbn+EDOMg9Gj
9FROuQat4IzMQbohrgAb7JKo1uWG41tLMRy6qM+NOGxYtaS3Lke+wcIw/FiCTDhaUTjUcUMVdLLO
cxE8WGnxgI+VXnQOLdWhFCYB+7rJ5Y6EP9QuPSzVsyQLzDdZehUrRpryGkHBRahtx5taG+YO940J
u8nVl+noqyPHbJ+HO3+dHIrn20LcYyMYVgPFtf3obPF1P4nCeyo4OTIrt1HwjeawqETR9Bx2DCNg
nNiAgZnW1uW2QnbzAMlG3qddRCRe6nYA5SWdRl13raQeW1NihtMXLTH1Zh3nlepRtJSIJ5Ift5Oy
jGuE9xuK8xDx7NRZT1722HiedQii9L7rh/52XPr8M5v8+tC01akY5AN2FgpomHege76RX3+jW7oq
Vgha0xd2O5+Ry8tNGdM78Bb3pVh0wP3sugfoeudJSn2nqIQ1lra5MHuX4Hmirz0VMGBL81dLf4om
fwzT6DNDGl1rgriLmV6ySEFEGiec+pICQovSY78niS3dV7Q1eHaefW0Z8PAH2D6AEx+dYDinP9VF
6qvLJk2qM1zqMTUsZweb9xutbWjB9mvkde9mlj9G3uytCNX463pEx5c0SYOgoKWw7JYP9nd3ytEP
IROMrQEEb2VbBlnHrmOC0tQ9Sml66rjHANisIDbf9ZTZrzNevCdKOldYIQBqTei/AhLXJqMYunIX
rpCeFOUt6YntJ/CjqkXm6Xx7A7HDuKoHmvrwywBhdcOzFmt6R+Vn5sYOiUHXdYv639AsleIjagD6
roI+ARTpgMaeB2dvQF6nMLd4II+0Y6uj2SB4TGl4Tkb6nFZVl97bDs9Q2LTXJazVaJhrdsL51zDL
3AO7N/qcRG9Tl15Y3icORAjSRW2oz6HyBoRbqzkmPGcnOilhRjbl1upyfnTwTnujm6hytmgAMmx1
7xqUDVh18wiu80LTkxSL6HzISPNxbXsY5Tp9YDdxqfHXgkdHrtNEYSq4zXFl1xdY+F+aMjlKUSW7
XNF6a9AXRN8mtBLMutBtYJqkIs/ibgrlVRVUj0CnW5B5FsM/GsUf6LmnOFeOj8VgbQ0vvaVwBrO+
46hV5c23dA5+pP5C07ybpyejpxy3M7IPaYMxmmxWxKYJIGbh+llD7fU2NAxT8NB1H3Ymjn1GEX00
UNSpquYbDWnZuUI0/8bxEIJKlZgMrdvsc2DAeIECXW8Zrlf3uFCqR530XBS8F+xuDLCBQI5YoC0m
rGm51aW5Y9e862YbHpVvf8WVr7nrEDVGueSXed2EB9Etd5lFu9483ddNdxrG7o5OhuJFYd7LU+gE
RhaAfOvCD2uhZpT4h3PQk7DRsxYowHlSrqxexEmlaGsZ8iuYSv6d6Kc702vPeQC18318cq26dM5o
La9zH9uSw0UY0W7RpzdFmR17wztpNd3aGWDgcZyuGOlclUH3QDMvO05Ui305T99aMGgo6ssJ5j3r
BgPJyR7PVTB0N1F89s2XEV09EZbLi9xpCIvb80XZSizT9E+ubVrsiV3v+pquL3YZwSGR6tZpuPu3
Fl8kNh0ueD28BumEcU5RY8mCA3O/oTrGTGd6XUx/ZZMLAWZZf3CyyVYulYaU8djtuBEIf9yL2h3p
zVyuerkcGZDp2BmjVxZwgmC5/pJMeQ7xjbnkyvHxLWQUSUGng4ypwO7YlbcmQDbezvCjGfTZ59Fy
tTCkSFp6gJijCD0Ym6ylcQsO23ail7s3y11G2ZXjLvw3Q35X2hSVdfCa16Kr32YjCkj2NJ9mDtEH
NSDahuPAfKjJYDdTsCMn57phH72mu/LBb/qTD5luxRysPTPo39LZuphoT7umtW7ce6kLfogi5I2x
GM9T5+eXVb0E67FLrtq2TmLGbSD0y4NZPSRBuk9o/1km0I69dZGb2WWQFbEZCt7GTUPEMzFM4iV9
CxvPiSeayWhU+PCDnLo2vtvM1w/krJvVol0G6wCogHwQxu1rZDhhV9aGnqEQ5ry/67KcgqSq2HrC
vgHpuPLM+95zky2gxJ3vGE8Jp7a5gCBmuzfsNLZmpPGRld0GRePTrqajzNsLbRo7uvLokxlJf0qP
BvZy2U5BeIOq/GjWyWfRuFtv8GKUI9ihedy2wf3s1ddagg7SdfkaCE32biY9wEBm5A0rWyt2JxcW
kC3KrRNWN+in1VaNUxvbtTOve6fy0cDyhB0nlwM++oamWXlVFBDbBp9G2Iz13UnmfUT4acUkd5d5
E41Us7jvexkLw+i2IXraypvOGx6jfTIHkiyBMk/YzO7wPV+5NXKTr4wLqx0AlJol1XOLA+Brcknx
VumF4ZKsbT3NFzQYxJxo4/qSo/bETMDoixkcb6PI/i5LcaHD5lT6VGFNTfsRLJ6xDuaCaE54pp6Y
4jkkfxWEc3M9aj/bezbgVGoSRUCnAbPFfO8sifGYcyp5SMPo3Wf0PefBAXTTXegbDx4+2kEiEOJZ
+ZYHIR1yGhraFARfzOjc1Ox35M2Cnv54R1/mRKHWNi8BttjTK/L62zjQ5JCIoIv9JnzwZ4syWcve
tk2Fy1mr4kiE/qGkgz7LcIkot7/F1HQbpKq9IsuCJ6/VX1xqL3FakAvyx2xTOQGVoRP7BtoLYjrD
b4wScqFMKDMr/ODAJo3ZnSepuhQeQw8qVBHNr/MEIp4kubNl3HLb9sV7KUbyRUZ2Tcsj+61BkZYN
JTBKq7qtJaWHCh2J9Fj3JE27xmDafbbOfGt1kXvowsV5NKyBkMpMWVqV0Co7WlIdp1lfDwF+RJwU
09ZLz2Wm/VIHqzDr3+g/OtlVd0nFKU5EDaGRbjZ/w/sKhgFaIMWbTa4vVD69Dk3l05e7sM6xHaEI
1D4FxKiSDRCVZs9g+QOsjToOA4H9IMuv+yG5pjjoOE+EPTsie2TaKP8tsXTEhjuXa0vQHmiFmb1u
S1Clpq1FXDiAPQtBY1pU1E+9lvsgVCxnrCwrk3n1UhvNqfKIwKB7bPTYPALOp/GvD2/MVGaXZtgv
xzbo7W2dc5lVaxlx5c/ppTP1W7NMDpQ77hgMGa+UY9trvzJ2cEh5gsIZFk9l3BQhxeJyeUqn4amN
cgnbLj0E8IpZzeDiMiCXyjlRO38LRJiJbtefoP7GkbfAkcLKxMuLTU5JmdsYBQ9tody1p8VNb3ov
SxNdR6NDSbFpHQQQD9iWodpU4xwXqXx0tfFo5b150Yft7Rymd7Rc3tV4J1alzl/NqaeLlOcOT9Hp
TFBct9I+UvZ1xGQeh313qUzBsYQTDK/qbTb83XkFXXkUO0rQY3SMQwVrnBeLbK5CD6caHo5mOdkC
X1Q/RYe8Tm4trJbrKYBwbM7JIeooz6rnp7qqw01aWbGyONQSROWkbH0bOnV+djtyVABhYpBHHTZW
mNftSiS2yZm1nZyQM6pdttSUz7O/NWYhRmxvc/TIgXG4j6CpQE01DeDKhoIUTbNJARZ5Bb9KX3kV
G+g7Pxe8pkmyVXKPNTS7BIdf3qqUkmnZQpY6MwjYMvZO7lzZlWhRs/LBxcGm0HyoxfDsT5Qc7wl8
g9obZjZfDRQxDztLBeqpS4ruustD4o+mlRsVoPHRvkk6YJiE+KbEP7T0hcQDsMNwwyNFHa8p5zHu
RuuhnbLROo3eEDz43ZDdEDoGAJcu19pOHuD63BJDMN+VUu6mD99Y77p1ga9K6OsZTxYudLs4+ulC
HbeVFUW1hVk0vCq+IO4wiQUtoZ41dbPp1rPrcRugZxmSw0KRXSZG+qBcGhQafm6lqruEwzO8yxs7
jW4RggndCzoF6si7VlmF9LG0xaWtaCFZU82YvHtZUV5nBcXJRVCui9bEl1aE1GW47z12xri2k/lQ
MSRmbW8xmKUJXiPT4N5de4K3jJjTI+DQNAZe1V63tG9M44R7gnJq2Zvjgwjs1ybsnoIgR4Sr4P1l
XRa8F/ROcuYg8MmYSl/k0cBOP8ieMzqIUB+FOe1r1pIVdOynagkrQOjpi001D/dc13orQDBrcNr0
90CDXbHr6+mzbJsB35q2OHimfeZsIArMm5rcaiCnAyBgugac60G3NFgrO7lgvP7elkW7S6mavM9w
3tGDqsbmjXNZ+t43IrypupKyPsBhd2lno+zmap0vsGSYJcx3CJSbJQ2P2ezrGzVhIjFEuhBEw1Zo
FRYnqSIrTmaTevc84G9SqJuc3fw1UdyiXYVRW8aQUIkOVgOKa8Jg534ZhMa7g3dQ8GJ96GrOeJXW
xU0QjMsx0NEzBjrjCPj4JoXW6nIdLsjcUTsYRPrJ8KlB1WzaZCxlCOG15UQ/gm6O52yoH3GJnTfg
tXdv0V20xg1FmSeTzAM+HXjSnj/fdDrKPog0+B8e8Z+nsQL0XA3uU29RvA37sLouUoN9uKeKyypM
JrYSTNHplzNXRa/Ojdz2BdyPca06z1uFs4zNzGKIL9VHEchLLgsTtFm8MdmuNsLrbue+nd+6DPWJ
J2ZbE+RDa6MflPFIEwuCyocJg+QhbKt6n09Jt287b3p0FPHuNTzZF9sa7LhnE71mK2Vt3ai2sBKQ
fyijuoyxKcc50tDK7Rd77xCdXE9qwUpIVnBjLvqegBHeGNspj9qUdOxVzIVzD29s4LGREaF8mZf5
G1nh7RI60B3ZK66r0bbpjnUoB2oXWewooPXb+1SYtbGpbV9cDh10PSjwk/noekB9bbuD3JhGxSsi
yYKg4ptqzYDeoqpQmTsyluhnBiSXbBhvFoeddAUx/zCVCTlcArM09Ao1bSezk3tKrIKNopAdd6ld
GYd28YsrUUOTzlPXoDfi7ElqfSddL2Ga3gdm6V02BTb52qZc2vGq12rIs1dwwRhZLUkEi4YB883O
SrGlYMz5CjHNYkjgqAkXdC7eoqjI3FNBsCRmjk67eCEktquz0sx5qS82bTKyUeHZSV0IQFnBDbmQ
GD3XKC9sF9XS+Q5u1XFCQAqDARKxVJhBb1vYrtj1R5cbck/7KEqFgWrN8z17OGKHInojvLH4HE50
FrHjDtMuOZIzE+1hSoasQaVG2z1ag5W7X4dhnnh6h1EkK7/WjfiCg1fML04keBdY5YBfEBNork6m
Hvz8MNejTGOTscITJMC/pxLUlsSj5PFaFXbYmWteEswiF3b98Ldx7O36HnsrjZCB33IE8tP83qxd
/53IqX/Tc+BP98Hf4wTRl7I4sD1dXDYUDRgDYpXhbTWxyTu60RQ422SQ5bxvAQ88tz5NI2uSQfwL
NSmnoOJSMeVHCAmM4pjZagGhtoz4tAFhKlcdZ7FU9ZXTu+qmWsZCbDFYO3twM350bo7E+QlroUDP
FvVivlOyQrtybYbt14Gabfd6mUjoxIVXux6jMs9MNxh9DbUVuGn7PbI8RV4qA/QXM7wkfs6by0Dp
mbqoPDp5MoRxgaq6EYa94bi9s7Rxu7gKRTbs3+uA9ml73tGMfKfmcn5pyf7RFPhBfwBCobwGlrCd
hKTUfuhYbiKr309IzLcauXUTysy64Gq/Zuxqs2n8Gg6mjstg1q+SwCE5MhiFOJDZBKHdceJCb4iX
mZPPoACnLgWCy/kQn23dtgs4an4R2Uy+kEJyxkappNBuOuciJ0eX61R85lG4n4z5Cz3bPu2o+CDL
SG3TKe2v+SPuPZJ5+YDT2HsCfECZtQf/f3B5dWc62PfstmOOUBkQjd4Oji0/KxV6QcglRqaMpaAu
Hir7FEXVzjWH1r+lozgMwJ5PrAZK+MtOukQtcaovikfE72vnNAZm8566c9qvyyKf3GMv59pBaziP
W7fWbBfzvpA5B3rXK0W4abKBc0EbOBxPODeOI+pOFe3aNlzcEzGApY177Kf0tosub2Jn7okMNTlA
kVUL6LHecsOEcutMkzIvKJUzvOtknIJzrVtOFbxrYDFIGu2Vl9aUmv7F3JlOi8kScWJvTbYNTUAN
/NxB0GMbwzPCFBY3Rzpv236wy1t2zCp9GCoYF6dSmSwF/mTwvzQDM4kiwUPIx+kkOGXdJCeBE3LY
qiaS2TbzXDBtbRKmuCJF2Tqn2tKLc186s7CgwXqSTt280vM+pP6361f/LBNTWIz1lwlwSH7jSoJD
l2XPWGdjzqOk2tjpUqlXkV+bxmXkd3a+529OEDBEVl1YUA9QM0UPOENwwrKDcjl6bc0r0S0lZfWF
HrZicgY43xgV5qcxIuXmCNXlK1KvGFwNjoFwqrvkpjTx3uMjm88zn6d+kFa4SjoZbeCp43Bj33ml
04aa6tz/RuDgmVcqhyw24Be9cJZrFu/hInd9OrvDal9nkb/DrnB2ftCy0RA531EqouNMZ+1aGgLj
fx+xN2rc+ZBJArjiPHxfFHOtteePzucYFsaWmXnykjS2tM6yWvZSyzybt3LGlMQpX4hijwTN3nIS
w3IiwZaxqcOgv/ek019UgYMQlNFOcVWrRe3tPIRsMkaFxzGEztykLRcKIonBgEaTjXw4j1W2I+id
FyXKiNvcCZuP3gBFOgrvlCZl+a5Sa7k1SAbdTjKf890clrQoGzo9aFA2o93g+fHMfIs9w0fIqfCS
U1mRrJc+klsjHe1jzhLRHxUHsp09Vl+rFEJ7GSX9vS3ILRI+dCktF4ueOf4BzuGi3WeMT76UefO/
OTuzJreRK99/lRvzDgcSayLizjyQAMnaS2rtLwipu4R93/Hp7w9qz50iCiatiXA4bMutZCYyT+Y5
578Mrpo6jdvmSFyntpmKnVoorOkUITeST5S35lo1TnOjYzgi/PEZB7Lh2Wbf7QEqf0b8S0PwwOq0
HylVBBpndouVQmBMHxMarZ/CRC/eJcL+og8UdgaRSS8be/+d7yMRCdthes5qXyUyoORhQ+94gCtg
U6xv5VPidINPKY/vpE4p4iA5IO0bJPbSI5QV58fQpe2xRB/gXgx584hreAe0GVpHJkxtZ4VLtKvC
T0L19Tu77H7UGK17QP1u7Mgf7yfkwF1ujPbRaW2k0oKipMNUl9/R8ol8V1QaYrF1vtRIMREtDnQT
dQ8DHz9yTfyjfnQKNPS94uSV8JB/Y4clgzV9r+wkHpBpVzTS/hg1Thp3X0Jjar8MCGoc4fu/QwhF
f4ANYT11Op0hHhj5fItvuuK4Ey2zx4GnyAF/0P4vw6yad/kcNs9K3d3GwqZuJKzBPlFQoGpl1jqF
IhGb8CqSYta/hhXY6XaSlacXU/7YGIF6qm1wAPgccjXvBa6ZxwxotWcB1AkIPHP4LfQticdnofoo
50Ct7BCaIa5KnBuycqROHCJTryQI/YTUDFHAQO8B+gfiC6WJJDg4Wfw5ajD4i+TwH/oitT6BqDzS
kHRo6oW+hjoNZvPI46TqPhjy+TAbavUQKH39w8bH+jFO+pdORU2dXGm+IacJ9sDj28hFrFS9ybNi
vKksHqJm4ph36K1lNIxV82hUA5KtiPkY70bNHr6WDe6VCxtrekC8xXyfBwMvD5T0vXnOsZUxB7kD
fn7qzflE/hYdGrVLdqU6vgcTonyYELR+V9MV4/ka4fQclcAjHLRUqzTSPzdIDpO5+fjMBCY7cTeO
hf0eDmfuyiJObxxk/k5ljDl5F9tU6CLHjaVa3HJkb5I8nL+CpqOqHVB7VGFFvVMMv0EqCKXzXdDE
yR+dPogvg6kFj2YS4Y2tayF1HEt70kbnU2It9VUBQ+jYmSJyVVTd98DxQixNnYzcrtFOCXSjox8m
3fNcdinPjNRn/4fOiz74zV9Zkr+kcY7gS9V1CLtr9mNVGFWzKzsQqHbTMQ49PZrdi+4EqCA5aCEP
mzi9nWww+KnAYlWYB6NSTqOPCqRpBWiujOatpg3IQSLKvneK6WuDzYEHkAQ2U/Kn2QIzKZRsJ6CQ
7cxcvS9MpzJ4LoAX9DWIHGqFXCnAoKw9KPDLvtINTt18yss9dZXxPiEbb3bzGL6nFJ7fjWr6vufl
3MssstyiIZ1QOtqRsB2d22JEPmxnTqTMQaZM4R3ki+jg9H1wB86j5UMQE3Hg4QLOqGGl/fzHrA6F
mxBEvZ5NvE+HBiiVCmG7Mz7YavwjAy92MCUi9jQE0UaKxMdWJCdK7Rj7ONO3shGNJ1mbF7zG6Vzr
Q2TsLX36OMsS9nMZDUAGs2aeMqgzMrxV5sz57Gd+RsHSniL+CRETK/usiV3pkxhA351xlTdz5S6F
tewW/aB8GJuyvdW6YbqDSM6VFnbJCestRLT0sXlqKklByU5raD5ZeCch/+5DgJqPMkWKxaDsPCEj
eqSmSBJC2rXHTgHkn4OaTlxl5YcILcVdQlCFlJeZh4Jb8GDMGnxOJUPngtrLQyAsasEqnjs4VzUo
QtvOXQurDoZlYL5XfXu6n6eu+mj6JLGIJCRfFEu5mSbltpg6PFD6uCjuqWLv1bb+FnVm9tx1pnNn
xRliZZBlT1WtNB99aYi7ulLlfRFU1V8Uj9W7SKkC5Huw9/X1CHm8IFafQHgpvkc8o+tAm4ymT5Dv
TQQ6TuUEiBCvZd6MxYyxJgomHoJAzkHTFBPLsMRsnzsrVx6RHSnuAhL/D6VSymcfxKmXCmphWjCP
876f0uK9qpXfpd7k903KdXjAMqs42WVheRGmNvt2nNofTkuXPwVUjaeyRXjOtDtrJPV6mChzvw+G
kM7wnAUVNHxKvbcID1DC5clIB6jAVKISieur9nikZiJuUUDA8s1nBnkNACseqGwecHNvbtE1cspd
PU3ytkhQzaDJXXybiDTjiVPt/FEjQBTs4xJ3s9BumolOplKcplEQA6IUPj5wtVNmT60HNoHTFpl1
/dnHwQKNYUBStdujrwClB9LX3Vgrxm1ATUXb611lfzQCTf0Zysk5tTVvsn6CSPuxNK3m3WAYysc8
6rSHOrfr27mdP8eVzB5GUqx3emzWt5lvFXDvpyzE4yvTbyy76mrK6BqeaghwOa6e92T26jg9UNpP
PZPEEKMuyvjFTWphO7Oz+kBQvw7q3nCVNoARa7Vqty/MMv9z0vOw8xxt9j+GVZv81BPfoaeicBdI
SaehbVW2TeP0MVs+KlRnVxZR/EErJ7h7oOI0CcGzMnkDi+auhf51JKDxZkvNGQwYeeMA5NcWh6bF
+mZHo/0PMAwj9eyueEa9JZQfsoHohyUF0/FxYXqqKOhhQYFxuPhkgKng8QQx+lbmOYZwbWfpJy2n
0KCWWYTOf4jrmWuMPUzWsC/FtBdGF7yoLdociWYD0yrD5BbvIPFDb4bqtnVm4oOpo2Pi6/M9GoFk
mvgxPBQovn7W5vlHOOaSjjy978Qkjg1o5iSJPT5i0pIc7FIZSlqDS5ZsFH8Zcrhpoa/t0AJ5KOzu
K7wwhWriGGn7qICHWEQmmjajkZDYlGWW7UFd5U/YPeeBBwiNqMdr+yR8iHuRFlFZwtAXppXmF0cR
ZFW0syYE1XmrKDYQJGnsesv+kzJedKir/Ihc6uCFXd48LEwuiJsJ0l4NFAUg2dYO8U72f206h3Cq
sxuNpGGvj/JPxw4AOQCmPGaVaD/HighunMJHrSVtq/pEOariAAGEINlFdKcag2fWGxwReLy7ZIzx
xcIfuT/MEHFghKORqMx8pIVE5850MRSkUObsQ1+Qe7pWBu+WP8wfZkPMz9IpIcoi8KvMt8RVerQ2
3WNeUBS96I8aNIN2GZtPemPUxjdNkPNG589UryFI00DOKpWKGRAVEpLg1Fu6XrumOvSwKa3wQPkP
TbV8MN4PtBkPUCjoD9kGIKzR/NbD0seAj1fQPkGJ90SG1X7B/HU4CbxoeDjIHOG7Rim/6J1JQ7Us
DPtLbSpgBe16yh5a34zvBnXkd/Do8+l5kS8HHb7bSt+8C3VKmk06UQPt8mK+iSjAXgVdvoFcgtKx
VBWuliT3lSv4d1F0rYH8/j/h9LOsJ0RBMsuKEQjJAfUYPBGIWUvWiZnCzTTI9jvNeptGMGa4EGQc
suDT4CNeuavGHIAr0XB8duhI8hqLR8j1c6t3Gq6Ibai8ZO1Ecybpimz4Gz/8W8Q+PNT41/89k6z4
pcbwJxCKOgrC9r/+PUWM40vx+D17adZ/1dnf3PzXrz8OXgr3e/v97L94wBJapIBf6un9S0Ou89+a
EMv/89/9w//z8utv+TCVL//5H38WXd4ufxsgnfw1i88G1v6vaX+HKE+/53+t/4G/aX+6+Ie5mDwg
/oO2haUtGkd/0/7QwjDRjYHzBzcAZsArLQxb/QeUOBXjbE0gP2AvjgYNuyT8z/8wnX/YkBHgFxlI
4WkqbgP/PW+gclNQ5CzZv80qgfUHsQbXU7x9DbRyVnhwXUe43MlRYLDGCL1WM5XDbWsF4Uen0Nsr
BKU1xlmFXydROUbsyWAdfoH6X4H2YzNIk7aNIk+1Jeljl4GwSTPLcIdM2EiwKjSF8Fnj5WLmaXJF
N35zcLR+F8DzYvC9Qj1j7tnGObepR34T3VGRK3k9VTqPT79wsRoo9q30s1sMDa55jLwRR/o1b4nQ
m4F8Cb9gRZHQm16paFEBEtOjaU/YplhZU6iIgTg/jiS7i6iakd81NKuOE+4BmPHZ2o1WJNYeEN50
jUn0S97kFQIc2Rw+BASKRWdTQtlYCFCvPoRCWy0RgQxpO/n9fWoUITK1OB6yJeeDP1cFkihaDbJa
7Rq3iLDd1sg836EGL/6Wz/mX2+8NWYKfAivHpHaMRNlCJDv/KbMvakDNeD63MB8f4jyndh2FlXNj
qWGXEhTD7FkZGoToFOQpvjppN/9s9SiwAO0GFJNsdarvrVCoZJtOIq/pta3B8stSYQ5jqEhXg5o3
1DUuHwh9M1kA1io5RO8NtR+9OZunvVVL06M40hxT/GHu9BTD3aZSImroRfP4Kpj888yeMVQXibbV
90IxTiCaQ2l7CRbniySX55bvy9hDz2R8qqLScPW5Th9hoyk3doovwWQGPBymoE7uEzJg3v64c363
rfQa3WdNDFvWw9EXrga6jKjYEJdebx3kKal1NkHi0TnS/qpTIzmMsd0eeZz6V7gqy6d/M+v/Gcpc
zbr0kbaq0NDxNLVCJxqISAfgz/e/mdk0PaNuYB8ur/MSAlYDLqtLqLZsCDxiCSGvjgWS3LGC6WDs
oUOHCrde5XeGketXouBy2t+MAoTatuGiEdpXo+RmpikqSjFeNZQotCR6SdAzp52R2gbJm/ndTgzb
vTwzsfHZOJ2L6t0SgqixnU8tpi4ajcFI2xfcxqHLkuk5bgiGWaq034yqCw9mOQJyMVRn38kZjZkB
/5wdSuKYXGSFdhQtT/md1jnmR4DDNPUv/8C3v2+xeVquQZMnrmqtFoU4hbhwhyFeU7TaMadV4Y7I
AB9pbvlXhnq7rVCkEgQ+eBYCi6lVxMGik8ZzYSxfGX9RpYyw4uOHfQiqtHdnOE9XuGpbU1tk8aib
QHax19S/bCxA+VkYfCcYGx7yyjLhZaiYEZUUWn5/FU0IwMyNi5aHw/lX7qg3IwgdpJ7s6S0YFP5c
PQ5BDeKCeo3l9nYbQ6GUoAJ4oOiCnuj5WInR2CAzK04nvTI8GA0FjFVPRrhzUl8ipAR1f4cWMk3X
op7uu8QoKXiC9QJs4vysMoGCaWc4z1U0DV/SRgN4orSj5RlZd018f+unWmCHYNbDoCWinP9Ue8CS
WvUXU3uY+3CNLEgyXZAeCG+6q5JRH9qcau7lb7E9KAuEWrHKp18FSihPvsDLKPFAwDQwlbJEvgNO
Ik81Hgc/y8leZG905cflUbc2m6X+/1HXNLJKarNQKep6odMad5Hs36V0ak7KPMorx+htsCSgaCh3
YusAXH2tpiktxKt8/o1Ce2xwCTrGA/VdeYX4vRG4zodZLeNgllEt5GKpjSLhbViRbwcAN08iUNH6
0mOktyq76EA5dMrn0vRx+USkJ1uSR/DhmB9X75Qx992C5su9OUz28+UF34om1sKx5cSRPK61oHs7
klMfguDpedye9G4MvBIY7R9d6BSfh0HzT5fH23gwsSBw09Gtk4iK6qvNXKhla825SDzwjfaPFlu7
l6mn6QOgpTXRqMcu+Evbhzmpvynf0abuxhvKoYgXpU4CWwhSEYy6fqaPZkWG2Vy5abbWwyEoLGcH
PvfaBGrAWo5Cb595ZtcOf9Bvg9NnFpXyiWCb3OXWdM09ZeOc8Yy1kbBgQSC2Lvv01aXdATK2B3sE
yBCIOIOnz/0R0bD93NKGO4IeGet9jJzxu8vfYdl357e4FFRFoeELpinWwrVJKMQwZXC2EjYd6OnJ
p1qkFQcVJa0nOhRyN2uA44WO11ZBGe3KNtg45wxPLvErrGFbfD5rrZqqDCpQ5mkyD10oBbWblWWy
T3UqC5dnujWUZrDn0AMw2XCr+9IseBenLVzMxi4UF3hlcwcPy6Y1NuATf3msrY+JOi/XCdRp0Air
j2l3VExBzaWe4wNbkbmQVIAN053JHFxB0/LYdTAiLg+6MUFcnLiiMSTFMm09aK83MwC2KPDCugvf
N77tu9EwT3ddotaHy0Mtn2W1ayzkfUjfbeTXcDA7/2yJNAOgGwEq6h3Ob6OAZeWnWueaYdgCcZTI
sYGiuJnD5OfvD4y4zq93D0Z+a40FtuvgE8rxL7aC8QtAI3hNoRYeAROZu6brNPQoZfJxef1eS6E2
IgIvBRVhEpI8A4WH8zmnSGkZxdJKVwwnfEqr4OfcRHBoJyzj4wU7c3mmW8MxGkUNogFP+dUSk2aT
o/hCAZvshHRuJvtzMs/lpyrM0/dIkGlXVnZzPDSAVSHI8Lnrz6cHObfSNWXAqWZsGyAGwDsag9dl
sJCd1ay9kgu+3UEO3xFNEgZbvufyc16Fu9g2AyDGfejNPn1Ast/2tk1wKp5T9EmUsH7GnuePPIRt
d3lZtc2Bsa1F6gHdXtDw5wNHdFrGDnqNh6kNCAMrzbqnBCmU8WjHo/Ou0GHHeWPAqYaQrUTFPmmU
KbkrbWu8sWOegNgaqeGdpo4BFKxQrf9KC78ukGeMnU/g5ZynLkA7FcClgTrQFLQT/KUKaxMYpKb6
PA0OhgBwHnIFxU1d/YbCM5TaKpykB9UhMK5Eoo2HBy4TFjJJJrIWNmX38/nWRmdqGCxAlGrVFO30
sfSEbcANHEeQJVL4e5q4vZeraur29PD53yjiKui8HrSUjhfw9ekuVFBWgGBfXwlZGxUcfht7HJ8G
wJiGvfp1WjTE0eCgtQ/YSYN2OmvvC7CJ1MeFCe86tGgpU11uU8fYa8MA1aQblQVc6Fwpq70NnvSH
DJwT0LtAUGKdWGa6ANwJJdezxGDvA9Tz9y1KjDdZXxqny1tw65NgrrqkzIuKEzWZ80/SgHtpRS8C
j14kxp9YbNa3PZxTF7yKSWdRa+OPZjPS6UI9tP8T+3pUOYcRyROk+eStBaF4n86ZCjXLtA9xkBXX
ZLXe3l8UeKmmLlrFJuns6pD0c5mGZRuEXhovDJZKS9weoOp9aZbS0xA52yUoMV1Zl81Bl1XhNY7g
y9ozPGhkr6IFG3gdPmYxJbMyPCWqg1xqPefJl0FyGGeIgVe+/BK3z++ypZj9P8Ou4rqlqPBtF0y5
Gg/xTSp1nLPqfDpc/uhbk9NRtAJkwI1Jonb+zQPstkJggaEXIdR5Y87gwjoonZ70Q5DrcW5644hc
7OVBN6p+2NhAVkLxjQxHrg+/BtAnFYUReiJHAynFRGevB13qWqYyv3fQAIY5x9M+yQ1iAfKU0K+k
feWzvtG4UbXlR1Ce1xdZQDii51N3Sp/EZfkRGC/qT4Yx0nPD5ubRSltgOnPef7YRor01iTQ3bRRk
N+jpFveIFii3SPRrD7RCQelcXpm3z15sbQXudTy4oUWsb1dhkWHWmHxAHTJKrxnr/A6i6HAA3YER
KGIh9+AQsmMbDdLrKMu6l4ffKKUzPkQfYt6ikLdOLzr0SnvcwbiFrKo5oJcyHTKk0O7RMxn2s6KN
gM6HEZCVSOMfjbT0h3xu7Nqd/dCgwFDqV67jrfCHFy3vDF2gYLXWWBJOW/VVXYdeC3cEIGw3HMZA
fpKBeS20bK48G+JXZVLnXjrfDWR4mT6pIwchSUxw8oaBjIODJ5wzNeiYLDwetRv0k8Bb8dHvR+3r
5aXfuP/pEiEFhNKTKcBMno8v9Ki0wpSHR2pQ/Zsq/wV8RvdhhFQELCSMbzQrivdDXQffLw+8FWdM
dMhIKSVCRNbyCV69eLI5BEows8SpWg5HqALpne1TAb88yrJ862hGL04Su+nS4eh6PopV0K6Sogm9
Dks9L1IBioWNWbtOYQcf9DrPrhQ2tuKauZwkCunokf1SqH81K2VuBBa6jDdHGthiEKb6Lvexr96V
laN85G0D+SuL0Si8PM+tcbGlRhFdRW0T2dHzeQJ/QYElVCJk6afo2Gv2j1CZ1CdriH7qSgQSydJ/
Xh5xa+NwSxiS7JHJWqsIDl8W6DZPfq82MB1FKKTljTrZaEzSDfosrAgWTpY6z3C0rx6areMJT3ZR
FTV1CSr1fLYQgfPERlUeVfg8c9EO1d2iqMMT2g3GlUiwtYFeD7W6DvM8HbO+yyJPkdieSKs2970u
nH2b5e2hEbZ1ZcNufkhSGbzreHEgOXY+NYosCrATzKH8lHdwPUv5UCJmvu/Gqt1HCVhWTCj/2f7/
l+26rfVkKHojPD3ZQsu3frVrjaZpBh8dLW82YBLHNQ4kATJoB3L04cpG3Tr2hFVi6iJ8K9dqfSiz
JQjdlDQGKbEdtIDO5FTisnB5c/7q6azPvS2X2vBiVUEd4HxGSZtUaNymsWdnUX07abV/oHNNA02J
qvKUyuC+V+P6q7Bl+d42CnFwqrL9iZ51d9SaqjrxCBxcvS91L1EE/SkNdLQBP9azNfOaUOLWJ6cP
SKcenVjq2KvdbCMUkLQplg6zxMZBqXJUZGpT92o1gs+GosvRyCz9jysrtCSwqxUCGoBcHPLAgnO0
SnCn0S4wlayx9ULC4l7Tus96G82foOPPe2Vih4uuSk+1CJO9nNub3tKGK03ijXnTqgY0YOhAHmiE
nn8jpWnToM3pn2tRDq9FHWdwY3V0cnTFcIVhR0ek7Mcr991WikWRRqPCBljBEr/csF/t9UYvkOyr
yTaQdqmPYUkbzO3t0N5Tfm3pTvUIpQgjexBt2z8qYkG2zVUUHyJatfqVw7Bx7vgtJmYlhk4sW2c+
naFlYxbgfpZbgXowiN1Pdh/oro6H8pV21bLh158b4VNKzIv1HjK254sdBKnmpFOC0WqbCAMMYxt+
1TMIpR5gLnHMgzB5iXW7OYaB44BjzOv65vKO2/rclAD5cDzx4GWsI5tRBu3YFaG3iKDe5V2h3wxW
F92kgfiJ4Iu+wwexO1wecyN6UxVj2jy4kUZcQzTESHochwndGhElR2jM8ISjDqKEaqWnrkzCT5fH
27gUHW5/FXYkNyOuZOerbI+GX+ZmznjgF7wAXdKD1SJaFLrNn11pAPyG33vlxtjYRNwVHCDKYjyi
nWXdX21ox1SAAOa0UriMp31lDCZWN5BqdISY312e3pvlJGFRufDpcJs2Fk+roSr6bDNZPLzmRS+J
DK05QrGsTrmhKK7iq9WVqb09rGxVLibBA9ExdIY8n5tQU9y10wRRCKNrbqhFmJ6vOCl6PWpS/REl
YgLuaQNst3rMcMD5fQhjuBlVBpP5t6dOIxtbLWReNRqOq2DVDGbVqy1VqkJdtKnUJveq9DDQrCrq
7MqufXNHLrMG8ehwGVMKWsMK44qoFUBUdTOEGfGMszKU/Kdy0Q78X0wK/NKvgSCxLN/71dYJMOUl
KUNCKMa3meKcXyGmjS2kLzDrCCd47pfHe3stk+GwVdmk0Ixtyo3nAxaqaLuJnq2LVEV5NGtZwper
oweQceFL1dDBjZHjgw8xjl/BjbVPyBUbXzO1NA9B02sHDMBGQNdRcKoqmX+tQGjDpVCKl76vuyub
/c1ZXn4rDyLa4XSCtHW8coIxxbIvUlwfhbBbTdHDH3Ovdl9FEuB3XwI2/woXqfRknSlX1unNkV6G
Bp+KvK8DpUtdbXszq3DIkTQs1LadbhA/0D40imMeaie+dh9u7DXQhrzIMGyD1C1XW2CcHWyoDLRg
Cqict/BrsEoVSvTp8offGoVu1q9enr1kDOffHcMNVAz0WIENAgieZKG768ryWm9+YxSaTDRgNKTv
2V2rR18sfB27+8mHQG/od9Via6/1AIt/ey5YfFK1ImtHDW5dq4gcEDTSHnyEclt5yislPsg+r6/k
HRtbgNSK/NghO2c6qxVTOqWjhtUuPasouwGcqx96UyKqgBzJlSjwZijK4eAXly4HagNk4+cfxypt
VJBMx3SDCRHH0dCjz0k44xgYZ8Gfl9du+avOXiGoSlPzI4ySatAyWw01QPlt0gBx7qCOxW0tDOxv
EjPkQS6sfRM24dPkmxAQYFpeHnhjjqYJRpun7oJsWfuC122XtDGwSHdIZPSEmXbgGmUH1R392Cvv
nI2hYK0hzMWyUmpcw81K/Cll0AgHGPwIYKbFMIdG4GTfwaWFHHt5XhsLSn+Pxh/QPWkSNc6/3cKD
hrU3OK4cQUDvq1iOd/hQAdJXmsb+DhWh/GwGaHF1RhqkvxumcLpZBMLxWgdp8wYrkvg6ZBaR+G7d
ym+RT9EyC7KJMw4+5feniaMFhT0uYevN2xEBGmMgQAEGHTW0kxtoSi5FOuhz3YwqZjaGxq2ROfnn
wC/jr5fH3vqei+8CQC9dkKwsf/7qkozMXoHSbzlumpEAZLWNA2vfmq4uwmt4vjcBjAUFTLY4LPLQ
AH9zPpQP8FRHJtdxm8ERN6M697edYjVXJrSE9NUhtClOcQq4+nXTWo0iR4F4IWAPl4d+fmuBPd+P
sI4eQWtpp2Bs/uka9O9XFyiD8egHRayS8KMRfT4rE0RBXdSQM7KoBNkbgsSkW66cHLRertwzW1MD
cQ9Kji7xW6RcMkRaqCqddBVqzfhtQZ6LadYihqDxZneNAfPL0+Xt8baez/Sw8KF5Sp1I8p/Pp9fl
FMcWkKBrt5SDdv1UoG2HIILwiino36NyNJgYg0wzoku6rHd+pshbxcFyJtETw3OsQvesRo0+Xv5d
G9uWn+UAXSIpoNm5CrWYJuoN85dc7GH+TeWK790g6KfjJMf5+bfHAgOwrDu1ZI0xz5fALAx/gr7i
0LFDu6kpUNzO8FfbhXqmHS4PtRHwAErxeCQD4ZPBkjg7jXVo+0HW+uiTNH12CGOEP4nhothLNU8Q
Rqz7T7Kb3zVOVrxcHnljQRmZWwuzm1+x9nzkrtBidPeY5Izm667q/epUAvqFvN1X1/bUsmCrIyph
FYEEYDzeAatZIh+LsXZgcUQzQJaV0SAiZ8D6SQZD3Fiyyg6T3vvHygCMCaluOgSOcc13Zmu+pM0L
BoKoJNcA13gWIU1PgVbYBOypnwfjNs2FcE1kIr9cXtqtjwp8hjodeZ4FWPt8aQPIb+0UVTDtDVt5
6qNJ4oYSmQccRHAdjWP0ERstR68gSX4boUy10wRpJqGvcEzWRJlaawGaOSitIIH2kkGJPAY6I9No
ma+Uu7bWk7c8VVaAQkBHl+D/6h6pDAeaXddKHh5IPs0WjUZM435Yw+BceYG8jYKgAMRSzSXcAmBc
PQoGgHkjjTLpxhkAwiJCHsUcagOthMK6x8MivTLe25kxHsrhS6jhwbNGrXUW0iBlrdhIfzUvtY+g
Sd9FT+h0j8fL+2RrIAoroOzBcEArWYXagnzPbGHpugIkzAlr7tnNQWq4lX3tItkcidzr12FX6TSc
f6x8cvRxSIUFIEagGRqZ5imoMth9kJj/F5PiziLlt3kuOuvea4z0EFZktYWcXUqyB4gfeCPem1Hr
dL/9YKPNR4LETuc+pohzPitIWUtdtLRc3Y9R52yQ1xgVpQHMoFneb38qSAVkYxqPYdphy5F/tdtL
paLsPKeWa1b0E3Zd54tTqaELjkj68OPyWBv7fSm60dFfpgUk7XysDvGKBo6Q5Za9/QXo7PgEv7pz
Z6XPaWjr5pXo/PaVBjoUrB/zWlqX5mpvpHYeVLlAkMpBA9aL1d5BMSuNfrfgRODnU/2NzOJkrSbl
kMJOlKAtyg80LbPGXzAndXPjx21xggZBL+PyKi7Fu/M753zA1bSgxOB9Z7APRQKFWBiK9ChyoHfd
zsZjNOiR1zh5eWUtlxO7HhQIhA07h7sVauT5p5tH3x9RO0CwJs+sBwxtFa81pvQkxzA6YOaAv+08
2jewkIybDNGeT5fnvLVzIGpS9+ApoWprlDFpYFfFyDChSDr7+0Ek6b4w2uyAlEx/AvMrroBrlo/2
ZrpyscoDxwhJZR2Zi56Tp08cQLU2v8Z+i3ODUg0mOsQSdfTLk9scDDMgIFxLo31dRqxIUBO9YXIj
csc4iAeowtrFdAJGGf9u25vNypmw6aHBQITgev4Zc7sbsnBGd2hQoxb2ka4tD4YGBSZZv+cCj59T
TKivXDtbHw/6zXLxcO9QLj0ftEVnp5ExJ6SamuREr6h1nRHWPNBwlCnaWP396En2R5WEhiJlmfUr
15DEZi1ikmWboXKH7APYR0O5cdQivJLvvi18Lwu6EKcoAFOdWceYXMcPqY7YKBYaoOO+F11q7Ot+
9m8NIM2PyLEpH8eah5EKbOM0irr16sgyjhMZxpVpb4U7Ng8/B/Cb5FFxvszkq4nf9zrTLqeYjq05
uIUd6ldeR1vRB9PTX7hH0hZndTKUqglBS/TYttmBdMmokNYLdUTZ86k/WL7Zu02U21eu3rfvzgXj
SHeYVg2PzzWGwahkDczfIpcvx+xoxMhoobxiHeaYnk07lYMbJH1/44TJtWC7tXeXTMIGaQcqcd3z
ndC6S+sKHXUTyamnJMZYh8wxom5Dl7lvdxZVxmsWllsfkhSVpi+5msUGO/+QhYHyTaPjUQLiKDhM
WoFWe9qqt78fdV6Psrq3fJDZUR3NlPhytUNsp+l3be/M+yhA7OT3h6I8D5CAh4ZGf+98QoOOqM4c
CZMyOaoTs+rP+5DegIe/d+RdHuotdJD1gtFM1kl8k2IN7JnHNA3QojPd2go71cUwXJO7wPTlF4xw
8vgG2wrtmHXCSTGVphrsWwPIDaS9xyuT3vqKNMLg2y9CATwRzicd5XpXCEEJ1dShTPQISzyEmZw/
X57v1r28PBFpngKT5ml6PkqdYY3jqAFiVG2pGbu0t/w7aHYDtgntoGBDUoXdjzGv0nwfz35zi5IP
b7vLv2ErJPAuWEj9UOydNUebexF55jlBod5Rcjdvx/lg2f1QuwCvymOjieinaeX6NVWPraMJTuhv
SQPwyKsFRuKnaANJOXzEBpWYi4q5CB2sSuxeH/Go83F/vzzRrRGBpoErVrk/gYCcL3ZeaGNkRZ3l
5oVqPTcqEjhDQRwPjM73MNEtrvFxtvbQAiuGRWYSfH5t9lePc0Xp/a6OWsslzY2RwA2KxwE7iW+X
p7X1/sB6BotepAi4PpZf8WoUfNkNe9K5LwE16vvUCCSmHkjuSJwUP1weamsFqVgiNomYJIjNVQFB
17BE6gcCuRX6MHJNRYOHi6qtLEHw1yOWqpfHewtYJRy8HnB1XRVaKCbYZ6bbVkl/JyQC23pnYHbU
SeR0qsrZG86QHFTRyIeqTL7JocaL0fExBm2vuj9u/RruZwrxIGmoRlqr02rVSp07FsnWXOXVtwiU
bI1WOdJI+0gxs5di0OfUC60ggXKViExhF0fZPbIVCoWIXEHcf5rb5rfRLTR4QPfwql/eoMJYr1Gj
d0L+Eu6F2uiNLbXQtrbQpyzsK9F5Yz+fjbQ6QFVsaL5Vk0UIRXwu6yTH3ANzvcvffGM7MwhPlKUd
zIRWt42Y0GbU05GErDbTk1FPPDdTf3AbZLSvbK/NocA3apCMyaK11clBb7XASANvjjlHLjqhy3KL
UP2HWR/LK8+ujYNDgKe1glwHEWGdfw2xU8CcpyJg10Z7SAcNLxxgbycpc8PTTZxcLi/iRkwHjkOL
gzhHa91YfakuVmSpZ0SewYZ0EzW2vp9Erp7CWFZIrxdJ8tFWcdb7/QhLoFtKqtxo3N6rYcWAFCoi
gVQjilneA2+ZsAUSJJfJ7D8atTkfL09z4/qk3UjrfqnoSHpk56EvrqY6N4KZ1EvEAzUWZGfNukOI
hxOR72XeZUesBOQDuopYXKJ+cmX8zWV+Nf6ywV6F3rjvEKknILqo2c0n3C0TVB41iQMVoH4dLPne
nLB1ujzpjdc0bV1YFbxOaDus3wwYWY+5MaYoYBdNeQptW0OvECl8v3JCfF6b9EYXSblHq0m7cv63
psubiHc8oYYLYPnzV9Od4rJObcKKCzk8PHIT+Tu9i3S8HIr6cU6QPe+y6rdxV4Q3nicUzOh/8rFX
4Q0AR8IlzSGNJYVBkoUM8/A8vieQXlMw2YoHlEggjLCFNdL58/llU53q/UTdc7ZQy557s91P6Pcc
elWqV5ZyKyC8HmoV5RCPF72Z2jz8ZpZSVrE4pQIbD4RO9Z3JQ+hwedO8ZX8tMAAW69d1ShV0VQGy
g1BpqN2RXvq+8lINlnHrJLXjYT1INcZHurDcq3Vjd/t46vu7QlfgfSVTFCC/+f84O68dt5GuXV8R
AeZwSpFSJ9vtNN/YJ4TTMOfMq/+f8gY2WuyCCHsw8IkBl6pYYYU3zF2opGb3vzy2LHQds+2jMSvO
v7d/oeRxYVupGLqKgg08xevFd421LZBfcIK4jMYnIuMfqLe3B7UMyRfmWeEJ/12FomZ/PQiywWPj
zKMTRDP8vsjCeHXJmwmpVeeIrPxaaoBC6cuxdnUTDE4Wb4xQF0J62EG7rtscLVDsCk/KxOt/pe0y
aO8gDThlCMY+/2LP6C2fGrw9lFOe2CDFHNoLWMcsI6LMjWJ3f/zSCh0imkHUqXkA9xeJgwbkGIGK
CewMD9VZ6RCH7FItTObWPchWX39csgteJChPVHWI+a/XXRkxRXSzwgomxdLfzpmNb6S3DX98M1Jl
JmoQ2b4IVHbhqWIPRoIPIokqQdrZxeHmnmiMuk5eLCu0x6b61M+zEWBiZ/8pjoj0iQyO8IvWLK3E
3fHqBngqdPKsIBp4CXpNb9AmahcE+hEev31QXu9hhqJZxvVP1kZycb2WURsVRla0VuB4VfEmTzL1
bovG8kQG889fjERGIShLrhj0eiSBx17QX+GreQr6vvYoBJd6wtpFMw5CsddPC/8+8RExAxHLKyKB
WtfAyIvIDJyoyu7iPv3CfTacnSXLiPjzGXOI/Ii98PoOvhrT3H2zdlXQ9MCRJZgtZQpUN07RQNbb
E67ZyTnNsbq6vZyyQ/BijvvtuS34tNLLYTz07MLN0dtznBjewamWzopXWlTayTv36nRb52DdF1lA
+ycM4WYPR9yimTDjzDfMumw3vtyelXQ8ajVw24hrYdhdb5J5LuwJWSYzSNQMiQCMRc6ujo5RW1LB
jC2MtW+PJ67o69o+X422JDUZYkzQ2NfjjUNZpNRJ2Sm5W55Vq0eACv/wd3DMMRjXRxcTIBt79M7I
Dh4P2UwFfZOYiw7Yq8zE7vps7jPPDKx8iO+6bCEPVYbqrlvU7l5blS+3JyqphcFdpWXOk82NQjJ0
PdO2m/QWiLkV6FgR3AO3qR8ia8AdJZuF22ExhhGah2jZJ8p316j+1XL1qPQnmzKgVUGYsYX62e7e
5iVdOw2V9mBonDxsrQyHrdRVrPseAYr7FU/Gg90ru9yofRPy0VEnQdjNeWy8OaGjbQVjz8nHWR0f
d7tZwy6qv91eXunUWGCqQUJ+aJ8iIcpvj21DLQNhsSZUp1T4XSL0NdpL8VhrenyweyS9BkYjT3ep
bOoWehfXn9PQu2WukVHh3hbQrHhSzyXG69RSRx1/27S5L5TYPmnrbL5D8Ky/lF6ingycKg4eEDHQ
/gTxUtExhgsFQEvcUy/CeB1w6EC30SKidiJS0Jg/BlULplYAfFpY3Xewd5ThYFj5fhbFXRfEFMHo
bjMV+VjksT7ybbsB2fCt6/UPs2UU9wNlkh/GqCg/rRWdBfxJzGfdicbLMivTUVFOusNANwhqHIoL
eyaunaKovMWNsFbFWres8+RLVIwf4wLfs9s7TDqSKC8ApHJhM+w+OAxVqgER4Ug5uMaHaB29p9FU
+vuNAsfB2sqGIqgXJ5RyI93y60/aqrgeKipD6au53qXICZwwQO8woSiOXmrpUOL2BSRKoL7n1ceN
YvY4mbJ7yMJOCczqf7c8z4IIE7gftxdQbMT9RhUAFGIPgC9I/V7PqsAQptsszQzgSnXfdMzPP2hm
ckQFlVwEyOqAdgUOKjBKu7XD727QRnryQTYnXWiPnfPFXbrpSbH1DwPmkweTkqwfclACyQshjYrt
bjjssJdJU0wzKNYGQlhuOwHH0P2m1CPKLbcXUDqWUMwGGUnyvD/pEE5ns6xStgU8EDjL+GsNlvnd
8Lb88+2RJK8y7zHpGwm6QCbuPtVQ0T90HGIpXJsM8zziDvPe1uIciOa4dQYaxW4KbNHDdJEK4sHu
l90sJvBsUZXlM9LMvd4ovZXrTb8SE8yqk53nzOze9DiWBoqrDJ+KvEBSwcn6DPNAzXqoMqyxIabn
/7u9BLLFFoeCXYRuEiIr1z9iqbEGwvyNt1IxBxUf8bR5yFxIJqAQmv7gbpFtWqG1+v+qe9RJrwej
Ma3PalSS6uQeYVZGb8GfrRlfrXGa8sDaWmX9i830ckixBV48G0uyTu6w9lbgmdNw3+N3EQ5a4r6L
tPRIHlO6m2D4IZXrEOztcZnGUqtJ0ZIuLnWFmCrpVntZ4CmFVu46aPMPdv45WpwOq85ZOwi7ZGOj
ZOCKBpF4sHfTpMMx1y0XRlCXqfbkeUJjX9fKk2d3BpYM9hyOcfktjZvi4JPK9g+bh6eJPivVNW+3
vlhgTNRnzaDqHPWCzytGNYVhXupl3cI/36oQy6GG/aYk27s7qDJRPdlsytF2PfysnNx6Lu2iv0B8
sQ4mJdunpkZxnVDdQzh2l2Mp1LZRwKvtoORyDaZ+Mp8nTEIwsleF4o7z/fbEZEEWCBka/fC8ad3u
CzwL0OGsEAgZt42SbwXX3n3SZtbjEunVd49i7acVll6gYMsXpMpsvS9x1kOEJu0PuqqS8g/sW65D
UfIXk99dB6k36aPdEV+6ZAu+0inrU1MDX9867UvTbHiZOXb62JpdfF9FgDo9FYNJunx4ZTY5CmFx
QUPUMo6wieJi2L2pXJGwESAhAa7bE9Gi2rLGaOb5zhXUVjwohIGqxobf44VwwtU1fkCC8kiCW/KQ
Xw26u62aAtnDiBqv4OpMp9rR+0sE8vzgGZDtNYHiMTTgLeCHxK94cUGVkRel85zaQdro/4xOal02
LK5Plpo9aZFavb+91cRx3C8k9QpRCWdAyjvXo62KPkOR0+xAjWrNV9NYxyjUnt+m2lTexSrmdHE2
q76RUPubsWx6vj287LawLDYAmCG4HnswsOVlkwN+BlRWioRl1Ke9P3Z6fMJlrLr8zVDAIICME7fs
o4gNpa/eFCDdpk6WO8TUq5CMv32XaeZRcC79hLBKqDh5v3mZ14tqRblwtaf5180pDZ0q1t+146wF
CPUhH9XUR1gd6Sq+GG+3MZFvbPoZhfrAa3Aq32CfnEjhttBT3KO2jXRqdM6F7BIdx33247pruvQU
9IIYEZBH6hQYjmZtU8R+UbXTG8tM/1h6FK0Dimkw8biGoMyIyb84D3ZJwS4ZKPnD7XZO5ZjqfhvZ
2HZm0R9TqXdDicm/GKrtPZycRhekwzbbfqqNY9C31XRQRZYdOQpMdN+pIlMV2R3wvp+0LuNABYaC
5xpSle7o55HmPRR6rF6shACwaLzosU635pvuLf12EAJJfwC3OhhoVhZ2wfU0+yhae8Tt7QAhEbyp
sxzAhTFN3q+yNhXsIDjvtjEpZ0WJi0Bz0yNhANl2xYKDZhhPKZo8uzelNtFFJsATN9xYrb6HtdKM
maJrfFy2NItOt8+9dLaCacRqo2axB0dCHS0qLJvsAKfTxXeieXy3Ia0ZJAOiVXaalkg1KvGT02j2
m81ajno1skCMTgGlbvpWFIR2e4p2oFaNFte55iVl5qtz9WVUM+WjZmFuq8983Hxq8CAr+/7gwpPm
E0Lun8oXyRP48+vvvDj9qHYLSCFPG7cfk7kMZwrx9Z1bY9LYoqL25Ch154tSB9hUKB9UU5qjbobs
0RQmB3xpvrm9JwYZmAt70UpzmRrWu7aI0MeMo2M7E9m9RMsTzVchagG99HquRYZWSKaCR7fU/j+z
wN05aXD4XQpzwPdSPeLcS2f1+yEBHkmvZr+Fq8LF/Bp0ZG922Wlb6DzZ23pUepFtXREBUGuD2E0w
eD0pJe69fBlJfFs9XrCFH7r1DTZhMI5WxNBSv+/1uAk56OitkiLj0Dg6xfIXaEaeZ/DuNGmQAELS
4/pnIAqM7YlGpS3StvhflZfGn+a5elBqpwjqGPPtxR6bM6bihm+WRX1nNGN0gIWXfd+Xv2F/aapZ
m+Y96M10pdOsbEn3pPUlfp+jlvsqgPi727eG7ANzQ2HYBfiELbVbentcTNuJKRmbdY03uzXodx4m
BR9vjyK7CSk1oOULzYZxdid0Tqha0nC0ghm3jR/R0Jql75Z4w/veFGHAd3s02VXkmqIWD8sGVaPd
GmqjM6wVlrGBYmQdLFPL0x9w5yySEyZu2DANGq53fmUPGYbsCEgfVWylsyVuQJ6UywANw+t9ZHbz
VCh9R2kBD9ozPnjrHZa0GXSGZT7IW8TC7cNatqWgE6GLAaLseqh8xsZ2o3cTbJZaxr6WD9giKitG
i2A5wxRl1iAXloy3F1g66u/OsE5/5dWmaStEi/BXJSuxi/q+tvNPNayzi4oow6MyIx9YxZzU22PK
FpUiHIXg3wCTffu7NklGfxfHknoZ33Sxun3WpnS4g3F66BklOxQioKXsbmjU4fYfUIfmFjsojhVd
Vp9rZHXezFodHxw92TYVGRtYKCEuu5/RVHTmiKCwFSS1bvxnVT3m3B3i85c1rcwAXmH6MKC9Blyo
mA+YKdLFRAWe6JiHhCL09bbBe1JPLIhvwTIm032PYbMfsRoPcRcfyY/Ih4LCQASExtZebMrT8Let
Y8rAaMmV4eoM3/olmkKEEYaDAEgyEvkktlFo9/MS7y+Zbl7wlMrBezojxrxoxUQP0+xikWjao3H5
492I7jrdb5jAFA/3V0wfa9OCF4gdDGucBoOpKYi0uuubJCe7vD2U5EVgKDBObBH6bHsurm1CiMJu
k0ykHpVfWDnnvqHrydexax1AteURQFXyGNPuEvcnmreEVbsXwdHmPFVtrhStdivl3Ywp96cmQibN
xzG5mR8ynLLd8+J2JqzFzSl8ZZnXf2/PWXIAf1sjUQkHHUIGdr0/3SI2CJap/IymnX2evHELe2ia
v26PItswFPahd1JYoaWwe++7jewVDUSCGy3CJW+Y0x8txpR+RBhykAvJhoInRN2BXJk7bLeoRe31
mA8uZuB6SXdnuK39XMVENrZ6qO4mHYoXwUU9ly7WvpK1qlSXFwhigTM1Wxh7UXKfj1C5RydOD4IV
yWcSfQoPyXgOAuip689k290InRRfoclIl3OSFs4ldahq3P5MkgNAMMbVTwdLqP7s0jhzdIGUiNeG
FHkIsYtt/udOc/nDU/rvrp4O328PJ1k/ocnBvY8WPpPafarOdYqoprSKsknfvMMrCR1eb5xDXZuP
AhXZ+iE5IlpZeGZpexgSj89gaRvNpbTTtTu3ncawjXPzYP3ko5gwcz1iEvLR668UtfnQ0MI1iQTq
6o6QRH9yYc7d/cWy0fUD4gHlgDTwepTcG3Bba+mnxLisnZV02sjuJ/XN5GTf/nwkiC9c8jzPiOPv
5lOpXT2gOkPlvTfNt2q16nfLmqSn3KbDeXsoyV2Ilg8sXPrC0A73XoRlVdHL6YkkK63QfCNuDB8X
5ARTXudfQykS08dPRb3rxgV5Yasnnr09vmwvoi4IwZK7WLSmrxeVGAviVUV0Dg9YvUDh/FybNaXL
xNjWf24PJdsljIEFK0Qhqoe7AqkaVXlZIhkQmG3XC7H5FWmJ1tOLgynJlvTlOPr1lPJGn1uIcJzm
tR+/ONhb3m+r28JwzIpz62zDZSobK0yUOvKXuT+y9pCuqMh1QChTd95fJkPW2PPQc+dvc1U86fhY
fHTUbfWtSPt0e0FlI2GhKcJIuCev5OqWbaNrkuo04MY8v6vqzvuQ9GTpiObaB2sqiceZDzIhxJIC
+ie+7Yt63uItbo13PPH42hQ/vdFUH6xBzb/FABoeUDcr31qLMf3FgacpQf/Wo0Fh7RtgPTCJIkNO
M1iz3PCTgabIVEXDnQfSILi9lOLK3WU54n0RlRWEH9miu/kZWtNtBkzJdlhIZvJoHC5pXRePieFE
526wmmcU45X/PDU/KuvIHh9eNxpDgKqgHu+G7nS9mZQkobeZ61AZaxo+lbPlPm+EEfZq1R0ElrKp
EuZRyxAkNNjF11NVUntYbYJzQPu6dT+h7OPrS9QFlRH3oreo+/VQdWGaDGN4e5FlFwDkRrogQqcN
/d3rkSf4CO3G0QsYrz15y5KUvupV7cHtLRuGWFbU6ii4vVLzakszS8tG9N3z0vxW469waQptPYhM
ZCeCkEFostKdYEbXk+kSiCRxhB7ZZrbPdZlbl6YvlYvTKBVobas5ZZFSHxwI6cx4jtiniPW8stYa
GqPXzZSZ0RUsglmHfT5t3s/bX0k2MR4j9N7QeKcet/9KtZJ4dJJQldFVWi71PPiIdPYn4vPeT4uy
8cc6HQ/uF8nMxOMn0L4Q718J+CJ8rdbqqkB/sMZx8p1MbR67JV0OUNnyYQScmJAfROFubmkSYx1d
UK/Hm0D51axW8VlrnKNuunQUusbgvrlOwCxcb42kNGhK5DD3ncZW7uxYWTO/HUfzYAdK3jl0vIVb
H1U14GS7yZjlVKvZSBvOcjLzbaUp3yO0fJGtNx4KEFnvhm76qi74O+iTe1SfkTw9aDrSSxKy9UgR
7qaoNYAiyigW4mux91j1LYqyZm4vfqctpnOwOaSDIccreF28QfvOaotadWemos1Trt6zGg1OqFsl
7WJ1bOolvL39pYOxmnw9mLpEgNcfb+rjeAVj6QR12/zicmw/4j2K2cGWHrGLZNsENivzIaAFKLQb
yeyVCmmEiH5G2XZnNEnmzV/x7DrqaUqU8gxuQpQzRPFbKC5cT6mYVWp3LR9L7VCsbFY9eZqaqg/T
1Znuihr+XlDMmxG0dorH4jLF+vOEQP85pTYfn7q5aCFD2qh4B7eXWrqBwRJTSMHqhZLC9e/SUPxX
thGGj87T+jXvkvGBFLkZ/XYZozPr4XpI06BF57eGmqcnOy+b9iD+ln1uSoygbEQlF7r79W+osxa6
e94BtyAReAO1f3zKOns5d7N+GGtLblZw+OimgMukLraPtbXUikaDggZV28S9r4dauazW2J1sttz/
UAtcTnqc9n+xn8nRBQiNSP6V1oaa2b2jlIAK895e/9FnnGs9rRi/liQ0f3FOqUdTgXPxbgMqdb2W
HSDnAvVoLgUddW4/0iPnv1wvyuoytp1qnm/vHtnxQaAXQqsw0AGMcD3ahGVGFsfsngRwdv5cuA1q
1WbrrH9B0yDhRIsBABEbZH8jjMi/KGRQcMS25p3Tae6PFnmf/27PRvzaXQCKyxk8JbQHRf15N5t4
sL0uirjjVGrBj0jZa88RdMBTkuojxuFLepQlyTa+SV1R1B+o1ex1rvBvjj1Ag4gfeJ19NkpgdFk+
jOexio7kx6VDUcIhsKYBSn3g+kvRmp40nDRgcCuYjvWDkd91UzuFtZscoZlkVwoN6v8/1O44G53p
1F3rIepmwE8YbPoU9jJ8GXDTRNF58fx507YwMbvBLzOnOeiVyLYkYD200MADcuHukul6yCzdot0V
mL1pvc9hnJzLuRwOokDZcpKLESpRuuQTimvmZS5WkEPPGdiKfI27uzVasV0HoviEnPh8vr0rpU8H
pGJBovud0u4+XRbXYObbGFRRq0XWfVeQxZ50deo8X0GUE9nVNuZ+XmLKx2/tLcY5BWuNuvXt1da+
gOhfLnrVzj/nwVTqgx8nW2047YAB4DWRQe2+dQ+JqdAMUfc3y+bzWoPxAOT7F6AZTOYpoQF1Evmh
cb3acdJEbq7BnB87LQods/9Wq61yF2vb31yfghJJ4AgCifL49UhE5Is160Aj0R/GysIuOwQOClXD
mDSnhnSgCCDdRZTqNA1hLbIy8fcvdpE+VUuj5UJ2zmqTrx5lwrusUPVPeVTYB6Vp2bsn5E6oHCBA
gLTq9VAqvIpkKAVKBiZpqJPxBpU7U5/W19ifnXl5UOxE+Xx764p/dH+h8hDBHCabEEi160G1tUpM
iDScxW5InharcXyu1qbyW69Xg6afjlBx0gGJRkicfkNEdgsaYbDglvWCph1m6giAaN731oHYM/VG
8r+kNo4aRNJV/a18zM4Q415PEIEcxVtVOmwxBoZvC2OwPmtKOZ6nzSjQPGlT9TQgencUTUpP3Yth
dzeCBbN1wLOJG3ZW9VOXFg2NsOaI1CdfTN4m4C40NfZ1/9KwFT0RQg4ViQYZp6XhX2uhMX2C2oLF
Gbkh+ue3d4zsRAi1bO13zsaNcr2geZf3EygfWpaJab/t19II49l03uSumx5EnbJFBAsKLYBAid7s
bqhYxWBkof0UWGOaJ36pguPy0Uo4zNNkm4S6FqZLxK+QgXYDrXSbKq2E395PNS4ftT1s50ib2yZc
9Aqj9cJzQ29sh39vL6XsGXbAwBLSAJgiQ71eyhFMT5yTWwUJVJZL5g7Dt63LwGIkqfFoGYp9tsFN
nNCU7+C9mt7BhSNDfdN15m6Dl0m95FUGXhfavIHAocPYImsHwaZ+thKs+nxc1rUu6LZpfhrMBld0
c5wBXs5A42e/GV0TmRC3rY961LLvAAid60gEedjMXS8IStl83EJEW3VhPIHnjs+kzHngDWqV+ZvT
agGqQPXBOkhHBbvBf9yAgEyvR4VlP83jQFCZGaqoKNbGryxfskcEHLe3dUr5DXrlkbSodPF5V4TU
nSqIjbuPTycKVyk09YIExNcZlbb+1Fdd8oz6i3NKwA5/8cDoPVU8dvhAqDaxQpT+z+2R37q9C2Wn
TNCP2AlArsx9gKA7iT3hssOiT0l0IVdAok41jjJI+ShQ79EQppy6ZzopSwF0dySNt+ctuzf0uXiy
M0s5uJzEtbp/zoSgDXuIhjmYjutPuWSKYXQiP/DmoqfqYtuXbMmXy5zp2/0wOrVfR0jf21mjXm6v
okTlSrTIIVGRmwDR26etzqihRNvkLqPm47PuKuopKsr1H/Tg5zFUYHuPlzw39MafLHd+wtk0R8NN
fPBysZ7NVsuOYLfSxaDjgciZijTmXoCwjlpkHXrHIXaJ1u/GouopYC8Xhxa9Qdr2wdRiNHA6w3xC
kvRIY0j2NJEHUhqlik1vf3eUcQrWjHgTXgdROWZvlaYvgqTSlXexmbfTFzWJzaP5ys6xyCp0lQqO
sIu8/vjEVqnVz8x3jiLPeqMPjvNex69Qfa8vrf6cr0MX9lZrHKQzkpkC8OfCAnQrCLpi578IEbke
1wxOGcrpjpa9K3SOr7aV5c++U/63WVN1MJzk0cDNgHQUfwxNKANfD7fmdd5SgGKfjYb9XKwdhkIQ
S7/aUWWsp3XyzEcUa7RPXiU84jflSF9aNl1KM7+JBmzzvU7nWnSxohemK1qxUeMrE7IFfk4B9evW
jZ4Iqdzt58HZElHo7liTfSNxIeTNrFdnqytXBFe6wQmWvkn+6dtJvzhzHj/DvrF/pvlY+qs9NLWf
Wsp3YzWGAGl+/eCalJwmfgNgHMR8QXfvu929neGusKxUPJ1qu3R2g7YAfLS7aHNK37ah3sFGd8pz
3pXZwa0mCblI3+jpw5shydorYIylZQOUZui1TNcP7dC4/8Bcde+1zXP/O1hqsVtfLTXYaToaol+z
B8iUBiWPBHGTYPKa7C1hgPfLwXt1OXmJjsVslGl6TTSQd2+dOVYaf1UrVT+nMb/Pr9Ssr8OUphKC
in2ZcNV1enP0IeS/kJ1A6YCHc985tpUxKcc8RYY3ctYCy5uhfKJ6bNzdXgnZMJTLBCKE//EquD5n
rVWXap2y57QoSepgTWvQcm2xFR9vjyM7T6w2CC/QBaSZu+jDGuts8Ax0yYB75fFJG7P2k9rrkT+Q
rKDrEn+4PZ50XlBbUHDA1pr78npempFXq+sSVKfuWv0L2kD96djjEdZFOisBfAJszJz26td9U5nq
6qDiVG7b/NasM3oeSHAHreIM75GrODoikrsfbQKTc0mZA9jE7u6vXXp+WbY4QTOPSnFS0dyozoaV
DPEp2cYyvtQa4PUQM+jkf7fXUzoydWryWUf8sXvo7Ma1Vq8nd3CVPPu0mlH8ibeCjak3Nu9+qVEx
rJU1uD2q7BWgzyOkY+gDvioWTi1BuJIRtDeTZ4wAo7b+TZPr8TsIfLButcxQ2nOaGsmvpEu95ETr
df2LSgyy1MAOhAwv+LbdmtubViH0Tc3c7LWWZpNaxV+8KvdW31zaI1aNbENRxgICBFIWE4XdMek9
aySII7waiiQ/47eZ+5G9tk9VHH3fSOgP1lf2VVH3otBM6ET3affKusY86zR1XTiuxtMWGd1dNarv
rLVqL94KaL0b2yO8p3xIcl3kAMgH9sSVqFDskgIh3kHIi4FvmlvY8IO7otK4eV9rOysfcUiyDhDI
slGFKhCQCpaVs3p9HeiFi+1botJdMihPlEqihIoVD/fxlnnfbdxMTvhCHYq6yL7mi1H3wbKNpDBi
ZnQllLVXnz0UwM5Lqa5f18ps1BOhz6z746hTx7BT+62ij+a5Rbcx0IZ5sxFmAuVoJ6rxmWXsP8ZZ
vb7FRGB4vn3GZDcl2lrC6Qg7QN7866UxlDXua5oQQbLE26X2quhtPy7N5fYosscd3W5xmF2emn1i
1K2Rmlv0gAIcEEAwl5V5UnNbDYjhhvOfDwUbgwoj7TXq4uKrvIhUNRWXJm8gUtW8CTNpJTP9jArY
BfGp9OD8yNYOiIJAOiJo+so5o7QJ0qrcBdKbFfkZOyrlXOjOdLB5ZWsnCFi/gZsgCMSveDGhJcsx
xDZEla1cfwHIi+/0bvtKLfgIUiIbiHSSqEoXFsN7l71G1camaEGrKR2Nsyg35pNZoeeUx0T7f/yR
MCmCjUDLjrRp3+KqtjwrJgF1rCGFPqKIn4c6uPMTVMXuIKSVzIoYj/CGJSRz2esZmHpuwmEHPL+l
aYQu/Zifa0rr3zf04/9iKDJyMHE0IWgT7L5UPKEaMEPkJcpxmguF/SR0UlQN+kw7qvjKujHkf4KH
I7ArCOFc7wryoETLs8YJikytL5reKqcUe8lwneLRr6gxn5bcacPenVY/WmPodKXWXpJtqfxEHdf7
vrKKA0SN5L6j4YWLqZAAp/m7e05Wtyo6vWL66pi2wWBPMLBqjfhYt9OTNY9HkrPS8dAAoUdqQ47e
B6882RiktcAzkllRwI9q1hau3WL8sxqRcRclnX4Qxcq2kkeNwcTNHJb23iBj7A1kDyeiIGVu5l9Z
Vsf3M5FAOJdeewDo+d3h2aUoFJFMURTWRCa8W8x8LiJAezxZilZP9qkeWNq3itb1qHDRW3+PXbT9
X6r33RgoXKeRvxFZo/aCZlULXzBbJn+1SBgD/FKgHs+903wgFtacMNm6UvV7y9uemxmM46nZ9Olz
Bgui8re4gOEOXyfp/IJYPjmVplK9zQqhOKKq46D7cYxNyM9aW1TLx9F+tM8JQX0M4badqOm1bfe+
2Jrxl750heIPjY2M2bpWantSu6FeT0bS5u/nrR6bC1J6hhpmTa8rgd2V3ccs060fW1vbH5Iy9j50
SdRtQY/c2FFP4XVkKXp4OHHhq0Dfe8+GMkfERyxtAp7g6s2/fbvimJNaw6W1rOriOehyNh7R7ZBF
Gs+h+un27fd644rReZ0IgYTQyu6JGrE8ippcnN0+it/g2zD0Pumo9ca2pt48zYnu/vyLEUEWYQKG
ejEv8PVtka/sG82BtOxyIb+1QYGcVtuonzUnacK+GdyDm/B1wEWdlUQF9VhmSlHjerzasxJ9nWjz
Dfi7oWGSDGdDd4dTjTcAGbS2njN4UwfL+vp4MigdIhTGofcC07ge1MuzuDS49QK7t4t/hi3VqUVO
1tsI5PDBmyxu8uvTyVDo/1B4pJgM8vN6qDgblXmNyC8TDuOpTJXoXZyp1kHNXrZPXo4ifsWLlz9d
jSWtbKrnzaY4D0VbjU9ObhSnZFKtzDfQP/qbz0YPCjgfRBuezesBI1crlJkbngx2GMJa34oTwPLl
UmQdeE9YrvcZTpR/HAuwlgKEKcBvokd0PSjsTcOC0kNfakj6D7aZRv4YTeXz3B6SU2Q7BCkwOBZI
klKN2CVzdTsOvWJx7EezQq3EnNoTWpK2jzrMkaqx7ATglCyEUVBS4qm+nhWZhRC+AOAVD3gmV5Pl
nWjKRZ+RaG/e2Nts+bZbHlHbZRvmN6ucqindgX1YlW6t0W06S5kCHpwvi5Z276fC1UO0Atrh1BoV
egS3bxbpPIWKCK8iilyu+PsXe1RFz2PoXQCFbZvq9zjATgFcxfapXCH9GBhwXNAlqC9/MygpuSDo
UivdHT9zcFM0kIC99IVaQ94fvo4ecXeiKMNJWfP5lFfa0UT3awvrWRBjCO1genNt7/YOIjMwFPN8
C6nEVkGfx9iXR1VyaspmCfTS2w5Kc/sn6vd4BK1QAbg/iV2vFzbKe09dp3QL53zo3oue0yXL5/Fr
Hq3tA9hB99Jksfrea+vopGstGj+311g2X6bM6ygUd17dpk4z0smwF+brJF+drFvep9DKfduc70sj
mX/dHk02W4o8+GFyfwMm3q1uQ2q6JTSXwjjS8Tpa2+Qhayq1Ojf92n5UlQYunrZ2X6JxKZ6GxdW/
3h5fOlt6xPBrocYRwV+vNtZ/ytT10xZSoHCRnrDywEyG4o09apqvrOMRRfOVjIj4vAgCokdGIY+2
vPhBL87NjM3iFJlwJvOh0u62eXN+iqTs0o+DFpprOQdKo+jhuLbqo6nlyccEzNpBVLC/DvkNnB0H
QAAyt8BQdw/mQlej5yNvoVl4azADozhlVlacMjhK4e31lQ7FTiI/AKFF3f56utscl3pN0yREG2V8
ayaFeh4qtfk8LdURz1EyFMeFQ0p+Scd5j2bchtRy+x67D2CN9gfbKEkN5jx7LHPlYP32dx/rR8UE
RSreEnBFe9vYKc4U4BuxGuqFnQSKuqH/t6zK95iw/m2G1KThV2bZH0QFsvnZJOmEpvzHs3m9lAYV
UL3Cbix0etU5RajQ+BFd0Ps2O/QdlO1SEEWcC9ATcBL3M4wGpmhpyhZOnmB7LM6yUhjI7LuSxseX
1ciLH5u7OojxWvpZ2xpXRQwHRcaDu0iy0EIPVdBywci84mrg/DG63aCo4ZDP/yixqTxY1NAQZa3W
c7JNNGgGOFsHg0rWmfhVFJEQQoSPIv7+xQndSqvQ1SLWQtIT7aLFsXJOrCX9sJD5HrxnktuPZIo+
ApABar97Sl1ZUXnX7FwLI611Q5c/Lq6G6HRa6mvYGs345LlIJGLEUQX1uOQHifvrmQphDViDOJqL
e2B3OA2lXlTFqrSww9skWMo4+Tf2ii5Y4227v30PvL5nBduZpEu4SlC32F17adllHR4iWlgCRzo5
ZTE+jKq+PTSN1/hG1w+fb4/3emU1FYMCMOHcB4Kjcv0RXbeDTYhQerjAA/M7dZ7uemf4YYxN/mxp
dfOo9J72oPKl/a2piuD26JKFFfKWRJtw8Sl37141PSqiuDanOUQZvnpU0uS/0mrjZ6fP1fPtkSTz
JDpBjYoqB5Zfe1Wq1R5Xd3W5ipZOX8La0/MPiO+v97FVUfBeh/6xjnG2VPSsDsxs9g7KFb/5GS8T
Ihpg3LWIs7BTwazuMSljS2e+r6Y1tHM9MS6GHeWqT8anI1pux8mbnmKEd8KmS//hNlo/n0VLMDul
6pC9L0idyncdbpyZn+ix15wGK8XPR7BN1seBWL15HO1yoIaFWFV6X/RZ1Plt61Lpyp0xuhTlXDUH
n+71lUNzgg4xbSzmRrfieuPQHW+1eKg5/ZFbX8zOXUKtUcXiUTcp4iblNoxq+9ftzygflROoCznF
V4ZGZVegaa0yalqO+gWW3XwZ1nF5663V8F+3kLaXU5V8uz2oZJeCNXaF5idK2hQmrqdqz0rlrbgp
hFYRDT6GGsa9Y1VLuPSufbBNpUM5tNJcZAdVKpfXQ4HvMzp7cNQw7Rvz0oCAPnEHKyd0JMuDDygu
rf2OJHomJ2EcsDm7oRBaLqs6ydWwtN38ZKTZerEjN/VVxbXfeZGnhHbaPVK/78I/X07iOaI7cHag
C3ZR1YyL2tqA+wvVBTqh/X+cXVeP3DbX/kUC1MutypQtXq+7c0O4haQkSqJIipJ+/ffILz7Aox3s
wEGA5MJJOGI5PDznKT5W02MJTN28iN44dlfuZ5w2XNDbFYX+zd6DYUBEB3imRgYCUs0Z8Lqvy5qN
B9Gh19G4szzpUY93cwBUfN6NtSyAt9Q3vvdKSMeJx+sdmHi8i/Yhlic0Bo1yxPZx4XFdG2Hu+FSz
HyMgYQ+9hLjLjYv5yoCbisom5AuAEEDyl5soSCn1AymXyoRz/4H2NSrclHZnDie4ysET9MZ4Lw/l
xmxEQwmZC3qle6+NJkY9Dp13t0pjTu+dLjWAswUEcgwsVoe+nacPi0r8D69vo5f7F8nOZpaXIO9B
53KL+H+kH6HRQcp6TKsB4KjYCltwoHe6T6wbu3uQSr53/QY8i5wbDcGXRxSxAF0mTC6WE8/Py3GD
BkndMuLG9COVPTe6QYO24e0db1p244hemdiLoXZHlM4mrJse0SBLawFAG1QqWxqlT+4Y2MNKhqHw
glXfyECufh9gRi7Y2pug2A4a4vbwQ2UDVtPrw/oLkNfiZxLhPrFMZDdOxsuh8J5EkNt04cBl3mfP
dohppNUyVgZ5X7GgUPS4+uxdOCTOX8dV4COwXYDsxjGEsuHlokFAg8dqXAH9I2NbCChzHnqVhnnC
Hefd6/vyZaaxQTEQa3DmN1mL3W0xcEgigreGoRLfnAc76dxJRnHw5hrFEOzHfOlgjgfNHJDfl783
WoXWkBtCsxaVH8BgwMa7/FRrxNrD0lpV7srlWXdz/IlNSZCjWOS96X3dFUiS1KlrB/OMS3Q9aBAp
ywlwg7agMzoeN6LDtUUGtt3b8toN1r2LRimEnUcChfRKDKuFYItwP6I5gq6Xl94yZXt5XlIP9yae
tAgKKJnutm4MB2gRrKSraBR0BYQsf9p4yO7qSauqn4L1HVv0LbT6yzC0jYnMcstft/zycrrdNiGy
RXJXNQ6hmw20n8fOtDwuTWtKvjkBymXxD5litxxlX4Z56GBAZh+rDWobGriXI6/AOFLR+X3VtyxC
5up556FO56Nj4IW4IlF6fn1jX5tdPC8R65EybDjXy/HauiO99sK+ioRNK+4mTQEpMF6lqwpP9dh8
RjXzVsv92jeiqAhy+SaJicB7OWaDpB0pn9tXpJ/9ok4kA86I4TC5c13QPo3/Ovjh5Pwx3i5O2ChR
Wc+9vprDgee+HJLHftHd0U2H+EZucvXTUOSCRwMuTrwNLj+tdxo1EGX7KpThlEP0E0WEbnCeGohl
QJ04+/sKHj4Nzx+I8iIRAV3ocrylVy3DGwVTOTf0lDb9r6np4UI8QppyNFF2YyavnYvfqAJYQSBv
3kdc5cdj0KSmqyB0Fn2i6PgXWcJ52cP7q1TSSx4jNTZFUwfixq2yfchlYosmHTT68TEQeENr4fJD
Q/Cc2xaUnYoRpp7ATV8eYjE1N6pMLwAGiLN/DANEyOUwdBiCxVuirkJbn0PNWdMyCEf1kBL6TGBN
fMcSwSoGkHQxUvCyWI3ZDq2xD/CR00jr5/AGTfHajkJ/CKkfem+Q1t+t8JgOeGvrBArz62IrWWtZ
rQpm5q5c7SFl+lbN8up4GVIEEKO3UuluBysTw8oUpJxq9NPmp3Cn5Mvg+9YtpkWJJme8n368HoKu
j4hHC27wrbC4C0FxrTSe6VjaWaowH1Hbqwwn8uCFCwUUPb1FZ79yd0FkKNrKapANwTP3co31EgL/
G4dd5YnUL2GCnBbpmnXnYZD6xn66Fl23MikuEzSLwLe6HCo1/QwhkhSLl7LsMbSLLWXXJ++JEvYB
8l+IeYsB+O31Cb0yKnS30JaCsuom5rSb0AnFyGSegr6CSq469/PknMQEuGyPhL8wfewVNbpVNwbd
DuDugG46FtAp/N2h2is91kDn1mvWykp7yYSKRkgemy78GU2BKWGjYu9Y5NPfRjX3ynrtjVNy5ZMh
5ISCE24TvOj3apYKakSrDSBl5lliik6CN2AzCkF0f2o+JPHoFTz0bxk9viB64ZaGChGKQMGmYfti
orsOlbU4GNISQOEhrtBJWSELLKfoO3Lj8Ex1QJZKwDruSczADd8vtSZfsp7yoZxjx7lx9+znYPs1
W3SEvBQggDByu9xsS4h2p2j8dPOYXM61MqZaR1lXkR4V+mlQMSW9uEXL2sdlDIrcG46oqNwAErCX
D4EarBOxpiVlwlj3CbPdfV7Gm8zw/eb6PQoASEDsooT6AqTnkQw1sEkQCOCI4MF3nPCryDJVkoCa
8zxO7UEFQ5Rrzvv7bkpvBKh9wNhGR0VzqxGHm+7ANvF/PEoDYyJYw4dZSc2wPrAuuAuoO90NFsXq
10/utZGQEaFuAyDCRoi5HGke+8BClALYb7x6bB51KEnloGPKr263djfgHFcHAxZnI0//JjntBpNZ
ZNfVB7w9WhtVhCQeC4vOaF0E/rp8eP3Lru2TjX77/4Pt7m+VrWZxDBDlox4GQJ7T8ZgAJnP8D6Ns
r0E0R5AW7VsKXbwEHpk2xC2YNQefq+jEUp28e32UqxMHQAg61LgnsP8vJy6xA/xVgZsvIXMonoml
H4GHM4cFjrw3vudFqWvbeps4JrA9eIC+aEVB6SLx6yEAgRUoVRREg/YfGXZZgUvE3A8j8wpJoJoN
GVp1DMYpfYtE6W/R679/w288B7BNqJnuMgI7SMFTBXw+9CL53ew3Xu56Mj5D2HopPeqsd44O7Y2b
c58UYFBkXyB8AMCOkL4nUOu4DpnLawSzeDClcEdli7pDJCXEH48OnrQ3FvXagEiht+YiCqdQabhc
VNBaCG+g+oQONAHfSYJaiun2y3SNnTuvvuk5emUTYTTAqCAEilRrL88w0XaoTZhBNFh7/SkZxHTH
wiU+JMjab8zl1aFwQ6H6g9AC583LT+vI1GadTdOS+LYrvWBwc4ly9EGGYPn99dFAPXQT7N54ZoBq
Xg6l5hivgHbCV9XSntlAvw8gAzx7Cg+h10e6ciWA2AylG6hJQS1on+To2pk8eL9AQWBs4+dl8sfP
6AdzkNmi7gOesfF9R1ZauNQS1LwtvTH8tTmFxTPuI0AagebexQAyLhKwbSBVBSprB0+N8mjTRpXj
Mn9//UOvRE4U01CCRd0JGvZ7kAiDN1Eyz4hpmQC/WYZO9tVvsuHGZXBt+wOKhjMHSu+GLrpcuCHu
4miEJEupRyve61GwM6f1VITKpCcPrbvi9a+6tnxAgW5dCvCqod5xOZ6BwWiyRmi8tmoyx2Wgzk+x
xO2z63VhDQcfpo7xlHaPJDbyc5coest25cVTb4swmz7mxnfFAXxRauY2i1HozUpQ8F16sNFICiJN
+x3QcvfjyIbuUHvUqlIPcTjD0EbpCmaH2Xu0cwXcfzKefOIZnf7DxkrwtIZxwPYeeiGUQNDg092a
QfN1DQ7gzyx5GkB5SKIjeOOwXkkYN1EvMOs23e8XYKeQumkNVYqsXCW0BxDphux5YSb18ohG5s1Q
q6AyMrq1oa/OPOBOwDlvrX8gOi7XHnE2SBVI12XbM/6xlj47QbRqeJKMxke8jHqbB7O/eaUPLs2p
G3UfuYZbO1D/04ryrmv6724kyC0MzZX5wEFDURP4INw+++pGS8PWGCKzMh29PteYt9OqMCBbUOgc
PN3zfISr6+H1k3AlkiA2w2FkK3BuVZzL2YgG2dAG3fwSrMoVr4VAVzaKJhgJz2v5+lBXDh2KJ0B3
xPCJwf7ffsofiayNgFb3BO44y52xgs02cA+xGkCubnSh8Uw4x233MZSircQKLcvXR78SyLDNQKNE
HMPDdN/B6qnSdZyxrARgMTiN8HDHW9GyG4Hl2nTCxBNiH5u6DN4Fl98YTvEakAb3Kqjz37qoox8p
9uA9bFJvEaGuhEwArjaY4KaBi0TtciTJJZ07gTmcgFwregkFmx7qqkWyqs3LW9an1+fv2nggyuMC
x1MTdNTd3epyKUY3UBmwKlqAq958UHC7Pzqy74qhbW+1kn93+P580WODwO516wBCph+Fp933qYk2
WKQxK03HugNnfIIkc6IK6fvD3aKc9cRkOuUj7CTzzeY35xDNfWwDbNvMqvhkovgnBPb8Yo5RRIf3
nr0xIdeWGuEjwdnBCqAvc7kAvgE2NcvaDLRKHmA70/h5FGGbA7hIqtfn/tZQu7locWsq0WEo27ri
XHuJQNMu4G8jSFHcOKRXjglyfaS8oA2i37uPQowyU1sof5QybOgxXDu0fFenv3FMrmwmvJGgHAn5
Aah17RU1KCC/eoBBKFReHaxrt6Y0T6jyqiG04C3pNP739Rncl463cAP8w++CmwsoxO4BiM7rSuIY
mlUETrsfvRT1qIS0j87Aly8Lyn9vILag827l7Y0vvbJ0yNJQ5vuN0AGtaLdL+lj4mY3wpZuDQQqt
gzxDM/1NSKW4UYW6+o2b3hIG3AwCt0n/I76yZUHp1KeknCC68wsEDKitMcftJFSkZf1liaj/Jhkd
ch6lHg+vz+/Vz4Sh8EaNA8pkT3bZzG2CBBohSPJr/5NcgDNa0oi0edZPt4hE18ZC3NvAF9A+Bpb3
8jv7OgmWeI4RGVLh53BCTe/qprlLV9Cb/v6rUHjZXoLoKSNVuxwJxgwz3poDgQwal06Fcg+giWYS
vSlYM/HlxhV17b0N0MPmEwLFn03B6XI8N+IwIk4ZKe3Uo1yZiUh/jf3awPErdXNnbUDpIfGnVcsW
ZiwiLLpODTc27JUAgN+wQS5AUd8K8Ze/gREaggjW4ZvhmfMZys/yo8T74sanXkl2UN1HexjFu9/c
vstRcHE6fdwnKNxNwq2rVLAezDowbKTxyhDiQtHB8ZT3t76oCAMommCPoqSBjHOvuuj6fdPw0CXl
6o3R18i18Yfa0g9/vWsuBtmtYlazbh08DDIHioBygsPm94wehLT239eHupbMYqyNYwvldggf7sJL
owRpksAQiJAv4q6hczbmJtHtR99v1m+eE/O7xZmbo7RB/Yn69VwAYjewO5WOvci1CzD8NC39rU20
feLu8kaigOoJCsHAhO+bHI5lgQlXj5SGefURJdz5AJO8zXiJyLyVtyRVru2mTWEMb9StU79/taSL
N0WwGMBwPmWkyUdQjkyOMtk6ndExS9/OE6pVbwChULfylCvBCAA+JO44L6jcvOgmd+GcganhlCkJ
AUyC9P17LlsJ06xmCf8+4/jdJ4eE+IY72Vf+HCdprQ003Npbry9UI12Ug7msrCf4+fWNdW0Bt5b8
/w+1iwIeyPVpr6wDaS0RlO2cmQPkSadD5hhddHik3Rjv2jRGUDgDzgTiGMAfXsYDL5PEymhxIIcj
0SknXvjT5/Nn4Zn40+tfdvXIbKV0iOri2n+BMZ8SRrXnY8WWrF++rQH0QfPAHb8ZCWni2Y/999uz
HZq+LcshnJGcoXkS5tIFOlahkoQ6ZCjL13/TtdneAK+oxQWgqe7NwwOinTZxXKdUSQYKF5iH05OE
O1veQd/hDNqu+Vtv9i0QJhumB69NvPf3QI+lHaTjLr2DgnijkUkn6ntopqGCG9abNYvEfwiJqHZA
hQhFXFSTdsvLDUFDwasx52knTrUw8JNJwX/hm//163N5bSclYPngTAJF/KLpiZS8aWyNiAjSOPnY
1v0XAFiyg5fQ/7JngcEEOQJdOORbu9jrZfUqeDw75Tr7yZdlYs9jONqSc/8WeXn7P+3DKdAVANMD
FQTs6fbNf2R2S8KaYcmwP5rZV+XQhConznxr5q7tQpSCQU3CxKUv9OPxxFxR5cEZDONlPKbK2s+A
B5LcaXVzoA0I06+v1NWvQk0YFAyAhpP9i9xxE7PYTarRNL1bzkktn81SA5D++jAvNwQeMkATANIE
MteLuoq7Qq2wg6RRFbG4/9yOABAXQ7f0zw1bB3Uje7oyGLImEKFwGeEf+z0xa3+G7WZPq9UTaxHo
LDu6EUmKKfHtjXR/Sz4vNwUkyuC+AHDGpre+B4sMkBsAAyPEmbJB8h3sNXrsBuuqHL6R5syA4z15
MjJRvkZhNuckWOyNU/1yAfELNvIMOCy/WW2X2xKWJz6zMnNKb7bt/ayFd1d3EM1/ff1ebsttlI1i
u3HbX/Dag0kvqh5bCuwNhQCVw8VXyIq2dcXk4HxwvI775esjXl1E5KWQP94wIftCFVkG2DI1mqIM
NWbneuUEWhAyrBh6HH99pePj/hhq+/g/TrZZqO2zcKTV2DdtqaNOPwwEzyafxuTd6191dbViSNZj
0/jII3ZFBFgM+GnNDK3UnMJ42lPqvUsz8R8+CJ2lLdZvRZE9r8nIMOtiBqnXno/ZkUXDDyrodOAJ
DKFf/55rq4QCMtqsW+77AnQxkmANgplQ8DU5Pccecd91Axd97nKUcP9+LCD9N0oubk3cYZfL5KW8
dmftOKWMXVMygOpOalFzFQPZ99ftMiirbI9OrBHkAPZykKEIBrY4mm2lEHFaaUBPoydhNxXNt0Az
13YELmSAen8XKPYGMG5sqdcbn1WgpOpKq9nb1Ozk4e/nbpM32Or8AEzvaagh7ZKQcMkqOzYJaP+x
zmN4GpwDSW9F3yuhYoORosSMGvPGFL1cpmnOmEWHn1do99MHDVedQ+DYpJJCtEegkuK3r3/alQkE
EQSVLDQBwcXYA3UBQG+8WEYMIJfQPsFGh76Bl3NwIwC+fN1s3CRYWoBKtwG5doXG0HGoDMaMV71H
gsKMwVTEAA2DcF87b/2a8oojfb5xu1yZyotBd9GCNkLSiSW8ise+B7igm942czPeJ2K139Nh1jf4
kFemEvrK4F3gOkM7eu/dYayvfJ8iqgulggIrmZ0h7njL8uhKhWVT3dusO6BKh22/2yF1v8lOQIO7
Wt3VqUiWqmJORlL1iCZFXDv+eeo6etRgh95hweGa7Te2en3XXAlcIH/j7ZFAd3XzN73cpdn/7PFo
Uy3RwMp27adjqh2CjmOXffn7ofC6RizG/Qw4w24VW4X2G/gBdUVcMZ6H2eH56g1rocY0vbFLU/zq
XTqyWXah1gmWKTqH25//cZOB1OeLnrUwzpjS5Q7bZHyGEUlz1LhNn6S7lR6mvuXI8wTUE17/zCub
FWMDHIS/YHy0X1WI5yYejURTOdSJq2Cd+xyy8l4RSFzi/mBviYJeW8E/x9tO7B/fKikRSxRiPBCG
VZHWti9SGo73vgnaGw/jK4cf1Z0NhgJoI9I5/3Ko1ArttkFWV/7K3G+zQJN/Dtv6WfIw6fIWlcB/
8LoTx9cn9OoH4oGItiCCzgsSrcGZj2pIb1QyAnYS/157AmDEu8ukYTc+8NpQCJ+bZhE6znhGXX6g
q7bHiMywdpbbktCaf/Id4BlGyC/fGOraXCL3AesaxXHgtLYY9Mey9aNoR4VuYwWjhw5MWdkfqAtL
FLZM4dNqm/4Yg6xwI+26tjf/HHT7/j8GTXQUOHAEwblI3OEu1tQrBt72d70x/C6d9N+K4OCkb3ie
7T0FAj2o+5fjhQySPg1hbQWi3qMQFne6YUekX/GRgKNc9Fl6K4+4Nq+4ntBO364MvOYuh5z8xY1l
Znm1AG0MOw28xmDkGpESPOyI5T1C0JGP6d/3WiHUDA4QgBSbZ8/+1MeNS53MX3ilO2WqaYSpg5Ml
+kGb6OffHweAMDdu4KbZvHeJduoeuETi8gq0+ehUQ8i64HNgiqF31H84eVC3BxAM0JCXGEzfkHFK
pOJVO3L6FNGuPQNLvpyWKbjV+n955eL9CFgpcrINwxTvls3UKXria1JXAKR1bwF97R9CLW9Z+77c
/5i1AFU9gOnCDW9xuTmgLzERsxGoAnjeQgzAHOLUgJbeu9/lwoPy9ZXaEvHLWwgNYyip4wmC0jN0
vC9HU97aZXwAEjvpmDjKtU0PAPc8RaaRecIme1KZbqGhp8kxCOdbDZyXBwGIMBThoRK4kSz31Xhm
rDDeDGZYQ0gEMb9puYMXRf8+zIyGqrBUQE5m4/Prn/wygEKT0kfJC/hkKF/tG+VpUydhl2aqwhNo
KppGqSNskp0CbnJ/awGPfhvIIHgEYTzg+/cCWzPJ2ORkk6hAioRNbG0o5MSp6rI+9+OkvoEof5lR
YLTfXJBNEQDxereWGQJZPDbQ1ySBvLOAnZUrtB0KPwFoSKTdO0GC4Aygyun1Cb02LsDPmysASHDw
57octxvB5dQ+UChBLZLHyW3rJxvDC4la5z0Tvj52NaTq/QVb+fWBr6wkkFcb9wUiW2jm7AbmLnxx
MLFtRcfRnr2pWc9+YgwAaWnr3nJnufqVKQorIFJCr30vAaeDWcZGzW2lwJtAt8J4Kk+UcA+NWZ4a
aeWHLhNL0UzxLezbtc9Ep+R/Tiq4qHbrGs6Tj/K701RD5CIfFFNwlGSdz93oihtb6OpQIGaAGIL4
hSNyuZQwBEQU5Wqb0TRAJwzcscgZ6VMoh+7GMbw2nwAXgQgMmCRwBvvII+usrZ2+rZoUXEnQCNVx
cKYe7GDf+zQFg39c/MiUoITc8mnfXpv4jsuwh0t/I8SiUoZcaq9XrCaraENmWBfAW2gKcrw9PHi7
DXCTyxXzBMTaiEtYQYJ5QRDCbpClobIPS2eu/ZLCC2vOA73OcS5rR7730I8g0HAOZJ9ba8OzAHpe
Fh14qUOegMnz7+jg/q26JaTflwQcoyLJ5kzkqs+kBGUVHiX5ECYaNqRwtLTFwhfcLL5gHONwNtsT
yAzdgPxSB/9MbSPFeZ5Iaktfm0AXZsC/iYEaaMwyAaRybsehOblRI1QhBup/4ZDtHkut2fIGmhK0
PhpqnH+iJcpOXUwblXsz5+mR4qsr33Aw5nQ/G79ANYqpKtxiS5nBcbMcnFqBHKlGD5AhTOHZVT0V
OZROIIpoM2im5AqqYY+Ks/DfGqqrY6FrWDeAfDcNEpvW91ieSsep85a76/3EmRNAZaeu3bMDLA3w
HhNefPnSo3R5JEvavp+oBxVETmlybEINv0+VDtnP0HfUD4Csmq0YqNs7U+skvB9kyllu/XiyBQmd
6dwMgfTepEvsPjSxa4N7Nq/0E14D/vO0cvutE7z9Csnq8RugNMOUOyp1M3RbguYh69HTqoiKANki
kRN/8xI8KooxSS09uCPeF8pzlydcM+NwxOXMn10FBnLRkEmeQuhQQZxa87gtJn8SspwklKpzF5II
LF/F6PyQTlebnOmB+MD42fUsh6Ad8wzSBkPhGNd/qwNgi07rSlpb6NYESTUHSYcOAAw1YWcQzoD9
KWgHpTmUdPQnjynyxlsazctxCPWXmjnzhn1tElqk89Q+SrxTfvk1ssCcD2AJnCbAO7+7xrKmkP0c
BI++oTWst2gL4c4obTpTerwXn+GgSfpiydbpblRUDyU0CfrzFHRxmDsuAVF3WE33sZ0ohLWUJLMu
iJZYCdpKOJUBOBH+QmWrBWYIXOIxjw2dP8dENuROYLAf4NEEooA/BIBGeCsjGwDyZvluIe9033Qy
/gl5LdxiTUbWoRICKoNVA9WkpgoS079VWeAkuXKz0c1prNlBocyd5DWJzL8+qp4/mZvZOxuRpj26
zup/0ImA5ZLTd7HCnBAXmSms1A7YxFCXqUPKlyIZ2oxC+97h6kDZNI+lFcLjh8Wduh6Sw34jCkic
9cvzyus1rlpLYwG5rz5+GFtr0hx1KPcbtW6H/jrgtWcb+A2uwaFpfkwSHp35IoRzz4KJfofSy/I+
0j5qKmE9L17RorT/oBQgAAUYvDz84SY8S94uDdT/BtTgpzJMpAaVPxxmWaxkDequnJt+YIelhjIy
VgNP7qKjEyAwxsTwigZQJvsaDo4XPhN/DmADojRQgrlOrG3Pk+8N0O9zlGQ6B1sl+iYMbJsOQxK3
/b+ADAHaO0Lowq0G5PZPxquN2xVhy0hY4EeQ/o5C+LnJeaKZfUMbb51yoGLsQzI2TgiJ5R4QQ+uM
Y/0lckIALGav6yyOkpOcoaszTrnxXKWKpCVEfZjmMFiO/UhNk1tnjX7B75M+QpEvZgHEnb3lLW2Q
AhXSKofm6WBninS1Fc23DKSyMYeetKmfNIww0jHvZcK8d02KUkCxxjX/OBjPyfIk5FMDhz9vAvIB
ykLQMxocC4CkmnVfMtoGQZ4ubOHHLJjM5yiiJM6Thqb+aV4dZHC48xN2EAufvcO6Ql3jsEDv3n9Y
oOMjfk2rR8n7YGSdeteTPny/Ap4OY4cs1P2bqPZ9/qhTaGX+bB3idfcQOMjYm8SdW/8LBO389DGd
hsYrUWFz3g0DG1oEBBrGAHYqqOsG8ewHRbg0NT8qN25+ZW1iHiLbWH2SHsLNIRmgIXvKkl4ireeG
SUhVyX4turiOsYjcUXC2iK0+BozY+hA1AxQoBEnML+ZxN3i0sRD/zryPVlBsYi0R1DrjP9ZibT8O
zqzJXUzBdS6HmKfvEuN6okIvTYyHJTT9v7FJuhgALLZ8dLSZ2sIgGeQPTPM5PmT4PUG5mgz+c+Hi
DfTOjcmU5nMrHX5qnRBy+yaFYg8kl5S6D0Ie0W+Lnvq6HLtoXcuwbYchd7Vq/HdK8o69xQaUTRHr
oHVkIVxstzcJMjGIzvMEVJN2af3sGA9NLPN6DAMN3jJNknfANTiuLGJlBDn0mjtzOUEJFiJkqhkX
dWjxMfJxUBSIWJebRosCOhY2yPlo4nuUSydxyqY1yQ7cFQvCpjMbVNEIHPbCKqWS6588WOlXHUS1
Kmgn06TqTRR8bBPXjg819VMOyB8MnN4D4h3XZRfGsIqBjLEJwF9IfWbWGXJFmVqRnaQMt+njlAzC
AdUAntsZhRgfm7N/vaBl7lPbeu702SMOZVXdruBkz2g3RsEh7sSaHkYV23YDp8ZjBWlWiGQoTQGu
OFjhLfKLSyHw6eQMUKTm4ChngqRXF8Ju/qjruhnyEHj7+heSRmif4n5GVVvCUE8e0Yy2+kPsuONS
qEEyREVIhnqlTboeKHm2NrjzgsVkOPJeHxzq1CQSUL1xHPIeeCybJ2syuP9kPK37fNOrCqAuPg8Z
6oSgmReIXp3NaRrMQzHDDwEFaPhNJYXrN4gA2oUn11ZC0csDaDCQ6Fkmwp7MFIulYoYs7NGfh/5+
dNq2Lvko2wcvaxxxEtD2dgvPtvT7VGMNIfOWNi2w9QBEFTWXPsokrTZZDgBotJTMiGy+0yGCXL76
1K7F3M7qywJJk6epWzIgpsdkJoXpuHFzAh7TeabUhhDh5RrBbfL1ZzOxzMBOJKZBXs96eeomHTl4
fLo+LRaE1E+ZHeHPBF+d9gmq5wi5AvgoVnoIBU0emdDnb7mr8bTxwkaIvKGaZyUoEiaSiGHaD4sx
9Fdx0Mrtm1I7tvMPC2nxmG6gIdaWQbAsT2ruxqDwUE7jec/iOYTYuW6nAjXn2MdmXCf6hoIqw34q
Ueu5LfqJNMCsoyrXFVGbIiH2amhr5jgQaX1o+zlaHoY0UuFZhSzwT2038/kUKU8PR+oQjd8OaIlY
YJ0xiiz+IIcllg1SIKNIBpC6TGge1lGXPcqwb/XjULPQ4LcNoLfmfrIuYZovYeLIL0hX5fA5kUNP
nojIKGKgizze0tyJGjPcT9ZfUcr2Z61PHonFGwroBi0T2TB9Dkmq6Fjibw7/NTIqIlS+OzWVEyQl
uyp24MCY13WK7AzBQYQ5HT000CEKoni+ZAJKfvNk0v6EwszglNDeD+w7WCiHHz3839bjCmwGzWfH
H8dK4BwMB99d0m99vA4khyN3n5ykovAowFOSqyrICJnubZipD8mKMmcVJjYBi6ajcD6oI6XHp0G3
jpvPcfIbra/hRZMgQLC8biOFSORAtftxRvoMSUJcLVPpjYT/iOYkXXBe6ugf35JIFjbJ6LNCTuKX
QGGEJyd2oUa2tBkab3jeMA3XEY/4sDkL1QP2H3GOQQ0Wa56hQfGkgqyfj53Cn3UpC5uyAWb6X3ij
wMNyQK/0HQ/t/FVbUb+RbYAyMW/AnX9ohjZE/iEJjVDPtEaemKsoyCQ9mKk+YWQqY68JWAVVsrCt
smHyPkYNS8ZchwsQbSCJd0+w6gCP1GnDMStAYPDfyhkMhxxMq0wf8QSTP9dVi/vMpOlwmkVrv0Al
MHuslwyGOmYChh3Zg4f/Ip6yRZ14kxxUEzhPXdgZhGAWpGcDP9KfDRxdu+fUGv8JGzMY8XCgznvg
HRKGFK9t7gB5IB9D4QiVN3hNvCMNoW4Z8rH/gM8K2X3COopheOo+zc6SeUXnePoxi2fXR8KrVnIf
93P4WbnIYvEpZNGneon7oFRBBLEOvN7Wz3DMwIkPMrOERzXCTvIsU9km+SywPmXak/GpXuSY5I2p
KVQT+gmz7eKuu3et7/7oQtrgnoUe43d4cvk/nZ5CFHLRWf04a4mbLTWTy/N2QvipcBTCL3UrdVdJ
kOPTQugoaguOF0+UL7wGxy9M9Zp7lHvndPS3KpJNKQTPglYV2exOfhGE2iRVE0zeQ8+xRyG7HRGR
16pdRfF/nJ3HcuVIe6ZvRfHvIcEljEK/FsDBcfSu3AZBVrGR8D5hrn4etKSZLhajOK1VR/UhmQeJ
NJ95DUXZuDr6k21XaA2gnB0JM9PO5BNasnfqzvkuRw2cz6q6MiWfXoucG6bhDlmtyu+vicTGKkiq
Xhj7nhsAjj1NiNdhqWecBhVCSIdc5PHLsI4ZucKYWSICr+84QW0CVbLIcxOYPtLc0inNWR6s3jOI
NxHbuGjMnr8N6k0v0D6uKifM16U4rGM8zUGVllZ2PypD/44pozOGSevm1b4UM/u/I5XO2L8ImXEv
OMb33PWLZFcLgyA/j53KIKEXoClq6pZzODiFWewyHLXzwIA8NwVyrpQdFjU4Y4pHiiKrM00A1LXK
hobT9s6zkmM3R1zbSc/FXLRGYPh6ax/qTJh5VM1tpqJRuOifpPXgh1ql4oUXTJnlKDOnzgKj60Yv
dOxEdtdzXDTXJfpYQ4BWju9dxSS7R1WU1mdAWfEY1FNf9ziq+NZDJkE3U+1J150strvBGk18THW9
I6w3M+pi4Ty6471j96YMRkfa2blqaTAGkL/tR1wZ++XYN5n/GaKtdZl1ifFN74uquFxT1Me4U9e2
CaeqsO7MCr/026xymufM1opqvxLVvs4rl3FY8BX/qCHUcJIsq3s1lXScAqLEIT0uZj0yn5aW1gGg
ZnNAvaNO/aD3NqkCM7WJWKrV+dZUs0rORV9h4+hMnq1CeHaCZpktShddp7lnmWL6zRXm9IV/PVbT
4lLOodxyg3xrPgZQDfo7MynjdT/pc/1a5vOiQk/MPtHUHAtqQoYtX7aMhMuNE3vak+6qH1wERorg
YZUiMVeMTIjjzeletDOO4tQD1l2Z1Jp/YQ/SvAH8bDxUja/LUFfLeKKjKcmaXDe7q2yxqKAxkTEL
HHSj7cATRf9kxHb6Ylqd/TrMg09vOm7qwzygQRaSspGK22S/gi3ot+fcW1UfDJWHomZaN0XMeW4s
r5z9Xo3Z8Dh9s2pdK5j7MaHpO+TeTblpSwKlkuX32p6G6WCXft/umFMcUZzEMe/jtTaNYJ5Xqwy0
Gt33g1UQCwTMcffc6Fk1BplyxjkAllE/ul49XAoIA3VQsRJuujorPqdIsb2mUsRHIlltQqG2zIg9
eueUT2v7ZVIQRYKm9SkSVFZbUi/HCZXOrTtoJQFjbpyHtEjTg1WaCbW1jhJ3gLnjjIyWn3DMZVM3
pScH9/ImpC8EjqYedDIBvazN66F0Fwx/5Kg6Htw2jkxGlWDfY9lNxN9QD7jZ0YLLSqvNd8ky1ax6
X3YzYcDQvFBwcXVikWS+zwjeK2yFUCcKssnRfwha20kgm6zwYCwV/UsJI8wJmq4jZ5272bvuuq5G
S7bMjAdL041vfiEnI5yHzvw+FH59l7Hg11C0pjp7S9K4oTYQgZycEUViapOiPuNR53uhlg32Xi7k
tZi+6u4U5IY3O5HbxJNGgDaVC4dTk35Bwaf43PpG/qXPdEoPvb4kYj/EzfTSK1nf+1lN/bL3nd7c
iUY4X2M5F0waxaaVxrKlv6R2bl1OwOCmUJcaNlmrq5If3lQTD47kTpwDptC/OpZsKGklKiF0mtr+
0kG+TSNRz9dLXJhXGSp/BZdl+rXzaPSZfTJzlX+pBKJckeyF80q4tbAbtdZ56F2UCXdSX/LPlHCz
F6MQywgbrFbPBixXk7LCSgzk4EcvIWSMoLxwMq9fFgOEdjAM/vwJAGc5hGizOKxSfITMKGlqg+gp
Lsndmn5WhzLGSxfVPmEfWzdN9KDI64WaiDdqcpfH3XZi46V70xbGnFArE973Wbb9q4IZ1geV5+H7
Yg0Uy0MXpaJ7SKxuES59237Xe07diGUlXheO5U/AxOtPqehNqg+pIIKItZoDtCjapgvdNNemaLUM
3KNqN+Nb512vexQh6NahJ+grbTf7TrtdhV5zatTEUTCNVnrjawlalo47TLtcoRwZKjvlEppIiF6N
gSAKVmclTuVY4vtLmmN/GjKAO9ciJzEMubAHl+0xlCioD7KYEW9FofKkp+ls3la2yxpaFYaToZwm
cUPbEy0qa5Spd+yo9pLd1Y4tzxZFxiIaZFacG2tWal/q2uAHRqmLORwd1Rihhy8GnYvZdlRg9o77
DPii47Us8WhSsqmQwTMoMR/8zJisMKGvgZBOLvOLAoM07crKyPJ3yvK1JvAGi7qNnwgbtENuGUTl
yqupifdZ+zApPU93Y23PQzCU/ihvqN0n3wYTtW4YNPlwO5TCAEq3Vs5NWTVFciq45e/rWirYCpLg
P4LaXo9BD4uth80+E65WRm13IfYBxmHox6yI2kWVD93gkqqOs0swHxN1dCB1HP+qRgEbPdFhmK4h
9FEn8uEbr4E5OtxrohBuS/BsrXlQ9lPbBAbVxgezmjR59Pss+0o8RB6oxY2LoLhPUQaGZ9lzINGT
vksqq/6aenb8NC7z5GxVZIThB/oSXjhlZDTh2vfi7FZ5o8IyaWmK+Shm18FMgFYe5lJ486mmUvcV
nyT7LtHcPA1bbns/SNj7xU6fDGPETzoerxJrdlG/ovhiBGiOUGGrPKF9nUkvbuQqhsdWLfltnTcE
V5VXe49sK15S48X5RT3FZPcwpDzzXvc1LT3hhWuBzx2aassrHMXPaOqiT+i3LEaBVEM/2OSENklE
pojiFkFWuYs9BWIPl+AmC+kTiYOdKBOTpyq3a65Ip77j9Khu66qYM24FCFS7LhZGZIm2sqhjKeOK
8E2xlSBUCe+ya6iRXnbkbGgCIul1FNOs7sRkLN/GahzSsz/0HIPJ2JvHvnSkG06b9UlYx8J71Vph
3CQcNWzhJhnyqHBn/wmhHYM6bFq5X5e4BWQ4+YPHAotH9yHvuyrDhcKBoVeVXeMGqY9eTeDljSsP
6WSOxl73qAdwu7UJgMuqKGPqeSLJA6tzx34LY71DUVO+281ZazyOtl08iWS0r7GjXXDW6nQqv3Uy
LwdwCTZ9KKvKGtRANR9lLV/KL90wxv0RPGyCK45ffF9SSBFBu7okRHAJ9HLvdXGhR07li5tqGNkc
cs5o4jiJPVPYJNbUd8qRzZ1LW+wP22xVhgIxgRAnO3XWwEtKgAnFmoiXwh6yF4zs2gSLgmw8Jng4
5pd1NZJpmlwBpC6OO58pvaG03SVun95V1kZwE1VXfwAy/RVA4QNV3GhRBL20wd8ApGK97VokvWlH
jzahly/1faP3BuaSUjxmST8//b4L/Q5GkgFtDBy8TWYT7bGfm6Z9MSA6gA0HRprVcm3F/RzmPUdn
0uOqFRs55TSSilNZ9NNOasrfj2X2kbjyO+J2fAmwkRtgfRNeewNOYbEP8PtlCbo77i5W1sjD6A/5
j3Rt3CFCV51IUiaoZAdqldw/8L3aZCcQ4DujqEKF9veT8itWhgYrgCp8zKgIws/9eU4G06hL2eL1
Cb+6uiSFrx9bq0w/AN3+2salLQRs3ts4JOhKv535xe7pi6xlpCdIydG1nDgAHHGRVKs8/N0HAvkD
y98GnEMU/HZVSZqjbZH4VeQXyg9G2UwXdDn0D/rv7wBiNlYq+gSAcbBe3Nb2X8BvdTmsljeXPFDf
cQaUbvFar233KGIHJuqKr12ntfPD7x/tvVmkwSEMQL6bF8H2+V8GpR49gZvyymiV7RTW3mwdbb+O
972sqw8Qhe/uFeB2GxEd5MYvJAQNQ7QVBH0V2TL51IxAeS2l+pBOXnWJEUd8NBFM3CN62X+qrbUL
i8KsP1IU/XVtsij/8h3erM3E1BJrGnyed0Y8iHCqqC6lVph/H+CwebGj1gzQABGVN+eQ7mKJvFAL
iRiLskSvZy/UiTGdXZX9QjOGcCDLlfwKpuYjCeX3jkAmeFPww/gZIdqf3yikyJXzKKuiqrDHy9Rt
wVAusgNVgJrfoNFA/v0Kenc8ZHgccNPIq5gb1uMvKyht4OZrRYcKrV4sEZX6KRRa7uyVoBk3brK8
vx/vHU4qrxBNms0b1eXo3V7xXwaEoZnoiyiqKC6LRp7yhZHC2hTx5TI52XU3W8N939Oeq/C2wbd5
omts5drqBKatvCipS3Eux9z8/Pvv9e7KQt0MWU/EyJ23MnhjJaw0RmcywmA5/6aNUMo1pJ6D34/y
7mxjsg16G+AMOfnPDy/HeSADNEGVrdQAUl+rb3JjojNNlnfVEVV8cJa/cyjh9MJBi8gTBeK3oHjp
tK1QpAQRpqj+yRzHYU9bU1A1A/Olx4O4W92uVn/3KTffA9T90OtBR9l8K1W6trlhE7VWUV818asr
svwTpKjlujHm9bTYEHI/eMxfz6Y/R4RTjRsSwMC3rFFZIgaQLrKOXDFkCPEK+9EufEpn3uqGKRjv
sCpY3ssyULYzXCAUJXiY37/bX1BR23dAMdUBPQsu8i3keuiUnWWLxsLWXQcpq9U75/bGdFPU26si
Mfee3nhh1hbj35WUY2QYGkw5Og98gTerijaaNcRZjzY5rtvHcWiTCCBKHzTLhDeUsj+SCP9lFW/j
QdjClp5z6peoiRt0SZa1rPG+MbNnTzpNsXNJo15W9Fbb0Fy7j1w1flnHjLhRjzeLFPBcb0UW5tKn
CQjKGxqLwo/OdfobJQGnpNjwXABtcK/BT7gfHAm/XK7boMDgXXSZwNm+9eNOR1V5iMHV0dh4VeD7
K9xIOpfgBIuPQpT3nm+7vhllwyv8KrqumTZdkipKXb1oA6GVbXlENszwAmvVhwOJQ/6tYnIPv1+z
f26Mn9B0PCOSwkDo2ajIBr1ZOrUCSAIcqIk0KGP3A2ksNTEfR/AimyxE0tCr/UStL4vaJvE+g0eu
6DapOLmUYLFoSQDsiiR4jgcpjdgLCpOG5//iNIEqtcWItCF+If8Se1pKOnEdeU1dHTWKaRG44+bg
+dR+5Lqom9/PyXurm3oqWHvCue0a/vmMTvx2KG2y/KiZ2iUUSyH3sybtCzTrcrSvso94sX8u3rfv
gNtwI7xBaOA/Pw/YOCWd0HJooniyKTvr8XpLcJHMFzEGVjfu4qxD1C3S+jpopnud6VV565iqi4Oy
W+27pgf0/venHKVNjm9uKh/hmm25/uWOVkPTqr6KmwgX3DLy+7o5UneREcJcxt4F7fDB+f3OTjOQ
38CkAkMgWE1v4i2qFVaV6BNTnlnpceyGF7E4SeShmLP//cv95ZonnIMXT5qFsBtUgDcjrXYs7cSk
W5IRLPeBo6fWK0p5Hwkc/noXbOsHFS5e6QZvfpPdJBO+LXh/tVFeNfoehA/i0palnb21QHJRgM9o
Y9c6kTF8pE71aza50UQA53KSQA9D9vPnd4cDul+7k9VGFp1I0uccTIbryt2AnpWKmtF2TkM9jZEp
iXPswW9uZDv2X8iQPjLd/fWtYo5oAWg3hMFOequxnU+kkTp4DAQCvPiozdP8hw9j53YaRDt+sGLf
HYu4kiSegj8Kjz8/NT1HD/wzY3mtPgTFbCG6a2RrMC9LHv1+Cb03FKRKHzNxAwjyW321ahRNvXqi
jfSlt3csseJkxuVTbrTZB6fzr4t124VQL9ESRrDy7UlEq8QC5+rzKud87QOqwkBCZZ80yQez9wuV
hDWDprzB9OEGxn3w8+zBFmsne8xwkuqWT/3gPGqwH3aryvpIOPhPrxblJ3fDHrRam3+wJd+bTx6R
0semwcOF+/Pgfa1bi1x5ykkr/H1Hh+YEGCk95t3afDDUr9fsn66AOJez/4kl3jwnrAOjAR3TRW4m
hn3R6M7tQuQU6W7cgKshRxK02vzug1rHu3vSpW/2P+O+oQGYTiv1HItVEGScCVOrklNZesberJp+
X+FGuUPosDuVme9zwwzdw2p33nOFZ/VHJ/s7k02iR4WImJBiyFsGzWonCA7nVYcFyOiEINL1s1tC
zW07/yOq3DurlyXL8kW32eHVvpnsEnMESX7eRQtN1R3VpuGiprz97W/vxk19YSOOMhB1l59XDxqk
Bvdj20V4dlWHRi0ywrnODObKmD+4pX4NDCAXk9GQvcEg44j9eaga5bzEa012SVt0kVfg0Zn0VvU6
s6kCb0Yh54Nt+e6AWEDrPIMJ4fjNNSy92QAP4nZ0mZBznGBT74pc/ABNAPtA5MUHu+O9tcHhiaoY
8jHAmt/cjbgxSzxg6h6NhMQK00roAbKGergwqR/siPfWhsDGFaYhtwMawD9PJXBpdy583DI6ZvvO
mHAA2/lOBqnr96vjvXGIqskbUG1x0BL7eRz84RqZ5wkSvIPnRX48XEME+cg37b15+9Mlk23lQjB8
M8hIQqsl8dRFk/SRi6VZsE/ccd2Jin3+++d55wDDymvzrCC04MHeHCS9IQbVzQ1ucLa12f4itRen
PRgXlc5XaM874Ziqvy0NybKHV0R9cavAum+dy7Dako3Kpj4ySjJ3v5u6IzSV22bpjQ8uvHdmknNA
9zYrZeKnt3IBBqzCavKrPvIybD+mHIu7DNpwOHk03X4/k++sDKYRZSB30yaAUPjzyug3yjfxUx8V
mLnc0oVyA3sQ6oN1/s4O5lozCEyomvrirbenUyH6Na8267zIlyiTtTxW9N7wWqDtRyn5fxEGQQil
HIyqLIfhWwaqGfeWUSzjENUSxveIRWzQVoSBWSnn/yo6/Nv3+d+T1/r2vxKU/j//g39/r5uFfrgc
3vzzP6/S713d138M/7H92v/9sZ9/6T9vmtfqYeheX4er5+btT/70i/z9/x5/9zw8//SPqBrSYbkb
X7vl/rWn8PjnIHzT7Sf/fz/8l9c//8rj0rz+8x/f67Eatr9Gg6H6x39/dPrxz39s9ap/++uf/+/P
rp9Lfi14LZ67sX/7C6/P/fDPf1jmv7qkFYhv0QXgHWzVzel1+8S0/tWAR0pNF1rptuJIGaq6G+Q/
/yEcPkJGyDU9yN0cv6yivh7//Mj4V5C7MCUhhRJMk0r843++2E9v6P+9sX+pxvK2TquhZ0yPn/+Z
PbeVp3RGQRWU8xfx3J+XvZqtJE9jU+yAjeZ2lHaEXMbcuodiXN1j0jdesDruQXhok3aj5p1Ekdyo
qU1RsYvX4qItUvcA8u5bq1ORNXwAImuNHyeFr5O/gjg2t+UNf49GS6/fVQlAKpg2xYOrGS5EG3sN
pOrObU4z0ctQruz1DmYUxLSg6EdtJ5akP3tVd3DKdX6Kva31teoBUrCIQWiZE8K9d3bEbPPWW173
y5A2I/CCZqW1TBdcuqK8gyU2HVXZfG3s/i6JM7lT3KPgYvobKEyfRA64u4ulfmmYa7trNeD/OhB9
wsBhz0nTHByEiaxgmfoL8Ipt2Ph+sq95Q0HSJtNFmS4/Jll5Ue1WjwmCkSH41SsYK/1tprSWfnfi
7iujq88Vvf+TJUdrX/VWfnT8sr5gjSSQw1s9LNtCO+Zxnx7NOtXCSpfjxZyjq4HtuJR7WE3jgaY8
HT/oOxp+G7idK9TOP5FOtYEO5v+xaGvnIsVIJcjlWO/ICWeYXYA4PbVe2iId/xhwlQBvtt5DKDrb
DmwQWUJ/7TzjMmtXgV6yeUlzYDlnyKv2AX9fRslE31Hl3mvbwA0OKlc1uJk1M5Sban5qc/uHn2Nu
Pbh9vfe7zjkDk26O8eo/C229AUsFas/Ozb2qgH4g5dveSAivkTYLWjZYIYHkqC0k6bvb2VL5lebW
33CFOs424OqgsAr/BI542Mk+A8IVu/4xXceTVQB6jDW42KpGPQNYvQiSegM9DelF2oHJkugWNxoe
ifbcBcYKvHGZyt2qSe1xSbLhNvP87puxuUinSVscIVjEF0krGtiMsZyCxVMHfXCeM8PebSD2xdAu
kwKJ3gLwR16DD+c9iqa/nGSCtKxzKWtxTqryswNLisXGu+gCZa+YeRpPc19lNGpl0JYSPGELsSmx
jwq5LRAsUNSMzliPsVWSRdILuQF2j05kPXaCbUGZhO1p959A8AsQaW6tn4t0ai/SWeueFKqkxdqG
MVvrkA92BbAhvuigZ+3cFZeitc1ASJoHhT6j7DcYT4s8Xl+lHoDwxPqeaUMVaJYJmDkZoYfqY7O3
9SkzAtkuAxVObbg09Nk696K1YXt0LcQXJCWjUp930EZCoecuiN8KjRSb6yboLZVeZbHl3BUQbGwW
ifNjypdrvxyiMesPdYoFXlVoxq7xTLXTRaYDIy+g3Tlr+WTXOECgIth9GQDo3pZN0wZU5RZu/yYN
Y0Xra7LG+ZCvo5vB6VM6In/DfMvivnR7c3xYsesOnFojbgWL84UrsA/7bDgO2XguIO/vjHqJD3aL
p1KIin4RqLEQZ0xegVKuFGPQmT1QbAPWpeMrKVU2nC332XVa90KpVj+C80pDc+nmK9C5A2sKudq9
azfVbtxYc76zancpsGTKojBCUT2vAF7NcdSlzpMjl69rD6ePMsLBz8v4lChw11h8B7Qy7p3aUGEW
u1pYwgnazUBc9wv5Oaz7OblMe8quMKz9cxvH0M+cxBCUuWPt3pQcFzIT8S1V72vX5HAQOro8qaNd
Z9L/gyyIBZmkoUrzb6JzYBCqOVg4P67AHIoj3bVtXCUuNS9OrVArWbn6XInAVuN4o0qnvoTUgVjq
nFahasvrbADNhjJ/ey1Bsz4ZLrhzzfByIKADMHetmc6d74Lngv56sKzeuFxJZw469w3IQ9ogkSqB
nAejDWEEU8/IziAC4HQJnCSo6noI7M1broj7Zyw3A3Mqo1waN6Vffl2A18p1fcy5J5LOPc+NHoE/
Dg1fRTYo9hTgeYaFeTYsYTlLL1QgvEenfyGiDZbNzcdPL2Mg/nBwrovZu0389CxEGrRqZFfWdzEs
8N2AEE8gDFS4GqxoYCAIQMXj1zLVbgb1ebLlgygAzGTLnU158nu9mEVQeJpAa7IJZr+4TUDRG9Mc
2loVQkbPYQXZP/SswcIAlpJ3tZjrEAgJ75x9lso7kPX6jV/X1iUA+j7UC2CS2MGNw26Zywmcfl2c
FkxwHqm7/6jLudwNuniKm3k6iNZXfNmpVEE1gayCWaMulKESALzYLw26/IMV5h19Gm/AQ9smvYbP
WkbmDDAtBl84B+wg7bOdIfee5UDDMJKCM9PzzftZBABojYulGq5MGTtQDfspOaKLml6Z7QLW3/RE
eZALsC13ar176LfJMwx545PjpdxVbeYOBxtqAFyq0k2vZsvIzz50+qvV0o0vQ2YdIVBZL9JdEnA2
mfMCIFAGPV2lAxbIxAzWrLlRP5gCvsvI6Zzrk39q4BQfwVq1j1NV+deLqzc3fZ9xWsgcHC+ob2gF
Tdmy5rb/55iETBgs0WN1Tt0IBSgYaFTd5pn4Avl8OZXgFmC+4wWGW8zXeqSUByILoLqUbM6iG+9g
ua1Rj2xDPmjr93UFWcfJ1EErglF2KY0+/TZx9O9ry3uoYauF0Lhe4ioZgrWSfQD5BAAVXNJT4jXt
3kUNJdIcp3xRYMeuWFjfaqEjPADIriWQEvqpTYsC4xvh3ctydK8LmhTgUlfnCPnjOvbkV5Cvw2lu
1q+VKI8F6GM2BJS1rltEOC25/jhls37CaYkmIHhGKktz/ZnujgCav/q8dNleUSm16Nuka3xax8m7
nOFXR1rDlda4nbZPlwkQpi6TqKmG9ZJue3eYVtgqo9PcZKAigyFPsKgdR5CMtp+w91JQ66LpjkNZ
F5/ppAW58FlD4F7d5TlVcf0VnZpubzfefI6HrVfo9QtCABLmXWb1yXH0BWAjy7vLB9r+Hea3h5Ha
UUTYhSpIUaWH0ZjKT6VhKipW3F5qKnHQpgOy69umPPjQ41L9TIjXXcEQazddh3E32eIKmlUWrIN8
Au20owPz0Nblt1aqhyLXAzzF9sOgbos+iWYaTLcJLgAnXqKAo2dD3QMLGwFmflzhQX4eZxFCGF4O
flFn3702cXalGKtzX0l1W/fejYPENG8T4n1YpsNLtsbIS/eGNoWTbhSRoIcYFjK5pU+cf3Y1WzxZ
ZW3cOA1lI2q/M5EzlWvSsPqxYBYvocgNu1TobVArN9+NakEu2EQaJhS+IryUGp3leP6Rx55+0Xra
3lptA3w8DQaMzL6DBA0GU8lA+M3ezafrDqUqfwYi6EyhmTrH2mORiqa5x/3oZOfLlzrZAOuWJBqw
I8gPVIDss5l5X9J5/jyJ5tAJ/XpyMUwCnXvQHbQ3cr1CEGKx0QqAJEr/XR3LWH7KHLCgK4BC1Y53
07gSt5X9WaT+2Vhwv4qnzfUhVYd1He9xBkcOAFvRSQNK+V0f3V0vdYQDliLgy3TfSs37NtbxSRZ4
fAAaflJe+YeHJ3ycgSWv2K047l1bDUD3tdeuKjUfLG840+6M5CZOXNUPGcn25r4TQm4N6ti8T6YE
mje6C7t6BtvYjqO4bPJRB0blZBe9JuvrfloaTnh7B6yyCVRWEDQlLkGSK/srLYEEJHXnxk30r1rP
/TuX2O/Q3OJtcdbxlSDr1In9uYK3GvQGp9gKxJgLuT7nRn0oQfmheL7cFnMbpHNxclHyrPTKJ47v
k12eLcWVO3jWUTWpcdtUaXas3Ca/nVe5h48Nx0pcWolvfDWwz/g2CPs6mec0yKbZPMQUeFlH1XQo
DCu5RxdNf57wgd/D/POjTB9fLam18JGQPenpMe+MbjS5GNzpZsFeM/Kztgr9VVg3ZWlfW954Nxcb
xh1RvGc3LZo9AZR8zdIUlYYZZFS19tfQLzi/EIALlPqsV1n15BvNfrKznVPJg1FJiFN8qTJNQIhD
5nLzZr7eWIDwroD3WN1wXdFkCCw9zYMqR3apg1ogjZp4S9V+qDdiP7WWe7XUhQehuWnFhTBj65xW
9WuMw91uhZty5VvJU292F2ls18A++hcAGQNoocKKDEoch9TIr8whS5797E8KwtRna0hBED86TNQo
BTnlM4Xs/kKoLt0rb4UjlwLyH10zVHkhbwAH7Se3dFB8qb3yuHT2EYmRK8ddp4dl6e4crykCt2rv
aoEkQyK/uJBinW5AkzpJX/DvbQHgpnQ6/CNKa2euNwmgF3W8jhsY3QDiBY6jFGmJhI4hnZidjoN2
MGfFZdwTuflttR5sZXD8ZZ71Oe5mfVfatfNctdbwtbONnTXktGu0XaZ8LGC3ShBNbNmIT2U5IAlD
YGxP1rEQ0CPHzj923D+HYnNBm3wbsrNXX9jYrKq21c44Kd+ZRfri2Eia6aWXHxzVPKvaQOhGvHoi
fx6mqQ8bdE0e09zU90IQRvcNR1HsWwDSay62tJwvUTkA5JwXtwi0YCuqQ1TCl8zQnlWpBaWm9mKy
nWNqNue51G5F5RTPw6ycoDOz4uTZE9EsVDNmTjiBWFV+TCdhPSIKCDlXdN4e+MvFJomBsVI7hG1j
6KFjmd/HtDtZbltemLqeXdtrMUe+m4+4m47exWR2D5u4SiTiHjsxt/nmTbF/9JTnHHO/Kkh10Ipq
M4Oz1V9vLa18giroRspurtLFVTue54xVzicAIhu0U3VHqht1HqYkdRdrQmWRDpRf7TDSa0OD7Rn4
VpfRKNBLguXSfsLwsnhy8Vkg/DK109AX/WebTvGl5op21/XKDQacmu6GcWmbnY2STGQriQJPWpCh
FsbGZCtNeZs2SRK0SL3skIJZAoS11WXNNf/qL2V2XAYdApieLpfAhJ5aFzlnyyzKl7g2usdcc8yo
XdPqtSst54y9WrV3Z5jCCx1NeCWl3PnxWO4s04o5c1AXqJ0qp1ec+V8bqxyfTRdfsjQVr5k56qfc
KwbKQW6717KGmgoIjb0sUbtRUq+PvV2OB3fm1qkn2Zx1b6n3cWHl0Vqu6ws1Zu3QamBlcfie4iAu
tOaeV6N20Pwa2CUpVLvFmRWqAq0W6JVyH2hZIgoBm+VuymrrfrDctNt12lweBzWTSo1zxZtZuhAc
xXhrqba5JRv3ALfr6Nr4g3sBsGMJiwX2be6NY7hksxG0c08AUteoZ2CrGlUr9dPCddKTl2r6o/KM
9CouzHhXQsS4gku9W0pjCD0AWOcsTpB+7LRSfWkVr2GY/eVk43J5WnTxkBbtIR1ZLYka1B6VjIa9
M3G0VrONbEZl3pidy4WtptmO4Kkg5qMvA2lzi2KD7bbNgRCmCipDx8axM7L7Ua5fLITEEkja13rR
eJFV56zMxJ0PUz0YP9q4i1GaQXLnGiXBskNLIK7+D3FntiQpkmbpJ6IFlP3WwHbfl/Bwv0FiBZRF
AWV/+v7IKpnJjKjOlJ6b6auWLumycDNQ/ZdzvkOPP+vyGQjC1wZdJa62Nn0uQZNgmoNRF4dp8g7u
Hj+qkTBDEPTWW0/fHpvMqJCAqIUZoWYEMyeTf7c4WKFFkb6LPEgot/1RxDQ4t6GxOVddw4bioqR4
T4YSR4PXj5xQDd+bk787VdPv8sT8CqUBug5fz5V6M8Okt+Zf+qZ8zpLl3QC2gd3eYnA0VnE7Cg0m
aLkYtb3GpvbhJ2MFIjmyTdfLUgX+afSl+Rbg1gl3zmwFJYY6Zz63GFTD3RRMwS4BIx1b2kpj/BCg
XEYzOHm4U9/swWI8n1f4dqW1Xjse7mvSZ/l9kTrzUy4z+w043X3XNk7KMZdwMLeYJTinTUaSaZ3v
DbdJkN0l4mYy15GncF3uXL9w6enq7HFzhFxM/GZ4PcGAZKHgTnQ3wzsYjh9Mabaspnm9OEYmTslg
dCBkpquHafZotsK6Xyr/LqAMbevgYNvFvFOk1b40tcJ0S35zMlAnRHIq1l1HNu+xW4XEUpAaGIkG
nIYArs6dReP7x3R65+lNqmekdTRrlD4432kkkcSYk8qPBUvpKcr7YLphi3JIOi+JmAxG0uZvRh4d
50XpRG1o57wGzfxcWkjCcM+JA1ao9LyKcjo09CHvHhKCsrfXU1dn3bWaFsoox33AFHAHMqB8aVxN
v9TkjE+aKTh7bknhOfs2cbStfRVOwvU5a/PS98t8i3l0uVcLhSRNqDiKhnRGiUthV7DTG4y1X3a4
Pg+EUPADV+MXwq6/k3DwXmY5FW5t7iqzfbdK2zg1ocfbNINraDOLuYROtHeU49BGZVF6O9vJPmbh
RiIhdCGPk/VCdkE8IoXU3MXELCNFPM+tXg+qmImuacm+sK0An6bVPoZ5z1i6v2+9+tZcm/sppBJe
TCgRbU9JxKglbCG4SK8Z9l41fOKRpnfM3MdqNEBnhuZnGrML/vu99t2Y42Y8qiBXP5lhxDo0nuvK
x7c+t+n3xOOHCErvUGdOuFvXzWvKEf5GXuelH50n021sbPLFzyyj8mPmXn+qMgxNDkF5MWnRI86j
+atVy+SQTMVTnZCx25XJ9OZ1orjrRWuWkQSsvRurNPas7L3ZAt8b58lAD2lXF2XIKx7BI0768Gcr
1IHZSETooIjMAR7JmukrLM+Otr4Z77ze8mLX9KuL3W2+PPcGQYTahXIwonZYnpfVIvY3XT47nYuP
06x/Wh0pU6WZHPPGL2/KRRDxNwXHiXH0KZd1e50xpu1HIr4WfxluF4A0J4yOnClDWl+L0H/3vSn5
LphyTglJiMy2X0ATQTbLS9u6TpX+Smtu7ZA6sk8vML/JJbcOrbtADl5dGFlj7jx0Sch/jLYoa2Ib
JcNyowez6BjeyuYbbbAB+cbv83szh22x6xbL1rf9YqqDHrtl2JV+4TOIgznZ7pdmzKqvHptHHalK
Kjy4arBFtNhp4PHhq78NpMd0jvIxX4+JjclvX0MCSaIVGuF3rw+dO0jxRnFJAikHWBB58G6Ntm52
HJHqGypo8liRKORfe1nPFxb5E7CRLdoYICA9fVH3nxaXEFVnnT+AVWU7npU301eDBT5BZpfAsJ9c
tULLGrIbjgxmbSh3bkxak+fab9PIQVp1LIzC5F3tw7s01dXzVBfZFfkDgmssbNneyBLsZ8k4RDZE
KBqdQlqHQS3+Q2jR5gEky65m08tjA9HqjBEjdjOccDsjdx6BHF3Zsn80GVCLJFgvK2vSXWP7x8X/
3ju8SrOlmIUtPwZYXW8DI+V7XztE9xgU4/ZQAz7ru3rnLXVLrrxg7QPyK1o7zrMwQ39NAnZ2NPX0
MYXuY2+N8rw2SJkxjKdPuB5jlw0XAlyOIaNei9eEXKBd0vT+AdjNUVCBcbpO8ri6oG/9+tIVTnkZ
Czo9K7V2A4yHGPD3sreSUh5nwZ6jrJhwyz4JYle2T1brMXPLHq3ZDL/hn5m/6MWQd/nK/QcexR13
yyoVzj5eOTH1a7Ab62R4rIbloYI9tpP2VqwU3t3Sd9PeURNv8aTKiVpOHO18zc46la/0N688pCLq
rHKnbPM9E8neD9KXIVjPXR0+1tlk/2To1fKTufirzZY3KKsh0A5GxWORuN1LsMz+2TbN7+m0bPSR
gHE32Xon5RACWybwUWa/uZOz+8NZuY1bY7DvO1Y8gLA8ZqAYu6JkNSkKFp7oIXDXD6bu9ebVX3i2
C5zhVCM7LYw69gacjVZhuYg/Vaw8fHiZs25qBvXUGf050Qm7opCmmeMehtdYIWWcMweBsi+PxrRC
nWwBkeIUnoaoSirQy2OavjMFL8AndsUB+7/3Gb+FxxljJj+HosQcqyvjs7k582H7Jeays7ABPhU4
cD+zdqvjlYKWFrm+1XP+c8XzzcLum9Uo6ENBnb9j0/lgND8c0SV/D3i6udbBbRi7tfXOJUyLlnpL
tadE0Uf3axseaf1fQovpv9NR+qg8+M71V0KvS6KKRLYySOpbabvLlen7vO9wkj07XiFut1+w99Ms
cjvy2QDhP2FFyHnaVizlBmPJqUzELjVKFQHYoCJJ1vtKNuihtNbkTnrEhKTjWYPQ26kKiKHjv3pz
fZmyFfBZgdPUZZydISvqy6A8QOb8BGtp2Bd82ZTMsj2APGI32xoPvqMqoiIap7oX8GxptTHkEni4
S+H+7dYumD70ZPrPlt2bnyYpvV3atxA+aBCe6qoIKUYKZxudy70D7fCGVWP2hOe6i0g3Ch5NYQ83
uld+rMbwBPMyPNQzHHl4oyALCJssXzSFYly1JOputoBzACbnuQ+kPvDcgcuy5TJHgXCWQ4WyLebc
s3FIe8U19do+prD9xm0pjq2cuN87lplACBl/4Jo7Qr18tgMDPFxFJic85psmG1v4DRn1bKk/pes2
fRNNrL32h7D6s1Wu3PVV3pBiH9z2praB/VC/uH0s4EzB/UHsK74MZITvwUjElUytO5Ga6lvtDi5o
LXiA6VCWce3TC/aNqc48jPVd4OXuNVm48BtYGk6VPiX8wy+pDqOl2HZYWpciNtkd017WzjUsu4xL
WkYMad7gmvO2mj73l93fqtlwLq3XTqdGLSBw+/qFtlBHziRejJ6QDPT0D7WFeSTIWQ+koXYjLPL2
DjPqOc3WkmeVjAnbTpjtVsOeFqlGLigSeiRj/uYNIgcMWvfJo6eSedcYtXnsmPkWnvEd7GHFn4bh
XkF4BdDVhrei7tqVOTrAM9tp51unZY/rLdOnfhh+9FNfAOChR9clLYFSnwNc0lz7TGJFaeuHDKbe
3GUXPPb7Xif7UVsZ+DaQWqoVL+1GsOvltW093FWWnNbHdJXeHZe+2q8CdJo04VMU002rQRDkFudp
0mmwQFV6FgFBer7HU1b07CM6gym3YetzP5b0ZsMjpojikmt1k4/tXdp6+W2O65StaFXUQE+YekwT
5LHKd15HliUnqInyPoEbG/vdlvQGo4ypaG0Hl35mpowccjfny3vFyiLlDQVn1d8Hk2NFflAz2TVR
4IkKZsK2+nNY0pwmnThHK5PD90X2tNNz2j8V4YokqxxdxEUbXmkQSb93a+WDz7Lg0eWr/wHZKbta
emRg3XsHXTtoI50rg20IETnVR6A65zlQmWR7PTcnIJfebkprwJbkY9+1OebyUuoiWg1TMgIHlGS2
zH57a01PTWU9tHXYXYeF+ypz5zIO8xJOAp7JYEOeoeS3CucUSu992o467OjpzvMHFhYe+8aqFhXh
N8gpfUuk18TvLmDtjWOdMaAsgnfdQLIa54ybFXhSXyTDvs05ZYvFgHO5lpz/2QlB73ctfL6RJern
9ij78sn3hl0xXhmwRZlYXuyWVzxn3Wt5TZw0ny1+oBz/SijLWxfeTNRYn8uGeXLQPsOjwx+28Hwa
mv6M6W9PcqOAtDkJpqutOPaqhEtm3fVzMB3UOELYCqc3XtfLZPbPazBAPWrEudAeA7URnfgY4wbY
S96juoWoAVd9nszt9WcZDKa47ovlUBA+ylFCJdpwSq+wmNtKnJuwjnLD+upLKxK8KTJgOZiaPJ+a
l9Jy963FwHTlX571LRy7nLZyjOoAbwEWXFJwLhkhFuyfK2b7LAiT8mhRaJ5X5Vj3AlAsz0yl8lfl
43UcjJ4whlKZEYPSh5Fm+VgU5XyX9Qk+zGY4SZftEGMlvkPTfF0n45ipuX6AYdFDJQw4rpwguxdD
q+ImhFKK9maJRT+YJw9U0KlgrHhrTeLD99HOGsoqzrwbTnGTp1X7YCNmiPpcJuceQ8JBKW4zuLJf
Zw/SIkfj/brF3xksRbm3ndc+YHHS5Fn5mdsCkUC9EVJlQhBbV7wjWqt4KYkGKcn9jX1t/ghqZ7nP
/UaQZ6EHmsd8iR1rAHI3+t7bWg28wCV7PWbp7WIePdXsOunTgtvvNi2KUvUxhJoh6C9qUn8Me2ri
oYUlzuA5KjgW966yTiA0YuSofB1B/p2+ZQ/Q4EiId3iCzX6xGh+HQjGvcYq7bKXtlIJRJTG+NnOx
z+Fine1csJmeYrmJmFdg2TFg5r3TQe0gJQZlw4+lDQ/Q/KBceBlHbb5Gq2nf+lPNDIqCSOvsGRWK
exStqFdq6vEWifHBNZnsK/HkW4b1qOnq6G6Cp6IMPhtOMUXlzFQ2GagwSMZkn0fJ2uXhA7+EAcsw
le+2pWm0+6QLjiRnorhxdC7uJuY92xaGpfwQ+yi+mp82bd3GcZmD0ziaOjKWxTkX0owGN2PyP4e5
2hbAr2zCQYmwxBcW15oEM7rPyiC9wen3HE5JdR02AiKiXnqlAU+cTHKDKiZjfFFeUzp8JZPIlN6D
N+f3ft4+rUb+CQz9cdbpMei8h9zxnwT0BmiVmQGmSwOrs8LnVLSsq/rR21sSuW7uZusVWCo6J4gl
aBnczPzpW4Ecd5bhd2/A37D0W5kdRq4dyFewMoM8jhlGsAOL6CG8qwKm3mtr35ks+hhS+49Kp1EC
g7ZqBgYyFrdeaPIjAplc1Z4SNIT66JoMof1WZc4OPkJ2DEbeyHgV7eq9hN1SxyrT2ZmgF/MVJKeU
MX2+G8Z8OK+zq5LgyS0L3nTTaw5uvxLxGVTphUoS6VlobzMsk3NptKz0R+YnyPVw5y3dGoNbF2ea
0hKmOcZQfxtswvENIrVQEBnOeOdqeEjgDu991XGINryqtWHGKkyei8bbjlio9Rp00pl44e42Q+0I
PiNcmCPJN7Rx5Hx5/RvyMVoCe1jPuEvSx6Xkag7YOkgfbqHqf5jQydYJZ6xjBPjOdcuQf4Xb7IVE
8waeNCKhG/NYWe7LorIHk2No7idAW/4YZUl3aUp1Z87i3i/U6zb/PACfUuct4wJ6lFkeiGcBmzb0
7LjgzL0uMxRwfzbuukJwKHiMGAY2eSzQuydkZqwzCURm3L5TZXpw0vU+AEC3ettqeFztWFn2k2Us
e8aiPlqb8qWokSuY5J0oI1nZEvvh3jfcBHhay4iLlh1g/8jArGq1cdfgejoaEGQBa/GwxJlavlak
EcTwgkJQPkMa2YAWaRLbmxEfSVy3a7FPNRrEyV/UE/WkdwXUPHD71MYNcavusRR/vFIEATVOKw6q
lmk0hPNzvdC99SaT5mCe9z5IlWjIoMmNgkk9OnV24KMT8kpNKJ6swYx8O29IZrPBzebzhbqkvTaE
/YBpggDHNwL/xi6r93TIRORDIr+pcyq+tpk+N549naRjArxPtIoB5yITXLv1yLYuuMt1+2NkmbCr
m3Taj0QUPBDYIHYu5/Oe/fteh8m3qh6o6bI0rpFtnYwxnJCyb5WrQ1XGgCa5Cc3pg8WrJh5y4vr0
DTs27BG8U22mp2n1mM2vU/owMI+NJS6RuBjYt0DtNu8Q03WRJ5r5RVO1XPis19zO3Ri0tXFfgI/j
OgVz+rAaTreH8gx5X3TmwfPH4oVKf44WRsc7IPThQ5fl3WOrypKLnVKI7sP5mnbmdIU7st6CJUyJ
1BvKfB/Cvz87XkNpRLz1UcLqZfVfyUe7dMUV8OF022zOvR3cR7ZZdI19HHgtfId0WR4rXfTfp8pt
6J9lEry4o3igjFyDuO5HMHBz3rMkNVN2I5+BQsz9vkDYVsZAss3YYCnMuoIdaGzwr4/HDoLRYnf1
T9WIrP1okmAxohJR8E8xti6HGlKuXRYuaPga10HJi6fXumpbK+qjRt8iXh7zA6RaVB8lD2mwy5Wd
PhRCrY+NANcKO9CjGFPgtjJgm1kDXi30UNPaIqeQydfKDLYjGu1q1+4bu/EPvM9dDD78W+Mu/dFd
M6jtlY9mw8mp2pxM6hOAiHhYgwdRl4fMp1/JhzV8HOCKxAhfzavTsR/bA28a7XPhTFZIN4kexGC+
F4cFrllbvDQqLO/hn0FWGIubiWTAR9DqW7D78EW1zr1j0OHAviQNIBDtpSoq4zQnrKkhDVLrgX9m
/sB/M3lz771arVurz8+poRSsZuvBlvNyGpXa27V/D1AuTvzxc0ZNm4QDcOD5oPvxavLr5LL9osL0
TULBNbNMx0wCbhIvPM9Avkiq4gJbGGTImaBQazSKw8DtCGbOs9NLmw5j5M9uTpOzGNdVwx+RfeYc
qYKCvVcSh5FKl89EwbvtjMYPofF7KuzDu3XyD9DFqbSBFsMC6M3LOKfuU5uxAIUcnVhftC8HdA1N
Mn5apQGss07kl76Q9EeAZ724s0HhdbY5RD3FbYZkpEturLLpP1OAPdpBC4cVHUhwMlI9Hgs6F8iL
SnKzDfKHV+XFngH3k7KhhDHQuM+E+UO5gk20cTbleGNKdeAhvWthnmmsM3nn3Biqe4Zg8DVg10VN
4dA3diStHrIgMQ6zNJpXT7Ab3mIo7qDn60i0RYdUt5JHCRG6GWcubUT2noiHYC6DL2Xnsxiwe7DA
3VrbXzqjq96JCGjAKeWOzX4ZoutolGcb3t5eiHqGSmbdDxOIzThkAnnjTYyedzT36Xu2bk9pqbxP
xeSuu2ImroyJiaIGtamHuRP9qb+vMlO8VkVJYZ/liH0IEYQwHDosF6zkYBuGeGfM+mSyC7r4Ja8H
DYLxvRpcA+VzrsJXzHg6BmhYXUQTyNPs1mGUVPb6OcsFYw92xj9QUKhbByj3S45clrWEYZxrQeKW
aKwvoyu+NSHVb5DX8l4k9ftQDs4t7cryhmk4OSGh7h4XxD9HjYrlK/ZO4zw0bXtvmo3zgLpeXIUn
5Y3my73nVGZ30ZXkoBT8kkVXT2dfFsXXvoNgX6HMCGdL8hsw5bOXbripyW68q4yl2qcbn9BL5b7r
rPAE8NZ8k7P/VWZjfx0n5s1eiap75gu/ky60LXd2Hqs+LaZTAY36A37wHPu5yp55XyO2pBjEcs88
o46+KarpZ+1O57VP+yuhHmBE3VEup3JounHvOvOPqUYBlpcLsCKxHFQydLE7LN8Nf+z3Om/UYzg0
SPpJW+HGsspHH2CiycLaOiSqDJlYt4v3TIIq6H5EB1FpKh0Lv3hDqul+9E5RLHGjZaz7YPjuc8C1
uxUBMq00rxdDfoZUerWaY+4LcddMFK6WLb+q1GCRMDnBxYOZq8s86U8MoKqDMuDO0YGJveURIK0k
306eNx9yZMVI+AKvDY49cluWVwWFELFjDozUdc/CCNQd8yDnatP5IC3g3V/k+u5nCDJZHoeaSUv9
7FsFV4EuveWkJ+8jG8LwptrWHMFc169VCX12TTENrCM/KuTdeufDL+SfMP5QHiDhUVSfGJ0yBF5r
UxyY7CHFGhaUI3ZCXk1tG7B2tYnqvspK/9Qrl/HLbOt6j1qsOtnj6LJQt9hOkRfwTu/Bxrj3zpY9
XPtWoLNqEmc4eaTHX60CYLLfG8U5p5Fl+mEl56VyZDRYw3hoQ3nFcBrcCdUHzCeaKiom/6jrwI8a
k7GOW0Cs92QWPCRrbyEz8Y0jb8TKCmpNXkRJyUF+XH8JMmSVlAslAT2BxCCP6Nqk4PqCBhAlpNj4
nkzVqfus5aZFL7V3u4xbMLXexsRLj7YIUfNOTBk5t01YlcqjMPI687lieR+lRgr2HBDxU6nDC7Qw
+DP5fKv87BtQtyFiGSlvWIaGkVVM9h5ke9HsmIe0kQ1d4RTkW1YMsohonItvYGE/kfDxdR7SApkc
gffaDedTbzjDfl6BbCu9vBDwtnyaM+MeBTYDaT98HXJR76Qy3wG4cm1RG5CTsImH2/Ds1fUdfKln
DHKgqn1dx9yAOhoxATFbd18JnUmPdZ2Y+7FVT4Jr+hFMpD5WhpPsrcyUJ9vwlLkLkELFBe6XV5zM
j6gN3EgyQUQ1u21g8aHt8IxvoMTijhUCxufSeWn/eDjq2n2yUW3scr2suNWo1IRgAhVKJo07zJpG
tC5A98zOjAyT9jXvvDgcbH+Hlb0/o+HMT9TaHDveGnzCieVwl7WM85TRnlqyOaPQK2q0hjk+EsNw
T24nXUJMeCaDFHsBitt+oJfs7Pob+hkfwrzznlaalkkVt6aRm3fDYFhR1jrwWUuxHCvunkNoYrFQ
LhUNshDacgJS9i4S3PkP5vCKrWogvGr2NGQSaTUPk2jtex2gtLfThdW90c/DJ2Tj06kbm5m8Gatj
o2Z8W4H6cuhYdsRDfd/ollpnkRVzpa3WSqv5CIV3uvG0XP4VRv1vG91fTGL/x5/3q43vbw16fzH2
/Y+Gv+3z/vzf/+/P//9p4/Pwtv3PNr5zh4+v/v5nG9/2//AvG5/h/hfcE5/NIp5hD5mWg1P1Xz4+
wzL/i5cJTIKFLWoz+v3JyOf+F7ZcjOiBY8FOxM33ZyOfg+eO/6sdwI3Y/qP/hZHvr7ZSbICAyhCw
YqzHGYgV/RcXn0U/RMBUh/dJiHcM1ushJNtpL9fKOLq1X8V/+mb+/Yj82Tdo/dV2/K/P41++OQbN
jXvxi127EAE6l4zP27js7GkTLotGQLQaQ0javTf2R05qxWiG6j5DUf9Zui0FYe+oc6Pr5dJPM11s
wwC9xFhoDPDwuQawSP39P/Sv/uE//p3u1raArgktC8bBX92NIW/LWks8YbnffbTIzC6Z3YYRgXzt
5e8/6fdfABNl6PFpfgjI8lfaI758y1w118SI7ew4zbN3RIODPFAG6sOfUcH//ef9/gvgC/V5cCA9
gjf7Neo4F2VedUJxShYTggG5OhEYh5y5QbHc4pru6NKN4B9+9//wR5JAw6dZpC26YC3/+nWWsqx0
SVRGVNt4lIyy4qbWRYGsdGlPtjJ+/v3fKLbH6P+CkLafj2eLhRgvlg/CxsQ8+2fsUK+71C7zokWd
UBNvpnHSv2ZEjdQ7hbnys4QQxtBisIxn228sAK1r5z23ZeB+903KNpbTDR1AunRsmT3Kd9BUBgYS
ItnydY4T6XgvJWqJb9lUmx9t7hJO1Ig1eKZxsdrT3/8x/+m74wGxfZ5HcpXM7VH9E0Kpy1vo5xnL
mRl92U1NEsOx0vN6U6WF2hPH5e3//vN+f/QhqVJ2bA8IboZfCWmuVI1vZmwLCBptr5jdfKwT0tx3
rf4n2t72M/z1Zwrgf9oORmWoMb8ljVI1zYGGGYbnRJK/GYbyFAToyP7+D7I2lsFfPmaDUHBmOoLE
PA7PX54+1yXnquz4GNML571smJpaDEW+zqTD7AsFnpIUkTmuM3fdu6XqjwNcHjwPifevK5Ib6z/b
pn979wIaIwtWSmA5ARCEX06/1Pc6Y3Arxlwj2oOA6I+ooX65lnPHKph07HiT4p///s/fjvBf/nph
C6hn/A/wM/cXPoE/dWObd8YGLrRlZPP27xJkY5FDi4Rmghp0NPsgBkKS/z988cJl+rRBOu0NyfPX
R9daqk14xN+bgeoi/zFhPC8zaitw/DedwTaedCdxJ1GJXSHkE08jcfUFRBP+w/nzn754njGTk9wW
lvUr7cIaEqMvFGjsoqLbR9lwU0nUWxkrjgiOtYE2CELE//Z7hx7lAcTjbAeB/CsEhbga064Je4p8
t2yOyyjIaMR5d2G+SiPu/9HkkfWYjek/AnZ/f+BdmHPc5i4PHJyyXx74PjH8dso8FSkCppHldlDi
Bys7wkbLP+H2QpZdIIOnOcr25LLg/hqcKh6I+Dn+/Xfw21kCKAXcIeUKlQ7Fzy//kFkGBaB/skam
sCM7ssbW6I7MF+QUVP9wr/12lvBRtuVtSLaNf2j+UsmUsJBE7/p4ceugOLVlmexdm1XV3/9Bv38K
TxGvEyM7n/LrV7ziYmWZM8xsyFrT7I4shfKnmcCKf3hcf//akK1anFV/5BObv1ZlPfbPIF1xUTaN
jw01w8fGnm7ZkToq/uEP+v3N4E5xGX75UOZgs/zCgUlkS9gQDXZkEGU77NFkGoc+D7x9Jb0R884A
SadMdfEPjOvfD6UNfOZuSEC0rrC7/3oy5G1n6FqwV9I+w8oFdfd1LoGEj9aELLIXKGzhWhB780+n
YRj89tE+1xrlNtWP6fvur5zi1SUhEg0kvkHD15cklZvMqRXDQ56b8KsK7JhHxYoEQdkwY2SzS/sz
KZLhVTFI5TdwyIa6c/D4M/RfJQoZJ6iZPQrinC6GTL0F9KZH0dGG9fIDC4f7GfSnUZ1T0phuM12l
KH8L4ZB0zf7iUiCyQ9KzWPUn3j/SXDM3yOYjY5oARQ+coFtC+3Ck+3UvyNfo0kfmMxg6NOs2thtB
hrCMOB7mS7gg5NM8oBNu9Gh+aXHTUZVYJaHSC0xbJByLDp965Khib/c1zTKzD8U8juUXuZtO334K
oYGAFmsKjMuWyhmTcJ8Qs9I1DClWmbTuyRka41uSz+4nKvYGOaKwWgQPq34oBgxMEUEq/slvTedx
lbAA9viITWziQERuctLZ3nFok0US5Gb7NSm74JVYN59ApIycjcnGr4vsBWNxPA/ujPNySsxvEAgF
Cn/UaQ9kc9g+Y2U9V0gVkW6wrJ/ZBBHRxEA9rZDWYtjtTDcaWSggbYAnOOFbYnO6J9q2pTNupuzW
r33x2lXszLalNqYgZvxWHrm1DVpnAdZRRQu8hFtDMJ4nAgV9+bbNC/LTMDaGz6YXaAXGczQJZGD7
w+skGpqDjKlJsyNHwnlHuIYKdWwA+2G8bUb0Ooh4PyrWvxpmhNK0L3Mo99now1hffQcdRs76GgZK
1jZ3TR1ovglRSyfiJEfhAczecQ7aJlfkQBoKUIkw8DeyfmOzgDQsL6+ilmr1ExHSY8o9KknB9Ngc
wfaclM3/jlT7LWyadYq7sDPeSzbOqIbnFB+DXQ8rmla/sG/6ahhgD5hyfusath2Q4EMQi/ZiTu8T
CMGZQbqcv/iN6ze7qe7bh8zVi9fswr4JVkQq7NUPjtOud0tmht6eQAKaCTnM5TEbkM0RLDSokQBV
pYfYW9Lk5C3r4h3I/Ia20Lg4/yIn19YDEzbsbcXYyxBFMkFue4Jnptt8KoufI1IlFp3WWL6xf50e
vNUcMFOzXgWKvBTpHVbfAd88z/V0SBFNVjiW2/K+qYT9ak6U8vslEM05w5dU4FY3B9LkJrywoYex
PZ563/tKAhSkgMZBRos1WuvdQp7Xd38cyBNMLd2/Y/NBNEdqjuoPdmfnY8QsFbmqabTwQnTQzuch
RarJe8nofXPZGfMOnbT5k6+cUqvvG2J112Wyfi5M+EkUt1Ht7/uhZIS9+mun9m5hkz0HDIqE6D6w
apzICTq4uTaJiCLrHXe0GGve8szNnRts6CPaPRRmOjYcD4JOX5VsMIeUPJ64YnWTEmJv4OuvjdJF
+tI3y1dJ9CDrC6PNH3ojwF3YDxplTq5JM4MsoTw87mNB3GIB2T2ulZj2ftkyR0e7Fn5nlMo/Nsly
42VTHj1WLDnM49iwLEK2W50a00yetvfZOW4qamyzehzfDacJ3/TKS7RFCyoUWQsu18jnXKvZilbh
jzDos5XmkLVoO1sEambYdLHmYAfiqSPfs4p0mqrnnKkZrjEsVgaPqNA3Rdm7aBMHE+vF4nXeo64n
TgMUqgjlO7IMXkW/Ik6Vpgn9rl/7D4K3lDpOo3bRBvNKxxaaKDfq2Qyj5vOXGalfoUi8q/Ma81hf
z8NhGiXw4hKobBpN02yO54y08/vCyXF1jKTfWZFLciuAcHc7nq0MlTfSCbuP5zK138TUBS/NkkBj
dhcxfISr37I56icUXajaHRaySsD9hmxEiKhAxrZLs6HFC9ARSoxJtkCIgfOfN7H5yIjZ+eZJMjJj
VysxcOL7E3tcgaJ2HidjudIsZ/dm0JbF3vRqnB0cye731TU6iSCsER9D0WHaz3SIL79v7QGdeLrU
EfIe8xYtVgk4ifa9OIyeq+3IX5w5+MnPOdVPiCxdi0Q9z+kZ3jrLwkOViu+Y10qsQzw3f5BIXrVh
lB9r5pukChrWXBCbOw3mRTH9gkDTZ+Rs9ZWcPtP7Ff9N3Xks181sWfqFChWZCT89OJ7eiaImCFEG
3iQ88PT1QbciWqLUYqhnPfnvDYoSzgESafZe61ugVdzFRqG1JqaVtVtUx3BIvNVkPxNQwk+piGq/
mbBZe2MRyDq0vwwe8rtdOPMykMjthGqb1AqwyEhbYuTdLiL3BI+wsVnEjAzhvwAypYc17GvU04IT
iVDiam0pgp0I06W8TB3aEDvKY0nOB4L0i7ZrQePcIpswEO9X2Y3OpnDe6ibJcbXNYfg0U3chmLjU
GN4828yfWbTwFTk43nc1JRAkK3W4vFJNBknACJ0fil6QWD0VBFEDCRpoJC3kgU4I0IVF65pAuIY/
dYCaDEVGmEzWFY7ezqWbnAp8Rpgrisx99dwwQ8sgR5ySoTUyrRN3uiDYqpW6rIiOahDBrl+Bmkjz
ARRPFdPRculvJDE934DceV5KrITepmsrjIDOUvM+WblALzq75vdiwHUfqBiTH/WThem0x0X7Ihxl
pEGWV94XCQs1vqRZXH8aZE9c0RLN1r21rKrALjHTS/ZWDWACIpm+uNoV3xxsd1tXsIHaiHYIv0f4
8XGpegqVQ15U4XPDSZqAGtOs7e1YZOFl4vXmV3MZu11eLtUnbAz2DVl1Pg0z0lpvc1wLV0Y1pQ1L
XY5fx5huvcSIKWPQHVut8aLbMcFk+yJtWFgEeAJMu9UpwVO4kpFw/WuTMGZQUEb/raqT5cW2Y+vR
qLBUKhexKDXStkFjiToNCepc4J8Dr0HOlGk7V5ZZWu0R28X4PC6SkyY3TqCZdhWIJuKunwc2SZ8n
UrzlKUaU8xhWJSLAVDVeEiAzmnehlaPa0babfiRDlWoFFu12T2calXaHnyLZRAPnfpImE14skeX9
uandOkKBQ+1p662/E7Dozt8x2qKsL6QJsykFukMtg6bxwwK+yNzqYl6egX0Z1bYltPk6rTTJJE2G
2C3oGUI+xVbcP/c4SctqA3TDfdRjzcysptZZPX+xXcUBpsfW36dl2E2kXy3h516ZaGfp7Tw6vhQA
D2SvEJikVftUxGthJ2wb+yOD1n0kNqc+s85FxHAWKKm2cvJoyrId1P6WtC8H1GBeJXrrjh6tN6F0
F8NoqOtwl8ocmaUfY706i9yrTppmYXIw0FYmG5Ur9dGYXRZEBy+hGWiIYe4qoI0vVSzMZuPamXql
QADoTQpUibuEIMZXDb8be1wzm+yhHFtS9C10cmHNYkK4kOf+vejRgR+tVlXRRgm7fehC/mLg+/H4
JBc7PfZigA/SWimUIcQJ95x4/K91AfJDut28bIc0ERMR20nG9qt2F1LSDRG+hPkALoeFAFUiqfUq
Oiagme/apAIWk7sFzc9UxOaNjlvk3CHOYFrLY8T87g3R+JSUDuLeKZ7Zp3Vpj6NJsREgEMz2jdsm
jdiiOUg3T0MVMSUhGci+WiBwMN12c303A+5zeU4kTdZNPQsCdAc4TOwIEmLa0dqzTSvGEPI4mGxk
Un693KYYeclHb936K/EKMUcPEmQx5yTtMm/qaCAnOHIcTLB5e5gyT+0sVpIM8eAMJoQSBE+m74fb
aY7ZnYdDS/cXCzE2caHa+cZwxmEIZkVB5s6yJf3pcIlHOt2wb75h0aavEhuNu4H+hczFitbwxAmL
Dimx1pi1W3us4vFYZeO0a60umdC25LQa3F73L03jIlMnDI57GjKZftNe5G4HCzfdpk6zhQ6fC0pn
VxUycbD89LFLDHdIj4JUIozfncpKxhKGhM8Dm6Fw05D/zAGZYL0sKBs5ElPUxO5VqkmX3rvDSjpZ
2BFuGlegJicyfloNZGsJziCw885KwpnM4kRXJhbGngZGPneztR217q6Q+S6EDvsNy2jWDpvMZL1n
V85vYzOwV1M70rVvZLSZGC2QcpTshgse4dQszXGqRjg2MbqbBDUD6PHN4AzT4yr4vvSaKkMyxl7/
lMkagdXAQfmkgW5gTs0xZPbDhGWUnsjzIAXimZ5XkxTwTk+fQqUAalHW0vsFZgFKs7RWe+BuXcMB
jqV6V2OQvoNChmCyczL3cXYcsItT5YFI86oe7oCkldIGdsGcExjsCxBmp8N0j9eUmW0NY72NqsX+
1smObb0O43TTmEXx3Te79ksWo3m8TtulfrHLtGc/6KY48PiaXRNUuqqLu74tzI99Mydu4FmxZYDA
kx269wZmyybGq4c1vRJr+gJrbozeIBV6G7b18tx2jTVdqGaiF9Wmk3ktcyJQAmFSDg9ydGXHpZk5
zU0Me/JSc5f+dcueF1BOUhR7MP04evxpwSphTHPzwZjJ7dzy8OVN3kgoRYBAhm3ewwnZ1oKUxrbq
HStQ6YClcin9+NJvo0qi6HRGdpUeEzLGi6p8zOzYwe/T0b8nh9S/mtISNWVdjXhudeNAHUnr/GV0
m+lujELjW+ppVP+QssPsbA6IGgLwXgoLDDvXqyVa55QxTEe5Y5+0HlQyz0K7p2vvoLTbvvguUeVH
MZfJqTPb6auPqm8+eChynG3rGUm0XWpJSYFooujV6k3BA6tIvIQwvpjBpFdww5DLMUMxii5babTP
HJXB96NV6Ep0CUMWmXtWRB94nzCNdN+RZHGMLR2SHm5b2eeFtxijuwEbC2sddzumR3+NYdL6njaz
9Q25eHPhJa47HNm8cYKbRj/5oBbXRjwQMV9gEQjDoI6RLc1sFrA6zS0y9VKX6KC7BFcKblHru87a
tN9abjdFL3OJ2GfrKams7dA2YBIbiqsbck4XeG+yYOs4wdI5VXrKVsAZEpP9kOp6IkUVDfyBlRXz
VTdmQwVmFDMtls7GuJgQI/Ktojhl7kkGzsmGx3LJFq7+Qippqrd2BYQnM7Pl09R13WWbzMYnDbzk
U05l2aOlXylWdZST5jnS2mRXwMrZBcZYN8Q7p/0c7Tkx1p8bjFNozpsFD0HdVREp8HURedeWLMUD
hlx33mHDABJD/V98xW9iYdHz12NyZcYh6pK2Indb5i5C7UamT3Y3Wh9bXuLpVHTa+jYn43KviQ2K
Aj9HXclpKgI7UaWApDeVHWJZh4CJlQRYmXGRMQnz46zynkxhF/4hsSzMtmbVM6XEvAVoayQXC3CZ
D9lpNAfv0i+zhDuOIP5kNsqRSHdjzZa07M1X10lpW6jKasuTS/V32Lp1k55bouRrZl9ix2H/5e6a
W4z9AI2rL0ErjpTcNqSq0tDJiQEO+tQBQdLg3b+m+RUjYUX7Zh90t7QfQrdtboDTUpwWWR2HVICc
0toXmgrNSkdpvhLMzNS5sNlLN8UkcNIuETnBTpRlH+n4cDJNCHkzV1Ms1b+wUoLyR19n+owWla0k
9jfOlxsb9LZmd1jAveBPve4G8Yr9mkjaNJu6mw0WQyIzn7GHlECW4Pe7W6cgjhlDwIxFvAFQmR0k
hb7vdM28y4WtPYw4PyleWeKmy1aSXLpdS5IoH8W44nl0GqIn4T+7CLZ5ucWYhR+MaSkk0gomz61u
cnY2Uao8faZ+kl5woJjbjdFzoAx0aznLJZHwRPPOAzUF7FDo0AO/hk+Qb6aBcOmHie9W7sfesAI5
uFBhO9PhcATzCQ0TqTvjzpnV8Mr6S3CY76r4asrCyD4h9CTGPiWDmR0Qia42qQXroEyJy72BjzZ9
/C+7gFNSdgYPlyribT3o5X70ou76v8owmxenGGnz5qUivpZF+wh2IHov6+W3Irm7hmaYdJVt5Sj1
NhMEVXUbLmMF8TYzLIoFPWgdw+y36P2za10Y4QMIsfadhsbvbUuuanqWLehiOyZRX7/WyPHaRlhn
k9WVN5qkpM4SfVmaN4fG0iRNGHl4kkonP5Ay26Sc0NPlGAeiyrb+tR/BJ6FliRXYtOgVvE0xNGyv
Ra9t18GCCfac6B7CB66AB0d0yzst0t8aLOulCF/zMZPRhX7bMVJ942C/Z57DCe5dWBlqJh339Ts9
0T9exUf6Yrqr7MJcH/hPPfXWjlupXXb6ZrS6pbsKGEaVNe9IO36/ChtRn/ME+Xyr6GJt8/x0FWqH
VGHXziv26mpfmiFp9GvTQf3z46H3td4x07UcoJlv2qxlnIfmGHdVMPFLWJ35IhDjKBF2c/LOpf7w
JrBlMW1amjb9NvWmXTRnIVUPvfathROdl6UdAyPK0wuJQxq4aufverdx3+kj/6ljY1KgljSR6blZ
b76fWUB5kiwGVLg5xPUDG/Qx1c6hsctXHcp5C94ExEPm5u80x/70CnJTEZOYirUfncKvT1AY4VpW
TNddixqxZOVjTjvEq+0LWQvz0pgUJTInxeBXN/1FRVNGwE32aljRUf3OXZB/ug1ghiVvoO3ia17/
/KfhZLcF7ZqG2yCA3t1nLRZZNVBTG6flG2LB4bIwTIjFC7SnxeiG02A1+dG31iTieD3ADUm9r6Na
kbDn6ls0OOoURpLuh4ke8Z/bpLT3eK+QJdNxX/VwP39UmY+4xLq+Clw1TY+5j1VpNkV2/PerIOHn
7SLxS9BK/PUqdji1NdTLKrAK5V3hVf64avvv/h8u4hItQkMd2r1r/nqRoeedEj0OUs/EfjxKnd8O
S+W9N9LWkfSrSgM9H1olx3Ms0kzejvHenJqhgGJBQ7SHlTgO1FuZXC7ZYhsbIlqg5/qrpaiFUdYL
mNtLSwIQB/4USlaalsfCVsmF107GU2UP3ue/34QfkZNvP57v20qtiQMCXtWvd0HhugKSmFZBXdjf
BdTzF5T+9864VBemz04sJ8c7WFDGE1g/uv0VIaLwOdweXFg0xxtA6lRN8dE///1zrZf9/WMhs0Ad
hcjnbTJQ4/ezRakd800ti31Uga5rB3hcfoHFftHDtygvi72c/a9/v+4fnpa1DolVo0mZ03szL3AA
8ZQnGRSZw9ZzCD32jiEl11EgY/77pd4kkqJlY0RIe5V62mu0lf9mG0BxdzAWndBazQr6qTUGrSKf
zV2R0zjugPUGQ5T411Vbute2v6At95f3ksXVOsrf3GgLKQ/JjkgH193Qr88/BznaszmFO2qpMEB1
qXY58p6NK9qGU+2cnuQ8+WdKOtPn2ujUJ8xL35vOkch8qBhpZcQ3mYdmOtbavUVzCr1aFdp5iGdK
WBFM5jUlop5UAMHDpoSRCI/ilXhPgPqHAfMjnxJZADkq5tsHRy11FrXs0W9Iq/9mR4l3H7J13tnA
Du+hJhnPkv4KqGnONn9/jutjenMHbdJofqwijJq3mpzYEl0tKKYEBVd+HfGfHQTCV5IyDQG2BNv/
369n/X498kMcxCM2ukEEYL8+sZJmqxKxKgCeaHmPlq2/mUvLfOdb/eFFcNEPm+wIIKFgmPj1Kug4
klT6dF/hLOgHUZqaGStKML3W8p00TfmHMch6YqpVrUK+o/1mDE7AaZlhwGY3nYwDaRY5Z5C5v8Dv
RvsKa/mmG4WkoA/BXsMAPTSwnmUSXrJLCS/UoP/5DruSKYeNwY9Nl7V+3p/W4zrXUdYPBQgsQ6YH
EgwW+ptF9M5S+vu4QZmDWIX9I9MAoqBfr+KraIYz1yAGyafkuWw4yg1wo8ALmsY13KP3Aid/f6Jc
j3whJhoT4bl6Ixe0AHKh6eJ6liqTfWvRg6AKH+5jQBz/PHi4FPFnrHdEUCGV+/WrJZRDcz3VeeD2
fXOyVxUSoKTpZCc4af71beAavkJOv0ohkcT9eikfthawQUbMgDdubxeOdYgHabxzlT8+K99hkVRI
qWh7/noVD0NLNo18oZDm4mqbbS5KakFBBwkVL2Y2HP/+rf74rH663ptlyJ20SLxG862afnnQDsZs
1OTpPp6K96S6f7qUyVrHQmtijHLeTCeN34ajIflqzNXexrJcGUBhaS4g81jvHM7+dCkWOrLjENlR
mF3v8k/vVQQgZJJAkmmXdtYJBE6IP7SQ15Xo3sus/xGb9eusjAaeE4Vnu5SULLGed366VmGXdI07
9ASlVPJVOxVqWCv1bmtHmSnkkAZyWGH1T5laaHG3AFzX7f6tE+swSO1ag1zV8Ng6BOb0RUi73eKm
kJu/P+bfp/L1QzKoJMI1334bZiY69o11zyTrTBkcKhmG+4jy8jsTze+33VNspB3lEzbFpP5Gq0nB
HoH2ALEBHx2xDGGRn7R2lq2V2fqdS6139c1dX2Ot8K6gUuLI+mYwVUnv5NgPcnqzS5ltaae4HyaP
1uMsOzCoIndlFAze/N4u9vf307Poz7Eu8r/wCN9cN/TRGllspokLIShwU8IcpLYvuyOW2gtufHXP
w2/PDPXlGkfvcDFnbnXAbg3w0EUYDnNiSJ4mkDaCxsqj1CQQ/f1R//4QEDw7Dp+S2gTV5jefMPK7
qRYdooMGitSDIaLqqhdUEOKINJC/X+r3m0H6JIsXnhMmYM7Vvw59XWSCw3ySBbnh+5+UygAE0rSe
tk03V7d6juft3y/4+zAmeRtbgS2ZIAXVpF8vmNZ0aHSNIBkfbvvkjeZ87zWL07zzvdbP/evgYmNn
EqwgXAaZfOs1qe3QriDjIHWn1HpepgL5Wk/FE12ZBzq7q+kgDvB7TwYV2o2f0x7/5+9JNYadsuXa
ggPwm1Ugw7Drq4JiHdtoH1ROT/gOFvqHv1/lDyOFeoRLF4LdpPfDIfbzzMUc2aBH6FJK3uZw383D
Hf6H4qOds9T8/Up/eG54aPAs4NthkXbezJGzhso0GgNSD+HDd62L4dUVfv3496u8CZBfzznow7Ep
oNKnyqPcN8NjqWoMOXmfBmRT9btUdXROss7Duz2HKZhgHMUOMLetBfIdBRGUn8kZv3R26x1q1E17
2uNIBcH0Bxge39vn/mlQMazWA5hnrYeHX8cuQpaQTVdL8zaJ25sWxVRQYp7fLi0oLkr9EBoV0aP7
2iHlrccQ8c6g/u0ZcF8YNczK+Jp4Em/mBSbHBlQ+htY0HbKn2PCzK7eFrP7OM/jDZSz2R1QhVr8G
G85fvybhlXnLggwgHRXDjPw6jg/pCOEdVAJVfSfLCANKPUQyEnnaroiXz5aMoTagxNsZQBN3jZG7
TzH9l+2Pj/ZP7tL/q2f0Z8vo/3chkXIt9P3FXtp9zuefzaU/fv8/7lLp/TfFIp+plKWZCvO6K/uP
udTBWkrNgIld+MLGfcFL+78hkZb732wiFDMTKccUcddkR5rNa0ikaf83viQ25Nix8AuxMfoXb+mv
qzxlYnyeDu0L3hlhq98GU0WXn4KwB2w56caL1BWfHX8EwNkp8whRvA1iW8bv+AqkNNcx+n/mfxdd
GG0aS1q4/zBb/VYmVVaRNZbsBCyArl2egIGn5Ynsl5oALyLt+y2s3NS5JGiphjmLy9K9WcZQkjZk
WaCg09KwmzO1+rzZm0PjmbuwdUmAptKaEG8TghipubdfZYTqHgBvxFGpamK/AgnjzuLFg3pnwuwB
7n4WbVJUW9sEoLpz9TCR/peF5kWNRR5lD3CA5whLwVfmVgjqy5oQFTHHahJU2uHjkEG42I+0i1UA
12tsblNqFw8QNYhwHsZ6cc7Sd4D+2y31/1O++NZH2+iX6GB4xMXx0aaxB0fKZs/ctdSVJ6h2iQQK
lzlM5uzyDeiU/pyNTLkZgURbCdvYvYiHwUE/0rk5lF7VNNZ46kJiw+5bn7xPsq0G/1BAI7pLYwn5
L1qDCgTVewCU4sbQE9QRA8TSFaSBch83DvEb4J3cj0VZtBbAsdaqbuH9V8UeQOBkPLSmSTWrG80+
vxRLKHAHOOmUAqiU2csoS+d5og6/Qy2HXsKuyUf0auptovTG175FLL6xbcLttvDr+KLVmBDyIN1Z
Fa+wNgrIxpoNCWGQoMs3GAElxzHsZ/IoMoOfN2bsbyEV1/Ym0eQRbpaZTJ8gVObDQEfB3pvY5uoA
VEO3i2qrI8JlzE0NhBNd/G0yz8Pw0BYe1wydQr8A8ooDR89UyszWZCmOJnc5p6gArrO2NayzVxXJ
I+hbmezTqB1LjAFh+kXQY8eDkWggPZmRK+cAGm3FBC+LhZhuLjCBHJZB5WtKqgf4/6ZJjWH86pnN
JE30OjqF0AdtTNTnGTF8te+slgNDr5O0vS1EVb8ImlGYNOCypRTx2IFh8wEtvApbk6q64dKzTvdN
GJbZznD9sLnNWmlmtwiCu+wQzgWM9EBh3k4PHVhTRotdiPZuwskT1Rsy50pQN6NS5ngrQPqk8GdU
nF+SKDcxCp1s/W3Uoy2Skc3//tBbQNIfJ1+l2RbhIv8ykhGXiKom8xykxjk0OYqqEgjasGwTnwzY
E05N1/kEHzmat3NUOO2+xm1jPDc65q5BgWI0A6+uX4iFgpVr6BHhwDz2fOvSbPnDqK69u5KAA7RN
Q6vbF7IKLNSHDrVj3pQKuamHJGSHssIvg3Kw+PuAbjpxgKsis6chb3hVRD3NKFr6Kk8/wB1ustvR
seriEXVJ0e6IJ2Le6FqPAZmSGphsU+ILHtHmGcmJAicsSz1zPPrCgg8Z0pngHR5KV5ffutZIvtOZ
x6ijqtp+IRx22aQgT7q9LeU5y2SzN6IVVAHt0t+Pdms9Rjpxr6setTapescY3gplATTOCtqLJsxT
DTMOeuke0O2dUlxyn3p3bg7S6fdLZD+ZM3UJO+JRdeWwwRoVBd3Qu7c+mai32hYGJ2D8OuAxkunC
zGT4YUCw1uwyZSTuHSClx9IsvusqXBUfGIMOIse11S8DGVRlQjLinJjXMZMxSmrfGh9KyUSYJ6r6
qopQgj8Szl1eFUfOIs3ejeznIUWjVMJWBt4lP9Re9a3gOV+RyKO3sSWPxjS2B5JswpNb9q9lV9yg
MfF2mKfirQiNByNFuj+27rz11wfjzxqnI8qGBq+CNqanMekOdSfifRsTBQOs2L0a2rBjOAyHvoH/
DrufBFC4vsgrr13YjBbSdLeeVunttZ/GH7zC3CXk6OCMU93OrTyCI9IEGGwEdyPLPgAIvfAwpwdC
RmcIZAdHxPrcOWTKOJl1mn29z4FgLcpbSymsBdANSSxp831ho4juKUnvBUqjjSaPyOxyJrE+JeDM
RT1a8cpG1gp1YhoF6LZnqrKfFxc0LYkXCOlLcYxblHqhWpqTJcxT1OUtwLXlMgyHTzV4oaAp8VTg
4ujYtDqkTWYjlBO/aQhfMw994hAx5q1inW2kzK/YBk8GfBtoYeaGAuf8EmYA3Qia4CnFo0BeKNj4
knGr0ujR9Cmb2JypGp9e0DJxmIR0VmhrO4OrgjW6xP1eDGT0aeGTeml2+sqKnHOUkcUIqPNO1HBP
YpTzBFigmh7cO5ESfNu3ySVCsePgle3GXz0+CdzufvILXHLpIarndGdmaj7Nc35rG3Gxla3acdIG
gOYblDBYJlmoDFAHJ6P2X1M6FSNB7cQ/wC91xIJWOUXyEi3jne8R3iOZe3b2mN/JZjHSbQQJEVUL
PLZg8ubyM0D9HxJ7tzC29TSAXl/sEO6+HuDTwVQ7DLK0j2PppE+zCEkPxmqFRko2Y4Jj0IlAtC6I
/hPaeBtD9pATY9Vn5yacarw0rvzs6yL65Bs1BD/HbXysIXN9ycwx3zTIZrcoZryPAJ6Jzl2y8nOM
vFruixitMRSzjPwLJPz91ETbCNEzcTkZgJsmNWuCXLTyHtu6NyCspXTWEdlaxq4d/WoXsl5cxREk
YYb6Em3FNLQvU9zJYyNi9xNFMb2DppvcZeweWSayYdg70+zc9NL/LGydg8QxwKHRrcrRKMmocl7t
zO/kpU/rOtl4fRTh7GSzgNrYG2piG4Z+M3a9E0SkK99o0q2++9Tut+SZIjKoZiN5tr16CTKFwob+
f5Xhi5A2HpAMfnKys0gLJtjJCYnGVajoR/Skqfcs0ry7JiNu7INSxcLblyITdxEqynFrEDVYQ2EO
jW2UwtQE/Oyw5aIscOgHtK7t0MQ3hSHbQ6hG99UXxIQtYhRnL8tcXHIRds2267Y5qr6cklwxsyym
E5J3cPJMvY5mh+Hbd3jkWvxMPdBPpzUyeMXKTwhuHFyNMq4Fttpk+kHreTkqfgpqnnPWSSST2tay
BeM0R9Hwha7gfDDbVH7UtSRZqadmDp7YmmLNmayHWV2lCPV6Z9hlQJjVPhoMHz2YTsQHd/QPmuxW
NH+6O4ZEqZ4E2ctoag3mnKoN7cCORutKpto9R6qoHrzJfU7yRmxb2qhwbIf2mBEGdJ3Qgw+60jm0
zIsHO6L/t21MQz4ijFI7llgaaiH+qEWTKot42LxLQGUcLSbQI2Cu9ERyMyd0Nu5Mh4iiiesg0UUb
zQF1H2pzMx9OXbOCAJPMuYP2u9z1oPOo0GnnorPt7xNa/FONwg9zjDeQ350T77BLC8JQAe5H8iol
dPHstP1yHZN/UWwNH8n9LgqL4ov22rbYpe1Qwnwbyutl8vd91YQHFwpdFsRL3/JqE3fn3ndGww4r
ctLwIEkBgsGfGq9z3sYfRdM2HFj8moRFak7h0R3ghtC8IFbboK+wNE510bqFCCYspt9YU1u58bBr
Htxxas4zXKozfeyVKQvgENnheMfUg4+TRcg+xKKe2ffGTX8kTCc/0PHtPbpJpJB1JmnVGXCIc4jH
ZZ9SiH7qTNMYgiwlyDZtRXpB76vbF2o0X3wOOtU3qwoRoqjO8fuLwVm6m6z1xw+1oGi2rwvHaTa5
ZdQEhODNe/AG7V2ZDQV9q8+He06UmFEXwx0PgnYuwLgpIo4o75msydPCLJ2Ldnqk04b1jnDg+LtT
CIZ0WszqU4SQImgbNJEBzDgcGFZTjyQ5rfbaYRT+oS4jQiucCdQlxpQMy80wv9b4Z9O9n8UDkWeO
mm6c0fDMc4bjtjk6HdiyzZRGlXuBaZBo8CVexbh+hRBuaFyw5GbxaEL+CFab2rnPzOlc0hwH1+ul
u9xNv9S6kzCCiWi5tCuSWQIupe+QaY9n4jGA+zYmTtqEPNhMZGBI82iU+8VqwwzdD5M6JDCQRCqZ
0znADx9ZO2BmYXQT8/jh+tUkvMwpx/SNrQjMNC1dJAfVu2obMjKPpmt/bvGa3SdOl2f7cUQNumUr
htGVaLKrMSyJ7GOmvuxjqNmomz6E2McvmNXlhQeg93ogkx62KS0rH5/6HkVKeGUxi9/YIzGCCpcT
e4AoebJH4jZdvcQ7QqXjq4EjNgpF0/riYQp/pv/WXk5NPtwZocgOJdLc1Mz1ScxmdmkjsnxqyKHa
L/WU7LCKtgfDKvHeKdVEe+ageovWVucEXyFixoAxXmWdYqGefVHtqiRho78wmnt3ZHLS0z054Q4E
KcFGI6l0DMyJSO6eqE1oE/GsCW+DFYRkliX/MCk9nMjhM7tLEUPoXKsdZ690OhJXcBAcNRZmPLbl
tPHoUEETmRN2iDWkKrBFfWV/cFrPCsKSc3ca8db2dqdYxJd2PVVCtQ9zvnDWyeg2nBxnX1ACu8p1
6X6Iwnn5nhIw12w6IUg6Ec0NB0go4ppPu/OJ0gwEanYcGNrAqNcZvX9BjA9RN05XiQvPK1MWHM/i
aWHpbZJmue/Aw227kp39IR+N7NZxyR8hqizK+NWuZgKLbD8yN64p43Ofj9UUNATn7pROu2AM8+Sr
rpZ5V/RWvZ/jxGr2Y2HE3R77rDlg7SHwnmOUXV2M7uiSHsrR8tLoSvc0t0W40U4+BNBrupu1xfDq
zL39MI/zgkAHMfdG9G24GZLemndiThVJLxwwCKBt8BOR+yCy7aTM6NmMMv1i5xGAerSY99Ls9c7G
rH1SnpucS6RvDMg2Lx77sQWT7RA7ONO6rfzvNlPRoxDutyKaWHWHiE1wrNrBDHjyvg2JKVTkG3gN
dq20Nr80NLe2cFVXSHOXc/6cYir39Pzqi3hR2altoBCApqDRBmE+2mmNi9lI0gQ5NOEuRLpYcZAl
soADiYnSanqckHbfPrO4FSd4sOZ1v0zQMQ1dwW5gzKgAfEf+4KdRdpUDiXos4AzDcyA+dyAjgrsP
TZ3Hcg5Twn60OU9yR+u2p/rJHM9CIbL0a46fYA/kMDG/zL2Zfc4Lo+DBzu5rQrzcubbr+pCWZXUS
jZ/YOxeJlMRqkSXkQRTReNc1oYtQJ3YLXOKDtB8Wd1TDkTyH8rkjKww/C/PY5ZjBD9xwmk44BLKZ
usiAixK/m8NA3fZZkh2UxhMdzMSE3KWKM9EuzJTzKZdRTnjRVBC7qZYaxAQwzy4/uipb5D7vWvd1
rL1RX2b2uGCVmZfJxMMcl5/zctafhVEsTyjcSd+YKoO08W5kX8rdw311NVolcetDht/3AnopmO3U
i59j0rhRcHeZIKCPHed3NmctA9WNsZ4YiZFcqVaQEGzavGKTWcgXqlOCKHV7jC7chEwYXbiPrN+C
lWNsq69jD4QKOpKvbUbW3H7OaB4QM1Su+KIf9S07H/j/BQTRL6wLQ3waDcO988AC1Gj8neaJlAOk
kCo20xgPr1UdYSsQZdEl9XA2vEXvYinGx6TDoJJgtWb/6Mv4ua+9/JzmspABWovoM1YbCgu2EUpO
SuFgUGugxW/mp57opufBUST8xIukumZ0LpWBbKbXg/StJY7Q78w83k4k6xF0w6ROmSJGNYAxXyaf
JitngWmI8cQS4dN/3nhFrDDJNraszwSWdtgrxrj5wt9m028PbDVkltcvIBXCixJM+cjRIc3qbMfZ
jX+kRgGI+T3SYtjntWuxs8f3srPWjAtPtssak8Ov8U6aDF5/IMQkMosU3u6Pn6c/6k50ZGsSOAvz
hBv7HEVYwTdkrqj8lIS2WMX/Y8NqvXpsenjtUFrkcsxbNWVJQGmwrm6KKOVmIPZbyMGCjroUF7k/
jK7a1PNI2cl0ayivGLtXN/EEDgV+g095Zvan+qW0bO5VDZRvwgQV8l+ZFqq4oGYtqidTla3yOP6a
+ROmKh5/A3aiO3ZxzypkpPnMB5xGbWZXLR06/VqU6Bl3Rbh2r/5TyqF+xU0iuplSUF9g3r6MUwOU
e6ndsNr5BSjRoxgNMQWO3afTHWrn+sWwTf4BtJbcvv+h7sx6I0eyLP1XBvPcTHCnEZipB/oqd5dr
l0LxQkixcCeNu5G/fj5GZHdLyqoIJAbonikUEsiIlJykk8Zr957znZ+9HUtSLx81DfrFAqzlO3Bl
xMm5luK/8avFy986keEShTnXtLxGLGjzHqs9p9S1Fr+/43ui8yplWV1htef7p9FmFMe6qYv2mbE0
fxJhGK8edLPP1Q3LZZTuWmRt2SWceW5KIrc502JSduqsJpH22dlg6SlOQ5/1TxT+bfdYuipsHoxW
n0nRrrxqeaFFIY4Y7EX1qhGS31YwsURNPVZOfmYKzlGh0O/dC9qAWo35pZtWvNLb8pySjxSvB45B
HYWKK5++lkXbDv1ZCFpZk2W/SdyKU1Q5ct3ANPsRG5tsIuJqHbwrJPeeNHcinb5R9mOihMkuFTh1
AXwWf+Vc3NvhMLrBv+lmXNJus52g6kLHw8kyQSSWdDPlFcZkAhpE1TrPbwYr1z9nBG/plO8n4kid
BLwlgYcJZQDeAHuZjr0Rg6RjZPp6QvhYbFr1VamsBHdfMbhMjXWPGG/L6IvuNyM38y8fys8uM38H
3B5TmY9SaYppZjMUT2QZafKZ7t2gr0Luhm8N27u12c/OwZ7aug7Ae5cR+x4ABNuJVgtqt6y+yUfi
2Vb+oDuMTEsi7JVebCerdj7XuKeBQsQjW+N6lrzsp84qSzYuHdgdjJl3Xm3EW9+ojQMGCAPmvZs2
v8NyvRdcck15MgXifUwdurnMT99f01kzpcHrg1kinU3u7aohCyxDJmM56roZ7fHSWgJn0iqq7//m
t+lj2dEtLAM0uZZR1PtPBjpuDAmYo2BglnzCL+/C3Y/ib7ED0DHwmUD9TmT2QaG4nCxFq/AZ+1Oi
GvrCen17AzVl0iIIpI3UFHl4nu2hpO2k+QeSXh0ZEDQnTliPvSvNGeShFI0f0L/Hd0+CS6tttY4M
RsyOFqarX1+K91qB5biwLy1aPgaCDNw+OonKGnNqzQs9INwPLEJRqOs0bigXGz2lNvj1hy3f6Jv5
248PQ3tBf3PxKPA8vb8IoDDcqmoNMCI+gnbcftICYqP+pkyM6SUSAWQCBk1SHUmfWEb2b57WaZjT
lGeK4Fe9pdsO0iPBrl/FhIXSyuDd8OvT+ngj83HYUZF9MSFlDuB/UEGUk5GUrEdQ+n+8eBKVMHuY
JppAOxFmLPpI4JcmFC8GOsszNdb61weAa+jDlWXWiXjJg9fGSBW12vL3b844IeRGZcyFAur7un+K
23zWNmRPdC4TSC26ouawh43WRpJpQdxmzwgsK40eT72gnrwGr0iPosgPOoaK5zaKK4zkpSfkBne7
GwWkEiXpKuws0ixsFQ402TrWj1UdjQl7jNmc98pKR2BYhJ1XNIBLIg0IqDX1Pb4SvJBO37H2/xzL
OEPHi5ZBwlKD2hYjJpPedMNIwAY8Q2hN+1kACUmO2P3If2ISQaCaBhVlwsLX6d11PgJGga9FSusD
e4sl7kxyJwQ1OaEMrwadXyxAKsRw2kJU/kpf8F8EPvHPasAkCdozdI41Bp+byJ/4U9gaDob80cLk
arPiGbtRd5Y3cQqhZ2UOBQdfYRDedRbCByanVvQSSSXDLSJncSAdkEaw3Xn9Ca6h/x2ECK9KrnFC
DYC2rD70nRuGT6UPyiJo4jh+nJtuvvG0CUa9ZtocgpMTybEx6b/np6SRvNBzJGX5qYMONe9jZ5pQ
pec2VXTlx712p1LA+BdThRdk12JFoTkhrdRYV3iMwf1bgt9jJXSSNuZcl1Ng+5RUq6mJqaIy5O/t
lj4NgAyFEQ3sp8MvDtuIHFRitXhBFxP67d3PesSpMz85qMrW1DaxOlqpbamUvodGqBdH5Y2Fi9e9
pn3d+5OsN8OP39AnNh/SM6BJ11U71niQoyTx98z2flwEj5P2GIMT3q7hSj7N1PjYGIshbq/hjMhn
/EodwxupQjrNo7+FauU9mVbDXZPqzDkmbazPYdeVxSaUSEFlqIkXhGuXLUZ4XislIHPDXVJ+8jad
tMPPKg2OF3BBsCd2oNXEvdt0Nr8bVWbeTFFm4OBGl+isQUfM+YFtE7k0v35YP2gfkISzVFBCIaNB
2ex+tCaBjM+kZUCJSnCrqxXIL++Gc2SdEjaC/5VRx2c88HwFv/7cj4uvgeyY16zH5yOp/ovxyhzZ
H4ZiZN6d+6zvEeDbeF2xu73+9ecsi+vbRR5lAQ0tw8CaD0ACxcX7pYi+qg2arSJS1NK8x9g3im+p
bjX1nnxwZ6FEeGxc8xn1/DGcjeoTXubw+68P4S+XGLC6i9aaEQ6qQoR+7w9hJpJZKwsgSBBNiFuZ
KONpNXk3CHkRRVjO9LWIJq7Brz/1Y7nGGaOOWQyqFtdafDxxZnAxJjE6QKUt0qNlsL9h1VrG3XnZ
POPEGf5UPv1LaPDHl7fBeaKfwOC2+K+Q4b0/z5FnVxVkoJGCnvhXagqJC4yU9c2fGpaSX5/dx9sH
cSzvGOOH9GvhdX+omUhUhfSo0pr0VrYisBRBPt1AbJzL119/0D/78hyu5GJOQSv+0VUXk6uOHZ5w
UTVX2avjhAmROER+EEkykKrjNUJ9/Sno+PXn8uR/uHNN3bSRQ6EAtqhN4Q6/v5y89Eq3DSHR0HrK
iapp28Nk6+THZ7Ai5Aa0l/s18TL13QFN99XBSIkiOhXtCyFqSbchY67+alZpY27QqjhHgl+Y5svQ
J/qlGKwHCTT/5Cu6m0BphvTRZxj9UiSm3hHiK0RMkAYKk4C2N41MolnGtRkNw0ueiEWyk/jqADvf
qdbm6E8vljPA3IZuVKcnVmdGTCjUX0csQyR0Gqa6QJtRimtleLyupqSJkk+VL4quA7hcI/ELXM0r
rJ33Y3/dUxhowPZDdvz6AGaTdMyK141vdixDLQnp8jBWs+0xTisHbY/ghlU7ttOuD5oeZjKj6qV/
4DeSPy9/NJc0i33FJVpXUrbsYeI3RLlMyrPeVeEteC2DMS7ILr049G6Yik0rOol6CD4Ve14T9Hdg
l3Fl8uL05+sIBw2yEmEjVpnJ4wQlMQyX9QBAeJvMNgtZOabaVYs+4E79aASRGrjETkfz17Qrlw5b
4utXrVN0nAgyHXrOE0UCgkW1c7KFhWiV6HqMcvie55ZDtHs2RLz4J0G6ZEvign5qnZSOtZMBtAOK
1Nv7SpaEq7jgVJ6SuCQTfip6f6/myPrUymR8dASVxZqoZ0ceiAJzjmUDdWI1xalIiFAT7a5Jl5Wp
Q423Z1wt3FVCihDtjtQmpVSocWiObTYjTpOjc/z5TnDoDjasa6GWnX42hVJSytpnGY/LV0U0XHch
o4R67Od/zyRIREc9QS58AoYj7JNHy/KTcioga8IlixcIFVFcWd5qzxrzmXsbmQ3dI5ucn8/IYrJj
aWhEPQ1Sq+maU+aCJvSdLcEyY7fFv4vUVJ/7PryEfBjm26boWvJHMWMVIDnbCUawwsW4dhD4aKRF
O9zMP+UvM2hbc4l1juTOLQQda7yLrkn7W8Y6yaD2UDCBW75csGyLg8ptKlC7pCzufjz5f0tAel8V
/P9/vYsY+RGe8R+BI//4lxrTdz9E7smfH/zfmUtCaseb1W85kv/xrezoMJ9fim//+3+eevWteK36
JnonH11+6Kd81P3DYYPmArTmxiAuweLV81M+6vyBzdexff6H90x3l9CBP+Wjjv4HjyCZJlQADpaq
ZSP0p3zU9v+wf2jSF00q0nvQy38jmuTnDv1NkbGMI+EasHdnrEBi1kfDwCSdOLLwFwXo3Ilj79W0
IV+7pL2WN19qKf1l1lpQchTGzUS89cqpNQRXOujb2IDPNmRzsWlDZg0Jft2da/ji0TfzV4ftGevn
OK5p4wG3irqXpHBfpBc+kmD9jGUA4ZTlMfZKvmMLv4eGBLgshphuxBLNTIMgsCtPHePggzdFt54m
vtp20gOAk/WFmimCZQw/zBXKXZlmrh1LXtZwLMLXWvnjc2c0ZJzyOr9TYzKt2AX0xGbp3iU+O9Zs
2JrrMgK+OBRmT6RzxeRJtugBynbeisjQgUQV9pUe6v4+dEd18puxXUXxjxixcgc87EGU4Wc6Sd0h
M7ObGDZRFOgcJSzZgVRrZ8oOveZHQQapelX0xmc6VDfgiNSOjsUXL1b5wWcaE5BitMFudBQxiVxh
ZDHRqYpXJxmtXdL5EJWaqGYi7YfBCI1yq89k1/HloIKQTI7nKupXVeEgHXMFghme+gHtFT3DuDso
Or/HthOfJVkdK+U15msFdbhYh4wP9rZZNMc4nYmyY3sZRKP3UOqASEutmC4BpS3vMYhSqQV0y9AQ
Lk35fFEI7cTwjgEHLdTzWE3GuhOEmSLSHNfEy9zGtmICNfvtWpYuRWrCGNBB0z9Xy4A1gTRFl7NA
Y9o8gn0gxbieBP/g/Zf49YOVTkTYE65Ju4aRY1/dkxcnVsIhhBn9xqOUXbfNjOnSYSi2GqXqz7Dx
GBh1k2BEBYyPPj5VAUP7ZOHK2WEB2NYYnrqxErga6juYJGEAKPqys3u0dMyPNjrt5iCRxDGW1tZZ
jiAV+UsolwBlg5lrtyj7imRVs5+YmVWv0WO86lPkIvOhD5XLaiuR5vYuMD0Ee4FRoIxiJTjmXQbI
OKIVW/rGazOgKgOVdaVF5cMs3G0GNzQwldbBHnjKay3cdqGrtpMj6k03mCQp4z/BpARLvLD65n6U
+l5YcLKb0P4ajeA4qnJ8clvbprWnawyXlIKYmzJUbYDxWdG9jFV457A52ycLAR157g5puruebPNg
tmJPQ6skH0i6MLc8U3HkibFNqq5kLGs3QStVy8yYZE1EAs8EDdvBiKEQQp8X7hcsFi7h4aAPvdoP
nUVSpMC5MFk7CToOi59ZPOld89q5jDyNEqVbtXwJUWyNWzL4pm0yiM96H31BHPEwWNA0FRwDkpN1
AA0cE7yl2d8ZfcV0ExFWkA/5WfoKca7NhYYDcsyQRF0MppxPKo7koSXOEISiS8ccCUJASPcAOzH5
zJpAWqrge41hiawNN3tqRJNvEzsz1l473llO+pwk46abSR8X5mDtNAt1dgiMNQCrmF+wNpo7uyVN
uHLEvPILEs3WruGKrdC6s9PMC+uakdMMkBwqlLV3kj7Z1jIvggivJ1cts28nr3XuUTqKNej3HyIj
Zt4zq//aMKZjYXUXLaRSHjU3IW4JDq6Z4eVHq3BD0/doliOripYYq/LFHmd1W0f5RUhpSNKP17DL
Runmz7oXjGZ39qPptQnHbEdDCeGEE4ZfydBEMyYX3Zj3ACsU9CHxFYSnss0isvWhL71XELSnfMh4
RKvIDaq0trZhWD/lo59RFsb7cvEHFbX+CnnWoqni1kBvU+xK8PbyBrA1VNcJE4KGvndkIN+FHA9u
w2gfJt63rOkha+YANYQ1XCpTfUV6poI0yQOLaeSFFSUeQDvQmf+1Rck748vuW7W8+NuP9c3/i5XL
0oL+156X87cu/tYsqWrtu9Jl+amfpYv3BzYP7IRUJksH2Nf5m5+li/UH5ePCJ2KjB4+A8Mr/LF2s
P5zlb/hBqCCIFMz/KF2oajwHuyAzA2EQzfP3nC8/7FhvKxcGAfjZll67y26ajeb7TaaB9kRNGf39
Vtba/dQ6gLm7Toe3CVC1XXtZ5yI2slsyRNm67Yi+TgtU940KnBGVrakrMuzT0UQyFvrPQCXLp1pB
zV45KJkRAJQxT0Ik/fDeZvW98KVOgPvkTds3V/2fDMQ+dHkwG9sOF4OOGxM83DQfXG86KRe1JRoR
iHS2ttIaeBXqjDkDK+rCNQKQ+rZCgLEf8aNd6HR7fjO3sJYP+HAdsYHrTMcWN4/+kRAw2TWN/JG3
cBvm6alJ9eyyI1gWXnjdpeQCWDS222gID4D0tL3Xk6YaR9pd7kbtRSlBHs7AqEjs3HOU7RVJDvWV
6at2N4IaxjXYNhcWYEJ7AzwFNWwptQcfJOUqwTT1nPbtbF/awBBdcH3ZvHXYeB9+XupiHn5zqosh
6+OpAtJgaoJ5Cafmx9lRyWI8eBkFQJ/8oDul/rlVOr3VeZa+C35hVucRzrmLYl6IAbyj6ggtRQC7
yoUfPzFiz1+8JkTcpyvLbxHMsJRTOzm9o63HNOWO+/XdwfDhL8cMnAaHPl1AthB/aReN+MVz+KoW
qQF1fjYM9Q3hzrxBAmxvfDMbjkU1hofOV3emsue9V4x6QNKu8zrBZL8aLJKP1xUlJQRosu+o/HJ5
xujZH3n7jQ8UyOJL1Mqp21Q4kyba2kX9QKIbe8jUHw/4Cvqt5Zb6NdEn2zQsbfJb03qrFZ27LmVr
7XA3168ZgUeXoMWap8y0pu+V5Wu3tVHkBy/xe14ikmBdULQrm873BnAvFWWTtUfqC+8KpbfY0Eoo
72BO+l+rcH7AmzI/wrEsnyr6AY+al7soki2AllFeH0H2+YuMerpGTZNPdHgq9OpZoQ7FnLpnOZGG
Xs1ledWg3EFgMlhPVmOGJ8eYFRL87NYb5pZ2dzJm6wqm2jZrcooAC53HGtnHRa1Q6gUEusJZwsR+
6Xnaidd7dxG1c3JWaXs15P5WNQ6VAPBLv9efySaJTcpGQeWtNBVRRGNasAknvjGSaSwDVQ74jZQT
rQsl0suIemXtDiRShH7Fs+1WcgoW5XUA1OWJ5Hd/O5DTeF17LSMWvT+AgzMQbhXV5jf318flx6B4
8ND6CdvGKc1G9f0qSoxEoip0ZytyT8cG1Sg7PvxjbGFMKZvvPRXTfuoMba2h6bga9ay5nFzvqdNM
DcxnNjB1VrXmGmuDTtyaKPQyZ++Y7Ifl6Te9ol1PvmecfnPUH/2HHDXNf/A07hKuSfTV+6MuxQAW
rULKWkhNX6PaEAylFtwRilii4ecH0J/DNwOdw44UYAaX0dSufTKcn399IB8XlOU42D3TYcXPC89l
aYS+mRYqS6viGdLmalBDfY8MLVqnYOzXcT8ZW7OpaQIxmv/dd/bXT+Vl4QEwY/duYH7/0K3WyZ02
tX4kvQYN6kDAzVh/sr0m+oKejWgJl/070cFELDxk6AV3tFALpO6K1tLzUONTIg3Cfq77tj1p9MoC
hiji6NY4Jxn3/c6ozxzmwwKGEp2KwMc6y9gaIQZVxNtr1IwU74nWuGzwBpICeu+Kg3+NJ2lZbJe8
cOfHYm00mLXQntAU6wb3OMRmBGoxx03SttS8Wmm+SBtTo4Ny/owFxduQZ8fMzcmNNYktzSux1vtE
q5LDMECqzp3yyULHt7JRXqxo64V3jDmKC7cu9B37mAdGuaOxnkU47QjtIV8jkuIOXLXPJiWiyWmM
8JZjxpBn+pbGiDmUnbWBuXDnM2BTsYk81S4YxE0CtHQ99E+taQ3kC8T+tWMgumv6UGc2FLJHmPU5
/pz43nSoXCF2KY1tvKJRuM2irJlXWFacLQM49w6+m77X2K7sMK/SIU3cZuPjwSQRI7afmRIDmp1z
fvmcGu4nZIMz1K8qTQMbg+kJzYqtrTy3PTSj2Vw7Tt3edFo5fLUjdnUsZ9lZJwYWE6c9zIci7hWC
R2mCYK80AACqti5jx7yp2nTcSdOSn9ywrlYRBNmzQxjStUYn4BCFJQkBFH8XKiX9TVUgWcAnIwHM
ivjQus18aHJ32BWWH10VdChYs/VI4pQaKz0PpOdUe9z39mtbu8ami9xZ4PzD7uGk1lBte0smOzZQ
TA6EBQrX1tq9asW0EUmWhOuybOQLjheJYr9bCX1OL4oo6c9TMrprkYTqxJzzQrgJSv3Q+WTqGIGt
On4k2F6jpbSguIfkkpybPqgLc5lqle0515zqZM9tt8uc2X8teNvsIHthJBrAkeRrFUmoygOxZDPQ
i8tONA/zlIeXLanmV2IAfT1kZX7pkXuxCtGG7VpPv6ZF+znGUHA7NeR5aym4k0AOAxzBOnfplxGh
YTTmLjVmQinT8FOUWdXNOLriiul8HYzUQg+0RoxHymjzomL3ftSj7MKyMLoZU8zwQWTTfVHnGswq
KW9RxGZHVQo6Xan7VMIYoJ9uj9eNK6frwdeITSuFvZ8LylnCRHakIowr2XcCPj+OIY6tL9DF4Pzi
DqN5kybluI5a1X3mOxzvcqf7HMo8oWWlzOthSJyTQ+PqwGvO+1RnDh0S0622LhDldRExwcdo/G3S
Jm2HeFHh6FHW4AVpmZsQA/0WE5UKVzhAkqCp42+V3S3p54WXbFXmKA7GuA/LKSHFa65hs1CdbokQ
0m5I02xuRmPOXssquqSFqjaN3VRfqMV0zA+Mtba9cMXBAlZ5a2MHwcjb9I9lbd6lSAcPBQLZGpsy
ulMTU8JmJpjEQU4Sk93UO9M+5ws4l1psvxgs+k8I0It9xdrzIPIfkW9m9YlSNd7M9KlOLQpuKuNM
89IdZmoCRMYcr3HZJvG4dWq4+USCGGYTZH4cftI6VPFZmibfGq8hK6yLi/IyaTVg4YSfXGByNHfc
Y/WrpugO1iVNr8YUK82jF5bHvrszsmg6elHUHZM8ma9aJKxHz1FLrPv8ZCXu94onfpu67Y5Xo7+N
dLB0RpoS8oVHufAVGVI5CsQenMELdFe0D7m50ukw7almMu/RIxo5CQYfIDb1EVMXz+xra618J187
dm7U20TLAGnTG/gyZVW/wQ6CHpa5RgVbf5h3fVQPQeO04caXXQjCAmX9UgqciZhGUtJmo3Ye66G8
i7H/syzgvNnl1A7U1zodgrlnoAyCnI5Ll5AWOKnXqY/EsZZVeYl6NJMrQXOLzpjKvyYMTfHAzMWT
KCPUj41rv/bh1N+h52Dhn2yAAkgY/AHtW+rWzZ4H2jgz3fM3o4csPRgcT1tg+zQpD4MqAWhnHgOj
qMTCwVBRLc4lYtBI+3Dt6nmqUaCvJ3dsDgbrGCYD29R4ApZnX0rZEouSqD3N4uIqyTMz3UiHHNYN
AbQmSYWqNNVD4jrs7nSEnmvl9IsgxtINFNhzZVwNaQvZ/McnIZl1LxEP05APl8dgWhTCRT3pTtCT
LkoGnDeN5k2T4Cn92iOCoSPl6uehCglWqdDsEqWG0fJEoT7hY6v9DRppsdZnhxcwXJMEd1Cvrsdy
asWKQWeyS9VsnNEnifXcYGRNHRZfpCYg90ZlqOvSq0wW4rCJHbRBUSO3LbJSi3yupB7XOjIa4whr
Kud+7Qqurp4luzEpk50qhDjxHvcf+fC8vtUzEKqvoSoj69p2a/R3NsVIRhUM8WybNCHzwcgQxMZU
cdF9HaS+RMy0xlmmOJR+HCrtJ/tCLuKhCVLwvdSLZu+UuXEucGHujSYyzuC1x8DHlmqxeWvEelpo
8SFvmZNRlC1NreXsEzX6m8LOplsMtPADBPFkD4SRM0I0IanOgVUN6rpzFlFP57nDrdJAo8VzpeX4
lgz7JYX/HAWGmjxazIwtjW3KhrINxmxMdmDM+UV6mTf7VjU+vp+WQAfLyp+ZYHMcQ4bTwNMb+exj
eUcfXAl5a0ofqTDJOx0DhCHlhq1i+6JPek6kLWe+jVamXrc2Nc9FNCQloos0RXgGIlVd5w07oj5f
cucmIBb7pjWdq4o6sSRuwGc8i7+6IgFZp13vIZZ8xHfOpSNtAb1vY7Zf7crzHwF3LeDjWZDjgZrF
eclDQ38y/KGFX2woBdm4sofrlJbI91lo6SVCKLF1TDKGKonvpI+XdIfiIJuwblY9k5vrEkzqpkQS
th49e6w2GfasrU9k1KYdpmkb6+WN3sz2Sw4+4tKZGvwFpbFpiWW98aFcHCJtHs9YthB8tATUMAH1
wnsrzxpF3oXzpYo7g+4qu6kD0RDTnjCX7MoDBXLT56Z9OfuLIiAvFx6K1RxGHHKbkUAhdmqtTwwS
lcSWYC/v1WhrWrWWHKt93ebyaHQTBOcwyb+2HlVHbe6yWPfTkzUhLnJkX+wNwyu/l1OlLouw02m0
xwD1EeLTmXa7BvBEWcv+ee7ypVSRRkyUpiGvJCJGGBhFzbh2tspp19TWnq6KzY3nMaRZldWc48aL
CT2zeish2oPXtNfhWU1z22eYTi4IV9sI8W1K1wj3uirpg7ea+oZUpl3buWlcNCjfD0Y6GLfpImFf
tez895U9R5d2xpMN6n56DE37iRrzzoujmwY350qrJTPySTd2ed/dIukYAseatjR/mtdoCW7rvMoJ
Yu74KwlNgqjGQrvRRiSKiuHAbpq1G3zq/sqP2UsyqZ82rRX2fBYv+s501FXUDdC7q7S6aotZ7eki
iM9WXJrXReeTUDNm1lUaiXKDg9bYGE5CYtfURJdtnoXnBd5wA/00fRg060mS3La3WlGdCdV8Iea7
emwcSSykFks/wLdErtPUJXs/bB+jqnafe6X5q9aOmq/MwpP1PIuW+6BriDVzaTcDGrZ3pia36P2I
Vki77qaLSx2FcSVoERqWt6t60+bbt74mpfPgm9Pl3AHNZ0S6+beE4KcRe5oTYH4/s3mJ4KPY+YZK
9KGk7Ewm/UrPBpKpFDs2y2heW7e7Fb3zxcyMp3JgTa91eQt66i7T0vuYqJooS15wVD/82Kv+OSP/
s9PI0Pxtv/rDv/7j/2Y4//b3/uP/pz64z470X/fBuXD0wN+1wJcf+NkCN+0/0Bvr6NvRGf4Ykv97
C9zgb0wbvdgCUtPJzEEa9+/Te/sPwTgdkOQCtXe9BUP8n9N7muag5HgPIdfnP/o70/sP2GroT6gD
UOUhsxLIphEbvd9a695sNHqEmUFjcjVvLOKAu21qkKmFq1vzPIJ+W8jQMnP967mOXegNOHfxzXLL
r99ctD9vrre+jo9tSg4FAgjcUqCidEQ+qtqg3Yw1lht91efNtIlyL9z0TXM7ieh38svffdKH3g8Z
OnhgIlNfMVRtdxh8loS/OL5NG+93DeO/NMc4KYgBjCvojuFXWQ7lTXsHf9CUtYWhExOG1XRmJ7TC
LyPXPhG5mxIV/FoNZOyC4PSPmvB/1136Z2f69uM/dE5muweipfPxRJEmV5ZFdF8R9djHLWZtv/76
ll/1dgiwfH1L9oKL/l0YtGzenykBcRjxKu4kOB7iVMHoMVauIO9xXfIIaMiL4+Z3wPO/tLH4TG9p
xTMzZv4gPpyeQ3Kg7eAPJPwV1h8aYm3cmNi9Vm0FMgJGshnAP5n3vz7T5en7y6kK3feo0V2Qix+Z
nFNUE5fX01QqyEZ/Ekbfn4h+nVNKEoClW7JBafc3XmkitcI+srapsvWLZsK/+3magc8D8qEzuSl0
t6lprZMaDXGrFOUawXWsX8oGDyqAm7garr0Uk+Bvphj/7K7wcUpgkRA26uAP3b88K6tBYMFceTaN
MDAXYbantYsJjOZf9ZsGJ/O0v14uxjNcKm5xFi3rw7c0zbZPX0GQUq3NM+xj1zR91pUkualEGRNs
3cMdWg92ruUrzF3eyXNqcwg6THLY0ufQ9VBIAy5a0ezHuW/EnTwZZCd7lIQdTIOeSHDgsNwp5bpu
OqzG6dyp+yluDAQjYqgeBuWp4oHgOkhCftSjxEjBKInAi+xh2DNcqL+b7OMI4jNEeV3GRabWxPUN
pbP2FuHoZAkyw0GFCHNPtdBURHfXGFj1nn3KdVNRme5lLUZwk01t5DQbSQorK8AD+G5t07lsEOHF
lGFMvbCIstMsnFhuQ6ucnXWbhVQeVo3QSQ/xzjGE18hqjfSyDOx6SXEjplrcGkoMu8brYeR0RJDX
ICnQvKxdXOf9xjQxsRPHbmSfIOD4171FUYkG1JYPMP/QLI3DUN04We0Uu6nqCXEt8pkpficjBd43
N6+8pq2fuUzoKsVo9l8FRcu07en8ERs4h0QptlCfvo20J/NgNKCuAenO2y8u2bNPSdG7n1BiA+Sp
6B7hrO7mL62ZEjeZk9n7iXDG+dzg3PtmsO+6GaoGn+lch9ln3A8oOpqSiooR4UTdlCkzXhdQtR6n
1oebPlRE8KYN6o+VnCv9bta0KNpAYRnumHQI4gAGLlQ+mNPCnxBIbVoAbHvpULazqyYpPRh1MUMt
Fuxjscp7pH1rAGKqgIvifcEWH6a7OYPo1aW2AQQMuPrJDuuiC9i/Ew84T7o3XDlRax4I7RtlULBa
3PKmJMnGRZ6ET4XNjz0/qjDShx2ZtrZ7iMvKtg+JGEyiJ+aCMOqdi3PnoQwbEy8341lcgClJdEFV
ec1DS64JtIHMt+XeRtfnXNgU2tXWG1okPjbMEUhLSer0xC0DaqBvkkKkMs9jucg2bKONQmz1DlJz
pm/qJtL10mTbFw+klbGQWSs0a65idFTlX6w4I3Vzbmgj43/RkbX50LU/yzHpGctp2gxEZvBoZk04
tnlUbC9d4ma97sHiBTaRpslMbzV3A+hXaIuZt6HAaV/ympyaU23TyiOgloxnrF80EQff1M5REYfO
3oxrBllwR1y4FLNsmP+Z0hx39oD7fysKyUSwtkJuhU6QvmkEKRLG8uiMjpM+oC/SsbZoQ2+vS5e+
xG5ixDpdhrQztEuz6afpCeeGP2xKWdPHkmWn1LewRS93EY34K8fA80aS2tGMqfzV5CGzVz4k1XNl
l0X/uNCJBtxPZhZf0S+kiUhFVh2RkoFKRArW6zeoBKwnR+9CslndCbIJ5GeNbNMEDNqq4mb18LI0
+NgZYzTdmVvAf9IZJroX9qQt2FuNODw816E/X7Qx1LNV78/J7eyGhARZ5FdDXTNjhJRjYgHBkr4O
HqTV0J9lel1i65nwzxAErPV7xphskAj/ZAVh0awc48kBFHntyWh8NRy4bp/CQiZeF2QlCpzPFTiZ
ucOp3melfhmbA1TiwDQapziGVlh7+8pN3MFbMftwCRQmttCUBi0Iw7OvigxRjrPGwJdHePeQAbFF
DLVCH9ZJlLj3ee/0Q0CqpscbkIRGGVixa46XkLKKYjfakpuwNx2ijMM0ApgzGqq7r1FmxPsCEzqK
O10M3arnl1mB7ansacIBFQagtESFX7+n7zmgMN1VocqKS7uVmblvJ1Kw72i5ok4v09J9zHp3uHfB
2Z0wycaXTJPmHgAN6Xl03e3oWDW92iLIWLIALbSaOvOReB7kA6Fp4Z0dKzIh6T/SZ8BmjQdTFeVL
CA5li1MdwRr9rts2lu3D/2HvTJYcR84t/S69hwxwDA4sekMSHCMY85CxgcWUmGfAHcDT98fSvbcz
S1LJtGyz3pSUVZkZDAYI/P6fc76DMFdfqWAeNpz81HNkzCMf54soIr2QTcgQkgW5LpKWEtSseK+d
qEBjQfAPK2igm37ADD/0RRr2SaC2jiCoZ0Qxa30IB0T9yaQ+9qki1eeOlnma4z5sc59S+Iazps5+
xJkXb9jS0bU+JoO7r0t8YkYXBK/5SO5skZzG1eCm+7Rxr8ogiK7TZYrC1K620Bfg4EymdzI6bGZT
vQAuzVV+9MYoXi/z8hDNkrCenPCMojmzm6UcMQvKnE2tCpXsdyixKXXjyuXaINRGGET12xQS2XYw
m30k2xfANuQVHUJU733Z+1tZF+V+rIbxABu5+BHg2tprlkC7cuDGhZ7tX/Qw7irSgqfSONMni6YX
AKzFnpRoSEaaR4BgVws8VDVb9tXZNUYbmDTS7tlbNDbqrRW9OdqxkAo0tr2RjcwH48wBRS/a55X4
pFITnDwruLc2X4w1hWs8zfss38EWAKNEq/iFQ1u/RJP2XqJ+aR4BN8o186V/Z8wLbAJVY6eR488s
abzQCJJT37efrJI6AEnFXV25BxZi2c4Q2Qs5mlsd4NItSp7S+eW9yosCLmnuCDak8xiQHMcMaxWV
OkQJdVGpi/CVWo+isB0WOBTeBVXb0p7Wy33mRC5tj7SsVynd8qmhYqhvbIFXJurua0QGEO9eF887
cmw2abXKoYtvXrJNJzThgQ4c6QpHzRvU3OShEgr8j28OrbsBFkL1s4ybWwQjbzu0KjowxT7arrTO
OnV54oi2uvE960gJ9x5QKPvzvv5ItDhnQXQU3WJc9In+4A/1QpedvEmdWq+Dsb9KCNiuI8AEa7e6
3FZ0Es/ZhtH3io7y5OcFbf0hWZducGhG68QLprVpOMspW7ze428Q2HeVjywpZbx28BOv5pqQCh84
cZXMCv9tQbOv0yUHGuCXB1fbN2Mmv0loUy9TzWJ/MQyr2vwJ2m/LkDbcoPJTeVv5OyWoX2uM8jPy
kdCcxcf7azs3iY4VUYzeODhLcpdz1oXrmKFrCZEaG7Mx6rvFFOnK6qZq4y3F1u5lt4VcsRkp0eJq
asPRw7hcjQvomp5IoTGETIPRIcUsxg7RVyE597vagdQEUeYt7pX/YEMGzP2Gej5z3JWJzFdB5F9H
LlKQbN6dQHGAMfoHwBiHIaCOPE5eBzt6pI1pXqu2O7HIgkOXxO8l4dgVWwhQCG10Lgsj9FLSnxW6
7+myPDQiph5yv599ywjeYqOFQWWZuyRnXLajwt80OIA5liIAB73gNwPQinZxltmX9z71XuuZ5bE5
zz/NgvVYUtHnN5YLpc0fTWkjgUWi2vQeeJGmoWNDzm+OmbD78sZwMYLhyvbJU5FHvnYYiNEH0tgn
eRjrJ39KU4+GLAPKXGcDHTU9rdfUeEIMLKfOqLjc0QzXboAXejMwO77GbmzzlznJ/IHCtGBMGGZu
ey3ZpTUI9nRfjsZyl3pR/DCjnbwk2hPRSrppy7tWxrSqChv1E5+7ML/hwlrI2N6lwtPimqPIM/VQ
l6KlBDXGo5S3viqoOmY+8aqDlfSwTVzDXcbXoJVLuiPQ0waHZpHDOVNz5GytCJtBzno+ArcX2HuQ
uslR8AR2VhxmACx2HaEwUAcBkFQJbXNZRkTEqq8AGyOJ2R8QSQpqN8yix8hr291P3sZC8oioYP4B
8/rqZh/rLxs/RwO9knFKMsHRJNr1IN+CcXJQy6rZVYcGL+UZpo/ibaTL/jEzSxVjhJfinkgU1Wjg
ATOCYHMPz1fa/ju2BYsHARso0j+926cYIDxUSr7LLApZ9bcwR9mK64v1gclXuEtNAzxFHv1GYbt7
5tj7AP45RoVgdYOModsCcR+ii8KV2PD/lUMZLRKtkfxsIgvlf2SzOm2a3miGHetWBFaPJNvBQs9/
Q8maQ+1G4hlaI+DEjIDciw5k120m6shpJRIdyyoMxpJYkh97V2lhD+ZmEQpILCSijiudR5fkbDeW
z56c0+cUInG6toi/Plr+xGPMH/ILX8uLVbFZoqh765s+472aIaSmkTFSpDnL6hYiWuCE8RglPBvi
fOKLy6F4k1mLB0ZVVrO3BI0Hh0E47XckZPpW6krdYY/Vb37ttIdibKi313XV2qEsAvcFwtQAbbJq
lx0c50t1ibPIad1oFmWgtwCHr9NltD4UodIXB9Qq/n/3YkUYcvJ0G5tw6VPfGHQdd1yYCmG60PeO
bOuvnMorbktxi8A3Tu18NdYcCuhr7WB51qPjtmGe2lptTfsP5os/O28mlodH2yvRoWqBV2adKpcM
Q+6TBtjIEXGIzqK5IMETVPrLGysbebzqk341oMHdO4Uc7mKIXumx56vcF5rpYFWSj1M7xx1ynpfa
K9ZD0qM9pLa/fESlW9/NkKnLdUvW/pk65vZTFTDecqKZlOkabuNyMcTtYwkehJOvl7h60w7Yzzcu
FgWxifF/ZswyHkMLsNfYBh/vOm9eFeFkwHuWfho9jiIeuYShV3xDRHSiZEh/Vulk3+EW4RAELKDv
N8wIy6u/1C0qnC9hgkCRnatdL5riaSKLihG9KqsvYxydjDtx196rYuKAai4VWViAt20cFkVlfrVR
Q61rNJu0uvci9pxQw+5ewmmeGUmXRVN+scAQuEptZehN407Gj0L5HTTbxWjg/hYRFB3lT32Om8Gg
uqKEqsabTLMfi6KoM/Iw0QiW66Hw7S1HX54Xic5iTLSicO9tfId4Yhjxn4pZEnG1ep/6vmVoEgsM
h10Oe/T0qg0N0TUHNSrayeeBFCiHPM86lHj54Pwk2TBtF2/IcLUoERCYQdYhV+qJ7NmoA5xLMnOS
O8ncaq0MVwP6dBfdN5u29UHS13YJBwdaMUcjo8uXb9/ux2QX1BFGVLYuxr2fmJO/MgmFECLAVZpv
3abTTx5GLxpJQZsbTNhVe2ctaZzT2s0idU8CTZY7M7aLO9ICwCSXqTejsANKmXJhCRbHKh8wHUvd
cz+PeIZzXlN4l0CbkPbx/JcIh5hay5pH1DaGtDJueyvK3//NivCy7fxtG0oTiB9wPHXZTF52v/z3
X/a+Xu14DYJ6silA/dzDlckg/wnU/oUnBOGQcZarAac744pvIrtxgK7PzWTEW8trjEfRQ6Lt4yWx
tn/9wv5hS8vrwu9OOx9rP9e+tEr8+rrSwIVvl8dgG+wZ+Ho2MqDXUGZhZocMZOa/ARD8ky/nuIT+
KXjAoG390Sbzy9uQx23njZOXbgIMhBsRoR4rtg97z7d/+oT3d3/93f0JvUL3Cp2D7OgIwhFXJ0L+
+3dHF14sUtNNN9BHo/4d/GfnP+NlrEMnSYz5TVKOlr+3aqrDxR28f7Pp/CdrVTYzjMesWRzpuH96
byuzhD1fIisAYJUrn+cILCfP3BkVTqi//kb/4X0FgWIK4ZmgkwTdkX9SMJSX5bhd+FJTNy/btrTz
jZ1hMLEGT+/bqojDv/56/+Rbu3xTgK+w/uCYvfz3X36OcuwL021Y7gsIWyszSqYTn3vuxIbxXwlg
tL/4u779+2fkL2UgghgsF23wvLB8gj/c7L98KZsSCqAsBV8qJoUtTaaayuV8YC+We/rju/qP9Mx/
mST+Tay8ab6rh6H7/h6u35v/B5I7QYAUc2Et/WvVkp7rWtW/qpb/84f+S7m0/kYwh/QOWqPNp+nS
afn38I4w/4ZvWPCvKTuykDa5/P67tsb+m5A2RC98qM5/dd38t3Jp/Y0L1bNBclAzc7kd/EfKJfoS
F90v91hyQ+xBGYTwTwuPdMOfPm/kxrJy8XL6Lsy2u3ezZjkaYx8faFOAmERBLKcuDiowQWNssVtW
acWzdJsvGhPe1GwfxTi8ZyZuNZZIS8iebljhCLdX+KEMiBfSvpvUxOoqYAdciP4dn7vezlBoa2sm
ZTgRzaW44gaq80L/SPSspdpgnaqY5Ms7w7LTPZFBY61bsZ6bOFibsXUjMA+VJsZE9vF6xfB9DWRV
PHT6WPsWBLIuPnZG8jSlwzfkVQpMUj2eKwEfDR8uO6aRQdaz3Jz/0OHTJqvMooPHeXuuJvdqkvkr
LK4jcf34FDuY74ZyPFhNGYcqyK8i4Y7r0cMrhLVvV2WQ6+Q4FXu9FOelbykaN4oTrvgrjgYnCNPO
dZq6d+PMXnJh52nOPJhnmO/bNs9uMmMuQtZyPH3r/pZSc+Po+NN67KBdK8Pd0fFZ7QICU37e72QN
uFq0TKiXKPckvOcBOPzSBeuOsWCVyWadBZD+J9t+iOPpTDKZZER9bwZz2I7NPm3xaS7dIZ2ox2mg
XprxlTLB9KTjlWZ6nOhliXCjrAFlrrkSHvF88DtbJI6eMt80sp9niUnEMrAQC8/aBWX3JCaxdefI
2MPMqq5n52K5MI0Q8kIaRnjYJh1/4hNCO112xFskbOVEHJIWo1vWL4cqiR5KhraKNoiVky824W5S
jj3+edfpwizJQllKME9jsSn8/IBJeS+qdt+63nVaAMvIsx1tIvUmdvJLpRBhljY+acYGWCI2GkVX
AmWS9SsEZrnOK8L1zHTrzvK2opffqY+w4DRYUBVrnrrlnD6mchdl46dyrKuM9gUGP9odcMivmzLf
wRrh91nFzhRDvpJLskfDwohoz++FOb8FOt4RJIOWNlZXS1E+G31+W3ojuH+QFL16vMzPkVNs8onO
cDGQLh0IxmXWLm0wgaVZM+Gj9z/wQe0oQnO2XiWMtWnhgs8ubQrUoxy1NPeRNdxPShywI1zZ9XTg
rK1XakYhhg2Pgd+h0ZPr5xnk2dlcinbjj949shzfiIahnDJls1ahh8SmzMekmWfJCY+LaiYYgLo9
AKLNRMkmMX5oqnyL9Tqkmu4FujJJejF8tNB9myX5xH/5PFdVe8QpuZmV87lI+d71wwky3KfkyL42
JvdRkHb6HL30we2iw0QMBWLRlU3aG8bvXsSjXM9zu9EuLkjPuumqBlz9dEdlxoD/NLiqi+kJ09Fd
3Iowre2HVsR3dHDcpxVXS9CxYJvzdeBVjyID1hzl1tYv5h32S1priuDFrtvNmNhnIOfvS8vlvdjt
XefXkGyGayjV+yWrHSoxCNwY5h7DFtl72jeipv7iYHrI/C9RkMMFXvmgLYPGzPyS7HLiTdeNaovx
9UQ38kBc0RtwLlMP4JVwyGWnDrQmlttmerbN+BTF9LWXFCi43cXOWolHfsFCdpTUIo10hYgfXKLR
Gt/quZQOEP+2dVcWNxzGgyPLdIROUdy0mVUdvM7devX42C79k9Cky6y4WUNX3OW11a4HcwAtQMJt
pwM2PEuTPPlMGR5WLsA6L2lmYw+sr5X0rY2v2POcCGAF3nNQPSX+U+lPy3q2ydJbgE0Mbd+pdODm
v6hrGPmrchLPedfthoBQpD9/1jMHKCemp2RunW3aB9m+x5seWoW3RqhduVN6hnUAUsGpRtqKvBNO
nesStH49pu7a5qO7yvSywV/z5LIdQDGjFGbJ+JTgB1/N0eCtRG8f3HH8kUqX4zGNEALjn+3dCmd8
GclEbCIbi3kUk0EtO25rpXNOZjtD6VRf6BLNzo5LGzNpdjdO6q0kVL3TBD/4+flPncbi2JC4mqPa
hYNbvuvkIqCU3R07lG3JWZLtDLdcOasXPfIr1iwcVyuyVYMRfGiMr6txso/arG65FcBtN/SLl7P+
UVPyTKf0B0rdFavoT9L+t3FZvHI7P2CzPRQqgOgz5lANxmeTOgRBNdI6IuMqAQqALuftzmYB33hG
5VxILrgEAOnJgfZmQt722vTDQLnmAaYsNAsOwcVwPQv/E7dftVF6TCAQ2GBxS7ZeHsvzKGtuJu3w
ZCoIuMfBT42rCsBqSXVIC8VyqlLQ6Dhtr+o2fpu0+epnxXFxyh1VPAR8W9ZMcSA/l0md6rG5SW2T
bVyFZa9RKFABdwaWJdVLRcvGlkTbLYDZ59I0vpWF2RO8DhKeRUYCj0DnyX0UyDsSFtdOPdyWRfte
LzxUF1YEZD7PDu0Kg52OsHUA8PqahXuOwKYt7/I478NyCvYDYlEyNrDkU/j65GK+ZCZu+XE+cePq
ruDS7XMbIwvsimbdNOO91DRB+MYfDTjcMnCSr8lFfE+x9TBEGeZKQ52GoDnz6MgBSqB0z5EZQjVa
AwEijy9q3PfzXdFlmN0xFGydOr/FF3YsKdpK6xzzLYsmuF6oVQsEqXWq449+8hEPAuOGjjT0fP+Y
BODb52rJrplo8guUgp9hIF+042asX3pKrfQc1gmHhCat79OmfLXslrVWUOyVAsNPBLkJaZMN2V+e
y8vYNYxXoiieirr/abAsrRfqC5LK/lnWU4hOdVJ+AjSkKflsaXPnsDrY2DG7oVGM1nXa/PDQR0fq
QFKv3dDncRhc85wPwS4ZdLsJBiJ9KEvcHvqtLuctCxG5ToLhwAqZCCk2jRQpYrYgBku0Sbwk5s1M
HCNolh91xM/JoyEWWDKREpDTORD5XjjJCd484BOeESJQ9zb8CISQcmc3LE2zuedyruyrFKL3mgIP
0DXj2KynulQ7NJgU+IP7TgyH8r5UX4PzMEPluZQX2P2u9L0eV7um92nJnly/PMxt9dkqD8x5kF63
8WStLVqXwGZwiLYrvbUGGrgyN380UvNKuFgZuJGNYaQcCNxU1YUx5/t1YnZq08QXdL+Df8MvAJYN
rnPVlvTuzj13jcw6zmxM10kUv+ippXRsbu2dzcp1gxkHyMxgsv1zC+6LMeDCGp83TYxkitm591V9
rqR4txp0OUw3OPzn4cx97qRsdcWdnHIpkV6T4nuXcMCQRhxQ28B0gb4wbw3ZBXhKo9cwGNsyJ7qR
Aw8N8VHfeDMZZTqUngYx37Oi/6GX+VqU6VXfZ+9yRN7u5MCrcXMV4i7IVy6UTPKi7H68tmEUiEj3
mhXCtBXL78YevZD7Ih6PnCQqT1ynzfaj015TU2aS7NLgzuxso1v7bpi4MVuVedbE/QfHHkBpDzIc
DeOh1NNunoZTKexjTKXeKhrtr4ZF20lO+mFp/Kfe8cPO8H9qrE9rVCGXkrwtsLXtBdW3WVya/1hl
8NECal+UPMJxwbAXrnIKLGsJHsYEpxPM+gdrufXoSPi8gb6aO/KA3EypwWiQ3r05wtMd3euZXqt2
/APakr3n03hlWVDtcemxoxf67NFLvu6zzFnbCWgi1iH73HR4frfjHVdfspoi8QVk7olSwUM2j5uM
3rRGEY9z5uURYjQ5gaJ9rADWhvlsn3oxvxoSAdmwc/bO0/zI9u4KBOpjGXk3fr7c9xWFNjqmTQty
v+WLdp1Z7kcfgMwxM72OjeloZ8V+dvXJSWg+85Ar4FQycUk3nDMGKqceb1UhLxx341vU7TW1lNTd
NMUMJzq4iV3YkUOhTroCuyQWLkgY+tixsFMZJM1od4v2pBRuCUUchj7+GdnJuHOBzBc8VTLDqlZR
X7tHKktecv+Cd43Lt5G1qtsFBxpV/CuTLAoSdT4e88Q7O0FWwL7p6f5ZtlSEXOMw2TN2heDRXln6
cNcxm/FgFqxWHV9St4Wet28hAkB0StxD4nK7Jsg07udxYBrntnokgmeGQ1ToI50px8WdSOs5p9mm
fbNNg3c1Mrj2BSCdmTCdpJKpof+SMikQ1OloFIwp5kzAk7gOwki37ofgONlmvvUdCkpNPb8SQ6CS
1HRvE2dcjVhHQoDqnELz/sUeyitRp89+W53SiERCVNsybLz83W74NJLlQDRh20/4RPOnAC2ZCiSv
XXXbzLgAgAlZzW1X3BLz6tdpElVrS7cpOYDsAwfLcnJG91i6Ng0ULbdEQs47p467HV6j6NLAGSM7
m2c7KW+TxH0f3M5GMczOg+FglejqrYHJrb58RU1BFw6/fPHPDlMsC2r+EofLwmhD069fBTZ/Dn4x
niwKJFYZwgTT8/zmUWVSlukTH9dPsGU3SXo5X3QQgvy5+wqatMHwnDx41edsFy+e3ZVbInVbh9ma
EyyYd8KQ0HyMotzmlHG8JVZdrf2kSUIgssQ4G4NEU94UV8hr74SqmOEs/lSZeiZ7l+QBbwPcgIEg
0IK06uWFufFmgwNEELZWhnGUEEHjXc2+8ZoldyWD4FBYJ7eyLt0r1eMCM4JjCNWGZDXsGOVBEK9P
1ZfP4pJGy0gxgpBKcobbRuXcm5uVFcXOPlH5vWffBPAV1i37GzIhuPfm/tA089Gp26NnoiYYvrtN
cTkgJXpUNhiav757reKErYnAreCM3hx6BpGOYXHuBvMVBwylMo2zrTjkLpROeBXkK8dvXyaFQSxq
l+dWEg6zcWNx9470fK57u6NJzL4RpYs1Su6CqjxMtb6rcvrMxJCel7o+pb15Dev0emAES7wKK073
WDbuQ5DXz5a29pikBnS7fj8uTkiu4ZE1goOhrcfnBPUfaxlTkMBJXYgfUT1YKIlUhzTl+Jpl57Jv
nzq4ZvCi+nwvvPmLnNCx7TmaOkxgkb4c4xMAHA0WQRMbMZBoT6zdZloXnU45GFdHFWR6tfTkZmI+
xys7So8D6rURfdriRXNDVEt7l6o52am4eD2VXnBdN+W1UtaRKjQO1yq6STpVHFw/OlZ8na5EAHS9
5LuX7VVj+mvPLHfoniSJ3fZKErR0pLFizHxdyvd2vHUvLgBJp1FebaShtoA599xEMcn3sMBSKzqU
w7nvRuTNqL4noL/gEynLjTslD7MtjZOpx2EzwJLbtkox60vzjCb0WOf+k92TmS35Dau566x9vlxG
yrCw6y93EfFKXjybqVwvYtS7sWv2pkeUjtYloAh7r+sf06TuttX87mbuu2ylPIBjzYrpgM9zR7/l
Dfml5eyyCh9r48viFb0A0FkBG35F76z345CD6uC78NWszvOM89RxIPF5id7I1sUEmGYiBICBDykg
ICfzcoMZj23dRd1CTUdIHY0dJXwbECW8dhwoq4D+y58dZg7eMgYdh76hHbDY7Fq5vnF0e5mdvMG2
4OWxBtAizzeAnpd1P7oP/3+3PMyHr//9v5hM/mqvfAt7fYzfi183y3/8kb9vlQ0PMCXE68BDRnB8
849i87+vlQ3bYnls2QQlXBsBx/xlrSwuKRrEBxclybxAof4nEGOzjEbTEoFLhAaIwn+Gs7zsjP/v
TpmvQDOEMBHILotv7x9glkjzxcJVKtdxn8szbMP0jtbZdkvzVnosKxoz2VA5NHhVeXptjl7y98vm
X6of4neW0kVksS7ZnsBzTcoZ2K7/rrRogLFVgpV6zSs1nox+QOsnOsZXraaDwty7akAmKjTrPj2T
oJO4X7D/hYuvsDDUuHdPk+s1z+Xs/YjSC5CynWz9KOKMgLXRFK7advTRVRMx719+zP9EuPlTlujy
0lE6GSt534hkWNZFtPpFuWmxxJI2wpkEG3Mq97OZsqokl4xHZcZ0+zoT2SW7ORk8i4doEemBpISV
n+ZJ9NH6r1/M70ogrwXkuI1n2reQOi+S1e+vhd7vvmgF22KGb8amuBotb+/VdO/Su5ZjkcuRCjM2
CWmgN0Qzkd3/+gX8iRT1x7uBehXAmAmES7nvnyQ6ysX78kIqXNd0aC1hoGgPWTnzmJvbyWJOyvzB
3fI4y/xNlJcLJWm9UtG+Czhp7aamTJNjjVI9bwXxYBL8Bm2pYaFjjM+0qaf9SZiaE+6/edUXhfS3
6x+Ma8DHEqAWHRbocL+/b1i2c8+idmndugldtIlaKpbqUzBxPC0UZ7e2plr5aEaOMm5LZw6Y2NRY
TzHFzLUHTVoUbDgGshxExSzW3pAr2nR4/s9fJpebJ/jp8hoB+Pz+Mv0g9VKgyOOaT1JOMBKDwwN0
8HzbjCbVc6ZoB07MYqzFPqPcJjk3y0QFCCAO/CzCpACViHBn0flatT74wt7W4u/i4r/8JNv/8Emm
A8RDDGbg9pHIuC/99nHgMhdzV4uawd+Nu5uitRkTs2S4OFRnDZDebQBilSpwkN7n0ufI6hc4gg1f
yH01Nvh0YmKhxwUQ9UefaFY2DVPpqXWLj6zNjHrlTXl3X7sDVbYeEHKDnDEEl01naFY/c0fWHU9i
Vqob5mgKHDsE5eiJIKx+klgM3ZU5Xnwv3lj68b+7jmD0/X4d4XLF/BDIi1FMij9jjeRSsJEfJfb/
OGtYZvvsypk1TBwZ2qR7bFVHLfQIrZ0s1LMwXxJf2Vfd0GGkJvFRYZ0TGWSZv75u5B9Yp1+vb8md
9aJO2g6sOtwCf/qhtMGg8WtC+AP6UciDRQXYQYM+yTYBlsPqA+kA2xjBbY6wnOYOVKPXWZhpG8vp
4N8GlQlxxFKTPsim4LSujG2fdd3zaI76cbaD16By7UMRpWz9XJi9yXooGxn2XQcAeGA3ml76MaWo
blKLcN4qpUvw2AGD39lml4WEYczHWlVfVcWZypbsxeLFOzOfAVrHfJmFRlRfnIG6ZOzWIcmUdW05
w0MjYaJ2xfxTtR6SZVO9TWYHG4GOneakDQqAwxLE7F7QObLhVFCeAJheNr6mSdB8WKi4C+LkK++I
aK1Uy+vlUpWg4M0JaD2qi3sd0LC7JeEfYwIYxyPs7/vFDNxdzCp1v1DA8gBV6gHztAWyVJj7YsqW
a2cqLqVYEUpMGbdUSU9Aho22sNZZbCfXEbjYjQCH98at9MiZwdlAtA726LUxYAZRHacW57WKJcrD
NFioiPjfaAqBduK+tB7ppVwaD0uGYbWHLn8orDneWaDst2XK2aedaViUg9b3TS2egqjNb0TDgdJK
Ee5mELLrriTGkVZXM2nX166cjLdOOXHCtZoRuTDRds2jqz3tHmkLGb+nsW2/So5n7tSHvt3nu76Y
ilvDH6aw9aPyARLMWwq9cGuO1bc9oXmGcAhifzPlPTbZ2fQWtOEu+zA7i8bsiRiNi98vyn72Qy+/
WvwltwEnsJduivzvpluqYY0jVgEFSIyzk3nwN/pr5g7hIO16cqn2SY2U7JrVyXR7jKj4GvE38XMI
HUfYmK6lDc92gvpbsti+08OgD/GCnGXXAP53mn6Qs1LM1Jb0OpbiAREmpaGp9r63Meam2gnlJbCW
sQNzADxlcaTDINAObfCJ4a90WTi7USXVYeAQtF/my5GU7qz6qWnVp8rjjhC/W3XvvuV2H0LbggtU
O0CyUe0e3AEr34BtzVtpJhvMsHWdvAcUGu7G5MK24RSw8vtmeCGNzOnMKFOOtdgT2GIKw6zXeGH0
LUV42LsJpfr0cBbAorzcGTM+SXnVb/PJk90BtnG6GzPHgU2SvsaGaz/42C9DQ83tBzfWfK8d0b4l
ui5uYSZo4FAYeKw5U6CwKdS5HO7ZmRnGY5uRSIbc4WHD850ENIrIupUhcnSgVOlVAm+bGeiPikHy
J4eyHfOrOW+X6xiX5mXFzM4qSaFaG0SvEifYX5gxJ/hGKNWT6exaPX40gPyfLMEVS4WqmI4alNdW
+djay9IpjkWkbwmV/RhGR9Gp5EMXnf3EXeNNcsNFWPpHvdA2GqgoIuSUW3c+yb17POfGQShdQaLB
2tiVMtj3lFc+Ttjk+k0pc2fPUHPLr9JnrBFsvKViNU3RhDyQzokfCymnD4Xh9HWAYCXWWB3YDcum
Ps+K5kQrH/jHlBAZ7yI2LXT50GEus6z6MeSz2s803bC0UvM+6iZcggNFS2w/q654ypfpzi6y8mai
evAjWOJh3c7DR+m430Hb6hzInMHivTMLVPc2P48iUz9ZcJvMvnaGMuzEgOoyI9n3/uLtxWLz47Nz
zRaUWEfF2mksn+hQhOCQjq8ONW73Jav0lVPY/hG6HDr/cnkT4LElnyXC3kFSzLpmVeoHG1lZZThl
GDdjN4JIRivKvIuthApRB9HCEkY6rRaV6jbs26F6Frlv3+Qu+x9XlhM6d+/tLTPJjyICPzZE6o50
WsZ5tJl2xJnk1nON/NxNnhmi6GFcrboeBbyJrpBlxYHWyJl0oQLnWPT5TT/w1dhLA4pQNlI0qWFy
HnD3JVmjXdyTQGUC0y8ppoEzWy/l7jxwLe42Ki4A+DlP2xufJOAq7fRAOasbx99m2gy4M0zu+3mZ
nukBXE7aG4LQYIbif8FVLsU3CXd1XfpVRRer192O2aUXgizxuveAyJGLfiZ2V1EwMUTwtSfv1bH5
kxiX8YJCTe1XYwTGbU0bus0+bqZP0lfqLu5Efk06Kbm3tOgOWR1BhIL9id2ECER6IJVqPrcczK6i
2vBQ+HjqQeQmjcGXFruC+GnYuancW/VkfHZSfadBjZslRbFi4p+nlaf4h4y4o60olaFDsUpRe2fO
AR10qDAnlcWy0xePzUSjPCEO58vo7eDKT0rYtc4wqhtAOttLbigzmvEJU4m1c5XpPTZ0PW/ZX40H
2s/EmwzKbe9LLCnJsFjfbkMFtpxFdRsh6+0YQqcf09gsZ4zv4xnYIwHZOO0PXkM2bNU2OUyCoplO
9v8h78x2G0e2bfsr9wdYYJARbF4lqrNsp5u0M50vhKvsZN/3/Po7qKx7dlrlY6NwXg5wgQ3sBrss
USQjVqw155jRPH1pazQGfVstfkdwL6wA5jFCvo+dufzWz657oZmQDFaDjSOt9CXJgWGKhQDSHYQv
Tl0zzwnBJkN+IXOz32djTzy2nxY1ZYfxWlpywFkypFu5rC1OTxaDU43OV8XkBjB7nzJsHg2xzRxZ
3PNmp8e5qttmXSMDWDtU4MDxTaCjGs25qVDaI20m/ZpZov1EdrC9R3sOLsf0fRf604gOuU84CFWY
LL7qflE/VoFufteGkVUe4s7wKjiY3lj5jIenybpgI8e2WKii87PRy/vModVcsgmNduveEy1W/+j6
NLjvkZ4yaCmS18Atw9so8pOt1WrW3oFGjCoI7AAtPoxDa4TEyE0smqVRGb601hwekkTVfEPaUqSh
lV5Rh6CLl3tmyEBj1pCzVyVRGe1jy7YZS/GKmJNe3RdR0XCykFQXI0mEJwTWGvMKs1wTSP+tYdRF
y4uVRC+C3sXRMBoE5WWuqb9KPcJfYfat3LSDPz0OfQn4pqTA97Q5I1qydCf1HaufWmdTltz3pqq+
VUU00RrOnJfQULrj4exnBYCWvEy+9elGFWXDUTsrzQsa2s4XDU8eDbQ8RPXMi5V6rstbvyWbI7zM
+qS4Y9ihCyyd0wvJ7Hm0GsmYQw0VVfaTQY6gvdIFCukV5Z/zIPFQgjQz3dj3eFg7UrvquN26hGmP
F+jOY+cRekG+FWmHpIXegOJtH5DKuizadSaHLcdxFzU22ASwliMOVpQZ5QSuc26tMtxXAeZ/IhyM
0iIqI51ueDqS4NKNpmDYxhXaP2/Qp15tDTyqS2fcoXvYtO6DCLvsxSBrcd9z2PsZkN7M/jpk7dXY
zcFNNhMr7/Rdh8ULL3rHuuMygAhtC9F/l+dXod3R1w+F+5LrrYNmwewpeQK7emLnDS9LVJF7PYrd
YB2PZODsiOOFq6Q3LfsGBglr52sRhP+WMRCCKwGJro47uU5a6huPnad4yqrAHjegnvwHq3aabosV
fS7RgaTF4MGjYsRla1ZlbAMm7y/tYDoPaQW7Yhxq/nC3uKD4m4X2TD5KlK4pMSH8xo4dfE1G6T+D
2rLH1WRq6Bz8dCyATFfOwxAlQ75Ds2s/5QmU5PWomW27E+7k1l5EWV6vCWS0n13GKR5+UypC64eF
tZAxit0S6K0XTXKtoTxi2K+pHG8SpnxnC72OHjPFNjWJg09kpWvwtxiXIstn3m+ElymRjqDkVJiu
l+06XU9DNAwXiZ87D6IyR4XR3lXiiImiBNvXJW78I4f/cMmrnGsXuq517Y7yoJt38aQKY0OjB4lH
G9Z1ehzCuY3X1TDAdO2QoTw6TYLhDZMHM6Y00HhejRzoBbV7pdD66Uoj+S4vMdCb1C3R0dQz+xF3
IyOuJa4t2sCKU8PWrhyK43zIQsY4BRlX61FP7Vu4u9H1NDBdsNyYu5WmTPwg4SjGbhgjr7RudJ7C
GlgzskxmaLmVW3fwvy8CK7RuKt03Lkoj1uAwiQzzhpz5weI0ZuqND4FQbSzpTA2S8R5HB1tDZgkE
e4znv5WLG8wpIM1uinGqj10XmM8ji/d1kZb9T5depOQ10goM9bJlyQtrYO9xlnHm7HB9ljsgaci6
4NDhFJodzNtbvrppbUfZl/kajHau4RqEv/mJTHxpw7459i88Fg4VjCOdRfYvzyS5FT6MpvdFs7IZ
fmrrOeT0EwU4SZPYLRFdxjg+iEN1oRh0sfXcA6wHNjAA/GGLNlxEGCnk8S8QvDW5EY4KYKqJWeGp
VgYGxzlqu6fOGFFooRrMjkSoII1sw37AscTjL1eMrVpj3etVCqwtldqOpQUNqQNNdBnFzm67qlos
kku9kKh1lBFH+QkIR5z30Gxw6+jjbIvnTlmoSd82fqo8sgudM/RqLuLgL6kTsIuOpylepwF3Nl9l
YLZUiluYMRT8bOjJKrFm0aLISMQVZtz4i0gjppxmJMfrjzsg/2jS8uUccobppkN0UfL8y+mVM7Rl
RdXXZMDQAl9w8CNy1gWBkVVZfzkEDuNwSUwrYSakoMA6rkgJ0uSiVPz4u7w1MSztRSwMSMyxaiAG
/wd7KigNwoz6PuOQNWEbImEtw7q4CSyz3c5JrD55ON/KxX99HJxtuoYm8wNTP7stMncbdKg6IOFJ
PrfaWD62VjOvi9Zynz++sHc/iUwuBmIuKnh7aY791gjPgkIjKXvK6Ju4CJMmV0dpQEJvC030cPqo
f2Vh+J8g2ZYP+q9Ytf8deWno+n/7uf+Rl3ZfPkf578Ol0///13BJ/gF6gifp/zkWTNp7f8+WhPMH
ODWXgZNiWRL83373LNg2cxed3O2FhoQx4f/87Vkw7D/gtmFm4NwsQJMx0/gXWWln4CgeQdYFk/oM
LwX0dcZYbx+MAQpQACM3J2C4JzoQwtpA3oKWWwtrNLN2MypwAFrDJOqV3WsjdDCrnzvE4eBTN223
JBbHY8b/YvjKrTcyzeBD0M9w6g0QAVuuEbX61LG6ncEYy4bQufvtt353yHOKun/TQjUZ8tiSt3Z5
e2HRvb2IctIbqsv+Z6eE09/yoX25blBI6h4j1wbKCmUXqkDMjhuhmYBkIzXvYArJV59Yt+AJ/ndn
7qyaRKp14cxT8o2CawbPaaDx8RL03PiwAVE9d1SQTMzRn9OdNCdSnFRpc07vU9VZWxHNRn1fLlyV
mDN8caMRZEmYBG2afoMDWjXg1hZuEUlveo/on8zdNRxUK1u76SI0iq0MFVUGAGCNBrO6YUzgOuvQ
0DCp6VVc96sQ+S/JmDE2aw9Tp/YQQtbO10EW+ciIHZX/NHG/mu0KT2R1HYmoenKI6BbHdpzoRVAb
NGssjG62Qo1N27ZHxUp92mHp3USNbaReWWi6gUs/vAThIJl258N0N+glbFZzLKcnzaAR6o1NT8j0
XAUMOGISLiyarwM6yzSJo68M2UrWzDQadiFdM+wrDsYBhgC4FTwEzdX4g38anixRJP3wNXQLS1vQ
qGW3BdgG9FoPC/0uhiiqrji6oJE0W5DMFKfuMu5h+PnU6gLYrtY3S1A8KsEXVjPfvidYw6QGVKqc
906n9yNC/3F44jiRplusLyJA6RSEMzQqUSFMqtizV6oSpKrNkXBxlrcipLnat+iTctu+5jxYmXf2
XPURqJiIq2hjo3wixiN0D8ngG7eofqnsioBoOjQTM2fEvg8JPCO4T645RozVdRuaJRbfoQFf7AQu
RRSjER3vNbzjYkUJOF/YRoVQOtNT53vXMFP2+h5Ki2eqLvwW5uBcV6ksE7lRPnT3gxY0OFP6OM+q
pyHK4p9FGVJMFLkMxEuh6vEGhACC/a6Hgs/JMYf9XTEkvaA6GIi24rTgrFssNQBNSdWuvJp3Ktzo
TIXCB7gkw59GEXeIGA295U0ijnn2osRHG0zqVmd8YU7FH0P5yR+TnDtJp6s5SMGFoWuFfJPzEc8F
GHnLPxZjxQJSycER29x1gS+7Fee8yh568nZk68iDowletpbwI9BT1Iz+lqQJgj1FPY43o6Enk8S1
vLyKbUvgHKCpuOdPlCpvxh8jWe3IjGCi0O4pQnPkgN6a4JZfJPPBeUCLBiqVZmiC4zlelSp03ccx
xJ0tESzCifZmdyyfKNxb40tK4wpa3ulxnY0K3H6HRR/4l5awNPx66OohzNytg/Ww94yGSJbLMFmG
MaaVJsiKG+fZlgHQHhmReuDVfaC+G4i4rEMuh5hYnck216WKm1t+E1plUTjJJ631k0uFWf2LJQYN
mnscyj9HbZCk7PnFS4xaa2+YRnwMA1bdHhLyoQMouLbyEph/4Bj9PsjynwEObG/ODStA7pcl13Zq
2Ey6Eo5WW3rq0P57vzWpAnU1bPLY11FLoVRX2CQ28RxPT2Pp2NeFrecPbg+2gu0gKH4Mqe4e0ymC
sDVpOUVDl3QG/UCfrJSiSB9BxLmHSg3FlYJ4NazQvsU3JjUdYKvYMfeB0B176U6HD+mo7pdMSMGd
iiI4KnoPmNYxhq7DjzsU1qoOUJ3z+zT20nJciIb0IfmhixSPARmF0byGmB0trN6q8kphT3dJgT/N
MziN31giKy7hbXMPTK372o2c8Ru/AVdjj7SSYN4BkmohZwSqju6mMkTeahEw8GXOu+oyGIpkQywK
PLG0fUjsNr6eDOgi8VB/c0RR0MZWvhYzFFW5duizwv8Gbfq+m+uASOSuvuTq0yV6oHsirZNeJq6D
Q0Kve12mXbErEx7dvi1NxJNRjMBS8kJHParwlTY6AkyJW0JFcx3e3Fj0zNLmJExZzdLwJ3SV7J4V
OyPVwMeds4rLptrpbsAQqrSz8MvgVm6yGaqq3oKFgyeSSmuuaPlxKlrHVRZfzuT6hCgGm+4vJ0wZ
Ycx2VGqeC2QHs8DSMs5y4wf4oYL2omZXf0aRRvPX9/XpvhoqC6pIUJGgxBAz8eypXaDeEjkUDhDr
ek5TgrzoBmHlMrvLbEhsGvEyuDDQ5O3T3J7xNzI3CtDIZ9sKZJGJfi0u/mRrZFKRVIjHgb+1e4aD
tbe4zOHNAA4yLqLF3rxPs2W6jAI1TBi6Jf2LRn7YK16Nn74+11dBWgReSzX1MEmIpY6e2D80Zxwi
DzTXnww5UYHHU+Sv0Ss7S34h7G30hoqPSlz7GDMQdo962ld3Uk6+h4F+jDyUpuXrpLfNTyjU1Q0r
/DI35N27xsXe/iVEa99D8e68GidTyvh4ti+7XBJ+UadGCsLGcG5LUl2eM7qmt6hUI5rJPsGyJEB8
I6dKHVsHNz2kdP/KSRPwhPosvtElSnDTNe2tWlTSuPzcFf20wsusMmC6whyY9cN26+Y6Q9f6dabD
hjsHFhXlWFOXPZYApdwnZrCc3o1UI9ohTkQOpZIwWzK+4n66AohlPSEj5WU3ZkINZ0KtB+K3BFmN
0CjTn047MJaKh7J5dGoCMGhrJ05KKtU8s5/4xH+EEegTuJR9h3ZSshkzn1gO0VZOAO4QxeO4ZTdI
vnHw70E5JXN/lCrvba/U3XTHZJGWScUoJ18XVdHqt1PhNPu2zdRrFgfFxRyyuK+UaZKES8RDOu9C
Rq1ExRhTlG1cijFJo5F74DyAbpnQQecdA9JVahcsc0GsnO9GxZemcYIY0MsUMdN7nx5q6mlNTxOA
Igg3ruTl8oTISzJy/Bxht92F+naAEkNjMZ3cnvGeUXm9O7bbAZjivA7LHvdOTdIPU3fNdkHIdEaG
k6hxu8tSYcTyEr9GPovBx9LuBjsCQ1P00B03Dvsm9BFLpOJHEUnxozPtabzp3EmnsSpluSM63tLY
A3Rga/nQVyEW077sbiwqpehS+GiTeP8no70IsBYSDcVynlwSFd98jyZZ3rIjO/2FjIaiBylilvFK
SyN2rqkuy5duahVWS8CQoN9H2YFyHE22j9QV5p5udxbs4r7VIai5mF/7mUHiahgW53Fj6lSt0o8t
cZtWMiWM1u37GzXYiL+SUJS7zkzcY1Z2rrMxKPAar8sHMraWcweLCUa1yS+Vvo6SMd6bfhDfGd3I
vipLqX5SHF1bYPdI/22Myr4QZjMieLAI4FgRbtGMPJKRlm01f4xx1xXmEYpbKXd658OnT5HFyWOR
jTz/GtQ+eFXagNknpM54gj2IS1jOQ3WdsIeqNZyFW+mHWYwyXwdZaTLU7FcjiXKt52uUYoScSfSw
BNHwsqcc3TacZyjWYRuEz3UetPcpTXZK8KZOrmrRWa+BsBEhaOG09hXVFjM5S7tO0qz84eIK43QE
OYC7UXUWXiZZDhkD5D6mwTItPvCGkDSIWnNkTauwUTykpPd2PSBQcDToNXBgbDPUQUSX2YFh4itS
2iVjUKfy5k5p4oKDT2vR2uyiRzIWGoWJM3e+D1kdeJGSpEdjwXMeK1NHVzyTO0V1ZLnlIe5D88Io
HbxcgFN4fWvscJwvzMJ4dMo4x2RHvBt9XDpAa1JE7EurX853gd7JB7NNiidJ52+XMCv/ISOTYl6k
xfhitKK6dUiSwF9D5hNpD5plHsDANQNeBJ00IdV1+g+/AbC3wgHIPxemYjQYRieP6C8c2mDuXM3b
fh4KZ986A2YlqclQ46jiD2o1CP+nqYboqEf6iLLAdg6M2NtLF8cPnVgNnpGH8H42PdiDGN+p/hrG
qIY5fwtFPT92Yuro41ndfG/3td1sQjcj1HgZixgmrVa0iaNzgxPIKXE2SIFemsVCido0iCLpm31t
BPU95Xe/QjTIZIt28p7RGQfCkESjFT98cuUyDgCnqdWb0rbDAyL9F7UMefRl3MNLN6AZcQL8VbWe
cZOX0VC4DIk0h3GRBGv1WstM/ux6pd1lblT/ICHYvQ8mH5cC+ytqGS1bOHbLXEo/jah4fV/909yq
XEZYyGHzck2MW2h6OVzvalfVk/0k6sIk47fBpgFUFRMgBkD+e+FU0xd6nXjHwqLdYg0E6uMuQ7n0
NJ8zl1Fdb8j8ggSCccdmiXySM6VDC7td+6eJHzL+G53KYxe79bcIRt6D0AzraNQM2SKIIfs5G/dU
b9MXqVXGd3WaLmbVEB5F0czmhuKk3lnLWNIgpxgbsk1psxvl2B3gOzVbErD7hzEV9s4OKOAr3dyS
EN4zeDYYh/rLZHRO7ZfiNCxN/FDnFXXn7EhMW7xve6Y6eFq7JF67ywg2KkbjwO7ziiw7eCG4GR1A
SKSew6Kae+4y0kVxW5sezM4IJ6NilLJu0za8Y5VMGTd32WYoI5clouTpZK9fxsnmMlkephgyXcSA
BvADmVGloLTVTYe4ogqmVNzXN1kU5Rt0mP0VmINX5CYEI06tdqgtMz3KWDP2vW8R8NZlktmklr06
cWluIoB+X9zTuFydRufxaYweLhN1WTTNLVTVZGeXuKoJggOLCquYyrKzmSRwCiFsp24r8NWpSyRr
qmGe7vwmhUztFPEFBNn+long8xyU4wXlRbtPJqu+TDvmKI7pSFwTsCr6DHzvZgQQwd7MRv9tiMdp
F54ECBjwMQGigxy2ZgrVmjCq+eCXdWTu0cK7f0qkynd5o7fcfBM3bonuqz2KIfU1BsmLaKJd9BPp
oqSwBVUN66QL5q0uo2Q3LAoMmwiKL02J9/RCWaq/aWyNlyg0ZpZ7bY7rF5RhyDz0k+Ija81vdcuZ
UNadyHfJohLxk5zpTEzVwds70RNdZRoHFB7jmZq8lgEewDHq7qWTaWTjmkhbQl35a7MkDoMdUScu
yMxDuWkWjUvlG0+yqsQxj/EzMn5vt6oaYmYamvZDH3UblRL6GfKqcGb6WnBgnN+tklYrN9Qo7K2M
LDHQLnqcilipkFTpfNrXtike8PUxWmNdUMnGavnOoyXEt9LJfVrySF9pR7nJTcDc8ocKcivldN4U
X6fR/1o3DCvSk7xoqDVeHAQ0yI7qvM/Uyj5pkhBgDjfMDjX/Czw+Z93XvfuY6+R+OGDhdlMTkFk7
BoOEINfqk1eRindHPThvxUkpZS+iqWSRT3UnJVWBpmoc2qT2OpPQ8EhLd/0iwKLyRIvlLLKssa/K
TZMxL2IDrP7shJbchApNEkGmBUcw7HJXxkn7pdEtPDAnGQ4Fh6TbrO+3tp06s2cHU/on05YS5mSd
uFAPsyOo7okBlR/uxSI9Y8Ia7qG7sv1RrGPDtjrntWZO26yhwDjKa+2powaA59XuxkX2Zs99970C
fLYnDKVpb6Y6mbYE8GDB5bwFuXSEFZKlN9kUHjqudtdpHS+6s+ju5EmCN5/keIHtNMOmWrR6c62q
76gniXiC+QAF2VqPph19j4Jcv6vrBQYyJwYNND16coHF7rWgo1+IZLDwmaDH9B4m1C3gfGljaFTb
nJMxSA1WdgmTOjlwnMx35qJPRHcmiF1HswgW0GsLZGdea/n9CERY5Qd6Pa03NMZ06EKp3TUxOxE1
j+JVMO/Eopek6ResoVDV2xqR7hXeremSETtBRsbcIg5wG9NOmNYRGIGKq4M9ULviiZgefU+2OUK1
LtGKo0uuFL059J12aFLDofgUGViaivywRyM1IQpoPvwrV8UXoxvWV8miHzUQks4Mctcg7V/sRWOq
moY3CEJv/iV1EUENY/PYyjyMLjUnbzH/K+2CCLn2yTkpXpWJuOUmpo4Yf+TKQXbZ252Og9nv4s7j
PGTR7hqiAJJmmUmukVZfXt1Ec0YzlQnSEHqhXjVf7cyiAjTRpGCxWzpBvoz0ahea8HhWFbCDEMt2
oZN5g979AS5Dx1woBCgahL08aiC26BBHjFcnOWRf2XFrvJZ5RC0F+TdQDAED2gM9hxHSiku0PccW
223oFSFF1Qrm5xBt1ChGAgTg8MYegzCWmVHaHLq4pw7NJ+D//ScTwXMzAsMFUk2IMLWkzrTCOrcC
wIAeDNN9ZWw4XThZp6s9oQiAP6cClRteV7+goV9P13aild8/btifG1rInCF3xLQAvlk4Ss5NGY7V
N5Uo5meH8OyryDW7XTAJULw0Xb1IVN2+MNPuTvMTma3jTtO3H3/8P0ceDhN3vgEBM2xcljy79tBW
oTYuHv1ZF2G4yTBj00B0o2j6y0fb138tiaggn4QpKa165Mh/xliVm21t093cDDVAjTU1fxV7k4rG
5OB3cIeOwCx9Y6dCI9M8mTTVeFPMACEWuaapfRYV/I95LnWHtBVTJVfxb0tOz+/jPC20BM1sFCqQ
2xNrF9YhfXCgbuDXetg7xqZNBFgdaihmOiFJFxTuqVhGNdo4PMpmoaDPtTb2njhNbYgpsdJPQHv/
HDoT6CugpVH18IzxPd9+SSipnbLR1BPwVcf9zjc1qzgyW+Z7sXETRzVEr27SMqsBHcePfJoiuUDr
641RBQY0ijiIaPcAXyOPeSLH9JOX4B+GGIwaCi+Mw+DZkBaD0bffkMZ2WCJnjfAzpVATfr10jdFA
yhYlPapr1g2C1K2Ifr1nF/VkHYKxAU3lImMiHBM1KMahZkwoH9Iq53FpRpMnxa9GMR0z6NhgE9qh
tZyrj59h83yeyxdeuH68RYirgOAtTo/f5rllrEg0XegCBohTuTeTKXV+pMjZ+4028WI/k6IqUm8g
9jO5CgwjgPhdMNu+DiBmhUd854HapynZbXhSwijdMgIj0W9QjUQgWqMSJZmPaRCdACS82BGMR6WW
iHjS6CzQopDK5baibibAIeOoQS1dOTvNKTJgobwCPzkxxXdMvem1RhUzE2TljvZchkiQbgdcvl9J
T4URigioLD55O4zzKb4jpM0LgIwBHBvEt7MXfGYwkYGSJhCT2xRea5HD0aZryW0hfHUsCsL7SJW8
auqWAxUiJmM6zvjikwsU6/xnyaHtC91/ojzdnBHtGg80GRgsokl81K3JkdvM0pUGtFwajVeRu2Ou
nCzgHzVGp4gqfKo6Hi6n7mLnubSyZD7QdYm/0+DXp68fPwlvF1NMC0g6WEbk8jDoLEtnj3A4oFSQ
iY/i2SGnlQo6WBOlkR4yPSsvrKimH6ATV4L6tjU2RLCj+/n4C5wIlv8ZvvIN+JGJwVY67kRl4XZ8
+yjO4aimPEazModRQ1xuICRF5OzQU/g10uFntuXBJUb6O2HWpDylYb2srCIw/lKhQv6TliqSmC50
pOFGSq9ym5lD9yOP2QTXcOz8A6JQv9oQSSV3qksIIKw47EarXM1aBkfJ8LUNhDMr231ycec/LxN2
7IOIU3DP2Q5OtLcXpwAw677VvnAyqa7otOTpGscg354OAcbq0eh8LM+2eeHbSfhMFCrtRNuuE3+D
A8s3N4Ob4wEvdMv9MtEZ9fopju8xAbYTMyWBrbybsP92OWuK7itoNExv8trT9UFcRaNjk1wpaJs7
EJgSEC54sOjlKYA9blnfSZ/D0CcKmEV08Jteyja4Yrx2eBUl/1khW3h7xakG7YOgmheg7szVTKYe
nCGKZumdoUoAOUDrqd/yjBVXaQ/OZacK+q7U5Bxr2soMx83Ht+BsuL98IQcnrVjstwKhjL287b8t
dZmUEfsMqPZFiigPoJK0+zh2cyKYOuFX3mha00Nf9cCCFeJ90jDV5PiXLoLqiG5Tizp0YFAdr0Sg
3J+kO8XtJibn6to2E1NsuzLJftaRYlSpyiq76vq8Su/1wRk5Xy0DThaa8skoG/VVdfTr8cvodO9O
/6sGjJpmvY4XYT0FfQRsUXOSdNsQRYLavK0QePUNxzfVFIm5UiXyfW/KRFOCYGxIuPBnM4rIiBgX
SHGf060jBrkL+ZODnNYZq0iLfavgj6WnCaSRSTPY53ZX7XF5IlVn7M9BUvkwDwtw9hwUEh9KESwT
KH65nbnykE8xb0qHGeQSULZ4aNyJjrAqOPuggQMmt+oz9yrVS4g+5IOlIERaglSYCqJ2x+IAJWI1
iY5x0+nG/n+tEzJ4m/57vun98Pry+lYotPwDv4RCSyqjxa4FBdm0DaUcnvNfQiGh/wEfGfisciBc
Gvhg/0snZLl/6Cx6lr0s/axRBnXC3zohpf4wTWx7oHgdgKkUu/9GJ/T2vEBOGl+APRWOp2Paui7O
FvkuJdXUHaBbayWmDka79i26frJZaa3uQU76P424sPDmgeT/ZIN5W+r8+miqdUzwlN2UvcuC9dv7
b2DSc5ukxEhU8yZlhiyvor6JPKcU+cVvt+MdKdH7H4WuihVfWfygbz8KenMojDlXa6xJlUfkGmES
VVl5GlD0T65q2Zf/s2v+uqqTFxu8AKolc9l4frsqEZD3azZclYhCeTF0avJkJadPtJXv3TZmYZBt
ydRkoz6rhLosCGLQi9j5ZiyMLYY5Oo16edF1eXVgPknAECGJCIW7eBSfXOHyt/9xhTbnK8sQi63v
rDLpGH+lcVwpmvJtQ9aDrHOqkrTY9pmpEfsExwPgSffJ/vXeLURMitCLzQI56dnT4qYDbiWLT41a
OFsBaL91RdrKngDD5vDx0/K2NjjdQoPTjcV5FvEeFt63t9BpAXaIDOhHZUwMV+rONLeWFdq3Vk1Y
nzTYDkInJTneqccrv2zMzcef/84jxIOzrAcGl6uMs5ubR2EsnJSb2491fDQKlx43N7P9TKX6tpz+
dZ0LLWDRxi4u5bPP6XVkFKSuwJec0/lQtqYOr8dqLss8rFGAhM7+4+t65xYaHMcokMRyKFPnv6s2
JvRwUA7iBzGJFWPUMk3s8ST4fSaMfvejKNMlXnjLoh/w9hamnKwg5MEDGofqr7Qu7V3gpO1tqJLP
Al7fe1hwHUsA/LpBtXz2XPowwhoE3vyIk1NuMBeJaA11Slw5rt58zUZcLetBleGjnvhE1vV65n38
q77zOhoAOsBmw/FAAn52F5F0CiYLHObC0tC+un4XrZlNTYeqzcaHjirFc3yQiB9/6DvrD0+osPDd
24Jt6GwNwCuA3O7EW0ITuEItGK4zx1TbYBy0i6TUOig+rtqWXVT//PiT37uzJrwNxLPouTktv72z
WR+NHVkUcg0cFjCo6PB5pAmROWTVffLLvnuRjHBoc0gHSMXZ8yqaJWiWhJ1lsFp4QLfiw2iN4s+y
6a2rrJsiuHFAJrF4SRxw//oyWX1Mjpt09HTn5H74bRuJIhkHeqnI6ArB1zVGFHsNmNtNJIrwk3t5
djI4rQOkRS/naaV0zkJn18mIzU6EzmcFNV1Jt0o7Wk5zt2UrhRU1pZcU3wYw2Mq6N7NC34jYftGQ
cn6y7J75Bf7+HvzOdEBYHWBuvL21hFz0/RzyPRD78Tj74QNjFncThYuKs6wIX8NHspYMptE0EB/Z
6a8f/+jvLIiUaHwROG0I6pei6/e9u+W4BntLIkrMW84fmkqOZkLVbskx3yYmsaoff947z7IJvgYG
ylIgcsx++3lljgFeqoEHDDHlFlus6TFqjZjFa84nz/I7y5SkDKVSwCxDwXd2aXOv0X2mC7pO/TRY
F3aPj0mKabi3BlC6hONY+8ruy1e7HNIv9TJT+teXiu8CMKXJ+cXV7bNlcuoNvcm1lGdMAR7rJJNx
dIMTYWTT3+eP/5aG8s6lQoqkLibsyOS5PVshSszFOW4xubbZgr5M0ow828dvFg9hs02RPjPB1INN
gkQVi1VYbT6+0mXpOyuPfv946+xtAqOgQeoE2tfUyyMbwEmsGmReH3/K20f1VKnTmwF8tDigdF2d
PTp0q4YynMxyk6ciWplGZn1jNm96hUtGDa3j5BPEzLufh5uBHQbOitDPPq9Mc+bxqVtuLOziHiK1
wavLnNs5RM9u+CnU5e09PF0e2Rw0ZvAuiMXB8PbN0I0Ao6zdtWRRAu+PjSTYzrPxnJTS3zZohI/S
LQtwMl3gMWCVn6yIb7fUvz+d3U2Q9cBBaznL/b4OaJ3Ad4CEeeMrrFKhycAoMazmgmkK5od0EFi6
GvPm4zv63ocuh0SeXENyeDi7ZNHhAjZEzCBCgL5GnZ9u9AZkjavPyU/biROGmt3wyW19u8WdrpRG
vs4eJ+g4/mPe4GMSdABAo7CqSBZASa32uGWttV4hIl21NjBiNyC3KJhL85Mf+Z0nyuXtBJ9B4UQr
aPlqv+1wnR+1EzbxepO1yFdbopYvsUO76HJswZxg1g8f/77vXarAsUM9yAXTWX37eXaIZsAwhnoj
9AWRHAX2ha0G4tZGy8JMmlZQpU2tvivRi3+yzr97qQCCOK9Rj9LVffvRaahlth9yayd7iI92XqlV
2LbjI8mE9iaexs9+WmHwB/+zBv26rQIWGblGsOps92wJ1HvDyvOAZIiyNN1tngHqwJo6Q8tRc/lQ
2BYYp5KwbrL8CAF8ZZDk3sQ+O7qJy34j+sH+rGA8KzJ+fSUYc3QZGHEwOjrbgMgWowM2N/XGzoYH
3i9n6wb0GRB0onxwDcZBtWFdohRDrKODC4qHwQQwG3afLJxv99xf32NJF6KfDd2H6vXtvSBT1pR9
KpvN2AEmJulyvkgwInrCKqJPXq63O8GvjwKtR2eHYSxFxdlt1yA4hYRxtygNbfdKDkax6/FafP/4
uX7v4VJ0os2lTbQcQ95ekGCnC5n9tFDsReYZkZtuwfWKB4iBeLpQFP670vTvy8J0S9NcnjyObz+w
9cPKZpLebsY6zbfdrI8XrmMOh8GMw92/vzaL4sjCSWpA1zt7jpnS0+TsuFkpaKdNqdv5HkjRtJJI
KwB0ttX248977+FAhCt0RocWDr6zNampp2woTAu/S90P285W7b5EVLn2DeZpH3/Ue8sRVR+8aYmx
nDbK218R1yvdE5izm7awDK9Rc/61aJzkSyoh/iTU61gFUuBQ7QjH7OOPPjX1zpcHBjo6537+5Zzn
XoENt4nhjaBKZZZzaFygGmPEWGey+3ZraBgsiP/2/5qisNmH6ezq+5aB7fb/cnZeu3IbTbu+IgLM
4XTImVlBS9mfLJ0Qsmwz59Akr34/rYN/L3KIIZYBJ8Cwa5qdqqvegI4NGgIxRLcPfax2aPUBj3m2
c4S/gHLG4aOp9a1v587sHuyknXSARxjodpvVwI7anN0hoo2NDuATcDe0Zc+d3qE/rSGRVsYfpmga
PqiJYvxMurnEHQnB3YPvdXuceirqofQpwKUDctgsi9xKZwqZtK+dOIMoEQ+hfR6b1AKJq1RU1+MF
70WUejvvZ90qdtANdCdOLnqLVy8v2z9o6hr/u/+bbr8IlyfvbpnRky78Pm5f3Z5mXTdj72BwELph
f3Fi/ATi1OkR9xb6j0adjT+QR3Q/FW03f5rrxP5+P/zt6pV3N8K3DrVbkodNkjuatSG8qqPgYTmN
b+GY4ktoyFXvBsA8FQjfJcf0XJvb8mCLbl6J8vgBts7pjZaJVGjdym0u1FEcE4uRM1/GfoBQtFy5
sFTjCgay/tdRFvuxs0X0PHkhGtrGaOsftEQVf9z/ALcnhQS5cK4Dd7ForG1O3dgJtaUq5+psKLUT
mLmOG/KkpR/Qx5kf/0sojlD8LvmG29XHLq7QOCJUBj79rxbkwjns2g4vcQdR7fux9ubVppLkstRd
ZBU3G00gUmOgTFKfsQTssCqGlQjhpbcdLD7c5ddSLM6paSZ0RvTGQ1TrfvS9Rc11yQnswfclJ1yf
iVNadHPmxbU02dSfQzt2/USNcHvB4NPP6AU/8IpVHjIXdS6z1A7gBbcXqUdxmRyYSZWX6SYzSEOr
cVCHq8/p4Jbvo3pE42KJbf15sdTqQYNLd3AF7AQk6aaZw5cm3PahihR1T+NTwcTIbqOHpFFGH9Cb
BSDZmZZnEG4IqN//wHJVrg9+lAI8WHnyJEUZeTO9oVE7Igm94gxsuAbVmcYvc1o41Om68BkssnoC
fpr9hx2rs5QoMROXN53cS6/OqrGqU4iMGeZYPRLZBpj8l8nokPyHd/BJsQbnqUGRRguwRe+CtOqz
9wgQir/vD31nw3LTYTJIqZY2wra207k6ogxRX51bc9RwYRnxUHGm4qJbbXtwNuzMK/czrXZ6a5QO
f+OnXo0X9Jlcpm1zBrEV/dPpXvlUhvoEJkZtA6tLl+ZgWvfORJlj8q6RNZ4bq9Uu19GAcLHZpQYM
Q1Vpejicbph9hbkSzic1N8cfDWdpfU6oAV2ho4Q91jahk5/f/JUNWWXCFpXCJUDA9VTzb0ZMMbCC
4ewGzZx7LT2wydQCI0T5JrgfbGc1M1SLVfVb3dvZXMuLa4wNlBrcpSFAvQxFYXxcbGE9oAD1icMf
xTqMah7ux5Q7ZLODkJ2haeIZ7FqUuNYDtGDmiGSWXjdZo30UoxUGnNzFr/tRdo5hyjrEkM9yatyb
kaVIGyXWbNXnAWsqf4YL9hRmaJItDumYD/YKha50Qn3yurhx+h+WL+kvJwTdJympux5iadhtbE0O
+bYRdu+KOhn9MR6lx6E5aVc7rhb7YP3uTCRZhOxkUmtnBW+H249g8IywPrsOJPMaiDJ0Vkd8B8b2
t9qhFHCKRkV/+1Jla4JghHVPbd/cXDb5qC4q8G+G6UDeKTLPfd+LpfwMc8398/507hwIJEpAEQ2p
Qs+3XX9Ro+60Wskc8kcDolTdZDg5hoXyrCWSs2pX5UHGsHOPmo6nWZZmki1BbF7HY66c1MV46ayn
MSBMk43BY3R2/MSIbaDklXjXQhniounD6bzMs3NQy9r/AS6vGkqGrKPNgK3RQQLV4gcMS1j+QC4M
462Gd4zkcr6rUaE+WROuPigxVH+mrf7t7Z/bBcqAqTPtTfKJ9fDTIU9VMXQdUC1aRH3oNvGpq2lL
jyPqphz4R2iy23qL7GuiZi6BDPyDdMN9fcM5BRU2y8q9wF2wX0syZKijaULbQ5m+lmlpPI7xMPnz
omD2qhTp/+ZBSdB5QwawUdzxw/3h3xxR/Bh6utBJVBNoybYArWaiQc6k98Bniv6lnWDJgpsyL2+P
wjORYxCFFl7MmzUWelk5Z8J2A5Sjl0va48uJrNJRb8riw62OW9wRuEfpldI4MNTtfVIxRn0B5hpM
MJLh0rbFo9ZaQupBRA/3B3QbyqAqqGM1S5eCL7c59urI4WizVR16eFR+F+yMP9y5cwB0Icb75lBk
eya9WjJtFZjIerl4U9FTcpuxO4N4jEWokuBxY6QRgECExVDevh9Orvf1R2SKgBSTjeBfTJ96Hc5q
pTGgMI0AnPNfANjGsyXm+tKODg2QQigHH/Jm8xOJ7pl8rVNC4QRah9OyOTIWZ9LpusRxkJQYBiPK
239QhTW+IPfXPQH8AS+HXOaCmGKrmNf7472tNcqxSlt0UPQWWa7cIa8SMCSCJe500IORA7bzIy0E
KOugC/oNAdkBWWOzNb6Z0H3phBXNmAEGSmeSYuDFMIfx4W0PLjh5gW1mgK4b4BUVhS46m5sJF3Wz
ZFpeYCnaKeYPF60+OHtR81GP8s+z0iHSWXf9P/GkWQcrbWfqSUVxrwbCy9+2aKSiszulb+hD5ah6
IlNn2EGjRv1zahvKJV06++Ds2fv0VCUoTdA3QQHL3pyE3rAYwzTgOEAZjYJJq4GW8YulZffm+QCY
uLNqnpcTLJUxmOnxdEiVYuHgq2nY/juqOtW9+6thZ1/zi0CCGHSuTLLF9WIA4agXACZVhETm9LFq
oMDX6uyd2eX9QajbPFzCabjmmWbK79x/61i6XmptpLpzYNCdO6duPJ6RHhmf59EsLwWq96dRGcvz
sog5SLCh88O5694+5WSnHi8dic66mYERcrQzlsYcDI7WPFYhbAEd6tO5RpzjLNAmPDhddrY7lURa
9lAuUKDbooiSLkctOMP7yjBx0HKsuHnRoJ08dS6yC1pnGM3ZVDysqzR7Ekiuj4p58Nl3FjmgBZnu
UJGmPGesv3oaJlRTUd4KqIkhe632SKbjOfYHSqLLP6LCDO/gE+9sZ9TVqEijqIA/znZXiULPZi8M
IekpqoifJFXvyUBKyPIhdjatTyPIbU7Ae2GgDCa8uoMB73xynh7cICo5DkOWv+/V+RanFigBN1YD
BUmZi5oveHrN8DeuNXoS1im0nPYLjnzhFTvNxc/n+D/clSQYJh/c1YEVbD+AmactyMR2CYRATSod
UK+otAhOpYG08P3tu5NbmSolX4kZI500trnkFI155sHcCiaUyqMgqyGVC9Y+gtnYZ0Rp5nzvSqMN
XEipD1nu5SY5lmZhZIEpg7D6+ICiczv5XGkGdUdQ9GQL29LnTJlPA0puBZYZ1S8RUlMPZLTtaRiX
/KksgYAPUAVhmJRHn+I2saMyJW1OACVyuGxrjhnyGRYcYQuOqZk8gOYfnxS25AFW9nY3kQL9Zpyw
uizV2pxhiD93Rp2YVsC20r+4UaNf00Yavxqog2eZFDe9P8O3BzThJAlA4m4sfduYVWJEzHUjspGB
w3atDKflbBhI+TPT9eU/hKK2R6EPyVQyvfXGEfngKm5e2gGXsea7g8u+6WLHdydUXO6H2v2MkoZJ
iQITmN/smld7dInaRNHi0AogCLybhjS6JEZunEc3HP06SZODcHurktwOKDDNMlk1WI9M1ZF3tDVe
d/rc1F8BBOcXtm7t95DePtcLuueFZoRX7G7Sg8Nwd6AOtS62JhaUW/zhQjcVGQnBN0201h9rvI4n
EasvZd/lD/RLjroxu/Hox+AbBYPnppmuuVU4R9TBENZPBeQtyLleZPGuy/GUtZO6/fv+RN4ethTW
5GYH1QMfb2vjkxZRkmsZ8YTNB9Qj5IHi2WrfiaUwkdLOcNoeahsNMi977CGUHSzZveHS+KTMJemg
lr7Zjsj9F0aW83n1esZJMrSMK5CmiKK8Zz4tU3TUH5dbYJ2qwvZRbXzzLAnY2nYA6llkqNy1NmJH
afuS08P+onS2Qe7Yh4HR9c4lsqOj/Hg3KE85eA7wSSlZrFevgcAUzsuVHYC4NJ+8yKj8OCV5qt05
xMhjbK6iRpXq7RPr8Kzkzc7LD7bdOqiGjbDXiNIKOpTOW39ARuvSgUkxT1o82v9malSMvqolGeCY
BEt5s3Xir/d/wt7kAgCkVMotyl2+yZb7eBZLH+tWoIa99VRNxnheNCUMamXpg2Hoj15Ge/GoQ/Eq
4xqhGL45JTzMgPOC0mKg6Mb8S0Wb6QLas/qugaw3Tl1WZX/dH+DO2U7ZC5yArBHYoMfW3xhpproq
BsNAr0BDeDaek4tFynuOnOHX/Ug7Q6NUYFBvp+zDRSIvz1fnbdoj5wD5HBkyYNYpgifVYiXnJEGX
IW0Q8XlzNDDXIK7JSgBtbb3rqixXpiVRHdSmEK4fEC46OUiPwhlFqLFDJfwg6bgdHScQFBlw+rJu
IG0xX4+ubZC2spUkOk8IaF4cLmhfpIriFyn+ebi1jAdJwG886PoYsEHr0OElt+cps5UPrvPRRS+d
x0JbzvqvyUzcX+7SFZ8wAlLfq4th/iiQicJTOY0ek3posmvoePFFLRLxjlaESqOh7BBDCt1vJLC8
d+9//9tUiBuVdQVtikScmVh/D89Q6ImXcRjYem4/sDNrX5/RFrkfZe+rs1NMzn4ucvL9dZQOAQy4
GOgGJqlA5rGr8IcpnK+F43WPvdIfrODbQ5CWHBeMB2ZIAzO02SsGvT8yxy4MMkR4ocsqnu9hln1S
o3K6xJaDumxcHuFIbzcoJSHyBmaZC47dsx6iaUDwjW2pbouKF7Yl2BClWWReSDPe3K4htSNrJkUB
CScLbetQSOWhm4D5yDnN4+mpjxznZNoNLtM59hOZUJvnpUJW7f4U7ozP4m3I8QM5QgKC10HxIpvo
utkJMDsLbIuKw0MknOFL0ff9Qf94LxS9RQdiKxvH3T5DG6wN4yzUYwrqmvFvHdqYutlwBdgK5pRd
749rb4Na3NDE4SXIP2x2AC8/WwhR4udYTtU/tT22H4RYBpSf6VFd1cKouajNOfYnV29/4RCHxXsZ
VVho4Ol66nuuGgR8hj/wPYlfpPTy+f4P3LjLgtMgg6AYAoiWXapS6lx/+SrP0QPEcOc8jXOO+ZFm
JE+JXisf0sSSvGKRY44zFfpHNILq9yE22C8dUlLXBrHAl8ao5g/IH0bgK8CkTmqLoVNatsMHXYnL
77qlGDo6YAa9zEaZDtbM79N7c/jJ5hdkCErpNMA2OxHlrwppzD4+D2r5parV/BFR6VjSpGK/RDjl
FBddf82GGqckJ+uveLcrkBMG931e6tEZzEh98DVvTiLOOriE9ALppPPXTYIkMWIlniQmYpyo/URl
1qEkaFJBxHzW+GypYXG5P317AdkuXAA0rmRhZz17YV9WmI6ggEYJHqO2uDOe6kGfENgpq8d6jI/W
883mgetGGPC5FM9sztt1PFTZB9NCvt1H4xKJIegqwBPAIyzwtYP7Q7t5KsmGn4wCHcEAAbf5liS9
Soo8qemPorEwp6BK9K+mwSykMDrQs8/UB69QRFBWXncQemeUCFfwiuDBCx50m38pPMa6om5MXHIG
9wxNCyVw+ta+aQ7D5/ujvHm2EIH9RxnQkf3xbRfX6NOWUhSECzvBCUsJG7zRaQwGdeEsiBwIhE2K
ufqMBv2IdnlxBCy/LQQTHxMEthCMAfpEmwUUExHcUEp8KD0IPKtDgu7UmD7Ujp1i4UP/PAnYR2F3
STShfUXOf37JnLp5iLJQHKRrMthqQ8sfA6gHSiW1adra69VVg4LQnAj2S6R7aPWhLhmUXXlkSbOz
Z0gWWFauIRlqW86W2sSjHjqV6YPlHy+DhzaxAmjxhKS4FyBvevQ03B0VbzVdskXle3g9qhmCiDMB
Y/YNOgqPoozKd0Mz5gff7iYtkd+OR4MEuXEiblNPTRTARJC4RzDXCP9GgJ1nYGKXf+Hsl+Kr1Ovm
R+RgnQOC8963lCQejcoCHPWtuw/emXR4pKJ6ovX2n1IkHmFCu1Yvi9lo6bk32qPa0H5ENgu1PYrZ
W5hdqzcjZuPwdhokSk+FiWS4GiFyVBgLCPUUgb77G/R29gyuRd5iFJGhfWxbm4XuZIteEk8fdOVq
4dH9SLvRutyPcjt7RKHHCFIFm3lnS6RBNDuKKU9DhkJ++gN69enZaL35vaiHHOAmwjGI66uddYAj
vP2YJF14mJjsBA6gLZaOVxB7emArmNAJH4awTR9MpDfOiRuqz5abTwfDvD3TiWdSoXF0h4vb2lwf
dN0RTuk8QNMoy51NZyofB093zp6GcC+dP8pwFp7oFTJgR8mCzGPWZwuhIZUgZuI64PU2Z8scmYoA
R234lp6hLd0Lx596Sz+3nVMEM5jkU6SN7aUYJhFYhT5dFFsxPqsW2N37U317uRjIcVHNoPvEXt2e
uCgLhjUW3Eg5aGN2DpsGczWtd55sC/mR+6H2ppd1RVme7A4Bh83Jg9iwUPQQ1Yho6K3AqY3Jb7VZ
edAtZzxpXS8Ost3deBbfVjKO5cN0fdJ1uaEJMKMsJxbWOVIKPuBg5+8wFHRhyHbzwfN371MCHGFn
WlIzZ4ssG2xh81xAxCFzcbrU1DQPZlzDz4OmHzXn944Bydum9A0TFKzDemhJp2S2URKqdaLhjHDk
GBgl8nJvnzCwCxQQSWmpDm/2RyTmKA4bRKMEHF8UxHP7FCOIj0xn+pczYnV9P9zeqQMACXwVDSI+
opzPV8UYfFczvXY0iK1d15Bhpdo1z0oFtmfbPXUwu/1OK+2DRXKb8VDGY2zsAqgidKXWQbV6pvnr
9CZ6wBroaCX1ho/TPA0PqiN4gJTV1H50lab4n4n04dOUqdOf90e9dwhBHCbF4L6EvS2/yqtRo+Yy
exkYMB//lTjI1QFS/NAkV03xvK+8d2seM6UXKHYtPt2PvLc/qNWS4HBdOgx/HdmYEMm2Bd/bzevm
0pl9g7pohcxZ1PenoUMb+n683yz77aFHyxcZB83lFtuKSZU5xtK2GrEhsWOKTzpatbAlo8H9W7g8
fAO9yPUSgZDQLgIbSTr1NBdJ+V6dxupPLSzT6WQWdY0d81RqEdaDtcOjKsEM6DQN1Yg8fJxLW2yQ
ed+6xNb+zSk6937ZIFb8AOI/62AoljVVEttO/zGcfvqZ2VOJylKIm8zJSpehPNXLWB/AG3aWmOQG
gWnjXCDt2qzrHuHtalwgiDf4G13izLZPBpYi5wRZWj9u8NibPbvxMfQsTmiKHeGGbt/UJESU5/EV
k8JA9CXW8+wZnVdboYtPxILK7GxgyYjtQKv+ErnWIUydtsOXXgOUejKtjM9RJIb+tdFmG2uYPjH/
rFykkLFjbBvUYvH4+mglQxOedMrb0ykRA4k3aC5stiNaL3CP4kIcJSQ7RyutYTBPv8UNeBqsh5DO
S2HFLYmdo5hTgE9o/gXFt+jEg3w+31+le6EsOsagEuj5gbtZh0JstK41NiTrBtglU0erRusWbo28
P6jP7hx4khv0f6E2F2KJtKCGnBlJgDVoz6Ne538u8ml04hWI1QuI1ulhsqrlcn+Eu2GROIaEQp2C
/G49QtOMkFNJGKHb2GN5Ms1OKg2LoUpOaj3Uf3peopxDs3UP4u58WbqnUsENeCEFiU3c2O3KKeb3
+GprFA+ZlEase7d5F+rqr/sj3I2EaBZPGU5vzpr1CPOi6nA4y3gxx04JIHhyLp7ZtDrusXbz436s
nauYm/H/x9pkGVNZjWWEprIfd7n6ZUQL50ct+9L3o+yOCAdUaiokjdZW4tVUK1fkeo2yhxY1oLgb
7/NQ6SXS9eERV2ovlCZl9niQSvbFZlUmlWdnIYhC36hxnEGtqLgA1ckesOqJD0rlOyuRvIJGCC08
nolb0OlYOJPQ45DXzNwCekLL4qK4grpuPUbXLG20z/NUWN/vf8q9CQPbJhcGTS3ewOvFkaDq71Qj
E5bPBWsxGaHx6qDm70fZ+4o8r0koKGgyaZtjhPLpgBcfQ+vaVv8eteU/dak7n+0m+w9rnaGQpCA+
RYVrM12GMwJQHScDf4cxeamshltEj6I6WJZQOZivvUGRTkOl4yzm/bKJVUvFCNS4DUwIRR9YKrC7
fqCoWc3zEYl3b5ZIppF1MeB9069ZzxIGDwL5fM5GDf3dy4Kj3tXpwzcjHanlSc4uTGu+Eot+HaVG
KlzYKGL4Tt/+RdbXnItMXy46A/JHewwf7i+K3UHJ2qgUGebZuRmUrXizWbsD9QlKpe8wfOG1FeZO
qAb34+ztKxj8/xdHzuOrnFLeODqOZ4ZvCHhayJnWJ91EStvB7QFJDC9/wqjCO6gd7qSTPHx4RtNa
0FFo2ASF1YLJY7kQtINoegrDLvk2JnOPv5fjvOS9W9UH75O9z8n7hGqP5aF3a2wSq1TLunRQWfot
srGP/VL/LCNVP3jV7QdhkUh2C+T/za01u2MhdLujwlOM/ZPXpED1dYzi3j5jkmCmUjajbnXT5tJw
b8RCy/ABMiXvUJ7B7yFP2qDECgKOsPssvPDf+yFvB0alRae4A/4RxeAt/SDVer3WBGs/530QeFZt
f9ZGw/16P8rt80bWc3AzhpwpSyybcxCXBz2OIdrCInHyq0i75VlPE/d9iV+pjyF4c6rQnfCx6xnO
9yPfbgIiI5JJQZnDCubYehOgFlELYOVMnFsWHw3FSL4Bah6eEWJtHw0zLBHaB9R8P+jtJqCQJCuP
EkMLEUt+9Fc7j+omJipsPuhXQj5lLBcenYMGvNX/WXKLXv5LOOCc0jZY1s3W4bQkslHtkeEqu/UN
L/H8kAs0mNL+14zPwsEn3RsdpyVC2hyWwIvkv381Ooxv6IoubPFsHGBbAcsL7BhTFg2i/x/ZUCgH
9dy9JSpPE8mLJBHZIqORUoaTE/Fy4W0V+XQ0xYMau+ZBC3ZvoYDHoDD1u3CzLYGlLWJ4UBBBmnhd
8p6Hr7gqIk0RWxY9HneNG0CdK4P7M7czNLpICIpIwiNIic3qBKTr9RCypYlmJJ5xCIzP3sgpcz+K
PHPXL26wXzw9QTlLRe5tImw2jl30OVGGYgZo65TxKTHt7gOCX9mbHzPkObKEwn9LNXXbixMUoka7
YKPrqRoGijGlJzfGqcVb6srXzHLwJ4yKDm6AnQVp06aX3SqWyE0DsGyWxKxLLrrYHL5rWeQ+0dQq
vymKQI89LLKD/EdOyvpzSr4sSAt6VPQ4tyhexypo2i4zWmAYfX00UzGdIR07PsowkZ83tfBx4iqe
8BQuPrt4PxysmdvZhBxB7qDSo4HCam2ylTwe8V6dHaD5RSR+uHaoNgEi4MV5qeZoOPi0u8Fk0YIJ
taFfb941hVgmdVhKGMFN1l4bDAXftctsX3mlatf7q/SWAYECjen+ptBTPr0RjS8VzAUwQSqCWORY
XpfjdFbZEmcvHebnqJ9ww53QQJpiC2KwMr0zR7f9eP833O5H4tKtkrcU2jFb4AEoGqzpFrRw0OKd
HlUMt89RssQH5/VuFHnXknCS/pnyo786QHmNs0ZztwiEPvQPmP3CX6fFd7Drb3eFTFSg0sjiHqPS
11GMvp0w16aIZnSUu41kGR/1foyeElvMxUmr+u5gAveGxRlm0Pm34E5u0d+R2SGUDJwgWBqj/dxr
mf0y1hh43p+ivWE5YELAr+hS33Lz8YrUQd8WJ1DwchkWLRMSAPmCvLmnTsWp16KjeLf3Al/wVTz5
e15NFt43iIZYxHNm5SUHD/UNYdb5IbGqFMqm+6P34iMPkpshQimm9yUBdJTrbigSaoikfxGh9jrp
rYml9+D5wnTaB1Miz7WkOoLt32xy4kEJoArlohp6I6fmxOXS9SleRIYSJ5e4rWn8GMAb+JX9weG1
dYZAbpBYhmwjsEjgTm9ylYnjsULItwi6dpw9H0en6E/W0vTBWYYR6bqkKGm6zbk/F4N3bmrP+Kkm
uGad2kxN3/VLrP+BcSO6onOKJC6WmtSRppG+slkWP1H94PcXRfWNR333oNnt/IkK9ohkm9FMJ6Vq
DxK93S/HmUUDhhuWbul6cZQ1Ms8T2ylIisl+J1RnOFvY9l3crlMOTuKbdSg/HGEAZEiV0S0OYZgc
YxI8vYPcnn9Ywi1/4hs8X8u0x6EJd9V09M08OVK+24sqEWKA0vjzhgRYejE5pTEVQaVo89lbphr+
AzYnIYo5l6JXVGD6una+v8X3virFEgjIqDcC9tucXEuWDmFjK7jQWuiQtak+Bx0CnNQJyyMg924o
Gj5gzdAS5H23nkCxdDMWqtxvPYiwE84jDVYpIgxiKt9vPY+ZQBT1EHgHIyALT+tQCF0KU7gmbmQC
S2yHrlowWj3ePFkcXwx8pf53/yve3qcyILBFEwoCkhBb9IUyUWrDMpPLbIrw09bMyrsAdM6fhlap
3olo6Z6VKe3Q5M2qvxOv1TESTauDG3VnAREF6Ae8NRoPWwEXrwA9WJVuFqDF4AQYP1bBMpn1CbvW
+b0Xes3JLszyIOjOrHJ0khNSVufi26JbuqKHrOiauKPgyHwOkSL6umhOR+sFpMT9r7wbivoUosPw
O8jL1rPalDwuZ0GoqFWja9fl0WV09eF9Z7X52w8bEDtSVVTSnW6a9KgPjqZRKoQaG09ai7sXBUEl
vyrbo3LHTYpL9iO17ID1Iu7ME249qqhIJUwpzBCCKbxAjTLriuly61uj5/2yrWY6jxrSqa1ELCAq
dfQs2vuoALOlVBdPCQoT6/ANGZGththyt9LzfRwUlFtrVfe1OhwOCjs7dy0wU4APskPAIbA5wRcn
jZvCGvJgMUYVBllbf8lDlKqqsC0ftMLIr/fXy95+oHBK9mcDbaH0sh6aMVAksbMpx6RRr58Kx2rO
Va2XF3R/Fj/TigJv6LQ5OHrkIFYvFjmdr4JuLt1kLpYRZ7c8mEJjREK5yOcvkLrta1VmzmNmGPHF
yxwN4wdTz77fH/BubMpZYC+4+4FNrgfsatPcj/rCc2XqjeelVPsTmSGIyc6I/bYcfmYYaj0Nk30E
3NtbRFSOpRwuiq3gTdaBvbksXSVJ8kDtl+hh5u37R6pSQOC4OoKF7oYiW/t9TUrZpnUoKlt5KX2e
oBRon5ZCdb5UowNheVDDgyrFXiTDo5PL20TK9m8GxUebTNh6WQC2LvGXblHOYirzczo57eXtEwdp
FNo7yR6IxM3OKKkLprbKcYNEaPk4F2mL+2defG6aVrkaNYxlLkmFJkA7/XE/8t7NRS2SfgvhHZhz
8nh6lXMDO0WgUFicdIuiBbqXGpemVbtHd7YxbWsnjHKdxP02NjF+1LpspY/U2A5S1b2dSrMchhXH
Arf2ZvxzmGSybpIFvZl6j4Meo9WH9ajf5OVPzUUvm1bOkazbzROKjSqRJnSLyPsZ+XrgdaLjhVjP
xEygf05mN3xC98c9KKjtbUlIKUgXyToGnM91lL6I5inuvIzjdZg+lCbz6eITfOG2/OGEVr34Te/U
72cbOYuDj7p3sUjbB3hzgCWdLYpZlCMyRm2RB+aot7Vv9ok4T10WPVhW1n5L+9r96XrRhMOzixl1
t7jqkTPD3oEvGfjgMJD3ICvZDH7Imhjx0SywueR8ns9gQ7BdDYRK9SYtzSPC/96OlTco2TuAair7
63hJbmtRrxDPSq0c0zZvCbTGTi8xrokHO3ZvaNB/ePRTHWLbbkKl7eR0SWWQ9mBofvIq14bKH3YP
uV3OZ9Et5sE6uh0a56sU8aRrRnVx28q3zVZbwijC6HcSn6O2G556lUQzB8Xz5oQOCAYlGXkW0RvZ
5iO5FPnysCgNirQerkJlswOVHy9FO5oHK/RWNEDCPfiDbrS8prfnnteVJsXggoxVSabvepeNzckc
EoSnUK5fvsw09f4WUz75nTckNMWt4dNYlfZJR63jUghRHZyGt+cQP0bqpHIkwr7cAgpzVXHMfsk4
h5Uk/1qVlsj83OrMB1tQrjqFRd39EQ11GR0kDbtxqbCgNOyCNdi2eQc9Ktp+xGIQHdRf2JcnZ6AH
zrvBohTOaxuzwsEyvtw/+fdWFGwOqgRSBPAGbO/R+zKLpsoCU2i4Hy4iuzipUF9mAz+N/xCKWw2t
PE4B3knrfbmIIeJ/yjS3oBsvlpss7JjGxsikPfKfut2XOlgNFjA3tgT3b46crot7azAJJUy9Oo0Z
XPeeHDdookh9AG+mP759aPLWAmEDLBTo5npobWIPepk37JbS+hC7beVzl5cXt4+Xg0h7I+OhwOqQ
YM2b+2ouE8NVBCPL7URqE0FbWJoiOk1J0n3pc1EegOhu70cJESFrhpDBq3I7aaY+R4qDbWpga01z
GR2l+9C4rX4AidxbhcBepNy/5LJvG/SaXlHjL+o0QNoUy25Fs89WRqtr4Mw535+qvQG9DiV/yqtM
p0zMvox7QrlVpn3I+jC9IuA9/oetzDuKRiR4fhjrmxx84irUIsxvEA3Lpmev7N2XsEVa1Bqn8C+H
jqRf94d9+Z21IW1GpPoK5xbbeT20qCtx0R5xUKGL9ncYUropFsPBAwP+2Qyn5+1f8rfGNpBSHv3I
y6zDhahSYR5uJugANN0FN+HpIxypt/mewUwETPa7EEa2T7NiuwBbD7fNuCHKUNRjC1A4rPymrdMf
E/7h74GXHnUkdtYivATqCmSi7LRtLQwFPpeIhlyLU+tDAbN8O47RVE4PZUf2QnHhUVignsnttzmm
hkGtJ9ofSaAaSX2KQpxZxkjrOYspHN1f9nuXrKxjwqgiVyHb3byYjDiD7c2hG+QiVE9Yl2i/tFAx
y1OYSHWVHD80F3OCIJ489RqhmuSjgJJfy6EsfVHYw8/7v2dv6BKWoLJMeVptVURNuObCUtoEUXYl
+aAtefjCoYdGkRod4R93rlWHFindSlqVUEQ326LD/MouljoJ8ErB69pp2ktWD2Ct46QdkSjScG3N
vOXhrQPk9gEcANwI5QEUzda7I9Zp47lqBumqTbyzPg3tKZs4EKw0SQ+eqLf73oBaDDwM7judYHtT
4QDS79RqliRBMYn8lHTNeAawhldLBavf09DWvT+02yMU9J6srFLsY5DbdxpMYVBiPYL6C1Jx36j1
Fmd4g8r1fpTbFYJ0ksNbic1Bi3kL6Riyyc7htcfB1AsjKJq0QSurw2IH85fT/VB7A4LLysMMzapb
0XZRIjZXakoUkLErgN5gKgvK/MH9KHI3r2tCRKAqjP8Hq5DVvF4RaI7SFhzjKSiRpPqktl56sS10
p1rehteM/+zkREr5qWtm9+0LhEuc6iLZkGw5bZ4pMM+dycM5NuAGxsql94ZLZ3TzP+WS4hZRZvPB
2t9ZkGRDkt0gOyiQDtYjxXQp7KyeeGFbzECoqhwX5SF69PRmvto5nN6DCbzd4jweyPTov6LcyByu
A+Z1j75QQYbcpU14rSHtInK66H6I9foTzSrzyUiG9CBp2QsKR5UzjJc9ImNyAb/KJMbMIDOfpimA
OV+e9Wxwzk6Hx5VmD8o7W4+qTwneZgeJxc6uABz8/4PKT/8qqKq3YCQAQNAJtUO/ahb3mSaU8Ns+
jz7fX6+74yNNR+SfnXFDSu6zvBVjzXrFHHf+S9MEthluopSXRJ+VoCtYSmXlvJk9xjsQQBVbnlo0
Eq+bqTQRFaqmOJ+CzIKlQtdtDiY0yZ/IQT3qe5b79mOGeKRomAnIh/xmFuth8TDNKqcgdebGJ9Xp
zyYKlL5wUufgDt45AHja/RYCpO/FXbSeuzBUuhHj9Cno6N08L+gtnNvQgGSUpqmmPaCFo1xDTS1f
KgPH8/uTuXPE0d6T3TDKMBRFNusm06d0aLxFcN+JLx1OSh+mxky/3g+yszjxUYZ5jD4Tuca2HELW
pJV4uIpgiA0przgkV673OsiSuTl4l+wsTsh+9CzlwYYMwSad8ZIsmyuP09Mt6c632bhQkVTLp8Ki
35fXafc/pRjzg6A740P0gBKePEc1Ltz1BM6qslCaSURge5N3istcDdBa7x5SR3Sn+59Szsf6soDJ
DU0cgjrlF5QW1qFsqws1T0D3Z0UmPxSAcL4JReozVbwiSCn8H1SWduOB2gSJA/iI6sc63gziohYt
+ZA5W+5TkU/JS5xHNXzjKSr+aryhOAh4uyAZIL1ZqdPGo3nbcercuBGTtoyB1uKREjVj/5x0U39w
E+1EQXlOAoykJBASGethxfGSGXqjDAELFmozMIgn/InKg0N55+NRtIHKCBSHVbktGC2j0Q0at2ow
xoYwyKjFeA1FlH1T2iF5XrQ2PKgC7AxL0qSkUgT1Ke7Z9bAqS1QJTd0h8CpTvdbOqJzjY5L97R4j
baURgSy5jLNFKi+unjWevQxBb3XJx6jtwyelnRNOZqFRTh6cj0ibtAcztvctUaAgTUHMST4t/x9p
59UrOY5k4V8kQN68KpWZ15X3/SK0lfcSZX79fqyH3ZJSSOHWAjONARpzIymSwTAnzlkvLUmUgXjF
GsA0Fe5f8P7mpyidpod4hnY7FdMR9c3tnSYDo+4oSToZD9hCNTuvYearLgQ6UAVCOXHSPLUmB4bq
7RGMd2fX6K+AbKLexijmdnp4HlJv6fqSI1+K5qlJDe2axaQk9z3HzoK4xcDBuMTUELcP2mKlSutq
LGgK8/y9nrb9OTUr1AXjI3LVW0vgRcBbM1APTMbc+gyaVbHTpxWxiKu278xOtT57RbHoDCc2Xnyw
rJ9j42uPiLWfuwRRMi5483pCtyUSRPOmYEjiSsAFXkqI/pK4jg+vBenVQpflYYiKWVwtYhrYf+bE
gkGqTFVS2Fq1cj9EmfjvflGs7pR5ffVlHOf5b8Xtks9zbIq/iVs9gHoNTGgPMyVmw89H3ViC+xt0
e62YAaTAAFWG5MzYokQEgw2ZESV9kETUa/x4KqovGW2jiDE51/AhWWcIyxsP7tUtxwshOdUhhgog
aOXIbx4vD4/bFXHdB4IBr29TuCiwHgtr0c71MMz9NRlG+2JKjd1LOzJ8bs+h8Z/itLXtL1lsegcu
7PaeQ7tN7ighHHCsb/W6pzjKu5EOA9zjXfLckSmf5yhHv0pk/XOWONHBe7Nnj540qBFa45xZeTl/
CZxNpN4zLe0JvgpLPxVw4569htnbGOykP6CfdfAm3F52ytzokZOV4GBuHtRO0FbJK+LKxEkasA4t
N7DMjqLlPSvSVdKxpeeOq16vCgFQYNqAMQNRpt61QgL3QkuqPTixtxdd0hJJUkMebOKRTXAgllar
IuRlg0h3kzN1t/aDGTaZr3IHX40OkaaIURkGpxG8xRCkM2D23GsI/5EX862lGP8oHMRYCcmnBzus
oq/3L+Pe0qCpgH4JvkvJjL7+gDXca0wyERfX5uSeWkjJU18vK/jLDDv/+/W2ZCDC8aN4T8lmbatT
6oEDA1nV3JnxM69feKb4lL0RylweqUztOBkOBLGq1G4iUNisq52mEk8Qkbypg/qgTJ7jw3ZX+TUg
pMdmtqaTTpp+vr9AuYC1i4bMhNgYRQ7eBYDl6wWGWjN5vSpd9NQMgBWT+FORjYMUE3A/zTCGPdah
cC7dLLTv9y3Lv7y1DHMzuCKAfjR9Nyd08iJvWXK2cWgoqsK2BvUI/n90/7pvZ++4EB3D1SVH0iDL
W6/QzR1ngKKLtGOhQlzQR/Tz2q3Ri62ng4+557AgGsIObyu56cYUDYR5VOYQajMun5/CKnepU+gL
Urd9trNR/Li/sp29I5SEJ0ZGewb4wfXKlilL0IqVyWlpaeiEgtAcEq9ufLEs2sPco0ccx4PnC2M5
IlrbOasy8CLt4Nqz4k3IBzpD04s2I46Ilow5SSNHmiABK2DovfKdFmHpT049Xe8veGcrV1Y339fI
o3lZRgoNBuQ/yBTm87MWRdOp9oYjQpf9Bcrys6QM5disvy2LVhp1xqlNapRcJtOegbJU1DQG3mA0
08dnN9OO9C3kH91cCdlUgKxYEm9bW5ykE1YTRBwaLICZCkF01EZvw3F5PR6bJ5VOpIyoyBC2lKT5
NKoQyCY8c170vc9T52O+OOGlNQb9aOz05+TgdkXU9yh2E0AhiCg/8y9POMQF4dJXIGTszi3eWXE+
PIooNIEOJ9VbbZqUf/q57QO9c7on+KCrj8aY9csJ55B9XCwLz97ntoXAhv1PFJvhiUij+49eK9XX
3JqRhouGo27j3q1iko4UjcY3Il+bSmgYjUuV17ycerxIgimowfMWcGUFyCiAx7k6R0O5nOnrKwcP
6e2Zo8SMS1Rxx3Q+tmdutHurzxwHGiu1Tma/cbP6g1qqzehTsE/ea8vsao8D4z7RgeHbe0U5RiV7
oySKEsQWxSCEAWRkpvjbz7Z9WfrGeya7z/1FhOGrXSSm5BwfpM50kbaE1XavhvY04bPSWSmZ4XVE
HSjtaL+zlKrp/KwzjmiLdhcn80TAIYBjtjTkqtK0ULYMPKu9NQZJ4tmXAhkNP9Fb7eG+f7o9OiyO
virMPUDKOTyb0x4OemrCgxQUvWNeen3J/s2U0n2HYG93rgXDflbPIKiqZkcQ/duXB8t4KppzFE+o
nawtG5HRNLbHnZ7rZTp52RS+VAUvXRyOkByUWd1+ur/UXYOILdG6puIFZHVtkNC1mb1Exsqu0zw7
jPD5eZVWp6Kd9EucAA6+b0++ZWtH4sIlSgeLJoXMYDefNjI1hF5q/HGBDPpT0hrjk6fBwDOj/BTA
z5R/qgBzXCtRL765tH++2rrpyHq6wQ+gQ7JJZCM9bwZ6guR/tklfOUoo2vpG4eLDvLY/Zcx3XBgx
K9+kydCfNb05Qq3tHOLVD9i+t2OjaMXo9EHf0MSjPQKGpC/ES2dNR4NOt48QQQWtK34vgFa6z+ud
nbTM8QqvHAL0rrsAOkjzpLoQt97/onsLwttxIakkwhW7PbDjaNm1aIagsWnZhzOOZg4HlOBT79UC
GhQhqKLTmiBckWTr6wUl/MtaM4chUDMkU0PNzPxyhKewngv1FCuHLFJ7S2OUkMCBlRHzbcIyUbZT
bdXqEFhZVD64Co407qvlTQ1S83T/K2o711DW3ODmoA+IKNX2XBiyC9rqA5g/RpaJvuhh+9msOH/R
0vIWHy1g64Lq8lxeZ50x/3MM9847d4itgk7bAMMQaAltOFNhrj5lc2i/OFWSxlAQWPMR7fPud5EK
jpDwGdTI5b//JRag70Y1KO+HQE/69mEQ0FNNbfw5iXLvwDntFE6IE5EKg2AATCCl6rWpSbiR12h8
FrWqu0vbVYjUKZR06zatz00bf0qZl7oimzNxd1X35HpL/8TIVnuwPzvbw+8giKDeRkKwfXuamTHc
AaK6oBpyD5XVZLF8iNvsE6mtwbxi5Lw62eGds/nAZAOErtuuaowaXF2k0RhMcTI8Oq6gXikERTcr
VA7WtuORGRwAf467IG/ctjvUogKUN48iKG0DJQJmxB6XtEgDpEb6gNFCIDK9Kh6aJV4Co0iOkJc7
p4k6N9U4bMusbnPyB5tR2qRy6bYkkfrk5sZfBeI7X0V7eMl2HCLpHCBIbhmV4C0cu4GipVSTEBrn
sjbOQ5/Vn5ewSQ5IAXbXA9CcIjP6SXSE10fWanIzJjcVASxSy1O6jOM5zhONoqlSH+zcTphCrQYq
DOZdAHlvY7DG8cqCDowILDsuvgxLVz7loWd81PRM90WNNFWZaJNf9Obrq1KAvCmlUJfSgNp5Gxfg
KJwoEOciKPJGCxi5IdZtqvQ8x71xEDDs+gDJ5kcvDjgPnn/9QSE3hm/JovPX9l5zUbUiuhZlWp2n
LP7UV1b2Xlh6/4IvKgJhL5k/eG51HciNDr72ng8grGbAnFllsJIbX6QNrtu4VT4G1Qw7np8vHf0m
Vcunb3FpApiOZ6jS7z8LO4kEaGjmh5mipLe75ToxZ93Ol5Smrtf0CR1/YSBMZTvP7ozMzoQC2UkJ
4Yu6b3TvmsiNpREO3SqJ8/p7z4wSDro18L3Jn/zcnpSPxlyl7+9b2bsmRNbyABGKMUm+tuKkRmKZ
LSp4Rh9Z5zAUlb/MWfN20qujCfPdr8i54RmhcASwYW3Ki+Z0QNlLBCgcQ6CohYzYJoOoznBB/ttP
hfiSq+ZRCWBvfbxXICk4MS5v19qoWWjWYFfVGEDMMXEoh64K1MHW3w65dfQg7y2QQrfK6ZRdhm3f
Lm+XUB/jGZejidh9tK0+ST42MEhbX4xJvlJRBVuupY/5UWdo706APqUsgEvj9djEmOMym2YP0UJQ
q/DTRwTxQS264TIk2ngGU3jE0HFkbxO/h1o4GXWKvaTu00BtRHzOm7a6qLPnXiJhHLGK7e2ihbK8
7JSD7N2SV0g+ITHMlQgUMGzfkNxDIXsIzeGMKnhy0CU5srU5psbE+H+mAwMAgqKfx9nynsqZelg1
x0cY/V1TFItpLUNSRQtxfTij3mhgiAQAYNSF9aUf+uQUi0I9g4h9/QwfHV4QG7TdZE69LUlkwlPG
SudsVkrrXWG3c696CwrA43pc7ruUPccFHw4CiRL7RmNhvSoeILe0dCECBqlM7VzyPYWcQjjyynuH
kGyA0w49E+DrjeuKs4RSu+kSlJp28sFUcpuugpU+1Y4ZdbAIL0f3e2+7pHArs5Dkrgw8rRfmIhIP
YU0EYJYI7aLag3lpSvTYwmnQDyofu6YkvgHB1p1BETq7UakvIYGuOpfnDNHQzxyMgZqAlR6Y2tsu
0Lm0SCiSkjluPmMbujoawIkIvFB0jyW53SdFOVQr2F0QWHKbZ5Su7xasBEPX4sbQCAUVUxTX1C4Q
wLLFUPlJVWcHb9qeHwZl9r+2NvvUG5Xhpg4ABtgG8iujTO6zo0zun33OYKeixk6QMlr2G6eefh0s
C8DLqXfKIPGXbCxP674ZUlwUpY3q30JrmeCKejc8iAp2v+PPMVw52AzcZm3GyvN0KEcOPRPOafqo
5ZH5FEdd117VDIzp/Zu8a4w5LInVkBjkzbPSAvGqorkmJxCdGfpGbcVPc98qpHoaXt7/DWsAAuCn
hKMISe710jQIrFSRpT9hKNVbOxxRB5mMpyg/5O7aWxffDlkdME9yJGBtKdRSR1OYsQM7lEeBuoTt
I5IgX2JRKQew473UgNyDFJIsHRGfTfhhL01rlwlfsEbq6psywSzgVHomma+Ts+h71S8nJT8tU/7t
/sfcq2Qg0wgLNfwtUnl0cwki21OyYiTLgkd7ebZHRL4ra66u6SBgeB8U65oX5vS+qUXyHf6k8LmF
HHE5wdadnau46q52Ghl/qOFQ2C+5HZf/DoaY/7v/I3f3QfYG8OFQhWwPM/zjdap5vH+eOlqf0ngE
XZsr0T+eSI/US/YeC3o0oCwATMpexHrLrZLB1MbhUSpDD4Ja/MPF7mYY/nWwD6h6HQ1V7y1NQluI
dEEmADld2+tLLeEpmXjasxk2sdJOv5mSA73q3d9JApkopIUmc0+oGNemuLoxrUqWZjcpkgzIQLXf
oNQW9impkRP5DZ8gnwoXOiDGu7bpVyUFBpnCIPTT0vABEoL+odQT44SwYXy+fzz29gwUnMy7QK2A
N10vTAgnjsyRKrGQDfxIR8N6Kk3qaEWUIaztifyP+wb3No3KJlUD4FokDBt/J8ymd40kHWAvM5XH
KNchhC5FvHBJ+/Dgkdp7dqGeg+WAwoFMTdaLI5l3qtnEViVM8THL7F4JSAeFc7BfO3Zkx5XRMUYY
6Ult3iVH7+aygKw2sEYjfrSKuTnnYVP8uP/ldq2ACQCGQ55102lloqcQCA9Tiyy6rrqIKtYfo0Qf
vev/z87mrFPBAZnIExgAzZr82Z1qoFtxctC/u5WLAAEADdrPM05Dd5tvWKaXCA0h2KDWjXh+svNq
0vyqznFLosmz72qfVH+Oc9UOD0aVayQjQ8y0vQmq5E90rXTjrM5W96ipkRIHBT3nwS+T3MG96U7/
R1tqmuKrRpx86pMy14OwLikutBqEpm9Fm5XSDc6G8EVYGstpYI42o8yQmo9uRypxbqts+dzOeXtE
Er1z4eS4HywxJCRUzTYlntEegY6ZSPlGrgttQJHMnwy7Eg9mlZbQ9M9H8017p4ZwkHPzE06+7SRk
YWl6NXwQAeS4aeGPo9r6Tl/XR+nxTkBIaY7JWkJpCmLbyoPeNUUqapVuT9syiKaD+idaU4OqLrTr
0pZw+JEWHRzVHWcipypoQFOAJL/bvAALncXF6PmYKpweD2M6ZR877PnMB5ivD+Eph3uy8QMjAlHo
2pcMOVUVVLB7jmtmUQArsm8GfeGDWGZvt2QLQPJyymk+eXp+iXBrRRe6EpU07RpV+Q6ydEz9kep4
cP+K7xUaZdhC617yefOIru1YXp+Zne72MFAngxrY7hS9Fzmq5qeyTOy/m25kFqZpu2h8M7Zl/wnx
9vmv1LYV7WxqGTon93/P3j4SvlHWQe2IOYTNpQCxWKfARnE5BrWrJdL0BxCx/5VafwSO3rMEHxzg
LTlbwYzceuHNqE5quKCQ7lIR+yE0ul1QzGaTHyI0ehBs710JuZfkEJTGmC5e28qmKMs7Q+kCrVMc
7Y0eOQ5gRpEq1cmE2jb76KWKm/uQ/01/3f+ee06GEipeho4Kj8UmMJ27vO00VG6D2FKRGpn7HMkd
9HneaV5kn5hMn39jA2mIMmTr0BxlXH691NhSXFNRBGFErme+4igO1Mow+9e2Xh+c3d21EWDKAX6q
cVvShRzNazMbrT6oerN/RMbJPoVWLK7CrodHS3Ig3/+WuycGIC9McCAHaHWsl9ZSFSayxceYnQif
40oxkNDxtCcj1o6aHHtLo8EsxdEpIgGnWZsScBX1AuYARog76zqIOT3FtZNcnC7svyrYP4hbft6r
DUKBiV5qBbJkQEQpf9Av7obob4TllCmIgibPqRCD6/n9ND3XU7lE/lh005dyMee/DaXhYaVxG3+0
jaw8uih7n/jXn7G5lNTnOjOiDh8IPgvM+AxuwhdswYYSR7/xYuDuQLr8pE3YYkDi2BDI4jBDA2Hb
cErMUgPFmXaXpp3M8/2Ds+fLoQKW908Kf21fek0dUzjSyIDjWclOma6PL5Re1e/3rfz0WNs9RASY
qggFFYmI2uyha7bdpEwDU7CVY5/TUZsvRuI2Aah/Ro1td3yxjLR6iUvweVUxmY9GFvVXBk3bwqf8
NfWXNhscZhooulzBflefy9CyHnvy54N4/Cf6/ea3WpJeHvZPDvrmvdZhUSyhGxsYLWv7f7PIEddu
KTWVfk9vMlDboZlcZE4nrrqetZ/B53vfY9PILmjzpn8mtaEV6FO6XR209Vge7NfeKaSJSTqpsV0k
lesPWdbwBmnUwIGmtk5yasbQfQCzaf3RMW574FR2ahYYAIRERwH6hy2dekVNs4vCmYvnGCTIUxGd
M7RKTksCNAfCpH965rMf6ik58p47i2TcCVgxBAUMxt3c+LZaFgI4Crqijapz30xcdCslqAs0Y3Kz
Aw+zs06Yoxn3xsPQtt3OoprwvY7CZRYpDV3TtwfI1UtzdPyxqcs3wH71S5KpP/Rp7A7Si911Soo3
6vC89lusjtNVzI/mjCdRphxBmljFuYHa8qoK94iCYc+LUoWXGGqSMwjO5W/5xYuWTC7NhtZw0Usj
eWjmQfdLpx58L0XqWOld56SF3fghUnAxypggPWDMr5Z1wjItTKZ+IX8jgdh68hAEVNzT+kKMrn5e
3L550elc++Vw2O7bXy8pG4gNKUux1eF13LQBlU8ZViya8s4qI+sjM2DukzeinqLGbeYvy+wEBVTy
vmPMztlNw6MnYye2Iqr639+wRby6DHCQjkAnX+td+31SaUrbaI58gu+gfBqnxPvQpUX2+hyA2JTm
NPeGPGd7a7vQi5WiAD4iOjH6MG7ozyFh64GVnShAjjbQsqKYIDVc1scpgqQVADFWNFQdPkdxWqWn
xuydt8s4q+cwplJz4I12Xipmf2VbldqW7PevLapq0g1hp/IxzXhe/MJr1crXY8/89/5btXcpf7Wz
iW8YGYwRVKYWSQekvoxTEZ6bGuTNWIzNAQvY7pJ0UD6ImZAcbgPSXIuWSLUG7gOsiEGKhMKJmeuj
CuTeKYR/FXYZjiIiI5sCk23AXlmnbNVgEuZHeihjX3M6D3PbBDG+9qGY7aNhrN2vCJOP5Djjn9s2
j2tXsHUOPyu6VfmkzhBa9xZSZIgoxAfue/coysIBuGfIK7f5tbYAm+h7+lZ2BRd6iZqy5i8u/o2B
uzyIyq779BsnRFIUGcyjAPjfnMTRhUc6moiZjMYoYJYV5iktpv6jgXzm4++YIj4jYQGCvB3J0ubF
VWbZk9M65O/iea6Cxk3ds1MZR4PbezuGgBVM6/yXUrV8JX95IMwWJnlNkc6qqZqvQ7NEfyDpYb2M
pRZ+vr+qvXMvI3k5Iw5ByfbBJY/vnWGU7SQ1dT8zQp1/VeAuODgXuwuiDEZWCzkceft6Qb2qMGrS
8+JRxVMuqHs0/pi19cNYquGBb9o7gkyXgGKG6wH+xs2JiFApmTSXh7zOh+gC17rykLdp9nkxhvYC
TVd44Dj2rjQwARYlOWz4jOultYyiR6gVkCCYUxPUg+q9i6Np8l2qHuckNmK0epfwr/u7tvc92S+q
oaCQiFg2cbGdKnU9oZESREXmfmbMf0QgfKifwxFG9fum9iKyX0xtsxJy56zJakotqhsX0yWJE+Vt
XjlK7dtj7J2c3ireTE4JPBJ35wX3je9tJu8mVKbEDpTMN+dmqdPErBVw2lI76A3Z5rvcatVA1efl
TaLHRzrse5cBUBdTBrLSA759vZc6aomwwo7Awk2VYSHTmi5Kp76e1gmRNdI7OVuGp9yGf30oCN1H
pQ+GKNYeNbdG1CY7pHXaO5ecR0lNRxkCKNl6LXEIhxPaX5zLZZjB6MzzOc0pGfetpV+MzEDVI4aa
+v5+7X5AgGt0SoA9AZpdG830Qk+jjjIh0L3sWvfIUDASctRc27OCC+bYU5IE9bE5FSEEIIad5DQ2
pqIGRoC+zNyHxfn+WvbuGOEqnCWgz0mV5dn8xQlPCzO4luDgp3B0fkvScvIZ6pkj38ns3wmo5Jga
k6K8LNoNMBby/XywKWg4tWtdUqsqmKxxj6a+9m4TsSie0WCMmQBkvSKp6p7Gg8qAkNL3MK2bMhCw
imtdZMWj41TRwe3dqxoTBYCYkWAFbG7eMdp5KsALJiiRTQajmSzeNVcS+8VUlvg8hsD4jaW2Ls2S
Kn6f2SVqdWZ4XfT5SEt+b+V0mqW8BxRxtJDWK+9HMeq5M44BbaXhH8PM01MB1AX1M2QotCg1f7z+
7MBnJpVEUDhmHmBtb3KQ2Bh67JV6Xz04ZlydbbNuvwljHg8w1XuXgc6ohE7AoHCrop6Es+uNzLXF
U+tdIq/LvoyIqF5fvyBIqIiyIA4kkNwsSMvz2NAmRqHqUFf8UkujYFZcolfF+41ZNkZzmGXj5Ejy
k40PqdoxBnkHv1dq96GfWmHlN1ooPufzOB90T3Z8JC0E+ubAdqDx3Bbcu6yjPOZJKrHYsi9G2pX+
nNfjBZa0lnEGxz3Rlj2iKdx5UKW0J+kTrP1SlmB9NkQ4JLmr9SPkC0r6h566xkPViuFkdG3232y0
C5OiyQcvHIyDk7Lj0GjrgTSku03qv+2k18Af6OYxHyiURL/Quf+nE631oKbRQXRycyQpFsnhRzmt
Y8pRvfUKbYFoepLEFN3ivDvNHUCBiqbrx/tH8uZOSyu8bmwc0CSaQWsrcdaUVO9zrIhhfLJB1rwt
kQq5EBx+jIXyao5zaQ5CBmbQOS+kb2tzUW6Mraipr1Wx614VdWgDRZgp4qya8drLRuOQ0AASKhwI
b8I2DJnpYIZVXweNNw1PplcsQTenxTNsW0eBufxTqwIrpoj9aVRCzCu1ZNarUvuocIqoboA5jFJL
orZ8p7Wzy1wq3kMIwteHvaV5rCl++6M3vZrLT5onJ4QElWEyCoxr8wX0XlXSAf4pIDw6UylrPtaF
nC0lFAvasqHx1c5HQcrNPZBGaZZK/D5PwXbNtdoiK1ZETSD1jk4dE+mXSkHb00jC6HL/jO6aIucG
0EYhnOOzXp+98OR2llEHzuIs1y7V8S02wXrdOvPBY3vjy1gVwQNck5TKpSjP2pTUr7IBd9SB6kWy
ZW+E3Q89LofJj2pT+VAZvfWBsYz4y/0V7tx1QEcSLyCzSJCxa7MNP6UdI60OJq2CrmAWRBdR1f/G
d5TLItnh+QYuvbYyIs1L6ss5KUVfXg1L0QM3cTW/HyPv/BsLkhgBXBgl0q2obTQ7imeGLEhXnfqj
UXBJqabZ0A3dt7N3NKg3geHksYM3fbuknlJ3nJs1BF9JcXab9L9p8ACmCO+or7RnSQ7nQdrHgqjl
rz8ePMOeQpmkCmxtcR9cQCt+k3rqi0it+rVPDIeQ/hV7BO5BgkbXpiIOiTI6VEasOhmRch7Vq7tM
vKWdmT/e/3477p+GCAPvHApmZLaTlhyBREBiXgZRZQ+N3825mr7RifEeM1qYyal23PrH603SHADx
JSmAb/rzCMQZCQtEA7UbkzPjo6afdtPia2hnX0vXPWqS713pX+1tIoUpD9lMgTyoNWjmqap75ZRO
+vzoDqEBX0McX+smO2I6klu0fREoZXD4NV68G5mSkufa6tSmDHSlLM/UxNVTTkXluc2XFqJTvX6J
YKQ4GZOtH9y82+UyRyrlQ0gfmYJ3Nst1Equ16xYPVkI19phHixGMPTMfIsr7T2o2No+OzlW5v6e3
l0MOr1JiIEVmjm5LfufpAFcaAUED/zToQ5TK00Qe4eswRLzaiXFa+Q/lDEiWMLe+HENFZMZZptGa
T9bXTkyzP1lh8alonfrgcvwkuV/vIkSgzJbQtwNkwSjy2lZq2bmysDIQmUufIDXRualfKlX2I5/K
iolAhIJPTVdE/WmYtO4NcHMe24zRM523Kkp+2GEGqYJrAo09cHy3LwZJNWEhjoLRF3d7cRtRNUVm
2nwGxUg/pRTnTipSK1/u7+ute6DTBDYCYmtKBHBKrT8AepF9HrsENqmqMy2eKJZP99j7PGT1d33s
3YP24d6iMEieTqUA2LQ8Zr8UC5bZbs2GCmfg2r15aRkBb96hTW4fcRvuLUsO0DLrCYnJTXWT+na5
cHAaho8biMf6OM98cKaRX3pd9LYblKOK/i2/IVM8JPFwdIMN4uhuTi20TiolN06tm8bR4xRN1Vuz
mqsHm+N1nk1LyXx90pU3TI+Yn505ZIoQMq3uTTh4w4/M9rogzLzqW1q69nPXR+5z36X2f2ZRWV/q
JjZR002jj3mtJbSvmkMwzq0349cjoCuLs9A8bCdAnJCU2TCTljncvnR8xcvUD82i508G4ptvPadX
X0prNr7PmuIdJJd7WwVwQaLTCP6geV0fiRn+rckVBqF1b/43TJH31lua8py45tcW/O9RVXHPHJAj
xm/pOEoA89qcUSZeqLZJF8woFf1TKtb0MKCCAReE4fpDYR4Vd3Yc509SMwevSRCzLeknpW2WvVBa
iDp08TbuW82nemo+1u54RDq88zBgSmZ5ZADkXpvLpZpxr2aI5QSd1Yrl4jZDfS5VcoSnCHD4U250
btBFSXJQ2d85O8BrqGLiRalpbrsw2kjFgW5tF6R5FH7pTCb1rgzqddOzZcxuTf20y34kbdpftRqE
4OW+A5P7tfHgRJjUiGUDiHdhU+QsuzB3u0pvA3Uchu/pYEKm7hbTS6uNMYxrg/EVToISjQh9TD7O
ZXZkf2/1zC0AzaPMSm9NnrdfPJrXLSGD110XtNGcfa/R2/CdOIkfG0eJTm6SLp/nehgf6so56jjs
nCypuk46yqfnZd6kFAwQWlo/DV1Qu4oTNPYYvdfVKH4GspB/uP+Rd01RjaGJLSuUWwhPz2Q0fZMK
CpgSBeNiiUx/AL53KhIw3vdN7dxPaj2Sb8aVJdFta7QaNGb0Yd8IBhU5muuitGPPi2wB8dT6uTh3
enyU6N43CYBqvYVuaqDGBMUnyskO3VHbDROyQctWTsmizC+is6bXzunClPd/iwSNsLbYOPacKkrY
AlZfliCyW7pC/by8WJlx5BR2FyfvJl3fn8xXa1Oj0mlJaGYQtWbC+JZ4Q/6yiFpBmnpOQEjlnv3+
/gbuXQiERShmk4TiiTZrq2O7VpcEEtNYHxI/rMrq0RPJv4metO8ZgZ6fnM7y3sKCcDTdsxNbUKoA
SSr1OehObeJiOA66zkjaNgiHzGaksGhPkGu9PktkKo0KjEQDyVb6xsnOTTEYNml2EKn1n1WZL28M
TQsZ15z78/0PuXPpUO+jVUqFC3qObQG06+pqiQRplB2iMAk3XxOMI1oR0N4eoX52nCjRD8uil8dI
8rZnb86a3oGqLILWMIbuNGlp89wOjP9BDKR0Ty5MWl9jMZZPpVlmL+kAwO7+Wm+xT7JFhX0KXGTE
XP71MV1cRzilxCbwxyckfcd/hKCK1yiVeW0NCjVabLvniPjHL3vbuxKtHwkZ7twUxilJWQlC+A03
tGKpOk99gnS7WYz5xU7N8d3YeMCTp3NSePnD/RXvnNafVUuGzbkqYCPXC4YOvZvCjAVDXhE/55Ud
fxFDlxxY2bmMWPlZdFItEu3NG5EPWuwQcrAmJIR/CDWzfc8omjeeU9fPGcIHH4lZaqK+5cjv7B0p
QjrmzXEGUF9tw7rJneOxVSkCRJr1ELe1G5QpraQoSceHLukUemqaHkyLUV0cd8q/3v+8e5vJqDHN
LNlPo4C5/rx6muVhbVITSDVjweU43xvCigtMtv+pSqwf5Gp7V5V2D/4OsCJh7GYzQfKYcZngFBaO
zeRXXdk96WWWvF2o+h9cldstpeuOFTouOnHXdji2cr02FQ10bN4Yzh9i2wpPBVIaPqg96wp1ex1E
ScgEVMgPuf9NtdtlyoyKtN6ELAjc6WZPmzDqhjiqu8CxIoT+sthKzvqgtDhadMBzX51188FZRuvs
KMJtzqozZ9dOlGF2yarY9NW+aVNfsQsDhkCFmR9hjv2fBz9Sfut1QAjulwIFQuhUDAmP1jvv2lFa
JSNEou0Uzc/6Il+iIav8oZ9KCLDc/mWxP9LSD7zIHGNfnWzrITHaV0PYSDDA8UBxJGfQaYWsfwbU
EnYdRQP0V5VhP/aK+BF1SHnNwswvGjSo5zRcjmqlt4eeUW05LSL5qRjEkf/+l1g0WvQqicKOKScU
adKzskxC83N4NNUr6HUYIb2+ndPr/Q9+eyiIfU3adMB66Jpt8zdAZY6RD6TaAwokJ5qP0WkSdviu
S3ProHrwE7Gw3luH5NTEXfIA0wnZ7O0wcyW8AiqqUOlNlIyasFj8LjQ83dfqeHzqE1jJr+hDNpVv
jGBhTqK0p7+WVhHG2TNSyF3UxXLfuEPbFifFGcSPUW9RplDc2f0KG249XxAfjnq/K9XuXSVyNP3u
f67bPWJvLD4YRBKys7mJUkD2VmGeciiHNFdP5mg7J1BRyn9RFeeMS4ri8317O9tDdkIIQZGLuss2
O0M5mT/vZG3gpGZkw4dZex8WKA8/t9bIZzswduucAK2RC9LDwfHyP9YnsM7S1JpbB5XzXK2aN5lu
hNaPMRvRr4dCo3DfgnqxRl9Bj7cPlFxBedIqhjS8OPTN00s+SqLquc3rbzr9w86vKluPfVet4jdR
kVAhH0QcUi5RlrfGUAjkF7za+9LUTHH71NEQYQhH13mfLmX8eRmWWvdVBwL6S5ha8TsndIeX0VXU
KKgq4iG/yWPayFluQJcIgrCrzqCMLNSLQ7B9p1EZLAv1cmT/HgSTX/Npqsc5uSxxmSL3yABt9FRk
+WD4WQV5+cnLJ5WZMPjgvGf0XaIUsewkFZdeadzhWRDhxd9b8J4oF+h9pMM96MF9a0Rq+N6YMq1+
gKUMTYxSy1uHopjt/rHUkCC9Or8CBEGpBbQ11Sr6D+sdAmCqx7pN3TpyEs+P0GU/WSIqoE/2vHM+
x8754Ejw99ZXlgkkmIR/AiLkyMLaHoIpttYB7wYwnMffO7Opzz3ES+/LEWb5+6Zurxa5KTkqPEok
AGTEa1PoAEQNQ55NoI9NcQ1dLX52ZvQ4yR3nZ8ZOjhLwnz2u9dpo5HGqcHzypdnWdox+NsA+geCd
Qws101lvl296OiTDNeP/8FIaRvhXBxNvFBDBhtH/UHYlTXLi3PYXEcEkhi0kmTXPk71R2C5bQkgg
CSQEv/6dfKuv3R3t6HWVTSWp4d5zz/AgtylX7QRgZm/Lgtb0darC+oqrup+aAdNfep1bm3xO2ljT
4HIx727JxUMfJuAovGd7dQfLZzT6xrP1UkUC9nHottLQ2qEwcbOkfc3haleTt3LO2AdBzvaLSexI
G1IoojvFZGDN7gR5s1y5qQUpRv8Ys1U9x2KMviweDDl4SqzVGwf+qBrbs/kSk1u5H/rR2Ucmovgn
uOaw8dY1FXtTbiMK9vO38Z663L3B+K24kvOQ/tw8IksORb7331HfWd0lARkvjZaI7r3feaUwHRGm
fORezm+IKNqBo0d0Vq2eIS2/VkNSve4Q2LG7ceYxaRTWqX7eHV/5Q0mzfIHBwSx2eUhZPJIHquAj
3tYou7Dx4BdwJas6vGULJ0sbZcZ/RFb1M5RZtt+OE7YAPDhhHwRfBkRVDgcHMpkCqkGHRzmcY6fz
hLq7FT5NceNGuNc1iQdGepyATby4SKB9HZEbsrQFzTfROMh+rndXT+uDC3vUMYYp2B/W9+9H+dk4
HZUspuTYuxBp/La+V2wzsIFB+gqF1VfJUssbKENE2doNP/jDw87nwP+u7fPDSly1KF4gfQE18q+b
aVmgl9gcSRCAGss2SFceK+r+RPL5G/XtPNk45/bhZjoDeCT762Mwfs8N1Hxxm4iRR91YsXANpIl2
hOHcbWxah2fKiLsuvJlhniurfG1kFUeiTcbE/InZimzX8xP/+sFRtiEpBW/z7BH+OzcTDoJpH7YS
+RMjyrqX0snIgy9Gaguf8qIn7ytDxm0+52cpYGJgo8BWMu4XcFIRsDgdTVhAJUgj5L3rxeq3gOj3
DHyplYNEwcaVH9LaDmUza2fFBUVsA5AtvcRpC0LJQh81EUPWTXOqeENDT5NuUAVSN2YILrqEU/dg
/czw25Kfj5xazk21VhM7gqi4+xZxktvYOOLLX2vcm/FUZ76XnYjq5BEnRTl2cgn1vU3n8FVRlu+N
6SnpT2ZiywfptX6onKm/+TzCFud0xktfWTGHlhdT/s1oD1Jnb2Z3RyUU9Q2bs8S9WD/sLzTV0Zdh
YsVdCVOxGKo0y9Y2IQympUbp4Saqa9jQDXJEPnhu0ulacB78TR676mOyJt+QSGPV5cz3mbXDzk18
jG0VvmDwt1xuNggQQgaavLi8WkgTuQlWjwOb7jFEmsQhsB3xcKaqBto4V01Zy9JS3EIKjtWFYdr2
AjF8eYXoAJR38JfGDEVN1FUNQpOQ6LBA0OJOaK3gwDnIbb9mUo2gjCMQpS3hufMV+wF/YQoywJWL
HWHQ0yrEDmkZTevRsHyDMK0K4rmAPiY5+IEY9GQcsY2NLe2gD9Qr/sBGVC1PrjL2Kxcx3KAZEglf
MeEbqybQdP0ywmoyAh0yjJ9xPO/FxQTr4r0dIlV9hJ7ZCBXPzIYW9AfyAbB2e/Zyqe54hRzYdouW
+seOP/45WI0AB3hwFF+WKRGqjaO8fo3DTnk3F5zqwzbuSQnaEE1h09tnGnkGK6NLu5WU3btk5Gkb
FqiIGiQXMwFOThb6RhVbPb9Nqpo/fSTjrQMjXt+BX4ahQ9Yn5EbtJh0OtTMqa6yB+BfExCiODvU8
iaNVEfyiLLwgsiNmi+XnuMjtJ5r4Ev+1SV22XMqKQJy9y8T9QlMx2o5XYX8lUK1sr2XGEGGKMPZo
bvvRrtHNulli2pJXQhx8XxaP8G/pnx3UkOSaDHh7Dfrns2zOzj1sSMeiVyfsI/ZkM18hT2y0+yJw
Jy7+Bt7Mqr4iLJ/W1vehCN1Za8ebdRFy7EZT4C/n4+azy3EO4wficOfQmLKMTlwsSBCATw3/3oeR
3k1rZSSij3T8QUBrLRuVZezRrUhbhtghzQ/YEGgLo5XMD3lEZNoWfMt+eivLpckdlDpNgFvLXcor
iyU6ePnMIEVOTzCakteDpxW5KRMKYiTbch1fIikjJ60QQ09Ew8ZyTFuCiNmbrDYIX4pCiv0aBvE0
0jO8FoY9vFAkqFGQelmhG0WH1bd1AO8qZKk2qEOSHAE5EzRldwUaInZBfa/vocovvulxLW2z7Ihz
ac9pVfYILxvnm8xiUV3lIhseWJQzlOWZ0+X7PLD0pNYeTRRhKmt5XzB372gq+8cUAb+mnYWdJKxp
McJt0Bol1SFafHgqs9RWBzjQVAssXXV4LjF4GNsl4xSkHFbJqSkQau6bJIheHiM7cgiaKsr36zlf
rbxSey5+RBRt66UUbNo6BP7w+Ggq+Je2IDKX9YHile1NFQJDWtQWrU/IPz0rd/N+uIM3OZgkKTxt
zBUkp4XuT4LqiTcT22t161nBfmFSUZYdiPxbdoxyB2OBUm7xt7BiqtvA0WQlB5sM2Sc6btRC0yay
0+4AO7ZnI8MHOJIo2hpNF3ByyrUExTsVEkhjTpb4KoqmmmEr7tnaih0yndsUy07jp1X9pHla3vsy
yb+yvl77i13rtXiAHNjJo5lqro6jNPHjNpB9O3tXjvflyvGdIB2IIyallzuWdSr1pUiJ+haf7WVa
JJS6x9yrip+QZjuGq82H0TXRpJK3XdkFR3Ma+JWHxSfBvCKdPoDZ5R7mUuP6NmwwN2/WvVwWhMAh
KHq1GbbLBA2KOap8qB69TRDfEpKlJAcQifeqkw7EnEb2JODh81j9ssERC+6BGd+wLWPfIPclkpdr
SuMfIt+NvtqdSh6RqpG5TsxTcTXAYU+ftJRzhZc02SdaFKgeY5sW++NqBbuOUKKisqD4WtgML+3L
kmn5EvVRPONCnNW3PvgpbbTR8Xfoa/u0oXRbbi3FMj+sAf5eVzC1micw/3PSHwmv64si+B2CJaTV
2maWMcJy+Lr4utUg/hzcCP3IAbw4m1/X3C6wlBc6GDC8zHCGx+rtq/FnPnidLMs7+AHLveTJhrvS
Wvg7Do7G+mpKNG5MJI31X1Bl5gieT+ppaksPsvLV2nvetznywDWqgyS6QplKIKPCqt/lCRF80wDB
bu9y+ANuExzmidA5IqCX7M1ag7Ow313/Cd4uS5vI5JJdGtdvaTNlXo4P1MzQA067T82tqGBv8rqj
9O5vJkxUeIPpyl4j+HIUZ/ILT+6HPVF1U2SKum7DtvYt84nM0BksFXS8ct9sU/gNwx+3plMHKto+
A+2Y5+2C5mLjB1lO6i2WQtBmMJO+n6Oh/OZyhV8TBSPwAwp2u9cC6oiWMZxUR93Xom7AIxDvfST0
IybK+dL5ISnDEX6qa4rImmERLS4nCtP7UkMsMhVrKlq04vYoNdsAQrCUx42vAlaHncl6qxOze7B4
QrLeJElAp3iWn+Qt0YY+IbQbsHnCNH2KosSNLQOj5ltgos4O3sQUPvA6xte0xdbeJWaKy9Pa295e
aQLxxHvf96jkSuHI+yziaGmRbVl+VDvQj0NKJLyjytRR+LT1kt3C651WDUBkt94Snruy2fG/giI4
Ab+olzSSTZjSDMAH66N8O7ipWnGt6FigeUd6J+5Ri0/eMpWG+9JtArFfNC4e0FhVl3Pq1qgd8bRP
pJcy2B4zOHTMmczkMRcpdqLpEQF9GphL+2MM5LxuqLb0BygEEPuihIv5cznoOet0kel3kZRSNSL3
yU1d+B1fi0qyNw6AAfZm0RBdwJIoqg4u9Xl2wllubsqzSUJjtiT+CcCAIJ8yOJQCa0UPJkiUTXFG
Ob0I1drHrTCE21aTlYgDvCuSTygUovO3wRIs3SQbDgPNKneEp8v4lE2EIUN0SzfdZHVv9iaFYv0r
FLG4N4Y5Bzs6kUg/wC0xTrydmKjW6wwHlLiuvAgT9vIMrgks9MqrXYGJ3WyrsfSILWlNq4plv83H
OaWHyjG5NT1IcrhXy9wC2ADBbG2ld5qfHGTKDjoMg1m5mAlyhJmr/EWfRkl5TKYxfScjYOATDH+w
CUyI40e0R/3QlclY1Td8QCZjE1O53sqMDMOlTHBZNTrr4T5LMTV5jmebLB13e/wNmWs2PlKWWnsS
cjXvZRwwSkIPwR7IikaqNRxGcA2pV41g1XnDyGCJEbTEirG6QmWdQYwOqFSdAFxFxcFgYhrDrD3D
3h057psj5jURb4qzWRsCfpCZjWZuKpCtaNK5ydFzAK1CHoJFkQcRSotojfmF1gTvZ4bF0MfM4PCD
xcm3qo0dr1BQjuTrMKeLaSVSgnAYYVnjKgd8cmODgXfaHM8gaaUYVkVAKUqzNUO6zLdjkINvjCp3
cPSKWeq2sli3bbFLkh1zBgShoaQGYxzfPYRbeDLzjV61+z6Lvhhx9Kj6TRSuSlBB2pz2DXJzCnGi
xQrCHyY7ukIZhjzOZgCt+RWFc45CLS981ZiVZT/0CP+wJkV+1HysIqPFSzWGGhMNOKKVDSE+eCj4
NKB9VZeyc2U2zN0EbiFpQETXulWQ8eA4q2vEj9g9UvNJ9n1+tWdB4GPAbyo5KTKovM0mgdiiPRuH
vYUyMSRtNjr/QHa+wmUOfIufhrFCoiPoyxs7GSSnpGM1lrgCYUn1QHGMf3FkwQ0isC73ZtiL/QYn
A8rqbLIoTZDwm/4cB04frRrNx7yrSN1kg98iuMuR0K08g3XNWbFCW1GXw2vst820nq5pgalSVV8L
tpFHfCNJ1lq0AUdoLtKy60cf3pjYwHMZwFhL2tzTTLSBsPI6heFKgc0V61uybrjcbV+NPbRsmIwe
6FrkEsWWjg7CRm5r69kWvwqyk/qa6IW/cQSP4Nt3Pnw4h+nUYVgi+znlNWCtxOflZTLlPm2rOcse
QpZsIxA/I2/CEM8gcw5cv+QTQ5npmcDXvC4IT2oLgwz6xmapWtoxaHqdGhjRtSsEptmhD1zJ1jPD
nz18hA34rhaUl77uHb/W3K0UuTXFOjXANZdnOwWyd37m+XQFb3nyk5d9Phz6RaMdL5KVlRcbhGDT
Ye6LZW3sUEev+5jaqSUADKdTqrQ7FqlTVUPGAjJa/AZQMRWjE5i9mlyzlz4IbLta9wcsz/w7rj76
jUcC5lE2aIf4cJznCmHvdPkkZnHpbal2OXdZvRQ/A6YkSA7dtUQnjcK0mQfRi8NaCyBuA5KBNK5t
hV/ZM8SSfSbRnv5whmEZx0KcjQmgAZgxIem3nxvt+RUTS6FhTwIbmNYDE3u3UQ56JdLgFTZaPEY4
GGeXv8IksvpVJhtBrkWyVPwgfJjLm1Xly+PoCv4FZm2FPPQ+nocGwO28X+3I2vuJLIDlskLFVSN5
NJY/kniIV9y/PTAFZyv3nOq1ZxdLDLHdRUWzFRswDuMvtaar6AYUZgOA0DH7CKP031wppqhFxEms
AcKoGiCMXG24OGvddEP0npuG+Nyb1lWufIwswZQEjtE5iLAUZna4uel0I1FX4XCZbHqCigVprKNh
WdnAg6j/JREpwBuoBODLPYJ9/rkg2Oi7EzMf0EYNozyANOUGtDMCdxGWP/LnwnrueHjg3hxQlUkB
XNGZu7WkOb4NBOEBEyp9inECXvl6jI0nH7H2GBIUtfBLk/VTOTUC58zY2RCTX6Yo0E/4/jzyhOcC
+m7Rg9aM9YW/W43z+gbhCetbhgLqOQo6WlAYhOjCYEBTNdC8WVzO3mE6O8C0osnoikzbGSX+m1Em
Q3R78O4zGpm5k6ZnP9Qw0few9f1Xh2oZWDVcoF9NArvmlo5sf92QYY7Pl0dQssq82poMviGsTSW4
gSV6s75Jepbe2g09DsSmkG12W0jYySNz+clu0/K0VT3gllnPYkAzbXAtWgDQ7hBx3BAtnL31S1Ui
YrXJ2RQecV4DQxAhWr/pKJ9+Gb1OGnKlvrSt3/NhbHZY9z3C0Ct7po4Ol+gG3C+yL9kTxw76GfQE
4p4EdDKh5Y8B3dY8KyAPMnGxNhQeulUTowdFrn2+Va8GnaFvOOCGb0kyT/wAVkspOqMLlN/wO54x
WSG7fQCOs0nU1ovwLYYyo30kaEH7q6zeoQ0Qqcq+WF6MDy5N/bd60IO/MZusVowm15I0sSmYvukt
r8YO7Tf8sEO9Tod+NvV0OWB08NkD6r+ukQU5XsFUsnyEV9nZYA5jR93C+quaO9Qv6m4P2j/SwYvv
UJmv1/C+o7zNF5699stQb804jgCQHUa5t+W8TwzpTQWsg0HgGuZmdiN5Vyo4ihO0wJGzboW/32oJ
9D/Jo9Fe4CjWxyVXPGqKlOIwD7jPMCKLpyhuFc7sxz3BtQ1l8wJsEsw4Ak+nOJkAlAo2PiWFddsV
0I38eUe1jKmfR+PchQTJSg0DBL8DcZTh0itgpq3s4xnLx0aA8ZVCBF4j7DYmLa+iWnbbkgXVWifh
e5aCZHcvbQbHL1bXQ3WXY4T4SyIR93UyaHixF8+VNN+G6pJRtQqUbLFZH7EbAA4hLsfdzUyMFl7U
xapaWcMntx0Gm72SfML0YkFWxHn+Eo3JjeHZcsUBZNBmtZDrnjbLdtPRfiwlWuokYOi57vrHuoX+
FaTcyRzgx8fEgXKCJIHZuhyFAebov+i6hpvN+P1TDjhTb+MpWbFDof1eTiiF/RXZp3S+2IyMLoot
Zg6DocLRo1rrejzNqF++1SGgl830nh41zYw6qNyIR+TIRvd5qfPnGbPUvnGmKB+hWFZfTL9GfTcO
JdHNHKX4L8OGXPK2IH5Ea7jmFFBA2HB1WPSNpM1wkA8HvtAz13hezqmS47Z8RVEr3rmrcDGWNNIM
+7/CHAvUX3cBbGR30Lhm2CDDINBtlVusYcMYjzDIGAwKhZr0P2jmydwsHgQt+IoFJjGRSWfVQLM+
hQZU+vQV5UnxlMtQzq2TVbhik07qRpckupR+W/LrtTDrpXfK9RdyS/mr2gEk3XD4PJojg0Vvj1rf
o0XJM02+7GhceEcAdON6EACsLpayonW7YfT/CjsgIo5Qn03k4ORm+BFDXPYIxpRErkoCcEpPSX0C
d959ISaUtzZEA4ZsQxpfgtwvJkyYLDbCoOrhJsE8a2lSP/QPUZrgbrfOz6Ibl5F+Y+D/6cZ4i4MR
Sc7QhFVyz1UTo5x6pptPUEbKcVi6wtP5fZcjOLBW49RoYLloXyFcjH4ILIAfC5gNvMXMgn7kQyru
5wUVRLuvJsN8HKYuJ7dbYHy816PrfMFmpB56Ja/k6CJ2TOI5uqpw8BUdHFLy8TD7ko4Xwyx31RYI
T1CN7gtcPPNMkps8X1zZwZ0AtRe6YEiY07Lnx9qmbGq5NcnlDqAe84XJuJPAZIw0jgeUroXyawWQ
3Swj8LMix0WN0xbVBgO7r8bxs2FYXIvb0k41yiOyp58KnIzvUw7j13ZIZIKaYIGjRc16HNoOzvEt
xm9z2dQTtfer2vvkgJ2hSrh4bIj6y2u35acikTFDE8H39yUja9wOWzFlhyUC5oNqInGiLaeQv08S
nO5rjviltLEgmtxu0VYnralVcu/3c5uJw4fwa3BNpxeKaJAzqSRNnggK6bnBSA1jXSWHK38uelqY
jkXPpYGRCIyyRHov0e2MjzRV+6cC6aG6nPLRvVZ9zx4KUx17puP5IkQJt0DbbQpcIN+GHHSDur5d
6m39wMii0hfQSKlrNETmM5IMJ4MNKf7FoKL0YV/3uUZt6RdwRdEO3GtcRUiqqnZgtxRFBECdMpdo
OYeMd+eG2x+YHqoDDlZWA7xZnbmYQPYCeqQlzC82ZMLLGyszjsMyX8XdltPwxeDafsrw5fTgci3p
r6niqHrPbnk3S1ZP4YTPON3nQmiUsSJQIOUZfhb3CM9qYEUM+tcua4l2tMQybxB1kUMXqzw4gfhi
H7OVAtsHtE++FqFEBZFa2v8ANwJ2TwucP0VTwqKjvsWAF6BfNeYAqJBvQ+LDhhVKcHzLCIIm8Ezs
PR+ZipupgGcYkt+LhXXTaJaXvEZm2LXDYGPuNgn5HNrhAupcXewaiSFIxv4GNsmgj1uEHruLV4HL
JrWc7acaoPsr5NHZGTYm6Fw2j5HTxQbUyjXLPEBLxm3CwDFipcqbQVQVMKAIdweuh4KNXb6PMBVE
0ZfIY78PoEJ2ceXq2DSZWTdy9NmiojsF7BnBtnqQi/6pubX8LrBqRXbB3A8oeJBjmW04Rft0SDsp
QwQCimegdNo712M8vbXFnBn3apwx+wkFjGZRI2gGblMdQN6EMV3Ko+d0CXkFN/p0AEWqYarAOdiV
JhnFU8YK42kTw15UwkJ0M9lLjvDd8c6MUYgBxODSyS/muICsCrGaKarsMY6i95irVV2KsJry/O9U
P11z+FW45yLxO0qtqNqr6ScCRlOUNhj74RmLrqFkaNwUkRVt/r7GyQUJQ7remhwgOiYG2o+/YGTt
96nFOBmN2NHqgtFftN5L5EfnYpbX84h43PcBySvLZ5Xg7ryLq4kWbYDxfHjDuMXGL8oXqIVaWhcq
+TJFmsTFUUrMCC9o4j2GynO2V/tnFKYzoQflHP82gjo7nPAYi2kiO8dxb7gSEU7wkeVRjM2dlCwF
XjbAUhgG+ZXNZ1g9TSAoAIHBRAUuDwPeDsQTsyvJhSe7i54VSSdUGm7VBMMS6u0GivMSG2wpAt5F
9b0wWVF+d0U1lMupx5yU8SYPhdAzEKg+Vx+6wi3zWaN1pV2oQtZfh76Xyz3ZDMyxW+jeYPnNy0DL
62Ah2Tj1mffqJkaHnp8qJGysnQR0vj8WGn//1MQVRgWw8EeC3yfrWZAvBY+j8JVuAdcGZiVbfWGx
vvHRimSoT4DFnb9MFo8rk8cpRimA11Z7tUUOps7FXA7+YlYrskSWUfYrrko3izsQorg5Tmvppiu7
x7voPFHZ8BXOHtSgz50r2wH1zOMLC6rJ3ohx25NDFm2qxCwDYEu7kXysPgbsmCd4AopwM28E3cwe
437tlrDAFgF+z9sXxwL/acOe2MsCh8BwCPlAv0TMTnHDIr++wmWTpccQ18NTP6nMNVDPS4Qs4frL
O7iYDdNXNg+0RK+V1eGCafxSi3tjo5cM2+XTESPIIQbXeTuBmJm8QoAEjIkAs68bVwOHayCqiR4w
SWXyMFRi/7qZcnqCHjp52SoWl2iY5r6bDe9HDBFQIzbcQG7bYITCb0f03g8V3DtAZM5nRRpaUP51
mdmctJ7YxTdK6+1Dpfu2opD1cXxIXGp+bDAl/1jdEK4iFPsStJipuHQzDO/RpBVdlGFfIORyuMyE
MOAMLPsNxkBedhPz+fWE3bM2e+owvtEbRUBv3q/DjSwRkrmibUAbmWmtGs9TjYwADMYxmQcI9F3t
SXjRky4Bn5bSjwcjQW8/7ByT3yeBE/EljuwMTBoepgiHICXfMNfIQEKQSQHSB8fbfekNAWl6mLz9
AO+oeqKDSoYjG2lZPk1I/n43CLQEYScP5LOe/LABjCHzdqAbUWNL1jB0ltXh7O0wlHBqhmmYbNeA
FNybeUlW2HVIoy59vPKLFWTm6ZZAytSjpSa4vms7AsuAnRzmNTCbBPazpjG/gWidyFY7Khiw5xn5
vbj4Rww+DS3zxpDSfjUMd1MXNgU+h0Drjtt4qJF863a6XQDWYvlhrmbFr8GmihSSDXslu57u7nUH
TWDu0EZu31WR8B8wsq+qZuUkXCsYP/njZkz/1S4r6MoV5+Jh0XmP0WVaTeAtbvuCKcuS2mv0S2hf
YcNf357lDaxNVMGXFkwfzGEwXMW0d/Ejkg+0Qu5qg8DRGZeVl3nUGLovz5yjM26QxQXz/BKVjj3k
YQsPi8i8xisJJG44TqC9YbaUOPGSGoQr5mcc53UNa/VTAkjzHYN9MB/8AFPqFssSwLXYe33NAkqs
zkO643G4nUMJyd6bL4PJ8pe4DlQ2OPaxbtJ5W9KbSFvbNzEmQR+MzYVEjzeD0j3NVlRHHEYVPyJM
lR9drCPXlhheJUeZ1PMjmdl+5v6R9HZitniAtQ5sXtWEQ7yJ9qHaOt5v20MPau5z1hujrm1dTLyj
uResNSAdLB0llFWY9aDIOFYWU/EzhABY3xPHNLDMhJhjkiqhjk7nNfAfNIAAYZfgW7cl7uuIuzdv
ZQIfnHdILMb9YGJw34C78ZJ1Ma97uKSX2XyNSco2fSRir/puz6PqWznNVdYaMwbfYXPDPUGoUSHf
Pcx1fmniabn1ASlXLZyQgLJXSo1X6RQBwuYJOrkjCoT0zRBvf+IMxXBr6OMzWARkO0b7GZKqtQJh
0K9C2P1CgEohgcFGGM2CHjS8Wm7JSxJgTHyd4L573FVSoB74d5Lm33hlYIvDVqmC61GMmu5306NR
LptDUQUcVgt7VIGTSy/++JTfpbAw+YXdERzA4UxXw/PoNyY8mhRTqH2sWq2BQZcS3z6ZEnCfBnA6
wpaxtocb+R8+2t/4eeeH/j8dFIpMIIrnn/8P/d6xBDcRhS11jpTha/gkT88TIgZOCiP8//4opCaD
rAv3KNwqvwu24MCTyG3QZasT8Aqyql9OrBjciSdm/INXye+s2rNf8jml/f9DIeBE9xtDj696xLbz
VUuFHpuBIi1hKFV/2oQoGu32P4kY/mGBnAnDyKSGvRmYgb99dcOmdwoKSQ3+wJZeyt2HywoH6R9e
4D99KjCaoWlNYX/6twUCMbsqhyDqFhQ+BM6uYIBnNBkO0hOMfYUlf6BT/sPaSJDjnqKQh1oCk/q/
ro0UDPF5hsK/rQvzvc/j4cBWcMx7N/3JHuSf3h+sEeFWhYMdq/E3ligkckabqK9bICD2GYSA8lai
7P3D+/ubYO+8LGro9LAiCvgr/K7T1cQSdIf4mqIFIP406PQWrI3kYKsou/em8q2QnD6ZIiRvmCy6
LgVH5vk/nyXQ+IDznePOhKLm/Cr+Z8OhtSsh08BLnS2o821fg6oCllaW/deskgTirvOSrIDcIf05
++1BqeBQciPwFCrd0ucNIgbAJ1tjnb7vq/6Tbeffl0oGE0jMtEC9xTlZ/7bhIp7MGJ2ghY/4EL5j
foLh5gZPhA8I7fo/ZUz/Ltg4f7KzVrfIzrbz+IR/fYVCzAnFmAOAV5lUt7ocvxlMqY+oan4A/VIt
9BX5YWB+/YOU5+8HNJ57dujA/jtTmn97bhEqG6Ggx34gnhw14rpa4/LyqGqtDxErtjZOVHL89/Xy
jx8WicVYMyAbQ4Dz1w8LMknIzYC50gIwA1p2UN3B8duOAYGDzZIPpksTAyYpzP3/8/bHxz0HiZz1
tSUUQH998pgbBASpULc029WbjNT4tGUSUOoaVnX/75/y7wcAJLxwPD7ff7iPfjeO6bNZaG9qPGtk
1SleN3NKdswR/v0p/7RKCTpaSIuw/5Pf3QfQllPAqCUO0EAsFMMT5lZuVNcb+PF/uIH+aa2QFMov
iEnL8yzory9vH+rZlHBgamuwte7CstG7HNyfLwn8GOJuH3O6NigCBOn+/SP+04v8P/bOozluLM3a
f6Wj9qiBNxPTvUACaemdzAZBSiS8v7gwv/57oO6eKWUxxKlZf72oaAVFIRO4uOZ9z3kO/DtS0EhU
xEa73oI/TC9KplL/HDjZLqNefi302CqDwhPGGPz6OudW2fUdxFjpYOi0YI8ZZ2tDr2hkH8y2h5UA
qyAIWN64TGgBHQnskwgYCJ8ZrO8dIsir0XD/alTlenmmccuhcwkX9Tz6fZA67Vmay5sISPbGBNbu
Z7pD4NyYwTZUxUcEvvdGDszGlcVqULc/52smQDiyGRvrxh1UuSUD5jYiNCggH839YJH66EpnNxaC
6JLOLTc2tmsrLEqNwIcsj4KybczDr5/hu5daM1p1sBXgxs5ecMpZUdxFprcxldR8AVRBErqRNk9N
mnyUUf7nrcsarf0/lzpbjNhg2AONJm8jEw9YtU6eaEz9LCTj20KQSbbkr7/a+aypW2xcVqKD+oPw
bJ1dj8MNMLchH8JRGbUd7qMJadbsbfM1O8AwJrl1Yko4xlz0H8xk5zf1x5UBA+EpXFfdc+9ipg94
GnV9CN0+d9/KuvYOOd1fwPha/cE7+N6lICaqzM3QBi3zbI6xAe8Xs1AHTLPSfUNSb26wRTwI2Skf
HRPOn9/6rbCLrXzgNY3h/H0riqHT0xgVq2JMl3RctKeuHDuf5oR9V7jFR66489mTy63mXEgxaBYB
Xp59M00MBJ+4ngwnJUUjabs764dpAg8FTdO65nPQvfvgyZ1PaetFmU7Yl5nrQc8724SmlmyFU6PM
dGlyrok5+V6CInns8Apv2XFYIUWe+pgMrfuczNN4/5eHLFsaniLHI4PvfPbiy5gmWjeXIiznTuxE
vq3rO6OMh5syca2QVmuNZKT+6Eu/M4Zw5nugzTy4h7imfl4v5MBmnouIMO8y+jS2riwbdqj2W9yl
aAl+/RXfe6yrG990VwAug+nni7UDwhD2ZgKjlJFuvNIer+ou6W8ibU62okVspjS1+sFj1d4Zu1im
wLSCHyTc45xUXqROrMZ5I1Cid/qVTtmWrotri5dC1N6+leP44CRLfsxEr99ywis+URQ2whbHbkv+
Da2yyCtTKlPYNcKojgxfI1z8ox30u58ShdoKEERjej7kJw7ppEpniJJVDHqtcBefUWLtu0Lp951t
Fd9+/SzeG+0OVhcM6WgX1PPdHWbPqjTscQgNVNEKGkSliEIDRRNimak6kaWaBriXolOeFv0+gnkh
t7/+BD+oD390ra0vHHsjm6R7oMhIKH4eDh1FTn1NMArzxi5PlN3KrUP++d6J0zxo+nnZ1L2wLnt1
aUKrqJFx84TDdhhyWikInH79cd4bnETNuOyzgUWY5ygeBPxxVOu0mJcxKU/lLOZbqWKuUBLrJW9i
hx7T1H4wNt+7JsgH9r5AYlmtzpapsVDVRRljEeIMyjbmrMu1FSWc22x2Ze7TvKOaUEam88HK8e51
CQtYSZXIEs4T0TS64EtCmY3wcsOmfyCqFRw7kENKNyXBNquoyTbLW/ODR/7udYEbrrMcRu7zJ16L
ZEoHqxKhqhfG3sly20ZWLLJThOs7kPWs0RTBTPbBvLPexvOBxqvFEgYQG4Dj+i78YVM8Iu8ddAOn
B8BM+ZimUx/og209/noAvfNGEeyDbZwXGF7kOUcALWlhCW/pQ7urs9CDOnTAFoCIoo/fsC3LTa9P
+oatgQHPfzAOv776O7cWt6ZKgKepodo733ewT5i7XEsYSkVmnzIb1bxLJtOOHWofikqHH9D2HwFz
3pm0uCjVFHYFq4v9bPyykkGa9VizhoEeMuQUVueZonruROnGsUb5199RUEf6ukiTuqyer5FuvwKX
bVeEZjErp97uu9sEZW+9VfFGphu1EPF29pz55q/fW07+bOm4sTpRzD+PH4FjwkJNL0JlWMRurrVy
L6xGDXHZujc6enUMgt18+3+4qEl5QweNsu6df75oU/apWliszHae1KfJpO7duZbyLW6aaadW+hXB
unP+wZvyznaAbQBDWOc+6hD4f77oHGWOXZiRCOuo7ClyG8O9IGOzYH3osKD++hu+s0kn2AI3NaOW
i50f+qVAQTjIkQ3XjLfYwD52tMbFuFfoY/oC9/bGgNG9FfnSff71lf8UPsrSQyOUBNkVnLVG3v78
PdVqYYmfPfREVAroT8ztVUsT8g0DxrxNGoN4VKPprG9uEzV419EoI+ZQdPVYEPz9SDcGQaI+VkmA
qgm/wK8/3XtvFesyLxZFSg4RZw/BkqOqMHOzLrqI1Vyy0jEPxfYlnXHVj2L5V8l+P24GtWsqsOzJ
yMr4+WbMias5bcuRJRmoWVsCeoFOcXKX6kL/6wvAygdGN2qt9OLzMBx6RUaf4AcLIzTmO7a8TxVv
+Y4JhrOL11nXnl7m4V+/nQTiwr0DoU/+ztmLhKWtthFxD6FV1tQKtGq4HtNqDr0IYYlJ1tvdr6/3
3kwMY8/1DDZzLilQP99Ot1LJ3ZwrGUozUvdTMmh46HvxiPtRgz1dRld2Xecf1Q3eGzSATMlxAXm5
UhN/vqpME2+M8RSE1WAZG9trUZYVqRIgDFRWJIHxwZN8Z6YwUAibBs+TMJDz6zUuMzBt5zG05ji/
bKy0+9Tp5ryjnpZ/+fUNfeerUSkHBcf3o+Rrrz//w/JtLdQ6lyUbaUMiv3Tc1sFGbGNAVAbE36Di
lw+2Ze9c0MRlzSJOr29l+/18wao2caBglgjzNo62lT2+lmaq74lKa6Af1c0HA/SdWwlOE64vHV6Y
EufHIhrpA31fdQx7Jq0QZV++Q9dgoi63P4KH/6C6nW2F1n0QCWhgvqgmn018doJ0zE6nKRRZMu8t
A2pBmyrDbTZkWmCPouf4qVY36dCrx77BX2P13nKtjkP8NYWE/YKr24RwYHR7uQayOIYV3cdRN1y5
HPqOjIdsX2Fi2cdxLj7Ck713YMCnwCGVoqP155CrRTOI0ET/FlpdXyMRijBiWfpknYioqz7VKDnY
xc5T/NljPT7UbQp3BKmQ8iqMOsUUAhCgD349Nt9Zw+gG0CbT2Os4NLB+HiqqUgNG7Rgqmi0UxEal
u9KXJFQWFF2NZub7RfF6zJW18cEB7r0rU5unkE0vAlLR+TRjDeTBJ/EUZqrzncAJkw37Iq5wlFuh
JvTik93L1B97b/hgp/nOcKUFQl+JIxvDVdd//sox7q9KNNoUAkVPkJfZuU9GoBFarfwohvudqRTK
9nodauHwTc6+oyGK2GA5nGA2RKs43xzLHUqdiR7uhLhxXrq90+rygy/4zuu/zjREULAxUPXzGvqs
WUOX1xjbmxnCiYoiFq02uI79Mk4VMwBoj2bz62H0p3vKaGaDaa29Ccp55ycUWv+1NrnDzNuX9le9
llQ7vTbHHVLKv9oX1LkUAxZCBbsY9095dE1WSDtz4GCsossj3rvUz6WLzoiK9gcbmfe+FaQpgyfo
Aq05X+0rrZkz11bmECswFfqyM4eNhWglQaY0FuGvb+G6jP80swERpDAJJZ0CK8LbszfRxSaDEhZs
Qopc+goFNq3+ZakBsPz6Ou98KeYeDjw694//eT8Pfy0GehC3xhwWEg6CiecL/ws5v7FXt8+/vtSf
hv/KRbTZGjNjc/T4wbb8w8Jn5x4IgrVgjm213Yuhb8Ied2UgBmXeUvqeP6laMW5/fdH3vh/lOWPF
yXISOA/DSmDkYVbVEB0hX4Oboad31UzNzhGIY/8vlzKIIFi/HHuln2+lje9NQ7W46psEKbVWj2oJ
/hySeM/5Zz/uP75N/xm/1jf/HAj9P/6LP3+rmxnEVyLO/viPy/RbV/f1m/iv9df++6/9/Ev/uG5e
q3vRvb6Ky+fm/G/+9Iv8+/+6fvAsnn/6AxYIfEG3w2s33732OHd+XIRPuv7N/+0P//b6418Btv76
99++1UMl1n8tTuvqt3/96PD9779x4/5w19d//18/vHou+b3LuvheSwbeP/+x//6N1+de/P03Q/2d
QxBgrh+7cabz3/42vq4/0O3fqdRSpkGUzF4B59tvf6vqTiR//810f0fCA1tvPRLDjV3xeH09/PiR
9TtEZGoQnFpQS62Vln9/8Z8e0f88sr8BD7qp00r06zf50zmNFgAaHvaZnEgdCNZne/cJrX1HkkQa
qLY8UY0vxxATurilNqVIf5Raq+yMJsadYmJ2yxwtTPMB39poi+vchBOyr1Nb7bfdkLpkoLiJ0PfW
HE13lT0fDRsPo+LK70ZnISoUWbtVMUD6nhO7Aawc6wkJXIduDQEdW6HPMW6V3QxB7m6BuBQ4lYkM
c3UL5nF/VHt38KEFveH0nC41e763++Z7pJvS2KYqFEZiPFBD+lo/SM2P0LabR+h4qOBMHTkl3qwr
XBhgamNjVG+sFBMm6ZWSSmimRrq7dVtiZb/VMlWTBxgWRbIdh8re5+2cbyz8Yw9LOX7V68adViOp
wBlLpRlEYhvNuPilp+5BlE2UF5E5b2gL1y2keLQMHbrgS6m3T/T/lG6n63N019QoEkNJgs2wSaAD
wHmY0gMNNTOC82D3ocXG+DrjTAPwS//kxoN5MVGMqfzR0/hhTJJqbFRewbdtq81gDAmeZjC6o3wu
8tVci5ZZhkNbOdcFVh5kr1Nkh3k+gWBFZ/vi5vAjSrPU/anBYiEsJbqOKyORR1Sy1qOFFlTfK05b
4iJ2ounBUzTrlhyqVRuIuuibalVZgHVC8XwT6esxEqaxqTrcRWGhetIBtjUOz1bpFBdJr1hHacYI
Sq0WmkvhmZgi3UZ+S6wuP2RD7eEG66qvOWZ9341zjT1n59jwFRTrJEVunRIs4NeCIvZwGD3cGc5Y
okN1DNwW64cfbHsj4r4b/H5GrtHRC72bvRvs3fGMi1V6eMMt0iK7PtkUIxgQQISXOTUJ8vqaloU5
89L9JLt8Q7103MxYQzegG9PArEp7pWHae8nr6OuUi/y2z6nn9qm3Fd0E8GCo521fDidojJ9iW9RB
Ae0G7Ac+RkKEt8qYDlurM4O4nS/tfDYwjJt2WDt4rZvR2nlKFIGsIF5FoBHEF+h3drbl0JxgXdfx
6ij2bRTpt9DlnQuGV2B0ugG+F2NpjqPJr1fBsaIuUQBu7ks8LXqQ1oyGZJnnXcOWKGhNuV1sb9xw
qrW3nOWAUyyWGUyNmh6aOLsYRXT08tuxqKzDHLUYzMQy+EZvWUEVkXXrtmYc2sagHIU+gmfIvXsr
mbsdsSatL4ZCR/8wCVwZxROaf3SO+JPowSEbb5DLjwpIn7RUZl8KIBfBhAYZ3CMkBocvwUOeT4pb
X/dzej1P0QXtHxerp8DebOKpkN3Gqk2f3smjp1bp40hCwGE0YX/gWKI6Z1/I1q78ivUbAbIu/cKB
7JgY6duCkZ3Qj/FlaRyMHLJ71LvVuwVbEnnP59iTxWXdCkZIuaDWIh6k8Ydpuk2aJbmp2nmGoYVV
G3rTNmWT8iJktuxio0TlDVkq9TFL71vFVZ+ckgh7Ej6sR+zNJSxzBJh61qYbku6nN7D8+MtQcAu/
hFWg70sMsGNg5xmub6uQW7TmZTBGUMEXXnXsZxZy6ySbzISqnSweZ3i1pASxNbF8WhbiGgdPIDSE
97WMLux5hLmNByCMzQJWV0nnZtBvF6kst8qiuJt0jF+xktTHIrHGvYLOf1dg+VT9GRT1nq7LfKWl
xfiMztE+Ycrbo99L8Ow1bjjo9VBfphQMVR83gvdk4YEqgkwp8nvhpBCMFBAcBhOPEW8zXGcI34k1
0q0cW86Yg5pbhP7FxDF1qBncIbYf87bs+5SnLhr3KMB/PjV0xZgoE9WwthazqBuWTSaQsRct9UBY
of7kFJoajl037calKPyGd4PWLenfhZkOG4HJnOE+67hPitqqMVrZz3GcRFvYBrg1ksraOwCw/Mhd
sJg5NTkJplLqIO8sbSCfrazJ9aYBuVNl07HnnCIWvyFGrO7oV03rNRdKOfWbhCrpXUw06gU1vCj0
VCa5Ro7xRZ2TMxOz88ZcbSrGXZoAh/KnEWhXIKSTfrXnxblup8HbqlaZX8ZWHiE+ZrTxGl72efd5
nA90Npj17G4PagfDg51eNrZ9Uw9tHULahOqEQfmUK3px7Y6VuVq84Ksb9YQ2NV9AhtkmTH1csWBP
ga5sK8aqABrQtUL5RLCrckzUvr4pYs3aatkc3Sw981kKJ8BmNOmDMNGD1xeYLBirZXVdyqkIO7Ns
roem3eZSCQyyKWErsNwpSgDHFmh5Aj57bvPpItLbbIsNH65y1rcbRRNHcCwx6C3WHce6T6f4JXVn
Y5NKqex7x+t2FvVCurwW53hcXFi04ZfdeAZDb06aKxKpbjjsNEejMMVhmBSTqLP2rc+1N6lp9UWj
yPob1uEqcLS23AzZleNOCbTK3N5bjLy7VuFL+5ay3FeSQ9cyieQiripl6/S6vvfsrLxwjFq9qewy
O7rWNByKghtPo769ztDW38Ax5LP3pfaiua3t11Ukt2pNmLKXmZep4z141Vx/QRiY7O3eZDwO+lOn
4EoyMR7XfppBz+pNi1cCctEAdZC5pWlvW+iX9xhV4qd56t8GiCBQaUlPneoxukqbvN0mHnwH4kRG
X9j2nZzAvpjM53u6YunOFqURupjuXqRRgLKZlO7YCkyrrdnDw7GSCwNIL56rZt4YSQIMpGvuVVVm
93k+Nidbq2GO6tVyUBs2SgRRj5eGNZQh98Pajp79pUh5D3hIESzFWWPKnnT3AvpEg6F9OgKxyi44
zyisYbZ3sPNSHup5Kb71o276dQ6yjKrzI6lGTzj4t5jsR/yuncab5lU3jowg2SEACUVSOY8jsdvX
QCLd66SoHjUX7SyA2yAxCZ1QWNbvFLQMoRrLel+rXn3qmFbuXQBGp6XBGJPWhKltdLfFGT4uTvoF
ywiwNMHbQeDBjLdE8SKOIUKhwgb1rtrQjNdPRIWUdSC6fDzxIpF/bNt18ZxbapIGdec9L52H9wJG
6qWrL+54AE8tkeQUy/MoDUrK2dwPX8s+tu7saeHlE1P9VJaWeTNjnPLtxOqPluU8zkKx9gar+Ylg
GlifU6Leeq024w3vk+RhmJP4y2gn8i0nNCZsRL8EQE611m88Jb+CadfuF0gOb41WyTupVc4JM3y6
ixSOqgk/xiU8tEfV0JK3JbZfs3KI4ALZw74bSnsbzzmW2ni077A0c65k5t9g8a/nQI6YofTZVONN
USv6fjblQHAjPCx6H3atBHZhOQ9ZsT5w5IWxrxpQFWezsgLZe94W2JVhhcLiyOBHSpYd4IRMJ5x1
Bmka2FDTodvjInJwgEI1MWqxbBuZG1dL1+rfcrux+ER1+VCJpX/jHalgWwIoAtnvULIQlB2Odjd9
mmrARV2WvwpQ1X5dGPaTwAZ/Yvw1N6MrXjJH/kjTiy4yGh4bRbfroFWA9rFZHB4bj0wP002/cCqe
EO96w9aVuJkT9zGWUJ5N9YAS62jBcdq4tRPtEr0HGTgOQbXkFyVOOe6g2j9UQ3zfinqDE+iS9c4X
WXaj9gNGLiQ8w9JfuUCrobkKZxcjLwYindi7qepvKlcd9q2zPNeucoW4oyOdpgYGiEqOnW0ZBSZ7
ys2oqumm1bUQBgH7a2BJvSmCqux2bEHSA07gyy6DZZj1sj8QlJEfGcfldTUaI5oaJd1o/P2TInjr
YsiUW2XWqoB8LPc2iaGTzrQltuWSJZd1Ukb+nHr9dl4qb5/aMgvAh2AnnTQmuQQD7Ihbi61ODGdA
XiguW7pk0b7lEELJI9Rv58zClN/OQzhNhKfaRWhMY9hSH9mq7DawBQ3EeiT5EaPrm5Y1xzaJvUPE
IWKjQEO/T5Y2OsyjBs7WIxx+xZceRQ7gR4yRdxyaMd5CH1JIByejhBjRZjPpURQWDiBLC5yhAmZk
Y+RRs1pkq4u4hjFsWhaeE7V70ZLZ9LVswl5p9GFnVTLQF4yJ7WDIjehA6c28zz37BjCbsxifqTRn
l3gPjWtm4k+VaLv7KrOiHc04dlpzXhyd2dxT2ZoC/hILOihh3pyiumg46vmdJ8pjDOXMVQvYF850
M/SutweI8VAkusaIxg3rOUFtwBJxp0NKVHEQYQLatrn3JJhPPEOxL7RuBp1rojG3Zm58RyxI2FiJ
ceiMqd+Oi8IEWg9ZYCXKsm+86kVpbWQdjpIGzlS5F7SoomsciF/IySz3KtOzE41B0hkhS76SJJfW
3PX7tDfEltOSg6bcqHeRaW8WG4O/pWjLtjPVdj+x5Q9oX3X7Ym4eTQMgR9kq497rxdb1kuSxUPLi
qxdfpq5guAA9cbmSlKcqn8dA2JSUogxDYeFFd6zx+BLN9kIb+Yf7RrLaRHsv5pFosvalo4RAG3mk
1SMOWZa4OIUW1gIWcNiq0QPZTp23HW3+HkfrXWHk87bLjSdYkMRVZ2N+iNtxOEHKHTlx0ha2c51F
kR2G06UwIPrjRKyDjp0rdJas2mJLZNvtFQ9VrISKyjY/KiPsw3BuacFnASZFEcJwPKZj1gfK6BbB
ynUM2lmHH6sMFN+zYfEBHkG3iK2DrieA10R1hPlt+VJNrT2OfSzQGb5EXatu5qLp9jmMun1SitX5
30d7qqmCmVvpQn2u2W867JWXEOj3jBM+t0FQpmIDu+v7lBg39H7K3s5uYkvN9gQWJHA2xOeu0ZQN
qQJf4Sg7QaHldjAyNUBwux7k68hZ1VeAV3C3tYOXqdh5I1bf5nNu44q2y6/wRus9OTD7sRip5IB2
VSv7ey3Kr4pDcd/LOAnr5fCY162+qTlDwEYMZutyHLyr1LU/GZP7EsVeGs6Qv4PCsk8ih8AEIvFy
pNYDFkmbAPblvgIJmxN3txyMhrdSwc23YUX3giRRpxPAG7GVRWv4lLObzeyVHCEGglbAdeI8tWqo
ErJrNgQlE1FeyfKUqCo4S0vcYicaNpmQV9oivjj6jLixHe8nCE8hi5fkVGlSVkJjVcHqIXoj7TeW
dG95Ov2WuxDjldHCIYFgAPHisNhWmBN4tnc0AeVjAOaI1Rq2r5toe9SvK5pzBlJCTewzb8RVCgWi
noa90OmMjLoHim9qjE3DPpVyjYDoIyusTWV/KsST6+V5IGU/3ujUrZjxFiyzWn0qIssGvuhlgYo9
9zDXJQ5baBgnDQsIBCuF7UzfcVCxIc4EVeyZtzMzNV6mo9a2bjhn5LVMSnsjk/66bMbruBg49bFu
uhCRarccN1HkjEfmmzhwxulHue4kC9oC3mCHacz0ixHlITX0y4R6jW9bCeQsan7+AqsXLIDmhtpc
m3uXUIiNLsu7CkoF7wl0NIRGZjPme82KrrH19mCu3Oal0bPOxwecXk1NluwVJXtLHQ6xA0bwQ7vk
SeBZuBxryMUbjMKujxw89iuEGX45VV9lMnLUyLh1qTCVo6ao9rE0eqzTvQLMRWOuMmvCJOoEpnBj
FpAhddpT2qxvUmsx/MTWQPYakD6GVEzX0aJ65F/p7XroyC/Zxq8nUtBesXfrrkjQPBKXwEYVSh8x
Agml5dZMWbPB5vXgNNHlWIC4qa1vAG93VqbclZzI9xCf7qwRTzTnsLsuEcYJXtlhLuNbjNaqr5Xl
cRbdNrbiJxpD39USYbFWgJCBstZtzBJgcql3XtDqTIf6gLveBrIII5Vd6sQuqixvdZDmbO3EzvJa
QCeKuksS1/cAhHGgci/NoQjHlKjLpanuwIM9YGGGMOXyUcaa6N+CM0I+mDtPTp+kR+BHM9hIS6sJ
oTF+QnBlbZA4xbUHEiqQLYzg1MRp3UzmtZFkR0fEj84oCdWspQ8P4aaAWnUwF1uFTeO9VfEUyCSH
ppuQ5qTKL1Rr9100XmPsu4Oh5ARK/ZqX4zMCkJnqFAwjNVbh5srszk2Te3zML2bvqLuynp3AQEW3
T2m3bgcZP6+M2THhLuhme+w6Y9dgXNhIuI3U77CdJKQD+aUa365gk23rKl+kW3ylY3RDcdoMuIsp
9LFhW2qwVlzkU3oCXCUTt4qQT5QlRlB+TedPVVoS9Awmg3wV09fnmeVqyaNdPlfXQlqbyfk01/Vb
F7XMRYjR/SgpbzwbwRsbu+JG92xla2hFu0tMqi0omwDLQ3pVEeLVTVpu4Zx4QM81zhjs8JJuBiPR
ndRUXA7FSrXL29dJF08xnNAp05/nMu99PXI5Lpk6ZcLU2XdUY2BZUEJnNW+DvihJqZrd6yKdvtIE
eEnqqfSNnB1jIrJv0mkchu7SBGMsyamCjUnhi/pl1M4Slq/YAgN1QVe5h3FyJEv+cFvEsHAStQVz
YzDwi0zcF5RaNl4FhHmeEakqAOmocbYDxi0Kw3A6tQ2oI1CsRfuojOrX3GQzRfqE8VAYzRPHNrhA
g42wLM+u2lq5rxfzqxDVN6eaAlqf7cY25ORrc0oqHAWZTePonS8N57ujOsCsBLAIIAfbDrObDVaa
sAbGLSXrdJNq1a3CL4L0GNVg7PRDpJIzaUlKpDZsG8nliOKAEDSaE+75edZCo8st9uq5ujEWBbwE
rEC/VyLGTat8N6MaigAwB/JZppUNUPG16qwnCoxySqKLT2soKK1HDuYRSMKGaoPN1eDJ5RAAXeQW
nU1ClaNv4nG+LTpP55OqgMbN+6jqsqDBZrFNMrIS+ozkl3n2COZslDcnkwelzV/Js2Y50W6iCcyg
MzzHLvBhfTGeUkevN6aRXM8ZNEMl2Q+TOCGDKP1lJKqswDW+FreH67yuoz0SrInFO1O3pRzKwCkx
Kiaq66G18oikQLbkZxqLqTPlsP2lT0YWIkptn82d/ZQlxWmGas7pegQccwGfdpd43U0am49TPpsn
KeO1fBwdJzbYffE6a8CVmuyYWPIzhhFfa59T3fvklsNXpFf2Uym6OnCcxTlqiMwRR0UH0SborHu1
Qqc65LtcBb3cEkEZ9E6111zyBIT9hODjRQjtKc96cBv4g7lbLjoOtgP1q8s+q0kIwTCKPNC7+asg
R8AvM/0zR0m42JNuBUq7uD5FrjwQMSg+hn4w2saxt5tvSIioVDn5QLS1wwdAiHkw21H3OWpYe1sj
v5NC33O2Fn3bsrudB4X6fPHgjsat2yif8RQD1suVOtRVciDahu2QZS3fE1W0l5FUeA7DV7dGbezK
QUXNHUFhT6KcFquV8ABnezstbktqkdmdKK+fpsI7Ecx3UZGGtEmd5Uu9KKNPkpnn1w6rY+mUkChL
pX11kD/MftQl2862rk1Hz4ixy2+nQdCbQdqmDfFDHZk35WDeTBkTtZZPoYTWZrnjsq9K61rUBmww
K4XSqTbQJqQNlRq27d5ly+ErGYxEL2WvZo3arcQIx8UTn0y8LBgIP7citk1qBfoxazxQfvCa/cke
i43q9t5dQr2COvdItErbv/zomP7/5vFv+ipY+o9/92j/1Dy+H1OxvHbFc/X9jw3kH7/1zwaypq7N
4NUijAcU9YqJmOafHWTrd4/2MKpSBHt4x0AW/E8H2fndJTZJRdW8Op6wu/yxg4wQ2EbPhB4O4QjQ
gX9/uv9FBxnN5ZkqhO62raL755PRlv6T08FI+xh6ENBB3VySz+yq842KfgM2vpmhHlNbtd94CIwR
HgiK6gmBxdqoODdlW0QHCgMqpV9P9U0NYwxnzuY+MaavDYK9g4gG7bqcao/CdxFfeCg+L2PEumR7
AdC6rFKFncxim5fS60KqbjrdLM9m/MteHqd0cUFExJgFFED4vi61keh5ZdgNkY0VqRNiC6R1+cKJ
UQsmCc34AFhwPsXSsE6UE+4rr04vJ357ZzgdEK9KjmDQ+rj7LAhXgGwt+q3eNLcFRh/fmyoakrDk
qXiUSbwDQksntF+RReZAabPj/OFTc7F2rW6QgF2mxXSbkRDAlmS1onpr8coEv0WGQcOWTIy7gn7s
Foa2/DYWAPE7w3wlsQYiXA0Gv4bEvdFzLzvaRckqqBRo541OXuKFkEe2KjmNaE1zDqPUnRJ8N2nN
hMHGlJqLPvms0qR+wYkmAo033adDjG5IS+fj1ANi9h1tUr4stMteiGF09kIY7GJqu/W+xJrIj2Sl
Nff9YMQB9cNiL/u8eJuI4dnnldxOEe6qPhnmvYSee0hqDiVBVRk70akVR4umeRw7IpIGmMqXsbE4
pz6hL+yTRi73ddJTKtfTwjqBMtY2Q8NRsoCNfWWkKsmEdlnvvFrNyE/NVqK0UVYE1ynpmtq4BrHM
xNAOlvWGmsc+yY4q+hLVC+0w02KXDUHNbkq6UYPh7dyWZrzn9f1JLikQSiO3jwDgSAMm5GRPh9n1
Yx7qo14oI5R9YFO0+/VdC6l/A26Pwgw6wKA1FO1BM8nfC0wCfnRsbJyrlojdtQPtFeA51DgM2mWz
60XuvIwOHV4dtRa3rlCp5DifEGS32xFlFQSVqGfH3zpHgmLMy6qPrA0qWhJRnJS1nh4QLEfLOZTu
Uh7YJgrqQsT72IgmSinVJ7T47oNpR1R8PI2KgacS7ES1zg1pkUvaSpn5uS5oJnSkmQK4jvXqFHlV
wjGjB3yLeBuGntln2uekSBZYLlJ+g/w1byIkWaxoI8fyvpm0g9tbKLPoxyY7+FYR/6HMPLJxC9nR
1JzTHPKHvZmcKAMcWjjUA/935llSELKpeIqJWrVvFRM9+UXd9LiWXio9sR7kMn7NFa2Dk1QYV1on
TzSKoYxiKdsZivX/mDuvJceRLNv+yv2AQRscGq8kCMrQOl9gESmghTuEA/j6u9jTZj2Zc61rxMt9
SbOyqkpGkCDg5+y91xZ3QAyTXY8zeq8BhqIw09/T1LxFA1WaN1LOLsfCGiD2zOoKqmLvzpvezTK0
uqUaX6UO13KTkMOF5zS+G2ROXixWDvRwOTpGiY3NeW4PjdHDbjKUCam9fG+DHv3R8ZM3vqrjpSiC
6qFma+onoX8YXcPeedb1aoQzYt/NTvFY5dDClmHOYyMvy/tkBJLslIzpm1LP4y0gN4e6z7YggNa0
snz1rHk+ULAw3g325P+UcybOSwBuAtRSb0OEHvItTDFNSdFsDpfaMWdjp1PDukG5Q3GuU91LViBh
c5uhE8BUrF3ojKXacyKD7jmuX4ZWy01Gd/wPOHMYEh10932HGLGdHW+O+4AjiYC8+VMkNJCE/H17
o1yGU1PV+myVbAsqscRdVb6UhuPSDa4L5SOwjbU+BWM+hXd5u9jr1pBj+Sb5qt+2ON+KLXDz9aE1
mpsAhZTpL7WOPMqyZGMBoAfABt+MNa/TPM+t53RH00ybPYepvosKa97xvPm7d+Bk+amO5gXQyeBy
u6sk3fMw4q1qF+TGK3gu77yWdfFsjR6wEB1cUk0pGqhYK2Kpy/veZsV+9pIIe0HaR5MRpkfbycZL
Sn8Oir3j7IHWUY9TTt9tOfDEGov6aFMtHAtBV9ZMBSpgdrdkfXfFqFYV1TGqWG9y6v12U85WgjRR
TCTtu1eqj6qnVSic3v2qunWoR/Eg78D+TAuQ/o3nXXeFAjptOncHXC2fVCIsN8bSphcXtXFT2pi/
TXSD3WgPNgSNORWHbuVOWSA6kKmx341EpLu0cuoTFHCgzpTTPJe5v3zDmhns2E5S81GO1VaOU3/V
WJAqK/keTsttqcM7+LvJRk3qx6CkigeLiDI3xh13C43F2Z9vV8NxAHfk07Fy+/Pgs/ZcnODBrgQx
e0N/NdpI3nBzZJFdNnmUNuvKYzts2BPRIZAHIc08ZTY6Rxp2oXra9FOliZXeVTBfonGi+6mq8mCD
lnIZgXLKrcsDuOXIrOuDk4fmUzf55WeNt5RBNUj9LfzK5DhBn9/3lENxtxurtyUBZIjlYt0HHlUU
8L+TLZyt9n0E2+5Q8Y4e3fkQDoXV2V+4m7tYMNJfXQm2f3YpiPlBu7J1F1a1+aC6zAdzz496B094
AUfcn6ygWE7aT5PXFqdWcc5bWd3PSfJdaF2dVMJDzIMyn/qCRBWxxb2e1zZOSdTSAdf5x7DMIcsO
bvYhlxxrk+xsqhCNtDs2bjI3O/pJjz6r9oj7csAfrrvnwjSjooXx51qzd4eiypSYVqJ7wNnjfzZW
dT9RH40WLU1Gh6zumxs+YviYA5Wr93pdxle2BG99yzdqDsge5MDzA9aVANHpqIlZ3tAXWY/2i8Vk
f0jl5GbbhqOnTzuZea0d4BBxVSGrCJKT997l+ATSzlYESGVy41lVd5upYnqErDwfRV+yWmIY2y51
wFje2tDfKec0vvMzVqgyJpbrbT0F/m0qE3FGgjNiugxp0naGreUqa0dDRXJZM8/eZ5VhC7arAM43
ZVhn2xH+YByyhDf6rjm0U31DLYvYlH5Fjm1y/HZrTADj0WTBjbEAoy9nwFwIIrJMdjoZWUYQIsI7
E7AfbwpRss/y6Be0rkUPTDm3bUI5z5oG62lWQj0XlKXxCGG9uJlEMG+1MFm2SqMbDhUYqGjmy+4e
ssKzMazQ7/AtsIISWn0gmOSpYtzTs54SsA6Mp/K61GKQ9gwkLq97XVUhPxTZaPMCyD/5WdlyFE8Z
FQLUv3T+Grf48JPtmvvfVD6t2Prm3LHihj6nbQ85ce96RfDitP0vZRu/2sGznzDCBVEAlXeT8din
0Id1ymdodwPg6aqQlA0P4a1y/JETSB28UvhisKUYTOMEw2svgqziRJK1T47Tq73PyBBL+jof3YJL
RQaMhgMNgMXIatOEpXo1i7Bfa2urjhyXNf7AB37nGt6bw1kyZrkLaz5Fd1nnufgZ1KsfBYFlH8eF
JykBhvJA10+345NAGLqy9tlO0tBVf5OOhQsvoaeSpdAPjhDlpQk5iaFcclR196L+8Jsy3/h5fnHc
9Yk1DCL6YEyfxeDeFuWg7nvW7EfOKQ/KkXHldbcAD39abYh/qnmUZvizqdbHfHa+26hFBiLyQber
daHA+Vkj8VeVf5/gx4bSKY6UEfeELWja6CVtGE7mHVUKIBrILYken+2kcjnTs5SqnGxvLdX6NRfJ
NcqtaXz2QzTiGBm4f1xmKQDl5K2mUm9k1//Q+oNLlUiZf/c5wT5YuOmfSaxhT8kGD+HCWtIH6ABU
V5qV3ra+VUUrhq6npLaLzRrOFMkBLUBirdKdBud9FyIcktEK1cQxN0+8MxRrw+Opl16bFQ39oCmk
XOKwMo0o81TxmI78J1cskhLLjcl26tCHRX4IupVpIat4utamkx2NtDLu/bVFvcWUvN461ZT/NB2V
MnJROZe7qr3NSElubT93750rBdtnCwplRqwmN2Pb24+ccuZ8puajB7LoQ1gg+oiatZkg0e9sB0fT
WneIWzoBv5gU5GgaPmAWF4qSjdGW5wKv4VZg97ipB2e76PydplneiL6ZjWOzVJwgam+vknHG8Aa1
jwmrEPcdXbybwgoeq3VoomZ8b2hk4GEyPtX5au78ca0Pnp2oOEC5T1PXPzU1WmJm29QoABF/yKR1
qRwJdX1Eo/NS+Qab1n6UMK43o4VI2FAecONJ6gEcjfPWL1jkKyp3sBQYyR6nyrpbOILf+XmAzCJm
K5a15+zJx0v2sb58KGou7xXXz5W8qzlZzDeTmz/QfgE8f9DGUXdrdZMsVx8mu5hiRxFoXcZDjh6z
DvOPsWjFQY/0WS3CAM4MtpJlWT4azcXla0cvSd+7GOpolPAtzVc2TcNHsejybaSdydoNyZTiytQY
HFRwVcy8OrxKK7yJlzR3+KPM04c8sZp5O3tNt1tUuEaZ4I5grEgyaXbF6TnNe0rlza2g2JNtONTk
i9vkQQ8z3nhXbUCBao3y1CeVeQK4TYnPtDKwwiQog665x83hM0ayw6LaLoQq3tSPLNmGOFPmipsN
C2XdePOXmsQawcrnsqMYQv6AL9y+uYNboR3P3Ic2KSsGp80pb9NuYr/OMhD7tvDKp0kuLI4hIcbD
qqojTablTV44z1wMHH5GXBOn1ehlvVPdtX0dXe04jBiOyO20PJ8LPt9MovowfzjX3yXDlDTPd1Ar
gieVdpwJrbwP3msujHOPJ4V9R9fdjLbP+pkCm+dgRUPzsa59JThxtz0Gyl9i8IJ30jrFsTT7+fnf
WreWdBoE1iZ3BVjnHC9LRjfHgXK266rQ/BRBoc//RlsRblbPofvFDqeDKcNmswAzvu0K77bI8Ub4
XphyWsgfGDuLWzGLfwT0/1sLumecOW39Z2Djt6DHfy0Asv/ZXqMT/Z9/1f+H2Q8W5v9qffdCOc3P
H//nnDfpj7b+bYN3/R//scH7G29/wIZMMKwL4GYEgv59g2cEf/Pgu5lXPBBEWmJI5O/+EQLxzL8F
HpmMK7UEogZ4nX+u8EL+FVcSUBdYfrbv/nc2eH8PUP4z1uXCdrLojg98do5XYoj5RxieuHSLWaqu
t3HxVN90m9vt4fxwjn6F0eGvkl3W39vof38xgmNQp/jJeSv45X4PJK3lgLFoFNkWZs6CicxrlR/E
eqn6q8SLa2yP/yY8Kx6EbVSyP3kVtczjwIDNVpmJj01ap8GvpGzFr7lv2hO7n/S4VEQw5trPn4NU
d7u5byv1tK7rvPcb2d0T9vfO3mI57w31jfsWQhL1UUOXJNvWXcxv+Tzg0hUFwhMPRewOQ9XQ6eg0
lsmcOssJYnmJqCfzYLL3nsaOSiXcGN6VYUPH+LAWA1VSPhCDKEUNx1BBW4KIawoe3lF8jSZqB7YM
O9piVibApA5/dpwN9WFANW53SWI49i5cyMLsVUnGhkacwKLLXfSalukJcmucSoiKR5IiU/BohRl7
/IQ9/nx0ktr3OeT3dXnCG0TZK9ZllKfanvdNrYPwhc4yVvtIeOlhCL2Flwjn+iMDPXunJRwZ3FEY
KA5NQFXLagVLEnUBnawg5JfppmbJVWz1mlZMvjX1OvvadpJdYqmMsYESu0tBPLeFJk7r53ZOJs+K
3cnpy21IR8iPYTVZRDBHLO6+m1pf3Wc6EcNxKUyaqp0GJ/AmN5bqqcV8emdZ3Zzv5qYtb6yFuy1K
ajWL2JIhSST4h80Hq9m8O6mQ4AQpjVXEfb/YX2LAaPZQhRR/xwMSXLF1+x6CCdx/Ky4qU+Pvpu/v
joqxZnzG1tUyk4RdI3ehX4f9ceBU/GWKEVZ/kuHsd5eCqi9EPV+fVaGCD8rh6XgqklTTlgE+52CD
fXqhPiCXmD7a4WHSTEjUrnr5czj4SlDeajTfKXDQP6bMk+8tDrQbB7X6gMHaP48GlSybMZ18CoXD
icN7ZnrrMaw64xmsZf0YzpMcI73kCOZ1Js/OSCXWJkd9fOqqWsWJtJZ1N1DlyyNWp+VrK5S8V61d
eVQV6P4QMMuYWJYKuO7NOiUkcfL5eysNWpHDoF/3Y9uatJn4qobEPoMf3rHoldlW1iLZBsbSMH0X
5cErDPtVCioLogqh66dK3N7ZdjBMKDojDk5TrvY/08y1VlwUSfuQK7fbQ1Gx5E5kPrZ35GVqokvq
HDZTTl/TZjRTeOdNXekUn0hSfAYGGxYK0zG8KT3rG6LR9n3poTTF2s1mmg9Fzv4ID7HeVNhvkejN
tHOP0BurGwPdkg0gX9sv9HfsNniSxV9lh/8IvsLC4S57TUhfA6lMen8EXykaGExn8MQGJllrmgdP
pYf/8NT4h6zyH4N4/89XYPwDvuBCfPgzhdczRyvalMVGqo1a/QOtgP/LV/jjxht2o7brjleoGV75
Hfyh/5+8gmNiRAd3CfHsj6wpNFmMa+xoNyOWENc5yEL9xStY10fRP58egSXAWoHCYAvGA9HCpPv7
04MWpEzaBRMMYDlnvsnGznxa+zp4Q8E2xNlUkkUBfhZ2C2XQ3DROnuyszq9uhJtS/hEAwfVikhj1
G9OZ42/7lIT7uxKTWR9gsimxT1yihBfTMIs6ElXZ/RVh4ffkO78BV48ggg4nC14DFMvffwMSCrP0
pC824SouJmU0YXlyWnOHe3T7ry+p31PG//5KFrFm2wROfSVS/P5KhiP6zET6x+7SPSeBKs6cfB+a
rF6j/8kLwTHmAGqx5vrjhdaKEEXeZNYGU1FU58RSdPtKB/37v36Z//zOAS3GAQ74k8/+P30JqQhr
AyIJZEwgi9NJ2m6rJviYSWgauvyL17peqr9dZ4CBQPKY1z/AovxZR4DXanDMvLE3YzAfmyKWlLaR
xMCfd878+F//Xn+n1fzxYvxSnNwFOe2rq+33D6r0mt4hveJsZkpkKu+VAiaeESG+GzCY/nXTdgro
4u3/CoJEH8Dvt53rNXIlX7mkfy2PK+TPq1E7HaNMo2x8iO7IMmIi0c+4V/nbNhhTrObhbG/bpfJ/
oIJVp3Ro1kdbTyQ4+lk6kYOg2R540Od3Ret4hNe8rsnAhyZoL547Gu+drqv95HZmDZbNaHCAjt3L
ElpcLe5YDM/JkouPZO3Db0ngoTH2QS27jeXKJI8Elk8MIfVIQiIHpLhgm++UsS2I1l+oQx6OZB/5
r6Wnp6+q040HctbSLx4JXR9XsfB2bK+DRwIuun9MB1QGOpqcdT7VZmLa57TT5tfQdfl9RX8B062d
YH3SnrGezM7HhWiztH+0x/QnzwdigrPZjDR4zvRRbVhhIkDA3BJPuvdy6zwGneWdwjmVT3LVqj3O
navipTP6H/mSDvduk7VHQmfNofbTaucM17BHViwZBcDdZKn9NILJsh1NkYLkcEIDnx+0Ji661nBw
WcMRAEguui9s8sg360gIJhrIA8x33Sr7qCODVd/Uapk+k2BszxKAQpRJSeyE0o97oaw2avEWXFgA
ZexNOU5RBz8WRQQmq72zqMyp42mCdftEvxNhh0LK3sJf3bfzTW/0qT6nXj8ZQDqTfva2RJMpluit
bHQ3den7OP+KVj91jZ9m2z4Pyo9wDU8F97uDSwFxnAXKfuBgGD7B9JL2XoD9qerMpwLcwEfMtPNq
eCK5GCqUw7ZOxvTS5WWjT3yYVtxLn3bcIJlOcHwWFiMKTWTjdEXzrPnW7DBYIWI1YLiu6bwStzZO
bd+9DKmu9iuAjNfOWhHAw3Hsd5NXIK21i6eyew4P/lb2BR17XuF1xWbIW3UzDhPLH9ysBBQwNGJH
goPzeN0ZdMjbCDDnmrcSP2Ugj6wveHjAytXLMzzT1d5r/jrqyjNRl5xVKgnH6nlwcvq/rXQ9q6Hx
IqzxGjZQ33Itb3KrDQictChEnBBRIQfTr05ST0hWEF80LQ0UopnWncbNgPfPtD1BwWIyGIfFDSv9
hDmk+Oxbg5AUQpB/rJq1odOKFAx5hzp0n72yUTn9ew25xDBfamRr1oHf2D0UNDU5Yx9S4spTfe8w
k83boRgq7GdC+WzalOmNUcv58q0p6UiPc6vXkY3GH1NBGD5l8BdjFxtAv/FMa/i0WIvGjjHqg7Fo
dT/DReD47HS/LKGdQ2HWVpwXRnAolBo/AwmSyU3zni/XXAWEBJwqVFGeS4R71hq0hC2B8dInBfaS
RtcmhVvpmP1oyVo9QiliOW5QpPOmbFuTHqM96jPMCux0Lm7BGE+re+qtjupbOulIPlPC9k72Ifhc
6EFrMJKN9h4FeLin4Zifw3BZcVlK1qfcU8L4JNBkiz17G2M3pjThRCDl5yrqrJkwATwF2jYzbnLT
vqTF4+Ksy1vbdNknOa7mQkne+p2O+STY65p66R2jMBZrynBNvZ9xyWc0dSb5y5Kr1N7UPVYEt04M
FV37a0i9VWb9Sw8yiMrO1uHjxM7A2xOIxBdhjs1s3dEm3oudsLt8iUpX0dRFdZRpbWjMpoqudukn
Pxg54vrGQ2R4YMLU8kaJAg2c+lK2rpE02XPm0ZBT5YCST0gb170Rk+XAYZjP1vzMz91EcNBIzFD0
3H0MTEv0hzjcOiB2QTAfpgJIpF3AaThkBocx8AzFtG+k0Hsr0ULu/WsRHYtbaon8wlKnWipDb8fF
WHeoOLlDhqI3HjPTr9PYDMl3r0ntvjTj7GJ3b7pT2IkMrubIjlEGw/IadDbF9aLPTfTSdR6fpTJL
3OB509wPRpHtR1gXX3okTkjPGpnS2CvXzsYzkwX2SxUgpDczdU2VSpV/aAcseUeEKa12JUHG0MNP
tHT6idmvWE+Vmedt7ANoce79gaI1jD9Sy9jJrTF/8Eyv3pn1aJ6QilvxDV8F+asgd6Vzrzk/XqRg
n8wEtjoHgf8wORD/yqJ0stJb4TTeY9ONloM1t8POHohkSiCt4ctodgC2vPTTU3yut74zUo7M4mAO
YqIoIj2Qol6s16FsOwYtT89nX03poe07Ijp0wlJixBiujotltE91N4X4gPSQV+fUHSlYDsw2JAZM
hmE3W0vdnZa5rlLSgSGmVTGklHvQDd3Lnngf2gCV2l4V06BIGpbl0VqeDXfF3ECeJHmcQr4th6n0
LI8Q7KQgAOCguCVBCRTVTN23OsWPvSlYOuiYDsUBvJOo31Am1veVG4Afp07exL0RLAVJK4yysvIE
3xLP7bNNaWVin5pqvB/WfPIvyAWz2DrTkoq47GclcfuE9qMzrA3v7AzJCT36Mx1yha2a6OiTXfYm
I0GCPaOwkt06BjgHFk4Ve78uyF7h8eI4slEukoGLwxWdYhXtPlvXfN5U2MCPypyEuJThldq2EQTH
H52WHOUOAIr5VGeuQbNyyOeO2ZLA161rL+kj8i73Hnb4zsuaZY/cpkVBrfU0yoNM5rF4L8s01Le1
gYPAp5byVlJNHlwodjRZE6lKjecWMjprD0K5qIcNRDYGXrXwMDUDfLBdYWyTpZhPk0nvbbtytJrL
oSLKM1cV37sp0Ox0el1Wu8bO8d1gEnV26I3N8GUYUuxqvQLfTO3OPDjIEiQeEzDIV1O+UUZCFYKm
ZpmGmOuMUC6sbITboyokqM+IIJVwdPGqB0AC0ayqMLj1xFpQmDYH6P9QMoj9E8tJj0Vi8lcoGuPe
15CWVMgeQ7ufhGmV3Gsh6R7SvsndY7qOZXOClVBEgdQD6lBN0eijoANvIqDVlnKL3YnQID3zMW7H
lRNUx36djfr0BLBqS78cGe5UqqhhN4Mj3j6QTMxuyR2V+0SHWZwOWAzgG6T0Bc7YmOWI765CqTzM
Jpu3KnDVGrWpF1xK2oD7X4QLMItPeGq0xLHXV4bR8KylfgOlsq+nh6nWsiT0gwHvQF/hcJuFjflR
y7kruZGM3bUvYDlTTD472NyRV5DKzHkh2QZC5Z2OM1y3Ei2VGvUrkdkaesWpN3emi7kMrXUTlo6F
NDSG1VfBw5WDwdWw0lA2WhCz1t55nrR3X4DyuJ8Xvw0+dTml6SuEjA5v5BoWPNI8/yOBGxhnNH7v
qlZrDhOG+WHMgLIJOtGKN9tWUxL3772zVYuApUNQtLsw1LVBI0YWWHGQGDY+7mydj93EcRHsQjc3
J2c1kq+aigm6BK3G+GCMGtetk4PwefKbjFBUsxKzhlWTLZ9DkZTLD8tvEvklFHmVePRrY0SkzlX9
5JIqOUyD7FoMgQRUjhZrXIqjIGlE7PrCnWW3C1yXacapZPU20emaOaHuzOW0sCQ8QrRo603gJEZw
4YkxbasshPnjO1L+apySEzSbTQJ65XEpy/M4IlMuje3sEJmzPlpWZRyRcMqYkFFK+V2R3M1QgZ+7
Ph44yvdshgi7E+bamDPlu3erO7CppuR0WclpQXCIbKjmjBvl6j9oqyDbptc+uA1k0eyYMtzb0QR8
0Dr1+KvK3eqFr1yw9ylWPvdhZwFH6o1fIuWbteXWvBy1GSb65CaZNM/XjBmnxqVJv+ONGvdyXTvj
BaOiPW+KNkiI6hWiIRhpKzMWlJrMSIKFO712EKyZwkJU+3IeADm4Rk+Qd+3BnAxleemrqwEOTaAR
20G21j5Rc7Ie83Vd0mNlQIMiW1yT2MFwM211NeniaHgag60qZNpcgoqK7I3LRfueK7+pqFwHv7SD
GtM2l3Jc9bnNLHs5clvMjgxVGL2wwpr5DuDA8p2nAeyTcq1tas0z0zql8jp35cS4RN8M1KnTIHQo
UoqqW7Pz+kNXpJl+DGbHZzmG1e5+AQbxJX0C0nj13X3ilyHGrnCcN5YswdaPRq7fzYmajg1RFD1a
KMHAI7ExDrOPdo494tKyRfdPQ0JD6fPQBKwnEeFpLpd2V77bDMXllrPI9DhPlf1gzEn/Leixs+zo
Kl/xsZjDeXIr53OurVRtU6c2m5sVURW3ST6o7NFLTMvjMenk7QZyDoybKV2ITGPdu6W2tzn0zqT0
dTbB7YJZ1d3k3aS+d00+3hEVbfojW8fyC2oSkaQpiQi7hl28LiIpb1yZrR+u4HweWYNCE7dzg5Fw
6Ys3CoIsdHkeu9V2YkcPSoIme8YYnj8DyrBF0NBTKvIw8/II6P3uYhdae8civGrMvcuZIRyraKlK
/jEMpzgvpyFeIFI+duKatDGljy0tsCFRNWZA5ixLv9GA7T53SwfMo0kwzsihyh9a1ZuvSjCyNqtZ
3rnsonbV7PXUhWKM+bBU57OgE/IcWLm6zdaWlyWXJzuEVz29hV6X/6raSnMmn8N5HzrZcutNC3P5
ACNg7wieiVHj5cMdkUULuwthwJfWcZdT1gNzWKkTXGO+ci6oA2iG21p73wkrGzclu3WCf6nZPHAk
bT/GSTg0J/PLQwLqOQA5dgLBqVlS2pynwWXSRBSyjrYLWYJAbX8p87K6cEWLSLdOEfOjywfbasWz
dirSQBwTXLYbVBbnJtZupxJ9NJty/cWNRpyKUIdOnHiZPi6c3ylPpPn6rVcjXiT+Nue2zOyyAweB
cYJJ1v4eEGbZaSXbo159rEZN12tMT4pZhEK28CMA0nWADMWOyph7Gu/s3uCRUdnJOu98OqYxfg9t
H4EuCV4Nowxj4Dzpu5cNTnu0ekOyNIehdMqtLojCKlEhbeFe+WDkwfxhqLR+9CS1sa6RzucKseai
VdJy0Qlf3LaBVx+mxS4fVTL4OxNB6cqwau8GeEEH8IoYO6AJ48Fl3qsjb/D0t3GkMQsrTe8doBy5
rHWEdMeYhHDp7zoT3JvNA8XY6JkfYJvLJnmRNMPtwa3Bp1CJQP1D6fakhdM179dDikhwVHM4JpuW
0GTU6Kk/1RAjn3HIFA+UoKKwaPcKQMvzmjxgDRgmmtjDP42V9vbr1M8NXocJNgZE2/LQAh+Is9aR
W5mMZI/aUeiY0AIPHn9pk5xi3HEqozrDNe8ocyFcv4QFY3r/dyNLJeYHgygxY7JUF2echijokA+T
bMn3rua+5oqlszdIDvxPfVjT/bYQfNxjKyqXjXCrNCY+HUaaNyJA27emSyNCRVhtUO5PmqdbvINd
8210++2QB8Uj9nR7uunW0Y2uh+eXK+79iUaEeuTY6o/l9zUIu7dFGaDAjBVuwT1vB1+fuZsAGoiZ
mrZhDCr+XGvjTqyeh+h33Q1yDpgDc+9YrU9ssxjM5dLAEPpscwcWgGIvGikIMm6c5wZAOc6v5BOW
8prDFTA9tplKylhmE48jCB7fp8TD+Ox4946A8LntOyapjTAIF48TXx3fgAY78Z267xs3+OkBUbtb
akvb28HK1vewSZz3pF/0I0swZskQc+k54NslWFf2I4EwWTJCZ6OFGLci2JCaXfMneuDJGNpUy4Si
SfK4Q5cuNnjLGEIVepK9oSNLukT9hH8hYWhU28BW6YOnFiyMHUo8p1+uvA2D2Dw9JSsQhFfjgpBX
wIwSnXnsW0T+uCTFNfYXaE35LqyNH1TaJitch8X8mYyeAecjqcW2ETqL3UStZ638K3lKBCYZuEb1
n75TO3vTb50ISEK+HJZB8NK6pw4YwtuksIx14m6u+ODC8lrqEtYk3epccx4SA/V3bU4ztZSOZZLi
6oFLdXn/3Hbjpx+QDFkDa3l0pjC/rIuzcpeF5axO7j57KLn8DksyVMNWOZzH977CHL/mje+fzKGe
udu2sr1hJw/TPWwZmmYrzY4iYI5lfpLeK7OhPlFdqncWFvfpkALs/NFxqCTdGgZ1NHVcGhuBIS0K
2E5FayIwgGbkLV4HzsFfVevxOSiP0XFXDnZWRVnQhhy3TWayG+hucEuUwuqCW3IecbxbjbzJdMDd
lyMbUZhiXZqXkCCAiHJW/XdzNoXtRo2QC/bSGaDDFaGc/Fsbng00mMGHFtYzW2A6cPWXNeo83+NV
G49WVvXhPuGs/1mOhQeLZSo/DToOOjL1ljglazGbMcPDQoRShnd8LR/KjM1Bhh2KKC9Ix2OoRseN
wz6vINNxTg5jQvH2TVcOFpS6pAujoksV3trJ2aq+RwSvwjp5U4w84dYaAz2TDAzUq8cSFsj8WvT2
o01ZNSmFwjl6NT9/bILqTCKMmRyb7Il+7CjPEt3T6uCwGLS1p26SdAl+sND8SWr+IclKUi79HFh3
4CFbEa9I8dUuJVXyZA8OXQTKyn8RuSSvmUAqxllvkP5v/BbF+RpnrS8ACKA7JEaWriT03QadArTl
Z9oFNaXS7Ti/Ogl+C0BrZXEWdjOxUhorYR+ttTPJXa0G4NBA96reET+AozM641DuqrRWRVwY2UJF
u6jRJzGpTskzQSXKvf08XacYgTlZNgiCCUGCELdfDyyLFpSmsi9GPlj2JqzTJYS6wX7/NqMyhQi2
cmdykMFChpXlOLAYo84vhdNIN6JLePEP9rIUxh6fiveJxUHoTcfJyYtCwAp7PORr+ZAKGTx3Xm2S
fOTKvow0P7LK6lKzPIa6NAzsoCxZgKZlHdQOcnjk4dnZAxvgBl7jVuyl/qwzAFnUiEv5ObGmW38M
DFo4uTn3HhvugfOhwTCAKbqzrAeRtl4ZJWUjno3rafeQOrboD2GLP5hwdbNzDKO+U4nXP42idNmb
S1P8XHM7i+eG3NYmdBvM0/1sd+PW9LLi/5J2nktuI1uXfaFBBLz5C4CuyPJOpT8ISSXBe4+nnwXd
mdtFkB8ZPXNDV60OqZXIRGYi85yz1z4kjPt6UCqdCLQkrjmbhLdq13jTJhH86rH25ZaKWA1tt0mp
333jiSGMCb+/A/reBQ5isIKAgmjwp/TB+8zGVqxQ2YPbccjV+rVdgc/BMSVPe3WvaNlcbVp7b1SV
i26KONo8UDaTY0zeEIV/gipowTthEr/hxc2R0Z8CgaOB5KdvVTvGI54AbUIhcSf0TCCf+KndCn70
FlaEA9ibdSFDke25FMTVB7/x2JiNuMztLDHJAOXDDxqjAJyin/IZBGL1iswdw4aEL9ZvNYXhlOB8
B2cJcNOm000ThZTecA82AaPuc8KFGLJMag8gK1bkQ6i1mLk33FxtLHCoRgyor+w3ijiN6D0MX4Uv
OxUm2MfGSrZDBtWIakIj2OHSACityrp8E/tx+ZFqAFW8VkDkYjX9s6igjilBhQMb+I29rfCYCnW1
jqzP0LBHS6skiLwJkYOBAyhyhEzEpESPJfF3LfVIwrshMmG+Zl6k7OMgDd6pQgZfGLagJ8iPMJ/J
KVuvRAXvuyB58SQtzt3Z8720ex9uLvg6KkgayHcpCu89OvJmW+e6QZkKWrD9mBEIOYh4V/pr1RrL
6qZo+qbYtRHIHFflVd+pTYkFR9bCxbQtL+5ga8oI7/ciRUr5Ks2m5qB6HgE+3jj4JbLpcXIvwsYC
EENiyKWmJfB4yMAnQD+StaKipCq2oOnSp3L+6PqNyczTrSKuHJPV/Z1EH2adNQX88G2tSV2FFXXy
3PAn+aWGI3LfGRknwZi4I0PF7Q2cUOfHm8hI+C5kpcn1rMcCMLqRpM74JsVyuEdyUo/3Vd60kq0N
CvybLJBufCvqQzft4eHYMfmInzEW6uG6qqakfy8KchaQAPsg3FSFwse2CqHaQc3rSdURtXksemiN
kF6G+DEjPUfPzMZPHqRGMx9DTF+ymwSzU8FNM0N4nepCvBd9fyptMSVsBPoXn1A8TkQudbIuc9Cx
9OE2LSbjXaGiG2NPodFRTmSJfmAueWvOUeLaGps2uxkaSf3JiZMRAtMLjIhc12teU/fMC1Aaw67T
2pg2cmqajRv5fiS/lBzFJEdWACsSWJxa2muFwSFx5OtkCXRzxMwPq0870TvhLfeo4I8MPqmzhnX8
yYuTACLWUfw9ptuzAlIWnkmKJiRXYIYAthMM5blvTGEOOsJfBtNEQAA39T6ac0/droGpiouDXxTV
xq+16SXSUK24ST8Mr82IS14x+sphJFz9SBY9+j4Tu7YwvNNqZwASjbdBlVEFNmjyitpBYpQpmK4K
B6s6es6ksTTtvohzyuen3npORY4Dt0kj9MlTk3uG76QmxeJgzkwEbpQwFChAq9oikJj5ichpxND/
CBS9JLumLxqSNSn7o6NYSb0LWs4QPwuSOOOroGdS8FTjltszZWEXOOOoEtLXzKp/7booDV3IGdlr
3Q8WZ+TaJIpOdl0QZvRzna+nzhKCx8Zr4FiHYVx/KL6f7gpxCrZqkCtUOUfJ9BbWikrd4xA/B1pB
XAmTY0/g3ekouIhzwOMFPAtRm3BMIR6a3pfCu1gTAvEpAMfArZG5hfaJT/YuTaE73ERkmbmTBoy+
PZpy+4Ny0eZOins0PUpt6Y+hzD7s9GWTPiDEqp8Vrv2ggwSgPyC4dIRJvjS0B6Sh8Mri3P/QOQjV
gCM9Yo2RCA2mturxR0nZt+G0fh12jl/xcUExA7NnL0w+DFdJ9XGMg7AUPih+oiD51bwyfy+xpLlL
wItzG/fj5B2SLoWWolQ3Lw2s1JdRN+CtqHohEOwP8xtzKqvAnWDppdBz2lizx4k7BDwzjKkdDsLp
gYBe8sizg4rEw6FRf8VjW+27TKseJJ2DiayW01tRjlDzwOm7Cil3F11kd6MTNkFGrpE5gNgG5sHf
wAArKcRWEhMud5lExvAURQ2ZT0Os5Mcoa+VPVSyswA1CsGhxQlHnR8gZkNjnSF2ETerR2Nasl12l
Re2BnJvxXSpac4+bo0ZYvUKPZWWlF2/6Sgyhe+ihspbVSHzE8brbyKGO4hiPdCjYdcIO27VsSEZT
IvBtuROTtUxraSu3KpesEDZ6uaJ21lppJCf+8MkClgkDw3Q9LUp+1G1V3VJaGDzAlKWqkGk1E1KI
/+VuJlAJCVWiKdqnUi7lhzpsw3UII/ZOtET5m1Q10kEfJOxb8b74UZK9h0YZ1lqKUwQpxETui/VY
5yOzBKK2jfsWamSlEyLzhtTP8E6kKFtzchbhUYxFs6+UwL81tMJ4E1sd5/VKbu8KWGTbEG3C6Cbk
oLmvSD4BfBJjGWdSEv+frCVv1RW19RBVLZEqeFur0teVtZ9K4r0StpRQFkljuinbyXsrcrgXmZor
ahpnpLsXyOkfz+fsdwh7ah1vfFOuAfcl7MdbDulUwAZ9JO6S3kufI6nuvytZ6KNu1PuaU71vVcpD
EHpFvaWOD0Jco+rbAQfWvzrnnBktCunTSH0D6cyojH6Lsjd9yLVGZkQk01ZtCVeOr+UkNuJtQAaQ
sVDTwtv1ClD4VW+Fym+FZbjxRDS9LmyoqrEz0HxPvm8SZaGQRXpCRQ6VHeKqZNex3GXrQCDtaaVN
ArYmVMzXFDm8ttK71ihXWIhT5NalaeumESL1nWf5QuCmrVEIa04UBSpscoTbLPGn5GUMp8HusAc4
yJzrLDCJ7HLrnE/anrq/VtokU5o9aCaHnNFDkEbkFRQB1xvR49wyv7i1V3OovifOafrfu6mUWSiV
Nie3yCK4ftr5t0BIKJZW4IJ2b3rOMQutYD3A8he0YdfKk0rU2SSQxhIvuUSiR4Hm75OuqGtdtgNS
ulPSdCsIQRv2C5TXgxGHN7HfxE8BhO4DoRWUlZoxAbhHB3wXipIXET9U/C35T/+lEELWVQ9P2Jd0
gtQU6vlUlHBOj9ZGJnCF5VLPupgYsNYROD27wySUgw3Jq/pVdXGPVj1vuu9apLFpAX5MH+q8sQY3
Jr+F3DnK8pVJViJ7amn1SR2zdO+xjd1xhdHv22aoHqEwIMqRRcwtxy6t15YncF8xmxiMU1tY85k+
wYkor1VjFchaum1N9mEHMyHxicQZgV8IEzrqJg0az8jHpruBJIwjG5ob3hICK39daWYa2wORhdRG
OBbLVF60+YMSqfLtkAmBsqe2Lh92ih4S4jIrMX8QmiwmudOxVMj0h9w1yuoeTbfG2uizTcT5Zi95
wfTDq+L+uQKRQQZ+0vpDZYFKXRWp76GbNjhgrYvZuhi5TNLtiFzLb/hnBu+UnI9E6DWFtINaSj/a
3EMGybLz8oehGOKVqmGiwxFtVG96fJyt92QQq0OGdxm4dF6LAs4yBQYN2wDum9FGZL3EJL6POgZo
zTFBMoktZbVOztTUs0eyEMH4TCVBUn3j2FNBHU6hOWtVEP+pRdEUNqmldMEDV3mz27ScZ1ylTvTU
ETsstOxKhbi3mtO4qH11cyBKTxnOE9tATOWSmPP9GAukYSDQXw2pHcgW9vmKERc/KO2DfIXoqxlA
5yceB36+3D2X2EkjHEHONGFbTrvIIz9Uk9OFeGGulKER4Ac2HAAATGqHKJTVA2qBEpo6hXGvmHSo
byrmZ25syMGnKfMo20odipoEBIIsbosSkSmeeAigC9TDOyiEUF+Dcq7EFTsuLnYdH0P/3TIr89Mf
JzneQfshjER1YpWtOMAPoJCKXLodrYqjjWT247cmU6Of4ZApP0qzqwWKwTLze0BlUwOyoEAqBnfN
/AxIX1hs8eRfCKH2BpBwaqrZuoSKNFEQpfdRMyKFkKjLQJ9ojMW0RT1hPRLCpAxE9s3wuUsrsbiL
PbFH/DVGGgcWtS+6+1QNpptA6oZfIt/V30peBqPT4UMvEA7G7JDknzl8k7EKex5LQUrIsqMm387H
M4NsIaGlNfFsQEm9DBH7QC0ainovNSXRDWWrQc0We/toCGIMz+oOmEnLRg0iqSOZjNBCnndqH7qM
nTY+6u1CLX2o3qqixatp8oh9x75QvyntoP4MMg74DpRzj48Jn9YGWCPeiTty58NjEwttvvlfzTBl
bYbwjRhHrOQuoLvuj9nWSmMHRKCf4jYzN5LeRodx8PsfMvhJYrCi+HG5LPW0fBiHGYO6D0nnFCWq
i0LlvJe6GeKi2DJa1lC+TVm4ljFd8Sc6U2hLLlI0SYQixVbVRUG3WESeMDYR2XgQA6LwFIK/tPI7
crmF+nC5Q2dqXS0VDDM19poGX3TRIeqzCrAMRHTxZXZE0XuJc+/xchNnxgzzPJ0oj0J/MGE+ruTV
lAJQcUwTSvFYGC8ZUlDrSrH1aRW0ie+FqFBfpqH/+ivm+mJYhVEttTBBqZKU7kFe4yYSb0TKZKdA
sS93xjypgTZFTZX4muM1JGETdNyZrDQUC/kytSSFZ0eE9foQ0wgTssqv1LwJkSBebk86Ke5H/Y6s
CTCVSRX5iRVdjgq5os5WBTwH+5DgoSjdZNUmtG6j8Nb3Vx3pXv1K8fXpG5vLnqlhkzW0/+Kydl32
SWpa1MYBDXjC7WLbZc1aaVeXe/a3XPy4wnvmYpk6r0uaOVkLQ7PBEHIKSThDw2t0AFJt4NW6gi3Y
kh2ucodDpms5xB0dMNNOs4I84EoOg24TKnEEl/TDynA1t72iEDhdETwWPoMS1d+Gri6nKwajbVjp
PJZk3Q/tW2Ne8ZJWUDwuyuhpgJGVZchgEpKH4ykEtIsotYlsp1zN/e5cyNyO7BALsif7n36jX3PI
kDrUx7j/6TW1lo7vImt1Tae4soKkebSP3sZcbI+mx9BFxfyPrvKr2anUF4lnpkDwzHEHmUvyXTKe
kCD153ot3XlbId3rdssbeA3s589rgy6frOBF8/O6+7KCOzHqcg8Ssi0Af6Vi4XG2/dl9v88dUBJE
VDM73HnrYvuLUhY7s9Fjjvaf3galc+X1S7Ns6XggTImNCkEKBew6O/3xk9SE3Y2h0nVbrVunlESn
y98jGMXVCBteVikTLwTovj/k+q0mnkJIehdG/8c2DlXweQuyk20GcQpKHr4x2IpLuDEfP4SUp6gB
rImYp6Ld50HhtmLzNEZ67fSC9ICxiEsG6u7ygvwrqVj0nDUvokoUtb8G6seN6olFyW4gkVuJYGSU
70XPIbJW+8dayA9jJq/aXr/LyCyS3QJbhPjrYTAVp1aAU5TTtvb928Ifnq481Zn3wVNBc0V4Mgtc
5t//MjOqeiTZifoL5PJPrJP2Ikd3LVJLu8tvTb2FA2TiuNO+4hByL8DVyVLlp6xKV7QvZ1+IJRLn
mc1rZXPxQgyZJK8/UGpdplTqasCgcBnrQUoTINvGRO4oGvt1uecnp4B5DnxpcrEk5Gqk7gObarti
4msEyqA+9eRo26qHCHdlyz/Z9RaNLTdjDdZe0tNYR1EV5zzy3wa30Ms9Ovmu0Agry9BwxVNkXubx
q6SOdozaDKiOOGorck2bIqY2myvE5WZO9xLU37iiaOzf2AXqixXsG0LTCI3icdkzH8ZM/KObGiG1
tH6FFpW/XW7sZOCwkDQVi1AKPoGQt+bd/sv0lLWqq7UoBoSYfyjqPtKvdObc38/JienPsLEjLKZ/
YVFa6ufUrI1T/rMhpDH1xpUunIwXXfjaxPwIX7ogREJHPQtNiJRUcRW1o95wjNZtKJS4PFinE8DC
UVE0OT3pqs6R87ilIlXAx2iGZwuhuMGhwvGV7o0lf+VQe7pYacZCbixjo40ybu7wlw7ljS93zWR5
EBvfmmidUo8CV6pEAdB+MwrNudyp03XKYV1CqDbL4lDILTrVg1uCRoyne0arNuZbuw6r6HhIH2Ow
J102XWnv5HUZtAeBQWaf5p/LrSgMTcLpkoxZQ/4TvN9dMjRPoF9sNfP3l3t20hJaOBYQnbIYREtf
7EDCnAnOIlDWMG8f+ZOQsbqKLHekmG4AUelyaycnEE5EsmLMh3jYDshAj9+aWA1VS7Ur+x1wJvVZ
0v70aK0ykQy7sUq7b5BGV5dbPJmOc4uqwRSxOPFoy/0I9E4a+yItghpzcJJftdpvD7L1v26FKxxE
CYV9Dz3ool+EckfZymDTVwOGAB9ahbNh/B+b2f/xvHDmTdGGybtSuSmISxNiksWFiRyfi49wMAmU
qdWNAQuufbvclYUTOtOBK4HKCZFspTV7Ky9upl2jjKaUYGtFNZ10QO/fuKVRDrtkUKL92Gp/PAW4
TukTzy26bBuPSBorMqQrOfKGK7PzZN0BEpN08hHzrsthfbFt9XWJwaIhaZCNAHcblNpvzFRVXhTo
qzsCTAT71Da7cnpnfTENj05JNAuTRDZAXovM08WGXFIN2SklklDXdfeue+vub/nVev6xXtvr3c62
+cfter3mV/bO3jT2brOxnzb89H//pyM/+Wk/2Rt+e8c/n/hz/NnV/Pv85Mw/HP7nzj85ju06j4/u
lh/7LW2580/83+HH/EfmPzr/i/u5f3t823/uC7fg3/Z7fnzu5/+E59xfWa2nM05RRWArmgGTBGry
YhjUltAxaVUqfBrLjqtfsjitvfjg6S+Xp9zpW1ZURWftoMqlbHkp2PZHrZyqhqrhnFnXFR1aRG2f
UtxVhE5h/bnc2LlOsUhVUVcNlXYXnUqVrg8li8hjnBQPCMV36KspMu4PnSxsLzd1Oo0U6NW6LNIx
nRPE3O8v36jYV6Ju8jE4TeG5595bPdtR1GTl5HqVNb+oQLjc3uleh0U5b0vXdHLWLJzj9gIpVgol
gtcJ9bfai16auJQo5DDtAcZebup0I6cpy9JEi/OKxhH2uKkQQJiq1TGyxA5fD4lkgx12cOCGEc8w
m+ynfuMbY7enDOfNoArnyn77d+iOVyi1fPMxg01dmb9gx+3DbszEIYFUrNm5/f0/t2rlnqIpG5N2
O9x0a3Sobur87tfoC5SV94yqbdPve7u13wpXtP98mg7IQne8Ea6smnlPWj6awkWbkMe8ZuT5LX15
6xMVmpFRg55sMeUKZKgAyrUz1mkT2GObf5EQGBucLJihG2MKwlr8JzrI0AKy4PLm8vs9jUlxHfva
xGIuFZLZGlCImbs4UoCgFEZXG/N2V1Fg6+C1ka/w6/yMha50cBO8V1qx/LdnoPkJLIgaM5qJ+/Hi
CdLE8wK14wkkUnKgNKVDDilazcZvCST1y909sykgRtbAQBGP5Sq+uE6gyBhJm3A1SprAxXZNtG5T
jFOy+v+zncVNohKAvQ4S7VBh4PbSrUcFETA1p0yuHBbOzRBLmjH33C7nOPPxJIQwHPutRNVLmUuP
ZeH/ioxr8/zMboOwmeOORAhlnurHTfRBTE1xQijhr01rrXSOJmMLDdL8ymKX5tE/XlG8mC8tLWbC
AELADKBX2q2KwjF8mJh4we9GALOKrYlQERNuf9TU+QMdvTwvpDNbOE1rfP9IBPCLRSchx44NJYxs
K9JL6IN6vlHFbVk/9PJGpJBBDQ95dyMOmwJNcPUUVAcKq7C71bAsyn9ceZbzA/7PsyyGQY2aEPQV
w8CzjPnGb+5y8bsHE0bRDgi+ddw/h+fE2wOVpCBlpcfrcbxyNDozrTgZ6jIVvYQ3leWJQOp0Jdcr
hqOowM8qbcH3mnq1yx09sxh1bB+kGQJHiG4ZGGspyIc9Qb4MreEfOdfWaCV+I1Jelfj4/OumZpSc
wjaDlRGxmOM5XPp9qRaxgr+NUb134fhY1Nqe2tpfXlxc27RPXx83BJBzJHv4KuAZcdyWgD1XCUOJ
WawIm7I0ZygrVAfr4992iWa4EMsiOR9J+nu8//L5GTuKMkeNZoymOwQD0FpM10GUr4g9XIkmnvsK
zzd90heUBHFlnafLl7YsFY5k0QUE5wgnmI84Wg87X1aE/j1pCpyRlYh89YpMpPmuKs0QUVwx8bWC
Dd+PDhmPcIcoXn9LgGAYt15V9L8h3VnTAZkX2iODQojUzVONy04zkbxdU7mQ/Bk9ZKSujnXBm4wo
/UGsEpw0TbLE3Ef67qUIKiSDgwJvHFBGlmyApw4UAQZh9Wrok/9Sh030QeK42UXZ0P72jKjZoQ8b
on+92c9pj38OAov12kxd3yMkNNH/ApVOMbx1olzstxP4iFWdi8PL5Tf/NzF1vE+S5ZYlDmbEqQyy
ZMevA9OJKW7hO9uUTdq6UtwUMVBokLqYRnNMkPbUVb0A2XhSo8ExA7RJebbPkeYbqF4kOXq8/Dyn
x3qdhCMgAQOhlmVoiwlvVVOUhIbg2VKmPqmqj0q5gkdQbyPsUsxJunL6Pd2b6DciH5Ja3NuYkse9
9+NCF+RWxFpQD7HHrY0//QTD93KfThYxeZ35ooIbDNxIfdmncmiyNsJdCVWP5UrtzYSzi2GO/3bm
LFpZbEsjiKypi2ilG9EakY+A9duMZM0M8coGeK4/hBRUUmEaV4blR7yTOSO0RUOxdVj/Tk3KIltq
uiDPXzmPnOzp9OhrO4u1oCCFa1urThxBRjs4yY7QUG88fUe/eeXYeDIN5paIZ2kEiGWuKIv7nV+W
sopShnJ5YbRsJUcYBM7jSiPnhs3CZJojIzPu9DuoiEMKBgX9L7ID0y8OWuId2sZ8uzzbzo0aZQgW
3ydCIFDDj6e0UXRCILVd4sSRnr3o4pjsKhSah0C2lDctjd8vN3d60GLsLPLefDY4DcMcO24vwM6h
qEI8AHC+dbtmJ0dO3n3oCdXRN62ApNa4TXq39taX2z25TM7NAhg0FUBgfIgX9+QcgFXX+mKCF2x4
QCuhbuJ6xGAs1+oHs7kJkrehzVE0Xz1RnexQJHqoZsFHikszO/Wi4dKaxiZUADn5SNKRGzXGQQiG
b0KtUFAdgB9KW/MdPMf0TgX06DbRqDp1HD75ivK9l/w3xaziO0Efp01MdpNSSEO4EgA7nc08HyPD
xg41T1yehRIBSsycQLJL5aUp3vvs2+WhPznfWsd//+KTkaU1HKNAwsNe2sTCmyEjPnoE7K2ZbuFf
ywCfrprjxhbTS40yFT0UnfFwG8aTMqEgT6XM/3KXTgOY9ImyDYnLD+xhVV+8VbluOlFmRdlEgWzV
eNPi74ryKmQDdnyHWH4t+32Nj4R3K8fZlX1BOvO+mMS8J65FtC0vupgZXY7LLz4YsvQhxW7izTp0
tMh/DM0J2lVVI4HV+pXVv2L1svasW1O5v9z9vzUVR6cACn3IbpNsZ8PFvmDRfQGFuzl0TGpqyVYU
cccIX8rwplEJRhBPE+4xAwY8xjLWHWCQTpavB3k1taA73F59kAs8rLal9TSNHiiaHijWpqOkZ3ju
Kb4V52Kl2Cm1YN2b0Ok9lMfRs1ptR/Cxg4nfe/2DJIUbC7dN8T1Vf9fVs4WziLWJRnHj+47RG+DP
nlv485nyfLnrp0GLRdcXszkMDW/KErpOIRpSLOgXKP8A2AUqZR4u1xV3jJ40arQvt3tmER2N+OKl
R8MgCElPs924bntnqBjHZyLrTDb/4DXhlW/26XZ59IKVRewN2EKMvwnN5ehyGwryxOQmHijk7hwZ
Pyh9/BTRbF7u4pml+7WLyuIsFxa4TAlZp1GGCggf211sP0BG+Ve6Js8nm9PJa3D9Q108x0yPv0De
OFKU29LOOA0Yq6ckxp+z5Lel3Ujto2EINsALvC+L8b3H+RLUtKx8SjI6F01HgNPbAlLUQrnth02N
5EkQitXlcfj7yb30gPMG8OXK46XEPdEBMxBUwGNKESGKztSU5ljzVGG3v5MRvzvU4AaI//B7XnCf
TO0GxlE2WM4YIuOwHgkNErO7N9FPVsadXOs/Lj/m6VVgXglcBLluKgan8MUm0BkdzrA14+hPsisY
+BC+hsEOzLHcUU+Dxkc1nsxqFQS+bZXvbWG3wyd1vVdG6+ys+fIUi/Uow30yYo+nEIlEqd5nWUt2
BmfiSmdPj0l0Fqq6ZXITJaq/7Kxo4Q+NCgrk4COYvaDC4SoBtoFlquW21jcj/xAZcIuCYKv4oQ1A
BKyPvjrEycvlJ/m7t57Mji9PsugwAUpFUWqepO4mBEnbtkZIHM+kjxsLag0afQl9lCDfi/WTKK79
6W4YX1UBenq0bUtI2/j6yu1NBUCgNlep1jgROqIBY8I0+YYKxh7zYnP5mc8c+ubRm1P1+GWSN5iX
5JcZjZCiNyCIa2SAv3ky4LoPQcHOtVY3Q6Y6Xjc5TYfhtE048cpqPzs9eGVz5SiFlssvFeoNPe/C
CQvCBPJW2wC+T4XuExl3cmWKnJ8h/7S0eC++6SGVr2gJgREXA4KGwRq+yU7HDfzycF5rafEtkFNe
mhfTkq+IrsencsqgjScPanvl0Cyf/er8M3rLzwBqbtMYA7adsJyR/Sgm+WVyU7QID8PHVoiwJKxs
X3Im4U4SN7Jy44d71eIY8pZY37CxNjBZDtrv/XiLLIOM/H2GkXJUrnIgezAzrCvhgPN7ksF+ROaC
HPkyPaUriWcY8z6pC97dEJCsqQx05uDzm0FZ40K9HrBAQZ7uovv8Hnu/KswQHGCRm8nqMBK4lsM6
P/O/PNBi35gCtRxIP2h2puNDhYuXJFJqbh3qQHagwGFKta/FB6RFeDD9++8ptdhzIJDxgBezmCaY
SQl9iLGBDfZpZUUC/srJqkmKK/Hac12kHYPYJmdiPDgW31OhjgmYGOzAgyZEjgBOCtMwag1xc4lt
NKnCmv/W23jkClEn8knD1gU/Cszm/186TLklCWWNbVqZ94Ivu4xXkvHAtZwp2kS7xOjX4ZSt8ia9
0sy5A/hc1/vfdhYdhv0zRkFKOxFckcFX3NyS3pRGd+Uhd6xce8bLYIcc+mBBNkBA8aj30n2oqmut
i6/Eis4P/pdnUY/73MYW2jeNl9zOwQ487qqdqN/m1DmiTVd6pxLTG1i9bXplpc1/7+IrpFFIRsts
DxJxkON2kzjQJcwCNTvGJBeAkdV8v7zJne/ZlxYW+6nUQb7G/QxulHXnG++DsqtTLK3eleExzbEw
u1XlQ59fe7fzwfZSvxaLxosxfAIYztnLeJWmdw/bKUyWhOyhApjVbIRwLQJwu9zVM98o6oSBDPON
MkwijMdjqTXcWvWRnqoYP4Dh2abgKvLMunJpPbOZHzWzGNAKXtxozM1AaXSKfhMAWcxQPj3lJCeg
Elzu1GkBNDfjr71ajCSnbBmxGF+pOH+Q0rUQ3VboUP3fIASJNIAw4Mvo5NmnpGKb0F85cVweUtR5
x0OaRGkiNQnbrlIHyDvFe7AVt11iXlkF15qRjpsB1kqMK6GPhfZUN/eR/m3yni6P49mF9t/Jgf3D
cRPYUQdiO/DW4kmwxR42hXClhWudWGxncd6IFJPRQhsEG2Xgcjn4NzMr6HJH5lm8XFmIQEi4kckh
fL6Y5X5JiYgp8krqSkG6DDLRvJXKhkzNXtDFK0vq3CmZMwB5gTlIolBudjxsPkghrY54M0DhuvGP
FsjbrNmW+eDo2J4G1r04UZY/cCbBMlowNqJRb8zh2WpBjn5a6p2ofObGp6CAaH6wcLur89xV+71g
/DD1ykFnfuVMd267O3rg+dD35eM1wyYTGNt8VGK5vpejkQhI3vxSLJKE/EYMNjYN32BKZPtgnELY
3OK9GbTJteeY3/biNbEHcW6Yb8fiya3OaHPJg16l2c1QpKvAtEoX4pd4wH8Gg0Hqu+0k63tHtaLn
IMHXSu+nwIF+hE+uB/9TMq4tgHMRFyrDLJGrl4HN19+R+zIyAi+tMhpFs6fkw0pEW8MdL4ZIXr7q
5q4cascwngVV+PfT9eh9LKYrITbut+gz7aAkBCLrjchlq+12McIOqkm7AoIKjoWX18i8J54M/pdZ
u9ii/VQ2oVTTaDqtMkJofTbaVZittDh2WoR8ovJqGle1YfMuddIqZ+W/0TyZ6uPjqafmg4IdICtT
6yu7vokStLz4mweueZcY99lY/VH19KnShd3l3p6LojLX/tuwudil/U7BHhRlL5fql7b/kOQ/fzWe
5kte7ZoodoQJpd++BD3aalc+hmc2vaNpvhjpQG5rApg0rVPekXYf/UQmLLuys8rnR/afxbQcWV0v
O2+klYhPbAdTKxzfqDLga4tb948KnXaQ2cRIjRzcgOhMMYCNDArx+FxEjYuqP2++yRaR0sSepm9X
Rv/8wxHy535AOmsZb6uzrEiLkZWet6/DuE+UnZKsO+h+A9TH8bP29qnqIEu63Oy58Bsj/0+z8vFs
i6dJEfCt0mzMuXASAumMmW8SrhpoLVXtmijJc+9HF1HYX5FZJhtkYHw+ezJC1HoCZiAbDkKZaLal
N/f1teebX/zJYjA1naMYskKKuo8fLyfzWgYCo6KrvTuTzOOmw9riAeuHOv4YpytT5LT6xzLnutf/
treYiELuJwCcGI4oHLbEcKSwtwNpXRSwgm/C4rUznzXtFvBJMLSEHm/BceHT8Dsa3FB61IurhVDz
8F/q/2LK6pOe4lQzvx7tW9ZOuyqZ1nDL7TZ8lQUnbt9GVSaY8lKOPNGVPfd/2Or/OxjGYkNArKAN
EuWORFXxIdYOiVfg6HfrkfhKuT4Vn1ZAldmVKMdyK6BaRjQoSUfng14V/8TFG5dNswuUoHZKSDOe
jl+68t7E2ZWtfTmvlq0svu9JlaliPNCKGP3CXKJu3TL4hYp9BJOIUczlRXZymli2tpjFmjBU2PaG
NWUZNQQ3R2seYBeEXeu2tYstTqsVeC+8hf614PW1wVxMZ7ktRUEDyQfydANCdkh+D/9aPL3s3GKK
Ih7I8a2kDUuGB/6tT3cpNvXcZSpDXk/6lfjG/Ld9XRCL1uTFnNTGKmwBpNegrFZCCwMOQ49PwYt2
EzDo0doPwubyyzv5aixbXNwqChNSSljx8pLdrGG9oQiwODR7a4WR8G29xpVQcZ7G9SvmTze9TRLu
yuxRr/R4sUNrFi5GRUyPwUjAsDScJruy5Obpdzqm1HQjRf9bln+85LpWoOgBw2fHzN/aYGdY+6Z8
C5KVcU3Dd62huatfzo4azsN56tFQMULK/ZzEG4yXqS9oIQddfmvz+r3UpcUuond9GgwqLYn5rxxK
GfSLEkVQfuXccv7dUBdkIhGTRWOxsMdIEaVEj2s8org2m7Fjqlc+0Oc3qn9aWKzgUQxkEC7MvgmE
7RjOaALQdYZ6wCwLw2bNrXvjSqznb03n6eD90+ZiRZtaEFilSJthVr7HsgH+LsFBVLSSdGvUBWQi
TF/5LIRRPH6ELZ7ScZ2Wez0xBNhZoaD8lOHg/GqHXDhUhG8OYj8U39UmSJ4AYam3ZG2JMpgAs7fo
bmDzFXrllhTT/EGs6r21ozj+pNAucIpyUN0x5oTijA0AiFj3/S3uZt46bTQ4cWZhxbdG53e3RFL8
XSjqw1vUNLc1chKZzIk6QAJXwl+dORY7M7a07WTU6u9ABCQDGBz8qi5oq0gZnnFBSzdxqT0rg2Bt
1VzWVpUQPmBUde2YfXYNKJQS6TryT0r3jteAkMlG1cpZ7fjSB3rnEZw9Ci81PoDrv7wGTr7ff3eu
L00tZqde9ZYJQJWdOZJ3usBF29wW1oegUvtnQNIsbFGFCHrlsn9uh6YKQ8ZrD80N9JHjDpZtj72p
yprAbocjZLIes9jpZyGBlm0C0l5jWrvUJL5f7u25cUXCZfxv0s5rOW4kWcNPhAh4cws02tBTpEhK
NwiRkgA0vGuYpz8fOHtW3WicRowOR6udXUUokVVZWVlp/l8ht85EsjjJm6TMDTS9CbGvV3HYjccD
87sYSPW+p+dClP7t/N+4tsfiJq7Mg3JNYB6lciLxsY0rtzK/7ut/22YwFTLxYkZpWkN2QIif/QKK
K6RFK34sSshZs2vZWxpKPnsAforjCmDGWmKUZdr6HsZDm0P5BzxERKuO96M16fq2gHa3o/a54fxV
tW3xBgZ+0/ak98v7NxeqgIaijNIZ8pl28cUCFHdmVpM/kH9q4ESEtGAVC55tzpkey5hsWpFoShl1
gMtHTDCGw6b15ZUB6kL6TW5+qtVCznVeI2gn6RZkKmz6kDcVICI1ULicVAGmNjBc9b3TsoV4aO4G
MknF/EfI9NEetaqoClFGuJxVL0GqrdPSWvAjC3qYkwBIzweQGAT0AHuVFBTttn3t6Iefl/f//wiS
/3vrTDXpvcEo9YpbJ/VdId+oHVhT+4bw/60QbUu4GbKvBpjsh6VDNqfeeIH/5w6fqpf2AZzMGaFC
CoS9RHenh0tkzu2yektSJlGcYMBUmEV4xaJ3Na2hyr4OvF+XZcwvIWN6Y/8gZ2Ta2+sXlhqlPUKa
/ZM/bMT266BtIp7mnr9JQgDW3svgKy/ay2LnThVYBv+VOrnRVEHOqrJDqlf9CIuXEBIw9QAJzE6J
niItWZA2u5BH0iaXGnyd9DQoSBOEb6HyoQLSMCzenNNkzD835x+VJndY32V7MPwQss8fveZetu46
kX6F7KoPVpVPdihzWlrecmHh7py7xJjL/29wMCp/FCDngRUD0MuNbZTeBtIuJwmDu6b170qj/2FU
yV8E/uOcNV3NuFxl6vAhELEgFBvJNiRY9hxo2HC7cJPlvGJAJf73ZnIsbGImSq0MchYhzIJYQn+Q
6FhrtXczzlaasQvqhabIOTNhHZn0IRTA50+clgeUnuFJTQVBEACZRmnv4VlMo/fLOo3fPI2Uj6VM
TvVe3Gu0LHNpZdadF9W8MzaR/LCPF8TMhVTHYiaxTdN2I40FYnwIAONa3VQHyPwUcz1CrTSkoNPu
XpTqhQ1bWsLx6jkyRivyYO+jR8fx5W9W81uur2Tr+f+3fhN7Dw0YexlIwGHVXQwUfB9AQiLDdK1e
V9KXy7Jm1YEBmvkUBv0tceI4oOpJavAFAVvCEkTJvGpV7RvwiPZlMbMmYYHxNF75KoA1p6uW19m+
p4O/cjSebk5nWg/MzP1W/GwzkotcljXjLqgSAB/DJQ+6xrTFApIQtUijsnQ0c3sPy5TTHu4UcL4u
Sxn3eWLkJ1ImBzft1YwKVAVEbrnNh9oul8KyGfNGAOld5rsNGXyJ0yXr9R4mIg8BWlSBz8s0u6Su
s+Z5KOkj9ISPoIJdwvQWBlRmri0GAWRgV4CtYR5hslGWF+iKX9YlyLdETaJnd7r6aOTMsqc39U2u
LQ1HzRjGibzpneIzY+QJyBMO4O6BwgadeLIbqiXUkLOGGC6vE0GT53sa6DqIXwiSil2u7jTZqXXm
K+DQeaELRyZ5H0fbDsLlobGZvOQROCxYzMxRO/6CaeKYhxHA2zJf0Pe3Me3KsrmN0u1lq5x73Z4I
mXj4xG94HY37Fwk9HNFwme3hL4SyDJYp4re92+BNAql9ynjyLCj4fwhn7AAQHVD/xMmZgAFx6Fu5
YdSfoFHLaDw2IWB7TdUnYNVsqhPUwu390nDy7EGx/kidmKyQAy8uGofSMZo1WH4pDFJxtRaLjZ/Z
OaR20RJu3vxG/hE4sdnWU9JEGFCzrG4L896C765beMDMLqWkqBIYQYBLqNNe3l41vNzPW8xVDOu7
zgq6lVj0nguyNugSVprbjCc3thXIQNKrA5U7NVMW4q45PelsoT0PiiadcOjUAyU6s3ZRO8BuyPPW
80FuHO6CpeGjOW99LGRiM0LMZBJcqaWTFhAXR28xE+WgYcKoVm4WzsaSqImh1KJVll6MPnrn+gx9
5I+h9hrkT129sYD/a3M3jm6D+B0E6gGqm9gZABkKqeV9u/whcz7vWOWJ/UDYJppxyXcICX2dyksq
QsSWQRdodQsncnYHNYmntjZiR0zTBxFlIy0owN5gltPpszWc0E6erS+rI83qcyRlEhIF0GzDU4OU
Pbx+I9Vh/26KsBNfB8XG064PRrL24NGJbiXD6ZpvWvTbG96rJVi/cdWmFzLjTv/VdWKtPRNVLRwu
OJ/QNUC2aiGULWgRAQdGL8lb1n9zOmgMYEZflXRg3k5Ph25CnCWADeIMg5WvYmhLNjynf2iAvi3s
ojIXa0g8XmmaH2vg02kq2EqDKB8hVOgvWRVut6JBye6dyI7uKLTugClzWzeEhtyOfzOCtIbk6vVX
7ib38l24kjZcZq+xE9yI2387DjNeqkcfNu29JpdK40PLhxXmU+QFNsQd0dIg19yplUEmww8yz8w0
5uk6D0rbx3GqlE5SvhQiPmK/rfsrbXAleamwPLfOx6ImvijsLakbFNSpK1ekbhGByH75rCxJmLig
BGLUNhqQkEHqXUmFHS1Vk2ZvjmMlJt6FKawkVA+ICPc7rbwOVLdNfgTidq+6jXDlVTdSt1DvmfMy
MjBEhsxAvUmm9HSHmjJN+r00WoG6Bqe+CG+sJRGfFczp6QYyjxc54Kh0GE6sgHYvXg57rIAes6tq
XW0sa1V9hJvXftWsczsBK9gb0XRB86y2mSss3MdzLu5Y/MQyBNAXmGcaFxVSDBE/TWRsqFfh8Ddy
iPUh0BiBsqbAIqbeivsqRM2+u4dfHWR9PbvX5KfLVji7YUdSJg5blIUWPCuk7PciUwhbHZ7Pamkw
46y5dnQOoIUCoEfjCD0LkwdMK8fNOAZKasNM7gRxUzKbZ754/kszANWSXUfWQ4J81VxbsWstnbQ5
8TKjzKC9GzyhQKA4tcq41/1AyvrKkbt7kH1XnfFoBK9a9yGnz0IBZ9uq0q9MDoVyD37e5QWeOeZj
+oiOQPpEQE6fnIjK4P0pWWpFa7vw08xhWq60JeyvORkyQ2Uao+Igt0xxVJroUNW9BUwy0CMQ/Pba
WjOix8t6zNyptMGSRSd0oPow7foWW0mPSjA/HQ1wkyGEzkC1S/N3E7pVV9qhub4sbuaUnYibuC49
6BMxHBAntPs1fO63itDZELitUq3bXhb1eTVNHAosKASXYMSRGJ7eqYEJ/bZnQXjaXmU2U7yOt8ps
LbCjVXOVbZgOBKDcfTdXha19OTiBbTgMtq8+klV0oziibXwrF5SfW+ujD5repYIVq+2g8kE0/crh
r94IVrjsAMoZeHHysl946M89iFmAEXqbg6oxHnF6Pg6+lqlQt9eOJNmWLTAEAkqe81G9BVsrsr+1
iZ0BDtgvRE1nUPgIOxE78T1yeSA9WSH2JXE7EeZzu9kwkWJ7O/UBYtqttT5cM7BsW671nRR9Yv+w
dj+qrefbiu2vq/c7eNzgI3c897JBzEWxfJjBhBBPV9gbJv7Cr0ORWiUf5n0V1vmNv6o/oFWAHevG
dyUYf23aXJ1kt/8LV3EsVj7dBs+PBWlQEOtXig2Js22+XlbsbFT3nxX/o9hkoxWx1Q6FgYTu47BS
tpAm3mV3+7fqa+h4Txo5YNt/Ut9ywknaEVZXgRvZv/+fnzDZ9CSPNB+W19rpncpu3PpdulFX2deH
5PbjW36rbdpXz2GnhRVAhqv+2lwwurlupZO9nUQPluz71FZZAmF7290nv2nf3Gr61tx9vGUbGvc8
WLy+M6v+ZG2Mx97+eVl9aXT3577mzw6Mfu8oZ9yV9BGpIepr9/emA/vDu7SC4df2Hz8kB85tV3HK
zl4otJ7NGX7uO9BXAMaO0JBTD2dFeZgnQ1Q7jedW+VqT4cxk6rbTVxRGxfpW8K8oHUJCataO+D0M
3G6pEDB7B49z12DH0ahK88Op4n1u5LrRsu4DuLiwT9oRqBc4ZUctNoqyy6x7s7IB6LOT9G4w7/Kl
9+/chQKMywiNOULYTu9IoZOHTIWJ2mm1a3PPdPEutXzywS+XN3hJzOQMtwwpyJXI/noAtwxFdiNL
+odQBl8g5V6Itc+GRj53lc7kkSvBAPpy4qaCNKglbbQl6x464FWw8R4hsN11z+aztFG2h+vui3Cb
/n7SfhJ1rLlK1tWqtzunel06VfMe8+hTJmqX+8pogfSqHTjrNag9aPjoVmCQw2qLQEgoZfuwEdfD
lbG7vN5zb5wx5gFhRLLASJim+LteEgFrgWHKqntnMLoN4DBOXbK1XTIw8d7fk2D9UdeKK4M0cln4
XNxFalwd4YFGop9JbBcLpVIUPcdK9mn6/XVYmiWZCc4B1BqjEo4Mj6nJ3w9fgAU/L6sqB33f2X6e
Gf66k/yYWfjELxauvRnXRHM38R1ZY4DPpzD1miEGqSFS000quO0E66koTSfUYtsMvx/ypSz8TKr2
RNrEEZaeVOp+OPZepb6Txrewg3nwaWX6lwjm8qi6VZUFU5mXSOKFTvmxcj3xQPTsqDAy4/CMMHYh
Hof4+3UPpmmTKE9t8zv2fJjClopqc7EV2OScch5ZJG+ntZu9uj/UukZziFQ7lQawhW9DjwpUuSu2
OzkGYiZ2VIGi+Q8N3tYy2hXKQnw7s68nVjQJpWH0rfqiw4riut6lJbCcleL2JhzoIYROwbe/OBOY
LN2e4CDS8nnq5ytYEtumzWqukpDWxOqmE+OFl/HcmkIQo4CgZ5LlIzN+KsPfZ70oKnntZDCJhyD5
DR4tl6XpRl4Gf2t65bU+wwfh1igBAYDQJpPgWywVBzTTJSc85/DpbYV5g6sFcrRJSCUfEtgcmrJ2
UsF0865m1IxJlD7edF63BTR+nabx2mifpEx3ElHZxE2/S2XJLszchur1hmlAJxCyXQNMTuN936c/
IoqVWpM7aRTf9qEJgksNPyx9zZc3atZzMm/Iu0fRVCKDyXmIVDkQfJEvl4o3o72RLFuuv+Xmpgke
4NPr0mud2f8FmeM9MA1/jmVOTr3uaaUoVsj0q8gO6TpIFcHxWzdRhLWY3XfWrRTHzK/Qnbhu/iIt
PKJQ/VfhidkEsSd3+x7hTSt8rSsmwc3nSqrdfZzYHZBQav++oO7c0TuWOD16qalVXT2qm9NrSY4v
SL9FJKR1daX7Okw6K6Xciv7eVlTSLrUdi5tQwBv+avtrw/q18DWjKV5a/NFBHsWe1MUg4er4GoNJ
QKu7+ewY1oABcAcvcg3voUjfIKYFnuW1iH8J5tOC/HH04Ez+CMXORa1SjJ8cFS2SyoJJNtZffi6J
ctXgheyLLO80nbnWtRXRa7hUm597ShtHMifPDTWUpLxTD/je+Ck4rIFz7AUdQuj1ocvtzF/wTDMB
wYmzn0gL+lYRfItLTTGyt7RiKsqq5XLB5cwY1YmQyblVw1bwAQik+/zg73w/dHTtsdRDh0rSulb/
onkNaZT9LJFRJox5YjT72ki6gVvTCkXXkAfHDF+lMHyuM3Pd7wkQpHx32U7G75+YybHEKdsGYZsE
T+vYsUk/by7HWw/u4Cj+iww/YugagjtkRAWeeAMBErw229PMK/Aks3Nh+C6KPy5rMmN8JyImx9+T
lbyVx95TcZ9uSYzaegcmtiOBBtcFIaznb5flzVoGMH6GaOlUiqd5HKULaSDLClRKoWdW1pV3X4Yb
M3aUdAmPde4OhiTnj6yJqR9Sqwe6D1nGkIkPfZ3fWqH+2AzWJj/QHa3IwpOsQkQukVGGXTjuHzzy
PS4weVdNnOzvazNJvl5Wf+6NefJNk5NhHfL2YIV8k5fsX5Ss+p5AEhvH0YfXviQUACPPW7VAZGjR
3h5UJlc9/0PW/SWfMxMSwEgzckmOWIu6PhnByn2FNvGC1joQJNviR1OvrOg1AXxtQd3x6E0PyrGc
yfuPPEbhiVXL8NoKeCjfDbcek0IOjtXWNj+E235V3Q9usvKfhBvdvSx87pAeyx4v+qO75GAd9r2R
jbLlaKPFUGLL1i5R/mYpj61sEi9kmdbA/MshrdK7wwh5VwGV2b0YzfayOnNbRoaeLieLIgFQAqfq
DFWaUfJDTug7prgx/GiXMcK22FD66VWme3YsaHJsVO3QhUqDiR7MDzFoNnpfk132jK9+kG6V+BvU
blvJ7Gylr1dJ9VrJh4dGs15zjFVKo7t9DxGxlSx43Fk/daT95Nxk9EJ0YsBHMfotGzcqoVllbhKD
VmWGfrp/S4hH3oJj+mexJ5sqCEIjlDKL3fSUEepVB5QVrUl/s6PsJp2MzKFMK5Gt2KVlt6dzssid
wMihdU5tjT62SFq4jucX74+g8c+PTgJs0d6h31fMTKQ/VW14MEAaM9daumr6D8VrF7Zq3lD/SBt9
wpG0sg2qkK5dDoQCByU0J1a1EaTyDrLpy+s351wAjf7f9ZvewlliUG9K6EYOwm8VBYhYXCV14tTa
awE6uhldd0sgOHNZSqIMGcIjHsywHUxu5MijCfRzjmJIum1XdLZEZ0ga5nasZneR0jmCnq9N7WfT
/NbSXzKTyDy+bDG1VnqTbC6rP+vfjr5lsquDJheAVHJ1V+0e1BVaMVZtoQQrNQyi7WVRc1t6rPZk
S3Mti829iqio9XcxXN8+ZHr7IXGGTnYui1rQajoc3Dd5J3dMIziaJNxmBcUTRd7qxuNlKbOxwZFG
nzn4IyPFauLM8BDjCfGmCdVXIaN5XqtdwVfgk5GdSKIpsNU3nUF5+7B3jZASrAppSbuEtzl3OvHq
Mshfmk7WeXJHmmLbCIWGGVd+68RAZuu14VSWdtPW76EEgm86LN1Zc1EY8C80qZgkJZVptbkl4CsD
E2+q9MpXq2xCSAX2MULTYlUocr/yfWnhsE61lKivywzYcl5H2Pppt6WWx71ShIVpJ8V7aAFnav4s
xpHY4m6/3xnyQr1wquCnNNLOdHlwq4PDcuqDOL5KKqo1HBfmsFUU7zHjVqal+1Ylm6YMS/NH0/Mx
iqPNQ9IoxFHbNidXJsm8spYqywSNU7JBjNaUdm0MjuQtQVVPT4fEO2CkgQZvm64LmNdO9YLv28v8
gyXY6uFHmImPUWCsBSV7vnw6zlcPKYy24uOYqDrDH4zyVAm7MKDdr5I+6jzdeHn/3AmGZR/KNnUk
bt7LAufUGhEV8eb0j9O9earW0KT9QZAigKaz5zSv74LQcCR9afHOSgAjrbehjpyEI+IsvaqnYmIZ
DIdMiAPn+i2xI9u3Ifr7eHVc53GpmjVu+HEMhSRZN5hSGMtohGuTYC2AIcfTUgvk3k25gnJws7mp
VrENG+DlhftcmUuCJpbXKnIX9aEHYJSdfPK1A2MN9bbuKvwvpq2pQ49/ktjXb2+rW8u9vV/bu25U
fPPwodo3YNSvNDd3NffDflBtaFLt2H7duE/O9vHnz+ulB8H5QTldl8kOyGYQAVjJuggG5fuwScNN
KuWZK/vRF0NrpYVkx7khj+LG6QqaemhRmlyRHfC1UiuxOvumuzJByxML48psi9uuq9fQvCxs+7kZ
EzJSvQP2H1euTMemc2bC07Dh2Vx3zVVVgM8a9e11LgsPl3d9Gvj8Y11/1Jp4gdgTjNosUCswgan1
3pohcaMKjpqm2yoM0+laLNl6oK0uiz1TDzCXkR8YbFJc+Rny7+CrlWJ2AB772eDo0ANqkW4vQuHP
SYHbgQ2Tx+y5Mok1ZC+wICbtmDevbrQyt2VwpP6Kb0RSDQCMJdwBtblTT1BERS4qaRvRhd9sNXCS
cIULMdOMHqhATWX01iP026mIZvAbJWam0hm8w0sQiOsKSmAxNv69zY0kGJ+z+uOs0kQT1dOqQhrZ
ZvZmZDMbvWpEILLfLu/8+eU93qF/hEye0vCL9H0MkReEM6yZ5Oe7BlYYlbc10FOb2PsddOXTZZFn
g7AYufnJCoQbpR1vmoo9hHkb9U0XOrQCPAatvFbB1+5K8UOS/McuOqySVHyVJDos/WIVqtGCZz1z
HSQTARAlDwwHEnheEzNsGsY4DwHIpK14KOy6NT6s1NB+FEojORJ09qu4SPuvl3WeMRkOlsgNRQPi
aPunJtO1alPv9Sx0yr1cuDozKVuYl0LXbznUl0WdtahK6EcYhjQmz+nVHr/lKAAO9tStDpUUOr2/
HiR4N1PRTYcXLz5sq+iliamN+zcHqFGCeFxqJ4mf+26jJ3sGFsWd0NyV3i/D2GlLr0f57OocP8wk
KQWdMQ/wzwza0YcNZd9GhUqyeEip4NHltSeKstIKrBBfAqQ26rNQd3S9jOhvFfSm3mZAfTxA/CK4
Ylg23jYJTT+4KrkZepvYT1lpUSE/tn7HK7480Hq/loROuDbFMFUdKYprwcnatvPBgyyUt8YILX+9
V4t9s+A/z016RMOidk2xnN5jDtTpmpeaJ0YgaYAYX273PNekwBn0nZg6h4HkVAp+Cnw24PsvIWXN
2BVyVTjjRGqA6hlRZhGkHoNHOG6OkBJptNQIK9+Q3AWbGn3NSTCCftwNVFaJhSXC4VP99KqzeI8D
FXKI2SzG8ITw0TK/UkiOBreEXrEO3cK7UvzNIXshH9iZT6XoBIcfeX6tZi7trV1zD/nd5c+aMSji
cpLo46GieW2y6np0KLSwzWmQzzYeTBMSbuuyhLM6JYfpRMT4CUc223QFI2YVIvKPvQrbqRNm9uGq
f2vfu29LJKEzjmlsDcB+ZCgduZdOZVlD0RVxhiwTcNC+uWmr+1qGCghAlqUGiDm7YYSDtpXxzQE1
zqkon1ZpP7S48Ac/39besPIjbWdmS9CyZ0Ehfz0xE/DymCd38lk4Ix86QSz3Tg6l601RmMMqb73c
EYeDuJVCX1+4mWflAf3ChTY2jk8v/6gcDlKlgx9kBfEVBWU/lNc+saG68AidWT7oPAA8/OQUOqPE
DOPoIPthhV59cceN9VF7jPkJ5vNl65tTZyRc5/UEmp86xSjBDw4BofPeifffJe3n4bDWlZ95sBAC
zEuBoEklBIRwYXK2w1CUgiaEW8wXd/Xwc8D4/O4hXIIQmVszXBXlIYU37lkP3j6uCW49K3T2RNKA
g2vJVVKoTHhb4T5bgHo/a7Qc7RoApxEtkqf72R24h8I8M0ImLuWgFV+6xLBACw/20mPXi2D19IBk
yrYoyOJ7lcKAlNZ98zUO/eEmafei8VB2cZ7gu3kpb1TTEAvbECsPmM+yex4CP/4wjErbGmZKcbA/
mMY3dZ9JPy5v/tx60VtGxyIjc/ChTRIdRcM9BeBW6DRqv/IghlGtbGt51oIPndv9YzGTKDOVgXHX
DMTEAXN5HQBeIpPe0WrwXi7rMyuIVg/gi+gXPCt5Wmoh54NKvN+Q3Q0ARVDVV8mMii8kbZSPQQ8I
DC5LnFlBXSfOoEuOKB36sVMnl4uJ1Jt5GDuGHu0Eq1upA+38dbi5LOYshCbFR+Vm9Nyoh+GdilFK
2VNr4NMcTy1BYWos4lr5qrcay9ZgpcyLekXS+G9kGkCRwEdIZXyya7UHCLlvINMKIVg/YLa7XHos
Mx6NyUO0xEo5czGNZIB41bFyQq34VEPo0zWYdCJKuaZ+LRIkJgeDtPfvsCYLbhzWl3Wb2zYyK0Tn
I74/KNan0grPbMGvGwkwBvNK1OArNTX6JxdcxIw5AqxLA5cxAp+DkHMqpdHaSLCENAaDUN+MSYR9
ktvgElZ22i7cFjPLN44n6oC5U9c/M5DKYl6si7s9BJvRwQUPW7jFibx3KU03e7he3Bbe44X8yIx6
tGzKpMWAagWxdbKIgmcKEG+aeydplZt90dL+Jdi9mWy9NlnIWSyJmoQt5gCfbxGR+I2yl9wM7IpE
op69BeqCp5qxixOVJucsFEVgBVPkZBpp7KpyjTrcNoP6770Gj5QRc5lcBe/DScwihmKplpI3rpy5
Yo73zstohwuXxmzGwHESUasWbwVdA6uOa3EiRjmU2R5y18jJ9q+tXvLAf/rXx4iJfYCmOLi0K07h
pnIPWFI9ayJHD1pOarLOFEa7vX+djx9fPvg+0iBMRRrT0ypqlRkIuk++Jc5uIIGmeiteNelPbeyx
C5fGdmZs4OTUjrZ4FI6HqrAnfubUKqX1HJc5Nf9cG/pVqffl98vrN7NBiMI90OrJw2fasUtnZ4j/
QJRWCDuzN+57aWk2cEnERJteCw5+7iGiBNnvy+CXe9KKvv/lsiIz5/NEkYmlBT0t/IOFFLMV7AHf
o1LB+KIIS2+lGTeHHLqNxxlpuuEn121bGuKQ9jm0sYX6BOCjfbC87SAHLl3qTNAxx3xZr7l790je
FMekN5Ug9r2MOzCv4M4ugwx2XN+wfbn45nnm2g/9TZBF67+QCgjFmHjmYTN9c7agulZ+WADKkMVX
1IXy+JcsdXauPiSK5FB8vyxu7gFK8PJH3mhDRxYvt6lRCQXy/IPs9GVvC5VmQzUIMddTq90n5Ik1
gPf27oLc0WtP/NOJ3Mn9qEq5L9KWEVPqGjZKsFaLx155btVNjbZ9tskqJh7CdN1UO30p3TBrSUc6
T86F7glJ4yfIpqqE5egADXXCQx/7t5LW2oOW/Es4Ml4LJ7pOTojaWVz82airfONLiV1Q+tfbpQm7
2XN4pNVoz0c7OeR7vylHy+kty+20+ntbNTYWS/8fFeiF7ZsVBnEMWAXkLwBtPxUW17F/qFRSubUm
5BQuGRwsjI90zPWF3vN+mzV0HN+kZWgr4k7UNsH+h6frzsF/O2QL/ucMuRQiyBPyy4ljEM2s2cde
C0w+rQxf0kESx+qJdt1pYI/kllWD3ccgQuTJ3CJpErhN4wHB1Oxbt1JCc2Gzp26DIo5OAE7OiMwN
IdkkjDiILWUiwcRPiDtt3zste67dKNJLefiyCEF93o3AwNuYE6S4IjI2ML2Fx9fQYRCywHlbv693
vx4+3Lsnf7XE5HzGjDDO1QE0Cjf5eN2T1z7dbl/IlSYYktB50WyKkrZ9QxnQdtztQk3CmtrV5wDf
uILM6jCnY03dkSfHmeznobO6pfr5dvvPz3p9u761Ecsvftz//Id/2dg7m1+UJv/zZ7br2m5q39w4
q+3j4/b343Z1/fjy+PLzZbtwBEazOvZgfCoJLrKC4y8e6ROzA+NCU72sIc/vVM56vQ6dz59tYF8W
dJZw/xQEwhshPqNS2NXp4ottlkRJz+Kvrler9WqN0q69cNnN7TCU7Dh2alrUn6cj8KViJQldFiHl
4Ovrl+vV7ff15pU676u7sMVnuexPdY4kTfyUmPqSZwVIur69Zdsool9er08yxenGkBUcm0ZIWptT
VIIwswB0DeFlur5drd5u17/sDebgbBd84Gfi6pKciSLSIcmCKEPO7ffv78/Pz7492M9UyOl5ZKp+
/OcZ0e6N62yffufO0++n1h7/+d0zYx2M//V4WfPPUdfzLwI8xjJ5cpLTO7WUEqyGlEYSLGU8Lrv7
Hcs7tg44263jLKj/+ZddEja5RVsjBemtGIWtsH57/WXDyUTSartaEHXWqzCaDNOt1Jv+6YqYuB+x
q/y+tqpR1O14Ata78diPjgD10G81/vqbtTySOQYwR9epb0VdUxU1Mun7sfmNuXF+f0HbyAmdX5vX
zcPNw82Nu7CJ552CE2UnF0hTHORAjBCMB8zs9fp58825W3Iqs+f9eEnVU/UMX5LzMhzVW91CUIn3
fNhgqV+XzOTsdp7u3cQm9TAuR2w3BL2t1ruNfbck4RxqYVwwXVWhTpLI1Uy7YZV9lgpR/89OXRv2
22HduKs1XSq5+/HpKp3teAYWWmPnj/+R2MnxjxQvYZoDsaN9RPZb47y9VG7LddDTtF65h9XK4FTY
3JRjewwDUPzrK5gPDMJDfGHrNtCtnM7VwsVkjZnbs4N59GGT+8JMg3aQ1X+2drxGV7efv3FwxsMz
3qhco+NhHX/jd35u+O/Pw8Rx4mc1HuPL50mfBvyfdvDnq6Y9t0LhFQ2Ndf+c4X8+aPx9vfrn9h6/
YvwWfnEjjD9LX3AOL4adgBgFeBoJTeKYybpkGfysainzBQgmovj8wUV+sV/R/s65Gt3k6nG9FNSc
xTSk2KFEAH12nBs9KxYoZRUoBxO5h6Yv7UYHEtMC0jDSXCVeeox/ZmZPNn8ibOKV630q7ANT4fLL
7Hvf9m0o1ZyD/Yt/G4AbGf8fIjcXfW3U3tw8OF92XzY710X9378ff7IsuzV+7vrl8Xr7uHp8ebl+
3Db2b3/V2j+XmrqmD7ExPh4XhUCKOiuVjlMnpEVtksLoQP8sEKxgXvUM+LiDpDD/VXReY2xA2gx3
fpnGC052ZktgOdBo1qcexXjrxCkBxVr0g0pHSkdLpg24EWRM2fCm9dr+KkpLaSGEmxWnE6OrvJUk
ddozXDaZUR4GOnoOwG8UVLctV7bGxLN7+ZCd9SmyoJQ/6BxiXQ2QOyd6+W0ogkmKIAn0XElnGLGD
xyWwB//GU9aB8OZ7X6t03aWvsrHpdKeXn2LBNfXNwneMt8fECk++Y2qFUWeJjcd36HvPNmVvHVtr
I3kAnkrNwRIFiOTGwHFKbpGCBAOQmrCQfh+d76UPmFhWNdC10NPh6KgS3ait6du0H9ipRnk9FSM3
8T23hOblstoz5nyi9eRG8JS80fYtQusucPf5VQkHShyshcNW6L79hSjAMWRMSoGFbbLRlWc1Mq0D
EcTlGTzfm1x24xIMz8PKW4LiGP+qs6WkTkg6Cr+pT43XjDJD9Uvezp11P9TUZl6HJYLpeREUm3jF
0uIyBfvYi+ohLcZ2vaAvgIRb9dLv2H+7vGLngch4Nqij/a+QSUAXlIE3kMeNHLGi2mqrjJe5guI3
b8kBYDadMYWtHw3iU9ox8RXneXtTk9M40FkihLsoDrWlh9DsITn6oEmgx7jwkIcw0TkBRCSiUwaM
f5krzbs2wMgPHq1wV1jrsGECxLgNNaeUlj5gFHC+swajr4DX0Kg2CavlOlIHg9m9cWbaqSUnEVxF
3enircZ4nxbambCygBtuna74ULXdwn6chSmf+/FH+mQ/hF7ttb7AhDNxE9R3g+HZcvhu9qu2fRUB
VC7XVbmg8byd/RE5WXGL/rBDWqKw4n2Poy99fpuovy+rNesDoHb63zWdxNVZIQ5SPooYwu9i+cFM
dmLeH4bNwViqmi4pM/750QNFTTKGojPWT9n3d1nzXbDEtbzYATbrSI/0mXhyK4JuozyMUkChCQBx
Ujet6RgwtRqla1gLbnsMwS5Z5MRtZ1YaaaAo4GuGh7alJeFO12+6dBPmq6i+8iXn8madTyxObHDi
sQtyv/tGQF4Kkcib97uyle3wHr/7u2y3/wKIxSZ6xiDf/21D9HhP06ZC3ZS+aEZNJ6GorhRx6WUW
bV/5Y9j+8Pdk2JdorOfs40jGdJKlkSMpYWQY7urIs8U6smXAnofUvbyEc6HNsZQzH6J1rV4gJYmV
Z7lVXCaCxUMbgfG2cHjnLJH4nckIwEjoEpgc3raM1NIKBPxFfu2X60S6D/u3JmzsRrtuvc1ltWYX
70jY5BhLsaZ3Bwlhrde6uv+4p0mmPLxfFjK7dkdCJifYwwMSFSLE4NqTD7eJvo4ZFBO9JVc7q43C
OI4GGgpdnBNzM+vUH/qKKzwHjSL76A6t3WvJSpPcspBdM3iKFXElZTwRUqcpV71yH3Q/ymbhM2bV
/fMVn3nOI4fFdPwhFHK+It3TUPKj066U+MkTVv9+UUnI8p6gTZdk/MRMLIs7XI8o29XDnRqtLPNO
6FbmUufh3IoSXtN3SIWdUfjJiur5IahasKQYvesoRH6rhNhu9wulhPMUG26CSSo680ZOtrOXY09v
ngjiBoUjUdg7TVzEqq3EGYQKctH+D2lX1uM4ziR/EQHdFF8lWbbLrvvsehH61H2L1PHrN1S7O2PT
Wgv9LdAvgwEqTSqZTGZGRpQO4j9kZ9DbaDZhavNb254qEN31Y3k7WLQFRbid2fXvnqBW6oikDJnm
TknEPTvMtN9Km5mJ0wThoG1Ks1Bqvx3HstoYdt51RyH0QdlmuTkgM2mMyvAMvQjXBnGXXAJ832CO
0lHau6DlykAWRHjcZW6tal4RbHLVGQzb4eMKXGUp1cJgDXIczBAi05fulapS9ZpQbGTdhOBRTuif
rDLXdCEWjYDTns1c4YAHSp4XcCMiGPHDo6dsD3EYOWERrcTAxf1itjLP8gHlJs9sWCLi9TQBchaD
msAbhs9GxdTnAMDKUI8rB2lpORgvB7RjHmcHr+B5fhGg71CPUEYA7V3u2OWjyFaAPYsGULFTQeYB
JJGc9UMC1CRZhsWASx6X0z7pfl4PBcsGTA04FQWxQEaxsTAZQmYAxTb19BfLFNduorV5/8t2Bs4o
SKzR4LXx6gYM8HybykbL6ybBDOzQBls13jANL9rcI5anm29h0ns1ORb2LGK3UlRYXt2/huf/fxJO
RRVCTiIDao7WxXfgIVwj1FaOzZK7na5NuqDUNrNz0JEDHKB9Ax7a04cNsU1/NFdu2zlaymkf2EQA
lLMowOmyJ4D1nNoYCgdQhaqBG9U/h5njsH9vRPLABmhYGEV2VDB+cN0/FpcH8CZGVjHQcjE/naP9
2AUCZkeBCSW11r00oT+yElIV5Nd1U8tugnsCBeqZNUVuSikoFhfWjAEQle5awZGW96OFcdW9pv8u
651pPhLthYrddbPzGb3Y2Bk5hXa0YuD9fu4jRlwCVTRjHa0metDAP1z8qodta6dbo/evm1q8ESHG
8kVebwD0eG6qjgwNLOQI5aRmd32suSqQgV2Ybq6bWfpmKPT/Y0bK2LPW4GUHYmV3DHTh6D1U8iBR
jMGb+4RnK7u3Zku65I0UU+kQbcc3K77Z2aFIb7Pqjhcf11d0AcGZHwO4mTA2DXQTFGwlM2Eej62O
29jFY+Q3B+q/VrhDswilYsPJo+YhLTKvxPB7szbXvBhCLIsivKMqibHw829WGiKitQb3qDs871q1
Af/0KkvZmhHpnQ+8ewHPgBFMAL71gfJCIaJ+fQsX3Rx3FRiA5/xS5rQmI2XDRHCTjIT/rsN4X/Uj
qK/Yzu4/62YNQDy72MWhOrEmLUhX8MgHu1bmcnVCIq3wDUquTth/B1LxPRDsTjXfr6/vEuYxXzKY
N8BXwswBEBjnH8qkOsljApNlVD32oM9Qq/iVQrEdmjpOH2SeWaheV1SVE+gfOhs9jRset6sNbdY4
/5f3+t+fIh3AANxIWVbj2mFm79YER++uqzccBBjZGq3xwkZTBXMj4EaAJvgFVXnbaFOdB/CccLC9
qt0m1ItMUHqA9cn+JGuEt2vWpM8ac7sTUw4co4X3sjW91uHHEGro0+DJxG6sNQmzheAC9BSgFoCQ
gG5GhjO2VWNOWs9xfZt0i7ofJ7/M7sme6pVLbuFupcji8ICYiYIuODyNAVLmTS6AfzI/iubF6jG1
fFMYoO9snQbSWrxaaYwu7SPEtDSI62FluFfPfdXOucKmADddNj0MtRsVw0Hb7HmyEV37l8h3RE46
+4cOklIMfssTnwqxmlCpcOe03D4MyCucgafwETDnBCl9sIy/Hfn4b4OYLtd11G8wrnC+tikshyAl
CNVJr205sZ0OLY0e5+z6eV/yDUyw/K+Zrw7vSWrXtFpldrOZAM+ipL0FnVRQaf6g+dftLGUlUKEH
hMwE1hRaXdIFUDOTd9U0S4BVjeYysFxj1LLQ6sOYGY9kaONHOx71n0FtgU6nANg1SiwegdzSKmp3
5bcs1IPRlmVoB+Jbzriq870lka3lna3ityTHCnzpZg8+9WDO3TGL6xMFAQ39FFZ/v2530V1PzM7X
18leRyDsG0SkIX8fyGNd4iBG1lsZ2VvCpoeaJk5flCtH8ssvpRvkbKlSXm0GQ6C3hZ65lfZ7qDaD
2GrGPmRHyvbUuGfdK8/9GuTUZrLvg5Un5FI8ON1m6ZODA1WlUC/EdTx8xsonxuOzCSRQ/MYE5pe1
TrxWZF3bYCmuTm1Qx6UFg+VIHJ6919NrDpkLrUzcPv9Uo93177lwP1E8xywAFjFPhPmb8+/J+24q
w5kTuVPAk9zuOgo+VNtVROj0a0M+yx8SNQXwl4NdHOS758bScAgEibE23aoU1MZjAED6Md50uQHu
bTX4aYRJtUlBQnCDKbxnAllDr6ed5aIAzHCJR2tsd0urB8jAmEGJkBSVK32sr+rELAx4VmBvqInp
6GSbtL5N0m2dT9vrW63Nn0724xNrckWvTPSwq8CiDtbPe65CXKJuoHPSPSJ4uVFpeH2eeEWj3daR
X6me5tK9Fb9UyRFBmuRPCkQyHwaPeGqy8sMWUk6KqwF9cJTPwO8qhxK9BeWQhV0Y0BdN6+oeV8P+
+tqXQvTMMwKgL3RUMJFw/uWhjxxBa2+OVmlMU28EL2jjjBS0581Ux348sO757y0CfAtQI7TBUJKR
fE3U6JjZRQCLcZPc87BFnUyZ0ttaqLEXhF3rXLc3r0D+uHiNALoCjARUhqVNxOPDJEAy41GOmf+A
7yd4bPT7uo3FC+jUiBR9jWFqlT6CEUEYc4YKRB0h2WSm7nVJD/T6sJ1QSSkS9jhQFkOb6dfKD1i6
dU6/4/ydT8I/eDNSDfk8kvl58qv+LvirNW16FWCJ90G7zSM8JL5dt7nonQhM8EAcUkNWC8GkXJgm
DVwn66EHlLfHPlhjbl/0TkBfUVhFWQqA3vNVqYGaTgDWgBi+PSrZgUIsQ9uy/vH6QhaDDYpfIJ9T
IVBBpTNgl3pTW+UcbMLiIdXJTR3Vz6MN2hHO76Kw8a6bW9w3iqwSY5WgbpSx7koX9l3OEG1mjtFD
a5XsaE3223UjS16PY/2PEckfqgRP9EjAiGkOoLatHZKkXq19v25l6c2P6UnQdwLvQDU4wvkHypDM
Fklqwe+N/LHpVTdh1T7uox0BfcGUGjtesUNv/qbsP8qzUG7F1OaMJddlrhjoNUQsiBkeHhynLP6m
gjM8ajRfRAFkS/Ntbn725bAFSnslKl9iTqG/9WVzpkdF3jmfxZOzpg4cTFvmNKcebFcW4MIfqBfG
b/qo7QixbtrqpQmjA1orHjMgdIhpaHcE/V6CBKWjr0YS7QwOlgz15/Wv8cXmdRbqvn4YSt3qXMNF
h+D8hzVhIkrAmTEQVJLWIzxMbyKzVDQ3A3nAmxYo0zebZWwPdtseApNj6jW8Q3+6AoTCDbspcOop
jd6LplIeikBLAg8areZM7p1yEGz0Q3dTDGCwdsrR0j2qRdUvnoiw9zSSD7+yIjF+R0ET+60xQAql
jy3tBwjtzX3Rj+lhDG0+uEHYTE+cNepL1Snpt6CtZ2Bc1Pp1Hrf5kRSc3aaKKFdq9BfJG3ZGRfUQ
M4oIWJeAMkA2Rd7CT+lI4i2xJm2Dbu++qppmr+tl7o02JsRGVJJWXpEXh31WY541lWauLTRVJF8Z
7Igm0xSClLV6CQqUGfQ18OHFSZcsSPdpD5WYMcmjHAXLClnv0eI3wRq940WEnG0Y6FejyIbZbHnI
Mx+BZ2d9glWoR2XwuPgmqK+n+7FfCVtfLiq5MCyhiQY5FAVMclJA4XpCwzFAdsChf9Z5M1Sd+ghf
jvYc7ye3eoQ00spL4rIq9bW6f23OznNynu1C64SFN6M7+Maf9NBvbG/alsfsrt5DFcI392uf7OLt
Ihmc//+JwczsGosKGFS24VP+Gh/T/bAB3cvT9Xiw4PSneymntWYVR1bfzEmJT32oDbe+ieWIlTRg
zYrkf0kRoTY/51fDT/DjPAZHyHMS76+Fgc637CuFP9kyO9QCaPHCSnIMIEAYvbee2MQ+XekUXV5o
kh05W1SNDu022DEeVV/sukOzQVz4yLZrScfisf3X0b9YwE4WNGk0R34AQ5aymwIvbPaB9nr9+19m
pUh40TWc2dsQ9XCEz/0MHQahdFOMMmv2rYKYMFKZUmxG6ymgvs22qfaHKn5JV6pZF0nbl9X5MTmf
XyZP75gRDyw9y3I3YALSmJ0TB7sal0C5dm5nz5JiBZYHtdhZqg51LMnz1IxnrYaZMre1+KbUa8AO
30vlA7e+QwN1YwtIXLeEb4Fw8MJpVS1v4Qsi6ZlJ+iiaRcBonO9uZQQJM0qkWAl3+03lF7vyqIPr
6BDs5nrr1qycYqs+h+/Xv+rC9p6ZleoQWdKpRlTNj9X2ZhIu0X8BJ5EF1cqz6RJTNl+Z0OFi6Kzh
7pK7zij6ig7dMBTIRVOApCyKxC3SA5AkcJQjFIMDjGyl1fDDLgx+Vwx9pTuKSFEmGNL2pqdD85SB
ZjmETNmUvzYgKHyoM8J/VIxMK7f7Zf0CvxV1TIzUQ24a5EzSp4jzypzRJ5mrPfI35uQbXXMiT9lP
N6VfCkd5aXfXP8LCtX5mUPoIZgmJNoz2Y3PaRx36eXRNu2HpK5+uSIpDnRF2NkGy5qr6BqrLJaaT
g1hxk79lC8G7H68QC2r1FHXni2ESUouaxyryE9tC94Ond4WOWrpoViBAC/uF5zHS9Fm0DnRq0rVe
5AIsTRiTcLndezFB4jm417/IUoqCyd6ZX2Oe/ZQfcT0EBnvRYCHaCIjxRis2gmtOC1x+o+orthY+
DmolM2pKRTcLdfvzky8Uo8oEeNNRHHJE8dkM9125SdI1r15c0omZeVNPrgjR9zW0sJALjVv2DAUU
zS2f6CG7Dx5AsPunCJ00djQ/wW1br4TWy4oYrkEb/VRAc/C2BzvYuWlDT7sgTbFC9dl8Nm6MDdkk
P4zHH+Yd6o9QpdvbhcN3ANS48V53x12yhZrb9Q+64DJnP0E6YqnJYs0e500uvln2bTKt/P2l2/HM
gPQVEyUWZsxgwPypx04XOLEjHMOLwXiG2fof1gomeOnZeGZP+pxRnEUiieCh0Z7flhibg1bxtDW4
M90UjvpItuM7xvndN/2lW0nRFjPc0885X2UnnkRIpmeGhqU2H9BU3ce2J95BfF066uxIbveU+n8f
IM8WOx+hE4sREKECTHGIK0MBBrlNOPx1019yUSmkJEpidfm8pkJL95YAV0O1soblY/7vIZgz35M1
1FWU1dOINdRF6DMd6m/Du4UJSNW/7umLdqDXPk/0qbOa9bkdU6CADpUMTLipj5OJFrz9vdPvWBKt
hK2FhAUa9//akRzQYmk7MhUvxRAsIeK27d8JX/O0OTBIOdmZDcnTUivQWvShIIwRPiUBunD5pkDz
Kex33XSrNY9xsVfY9/E/uC7PzEruhvI5I7E9BwvD5Rj74LXiVuVBX/tUa1soO11UYoCbY3mB/WxW
9w1Qs3rqXXeHNRuS243lFORaBxtN+DTZuxKak8bq3PRidMUwJwgf8HS/KEJyzHGCzRwbVkNhmZse
gzAVFNOzwqXK6zg6RvzWZM8tlLYDMEzz7IWsZR6LTy1MDQAvBPoJyE1Lbl+2dd6KEm7Pa1+njyL3
CxXSuTWUwRg0c3qw2RyzcuWsLRcYMFyKSaEvjj7pC3ZmZDXjXDZsvMEL9tWPCSPxtcMwyRzem251
qzwNBCPy17/pUoY696f/MSt91IToCXYBMm/WluJdOfih4zSHweUf9XN9WHvGLkWUU2vSww9EjtPY
qBQVynxXGbeYSbVb4P431xc1/2b5rJ9Ykak3G5bbULeGFbP5KCrQRt7aooIsMOKkH+Qf140tpiSn
1qSURCX1MNUarEGCfDt4IT5Zck/vkAIlTg6BDkf7CFEvip6e9ZsGVLBe37hijZxo8RI//RVSVlIO
vOpA0I/u1f1n7KS30w7qS89s81vbt36AQZsKncPDYW1Ocikm4LSCLgygachYS147VWpa2gpSwazx
mqZBGdml5On6Dv8fPvqvEclH+wmg72bE2jpfeOaO36Gm+D0/9l4AYfB+x9cyvMUM7HRVkpvyBnQ9
rQqD2lbN/GA7vISP5ccA3RjLUZy1IubiHgKjDwkZNAyAyDq/ZjFOYLB6zvfiAsnzsUt2/dozZ9nE
P9VeGQJZ9k3SxwNCmpEnDgDbQxo6rVi5xhdC91nZQ3JBkaYKsWOUPcp4cAr7Tl3L/heiB8qvc/Nd
A3QYtHfnG5VR0Xa9jQJOiyCckj8D2m7R7V8TVeLpeWZGWkcX6V3cMJjRw2OYHEW0M4OVaL+4VScr
ka6YSSN2HaZ57g7a5PWt4lThy/VDs/DFzxYx/4KTHJE0YYN6BBaBvgvwdX8i0TlmtcKxuHQyLWiu
gbgKqFCwBs6/4sTKBKQzJo5gJQkN0KChFhBlkGV2iuIOpRnYG0xvajdV+Trw12BtQnM+hlKcP7M+
+8uJ9ZToIsFwIfJTkWxbRp8hCHEYaeGEurWBjpiXANBU2O32+tbOMe2aWSnmxVkS4vWNRU/6Uxsc
M/N2UL/pzac+rRyoy2+IwsGXLJIB9N0FI2Pe9rXVKlAGgKBU5KS8vsstAp3naKUwermPwHEAE2bo
kFyBZrjkjWbH664YLcwYFpjb5rcVpM1qMKvpe6XDYO1D0a80n5YWhon3eSgA3KPg1D3/cEOVWxgA
p6mbAc6uvqbRE2m/Xf9IKyZkiJ/JrYIFJUxUJt82xofOLa9dG+FZeL+C4xj0GlDjQjPtghAqUFmH
JxJGkibVyf/YlZv/YU51aHWnaxz6SW6t59Qrd9eXdhk8zo1Kbj+Sivb9AKM1xewk5Lj7tUi+kNPA
BJQ24RIAOaFcfv6B6q4Lo7gOYGJTvAg/c3M/2RZ7dsz2LeC6LuRGize6rdzH3mHHZMuOa+Prl7H+
/BdIQTg3iFUoMX4BFdBX3pvaRugCd9bb9b1cMAOmmrnAaKOJiFB2vlAcL7AT8BgL5K8mO+iDT5UX
CMlct/IFCzsPGaBKg4dA1QD6ZpjJOjejtBqr8yxHRurkT+mbKpxwk6guyjpOfBNvAyiQ6aGb3IpN
6OfPbDU7XDgNZ/alA1dnk9Yy9D5cfjP5qpf5xjf1bvQ1J3u1b3/R7fdfKwueQ8aVBcstPgCnmjyx
YTD4NFWnV9z0TRxUh23MWz746h/APp0Vk5dhGQ0PcD4jkULQBGvH+R4nykgaE/BhPKDIc/JQ34ln
ANqto1WhfDZt2afqAmkSuLq52tBc8iJIIoEmE8z4qPTO239yEZlktNQ0COFFWZA5Ux08ZQq/6yfS
7lUlICvnf2mhp9bmX3NiLaVmMhEdg4NFXKeOUX0fiuxFC7/Zk7Ybuz/Xt3XBc0AJjMkPXBAmJiLl
XU2qKAB9LRoKZegOyvdh5I5VPV83shDR7PkIqiBghDiNXCMf1KErKePIS2c0lIPmIH1ECmiveOWS
GUtHtgJGIuDLLz5TbOcJJT2e2Cj0x0hY7L9P5W0ULgA7AjkiRhVllEDMYpJrKYAuU9F6Gn3DcLHz
12pv4H3HSwE8LrN0Bf5DCs4GzaDAZaPRRuxH0foZ9wDnu/5BFjICCD2B4BGclQsN2jFiuVqLDrCU
wE+nj6jpnQRTP2jTqj5mx9BcyNeO75fOghQycOOgS4JhLaxK7utFE8lZFGI+RAc6fXIUIxjdPFCC
h0Gn8HMaoZKGzawMl9qCe6yPeqdWbWBXUPoiAJKh6NpC+oyg4h9Pbb/ve2K85UGL10isiGqXVHo6
eUJHQqXkVhdteZ9B60kguTq2Tc+PaDc2d7U6hvxQ0dh4sCYLN880Tr7WjdHB0nLlUxtLjELEdrvn
OIixq6qY4HSMyVBrDLakpIHqGbP+5Eo5+JNhjz9iMpoQOQ3y54i06XuFQfKDAfJD34SNx8oOrUNV
FFrk5QMTN0ZmWR8COL+tlo7RPG/Rd6OnhqS4A5+58CYlmzVLGgXSTFoG5LEWquWeW/A3p+lBAdUX
TTcdgE3rgwdGFP0+GZgt3J7p4OkdiqjcUzMa3yreRD6NBQudUu0wBNGn1jaK9SlGs7qsQNDPRwBE
Qf9N7jOwh32k9QSt1q6NgRujZg2aIpJ4tBr75kYY4BNDOToqDkWVljf4jHq40Vk6/tZqrcydqU/z
l5hrFcpnkOTzi7aN/7RdnWk+oU2BIhClILrnNciCNKPvvpVTKCJHRHbyQw0bfYOhcmNwgGjTj0bU
oqregWN6xQHnK1h2PxiH1Cmd9VtlKFGMXDUidYk3fz65xoCyDem2U6Js465yMcX6OyFrdYYLRbX5
JGO4Bq06JPgIGNK9IfK6jsIOcY88o0BVHD9Kl05OfmuA7PROHGLXejbv0k3t8Yf8R7SxkYZpofO3
NPZfvwJD6CCnBdExBmjP7xMzCKlR5DjseupbEFnmw2r+sXBB2mBi+ceEdGXpfTCUdgcTLPBN7mi3
o/sDdWTqaA+s8PTHeh8fG4ft15BGSxH/1K6U3lVFRsuuh90QInUkwyxfsb8eKdcsSJldN6rQ9/mK
lDhfbXw3aI/XDSy8scEMrSOvAAD4C5h+/nk6vD9KCBwhdyw18kkFpd+KKEQRsbYLdH3Y1GZ+HjDw
IRi5JSani4JY8wC7zn81oZ7Af+P2UMW9WJt8W1r66XUqpQYg7x/60MB12vNXgpTWilaa80tec2pg
/gEniY7ddGmp1QN6Ab32lmrFtmZQHx+rm0L7DyydXqnSa4PlBSJKAhhmO3ympuUlvPKaogeIZY2q
cCmfOrUkbZpS8rLqCS7vdtypzU2Lp/aaUPtCfoiBCQP5KMYmzIux+1iMmkA0QzaaFn5uln6+tZ7B
Lr4xAnV73TnXTEn7NpRKno4Ete+gindQoC8ywBI7r1Nuo7+eO5qznpNVSRs3qDQUaYBGBUYEvc6K
vdHwsvLNUGqvIJZ7fV1LlwEkV/RZ6hI1GBlIUYel4C3DFvaVG7exU0WubuxYozvmsO+TNadYcvRT
c5Kjt2pqjAWBuTFHt194o/InEI7I3q6vaqFJYEOWEI0tqNkbFpSFzg+UYGYT9ZXAM3DDN3THnn+j
h/wTV06DXhOkBLbKrj+wXfXRM28NW7rk+EjyUbaFyvcloMfiAzczE7Yj0jnAdtvAiahTubm+xBUr
8rtzBIWOFY+4UZOocOwII6pPFvev21j6WicrkYsj+YQJpHTESszKtLY9+NvQIFRvwauqoq0cJM//
P3PSGYtHo87aDOZ0/WcGDQhkyFUwOFHyft3OV7FWzoBO1yWdsKTObZXMr7D4O3tRUGt0piOKZrg8
j3SDhhZ4V+5sP/6xYnZGml+YRdqBNAjoKPCqnjtlgxDSBByzNAI3aG5i7v2Ja8/qiDJu7EHUrhvX
kQ1L53sGSJpzpQCT1NJSWaRGfThP1uhlUUHdUj+UnD/zvso3UIwSaDITtoKaWgqV0IKG5iRiL+QA
pWUiE+51Os+Fkt7gIMZ8MFMO7ta4UPaVXX9AAWGtl75occb2o5VuMOQQ5xsLAV6jrVNcNeWYUeAB
1HjapX2sfmppQCK3Nuog2+YYSVnpCizkBZg/wYQk2H/xrJDRvfjERWqBNMEtInNf8lsKcc3rPrNw
yiHWC/AwZA7Qp5NH5wgA17bBgR9W0jTfmJMSeVYDEaEgpr+vW7rYQ7AnAUGL+sdMJYB/53uIAblR
7RkvXEgEOtqwU/mvxng045/WGrntRVSZLaHSauL9i+kh+WvxhHdULQUkh0Ghmiidp8c7CxWzNR3H
C9eX7EgrSlrGURHFinSa+Xh2/bQxWQsiND/N2DczMG6qdA0wuGZy/pwneRwtelSsJpjEIwOEaF4U
PbVj6IoSnAk/I7HGoLG8k8AJgggI8qvySRsxuZlpFCp2SYhuibirIAUk4kcz/etEa95KE54xl3rQ
8pEKMZCPHzUlh6E2ezfzW5L5DWoLBdvUfexc98PFLTwxJV0CRTUwOugwNRIQNWmOlvNNlt2E4BxK
06P51xg2aWVS6NBjPVJYM28haOvSKDiEfb+7vqLLZESyITliHrM8Nvi8e+NnYT2NKshXBsceb7rk
ppn8tAeNk5NB3jjZEXN0rfi1Z09W94BGFdDzLyu/Zt7As1tI+jWSjyYaL0vFwK9pBCgaD4YpHFQk
HQGceGUdWNA4muJjLDIqNjxaSSgu8QazcdQkMfuIKXc0U88PCLHqNLTbsQB6S/uWIo0A/eAdARGE
rabbkZXgjQQqqPksWIZcNMjXPsX89y8WD0JH1Hc1qBzJ1yFeC2Mfk5mcUrUwdgZoMugWC/6qWOhQ
5PqOAOcl8uC7YTUfhrJyMV420bB6W0XRfr6qtAuty1LnwspsrF70731heYEGikw7d82wfguYtqcl
3VRDCtcYNqGZfvR9sQms7tjkZbFyzJZCx+lPkY6ZGZj6kHXYCPDVVmG0UdhvPbpV6vA/2fFTQ9IB
68D7hic5DNW0crP0Tbe3mlI5bfliobZJ8NQVrZNUD3rUrSzxEt72td3z1Qm+bgUlhXNnY6CqFTXD
ds81Eb3amNYvXXkEV3wymJs0uY/Gu1zbXD9ey/v6r805vJ3cAJOBk8Vr2ARVxVRvNJCeZJ6V5P22
yeLhm2BV/3Td4tLFjYX+zyovKO/E1PDMQBIJunPulkGNm5veFvFzzgoXJV3vurVL8vOvTcUAIgQo
kPXIGlIZCFdKrij425HtRJOrKI+mAXFL+mJbP5LezcrRiY2PMrjnf010dG5anvptB2KmNmSx3a4e
fNCN5Jx7uY4aeLoWIy8y9dkSYAL2rBeKJEHyHNoMZGo0WMrLtyjwm9HVwltUmsFFfANcG53caY1g
bzE0ntqUPIdOU1aoJWxaKSAQ1M8UwyXB0U58Yh6sejsFG4t48Zp692XVTVqr1DGNhU14psIuRkTc
hu2b7s60EAjdrj/mHMjxzgsyH88TDHME1toMwOJ5wVsMPSoQt4IA5fy8qG0ypiw3CvhN88r7BCTW
EL6J3jKydvfMf0kO/faJpfmXnJzMbhCZMvSwVILlrIoiTxexX5G/prHGds4pOwiDZ1GQCwCaKgbw
uKhYEEGJnSZJ6NghYk5hGJ+pyldGGpa2DzUOaHqD/l8xZEe16yZXiUIKl2iFCy4gh3UR2Pfrx8BY
k+5b2r9TU5J/6ujChDraMyhr5I2X6qBazezE8iprjcTz8n0+7+HJqiSXpCAWECKHqbI4tNqnxh4s
0CXWx6j6ib6WPn0q6psa7DTxXqZP6gCg/vZ6lFuKqSc/QC6uFAPgSJj+QppQ/srzG8U+qkbi2tpD
Hq918+dtk93y1JSUEYk6MFoWhqXbTvRPGr2lBYb7LeFVaMLYVeQLI1tZ3JJFbPA/16K0u9EUV7mY
LwzT+JWQQ1o5JCidaHB15TbJ1g74ktv8aw3x9PzYBWo9JlqF+58W5U1ctruqDZBw/r7+wZassJn8
18AwqgncybkVklgkbUUA5yzMPWv5K68irxbB5rqZxeN2YkbKmnQ7ymLVgBlkkYeuNPwJJuLB3DX5
mlz1wlfC+D1mAwFetCyMpUgrirP/cUHK+naTBQbzeiVvMJJAH5KOKJ7ZDJEDoGizkk/MrxHJIU2I
KIHjWoN9SyaVKSpuRTlUZtGFicmTznMKYlRbrDjh7GSyFQNFIqBXKMonuuSEU60HZa7jYZzXb9BM
UuLjODlt8Gmz0cHksqOuAYMvW5DgnECdGxB/8ObOJFvnG1qXAiR/tVK6sV05OoboMi4cPlF35CjF
9eaOadMm1gwnNcle56pDabgxu3jbTSA3D/u7uAAO2+o3k0VflFJ1bDvbZiz1E5Z6VcHcFETa191t
wQcsfAMdXo0kBPnI+U+eUtQTMqJCl4ciTc6c2t5Ywabm30K9hp7AirWlfBndYJDwgLNGwwyn9E0a
GwUFbTZHc8zV/Ogxz412lGU+0mmn9pueb4npXl/hQqBFHKIgAUVzD3OO0uvALG3byCajdMHI4MUh
mnx0U4Z3jX2sjXhlfQuHFw7AcE2CzWhG35zv5jj0WT1UWB668l4VIF9NnCz5lXeP19e08NVMDMOj
64Cxbcw8z2s+STSoKEicCqxp6LamhlpdtA/7Fy3FC7PbUUT6/5+5+eecmCvVZlLovIVD+FqyyFHZ
XSLuo+C16IWT/yePKqwOQ+lzawNqidIu5lUdD61ilS5IZzLbaVDKTlLVa7W32HZacz+Vt2Ww8pJb
+nIUnw1nAEcBtLXnSww1bg5R1peuaLwOZIdF9rsYX3qlWdnKBW8EmcG/dqTwHuYMCiQqgpJp7wSY
Wi3HJAZ6N25WraKAZs+WAyDuKfBqaQABofN2vqYxHCCGEMMWVR8G44EMroZyBLT9eCcck/lU9crK
bwDcSvStLX5fd5qlsw7nhGmwAeOfLJiXWzSx8nH4ctJO+ZnWn9T0NbGrmKuYALLwbTasnIs5Wl2s
+MSk5KhRFwxFa+ErWhCUmCb2nOtrAzSLH/DEhBTBIksfe1PABKmjY202PglrXzTxrZlm7yIaV9Dd
S2+2012UsdealbWV3WEXad3/aqJ7minQaQvvUVG8gdD1Mwltn6Hs2xkfrb2WWS09xc+sS8eClawb
K4bVRu0+rTd1Asan6onwX0H4ZkfHsnqGLmCjv1TGyqtj6c14Zlk6KDHRtGK0YbmpE4806J910dG0
kvvGKl/bKvPH/mnUoy0JBZjwn0cdQOBsJZyvbr50d6S6NZZ9hc1P619Z8Mjr3uuYmyf3onYzsS8m
vNbf2zXg42IsmrvKCEUAUcmJyziGylAYsBqpXtE90/Yh6P2kWEnClu4QMDD9rxVDyprTJOAlMWHF
NJAhceQq/qTuNPNTm9FvL9eDwUIuhrIRlFNmEheMX0inJqZjYahg/HKZ/UqKdGtVbyMjz40CHs7S
OiYm0NPmmgDJilG5mIPJJJX0HYyKEpQ4rxCrS1ByiKDfoRxpGDtWseIvc0CVwg9GXNEIBVseeMjk
JwKGrFioNcj/MONddZqjNfsR2LvrW7ngHWdGpINh5lYedOB1d6fhoUMdB0yXkD7B9q3cVGuLkXw/
JrZa0mq2Y/8AZhWdBXRY13g7F6Ip0k9MrqCKgQFl2dWLGpOIKVp1LjqrRvbGyo09bSBsinLt2sdZ
3LeTTFdaD9MwAFEqMFUF95P4XffPNHw2u78d/wHuGkQ6+PiA2MwI9vM7126jUgtspEplHjllumfq
a1R+2MPgmN3PCehLxIy/9wek7gD04IoH5FA6WmNtZVBugUUgbh3SBdASCI8q2Ka07K+hNfPi/jUl
1yzQc0jNOp1NgdAeDEA7or2DI9GZSvu/SPuyHblxptknEiBK1HZLSaXael/c7RvB3XZr33c9/R9q
4HyuYglFeI6BmRsDziKVTCYzIyNEfYy1rwWidKD0AKRET5DLcBtQgZVjoBX21Nbp79wPig+zJNLb
oDTlU2MovuZORRqAdjJMj+k8G0d9AiW3R4gV7pLOKApmjhFt74GuJp0bzWHVO7Ka9YKMYyWKopEN
vehl1AvtJm73S20cm24yCuRUENVSNnpzr4GMKMVMqFqEbKjfr3/ttQMD1AOgAAqyVDTsz/0r0Luy
LxvYC9uKJQWQwe8jEkhdvjejUBDOVteGti+a9qjEXzQ3JFoXnbqsba5qAoLZcHIVo7ypgxJzlnN5
m6RFtMXiBZCHtWc0NCnRwlukPi9fbGGqVhGKmiVGznX/1YRsxKMRUPI0R6NCbLVP2/dBV5OtQjPt
q9I665c1hr3b9CAWZCN6PjuAqLU3PFiCiYE/xHw040RLPKmgw+DoVR+Gbt3ryQ8thNxapquNE0s1
+QpmFfUOQgIiTMVXqv1geMZMG/S2oB7FA6L9EjwqQwLwc1m8K/RGsaCCoT+UyoOijE447hvqoiV5
3VVWPt+ZzeWInbzaqDHXPTWb0pZSND3T2cmmX0tdVUtT1gK+26Kdf93iWvfxzCR3asdpCEaDLiZr
VwYrF/XA4730YImxLQlI4sqdFdygztRWm7x8KK3X6z9gfckgM4NKEmIGn2bgsgVnU9qBZVG+KQun
aR/NFn05cCSj9wBnuG5tLUfFcv9njk8wEowMlT7BV41lYBqVbWHdTv2uq2wJ02mLAICvv5Zg/kOT
R/891iINt7UX1pl97rKBpirYGQIsN5h3MeSjox/gpA5ke4peQnU7am9lEAvWvJIVnJnk4g80u9GU
WHZYUR7C/o8M3cLu6/q2rqRtZya4i7rs+3QeZexqCJHhAvgMmWw0tFetbJvNTr18Wfe6xZWgCvYr
UIWoYEgDHR63j9JArGFWZ5AZW/vJhCSoyaz6I/I9Q/jN1kzh/Q+BEwqqVfQgzg+lVWcYxQmAhB2l
n0XuaBDjMRMw2WVsnEWQmpU7FJM/mG1CXkWsi5oGbcGmA6Ie6OBm6GLmR+Smbhx/9tX2+vat+SGm
SvCWQGxbkMXcsSe9rPt9Skqbdhrwy7lBu5TRlIbO0LTFzKZGVkIGmfX8qEtmOzhZjHEhpwrGTIA9
X3NPAvJaCBRA6vJiBLUPQt/Mpxi+U2HIJwC/KwbofdMQ5MYrXxGaGAS6DRh3JXD5868oU9lsyZyU
aKSyFIzKsvKExqmVfKgiBtG1wwCCDFXG5BhK9Dx/Tp9jyoiC+tA2wXyZv5ZTzORmD2K9TBq9rAh3
uPgEX3Pxdu4Vs1DegdXTgnAjSjfnizOlui4rUuD6lb/kxENKy0gXMczo92OySaz3ongN1Nc4F9Gy
ru7qX8MG9yIdyy6RWxWGqdTbVQeyA8mJrXvN/6WkPauGTeTvrcrT5m1k2Q29r423KHifi9tGyORD
r+8BHxHGdsr6TsdPkaTa1uC8AwGQCCq08q/YaGy13irZMZidfGKBBOyy7efjf4i0eClTjKvgMruY
PDBUXw2oWuGfNi031u7CEHwpxbvgY68lJsD1LTSuBnIQnj1AMVol83VY6dGNGDap8svPPHNx5HoT
T/s67m3d6ARLu6yrLIIX5K9cw3KMT1KTAtLJUpqBpSWQsg3NPWN+D/xbOnltE7hd/aDIz6b6BY3w
66u9+Kqc2SVgnpht6lY1MxVgWi0uNhJqnvr4rynzYgG4K0glgFUVYOhzC3VAArVpMF+0wAtV4pL+
JZY8Km27JLbTSDRtdhHhYQ6tBkzv4rACf8RdXNoM2nkzBNybkCPuMDtuqd3EPwspEgSFtZ07NcRd
+02p5UFjYBaXlvlTN+fPqvAdexG6l7WA1N5AL3IRG+BiakT9VDV7YLrD9s2EwGoFqgxB2L5IDzkT
yypPvr8mt2mVfcsJDS9QzTAiUDJSze4CwH3uKxHsZfXjnCyIc3IrseQq8vFxpmRPgISUjJINJl4o
IiiByBDn1qMEwGWfYOdif0/Mlz69qZtHI9xdPzxr3we6qZidWyIF5ZHAYzybs77MDAWpCUZU6b0s
K4wp5Q/Xzax52gI1AYesgv/4GpofytpMDYQGM4npQfZJx4KWxC/XrVy+VOAKAKJbaH1TEN7zoCC5
jY0ceFnMZ3TSz65SPUVSmQTy3UlL2DCGx6FBDDSdaqo3Vhe4AY6UWQZ22pn/JRhiQFxFiwRJywVF
nlrqA6aM8GKo55ayPOpHlmBqtKYFJBgKe5AskECBvK6MWBPPdjHrgl+wBKWzC/97L/7+AO5Y6FaV
ZsYyCqNDPiTvNolxyMFTAvn1IJNdYHkhRiU4iWsue7pm7mxo/oD3fQD0klWPm6j9aCKvGFRnbj8E
33kJTNfWxp0NLbemyCBY26RB0iIHT2k5gMjCqPcBOOAZnpCO0X6oc+ItSNhYQZ6jioCwq9fd6Wq5
/JgmvWIOywY3GElLFY8OGaPmn1n7rPSPKbxpAatMqNd0gubRWrxDjQiFKbD8AgXB7bKpTmECJXSE
VBJvA8NiVgHm/vipNZ0YSMreub7ZF/nbtx/9NcftdVVAnUWC+rEdhPOPfKrcnur7skM7YRE5JNbX
dXOrPqQhb1nopjHPy18YbRRbKG9ALLIznalCL/N2lr14EiWDq8vCuCQISRZUN5/sh9FcdDSCnSp7
Wg5FX3kjCRyzujFFGm2rpixQOQGVIwM+wN3nZZ2Feh1XCAUyseVgq0pOVmwm/1ekCgqsa66xjKdr
moJOO3KW86swmsyx7SDJbZPWbTVHJw99cifrA3rFx6YVnPa1q+PU2PJjTu5dEiXAfxswlvdN7vUx
kRlmjtqd0qmtwAdFprgELEnmimYEptTh1pg+U+kesmMCG2uOBwIXZHjAy2AymPtKpAHgvIjhEGWH
GmyHbjNYPEpFAjJSYGl1NSeWluh2snExtIdmq4ClABNTkgrMkn/b9+/Xz9Fa+D9dDneO4qqnMib3
kBXTiFWgYasiRjRU0p+zqWLNeFdV7nWLqxtoUQAEQUGDxzrnfLhsgi6fwCQwhre02JTyLgLpTizw
OpEVzuvwgrO6sYIVUIJYDLQfP1EE3UdEuUtDEXzkslEOJVCcWDzWFlQ3ZsXPv1QI3CCJTczvZ0gW
6hyUTFbJ9CplHf0yUmkHsnUF14+2D7oeIiAE+I9acI2vHOll7ERe4CVotvJHeizRBiyXn2DQL8Vw
AWQptV1f1Ew2PkFkL3DNlVC1jIMBXAfVQrRouIOGulIBOKmMBWs9Co7SBgWoZ6qPW0sqDlmAabvr
PkOxgdxFvmwsxX0GOeuLMcWZ1GOnqvias6y7g266kOW8bmHlsJmKQqFpstQBQR56/gkB2UqnGt0F
oI9/lsEtoCssTgWc+yIbnE/SNJKNDDg7KMXWYFP8mRjSkZjj5vpKVjz/bCXctxmiRFODEp5Qx6h+
N3YKShD1ibSGYMeu28G4xvmOgVgG9TFQwNsy7Vkh34URpJNRjRZRvn1zt/AfHzUBwAbxP8vgSRUV
SDhXao1n9VyD9pV19VQmLKTEcnwyou9lmUVYuFlXWa4PqqddOIzDbmzACRFEar6lUQfs5KSjNpkO
YeLMZjV4cxjGG1jr/uRyIkesRsnw3mwtP3OTOoYQYTTOgcGyKfEHt8WpM7YdZHBl6K41qpukpQLo
1jz+8IdZfo+DJjhaUTn9HIPU8B+STlHfKXpjThFKENscZCPwzJTov/0ome+NVMkURzL73CvLMh+Y
PgZDjI5+3fle7bdGf7TqRAJldpOQ0CNBEP6ogTr6IdWVqtp5UYTv5WSSiEmBn+W22QJXBdXlfDPE
dWwJjvpaYAGKdqFwAIQBowfcZy5xDWYEA95+DjoKzauRvpZ0O1bHkrrorl133rUjcmpNObcWxF0E
ODesAfDEgLFGTxuzeyhuXDez5runZrhbr0nAMmVNMEPU3yR7SPzHvvushOrJy97wnotOFBjfkKNa
yLfOV1P7WmipoY7Uv/osVUfJPJXeJWEMYq6DFHtGcWdV97r+cH1xay8OUMj+Nbus/iRxGNowSPEe
AA+A+rvvNVZkj2mTML13NQxjyvSukdw2sqVuJzC88vWspS6O8AlqYQChzw2b1dxKFm3B925En7T4
Ofcg59Iegv6lg2CQHkyuiQdBkGi7sb2dEwB/dQA6w2I/qYZ3/bes3FBnP4Xbg7Y2U4je4qfQgejo
xmuOpIHAXG3BhQ9kBsi0BOdkJZHCwnFDESDAZYwana/d1/08otmQYdBIfypSYFnMMrG1zL/tpOIL
OqPbZmqeSiqi4vsW2+Kc7NQwrz+oZSQZQBqEAn0x73w5RbJjAlPfSrS9wdjpOCAFSuJDPAM4sE9C
yT/I4L2LbCAJwi9/UmXJbhOdQGQz6+9lZYq3MegrCkalJFXY1Pnte5ho42sfQIybxTSs9uHQa/tJ
ltN7OcaFnAciMcc1F0ZWii4LKEXBYsijV+NgbtqwH6FrJvU9iuDdjWw2GqICfQfWP3HrOnlGReZe
Sz1QiKgMip1f1x3ocqoaE1Z4NoO1RsbnBA3D+Qc1As1oRqvLbH160Up5E5Ls1Rpy1sfpk4W2SGDK
mMHqbdLUjITjfQTIf6tFT63yRLv4xifPIyZSJVXE57qyN9DrAuuigXMG1kJ+b6CsrNJariDykYN0
rlJbxY6M+Q61JeYXoVvOMounjxFqC2nz6Vfa0/WNWTvkYL6B0iboQWU8+M/3hYYGODMjGSI3UvZD
BQjTaoxXnaT/nl6A5GOpiqEMg7cCf+8M8ahrFdx6GmamQ/R10fwIvQyz3NfXs/Khl4ojiCbBSoEh
Ab7d0xB0gIk5gcBHeR/x8qZvgAzWxMnmfS+/0G7jdwwkTGo1shRqIGACTKNdGGxl1QanluDXXO7u
UslHWQPirrh0dS5HlFMwkuJgoRyngf49BMIGk34iJa2VmIEvh+CKVp+Jkq6+5NsnN4SUWkhwQ+jb
Opubu+flz6PHmL23nya2Ddl2K8h8L+9baKlpmMEAKyDONS8Y2IW9oY4VbqQAArkQAR8BNFVex1YA
erl8Jpyb4YI+0ke1aha9PnCxsIHeTpaIe+nyWlks4N2zUFnJ6Hafb5yWThHJNFjArL07yS/57CQ5
xnRm1/9nPrzv+INnJTqAQGDx3SRdn324AuJPYsXtfZtHkN9us38HJ8HMaTTh9gzMHlqvtzWEXytr
01dotU7SBIqb8Hb2v+om2kyAFLIZ74lRVMNb20z0r3Bd4tJEkOeuzKLwiQq6TURYPJmj/gYt1iU5
8sfDnPwzUHJZ5l9bPHoxGoA2C6E/bKtzC3IGE+RnBzU6mKLXyuqaNBWVNWDmqMLXJZNQR20bsDMw
tLSMyAUDN0w33abtz1zyBIHrMr3Emk5scad47GkD6lTYwuMVOfkfmSAn3+p+YVPjY0aBO6KbQt30
4/N1wytrxFPMAscG9COwRC7NUywzagxa5PaQfQVgjVVy3MyUyfHesGL3P9hCmWEhmAJ87vsyPI1U
Q53l4BDMbQvIdEI9RfHkUsNEQsfaf2+oEsx2oDeNnAPQeD59LdupUoKpgq3G00FDllgogBHMqgj2
b6X/dG6IO3OlOtV6OsJQlx2S8GYuvVH9rZguCBpz9Nv7/ICei6y8FsXObNwuETwQLlNVmKfo5eHW
w6AaXyvKNSsNkIyCJEUbHClr7DbS7WHphxpPOfB7ivo7Ec1cr9wAZza5e01FNFMyCpszTTdWvCGZ
vzXUvdaKOmqixXFBpaxaLS7HGg144EHBjI9FTQzkTEQD2SHt7UjeROb7dSe9fCOfbSg/TYG7HOLi
ChaXG6i57dvGmenPuaF45NtjXO/+3RrSUhmEYHhigeHq/A6aRrmvUUbHw7+IXHWq7KQ+Sqj0JWCt
qLqBAUojSErWDvypRe7jaVqH2VQDFA4SKb1mBJA0sQdT30RhBi5YUXayak3BCxbtFgJiFS7zA1Al
DpMa68PgkzPlBtOg1RFNhaMEr7kkeqRffDvA46B/iUG1JclE0nW+m/6gDH3XEQntVhus1wRsh6Gu
ANR5Y8YPeLFd/3YXGcpiDfIukIRAendxPYSRljepD2uS9avJAnugghTo+yI7ew5yFrhLwQ9pWxUx
+hG6N39G23S3mbd/VE/al6+R/dGzxAaSyMHmbv5Z/ASWdQMhBZhDJEffUhgnobovGiOqUkNiuYyX
EKoP7W1TvMYArSWYgMgwmT/8s24NZ5L7eGkG6vJegXsE088UXU5MFBUxy9NNSX71JsaufcHZu0jP
OYPc7ird3PY56rZsHG9NZaNCCZ1E3nUfuQiVnA3uevXnYM6MEDZChGQfupRDxwBVr6hgLWu+iMcV
KjUodMIbuTgC2H8TKhHs1OVzqoJEWiRqtL5Zfw1wYUNP2mnOisXA+ISKBCEP4ShID0RrsM5Pb6tN
apy0MGGG4MsFDeRMRT4mMMHPYBYE5ErZsk0NMHg0eJUtwXdY3yYwBoAPAcJvlMsG/FHRewzRYg1x
s8Dw6vpR0R+v+9R3GOPDgo7hZlRHTJBY8rnNoIe6pPdYhf6ieG+YmnxNQevvES/Z5V6zFaKCV534
xB63qCrXOlkpYa/fkCfy1r8p9mNi+9ByuD8OR+VoOLJnOIJFKvja1xbJeTRt5yQEwAw7GSROUGl2
XTuzdeg7qGobTDfuwkVVAHDWpHFkEZXmqp8AZw0wnoY6IE8JTIJET4waKzb8myq7M5t/fUMvYeHk
3+dOU9D3fQyyDFwdk25TtXcnk8nzTaoJdlG0Du5IVboaaNMS4oo6ZRnZ+rIIEUDWneN/W8VjfWva
SfEQwATqHEbg/Iwe5mO//QRBbviVH1Kmb7JN+SISvROa5RKLyLeieRxg1lLs6fEh+5LtiGXICA/D
+4/JyXYvlpNpgtzp+xV74ZT4dATqoEgz+BdMJ3eSjF6SxGaLVXvtU/Emz7ypvlrn+T5O2XQX4iwE
Ts3iF/kgUs29ROcvXnNifTkyJ5cyeN6BifBxJCaNzaFbvELduGaj70qe8iMU3FzfdFCXawW9C0o9
QLDwmKMii0gxLylAfKy+qlfFRjn8oO+INz5C9XFfM+BoDonMRD67uswFUQwtdfyBFsT5Ms14Hudh
xDLHpGC65pRoM8S3tWqr067UnNi/rUT9z9XFgmcWQQ4UI6jHcjabxO+7UsJiswwk4LKbd6zy8oP2
iFnA47TBZP7DsB292P1nbAO+6alhLrbqTdVWvQzDiXXbymwizxS4xUrbXg+na4Hg1AwXTfEt0SdQ
YEZW3jG/hv7Rn+sGVnPVUwtcSJMM31d84D0xoGZXTNmXG3rfMhYcm8DRmclemm3uPag77V50LlYi
kIp2pkzBDYNCBj+0ooxlqM31JLGqeSHo1VQgwd+Noom0lZsdVnAZLFAJzKRxAUeNM0tL6xlxjro5
midhnaB9LRL9XvlOKFpgLFxGVRIoFC5gy35tqF0OSePYerGMBzkUDPZ9jy2fnWpUIMEBjNl9aCUt
ykLnh6snlYbJ5iy0D6Nj2sHWulOZ6cWOv6lYu4kOidsesgdqB+5ot/b8ej942q2Ol0bOsvvmDrHm
4Lv09nb2wLi2U1jgvKT2dVe62GnuJy57dBLmQjNqJQB6Q0yP3CbDIdFd1f/X4wAT+IZ4cINKCEPr
3Db3AaaLQeQb2mV8lNNHqgr+/eU48buM6XHMcaPsbwCGcr4EqZeDKBuK0G7VL1I/De1+CDeghAoj
gaEL318WcmKI26vA8nEuAggxKJjOGvx9ZPykqSsku1GW08sv6DsXUlVktRdnLJ1RllSLDgty9NeR
gXr2iGG325+lA2CFHXjtMdr3drYLWXyrPaSP1i5zkAF40nPhippmF2cEkHUZHTBU7TGdjy7E+eaq
WQ5us3wIbaJ8tZHTYeDlugOubOqZgWUzThwwa2OiTxEMaMbd7G/CbFcCkSrCLaz4CLpu8D0NbQFI
unM+mPgZ8bV2sVLdpH7DcmW7UFyYKToqzvUFrZyoU1O89DcZrUIlI0yN8z0tvK7Z96Ygo11bDaoh
4BQAQxHm/ZefcLJnaRHSoWtVfBT6SUvoWBz8BupjaKkmApdf+/ynlrgbM1f0GfgiWCqgiRfn6GIL
x3Ev3h7wsFMTnIdZuSnLRUmxXxtDYVHDFNd3SrcJvAnMDIib8+/rH+jyScdZ5FwusIBxSkdYrKXN
IrPAqF3Z+SE4Vki16Kdm2iIw9GXhmjPJ+V8rzbgiKEx2+1y6KdEytf9Y9mjLb5AQ0CZGMkdyJu/6
Qlc8EZVq+DtQjQCX8M3Ddhj6hDYaeEdRoUteqO7GtQAQ/d1M42IVbGDyCLwDVEPUOndFVdLnPh/1
0O6d6jZgBjP3xl32CL07G+w7X7oDdTe7Zckxv/1S3YHdAvYGEY+M/RpY8HF9vZcvBkyQnv4YzlvN
Oms0yDiG9mTH0Dm1QodiYN+Zj9QOP1rX3+RsrOzC8W2F6QXzBff9Sig7M895MuazfLP1sRep+sek
LCg1VsWPBfjbr6/zsgvNrZNz4HjRpGpmGJpclWWsua03ips+g0Hnsd2S7ey99DbdQNDVpU57a3nW
vtuiOSOYPF1drgpeBrySkMkb3L1rmoMFqhsrxLSnE6uQOnB0824Wcd2sRCB0i4F3BjEQWNH4Ud4u
UpVIn7vI1lpgWp6j7OX6Zl6+RrCZpwaWH3ASTOsA9byohYH2s0GQs1i6iw6Ba+7Cj/lWvtO8wM5C
17V2ZCewvHY+Ty1fnJ2oUqoelhu3SFn/Rr86b76DXCdwzjfSz+rYRLjXRRm8aEO5Q9IrXR6C3CWy
y2TTZPdt+XV9WZdusQx3ozX9Xcy+SPeiEEKPTR0AdRor7dby21uTzs2uLQCkrcZQBB+7fAuhIbD0
BNAzRgQC3uj8+6XpXCZdj4JIqNqDC7Q/puBaZ/g1M9NpM7dm0yZmr8kzSgaB/VtGl0dwHJfYfR4C
8QMwxIP4jRlWSrnPSM1Rgg4nfkAfIdgs0Y7eBfcDExYJLr/cuSFupRWN01SJYEh7So9A5c4MSPny
EO0y+4fyqWxMi4lI1b4xUdcWx8W0JMtnrdFhE+DVZ3kv2/S9w37+Me8iGwBdln2IhD/WtvNbWhZi
TDh6POlLbyiQyF1mz7RKYzR289AZrXtAIOXYgZIi80VA3VUPwjVpgYAMiLULYl156vVYmkNMgh5V
J95l7uBaLm4OdEcgSBZ/Bc/GTW/aEzOc8bMDZ5HAgVYu0QWu9/cHcB82snTMVxv4ARlTN9IWCqjk
aH61x7ff5mbaj05wGA+YTnCB4S5YfkieKfCEtry/bWe78hlwGYJftHqGT34Q99XxBhpnK45QXJhc
vQGLYr2JkCpjaP96rFj+Hd67AMdDr9JEFqvwnZQmnTu/6yCYHY13JGwA990M5X2nNJty+HXd1Jpb
gWMWxEx4ioK5mbutkkoDApPClFl01kOSy+PDkDaHeUrqbdE3ka1Mw4faTOMhicbP67ZXD66sWwYY
sKFtwo+5DIE6SrWJ7dQQm3wjdxvR1PRy4/MbCSrA5TGPURbAL8+DYBCDzyzXY8CrNMjqSch9jBYE
4tGP1pjsHsgdA+zl/2FRJ3GXC3ux2kVh2SIyRNV9DObm9p+RyEDYnfKjcFlOk7ZU7lUZ8ofh+NDM
n0X01kLdYUrAbz+LMvQLj1+MWSpG6TEWKWNE7XwD0ZcN6rgDGQte38gMDYliui9/KyzjTUoBR72+
dyvWFrVdsOYs+ROecefW5MgAT1kRV/ZoZj/Msu23SmTWboir7KH3JxHw4SLRAIUiHopLoQsgyYtj
FgZ9ZFZWUtkyxtFZVyVQryFKwsYWL5J/XxnIyZfZ8AV4xDPQRWnQW6FcVxgQKL2wzt2873djZGzb
rhHknxenCqtaxo5w8cLj4fnnm9gNA0jWG5gy43abGaMXGo1zfTVrG4eZJoQLtOaXHv25CT+UZLR1
8goUEaAF7IPmtxFKnaPMxp/rhi7r8FgMsmjsGQ4xLqIlfJ1koRWy37Kshwr6JVB6k7sDRDFcq/d3
pWx4clvfJkq1J0m5Ib4ICH8RGTEhhhkLXD8UDAV4w3GmLXUK5gKER3Kn3kqp6ZLi3RofDeVVmbuM
aR04nap/n+7GgjH9Q5EmyvAX/poHmXMXAxFd2Yo/ua0/u0Wb7kjWb/SqvkHXFZRnDcsk1ckyzcun
MBZ82ourZ7GP9gMgw4AcqnxVsu7yVq1UubLLQQc+eZwMDL/2t2B/Dl0aSxnm/zriXv/Ka+50YpNn
PuukHicBVWFwdDnQwPspgwgpT6Gnfd3MWnQxsKKlzgWQIeUCZ2b0KToESmVHkeXJw/hZEW2Lqv0W
FaXNdVOXmHpsIxBVaIwjaOIlyGUKUW2ldAZ62C4gIrxMjNKeOgEktEjUOgl06c2ucrL+NQHBWt8H
3v+neW6p5giZoaCC+aYbDTfLwHBOowFJBIUoCXTvbdwgd8hbJrzEgw9Di4++WX8IfsQKGxDQ4ECV
4eygncA3KiN0KqAFoaGGFMb3ugbR+gH8DJZf/SKTso991eugkNeFGDpAzBLgltY+NtQaNSAUCFTj
Ze705mY9mbVlVDY4kW6GZnwsg/lRCuS3arbery90zX1PTH3HsJMYtczJQgTFhKm27JxiyrO7uEcV
Qq+pSPJgLbajX4DJL9TANTyuzmOSMrWmChFF3FjQHVCr8n2g2uf11XxXDs5yJriuBSDgMouODg0f
3DPMnCD7U0qwK+8qClwDksHfXbJNU5XlzVvY6gc9eJnKnT8+VeR3bJV2ld5I5Sabt0bu0QkqXm4Z
eFq5GdTd9R93+VUxtQvAHgZ5kBdjnON8/c2oBbToo9ImlaOQmXWAvE3KZ2w9/gc7370ZEBCC7YK7
4EarV3tQhZd2kfpMA1dxDMxUqu5pLtKzXl0RlrQkwYDQ8k3fUCprf4jS0p4wydDOjwZ9m/y7MROk
+ZeOA6lUlFLB8gqmV2DJzzfOGjU6mD445toh1e1KanXb95H1//u24SSghY0JF3BXc+7ZdJLW1CHI
FvtyTA9g6JNuilrRHQUCWZj2agT0yJcHb6HKxXz60t0ChS33lQiQJOPsg26sNnwkbZ2ndYatF6KE
e23vAARAOoqm6yWMG9m8mqQLjnk0tpn/W0nfru/aEozPDxyWAaIqrAUz8Eipz7+NkYT9pGd9ieF3
Ry2Zj5kMGh6IoqGtsKPdn+vW1lfz19ry9yfRihA/UtME1qJBc2c5OOqpCDe1nMKLBf0vc7qQUFJT
s9LRVSrBNrRtuk2oeZNsS2PmRTrkIgCXAvz++qJWPEFRUXFdptgIqiNcXDDHMLb6UQUjLho+1ryR
ZtkBB851I5dFHxwcCyRSC0PMQo/N+Zs/DsUErgmw9WuZoxejbZgSJpBivJHjH1OsP/fFK56yTuI/
gFrhc5LLA8Qxa0t1KkU0znbJEcH9GOX8OzYDyCn9JQe3rAdpRsRt3QCy3AluI9aaP/KuOPQQWbBm
yU2Hm3GcBBFlZcvxIAQ4DfcQlJH59rIyom4QF+gbZIH5jHdbYIM3rLGTJhUlU0vU4NyJQt0HkkIL
tAIpxflKi5JEEWaGaqhlU4yZSi0caJbvKyP41PTuLqlAMXX9S39Di3mTyME1sHphWBAV23OTaMzn
5mC0tZ0flZ9LxTRyP99jB5zDbmKHm9oF/YbbbV8GprGHfx8gNDGJSTAxArg60hc+eaSmFGrK0NV2
M7GmZsFtfj/DrKO5wU1vq69qyvCqu82etwmTRJnr4jfc0sEWhGG+pcOOehC32wHSfkktoHii3JRH
4DL25i6xfxRvxS7ZiOTJ1pwY9EQgY8B5wBOP72KMqg8ypBb7LD019ryFGoYHMtLd7ALYsY0F14XQ
Ghf6wtQIZt3C0ipX3wd7AKLvUieCdMPdOz3kopfUytsVB+NkcZwTGVZaEdJjcdMD2FMwCMcAWkgd
w4vF9ejljrj4aie2ljTjJKrrJMZR7WBr2HfuB4p1XvcG6XoGbqTNeCdKw9Yi4dnSuIue0A6zoMvS
2jeMLf4yDj3r9xjgoqxkwVPr1S8PmehMXj4nzreTe9PkkB0bSAGb5kO2DR0QgTmTHR4ttkFzo3Ja
l25G7x3KwJvce70eDy5b4xitQAFiKYDhLQPQ8/n2DqklNVMN2+TT+p382vg3CvoZ3QbVgXlf7ITt
hZWQd2aP81Qt6uSkXD4nvcGT+w4qtejctm8VUC5zwJQ7KMfY6Y1p54IrbuXmPrPLuWw7TBbEOGG3
s8sN2CU/HjVPlsXuur4+SBwAs7tAWDn/SYlShsTqEeH2itf9yW5UJ3QAfLQtu3b7X9HuV7jvDpNw
OHUl+cH6/trlfMjKMcRF4wGqhG/JL1QZAuYf64/aJfbo5il7eRCJkK4aRF2dgIUSbbBvxzo5l1qr
armyOM4gzUeMix/aXMR/pa5G7BMbnLP0Mway8wjXxWRTdLMb947sJvvu8c0Hog5dEmbcKrub6OWP
zqZ34L9YsPHCQ+TQW+v5xfz3TEzDKCc1QQiCohlfsBsiLTJjRcFJKZ7L6THNvUl0OlaeTCj7Iduz
gM9dVErOD+OsmUnlJ1ptp3R0wMFIFLBy+DdBL7oKVw19D6TiFYxnBncapCImRZLTGo1ue9pH25kp
75RpDzrEWAbWONVRRu9rvu9kwSauXh1IMfHSVSEBDNvnSwxp1VXNBAjduOnNbXkfIO1w9TvJw7Th
9dC2usYTS8vfnzgoeBcwgD7C0kKwaAP6xaAM+R9MQJgHNUUTqFX+DERd2gdDiu9V9S8h+ER8dVtF
O1OUuayuZOHVQHsUyQSfS9Q5Ctb9BM8LpKOePyoVGob2JNL0vuyK4ipARQmnmYDqFUfrfMMSE1On
vqHj6vscHTAcssQz3IDpO/MYpmx2233IbgdWbP0bYycSWV2+O3/N492hoJuF6gz4LM6NW1NYjpUB
jzTM7n7SzW3XWptooIIvtr7Iv3ZUjosrmwlEvEbYmfYYou9VG/xUkk08xMjHwbPcWWOhBNhS4YZL
y9WClovTi9QhvptLl6sFITVqCQpyUvV8tV0ehSQp4Dj6TfPLfAzw6DqCONeZPo1NvQ1/qTNTf9Zu
8Cxvwcv3GUG6TrARqz6FF8eiOgjEMo/lSQKaQagGvyCbd8P4YPgVhgFcEwIL/+GInNjhQviUVeZU
hLDjZ+omBKcRPOylizOMH06C9tDaFb+wdPy/JXGhZWFzi80OpiapvtGJvxk0yymqwlZI/1rrn2ld
YtpRkLytJlCnVrlTI7W5Ovc1rM4LF0qCiZk/E2EVZo3RVjToDjwzaCu0oJ4xlZ3SuP9H2nUsSY4r
yS+iGbW4UqasrKosfaF1iabWoPz6dfauvWYiuQmbeXPsMStPAIFAMIT77e1deYUxBmeAaWNuQcXY
/6Uh1Yj58zj3YUhabEHwDMK9//wANVSY0QmM1ABKVpSpoo0W9O8zvX8uhOYIfUHtHbQ+0WTfXsja
PiITBd6R+WGYiV0vV1KKAVom2qixMvAyueVJ3vqucuS/idM50KmAFhALcSXsvkCkTk4Tx9ZoQBaC
bqwUXTzifX9vNCaaPZpNzSJMWDun5eqosLATk7YsZqyoQm+kZvXI693ewBUHerEaKgAUu2YiWQCE
0tgqYLngGogisrZsNifKb12AUF46Kwe1rQ30bfCe+hDarQPNydTp7fPoad+317MWKWAWBAQT0Lea
7YIyvClrUr4uYgyaf+FUMPmSmXiIBrP21OP0zgBbiTQR1enoo8BUtijTxckhgrZDoKSNJXrGiXem
ve8aVolJs1/Q2POYHf+r5rCAo0yvkkqpV7IclJOdZDcQjxB01lGt5F4vVkRZXOLL+QS9nAZMYHb/
IHthYcZurZmCp9utYRJHepg/SUqzOES/lSfGfrIWSFkjaBordcqB3lrFnFq6++xc3vLvoRp0Lr5r
K/y5Dbjy2XWxWsowuaHlh6rEhvbGfZQ6XG6KEtSQfTOXGD2/a0hgAkF7BboPodA5r3wRVkrDAG/P
F401ZvsapNA+UqDfRWQT1hTNdXMzpq2WSJRHFDmxmjgRSOox5sx+p3qKc7o/8aVZbgYz8FJzB9Gn
1vSdllVQXqnyXmJTBjrVtSYSA9jFQ2cKpmH5p8TrnN8tWjo3t49uzVCXy6QMtUoCEWyjZWPJH/kh
PJENd+QeGgYI69QoeyRtFkZ1gfUYeMV6YR5ElCoIn0Ggj8VLthbc4dzmOTNwyqONmVoQgVZMJCTV
vKDJBWVMgFwVtOydYVtv3kO3eDOO4lP4OO5jJAmSz2RkhHZrOayLH0AtFgStTW30+AG6j577+q0q
7uax1uJLGe0c9FX9lyx/Tc0diriSUpsQDGeqNVyPNP0x3r+bQF3IOptaCFnNm3CMt+OD6gl73Rsw
4cp/Z9vOROuT25kDOvQFzLpGroaBt9AbTob5om3/cQP05W+hB3SqrG75ccRvmSCR3qkPcsGQ0/qT
1aHfRXUWn1KRCgFBCnXkSR1VU8TXjdUhLYEQxsvM9i5EDBOEyIrKG8xRbaZ73mPdnbXELxj3/wJT
R51zGC1uBgBjLnTa8vjW5dElDKnb2cdHJbMleb73txZKHSsHBvSkzoBHBNHsUbmofVMUwNFsOLe9
wvyHbgDRg+86N4KxS8eZ8aOlCVbj7+VoN9eqUadWZFcKv27jXQ/szEbydyfpkitaveIYLOCN9RHs
msr8wQuCWztZCHpt3mwhk8oI2FgrnEOSxUNSFKAiDVSssI03eWnXMuo+bqZg5sEss98aC24tPlyu
jwqndAWitAqZLQV8YLw91J8BuWfs4VpEvcSg3kZlqLJWEYCBuU+r/fGf0j33EZvqnfQvyqIXp0W9
jQ2RGpkI2DzSWmBczYS7tGNY4DUJAmUR1BuYqjIJ/nfHXOjHWeIutzMPLT0EFpFsGxfd8BvxVX68
vYl/sjnXlg96NUwWgAqBbhVVqjQhqoalGWd1p+2lVwPZ48a875CLAXWcW1qv8JxWitQuv+Ft4f1f
pJuwt39/AHWKfRUnUR7hFAVouVUHEPWHkjew6OrWIkRUm9HCLKHdUvqz+wvzh+Chxk3IBYL2i4do
fWYazEHD2aSvdlLWkErFvAioFiiTD40h5VsdC1E91MWs+DuERN9ddM/ZqZN6/Tawbx/detS0AKR2
ro312A8NACoIMMyxN1/fRbM5j5ti0zO8x7qZLLDoG1AhlVf7wCoc3ndU8CokJm8NprwlqNibqglh
7Xv//qt8DByC4lVykCCVwvgVK4cIxRewA6AOAPHFP9m2xSEmSe2nlQhiNRXFaxNlV7tTBpYI0vyG
UceIeS0dXUToVcFTRx2jrCUTiQ0ZJaKqtjnVq5M3tOROHQZU2lPI0j9fW5I+qzoCk58rxZduuUpl
dapDNKKpKT+dVVI9jzhSVsF25UMa3YMoJaB4CVYMmokAxOPVhA8avJ+B7Q922mR2oJoN/yKSN5I6
+nCA7u/EohFdeQOWqPSjmk1QWGpaCYXG4rtMlVexFh29yd9uX4MVFLRK/d1BKiZpwftVFCkaFPsI
fM+yuCOqjG8xdXMbZsUswJKLjPXMOo0SJhWKVLEvxHkXYguRyXSrToMYZgI1kTwvTlVt6I++XFVP
Ucpk+1h5uNE4hyAPXRto3aC56kkX+q0OhWjQ4WwD3WmN+xrhbXyskg9IAiXJw+11rny6XMBRz5Ac
YPmaDLh6xC3nnYQrnbiqkV+0BZjpbbAV68dwJ0gPVFgmOo4orxLIRtlmc/lyqrYduAtTiGDfRliJ
IC8QqOVoaaqUIRmwnBJ613kCIcZHOTsWzWDfBlrbt+VSqIsc9ngTkhhAKv/Q9BijCkpnqvZCkYFy
71+kuS9WRdl8qdbjUPAov7YTV52yMBmclquCh3IyHviciIy1rVwxXLC50xtUPvMLeumkxqyVy1EB
XGc85Nm2jr6ZBYK17UNmGS5QhtdF1+0lRFclQzaKEwrZxX2kmH276RNIo5+7nBHwrMVZoC3/i0Tt
3eBDmXMqgTR6vpf9nlyy/5xQlNEc5VE+B/elJwfI+t22jjXvsQSldhBsOlDZTACqx5sM7om/1zpb
bu0xfAw7xufh2qX6i4UE4+VW6i2IFMICWGQ4R/1OZ9XJ1z744dfnEAdNsDzUli8BglybfCGBX59O
hW7xTnbsvWHm2MfXEh7+Hh8who0PGBZP2JoZLnHFS9wxCAckhIEbBbN80mvspzbPMSos6yD/eSrp
D7O+SI0y6/FU4nPTS0oE4Wmxk3SWUNOaQYAldm4PR3P4lTKVb0B0LZCxFo3/XaSbPnucisTsahB6
413+vG19qza/RKO8oAhRHpJEQMNQh/qhx0OyVQ1IraBT1p/AjCJJzgDrvCdCoFhgQi0OGsSWt5gV
ahxoAkfWkHbNNowz1e5rojskKb9v/8S1Sima5aFUjkkPUH7QsgJRIeVjpo4wqkR0OvLa4uO7DUU7
jg23r75EDSRt4AuEnpYl8N2RSKNs9hUyXu37pN+nYb3lBHmHqtFJ4cHvYbB0vFb3cPkDKesb6gKk
/QZ+oHoc3BhUSsEmxReaTCx/I5+zbb4LcbE9TDTd3pm167zEpeLRPtTEyo9REyiSVyIfM1ZSZ80S
l39/xl8E1YUcy4ksw12IuFUSegZJZ2vhLo7v/c40MkbVdO16LdHm/79Ay8sOuriYFcLk78dYz3nz
F4XF7rX25i8xKGtXW33qqxI7xqVunDxJyN8ktjg+3j6XtYoRhg3A7IXxMvAo0V/OkPLKhizFUibx
BaSJVl1ta4GYBTKKiqc2OxntBBUr6bG2tiUodVqNIVW6r8AK++45TZ6UFF/LR5X1VbLq4uHaoVgH
DfJ5au/ymGT0skQj1N2s2sbFm+xT40Wag9NyyqPv6Mj59ab8yCpbrhkHprU1FMQwNnc1JBtpbZeJ
Ona0LxMnqlCBa7qXKVcZNZU1i1/CUDdZz3SfTyrYR0i8qbBxp81uwqQ7+Mh5PjFlifEgr1vKYl3U
FeZqten5PwY5EmsAe72MQTF8TBwyKbb7gtfA6BKeoE1kGlXHiDxYe0oZjBhCsF7isac+/xC170nr
1QND0HYtdlvuJ2UsnKgVE5/AWKIhfex0aBPpoK7V6qc67Bx0EjGOby13aizxqPuNBgGi+ynwpLMt
71JXe5MgOXdu3Mkat6gvus1o377r8yZROQFDk8BOhjlEzJLSDWwojClR4wNRTbmfMe4/81RmQKyd
E9rk5wk/fKZfsdRKUSqT3kA7lJzd98ldqj3xPMtjrR3UEmO+GAvnKyHIbrocGJpoDXvM+z5yVuSo
2z42p4d22+2gTOQN78I3i7lodXE6+kbAuI9mK7pg0elpoCcZ4g9laly/SyKzaEoz831GouOauQiJ
ZYzk4FtLwYQDBlQvVzgqGhnVoQcfwVn1Ckf44k4+brQV3IURMmS2YKNR3eO3emtOoym/oQ14p3/x
X+GL7kaME10Zfph/DIQ40VgAJm86k0QiLVAhokbQvqC4Bb42QKQCBU7NFe4wUBqbAeiTmoP0I2yD
1My92FOfWa7ueuMvf8Js2IsTx1TXWIPaHgwe8c4QHRHddaxPm+sXCRAYJMQsHFg7QTpwCZE1slDx
xbzK8rutfxtyZ0bIZHW/b1/Ba9u9hKFsN0G9PeQrwKQQ/+g++X7rF8dCHMyRZ/GlrNTXZix84SBZ
hqw8PeSXTMkwhT6wgiH20vZ7ktU9EX8hP2+pfWkKEGRGczsY5pMfoka2NnZHQ4G2RI0u81h3ufR+
CJKn2+tfeUQufxTl9WSolPsdXxEL3y6QHmkcDl3e43aMbEl9m6qNzt9JLEGU2Twu/R4w9ZnWAexH
1xN7fG2MhSQizZTp/EOSqec01hjh7fVjfAlBLUsKE24Yq5pYYi45dWz1gscnNlcG25HbhaDuvb2N
qxdisSLKWpvWIFzYAA5KaWaP6b0wbcBNXzFgVq11AUNZa6+WEL7zsXFqImyCxi1ilE6keXgPAyzb
f7EkMGHAy4gYdqI7l4K+C+MO8iqWgEKiUoELnzgYVr8Nsmp+BgSvZkpI8BjR2jRqXqdkyLCiWvgd
oosImToE1pFvQabKzGIrVE1R3NwGXTM/A92OmEhFxh+qI5euRZsGtdIVHFaZYeC2lu7SvmYEE2ve
awkhXkJwFYhSqgjL4qLY4jDHBJUKpMal8vn2UtYMYolDhYBRlWBXS+DkWoKw9oQP6wkt99DHJRzD
HlhQlM+vxEJIGhlQiZjboW6WtYhWbqsmhzT6ur0qkXVC83VbvC91nqhjxhNs36YFFaJo6keylR3D
Ek+Y2bTAGwu2YcGZvJ1+Ch+fY+s5sBX79o9Y8yDLraU8CNot+pYns2W2uZPlTj8Vbo9+BEXYc4HN
cd+34dY8yBKO8iAVODbGQgcchpyeOHFCSg/TlFWJfMVtoFXTnNs70JWIS0CTVwnIbkhc2xJLrtxJ
goLYUQ9+TSxrWd29BQrlqQwjSjMMnBIryrxe7zYcyJ0ifz80mVPq90Hr3l7USpsZxloWeFQmNK+q
UgM/O8EQqqn/1gIze5Ns/kF6VTIz6MwysLgXtEBsxLvKJZgPC863f8Dq8UkS0m4YpEDHFGWxnaRw
QzhivVwMzZ0gsiLZUlmSEKvXYgFCmWQwqiH3Z1N9tOrx4mvUsh6YlVaceTxonmudOaMFulF6SsAK
MvjYx5w7VcV9HrzXgacNX5H8XXcnNd6p5THgvIR/+hf7t8Cdl7648T7YIpJwvvHNFNgC5FYVDRFR
9ngbZbYCOvBYro46Ja7usm7ygVLld3LxI48HEYk1FPaCModISOoU6j/mObncT+rIhqKsDGSnYBfN
zojfoXoYNO8K661eudNzxy+oMNCejYiZegY6ZAEmIgKl9Dkr1iQ3Rako0U+dEDFegZUUDiAWUNRB
BRAJ7rUcn0JQyjPOQmdOm+g4edxRvq9rM9uC8GNvvAuMppwVd4IqGBKhSIihyELPKJUN10oQTScW
KY+6P5gqhF6gDCsLBRLqTlswUg8rt/kCjlokkfoUCgiAK8VDxj0K8UbgGKZ4LUMLvo/lkihbHNSy
1yseGLXyCPk/rgbf0LFN7S6HUF/kCN1vIru1vuf1h7rbK/l9E52gk9DCsYWM3V37pMRv0bG1MmYW
NLoYLDQ81O37BOu1gzvp1OJki1+y9RgdugPZhI+tm3Gmv5npkFVzFz43LImLleDi4gdQ1yT3OVTy
E/yAwXf9wS1DOzTeO+OuDDXrtgtgrpV6aOuKj9JIAZQU2FW84RVMmcrfofuTHL5iN34tBDvaBiBC
zQ+tGT2VHiifb/8E1mKpt1HXi0GrIPIKOUi7l20ZjGF15kTBhxS//HdI1KuYasVIcuhyWWD96fx9
le7G9LEZz37EejjmG0F51uUB0t2pMhiR5LgGUi0eavmDJIyAeqUrCUODMprJwPagzzwTlw9EI5eQ
DpFTYo3DSfFPmHEZUreS3Cnfj4ONxUlBCLFJlpzPH9YxamEYKselkEC6hmZo6mMhDJqmBOs6sQwi
2TX82wD689iLiWGKvZPq4B5KrMBQN1m5D7ojF+6hET0qe1W665U3tX9AF5opjpD+C7zEt+Oic0A2
3fP7ZHL7wtYmfPlIJtRIYt3ft/5oRvrgdNA+JzlnNZBhD0vMXf0SWy/NVEvLRrNM9mN90gjvDqFl
4IMpAP88ywOu2KgIRR8BbEEIBa6EC5GQQWvnpCAOgAdEh2xhHJPEMninUmr7tpGu+PYLKMrZFr08
kVScoaJDpNpNCEY7aNmCQx/U3CXDs6+CYVoR9RX8d0X8Hkx9m2YSwFJQZg/Z5PKcahLhjesPRXsX
l8S9vbiVl3kG+g8e5djaZgT1mAC8hHvhMcQiiU9Bo7pT69zGYa2L8moCuGbKRp3XpfjQXsxcXfwq
FE+aQq/U9K0+sTpgVgClmRZp7v2aFSqokIMTQ90XVb21hNrhg3IbTR8jOXJ5dYoE55+PlCMJIWKi
DglY5Mrp5z/LNdDCBUZriYpvjeXziPJyqLp9zrCOlXf/AocyxVKQQrkBg6KVG6chOabCU9QxXPKK
o7yAoJ59aZKMCMW21iK+DOXd3lJZOo+riwDDKBKMcFfoArj0lOIkqUEeYrPksH0lUCzvyvAxjxkx
w+o6FiizfSwC9k7QOTXigQJuPVNC52tRbG6bNGsdlMePudAQ0XnUWlX2U1ZQvkWuC2nS/wqEnqSW
lUIKcEHQAQBJLaJse12G52VUpxl7RXP26Bn6+uQCK+Fb5RR2oo35Pfv2OtaSyxgx/M+p/2GhWJxH
XScVUcAxg5H66RipB2j6WX0BzrpRsssoP2QExYCwx8c4Dx47zakguDuEgh12uan0vOf3Z5Kw6gTz
EVGP58WPopxEjpYhYnDY3ax91otzNd4FwR701V1wFBKnaxlNhivO9gJuPofFHsQ+3+WxONtk1Htd
ZJhc9JqKnp8wKq+s86TucNsZelMa8x1O4vu2rvZZ/nT7OFkI1LNRVIGhDzwQevnNzz2RCAy7X0u8
XuwV5SXUKJ0wBIO9ShX+SY9jiGdPPViWjfF+6DjHSHR3iAqTNI9GkPy34JTzCIMJIwO9jwvBP2V+
bYa45O0pm+4bdTfEBthY9jknMlBXjRFZLzz9qDlgpO3SOppaVwOZCyFBBY/l504kx2j1sbQB1JG/
1Eee/Nw+wzVr/KNkjzwz+p9kaof1QW7KwQBea3S/s7p4GpALa4Xc5iXmhoorF22JRW1oT8B5UCUR
RnAPaMKuA/TLlb+0o39+Fh/rr4LRzLbStIRJZigIK/+3NMo1676cQpAccN0Xfxe9aOfkbvypDKg6
gLddcmxl+6I8MAcT5g5D2pssUGke4lIToWOfAhVfp07/G63zylHegtUjNEsWOxjj8GgpP10oCz4f
gIVCp52D8nzKrSR+1FmkhWuP3HJN88EuXFaoxBiUiYGTScZWTeV92EOCaGQliFgwlCNuhbCWMjLD
KLyl97sY2TVW1n6F/ODCKhTK/Y76qI3tDMKB+E736rf4KT8Idr4v3uRzrJoRww2vvnnLzaNuNNhs
+C6ZD6nJX4JfUPz9IOAd45zI6yy0jXI/5V58QvOj8ZC+3L7brP2k/DP8ZlpHNZAl6avXX0SpMSv+
+TYGc3mUA+nGROD42TbUo4R2wA/BJPtop+R222NJxdu0G+4TWylN0dNZn9sMh6JQDgWvthoOFbBR
F0fHlHCSUYg3VQzaB847j7YCjREjrbTfqGBVF5WZAvcPOdXlTfDHLDJKImDWtozwbX/K0l0SO6lk
Y/zfjuLzWB1zf9O2XjXaXHUXJx5ju+cv+Uv3Mv8ANHGjWxyFafqLBoqygZHmMkbW+tpMOnRhloo1
8ibOFhxZMQaAQ9WZfCcrHQayNu/mLWjq5hR6oEdoGAA9p7pHyx+pMzAIbZJ+GyVHzjhlxaGu3grJ
q7UXA2JPYmRyhSPxP4LwS8U3imLyQ/JgzLwtAe9IxIn6o175m6lLLK18QpZE5N6yoraNMjYbUB2S
+mMIeYuQUwBaY7ncSGKIAuW2kzEQiPRFc2imBIWaDx30pByRrWF0BXETg8Y02yrVruByp+q3Oef5
8VbNJ5OgwVP31NGru3MyHH3ppAQ5JHkDO8u/AwhTZaBxRFSRoS9uuk/jUy7aquii4bAEDUB+irNt
PLo8Qbyav2To/vY3sbbRjZeifJAIMgKQiR4fUmjZCImt1xutOuvEzRLJLLuDou7i4EEtDhwIrLRX
AwX/6ZDU+0KCEkyy1YrHLPHy5pffP6FukhtnrdsUqqmNXiKdctwfvgNBVPTVQG+NnPrJhZiPE4GS
PXvjm/dCiyyUREwERYl6DHVLFp7z+MwVv6SxsQ0MpyNgIWqA7QLBWyXvGs42oi+xUCw5eOfHuyw+
cSWIdVFIETv06esuzM+Ki2e/Al+xO5HfBEoNxoH3T0hjdc2znnz2NYSYqkMHAQMCiWEQbhqDlXRu
IDsN32y5tjqQYPQU8ZRKvckXuqcnb+gWcrPIyQxW3WmlugauM3RtYnqNR1mIJhbJlMCvlbCdm3Es
Yatta5eANiUy00ODMVyTv5eO2nPtwMLOmM4bGYHbGjxmSCHsYwho4UbD16VrqFKlaGsR8PEhtUWr
tyA1e6rBe2i+ntVDYOe7LxSOXhuHNRqwMp+IFP0CmbqYajGqWo1H7U97kO+Iu8qcXoPKzBC6Wo+a
ox0h+XgYN+FWs0s79rjB5G3o3TIcxIp/uPgZ83O0jBK6piABtDMtcaYiAbRvqx6ccQ8ehufcxAtn
a4fEfDO+bwNfR0GXy6eeua5M9JHXUC8bAjvMPkrRacrSbCXW+ubfT/m/i/VRLx2fZH2lKahfZWZ2
J1vSPnQTrLOyOw/6h/tm01qslNJKIetybdQLl4Vglic69jR7qcxwm7uVDEIH5B/tX+R4l3qK1TPC
ZtYqqag5lWrQlM9mrBk7SfH84U7iNrcPbO0VXewkRgspSwG9tJrUwIjV4JNXNhOfb8u4MZv+FypO
tpEOv0gvmiA1T0xoSlijANmHqHtIEtYX5h+mvf//UFG0u/wphpGKpTGX5BEMPhghNMLybWwnd779
mXiDPT3iVYMUW242rm520N0kVm/vlNg8396TKyOGPhKE7sCVPBMZq3TTec+FY8qLPsKoEYKTGDas
4Fwb7chs3b86XwD9od1F4z5cOC0qaqRTWqrQ8UDiDXR8am6WnCOJ7u3VXJ8whULdSbGTpnRogFJH
po7BHsRnZhF7+cY/F1vJygezQPGKRe/LWht1Q3NMJWhBFfcWVzyQ+KlU3F6wbq9s/hMX9kItjLqQ
yFhyDd9iYVzM89s0qbJXkZPU2BmKsThqbZz+5tp4YOQx16wD/OigmoHYN/o2KCtNYrTJdFPaoxzo
8SC74zF1Ue9F6e324q4/mf+s7i8O9aE3ySJ0MdDjbRmI62xhcFUv2InvnGEFB/2cP5Z75ZhsFath
dUJef5bNyOB6Qq+lNLN4U0cXaJPRG1ECkuItbt1W481XTCY4ktdsYwdRGotTlwlIHWQbVG1UtwBU
j9D8RmbYMyzlQfvoQQAd7vQ7ZjriKjFArZByrJwy5r0WArBSwFxTWB3YXMwakZqbW0wZ2+vC/SXa
n8za4jFu87ToRh5ogy2cdK/7ggpqA4ZNa/4+mzz11CAwggr6L1jTuGG9W6sXEd8CEKKALD1Pl+pH
oShyccp6NFahpbXb9HMWS1FZIdfqtZDA/4zBOeiF0EUElehaaWBbEWy10HfloefKHapd+enfaw7E
y6a77D5wCUvwfN12QNuB0sUc6tGPBmas2kDVgYvC0pf8gMZ617fTT/EJ84RWdWo/GddyvnZXTmeB
R11LhRNTEoYFiGJFdLIQYqL/1Iq8xubtHoQ5+Ppj7Ox1/8FsPgtEKpjVWj9VMw4r1D8C6DshT+3m
LteB1w7qUxAUOI0gW+K2MWiWfkPC4qPccQcW1f4ctl6tGmOi4MM0sNN0D2Cdlo1eSLMzSg+y8Ftn
iZisL3IBQLkAdJb1WUDgy8mgosu7MKECa8W8/pi3aE9tSwP9Lijl16kZjzJS0KHpDyhy9+EmKGOI
8CmmqPpQCqlOfdlvE10yhb4+60qHVB8XsT4wrsP8+UwWP5dyIF0CympenF83dat+zCK8heqG53Lz
WIJHU//K3Km34520GyxBtQdrtM//uAPm8icYVOAmcfJQpwp2DFS2Ff/BtQ96BImnVwitMSxw9fBn
nsE5y4GPOeo9iDuliuIG/mtCrSufyrth4D3GtVp1Hxg7EnRoZMwUIZex35Br+DydPTJ4mhQQ1d21
d66yl0An807M4EnZQYMAPZJu7d4GZuFS32uxXydSRIBrROJWLqcDqtRWUIxOyKLaWt/Fvyuc/fTi
FejiUZlIACTdeI2iFzlybq9kviH0FUWXC1pe0DyAoJWKS7SmDIM+qGCSgeI1SHr491A37HMPGsN3
GavdY201SzTKDWZqOYVNCrTReG0DdxYsvr0cFgBlEKoWKYMwA6j6WRa+IR16+++vBY9/2Mvx9YNG
HY26wYI4SpLa1b3VaZ+NAsVlr4lcTLMYASNKXY2/F0g6dVGLAdy/WgKkSOI7aOeFyDgn8TELvgM/
cQNRQnNpSuy8M177KAddUU5e+A7TDIpe3Plpw7D4645dOA4wuECRZtb6RFv3pSGOgVxJXY7fk/wG
FYlhEzQVNeBDvUOTEhIihGd8xa5dMTBCYp4QlN/ooKHchxxJsh5WTW8FPogmtEMpZZiucYrGvn2i
V4HOrLYmzF9SGlSdoLNzua4ui0F/U5VQHoa8zmQn1QNe49sQ14mlGQMarKoC4Vce/U6XGBqpuLLj
G6jVfwynGK+U17luZXYb9DwbFkavHNACj2BQz2xWG/46tqqDHQ3yvSLovi+xdbUehEgnqZVs4tYc
zjm4ekNIwTdIQlocch/Gz6Ra0zFwh8ls9swofXV//+LTNEooLJSSPAAfuZUHDJfXmGfU7ckqvN7Z
TlYf2oJ1Zuz31S2d93uBSZ1pNHRxiw4biN6Dx3cbmckOOsWF+ZlY1Rea2SB+4YBN87U8sl7X61sy
f/1A6FPHd5AGOWvKakuxaJGfDZBVil413+KjbdVtBqgg6oFZcPddm9jgtM5VHm3g3u1VX10YCpqK
hUoyCCSSAC1qw3YQnF5QnaF7nJi81vNNv3gyKCDKokgkCn4+AQjCUN+1O71lO3krHTH9pkB8J0Lc
xXC61+wal4i0DcWkkeOUByL4LeWPYjPY8Wk8Bo/dJjWzI4IlBO35A+9Gz4hstV3J2NnrChmFT9lT
HkNjMFKBH265k3EOXtJt9YIc00F/GgMHepcQqrWqJ/Fu4hiu4/r2XNiTRj2YQkr6gQhhgiAqNdXk
NcxLl3CM9c0HduNANcq1137Ux02P5U3gKc1bZPHE8rExkOEh/EsAUohszmT1LEGQ61wFta3zY76I
bQasK8F8P47V6w58vEGKyYp+RsNE4XEWNxp24l53DVt6un1TVjd1biYEHZrBQ0DvErfsm4SfZGyq
n0JFKfbq4sVXGHu6ehsRV+HhwrSEQbtdsQo6rpsxKkPF17Ni/CSTcCLcWG6gH8B4nFcX9BeMvh+d
ISUgpQFYKP0oIGRH40nA6iC47uSZT2sBQl0CLUTPpIqBV0vmDr5sd+oh1jonh1JFLe4aTMmVXyj/
3T4pxi7S5h/GkzEKPjARZ+d2ncZHpQNzTmIUnIPR3u4fxwKXS6QMI+P9fNAKNFrz0kPo31foqWFF
wKyjomw+NOJw0oIIR6V/6rIpoS6qBQx/uX6xIJQOrjtBBGno/CMWF0tBf7rcK1iHYhw5AfR0x0I2
CV5/aeOnWyV60rjACpB0CNxKOcmpja4JkbBq+7NBXLmVxa+YD3fxK6CyVY5aj18x1FteMkXIEYi1
oyW/wuEE6luzR3UphIo7K9xaNZoFrnaJG6IBSygb4I7xWVQtMdlMZWSrEcOLrF4IwIBMTJwlGukU
WTO1sZL7wOFkiJnKWIeg1hvfL2yItg9mOGZWxQs210i7sGakk2czofcWTHYgm4OGuQQ5k8s1VlIc
IXAuYEbBiPJO5SQpKwM4b9MVxDw/D5FlqE/R+lpVBKIeQcTykkrfyRp4YHlUTgbpA9K624D1xl8P
XsC9QGLz/+Agsne5ogGDzMUoovk/hWKG9lMOgh2gNt48lhCgq/PaDgs3y/stAsZ/7mOWwNRWoru4
GcUAwHkMLS9J3QZR7Wqi/9gFTEnP+bm+2lOMBMztgWDUocPDtG0GyBkBS2+ywESJBQLwk5krqT2q
+HIrB2f+97qR7hIh3cD47ElnkIysb/TiN1BxYtX2JE97/AZOi/2nWuP6fabmnB1PBb4z+VKwey6Y
vGDQx10ZifUpG2qP6HrP6sRZ3wwFmkqCpIIyifJSQphm0DPBD+HV2PKJ3bVoxvjiiJsoaEBAagzC
WtgktJsMLA+55iJQQwMFoI5JP7DlXhqbOBpG1qsV9iD60BP0Z3wb0MdVrNuWtebrke8DcYwO+Tjk
Cy5RYm6QuKKs5zhD2bVqsQlbJNHHz9so15kC3ByVB5HXzGKi8bQv0NIyEvQYYZTYwcUOvv6Sa5CL
VEiJAn6bis++JLkxyXzL1/vPoSzemkZ7qGTfsIRMevaJLDG806prxJAfBijBOoQWJ8oFdymHh6kG
JWqCQWxf8h8jDVnvqbK4nkAXOXqQ28xRhswJWCraq7H6TGgmg4xIAD59tKjxdxKXArq8r9XBi2r5
Mx0TMyOPk0BsIQh/9ASfhcZzh5n3rnwnMV6hvha3jZIgUBNN1Xi/fULzjaJvPc4FHWeQPEAoSHmY
UWuqioxw1tEQ75LuIZNGL1Uk00dpvsg7109YzLRr9r1EpD4bys5IxxGUjFYZT5UpIVxr+PQ9Uoil
cAXDf65Z+RKLsnKBI9Mg9sBKEE0bfWRq5UvZM0KatcdoCTK/h4tYolZAeyIYABnhH+O4MqPA44yd
jw95FpX92tfQEooyoCL9H9K+rMdSXOn2FyExGBtemfaY81RZLyir6hQYzDzz6++idc+pnU60Udf3
0OqWUr0DT+FwxIq12i4u4hJcu60OxKdvC4fx72EaeTreeVD+BpP2hk9eN0mAGwC7O9hJlr9fjC4Z
Sp72FKNTwwqWErdO9cNkozBE7duQNo6Z3aXKvIFr/afp5Mu+hBgjZLmX2F1OS4mwo6hLwT+RHX8j
7uTgGXsubgxHuCfFn9zwYJ9HD40qXnZTerMTPkN6lhzGI38Ov1W/yMYar8U0DB2cpk51AOdNaSOB
JNqcYg1OGfkiEKRatzzajNlWNyt4D20dJA6InyTHVOTZbEK5Ci75gTxqQXGM/N5GpUUPzF0UpF45
OBDZvX781/busqgg8Ac5KMhgPq9uUSJ3UDQtAgzKpvI+m/oh81J4TdPjohzcJGrNx6Yp2Bbp59pg
oSFuwir45sGB/NlwXWa46wFddrPpLjWCNoeaz1aUuOZpLKRiLVCzA9Iq98uq7Tjk3BxSt+s+lPk2
il+4/UKt4PoUro4EwgdYMg05YdmDzmycBK5THBCLP3Vd/5rUsWMNs3/dzGr6zsI9uijW6uBwlDx1
a4dhpI5oaRL2jRn7ND0NOdCju7q7V02/0HwDDyV61vrn64ZXx3dhV/LX8ah18RDPiw9FfjZNDkb1
WGRbWhVr99Dl6KSNmER8jrIBsxgzUrq1wf6zGN3bnOSuXuYs4GWneVWeb5BTrNs18VIC/SDuZMm9
mUNeGU2L0c08A57AOvWMetMMcjtIj+WaElD6+/p8rrkSeJD/WiTSYyJsM94buQpXUkRguLm1u636
+mqIc2lC2ip44ZGKRjBhofRXdjhZfhzdR8NbSdHMvNchrwaFyevDWrsnAMbQIEO88IzLExmapdnM
iYlt0he+Zb4PeQFCzsEz+vaWgxizJdlZHabD/8mqPJkE93va97BqjXdzeZd093r8Wiv3DdkDoVGR
jd2ydhYuBikXZGzD7lLFgLkheSrEKTYImJQ3/Mnajry0IZ23AnTINNJhg6Qoq0HMmcSOrgioBnhT
689/k5+7NCcdvCmz0qlSYY7FHyIHR9fo193GKn2FtBAdzCW4x7HtF1odyYiRRm3VIJBwu0kIDhx9
H71DTpf+5HNqB3ah5U9jYaW34MauQTVaR8pdlqsU5ZA0Gs5xJcSpRbfclsDaynLiOkf9H8zYporC
yOdLyMptXrZ4Xy8iCSHUoqDVZPVbep5rpxHsAUTFkxrhAzrFP1upQWRcGD0ShcNQmWfFqvT7KDNP
YgQVPwp8u6nXBw8x3A1KQ5MTJ8XsXj8ka8MEFSDahFAdpYC/SR/AUEnPBB6zofVkkfvC2muboKWV
XUsvbUgux+jLObeRM3dbsL2l6eyTtnCGWfVYWPstV856y5y4RweUBkVdw3bTrHfUXHOg7LCfcuGN
hg4c/XeGnOD10a9EAZ++TDpPFoMUe7MkTuvIt43XocMZOkZbFa4Vr47NbVGCnnNI6MgJN9qLBmkE
vCr1+ndaP8f1y/VRrP2+AdrMhSIQMYDseWiBNzxl+H1ogYJuNXdx4V+3sLpPwWeAjjF8vvklJIvm
KmzNCI+Lgp7sdj82vlW4gr0TtMmAd3sckHLZKKSv5QeQb/pjc9lWF6+LOjap1tsQDzGebM1BN4ej
OeQdaMlbkMgmr83Z9shG7nftNIB+ABJ/IL/AbC5/vzApKLoASbE815SzoDsFj7ZNfd2Vy5Be2lj2
5IWNWlNDEHktw6o8TUWOyJuzm5C/qNBi151uKwT9iseEf0X9A2hBDYHhF24oiFUxrRnxPOnc3lNf
Ru70DsogrgWZMX627lRU8JVTCw7iLVDL6mwuYrsgBl5eiFIc3zRTtAhHIH+gHUl8LMfv1maP4+KG
pbcggOt/bEibBEqFpMsjPIzUHXP4PvL19/DcBfYudugjqNI2MkTrQ6Lw2MhbLaiSz4uXVYTH8Ywh
WRpuhZ9DdjO1GyaAxlkbE97TUB7CywFn+rORFno2U8qVxBUKr15U3E8/IOzXvxIrK/ddGerfRZPb
h5Anyi3Lk/aYZFrmJ1CS2YeFGh+ipG7fyRiqH1VShHtVi+YgUUz05eBBZ+yKPgqDMdK7o0rnHvKH
LJ/f0wltbDQaBbbHSNTSUSoLlFtT0t20XGCPNLR0edPpN83ElLu6AiDRUa1p3lVaFX3oiSZuaNaV
D2HZjGeS8PZeKHWHrFRc2kAyZPYY8A4EXZGq/7DmtEt89BKGuqPjmn3uOs5xK/T81mQ1OH25yZPZ
LQ2gQMDKwBrLmYupeW1pSnaYuOERV0p00MxK89FhFs9O11lkH5fgk0NpqqrP3DCWL0P7XW/ZpqdX
XZ6DRShO0N9WDEFFzTpQ88FGxzng2HuUCoYDDTMeueocGy+RmK3jQCG6idbB3OA+OrqnEh1vKjnr
JbrvosEeE6ds1Aay1ZjEYMjQimnWs/I+asCv7vsO+h0dmnbsIKE932WzTb9lbQzMgaoqzwmuuO9z
aIV3TTkQX9Fio4PUFDGEw1s2Ec8QEel94Ki1N2OGLPoYjfQksk77QGut/h9ScPV+YCJBU5nG8aYM
9Ux4Sl6ItyylaNuP7EL8ykNzPCaGkr0mWt8filwDndIwZTf43zv06lm52wpm3ITKpKEAa8QHa9ST
G52blVcXM6RFK5SF3uxKpw9DHtmJY3e1AWliYokhCLMoEruujPVDAbbiB/QKVAH6TGx01xjGdFSG
fPjO+lj1mVKjqGQpRbQbNKICSsNNcQ968uZWhFWCrll7CXPsMXqK0ix/LPKZFl5SxuWhK6rqPSI0
RpFdq4cP0idK7Qhtms2jHov2W5IyJUjQWnIMO9V4zrvSCA9kSPm+S/X5QRuMHI2Qk+kqocIeTFaF
B3TRmijdE9Tw/aqrQs2hOYonLknSqd+JphkfRNlPEGAUdngeTCXb01Dp9iEvFRCJj1XxIwdQ59nA
vMROFdfKU6SZTe7lrBfPRULGJz1qte92aSduJGxQZSdlkj/nRl99mAKZR0fPASF34jSu3opB2A+h
DdojJy8NY9cpJDtZwwiARtePgSia4VmvJr12IqUufo/9MPoaEA/POuXQ3hYWispOphdj6aNFOH4y
0jA5Z9yMIQuM9+uzPulKUISdETtqoQqw34bj8GrUEbi8RVbbTj5QehrAH3YbGS0OcKGaI04ROLfi
rOxPw5Cq7yCkhk5kWhF8ummFmTf1BbvNaiS+HA277FCFXIHroHU67Th0no6kVtL7KZk7yCuQuDpU
aLwKcrNFXt2cIejWtOZ4VhB7/QIOd3gpwc1yyCxhA9CGYgH6TmM/j6Yq9sq6qD8iK4xv4Q07T6mz
6QfLdLCzEkPBEzIfY7QrlYCnzdMUnXjP8bqzJxruAKrOnka460BNGn3peiDRobDLKrAMK70hZZE8
KuEU72lsmDgOaYmDROPWj4x8REPt3AfFTNN3dIwqDpnizs+mlO0HlfWgWIzM3qvrCRJ4iqY3VcBA
wRiQiYFWklSDz5Oc+EWfmsOupLS2XSsjJhQ8DK2xnaHgVevpwJTGyFvUgK+YJZQ5nJ4Yud8x3hou
i1jqUy0VYB8xkErNm1GZ4cLMenLnhswl2Maa9HdMc6iVjkXVvlaFHfqTUZfvjITtvo9FGkxENO9G
pLT7ClTWbq10rV+zugTFDiY9zpX5jWid+nsgqeUwlhYPgImxc9SiSZZZ1nzQsBFfukwBIu16SLka
ei+JMRX3N95ZcnBgqk04NbhJM9uvKrRcC2eqPAusbtftrN3YJpTc8cwC2BpO7PNlOugJ3pYpIlcj
POrKf6D0YYmNNPiWiSU+v4joVHNC59cIE531ZPfc6WpPnTaqjls2lr9f2CjSugdnCyJTq/hdpX5a
3I3l4/WZWl+RPzP1JTC1OlxGGEYJV1GZb1bxPQR2td5K7649Vy5XRFp5rulxRE3Yybujabwk/b9P
xNDL35dCQijyDXZIMFVV5lexcBvzVbNer8/V1nJIcWCS6kYvSoyhbY5J91bbT2n4cN3ExjT98yS7
WHE7zBnVapjQybdYVNhV/5bNDQ8DyK2aDPkN/JdcU5jULp1U0OK4mXbkI4QNuKOGW4+4tfj80oi0
GL0hBqa2MEIfso/qNrqd94pLvS4YenTWlR/q/vqsrb4aLw1KK5MKQFYXsh90Zmm42+7n/X1/AvTq
3ti92J563nrkrAXrYO9cOmehUwOC2M8HU7UUvbJb+LEpA95juLeUh868iaw7oJOvD+1rx/Dykrt4
F0jZCoOIsR5SvAtMBxDWoP7WHu4GP7JcukvuqcegquAM39ojdexd+Tt3cUW8EM3ZD0is+Ne/ZQ2N
8elbpGHHXJlSwwoTtzceZx6ogINo7F2335aeOwxdgRjxFJA+uG537VAAomwD+Y7q0JfHLLjm40Jb
EINKs6vGzBF1vTHLq8/zCwuSM4+6Uo/sBS5od9P3UvsFHjDHVkOHGqh48Z8gFL0n7ZZu+2p+Bfpb
kPsAIsLU5JJXkzRGoyX/LK0O7k3HROJhD7kciKHc8R/X53DTmHQmq4Yl3ajAWGoht8YPZh90OPyW
GfB4P/K3kPxKqt8bRpfNKT/UL0concuiTpD8z2AUkkDGvv6VHZFWdslP1UMH8y5/2TC3jOGrOTw2
TPA1o84nXTJEraooVBZwyUN9Njxx+MHd6KZ1WOZwV78Pg+aAIoR1G91tVavWNhBwWf+zLM2uXc9x
FC5btBZBeRC/o7P6s35NNhmB/hH8vDZEaUZzO+VhHcMQWH1B+fUazDvugM7fIQ79ld2Yj/EPPPdu
0cJMb+sXa+OcrGYpgOAByxlohwHmk7IUDR51OimxoDfFY3tn3ZMSpFYVwiwXPdtu8r24n054VNte
9vY3a3thWfKDph0XdrxspfabZTp3CIu1HfUM5hQ/rdiZgtrhXnPiP5Jdn4OPZcP66ka+sC55Pq4Y
So7AOXErdMI70f5OY454HTw0ou54sNWHsna9AGABnVrEsAvO4vP1wptYoNUTi1yEt5w7Aw3acjc0
N+FWaWktork0JPm9fqonu18Avkr93NXfjOjQqRtbZs15X5pYPuEiokkqbFe+uNaZHcYMwAXN+IuQ
BmV21JMMw4acvHQkChtZO33BKdrDaZjQpOTb5kaKeImC5VN3UcyQAfJakzWq1qNkoMzWebDEseWp
pxXcNZItAei1tb8MLaQlqfAMjfN4CS3UHUHrb205hD7M6a6wvY1NvZR5vozKBMEXYBdQ6JB11hOR
mbTPYCp8SO6Y5uP+6Y9QJ9F941f4eN3Y2k5beIr/vy05sNW1MqxykKG7veZZ5HYmQT/8TezMDGTx
UUBY+Ik+77R6pLrQQoDpoIdg2qDp3FLKWN0FfwzIXIsibwtqxUtJp3/Jh4DGpyLcUWMjmF2dKUCY
0UpINPwjHRim8rxquqVUwHZDFChV6qAJ+/pqrI0EhCzobgXKAUTukoMpytlCJy2gI3GcOxmwRHRy
BDT8Ev+6nTWMCr00JO1mVUlqkrWLoaYtz0gIp8ccCUmftU1zz2p0ndU9BFt6imZDVWs8OpuBoNxw
O8K34q21k4ViHF49QKBCbE66u0RrzMWs45HA0kDV0YgVP0bqqUXn3ahtoNXWnN6lKemyyku9QrAA
U0vTDjcehngLyrRugQJMj0CHanKoYwiRsWQps7TNrixujX7jMK3uEBSo//v7ckCTQzKmHvH7Vf4r
6RIvypHptJlv8HLDDa01zP3DagGCQxUgFbmjCxsRkA1wNbtWTz007iAaVQIzypwS+WbQMgNrzRw9
4n6UFmc0Jd1OyNvPTYesNhgi0D9vzKrDB3vfabddaCNpvTEXi+OQ/eRCu/HfD5Q2cdsX3dwtc9Ep
bxa9j+kxi/0YVFztsQJN4BbAcnXqL8xJDgD1AgQ7HNWtFHiPhrdgmJxcvdhHSO5eP55rruZyYMuX
XNzNuZ2YipgwsAQdC8ZLq9yq6oYHWN2nFjSgEI6jvCrv00HJF3ko4AkT/RynGmrum+Cm9fn6Y0La
qhMtCAoYmC9wXFdunLndbR5EPui8PXrXHRQv/82fu6dNOtCtoUn3TT+zGByGsIsONn7b3uuKg8KL
80s9656CRuESJF/X12vVg/2ZTJkPg+fCLoDOBOKPq65onhsW5OKbaM5KttVdtlpBphe2JG8ZDmGb
xqDPBEPSfDZOhof8+q3tlj4/NFBxBV0aKP5MhP+P80YtdGNebcl5hjath0rHlol5uS8SfqZE/MUd
ezk46f5rDH0akxATadNuVxgDKg+5I5jY2Pxb6yU5jqpPa6KBfgP6LAqwLQ7Le6dKPdI/DYnwru+N
9bP8v1MgE61NpapPPcWs6S3xaPGS0dSh1sa8/YOy/uoK/1iRPAY6b0mjot7jpq/2mTyMnh2EaKce
3ttTGIhj/zg5W9th3fv+MblM8oWTClWNM7vBWkUQJkJ/Td3cTMNNRZF4o16u7WwjuD6T6waBqkdg
BF502WVpHeWjKTq8WL4NUA9Oz+n9fAQB0tt1M+uxkQ0hXxPEuvaXlrwymdKBENhh0HjJjuF4J9A9
pmtvdNh3gGkQh2gukHIO8EUbjmR1syzwfRReDetLz2U+zimKkzAdN8e8i10VVd442W0McHX7X1iR
NkufsNSMFyuND4zVk+nMAT+Wb3npR9StT9OhekpelEXdfuu9vjU+ac/0JJ8Uutw6trVL2K7OGrSM
/o2buhiddO1UOZ/N2YSNMYuAlofz7zaO9KojvLAgXTDRUJZcUWABy+iECjjctpq+vpI8IbuMBiTA
UaCEDsz/MpEXhysLbX3O2xFIGnfY8UfhmQF4zPb0NSiQ0elv6DcexLjUrKA5v4CIa7/xEFnr/v30
AdIeGU1uAd2KDxi9m9Czf/JTfYDqGD0kt4ajeCCMPBb+9X25er4vxixtjsIE/0iRoQsgt5LnBDGQ
k2VDc4Z8OLSkjAllSTE9AqbwgW6Ew3XTm8OVNo2h87GlFWyDNblHM7Vn34HjbMcf8jfzhsWusiO2
o/k8YBt7adXbQDocOZJFeQkS6Z9XukqHJrGWleZm9JBZYOSxn4emQsm6PPcNA0em+lCPP+b2FT2s
PlG2tJGWhZRvDqajw0MDwxYgp9KVOyjZoNcaRp4lWpoEKpvUPekV85ctSnBTWIX2cn2u13wANjYF
/g0aZWg9/jzgkQ9aG/cYMGhWtRQ87fndDHK560bWXNylEWn7wvbISwIjsfGTM+A29gIxUVc/N93r
dUur83cxHGnXjmM1RX2Hl3Q5QiRvAKIDYCnQwLtG+37d0tbESXsU4RAVwFvgaWl/RBH4Qp7YpsT1
Ej1+2Q2gMkLPI4TrkL37vDgEQIpGWY59xbz5TEAxnJ2V/5jH4bk7xbvr41l+66stC/VBoA4Q9Um2
dL2qQA2Ljo48/GAgwGLAtJVAOUGU3P4wlKCKflw3uD6B/zMo9yBYokMnI8ji8WgzfDoC7knByw5g
1XUz60fa+GNHCtGh8qBrU7XYOda9+9wknv4LDJ89MJ1R62iJ96+Z5HBbAM3835kk+udVKwtTq/V8
2YNpQHOfEC8XTwbZcFVr196lFclTmLleZF0FK0b9LUM6v9xI5m79/vL3izuPcTqPUaYiOTO6SRs5
Q7IVXq3uuCWsA/IW5E5yorBPGgHBRg2BD3uq28lNxtdaJYBEAc114BPKpXxjL6z6ITS2oYEbdL3g
B/s8pqgtGNAPsGhrZw5a5zwJ8ggs1p2GDEJwfd+tzt+FLWkX6JZQTLPG/MVg2lFQ4jc2XN1qOX9p
df/vaKQdkFtTTuoRFiq0XiXHsn4qoscaxIzVrgPMDVmE5KhFwQBgnoYGpnwrKFlG8MVjoIaog1Zf
t75E5uGQUQ2yk0j3xxpkFzPWTy+EK4DN1YlVgEgvzFECH6tHwWh2B66ltHAXJOWNBjaT2gHibOvk
rboUNKejL1uF1IAcpzE9GqomNPBF/VMCxvnh2Nr+9WXdMrFcQBfHwsjsqeKCIBRM2G3a5ZCDSm7z
OtvYqatn42Ik0j2Gy6W3+AwzTS/ak8kgyhwq2jEZF5lLMzlatoCGcRKdSFVs5btWwy9A6v43jdLV
NtSlNoFHOHUfIeFi3ul++A6xhnyvnowHSET5+iOc537rBbt6OC+sShfQ0Hbc7MtlyMbCpR3U6VMR
7wpIs2610q8ezT+W/km1XqxhkjS9FdWwFEPqpyZQtduiWt/YJbKjYUbBWF3AgiB4U5WBDrQ0yTaw
dVvDkDyMPWolsL9Ypl57ZZAGGZ+ub/XVBbEMSLmDhAKdLcsgL6YpT5J8NCuU8zjS86rpZuBoEzdK
eI/Wo+uWVhvd8DzDOxv+DG3N0lBSoSUCurG4Mq3JCY1T3/8WIbjpb5VauC0ku4w9y96n8KY079EI
tWF9baAodCx9C0igUDn0yUkaz7xAHWJ4sAOyKx7nfZE65ND6ZzAqA1HknGu3g9D2BnBx3S4gAhbE
gxB8L3+/mOCQKnmihICx4Sr8qGM0zY7f0RJwN5rPBghIr49yzaOAiQeMFWi6JkjSfzZWFMhvWEt7
hk5Ud5xPWfJjNCzHLNw4P/Wp12yJ2K0ahFbeIvlO8duSQaVEiFIiPQooTXGamvfGQhp0vI0tUPuG
0fOcTV4EXoTro1x+VL6TEDRYC/04WpXkKjdDvoblGvrjU4ImnvSg96ep3wpcVo2A+BMwKzRnEpls
DvqKHYpKyLXVED1qQrAux+quiah/fSyrQDJgSGwMB/3BpgwjqQc9pSnU5N2MixsIN88TEvd1c2tQ
6qMZK4ir+J4w7XFKoDwlPq5bX/MuoG6y8AaGbi7KgZ/3C7XnnFb28vYA7bYynvvi13UDq7NoLRkG
nHe0kUoGUp1Uo2ogfGDhvFswr6WiBhEge9fNrL0IrQsz0oWtGsICDQOiJJ2BfENHG1kWdMkT+QvO
KXppRzrMWqENPTjoES8jhuXA36UAdWpgZ9nCOq6eq4sBSbczt0LalTPmrdBVcN58AFxExFNL7jrm
5QXfN9ZfIEcQ4uEasBYlFBnWUQ6drdYV3GOUHqf5m0r3Wv0XuGSwEAPsDtoSE5renzebYiTIVCvI
gdpJAllNUBDibt4qga3t6Esj0iVD0zkhcQ4jGbXuVdo92Pnj9b22ZcH4PAzDyLNiyuB9KpA2a1Cb
FxtLsfqYBWoDcrwEaUiAaj9bSNWJR0ONU9lYb2oBEoTTpD8p3UsSP0CVN75RbpAFn7fe0Gtn6MKq
/FKLEWsLc8nfDOmMbujXtmZOaXkQcbs+f8vWlb33pR1pG0S1Oow5BOlcraL5juvTQz++1bN9T+ef
GYhKID7047rFNSd0aVHeE3lqFGmBw5RC3ZI2mWt0j2nlXzeyNX3Stsj0Ro/qEMPq7d2cxs5MnYo5
RrzxYt8ys+zOi3CiYM1gjAxmSrw4xTg5Gf3RDvtyi8Z7FSR7OWmS5yaTJpgOOIJrIqcfTR9ziAW7
CcvHGoK4UVpCa11HJPcXYA6UmyCqg2oQeMBkOLmdRGhVWq5D0avHNme3ffd8faHWjtdS0bJt/LO4
O8mJh2YxjOiahAlW3VZLWqCcHR53TpYYaB+vkA47MiP3BvPbGH3Ty78gsQOWBHISaLEG947Mn0f7
Tsu4jktERbV8KHYJ+hvU7ybfOGcru/6TGelORIUjIimDmbZF61473rWk+t3mW8riK8f5kxlpNttu
rnq+kMSIJrkhIMpj6HZ9GJl9UxeQ6EB64PryrdyMDO9+4CdAKfQVRZFA87RKGlz1Ca1eiV74cfc7
DsEqNjxhS6ET7IcNde/rNlfHeGFTuo0Vogxm1eqLy/Lq+alOHxzHgAxp0m6ApVbXDO8ExLXgfQcf
yOfTXTZ1FvHF0DAVu86Kg37OjtUcbbxJtsxI4zHGOmKDCjNju6vofdIEIt5fn7LlSyUvz1QL0h4A
nOIwy0imNqzKPEXLo9sP6ELhvl0ja4XW6sxpt4qrq6MB+QOIGhGcocTxedJsFcoO3WJqjAevo3tj
hGr5Vr5k3Yhp4degigKC3s9GmsxAc6tpIesEfglwM06gmjCjjZt/bZ9pKtC7CMUxbTLnShSNuhJ1
ChDtibYLY1Q2EgLieTJ5dg8RUTEiccqLjZVaG5kGbgQLLyn4JPkJlwwUD+MyAul+a6muXWeVx+x+
CLgxbwxv5e4CJ+0fS5JHmmdG0U6K4cU2AfUSOUME4xDlsYeb5nB9+60NSgfSCi2PqKt8eQiDyDIU
dookcDlSf1DBFZ5Qf6rtjdt4bZfrFO9Q7HWKV5x06Vess0XBkQKy09zh045gFq0TZc6UBNcHtDZ3
l5akez9WshnUVRhQrgTgbXQo+9Hbfm88XTezEtyySzPLvF6EF5qiqxGGCzPmfMcGe1cU5YYDXx8J
w7MdRwkyQ9JJEplgKIkio5XlvydwX9lvrPMH8282AJh6/2tFcnE81YwqXrLEXXlfdNBm9sdxd32u
1vrRGIhKkdkBbxMWX5qscuyzVF1ovTK08olf5Zk/TsdnxRWncW8G9Ykf2BH13DuQ898CvXx6WKhG
trpB1nb65UdIh4pnmd0Ny0e00+1oviodd9VmY8m2bEhLVo9DjRsXNiwSkOjboIElewvQt+b7UJC3
GajcwQIrp65GoafgksadBOaLH2UWn3sjO6VGEgghXLOyHEuDlM71FVyLJZZGiSU7BwYiORIz0ZQ1
tBHGxfsSXDS3Ca6NKiucpo5cWvpg7xi2cldrHuPSpLRcfamLqFThMaqM3QIR5+pD9rMvNcgyW0HP
sg3nvjVCaeVIDWR0SDGrU1EWbkvGj7BUmoPom29Fr76rdlT4IbdvM+CRNyZ3rXSFDgEV7JILhwv+
9dmXJH2cVOWE2QWELDA4P4Bb29X63O9Zu8dlg2xk4oFY6bHvjQD4Ud+KPlQluhfxhi/46nFA/WJC
zgFKPois5HzhIMDjwCGf5orOBsXAgZffE+sbZcH13bS+g//sJsnlKOgnHkWJ8c5MG3dqiXwhKD57
L2PKx1iE72qh3cTmVkXl6+BQpUFX0QJdA5WLTJYTzZk+lcpyBQ0nvNaMMXVm7tbh7+uDW8tTwg5l
Gl1amIAH/LyaBKwfI5i24Ox0eqOm1J0E9SAAtauU5JSl760F6XeQdpjRtI/M7ud186vHZskfInEN
ijzD+Gyd9n1fg+IJb6biZ5tmOCk80KMekcQHGuE2du7qlF4Yk+5aw1R5CKpt5MLAJl/S13ROD3YT
BabyN48Z/Nz/hiVNqgnaioTWGNYUg31ItU4sZwjH2b4bi7ukVb06bh1r3uxF2Rrh8veLaz7HJ4EY
HnbjpNyDSthNTAjxgYYCBNQ34zS5wKffR+ge1BN1H3btU1bSO8aH1lFasavSztEgm/AXS/zHXcgs
caCeEfXQLccHBQMRB3bkUeKBds2Zfly3tHpQLyxJox9YDVbFGKMn43diOJnYCxS/ABIJl17RfmPr
rl6eF9YkF1xMoAczlnFBGc1Rp28h0tNatLVnt6xIziceUlMxxbKTTDSA+KBJcRAEbyzR6m1yMZTl
7xfbxmjNLtYWjz537TfDbs9xR70+fEVfo08o93n8kaM55vpqbYyMSs87aLDREN2SS85d9yCdDQ0G
viuVdiPGWYt8IVqHVxC47yH+I5lhoilNG0KfbsQgXp3QPTiVdn8zkj8m9M/Th8YePkYK/ErTR8eE
xUDzx6/hPG+YWT3cFyORfGVhtIXVThgJmaJD3ZQ3Wv+o5RYwPpsywMtPya98RGsgCUWnIUBl0qQR
u20UI7YRfIJefRyd2XwUYD03Xhn5Ns5BF96ZUHAnoLro/GarY3etoAys7h/r0nzGCMsbUmOgOhJp
BXmg8TG23KE8Qa5GdD9AGoRTAIXAXgdEcPCvL+aqE7kwLs1yw4aqq5eEQMHBM524MwS7eedF2Utu
O2SLxWctHftprNKdFEVxGWd40rrxfGv2fgnMv9nvZl4jfHs0lEehe+OWDPDqRlqw0MuBML7wdiq2
GFS7gM0yjA953UPIrPFzS9l1GOL12Vy93xdaZnBQEaRmpY3UT2Y2hTpSA2bcA5Ko+UpHdgIPmZl8
Q2z5rwNCMOcjmrFVpoLRU665TkVETIUUeFcYrHHqVPxqK7t39YhyZ9bNl+tjW004I/xEByG4GCCo
K22VqLCtRjVhDsBHArHW8tw2VeGZbTQeQGtLdx01fra8apzR6grPGCE6WIbzE2RXt+TNvs4zQuGF
ph9BFGrNsjMditrogCgULrEGXx8F+AlSL26II4z3aCTu9ZF/dd2frUkHdO71PklqWGtn8JPrui/Y
fTX+62TmYgSs+4AELFnh5SMuLiU9TseI2Rytq9nwcxjpeG+x/qVI2mIj2bMyGmwWVOqpgUYVU65f
mkSJR4TBwrWV7w1Ixzru0y2KgK83rLHAKECErALaYMlpRq0bB4FeMxxz+kOEh1lASudQM9CUpKei
eBtf//UCLbgfaK4g44KMo3Shq62KNFw0QWR08hVrb1pP879HSRmXJmQcVqkPpspKmKirGxG9VxCK
z4N/OwqdISoBsojgiH3R69Gz1hgRsAs3EfaRdNC6qNiN2MxQrPhg1K6XqVrwQ4u87eed1iZRD1WO
HmUA/mjlH2X/UEDqaOpdIC/j3G8UZSn5XR/bVx8Mm0huo1/BAH28DKBQLD3mRQibSeZqzRO3aggs
HYphi4l7y87y94tTxPQuiUAIiviRuW33NOUBm+9q8vZ/G83ini6slMkAuUMLozHB8RNbaLjXnogK
bMvzdTsrRxWzBp+7MP5CLUTyuBWPIYHZLqMRT0P/kKt31Zau4oon/WRCupBjs5xtezExsh8RO2i1
FxUAJP2et+p4XwNTnE8VohboiwMAVwaQtSCKVKaleWMsH6LaflStbqPqtGrBwtMamXLcTjI0ztCS
OOQhSmpd7bbJGzE2MIxrewtSdBSKmkhSoHjyedW7uJya8Z/yGXtpjMAICycN73K0c19f9S070htI
H3PAXQckr2nmRUI4EQORLcq5ZGM8a/OF4jHKt8j8ggxcCla6Fq+RkiK3XNt3evGf/8fZdy3LbQPb
fhGrmAm+guSknXN4YUna3swBYObXn0Wde6wZDO+g5LLLD5JrmgC6G40Oa+WDLrk3f2eOT+NqZAWQ
mASaAZCF0JdzumO24tTq2OM1V19jJmr/qUfU8VkQfjbbKSioSl9v9IOxsQJMnM70rcC0Q3+IfOQK
KLIh6NP+EQYROkXAV7W9vMcrsEf4NBziwlq2VFiE65ZjPrKcSjzHOqumzfisdiGNgSqFMRbKqxvX
/Tbt9KE1uk2WPqh9s0P19LnTDV/VOACWK7gvJnv8rtgicnugl8FVA5gQ0dx5l4cNEDbxRLTzq3Du
rniibQ1mbSaY5TTLMP3WxIGGFlaJAgM0WtiCqgJfwOBAz3gz1x+TEwI7tJiJo3tVnjc5TSfNBFha
x6xdqRSYWjXN3qHz6AyHCPyygdvNOaEAGqlKsHuSBWQ57ZuXELnhe6vqTcu/fGYr3hBXMKjS0aaJ
9LpYVgR27dwaypB7ybybzDc1veaypqhVEXAftgowDDRMCiYe97rGZwe3fD8+oZg3ZdeIpy+vYu36
xcjNHxmCeU8WgLaBqY74i7/PnyZOF9261j968tn1D3nEqdUVEpnryzLgel1M+hiisrO67cwKiSnP
4vso+k5AlG38uLys83cklBZUoP8nQrh4Q00lBQ4dMJ1hMCi77Lux/LS8nd1Ab/5DAHssSjgkd4ry
2OwgygUpdaTthuQTVb7Ly1mxjZPlCIeUddPQaCpksGSiSU5N53UiBXW1K0PmJVfc/YkoIRzTHMZD
rYaoofqlKYe8+a5Hb4i2lxd0rnYEjngJ+jRUiOBdBDGJGjdKBzpIvLzzEUtqwcYFegSSJP9kMVp2
nbj2cfGVAcKnyGfOwL8vf8GZEuID8AMYVAX+Oa6D5e+PgqZqGvU6b/EBGusjiv8ZJZtp+BkqjYxC
70wXf0tCJROdUXiJiyiMS44/RZcQ91wzfCvzvvdcoJMHLRKXo4VmeXSIUm45k8Q/nemMIFbQmRSl
qdDQIJah5RCo74njm1lO4zKk0V8DaAqyhNMsOcdkjYLNTBrA1pU40Hr3X47r3008e/BwFNhSyPES
cgswbToMV1zW0Xim+qerEJ+ipFPdOWyxYxEAXbiC7jWdVmp017Je4jOW/TiJRBZJaNlAEKLpy40v
KJ8+ZXlnYjUZOsSdbkTxDteV+zobk9ck2X3Bazo1TNIpIpMqOEXVTmIrNBtoRHoYwL5Q29eYUaGT
5o0LyFG9idtic/nYVpXwaKHL3x9ZmRoPjoqyKFDwe92vKw2Ysd1TVjJftRRMp8jiqNUTPBIn6HzS
Ac+auBCXWxOIPvd2/8CayTNkF/OqHB1Hh5kbTO+ZwrLQR1Zq04TA3narqzh0PKsvAqUGIEopG7FZ
3cEjUcKSgLLi9lbfwk81wBP4YY+7JBtRYyk9bstyv+uy8CpG3w0CZfEp3ulkqIsSBmAZHaFT9cOJ
8wMyTLGPHNuOm9LhpSWmP7OD5Rn+vwJ/c3IeqYflKF3Zq/AbGDHaq7V5sJPmqonUfdm9tzG7wyQJ
RU3pmhUqzCTfX1bO1StgKRQC0xGpIdExszGvwhz5ZjCi1H7KQEE7/wytUOKHV3XlSIpwgBVIFLo2
hRQ1Tnyl6/dqnG46kO7mViUx8NVbFXgeaADCMIBzltcgQFrnUQFZShvofQ5eTbRT5r4ege/ApCQC
4YdBTRnexeo+AvMOhWxc5Gd3ud7ZrMiHAX5lAgWMPdRUM1LfVlpJTnLVf/2RI/bST7EyhIXSc6/K
XC83PkFHO5RgLQYECyaSLf7Lcs3gsoosh3OmoEcihUfpSPTSUgyIzHFgbuzjvu4Lr2GfqVZS1Zac
n0yamNklNSavCTbSHKgePkXKo+3exOYT0mCR7Lkt20zhMTzYpW2WKmTZPQtmxUduqp0RjLyWPeaW
ND/De/fyXsokLgmAI2PPQHOClj9I1NDH14LnInWjYEAOO4Jloxj5kifjHQZ0vi6LXX720hEKd61W
aklPKoiN0KtSsNyPgWx8WcQ5ltlynyOUBHKxiU4OsZFCL9HM7SQTohPlOu5fOXtvmysDRFH6Dgwi
vNwV5maecxqmD0QFhxTGCK0rp9sbIB6Nkr99XgkfI+wzB39LP+VYcG8/Ft0U1NkVMnoSIau7erRi
YVdzA91xA8OKs+xg8DFgU+tf3tRVv4kJ+aV0BZxScYrOwVHlbT/Dl2ELtf6rMcMF4owwWb111X0d
CVo+5FgvTSOsUwZBQ93Sqge5jvGq2RLfdS4EDEwYwcBEJxg1VDG25Lmm52gAhiNBEkMBdVPVmRsg
C//1sZyKETyI4iSRkRk4e2Al9qgqquBuSVoZFNz50ZxKEXyHAmCDtm+xGDLrfpG+cvB7sfDnYH3+
rQoscpCkx6AoogRxbIWMtZXmNmIfs7W3oELecdcBFdfQbgdbl2VCzt0ThC1jzFA2DZotuHqdZHON
ShTGlaEG8fRkpB5x/HjhQ00DvD1gtRK3cW5DpxKFwypiw86iXMV9Zs+3TsNp60YPl3dwVe2W7ov/
Tam5gm73zogJzgmLUoz8Z1kO5ltmOuE2zMAhdVnSeeyIgjYGbzBggcFXTCOeWlFeK/OoTSaanrIK
HFq7vjVuzUan7ANp1suizlEWMPUNPoOlvRRDlWczj11T6RkpbISNk6e9b9SnkeoPlVdfoXcuo8wf
3iOv+6nJZvl+p+xPr5JTucKBaXiakcm2uOfQZ3LIr+f7Jpjv+s2DBpp0h3a03Hb4YyeiLn22gtHr
35qtEhDfCkBJuktfNc+mqu961XXlt8HwZnxd3hl9+YJLXyhYJqkqDqqy5Qvv4m38XL85QewR3w3w
BVd1MCCZPR8I1R8BexZvDSoFfDsPYU63aNH5I2c6q4CW7kZ8ANgZOX/T7Gct3ZvF/WTgppAo90q4
eypMuIQSVY8qZYYwPfc188awggh0YSpafvkmrJ94GMy1xCWtqvmR6gkGNQ19WiYJVG+ptRkdOhsc
EKNXtA93juwGXNtLw9ZU1NxgvyB7Pd1LjAyEfaU4MKmKjopBMV9Hpx7weVHvd/xK1vN+3owKszqW
J6h3mYAIPQX6hldmLy2aF9Tbov7E689zqxtlQifShnReI0OJX/O7yAVizgMvB4CFC45jrEclzvIQ
GjPegVlRSVyaR4EGar4MXZTqC5H1qaz5RHPpT0HmEdVfsTzvJkDOmsAa4LXZZuCfTvU6hhI7PG+i
wlYeyRDTVczSa73lCm4uzp/mcva77kefJZ8muF/5pN1rtXlVW7mvkgGzYlGQzW8Y35C45PMWGeEr
BAVK8yTGZ2Clw1B7tfWTheVDMVYbDfODif46DxGeMteKkmx536GUkv9t2lqQLyhUVmlW4ZbYBRtT
NQyQaLP5NmvXVnrvjBKwzDUtOt5wwfFVZV8zp8FSVWQ7eQ0KDcc3ui+j2SDYzpqd0/8X53MsUfB0
lWWkTjNDYjY9p2w7Fl5UFRQ1Rr/tXxonCkBizNW/z7SeKpbg8kZgnZjzInV0XipAOZqymEu2kYKD
I4VmNU0NAU05xzQCCI8CFPSmTDA6UgWGEb6WSknn0nq8fHWtObvj7RTcgNKEdU0cF27AAFHR+GRm
oNVpHa+O/0nTffL3WZllH5EjcdCFB64ZQV/mFuOuuQrVjIrvoe2RjKElSGX+GiPytwX8ESMoic7C
XnMWC2jndBc2043ZmoGqM8nrYi0gP16NoBVW0kZqY0CM2jyWw3IpGZuy9hw03F4+pf+PS/mzIEE9
DBZOaaRAEo9rb8zbwEre7NnXnS2YrMCtsDzhLW+OfcOSdTOu3k/LGC8BmqwGVGHBnZGx0arZjBpv
yK3hnyIzx+2CTLEvawekVl0R9o9KbTZvYM5lfs+76mBa9RDwtJCxMa1FAaamY6ZUM4G5oS7KfBTl
GLndJQ6PG6/oTT9On2uAO+CVYJqBk0hKBb9rAWJIdyxrMdgjWeFo9UnWYNUO73zATEImhM3pC8O4
CHc/CmPyscyr1sq2TLc/HPCNqujx7MfhWu2/FVJsoP77XP3larGH8eitMSrbNAkfGU/BTgHGdVc2
KCrbH8G6lLjO0PSNb1bUf8ZyP/BNrVxVSOKqsreATJJgYC6o89K4gCTiRl7lBGX9XKnvEYuDCrg4
l5V/1TUenbpgZRESWCaIiZGHzzctB3aIhyFiIDPXtLAST+netOT1ssTVCPf48AVzQ/SiOLMNc7Oc
bWrtlS7ANL6S2l7IwVrx4E7IL3VUInQ5nUsaJ7hiF6y7XetgT436wemgTdZV3rzlsxY0AEUseUu7
JWX4MBHK3QMI+STyVwM0QOpaKA5jvkycnWbGFDpNmzSepV3jwvMGu6NgKprTW5h5zT9J1GDm/VEb
PXt4HtyDrWLYVcYkq69r1p+vELbezKauHnR8hXN3Z39geGfL/XSPxmaVml6L6I0OvrqvvF81jek3
yoXqJvOVTR64/vxxeUdW78ajDREORGNzz+FxGm9UALqvD59IYoDvrpz8TmV7y2z8sbNkPZKrb0nz
SKrg5PIocuNGg1TuO7TcxDH959O9TWj4FeMZieZ/bAC4QyjGOjHFtVd2o+zBLVMEwfUlepFVOZhK
vIxTDB57Q+xXtYy1x1ii0HN1//egXWGiskICPM0tSAESWRF0Ox2Ed/b+J3jqf1rU+Jq8KKjfQoUS
P9mXhz5oKRoiPozHX5qXbKo9OiX8zJcboUT/xHxU17QG6ZfPikYN6Pm8tq1NmMWaV0V8fFF6oj1q
ADMYPGeI20PTJRjkTYuk+8fUUhPUpOHk/gQaTHrVN5p7o7YFaWlUuub0MI9h+1H1GbvW+ibEeJpj
NY9o0e42U5xioEQfMtevXLxs22RUQBdZ125H45iFUQAybXaIUqvdAbTUuKrAfE5VpmgPo9rZT8g+
JEjWOo65C+OavBXNEB4yHk0RRXNt58OkkPE2hvm2dNx8myqju23KpgqYomAsmHTldYFBPR/JZbSY
Fbx9yatpOIS2G3ujzipk0F1S3uTEdO8qjOH+ALsduSm6ue7A1k301Fer3rE3oWWWByMes40VOqpf
oueUgvTHRIq3MT6SNuvuK6h24YMcvkYdei79uS3iZyXtbYrBVnLf5v0EoCGTdw2151nbtTWxMLnX
TvYvFRt4FbOobJEh7NTIG9xaNShz43GHrsNwD9IbB8i1Kfh7Otflr2Tup2dA77F7Mo7xXaMCDgz9
utqeIfkZ5EOvfidMR+NzxdWPvtXdfV/G+MWQ8GJTTw4DOfektXuOYtQhykz1QQ2HyPBRnSIvvdq3
NzGb7NpnTC2/whnU9WFsd+EydGXsNFLUaG6Mcm4eOjTR2VSPW7fcIJVldpSHoVWg2JR1I0U5SJ8o
SXXg4o1N9GCGOijVqzoPbxvX1u/xUI8NajNSfDo8ChugTEbAa2kcrqDxjjnuTjVL814Ns/YQF4Zy
49pt3nq1Crx3bofTt93YplfNadluLzvI3+nzSzYsvDTNGZnCTIWx6DfJI2LBz9S/zw6h/wsAElv9
rton/ttw5eynTUxBIiuRvniIS9KFcKeIm8rtF09Jtj87JNV28RPwTOaHkuofc0CC9AFDn861cxfe
OovflE35rwYmLmaIwbyMIqxYfppymLUZZVh9W5m0ndiNbc4kCLvhR5GSXxnvrp0Sh2ZV0/7y0tdj
8gUSGiYHUBDxrk6Y4RT1CJT4XGs2oQFkx4q4P7KYmRtu9LgZbAVBp4K0rJqzhCoaEklVVUoSDctd
fHYAR18h3NVOyyuiou7loSZ1Gyrj1lT2c7EFgbp/eb2rTvlIkHAT92hdVVBca7yOdUj3dllP6zS8
tlTlo0sI7aX4casRIFqDwWgP9FF0gQqPHiXPXGs0AVPZDlcGbpyJ+Nx50uCb2whPG78fb1IZev7a
KgFNsODlINzFExnbffTkMNtJ7/IFGlPlP0sH97z1ZnOLku7NknXSrK8PmThbNwjQMsWHeBSDyLvh
2FFbfY5GTNpfWRiWVjqfoFnNMTcJ8xNNRjS9FlgAxVzDiL+BLgmxWNG7SVT3bdnAGZVocE2v4jYJ
ajzPL2vLqhiMv4KQ4vckkOAXom4qWB8ikK7mHc9cais3evt9WcbywBFV3zqSITyA8PYF06MOGZFT
s43G237PsigMLktZM7BjKctKjzQinCajYxqk9AOGPzNGB4ybDLrPx0jyyFpXCANJGZTMUfoTJ88S
u6xTRYEoa+DBPCDMxh1C2OyxptoDMMymJfJsMSe+WRsyV752YpjhQ6v1AiKniYNBeB1H6MNuAQqL
RgiMgSaqTY2ol2RR1vw1LPrfJQruatbcrGMDHpKZcg1j8wHl+o7JhZdUyT+1EEaem7RuZRW69Z01
7aVghllF6P/pIVoZXgsYcW28mu9Cg2batgdos+7NumfPI2UaeKxlaOxrG4r+GZCNArIEtTrBYZrd
pGB+BEt1jUcL+lJM4DyXXEKrMtCwZmOQEP+IzC9jwWa3qrGu3I6umL7V+3pX1/9ctoDVmw68nv9K
EQwtbQnP2wFSEsycalOMayx7ZCDVakzigYSt9wrOQb02+AO3nl1eKv/h7jn+gGUbjm2wxuBpVSDK
aLPp3R6RfpuTX4pR71QQnPJW9gBeNfmj9QpKahVaP/Qh1lvG27Z/Tca3NnntO4kprLTOIHGJuXpM
Q7soPzmCUoZFXGhVh9hl7rKvWSVfQF4JLCejRhNd9+avnoF4G1hMtDOSg6kXlBRZQsFgO1DXjlNa
j1810W4S0FibrSyuWHt4H30cEZ6GpWO3SRRiy4eZsuRqJtsOtFVW46UqyE9kuCXreozJUYwtOATT
kKcHrGPuP4yWrQA/Ba1LzedKtTfLUpIsXvU+y/To/xMjKPJoagMYqiAm7d/a+q6bU38yNyQngDMC
PgOyxjIAddnCBM2dWi1kcQ+JajF7LYlyStB0XLUjk0TiMkGCzkaxXZtas+yg85JZtyMYSmrAj172
BKv7h+bKpZ0fvb8iqLPpZHWyEHaDexePn+xtSG+jKfWb8AemFHFB0QZPscsiV20R6P5Ew5g08s1C
QJbXXWeHegXfY20II6BqB43XzdRpm8tyVvcP3bAWIP7AmyTChWUI/GaA+uLuRdf0bO5j5PyAnBhc
lrIaXh5JEU6pIAuA1owNZFZ9XWL2aBO1yofTkpnqevdQRUAVvCzxHDULdZjje10QObZuNthVjxea
8qvtKHOuYxTPSMg8RUO5yaCIqW3uq2mgx58RGwHu70iaO9fO8PgThJtwNOI8T2N8gsMKX42tTWY+
TuZ4z7uHy4s92170MGHMBLch8LlAibsc8vE9Mfch0BMxtzcBFoyGmeqjNedAkup6VNqvMun+OmL7
LRBKs3T/YqZH0E7M6jhjRBbEEIXDCzeqPxjdNVhWfWeefM5coGgV4BkftmAOkY0NLj9+Ev8uwjGk
aBLM8KD5WBAOokkMEs3AuBh71+eDulNUd+Oo4MuxrI3SGS9zMgD7AqQ5+nNfR5Ky8+Irz6SjPXH5
AsDxi4McJcYDZnAcYvQ6+jnEaKxpZN2JZ2qD9aFVARN6Dt5H8ACnp5n30ciMPgRKYBiY8Z5pV2MZ
dOX7ZZ05jw0FMUICBTS1Cqqh2Eb1tdaD6MX4qX5MPkDJzIhO28vCzryMIEu458Yy1lorgqze2eMB
QRN25xKZxS8/Ip4MHl54/aD1DR25ghU0fE5m3gCAtbTGDaZtaop8tuY5rTZt4Q0yWlpD5udVhqb4
tB1vQeaATCiuxkNTdA99O0+yL1q2UPgipAfA94pORss+o4WY0wEv4A6TlhPLAsCuoUqr0bDrrxyG
eo7Od45b32JmaDtZ4U3sRA8x+9vmpWXjLUBBYj4A/xVHVo0kHEzQfAA1Qv8GXigtyG2oKvedOwCR
dJTcWecB829pCOoWPB88OYRjNvoG4NULlk+t4bUBJsFrNzTQj8Yq9tEndroBmsBdG83OrW6oNylR
HD+dM4mB/j5nYdeXpxYe4Br8E5gYTu0ntEg89mEMIJPaHvCQ7AtDRVaqMJ8VN9V9pII52vXGrIyv
wNQAI0vSDMk7tI3Pe8dJ+fNoZN1MW8Uxf5AeSddMMWbcIGaRHVQ2lTF6d/BLtGnt5rlyE82vwxpp
06ZspyCa7eJFt1tMuLaV9qy2pvLNyoZt3VTRX60wZLu8nQo/jc35Ok7MAkijYYi2C6TZ7zvk+f/6
fYtSL0rWy04AbgUppdPdUBNH7Sctgenps49xCjR1fYazjCzu3MBPpQgRZuiWhVXnkJIYV3H61KEj
IZu8y07k3C9CBu45sP8QoP+II1g1L6pwdiGDoXNjBoEs4H2AOh8DyuyyoPPr9FTQ8kY4uk4zt2xD
NPfjgtHBG6b8itiNawQzp0zW23MWWC4pB0DgGI6uIZErDtwrYZej6AKXBag5q7zrE791nvrqFqaS
Vb5TSN4BZ48b2OcSxQLeBTgYaBEWFjaiPU7vyxy94iBs1Z370vrVArI10zjtiLEZZbQ1qx4BID/G
MuG/NAoLElFcMYfOwfMZUwkuecCARNm9lc5z3P/o3IcEQHS4bxpZi8C5NmKd0BQ8qZauERFYYMj1
yXJyIJahTrYbtRARSnZnc1OyneurI66L1BHAns8ytSkYAfiw4F9V4QAKm5/NBKD+q9mlSGsSM9Cd
Qw+a6FoWs59rDZbnIo2JiT3ApIrPEWK2TmhjWMKz25e5exprlOeuW4VmyovKd5oMOOW8AwhqgwZY
FRlbE9yFItJ0V3V1AVIOgF21L0Xvj4anZn6YBG1GnfTdyDFns9PsW1JvL9vhWqh1LFeww1SPS2Ug
WCdp2m3ijLthkrFTnZs6loYRAGwmpnjO0Ap5O7R6XuIEwQRfN3s27CZWLDREaNCXPCLXlPJYlBBv
ZVWEFAAwLzwStRivt3fEyqla5JvLmyZbkeDvoxT0rTyGmFBDSnG8H7N3t6i8cPqKpR0Ta/4E1ATI
9blwKKhFnfqTBcWyKYcWNy0o59xHN3Wpaz3w8KnDiIMtA7DU1/TBhifBKxXoXrboTDSmIDVkLAEe
aGFajbr1kz7j5AKFPTThK4jZFfOmi35MlVeQnQEIiPo2xviIlm5Jf6WaX1xhtKif8nlX2n5SFo9/
v/XH3yfoq80aI7MiBB7ohE9V2k8b7jwYzc82kYQ458VPWCTcKWjOUT+BixOeCAYnjRZb2AmOG6pM
tvkEtGfKYgyUZA/MnvxYQ7a3LYO8gmfPP2vU7UMvZ78s45CNryUZqT16qv0gT+Yv+iVGX8efJqh5
p2MYYVw2gRVXk1pg8wMUDlC2MtzntNjYqF9lu0rx86jwy/8AkobMM8SDfgFJb/FxxhgQmFBmz9GO
qKJrAhT3aABQJYa85n6PhSxxynF40NRuCX5W3C7aR9tSq906xcaInwdrV4R3uiyJfx724KyP1iRc
oYxNVpQAPcCzLcwn2dQ0bkeQfrqyZ+ea4wC4D1KzNqIr1GJOl4W0PVSugrc1sh6ErXs+P8Z4tpja
j1w2TbbiN3Bd/qYlAlnGWcEHvMJoWzEhKkmf7IiDDRfd29VdpNHMwKivJJxbOa8TacJ5Dake5cqC
N5il+5lVoOiOAfRgUlunhflpgPQXjM2XPcGKrz8RKZxZCh7n0uohUudGoLadP1Q3qkwxVg7sRIjg
buYhTUO+oEJGQ0FZfkAcjG2lBH2Csm5jffXEYE+oSQF3DA3Up8pRlKmZm9Oyh/lTMu6H5LYtDbTR
+FYUmOVzkppejIHN8iuxr8N55xjcH0wU0tRlgASQ9W204SFGdroARI3oIkZzUb9BRJGZtIrvBvfv
L0FUhv58rrA18I9dqSf4fY42DBftahrfOuznoJDA+bp81OflDNDlHMta1O/IHXACyr95iVJC9rOy
/EZ5S4DN5rY0i/fqFPBkUxvXrhbo1X1rH4qp9Jj+6FrveRFva9kVdD6GcvI1KI2dfk2j5uGgqvga
F9sM6OLoxsKgfKbSpt/bZUTD4b3j49ay7svCH8b/AH+IzfgX21MsOCrICTSozi2bcT+6z/qMBqrq
MMaSC3DVvv6IEYdtlDlU3CaBmLJ5T/jgR/WuZKXEiNf8xnH2RvAbNUgIwH2M7I1B9v30j90/6wZg
HQ8s+lmRTaJuJYq0OFjh5gSfGh6DwPgjCO2FyK1353gcNAtvJZ54aMLNkxenCvLwMJozJsHeDKRU
WoQ4kmX+PpMzuSCBRcIRVWKUiU9VximUiYeVjVF52rx2P4rA+Gn48VeF1jma7HlGoy+UPt/aG3I1
SWSvnCMYf8BTg24QMAr/jnOObCfjLQsdwLIuiGqE+EW77cfg8raunCJ6pjVMfKgOmOxVwTzrwqlH
lii4PlmCShSGg7ZoaQMkHbUSH74olcHbrtzXxwJ/512P1mTrJdfqMYTamCnNU4xAJfu5u04NSR58
be+OFvb7cXokp1dB/2oWLt4TSoSuRCSTRgzt/IcDOhaiC7pRd1ZZwnN7MejH3NAz3LeBS8okK/cY
CHsBObzAwUIThLsls5W5MDLoH7ACr5uq8wyGKYUhCaqFMbFPJfu2cpWdiBPuhkTBE0JRoXO5/pWh
QS3RNZorASMHgr2U8TDKpAnqx60OZdkS0nTb5+kPkLlQk+/GzLf0h6z7vqzrK9c0MlcLGhKQWXBR
i6lPx8pdhi6xzLsC4OW23+TP1XY68H0TkL3rKS+JZ95F16BDu1U+AYAb1Nv02ofDoU0Q+Ze/5Vw9
Tz9F2GZVDe2ycxQw1DYMj41Da/Zo45Hc8+e2BiHACUBCEK1dZ/NB1lygEjRivTrgIs3OZxgGLpxH
R9lfXsy5E4GcBWUHZHKoo4vhTzpHlVonkKNp35kTII01sze9TGlvPxTO4MWW5II7b1Ff0rZHEoXt
w7s61cIQEo27z8Qz3pvgCTNx2y54/uXS+T15/FU0QeKhPStB4xA1/eS6pvmheoo2c2AESO1tZQWW
czs9/SRBlXN1qLSpWDY7DABw0ruHpv1wLb+UTUGvlKaOJaGRSPA6rloP5aLGMzqMkOQNw2TjtGF0
A5ShdJO4hYXIiVdfZmxHj7FG4q3dudnz5TM/xxw4OQKwWZx+hTpp0TDY+IrB43g1YKzeDdqfuUrv
J78G5kACs7lSdo7EcFa32QRvDFkmMYA1dio25C43ChXZ55bdNGAByfUH4nyMls+4xBOuavWRpMW6
jm6QwkpVXi557mwA9CJGtwC0ooJ9ojJ38fDWmw9mKxltW7XXI4mCqydmCD5cAxINZ1sNwaw7KEfc
hfV/qERBg/5UPUQoZnOMy3Fa6hGq4yU2xoowPwTQR+QCePcdmo9q8jy6t6Cquawz62f3p9giKG4Y
qWlkl8v6NB8g6pQr97YblG6gDpLc86p7/bNAsQiuRRwEzBUkKWaA9tlhvtem98uLWTfDIxnC5a8p
So1hsBg8KwtDdxUUSGa3cxO4YQLSjJc+pcq072WMySsrs4HGggQ+ElzIbwk6ksboviRZgtg+vXa0
+9x6L/4+4kD28EiE4FwTtC2mw4QcVVbet/o9719YhXmLO72TuPGVlOWpJMFnjgxdNygR4iH6nv0w
PV7SnPavmB/ZRNfGLWWDZ9L4xwExz11zMFL6/a1+5pL8x+8W1tMAf0mWogCIexKAbWJhfAJ6Cxk7
FIE1DQAW1NySg/qD5TR7rbb5VRl782H8HpuNLgkeV6zhRK7gX1iHJKXTQy4J73P1KWUeIZ4Jh55O
u79X1RNRgtIAF5o4tY19Jvl3q7zb/8QDxlgm2nQ3GnvV0psolM1rrfiyE5GCEuWKaZYkxeqQThq0
91ndcve6lNV6ll+5dHaCAvVT1swTwcJc7WvqfxiKH7qPLH7Mk12oS3zK6ooI0EmBb73kUIUHqNoN
TTwMyDSaSBT0qMqhDTLKrw1ZB+iqhR/JMU/vnWzodSNrISea73TLD+vnXharLD8hbhsUHh5kyZNb
YsBWtiSu9BBUFuihA6LrtyHLNK8LICq4mVU0QInPSoMgO+DMoNSMNANwMPrTLMV2XBUBlPGlMoXG
LrHJCoN/1oBFL17qq6ofbVBDXbaatfNeYMz/T4Dg3+NW08e5LIDKXTyoKKbr2Z2TP8aycG7tuI/F
CGrFU9bjpsI64mY/l68Oo2kosf81T3MsQtCoOGoijP5hJaR6VZIPIDsTBQm4KaO5DJ119VSAzEMI
2rN0TWzZJZk5aI2K+pqVoJO/9ppC1tIqkyAsJkOwUlVLVbnFlYA8UG1JorDVAzlawvL3R3Efb2vk
8Fy0ASjxS2I+G9PopYPkRFZlgEloYTRD0k8sDUbhXLJsRAm+Gu8UxSfVtVF8X1bflfB1odn+V8Si
3kfLyHnUZGYNEfV02xLaub6Jfq76him7rmY+5k0l9rLmi3WCjkPULsAfIt6j6G7QUJZH1jGeNsxu
fL3Ck2vyFfsa/plJ0TNXlfpInLC+1nJjsMtDHOHXg7ZLnFfH8Ce+A7rj5Y1cP6s/6xIuz6EnrE9m
COrGTzvdMsDZmxKVW10LilgLL9lSKRauMcLcAiQzSMgb9fNQvyTx3ozQiveUppKISyLIESJw1g1d
UTA4fnXa9cUzota89nr0Zdl/O+mF1h39z4rEiblIJ2gsRMObZ8dvSg7IT54ErqzxfNVDu+BMAP86
WGtEjVPBZJGCUxkqDhBfUGVhBErtQBMpiRBXPc6RGEHTtDZNtTiCGF19UJR3JptjWXtJLGSzOGKC
zhUE9qemWqV2WoZLowCbC0x+x1ckzXwj0XeYZ79Sh9uxLNFLopcMkDyNZFJ0pSSCLIGF7nZniYFB
OnUqPC2NxCHtDFd0q10VW6R8fVWhKNwCFoUCMC6lo0Tk7/qDGH4ci1w8yZFrgqfogDYEkfq23CeP
z+UeABbam+sxv/5G9mAb32oP2qfhKZj4oMrXZXte0xqguhmuBQ40/CvsdmsUrjGXMLaR3FWYqbTS
3aCg52t/Wcya20AfxhI/IDOLaeDTRcZtb8wNgQVU2lYP/+mnuwmzzpdlrLRYLUNk/wqxBHvG9FgH
hm8I6WoPLTQ+hv9D58N0tq7lAWdwLh9TAArkEuNeM4hjqULqJ5oMFG0XqU15lWDOqjbfLq9r9Ygc
GAJsG1MlYn6C65gbnmsYRAuAj84zMYGzBQiKzjzmZHbrWWAm+B/OvqzHbV3p9hcJoERRw6skz3bP
ne7kReik05pnUdOv/xaDe09sWrCQfbDPU4AukyKrilWr1sq82zbn4iUFclIFch66hXLmMtAJxIOY
z3f9Vs9HB8qFMWi+SqVyzai1NqzXQNjflNFJaX3U9sZM3dz+AbMH5u+idelbooHcJJZYdFV8ZOau
sr5zvr5tYt7TnNmQvlyFAbaqnGBDNXbgMnEwmQfwyUPaPkwoETe+Vyhg41rdtjoXdDAID9k8xATR
Ir+8CWmqWJSnMKojlUrpqsKl8+3UUdJvWr6QWM2eHNEhRIUfVX4iNvnMtZCM8s62OVpmdeSBWAEE
mG3lhKmGPHGREWb2i50ZEz/mzNhU5Kk/VJCGIeXDqHtt/5pYC19sdu9scDMKyme0LiQvomAcPM3T
Hh+syqGIrTim9YGHNTB4UDcL2YI/mb0Df63JzC+VUbXAwGBBYwSSdev7VL8H9vSY5eRAcgu5AqYE
9CWQ4XUEQvgWVLnQjgJ2jTFpjUWM4XpkJYWbj+tBv8eEcwd6FXD8uB1YEvgJvoxbX1ZdO5Bb9VS2
9KK4+ozCPmQrLNHeVTVbsu8rOWSr2g6wOG3fR7/06jEMFmLONUj0wsZVzX40mc+MGjYaW3/EUJeT
cd0dyK+YQcMq1rY0yn+0wfg95oqjcXVXJkvK01fpufQLpKsPYqnWSC38AgGytAFtaJq7MmwPRjt4
DNn5GC3qv4tIehHnYVI1QNSArZ0ZeKhSMSmg6oWrlAD+bxQMsL/zSRClkLFvn0LWlY8VUVi21lgJ
XhmfmUFwVAM92Zpl0dE1T3Wyj22rX3p0X0Uw/DKRcaGYI4Ct8uCHMXTFUFA9B0kd2yiTtS6jf84a
hQkDQ1gY1phBf3ZGlowmQj5GZYNdpVmu1jULIevK2QkToAQwUC0S+a+UyRA+VvaEFrRbZtlWqwJH
GY51pEGX4d/pDhAWVSjFApaGx+/VfhVxmkC3GCypMSTnIEBV2HtWPAZLoWJuRSjngOUAeRPQCFKo
wMyt3gCLge+SkYNKfpGq2jYDgdgdUxai0uyVRLaNBAr4ZoGzuPTeGibF9dBMBBr2zu9fBzY5JNyq
aeJmxb1SvBr8wNk+615DY+G5N3cVzy1L+W+Xa3UU1mmBV9jJrE5qvtNUxWX0zgxf1WkhIl7niDgl
gr4BzwuK4UdZjDnWwyAbSQE6cAAI9EJ7GrsXuytXQVCsy7h1WtqfCEmOlmLtG9X/fjv4z60VfCK2
Bs1EYJP/fIWzGAniPMarIS9c9I2/jSx0tIKu7dhyw5q847Ae2kBfuBbzK7Zw+zQDSBWI5V5+WWUY
aegHWPGQsJdBI3tlVL1BbdHKM4KjofbOmNh7UlKX+Z+Z/h+Ga+H2sNdAa6BNacoBhfqhanYtbkvR
HK3SaZud1WO4F0PsKCRZ9sqyN7a/TimkAqB7gVmWpU8uUkXZ8QICLlDgeBVr8uu7tiO/4QSOoY93
agbCMoYxVOUrhG8wlG067nT/NPTuv39pqLFQDCABco1s73LXIRIPlkkRYDDwFx+Tts4g59aWJ9Q2
nice3ZmxD8pnu13Ax8y5DBuTA9BMBv7ySkhCpXWeRuB5cvUKVQAO+TBjvI+G3iFqsNABuErGkB0I
EhZADxhUZmUyFL/Ua2IWGKXt2C+74RuML3pt0Th2W+9MNMFv7+d1si7MoSEFWT4YRb/7ckMhN8p5
IqYTkPo8D6Cws7TMLUiyUq0KE+8PnU3cjvvrQF1SppnZ0wvL0qdUCiOuegWWG/+h92O3zWtk68Ea
IyJLd1W7PqowheClgz1ACNFeLlIZwVRmZ/AP7UT3ehQ7iPzHUAk8WtarJNMxkRCuC+tpMsLD1Bub
hiyRhc0uVkC7xaCGGNe+/AX5BKq5MMdiJ+VHy06Ngpmk9gkCF/9+P4AcN1DhAxgHUmnSSrmV+Q3u
JNJcle9rq1vBVQN2p/5S8narZMMOj4nNwhGaPbGALuJNi7FAIleW9NI0c0uBzSTasWIbsb0abOp0
qxNooWzDycvMN6Ycc3utxa8Knr1tv2XmPV8qcc1EAZACg9QeDlmM+0opNqf2ECojfkcM6bRko9MX
k52s2neT8GCnbH172bNf9K81uSrSDWMVxRX8f150bkveqib0hgHzPksub257NQsJ3h/iLJS0Lo+O
j0m6nvMJFCgEtH5K5MY2f8rV8hDS5Gmw68fb65pLWfAUBOEF6nWYfpf9ekMGEkGgvgAWcIS0aumU
zRokRo5envLMhYamHz35+bfIilxAOG4b12cu6rltcZHPAnnS9Sqpod2GSeDAnfz4qIZLrIUzDzF0
DzBYbqCHoAPyemmia8oytHwLBMxAolsxdxkZkQVGu9srmSG/ADEBgrPgLoL8odydZFxnHWim4N5q
u9hEQaiDiD/DzKcV2F7HhnSDYTCwyBkwDjBbMwKqGgYjEsOAvSoINruuyMYFTzhzlgSTCf4PWDq8
veSGgKbWs9HEY6lIGm64eAT5RytMwMRpaylye7OmyYEpfrzEpSLunpQsoOOAFA1EXsQgck/AiBKD
FygvQHlrpdV3vVF52mQAmFi6qfWRNaDvX/oAM07/wqT0oSOe2303wKRpDV5Vvto1ccmQrXQlecBw
BIYeIH+LzGZwUo1sUtt2e19baOtcT4khvDLxnyokbwEtvzxt2YgkLea4TDWNnC5FMQwa2hX77Gh7
0Enm+gkCnv5hRwZqR/VG5xBqU/NtlD3UlrFNWOv44HaNjejgW8Ym1BRnKBcLvHO3jkHtRKd44qFE
Ip2KruFxMNq4dXlnIZvb8+Q99h10uvwmeI31cqdH72oD6DuYnzVMS8ZxDULmpZHvuYuJ6yiGaVGp
YXLowgXAiPyExCeiSutGujpsa5blLm3qhafRvCW8My3gnfEGlE6GCjhsykXJINa1raWG26ZLV0Zq
LgTGuQhhYvRZAN/BLSV7gIFQBYy6WelaISqDDSREP6OiWOtLbG+zHhsAIhQ/MVYOShTpkOVjxOI2
rkq3qHxfW4URydaM1C0SNwUYMWs031SuqtsMk5jHxmzUo2XU6kHPS6gOgnxvIYLMrBtPXRXzBOhn
4n/CCZ05cbzFujqeQNSVRuN7lKInp9SnViE7q1kamJtNXzHEhniPmp6g+Li0VSglsFY+GhNN7XTR
0S8+ufKltStTf2faBuVMNIdvO/brxpIo352ZFMs/W14Uc7AdJzAJGSyvfkNB5OknuBnxtnX4AaOg
zsM+/A1+D9f0sgV3MrOzF6alnR3Dsm7suCvdOP9eEaDnU+ja3Pe0XXgVzISJCzsi0zpbop/5pGg4
7ChaCgohxU3swVWGZgfxcIcq4cKWziVu5zsqJW49xdxE1GNH0/Z9qgdnKp/76IkoXuEDObQ0mIa5
Bvx8KRihRoEkB8P0UDSTo+AUZ7GZU6RuqKyZHAyCw1BvmgqNtBU8g7GvW62iq8A27fWYtfU3Utba
g8Lske5bMwPauy/VYW0kFIM5HPW3YK1P4/iojQWgrnSiNH2Ak602QFDr5jbyk+EjUYcCGNgxoKtw
CuDtAytIDk1lt72n1aEOYgujK8LVwJR6nxJ0SCJxO2mu+YqbcaJ+2i1ptlrTJ6NHMluJvC6Mc9Nt
Bt+6Y0oVM0dVrfKBBjp5qTQ1fWckswiYtqwJj0ewXxNXj1Rfc8KijXc86ymeQ6OdeKoZ1vgNFr/r
TJ8yKFApwYdaR6WHYnr9TCsKaDJagP2Kxy35gV4nXJpOIgNqahnI39YsrLR90BdD5rSl6DCDgJyF
oHVXsl0J9wKBUzXVPaDoyNauNACA25RrE2bHBzRo4iGv4IHJ2O37JLQh7xDE1mehYhhl5Kb9lQSl
usuoHYF8jYyenYJlew+9EnBztGOHfSuwyU7QxGCDq0zOQYzQGr7LiZ79rsqRnwzwVDaumsQ+X0c+
D0G/XcfsK7P99kON2tFyoZlR/wJSMn8uomLyHVaB77e1FPsrZdjeJ7Mwg7taHTA+GoxpQZ0exDF6
O1WrrsZAK2IaQmeP2fcu97XBDct2l7U83k99n+9QP9V2pB2sj2oowcmi5WFWrOsGJ0ypB5rvGRtp
dspZYa00aFQGXp3y/ECLzj8RrVTq7ZirZgBVYaKAdB1nFxrRWvGu1aMPojEb+F23HqcKAnwms4vH
cojDg1GPVHfRhasmJx+qCp39rmggjpeEwToO++ZOYZP6rNdDBI7FqpvARk4LTX0oWZeXK96rPEAP
sqbHodeaFcXb6mdnj6DQMYycoRerGdnCy3U2iqFWDt5c4c2veErqusXpyUpEZSKYmTZhddL670l0
R9EQire0+Konb6RHA4x1t136nGk8llE6tGyEUfBXXfq7omvtqkmQALUROzZdd8eCzwSslywpNxrM
QYBuXWj9ocJsbwOgSasvTdHMuEAQ62DaANBPMATJ7alcIVMWIkV2uaI6mrthR97ruJXEDaN8fXu5
M96dAi1pIMXSwHEtVy5VJWWN2iqoXHLHMO7KzHCjZjv6Lz5dUsWdWxZqZoIhVjRn5WJWOfZwmxXY
/v1GR5W00ou9SgaeOsA6gQEfXoR7U6Am0LbiRt8vfNeZcHmRiEhhLFUAclUMJCLVUG2tikEIHJ8Y
I7kBfbi9pTPrBGG3bqPCj8FsyKdcHiA6jHZtjWCwirt85YOHydOU4lkZ+lVsZisLs23DsDTkOJO1
X9iU8hAThI1hF8NmynsnrykS9ufbq5rJk0FZhowczwK01WXEmF/akd6MDVo/DPw9OdDqQw15hAV+
tNm9+2tFfhrmYcy7qeeg7uc2gqryLUogeJIbrmKmazPQN12gbP55YRgYB24Rlw3c/fLnaunYRNDh
QxgDn0NDOBINf5dG6r+na+CTAl8pFKpRvZHLji06EFYZQnwjVttVzbYgHENG9YJhtdvLmXtlYk4N
zyZcMSRusvcYwUtMyyAqIYvU9+/VkJiowY+Qi3PbLoXyAkao8CvCOBknx+h133BGJCE//I53FXQf
g+SYB6p5CJvO3oaBEa58vwwOYdQrK1VPO9QqGyPxvaTti4chNazK0eoOQym3lzFXIzg7bnLhqWjB
tTwlYAsAnM9IHyz/Sxt2EcRe04cweza637fNzXqHs3MnssSzJDduIw0jXjAX+idr2AKwPNXf9KXh
09lbemaFXlqJGErcVJzu2kQ5rY9R5UnCpTnkuWcQzhlqKxogHHBA4lecrcXuopwRXkNv0kB5NZwA
RgHxzPQjpLmjhj/6TIi1Zrq6kLjPOIgLs5LbS5o80+oYZjnrV2UGGPO4SfmCkbkdJBDYgIA3AcGX
/MRrU9qMHcHrtkNjL6DhfRIszQgtmZBcqVrUiJUBTGRZgrvhh49auyQpN7NXcDQquuggaxItu8tP
VEN1pksboNUtUj7ljfIR+Ok688uFx/fcJTo3I51qHqW10VowIxCr6X3RZsggTmCFSu0V7d4yY8GV
ziQTWBaWBJJUQZEjHYGsQrslYyjjtSN0oor2PhYKRoO+hwQq2POWZMpmzVn4m+AXFXAEyVw8GZXB
VbxMfbSn1CldscrwtBKkSzQ8lUszx3OhCaCd/1mTzkXVDYMSj7BWK/dT3zia9tkkp5atQ7S0IQJ1
2yHNfTrVAEYIkATbvGKU0pNIm8J+gjXjt26ubHMz9F9p/GL3vlfxzwHQ+tsG5zaToSWFYjhmqlHT
vzySOh3QaAySCuwww4oVPngSUn1weBK7Y2iOLjf4z9sW5y4BsDo2gEBAeFCZHCoLh8IuzBJN6yJw
1MG4DwK2gfJV+B9WhoeP4OhD6mLIbMzWOJoR7loOcpJVNx0gUQu20VVY49mzhCyb28SzyracJFEf
pd8pRZJp1u8FIU4RvY4GJkb87bjU4LouPQHwjvbh/wfqyepkdW5VejoBqDfdk9ANnnLU75CV3dmr
6S5yo13wYm+gww0xBA8x/K7YLY0rXTlK6QdI3iUNKkULVPyADPxvYvaiWxrfnaFCuVyjFDBNhWTK
EAMeOKzVNXsOX8LQ6zx9j3LKoYqdKXTNvRt8B67DAfX0+vb5vPqYf9YHZ49nkWgPSTciy0Bcj6wa
KNL4i06KM/UOKiJ2/sqWOGGXLEk7Cf6LIWwErJMTcB9D7sx2afTYdSBI+f5f1oQrJwAFYlTu8pa3
IKmjrTEAjwcKIrO9qyu3s17AUtnhVtw2dXW9sX1/OCpNiuIaxMUvTRlQN4toJs4n61YJVGArjpE2
7dttK9fPdcmM5JajUIkLrYYZZeufig/00ocnHY38Y+8xiL05QLzctij+4EXB8I9B8Ari3fyHKvZy
XQU66hBtGjFwZn7E9GtAV6/y7xtjAWUydyZEAv+HLRpAOOn08Yb3QR3iSwXKkQc7ot2l/UErHrmx
8OT60+G4WtCZJen0kYwVPGzFmVDLzVTbh7gFWxbNKfqAJffUDkL0RbXRUB4cmuazZO//YUOxQgKK
aIDiZL4ZXlvT1NpiQ2soiii6F1SrFoDj4Ou2ndkDeWZHBPizvNhSlBQUQAQ7ah1idtDjtbKEj/xD
eXm9l3/XIt2vTB2RGiAVccmj8ajuws7RHpvfGElst8Zza3rKqx84kxt5GMFb3V7eVcYgzuXf5VEJ
zZ8MRonaObZx6N5QgXCqYRsPaNrTrxF0Hdp4R+j2tsXZmwBed2ADID6oykfUtEatV31saAbqD+jw
GupXOHqBtlQ4mr0K4B6wQHWHrqkMesjGiGsxmuRuAhGv+KOMXpR+1ZT3bGm4e3ZBYpJQFMRQeZPu
XMqDBtIXGm5CquyM+suyu192CmhDXS3c7iVL0p2rUz8a/RqWeu3RttAGfKON6YLGcuFQzEZQ/WxJ
UgTFuCIwbL6KJVXWaeoKhxq12+XxK7r/T3XCjxGBjFH4opVQ2wofUFNwlGha9dZ3HbXNEZCoyYhc
s4p3ehfu/sP5OfttIsE4u5A8Rb6uV/htauU19qrUTyTE/NXTbStXebu4FwZwE5ibQDdZHtsOKrvX
1A40btbwI+VfXedCsJxU+7F0+8/bpmaZHc5tSZ81zBAHMQCGOaVV/o5Zs3uwKkLxxAtaD+kYxE1c
YNuKn0v6H3OZmC6wriCNA/TdlD6yPsZqbyXiggz3hXrftEtjGrPH9cyA9KUSqpRjUsFAZaReTI9j
66UVXXdLKPlZF31mR/z72YkwtaLLDA47LPoRZZPDMJWX/Lz9kWa9yZkNsdYzG4quoG8jbIw8c+Lk
fSgDN4Eue8yfrCVGn9l9A+e5/geFBmKsS1t90GFYboStGhLVMIU5BIIhjIXS4uwJP7MiBbawbnow
IsDzh7iyRrxqgdcoVpygarbWrZfb2zcbZs6MSREOKrY9VYWGRkROPug7GzCIrm31JQzQdt9W0ffb
5hZ2UEbW5XgCaGz8kxy882IzYFSTvgTEu21lPm4jLRaiIEASyw83vRzpFFIRt7ODue7eySpwSAx5
XWd8yJ3mgW2MZ+59QJt3IZucPfF/DcsFb7UsEp4XMNwo1mZSE68y2pPfmguudtZDnJmRIhuLQI/h
xzATQqkuCiGL+7awg1cIcOFmzyxIrq+iNEt0DguT9qUDIVjV297+putPWvUWgtJPUfdWsRTdZu/y
mVHJ8Q1hRww9gVFWIpphXBnZuJdEoYPHj0fNTw61rjB/4gZeIPb3IQpdhb8VJH/poOtRxQBT6f3r
7Y2YPbBnP0lylQrUqBmGj1IX7RjMzj2XJXh1n+qlrsXcBwXrOggaAVkSsk+XniUr26wrMF/ltpoX
jVA+nKaFkzn7sjozcXX1WBRYBaYB3eAuWQ0Q4XT8dfQ6bfg6+USlHIWh2zu3aFA6pEYRAJgguBnj
I//Kd/6+w6yGgzbT9EUcDdia9W2Dc5/qfIHSkbWDxKizyMIedm8D8QbzUTXf2T83HnExzq1IZ9SP
cRxohVWN6e8B+lRB4rTDj9b+ur2YOUcCUhqBMmWQwJA9mNEXTQx6KyTjmB/Gg4Pp6+nfhffEWv4a
kb2VpZUkBDoEeQCa31nwbFeeHT9atdPEh6aIvRLiareXNRfbzi1KZ4JogQ35EFg0qrUeuFzDHdec
MT/2n0m+xCWzsIemdCAsm3fAV8OYUrwk3Bu6V7oQzuZIDFFiRW8fHwljMjLcqG0VvR45cDGsbl5M
SBRsh1Fbm9X0bhdq4iS91W+Gph69KOi0vWWk731RYQo9XtnRL4Z5Kpb1azpM7UIOMedJwZ+BOpdB
4MblfputcT0kBUpQVqdg5DaCQJOPCYyP2HDaJXHruW0+tyVtcx0URMkAs3TLqndAlOZO9S99iZBv
7nKfG5GuHVKiwBo5jOQQiu0D1SvS7i5TEmf6T9xTf5R1hXYJoL1ivWcZJdI+K2yCAaFP9diQOGH+
cfsSzH4cId37/wyItZ4ZIDFg4mYGA4EK4kuwXlMeOX73rdBXar6EIJ2LLNALMy3LBEYDQJRLY9zS
RxINumAK+lH2v6p+fXsxc1///O9Li6lCrpuBT/EiRfk2oI0Xmi/tsIQgmtuycyvi38+2LMcIpp+B
JN8t4l3HNj5Z6WoHeDleuM//YT1QVALaCdEY7BGXltI+KyxL0HUDtO9WzZpiQEozF/zG7Ef5a+RP
z/d8OczvtIbAiA9adcvcAOyx4Gjn7osJelOq4SiDmkVaRl6DTnaIEaZotZ0gFp0DK/YU/xeatjMr
13K+DB0DDevQgnWmfg1QWrv9Na5HLRCigG2DjgXe/CCWltbBOYN/GWHBAL9Eru9QWzA4xvM2UOG0
/F1Zv+GGJu0GEAnQBHoMr8zbv2B+I//3AwypDgfl9LgGpk2UU0O3thzfeC2a92FppGH2Gv1dpzxk
G5BILdQG61RVTC4gNqTP9lLqMnuJ0DnDjCXwlJh2vDza/kgbrYtRoMm1b6x+ZtGO5LuiWcVLtcu5
KA+gwv8MyT5BK8YgDlEOQxVR6099/zoqW719r7OtvkTYoYnwItdoz41JrkEvbF4Deoq0jzvT2ny2
ncgZYwd9uoej8/Y2uc7quFoZzpYu9Xlmb/HZMqWHel/EeTqasBwD6zphALCMFsL4LMHp+eKk4x9n
fWwHA0zQe555zZPiKneKW22Ck7mqvGpXuitnWAXPvZe/6sfAW3rPzr6kz36AfPxzqzbCScGZsX6o
z8Fd8Q1yjK0TP/9WfjQP6uOee5gXOS1NQC8cIPk2FNoAcJoFq1oWQhEaxCVHix+r1tOTH6nxrwA/
uBhLCK9htBBTBvL85hTYesqFMx6SYh1pmstNtuNTvW1UG1pTg9PW5QKD1axbsyio+6CirAIxIqUz
tPWjyE+RmhaR61PigBiFYoqoVe79ascsJ/J/I1d24uou0Y5m4rWLk51zD/zzXyAO91kIUqy6U6MO
vyAo7rQBSE2QeKzL9BQGpxrnK37y8eC97UqvoUxip3XowaGvoQkcxKVNMO61bcRtPGpAcd7r6DQ/
ROWDUh9CA+LfBmR2isSBnMyCWfFnZQ8B8gJED6hvAMgieYjUsvIsN2DWBlHLZ5lMDVopdn/gA1Ds
eSOIc8E1uqkgZQGt9pjiQaL1eKRaE8EvA3dTx/v/QgoomoGY14MsA4DJl1vBY8iC11qAKbH6qaFv
KTCeESYibq98LnadGxGu8+wba/k0tpkfZq6urKxwb1j3SJdAwHHbypwbPLcifdV0nMxOIVgK3hmO
WQGsusQ/urQO6az6RM1IrsICSx77DFVD2IDaeLgEUJgLkDa0dQGeFhdTTjYSixRVWceZqwT1t9i0
H2pVuaPGcLAMvmm0dnt74+ZiPnS2UeGHQiL0JCTnXqHsmtuT0E4hhZO375X1VQIGcdvI7Nf5a0RO
NQe0EPXehsSI1XC31jEpspRqzkg0ibk+IMEBt0XTV35sFkHvB7mPdYSRU2VO9qXcR4fhUK7zAx43
0dFc9QgV08q4C/dsd3t5s+1uzKIB3Q9EEKB30iaqKJRYVYOzUYRuZzsIUMfkVPXPyS7x4g0wCrft
zR6Rv/dWLtSxBFKXQRtlKP9AtSf4xaF5mNifefmwqB8wezz+mpILdqo+Wn0UYWVDkHpRPB2jIfS0
oV/oXc4ekL+HXo7wSRbFbPKxoo7xzaAOjxPC3+1Nm10JpvjA5iQQ9LIOkaH6rAsymGjKXxQKS0m4
6oPvt23MAagAvwREGr1r6OyakpfPjLQGlBTyor07re2j7gb74He9Dd+Cx/InCo/0CVQq2icEBEXP
HjC1fJe83f4NM+u8+AlSQsiNJmCVUmYuaUZfB9iUkAcILcemp+cgGVndtjZXYLVUBjATXieaQAdf
undCU592OlasY3AoVhC82NEHeIubAOi45ZQ4FheERA+0bteY71q4CjNJ2oV5KbqQTosTI6nxVfW1
gtYURHk7zHBVLiX3RFnIhOdyhwtrUpRpIMeQJBGsUfrUotwwAXYPDnUz/MYpAjsKcEe//Q+h7cKo
FHjYaOs6BgaBsy3vy6BHkr/0vJx7vlyYEGfqLEYH1CoyJcW6FOXRZ+vGWtEw8HRyYv57IkYFFaf+
pJmC0S5M/75hokLw7aKq45qgHo0OvfGLBN/H6sXqlki75vfcYBq8qjhjMrUrlESyKhrw23j5LYPe
a/fBpnVfWpusftEnD4cPzNOL4iIzt8jCZDE6IaK5fsVKRiNWpKGFTR/35Lf+vQLr9LbymJu8gMfv
oO6qVU9ALLtwmWYcO57xBNUGwHPhDqXvEMZKmysa7u6wHlfah/9DW03QAsI8X/A7vzPW2b2Nk72L
H5fC5+xyGch7wcSGYr8cPcmo+5UKtRHXH5yYfjNAHNGuby9udm142oBXGyVNU5a+SxVCB0zD4qZq
dGMOvzD5OwaNO+SbId7cNjWTqgl+lv+Zkm5MBaZMyyhgKlS9VAGd8tbON6O5sKCZmHVhRfpYkJwT
U32wYiWbQbtvrCXehNmPcrYMscyzW9nHrNDKCAZizTWC16hbh0tDA3OZi2CPQztE4H6vRBTCsFbq
qANxvxmRFZQoHEtdZclPDONE6pFCYCNZg5gKojpLtNdz9/rCshSnFJpCRZgKyYDqkaMtngHK8hPF
wQl9itKr0aRbKm/NmsQEgQY2NQESl99gqh37Ke3QKEGVJm1eCohNgakyAXvcyJ0YFGPKiPeDd/sw
znxFMbbwP6PyOokVj4lgxM2nh8J4IOqXMfy6bWImCF6YkNLP2g8mWg0wEVguGZ3adIxdALqA0VqI
tn9wk9Ir9tyS3KxrupaBQQeWaNm/MF7tY1/wwcXgGB6xkdRr6VedvhvqM14TlXHMhhBEX8DdWA5J
Ysdi4S7qDEy9115gvGo+AV3prwgSUQBROh3LH4ae3cdQeLu9QTMO4eJny0lK1IUqa/CzO9QztGLd
q99s4CXz1W0zs98BirTAFNogoZFrm4Ee+iXmGVG2Nyb9W2Tb2Y8AxxDixzoN8Qxh8OxtboBkjWAS
/d8fWQxaYrjDqhhlgvOT3EVaZRBUi4DYSp8LcsjThdVdH2T8fRPBCSYYOEfFv5+5o6wDvagf4+83
aNRi6BZz1MnaJu+393AGXQgzAO6iUoI+HWxdmhGAD1YwKMek0RMoRvpkTehmCDwjCMDtfM8mr+oc
0z62bvXCdKd1Xc1h5Xpaco1zyzUwZ460Q6gAyEjUNizVeNSw3Kr4XSTGsR2Vzci1JaT0dVgEXxH+
h8leA40xucrYprlapW2FItzosBey6TzyLdv7R/PEard1zFP2mbvZId0vadD9Yd25vMuwDB4VAhYK
jFfJGOmJEK6UBA64N4wpdBQ8r79UwA0PGP8XnMVpCyx/KxiMo4I2j8WQQjJoytSaemoUFQ8gfkCO
HaRNBBkmuzE8Cn6jVd/UHRDyBs9yB+weAYbZqyR88U3evPRTgW9HSWJtNT9eisfiYFytB1hvUIqh
nomxnMuDU/EsNfS4RqddD1CbKU2+Su1UdU3FspxKy45jnSJFT6FMgzxrCc54PSOLxA0jQXgLoeF1
PQah+ilw5jUuf7zTfvgf1CmPCmrUtqvvwEj+3qFEvcUEeu7ss3v9DgwuC+nItY+7sP8n+J1dT0UF
VRuxYb9IvwLj4Eebzn9j2UJqNXsr/q7yTz5xZgWEBV3MhCSG1Twl4Paoocmpvt52AXNXAnO6QNiC
3Ecwrl9+SN6AKb+knRgCKh80zk6hTTeGPyFEF46l+AsB+jqPA14YA9RgzgbR6BVnGYgylEDlWBLG
nyAkrjlauNBrn7WAejOyLEOEBdlz+oWmaaFIAUxjbeuYtqsXxAxmt+zMgpQqjhUQJmDbRvugeOx8
cEw+k/hgJyBmWZrZv45x2C1b6LCi2gXGF8k9c7+rIYXV45hPdxgHINXWD1d57zCQ4S4izcV7Wr7S
Z8auqNyR2dS5GAerKy/TTv24yaqVBe7QYGvo64F6RXOfRZiu31og8bh9CmeEdi9WKg/D+UomZhph
vLprHsngKK+2O676zWd6Yt4J3G6hZ27e1K0T7EpHxUALGJuc3AXD2SoDMnfh58xdvPOt0C4vBcaW
gfgS+06qY42Opr0NwgUPMudAz01I1Y0ytH1fFdN/PPX4sNMAeZy8vkVnca1YbrNI8Dt7LcDIQlGv
wmGSS0dDniR6DhSpG5Trpn0g07sWb63mfsQIXvvbortU/1Eq4DnOE7cgHw3756IjLj0K7MwEwh0P
Aula+pURxJxivRmEUaEE4nTagrecWyHQ+QAAgzkak0iSBTKVZaIZAiJLoQ2TnUB8uXAsZupvWATa
WOBDg7gCle9jXSmk8hMMzEBxwDcO2fik2lslOQXtqjC8wE6cqgHQDf8ttA/nHMGZYfluJmYXtF0H
wxhWs5WNSn/G7Z06vjblXv13DP/FIuWrGI9wRaVYZAm672b8KCdtr4SRd/vGL61IvmJVnhqjGOYK
KXWM6T7ND3iJ+MZP0m4BdF6wNnehz/dPum0csL0mIWJNwF6ZP5p2H/ffby9oLipAeIYIHTsMs8sv
grJkdV210BGxfB2QlTr6HXVgeOyLaVyFQzCtIDC7xLI4t4miTIcGK1DvIEC89FODEtLIFkC8LHlu
W9DSuwp5LVRntEG/9XJ7fTNbCCJ/sMKDHB7MjjJFuc47tVAM2GptFH413XgpW2Nap2Y0LlyzGdco
yE/QYcTDThDxXK4qID4evtCDdKM8ctQxuguKBwwz3SlquS/pXUjo2mJIj2+v7+r7oayOxpyFfBJj
OGA3vbRaUF8DqDzH/QX+q+Dfqz9sMtEu58Eede/dbWtXX06yJv79LLVDehQbvIK1rtop6mtc71kf
Pk51D9qF2KFWtOAcl1Yn7WmeTV0c1bCXNsM6M+lDaTRQLEpX0f+R9mU7buNct08kQBI13mqwPJSr
yjUnN0Iq6WimJmp8+rNU5/wdm9Yxkf4/IF830ECWSW1ubu5hLZbejyW4B2+v7ypAvlwf3ydmMTU3
zQRUbb3CkOd8adrftflrFM2GXafUOBwu2cCsMEkrChxmq9/bLI2dJqXSAUrjd2pRQGV5HA0QV49Q
ToDkhc/U/rfEqkzgXkSr5ZxZm1iToiyrbaSNankVWmI7jPKMQvLz1c8ISQTYJ9KhIFe+NBtoJhSq
PeEzxtWxqDdjdoKrdozmPRZV4FcN9AxJu0QaJNOm8wgkW31DIQkUiRTdVmB17zLLiQbRmV/dQRCe
Ih0OHhCkIy7hNGnIWQJWO5fVQEoUr8ABZ7N6NDA1/R9M8wxq+SlnRy9tskquCKAqU3m2wEqX6shE
Dsau0UUCl1c+c7HOMyjOp7SpRKnKsIlaZJ9AK4ve9+5Ts1rBitZPwRkO501SDdX4Ia5aDKD6ZPYo
eMTUuPIobKPOXzCLXUCuCxPZolBB9NU4r5KZ8diVDbayJkgOqXbp5E2HHvjSG6gucinXw5lfuwlm
GgWyJMvGXn64uiirhSqyhQTP+E9eKS4aph6sMdqxIvkIaYFsY9v9TkEKktn0LrZk9Iu0XlqHHkrF
7xrmZm8b0oJ38WC6/D18Hb2XTFoN3deug5hJblxL6508NsC+spEMDxw9VTv8B0+D2xe1A+RdcO1z
FiWVuU5G2uBLyyUEK6jpa+XkzVXj4UoRvHOvU/hY4DkYZ1Z5L5UWSLdbjKQcSH8Ak6OW3A2FV5qv
ID3N7fcYxYPbe3qdkeQwuY9c1DPDyCAwNWVPk4eCYSMrj6XPGcLEztPKYyRvs9RvQV7HjpO1VYZ9
zJ7MBPHVIYlEHZ9rJ/hsC3iJPUmCMAzJ8XNaPfo+ZO0vQ82Cagz/9nX0tWp0IqJ1e5HA5tyfglCb
JCVgUhMtGQb9hnzf6fbOrl0dyIf8C8G5PTsiRojpG2xs2jqtdmhx+c/So5K9hbIgBSOC4ozUsNmi
5YqD0UAwMC5OrVRvKhNU9BQPW8HOrX+gP8vibJS1cVjk6Ady4YjACO9FEpr5NIGMyzrIQmaOdCNS
/tyCstG2klbCqcta9LKkMWj9w0NFqOATrd25YDL8F4ZbS5PkZVjPbevO9Dg2L4bUfrT0vszZxkBK
JAZhuCBKW704zhG50zZD0ExOGRA7Cqrbcmv/g8WR+6ly9onkzmCN6v+esBROZRFR+yJtBmXppRdn
iENZN2Iv5YjdpWjXkszBz9k9RpAZEXDDX3fdLufqDIyLYqo8opGeYH1JRfwRhL1xgWbqqnHDatNH
iqP0GCt5K+0Tpl0hBNwpTi7ipFjf47PfwJ3tiM45ssVYsGE4dvh91J5AtlgwSBfgBoMAx9A4lvbQ
mt9un3chLnfgIeQSmygQ4BSiLwiVB7k/lWAVUTcVGISlvHAqA5RPmqcgMrgNvXpczlbMHRda9FJK
JyBXqArI/X42xqAXvWiWT8ffvigVwVkicEKOlIv8pQHqAlLUta46yx4YE/BqYt3H7YV8xdO3QLjA
frAbZtojA+O0/QBGNaa+23bQSHeFdg+WRrd+t9WgZfdW+ZPZgk1cdQZn6+POiVRnmtTbgCY5AyWj
7MygTYkx0gAaYcPeVpIpqqqsxTMQIdMhKY6iKrhOL0+mXtFUjmYgStXL1B+Z7ZjJJqwGJye107Gt
ePz7qiV9OZ5/EPnbtbfUvJ0oEHszYKpvlI9TNmMwrvRovDAYYS61Qm1MNK2yap8E2k1o3UTjET9q
i/GejOojSn6ldNeOpyw80mh323JWrfMPBF+7jzpal8sok1tDIglKDd6Qiwj/BKvg24gKJRykfFmF
jnJ+k5VeNB3i+J/b61iPATVIFi1SV9Bh48xQjpQ8kSyg5Fn8Df8eKI21bczKT8MZPOckGIwTRX0J
ga+IE3n1BJxBc857bopiRgMDoJW3aowdO++dIel2XfiNDN/bWqR7uGr/Z3jLhp89DGu0LaRDv2yo
PQdkHgOw2/tVqTqF3T9EtRHIC/dCLuJdFS2T89PF2I9EXmBVW3qTws8+r2MwYE6bknxX+sIf1Er0
Xlw1HRTav+ba0aLLfdQu1gqbzdjZRJ02qjpCQ7I6JmAPs6z5PlVeE2XajtDmc8wpqRBno5nWlt7l
zHasNgxKQzRSunpaFsJtBZ1RYG3nPI+GnvUu1a3GnesxyNXuaYyJ4ECuxqT/QhgyN9XXV3iQzjEg
SOcM+j0eL2kWWBpGsQUB6dqbGMHN/1sL3g6XViR1ulnYo4kQA8IFCVr8OlSvMIKypcKS3fpn/APF
3U6Yqi8TefmMPdv2xska3pkiuhT+Pw7gDwhnK9RgszwxrMcsImTzoJeAJtws3ychilXUx3C5GuH5
24pGWYTA3PHHfEFXQRYTq5MZOKzRDkFAMbXtMb0DWZHJ2JL6vjYFIbhoSzkfADHKzEolgFLVM9G4
HkaB2faCsHsVBJPZ4BPHH7RoXpoIoXkxWst3o2jOGJMq0CbDB2WPe9t3r5r8GQznWGrVmKzUAAzS
7E5XfTaYtYpKdK2lmzAcBWCrZn8GxsV8is3MspkAVk/UmfL7qtfcKfrRlqJSjghocadnXtqIlAZv
JAAl9DEdAgWLMi3IjwsqbqJvxLkkvcIFkKUwBNlE/iMqnmN52hR1+3z7G63DoNEao7MYC+PJzeqq
jIt2hltSMAw4kAl57OcRbDv/OxTOUdCsaiKUPhp3ZPpWseMXyB0GKbUFz+TVmwwj6P+zGM5VdImZ
R51lw8fi3T/HgRZSX0+2DM/JOvJm0etVtHecg4AY5KB1JeAw0BirbqX2TpqIWgFEa+LOKpI1sW2M
2LoCXWteo9pxCr2L4keSW7PP0GfZYgJqID7J5+7l9ldbPb8GQVsOOvPAT8Ctr6nbnBl2CGj9gOh4
VBqPMI/Erqz8l1Qm2A/+heJW2eYYOqEVoBTS3ZFogpja01ig/CZ30Wff5DuCAuZQQXDo9hJXP+EZ
LueiNDkb+zSTEPvAOjqwFKH1OhoHQSJz9RueoXC+iWQg3SbL6izNY/lTBXYUBYV0UH9Xje0LWztW
PdQZHOeh5q7vbKXAovLI75EI7quAtN81oxNsngiHc1FKPvRWLWNZas2ccYka6wTJ5+y5K1NRxLhE
LVcP4X/XpPDhEyRhizCxgGXHr8mwi8FDmUFsoXPnIXTy7Hm2f4/yS6mJJiavx9GXJ+IZMBdOjZKR
G3MB4KS10LT+uw3taGONkJ2CK6szKSiq576fHLu3vAHBatWDvQOqXioBp3VvPoFo/XEqZFFl57ZJ
oTB+eQtRZmqou+Mbs/SV9QfdOrEy3qf5m2F8zxqRMt7yJa93H/Pq0DXC/Cg/sE6UqaqaHE6oyWUH
yiB9OToJaR2q7Eb6Y8rRIhz/l/v8ayQHKgeY4eM8wpiFqpo0cK54oGPmym/Zt5b8U4tYktczLGc4
nAeQuilN2xBLM8FtQHdFAiK9n3mzLfrTpASKuhurX033WucnjM14t73PeooMbwEZhVMkPfieDa2T
YjYMMK6G+XpzmDsfBNsOKe+rcm8zLzWdrm6cCIQjt4EXz339Pf/F/ZpsPIthaDTXU59h0bOiOjk6
+sNRdGBXUyt/lsZPYE69xPJcAYRF0XyPVVTm1kAki2nIDKJJU7cxpk0e/XVf/Ndx/bMy7lyYlKLL
uYfZ6JKJT9e9zU0e3N689TvjDwQXZehG0rUyRABcuzw2kBRNyhcT1/9tkPUT9weEu3vBMGxJE1iY
XdT4HE3atQtPgUqcFh/MGJ9Ytp+l7W1IkVFwJy4f5IJ2KiBpiB5mM9+HJf1+G2L9xvizKu6wGSRE
U4aFoLZGKzFtjjQsg844JmCj+i9Af+IJ7htBzGoINQL3qJmYBC/SyFWp5fcjdUpLe7+NteqKzzwI
d7trVq0yYzE5EB/lBnrIsrcWFejO2nQRxtFEE6Kre3gGx93uRtUqUIACXARJwuReq9zaeqC6wDWt
GsMZCne3QxjUwMgWUPps3ul690vpVEG0fnshKDteXmG5nNoVTQCR1I0XIzqRiNNIj3m9uf19Vs+r
tZRhFFnTbF4mBBzcKksLTB+qY3mUNHI0CvnNaMyn2zDrzvwMhzNuzJBkXUjgF8jwjlKWQvw02RDF
YXrkyw3k4rZgxIvBbCrAXWz5ypmf4XL2p05S23bzcomgparp6304EwePRy+ko0Ozxo/tHy2Nf1aQ
malq06Fde2eaILW7/TtWP+fZz+DskoQzJQNbIpK821dadWjR1FWMo6NKohHmZUW3VswZZ2Hr1YDX
V+N2xS8dhtOkeNyhrXh4B22rwCsKlnXFit9mIUUjLo5bs4nixAWWPbmyJvCMq05kubvAOQaSHIv7
iJo2Gqk5wEjrKdDaf9CpU2FIMpE9nb02cis43au3yxka963szsyYOeJbycN3tXk1+oNqvw1hjJmF
A602E+sEZ1AEyH2xrA0lDSo9WB5NnchwqXRUMHzRlPcF8XXDJ6J00Kr/+rNCvmFZj2PIFKkxDr0F
WgRkGuaUvdw2+PVWkTMM7mkQtmj3oSMWJefyyU4Ge5Hz7DHcqvaeko/39ZA+yKz92ZBhdk1tfm3D
eSdZIfKHyUPSLOxuTZ76ZU5CiKWDXmaYSjCK2xDpFfxSdeXALGqSS+OevgiVc642lJhcQMTIzQnK
+m0UYN4Lw1FltVVTTGXW2T7uWaBVGRg14anSYTcyW5QEuiYewF4tknw6yNPRX/sVip9FnVEFpeFu
+SaTC4pZjIG65gf+gUYx815vHeZ/kz+ZKz9JdzRgr2CNyU/S3RTc3ou12+D8RyyGc/YjGAGTRyVh
K2pQYY6Dsik11yCmwBmuoYB46n+Os718kDOUEGOGEDKGaaTyvJdQN8or7T6qoez996s5x+HiHIil
plVq4iAji7slYenXJmYPNFESft07geHIlFGdNXjeIIzalWhrw3JM47U3ZqctvI5hMHPywd4iG6JZ
+PWrFEPbUMgBHyq62i+3LxrMMcw0WEqeubk5OWV3V6AGDJmJMT4OFPKKqSMxUBjpgpOy6jbOgDnr
iBJbyks0bLiTWQdQXA0GkezW6n1yhsAfxbjQEUphK0cLIfC8qQxIYZrbErLTt01j9ZIEVyCmbSCn
hwTe5R6CVsweywGmQeMnvfYTNFzIiEo1H/PRAqhVaz+D4nYtHNVepnSBqk+aMjhGK4PcORXcISIU
buegDg71miVXJyV3NhoDEnR7CslrVy8qNDeDw9gkaP7nQCBmLdWkxedRQKYcJXcT5DZkUPm0D3bu
p1nu1ERw818zOi9ucZnoQYbV1KGjdPmhqrzPiswEJKNOdtSfpkfjpb1XH8ON7C3CZJjx73fRbwR1
tw1k7VCf4fKRjdpkNFW+3kjzzjJ9HY2z6aMaHTrFm1JBWet6YPZykXydAQq8WY9AGHdlYDuRb0ZO
BP8PAdnHYl9AjM2enXfZyV/rDcTJmQPlVEnw3Fg7D+fLVS+3GUVkkhgazGceN116mCbkll+sxjOU
H7f3dbVweI7EnTy9sKk6REBS0wNccjd1HpEPuo7OErJtjE0NjexaNM93zYnG7TB3CC2rj9Rewg63
TnmcEeZjKtQZI0jwOPE7ew2fDow4mGnxfoR+JKpuE5ExcedGnbNE7lN4bJDkbcIX4zF9bz3TT3xU
4YIIH/SUepYHcfmd/lR70ncG1oqg/ahg3ZXbbhE22aASTXdb8q3ZyCfpkIjeSWuufSE0gICjCkEV
ftAY015zBr173GHjfZiMoG0QXVtrDuo8yuK+e0MLlssTLg8aOjrYVaQiCIWDCqsJy3MU7js3uZ5o
83JFFXDo0Kcz8yOYJrT4F+nQS5FL0FLxa/l1loPB3uiT7N+2btEil/vtLLLRUNVF4yLglfI0SBg1
RPtgQUVF1tUI4HyV/HuIFRL0QGBPSD801qZt7+bhzZAgLp9/tOmrXG71elfPT7cXt3Y5n6Ny7yKp
GtHvXWBxWi3ts9k8DPlvUNG+t5P06zaSaBs5p9/0ckkpWN9dc3rUldepf2bh7/8VBP8ESru8o2aE
xajZ7KqJCtrXeTPn1LsNI/pU/LzmbNmx3g3LpoGVDdkHBBqdtWvUh173B+VXqhxKxZONYncbV7CD
fIgdxWOvyDFgI/2jQQq7V066+n4bY92r/ftu4uNQ3QI3QVHhKyUDmkl70HEN0odlDYdGVz9T67m1
ku1txHUv9QeRO92TnTW5FgKxqY+hjBC3gMSI4OJfxYCQLAY2MQh91X1FW6tVhsWDqF18X9oDUkG2
VnY/b69kde8UzbY0kJtZOr93MrqdILyxoEBUeZKcCXJP+eSpEoFE0UOExPn/Do/buSKapwzkRPAY
9VOjPYTZJpvuUutbEZ5GsPLcBls1vrPFLf/9zAuacpJmsgGwqYc8urZrshYsAILu8VVvdAbCudos
6geU9wESDrUPgitXTmzkGqwHNLUIzE70sTh3a0Q0VTMZUOA0JTbac3w2f07jM1EPEhNUw1f37k8a
gC8mmqydqjxEoGKCAXoa9orlJbWIb2A94DxD4cyBanjlo2UU4nnH+KHZzlvU23fFsYJyVeqghlI6
iUd21JWOxUYunPxo+arg+12T7iwh2dlv4KyEdRpIYjIcgf7nA9SPojf0L/76eFF1KPrVXu/qgenO
7vRu+Z1L9rPuso0m+A1fDxY+V3r+GzgjQh54LNoI+9CBr8IrBld/Gg9t0G/Tz/pnfCIg7vRRuFf8
2wdkPRw9WztnUTlVJ6OtgQuRLEtykGs5sK36K/zVEQfVcHmjOvUn+joeKjTOm34hqj+uHp4z/MXi
z05oqGlZZifA15+PNig63sO7IfXx7eUNRNieukP4pN6DZib6vL1wES53sadGW+kGxTcHmXmC/Ih2
nCVfKO4rQPl6gpytzswwjzASrC5pPtPwALGILO2duRa8TZcfe8N4vq7+MxhVb0OS2ssmghQ4j81/
CN4QkKVwZPJ7jmU8a2TkqEXtwavO6M+n+2LBOEPV6NzE/QTUrvolhZqXZ6CdyUFw92IgR5q0m9tf
7Mofgcp5SYyC/Asd5jY/7j9XtpHJEsja07L1IKfamUGl1oLz8FVlutjKhTBaXVpJUO3HE4R7HECU
MoqLRSAQlLWTrx1BrLwjHj2gCI6H0QyPEHuj65TURe2QBt6PvWv5+9srvc5Ycz+Cc4qJCZIIbRF6
nAKwukIT/dM+hF57THblzj6COOtX9s+d6mQPlWcJQuuroIOD5nwhhnziJmsWpT1jckYwTJJBcIdd
u1sOYjk0Z3ZD6sbqrUVYG9RIyNRo37+nG+PbT31vPcxbiKKf2F3yvTiVL+x+/kShNtJcxQ8Fr//F
r936zpzfM2cEpjLBjwCJbZ0+pvJGIduiuCuhECL4mqIt5VxclMsUmk+AMp38G2aqjNGpPovXu/5N
+m1tNTQJ+ObjbcxVSKiKQ9wJtK6IIS+3OKMjnaxpYU1RwITc2W4VC8LGFdbJL3qgfyH4r5gkMpVm
QJS5pzxg4KEImCc55sML2mF+Yqb6t/Hy3jiS7TZ+EdTeUDkWGKg3yadx3x1SSbDLV54WRmWAtUgD
a5cGXRKuyJMNqVmRikBZRtmrw55q/mT9LnVRTL6ybITiIAXE/0M87aoVSM+LbkpkG8abJuXG7qJ+
S9FUMDsm1Y3IM+3YOiZyEd9HdtyVXlMW9f0w5PlzMpNknxdqUQYh1ANSp66R5FWNMH9WJau+U9MR
Kt6qNtag0dKhi9sOQxs6aQnmTd9IkkkFv2eiP4PRLkXLYKsau7Rt0bAj5YokeixeXSiQAcL0PF4F
YC+CBgrnBcMpi8KmwSpJpsv+NNDQ1dpW2g1sAawZiJDVQQv0qRsClLL/ejBwgbdMkCdh9EpGW9ml
+RbmMCRZhbssUdV6w8ws+rAmUiFh04jGTK9vFUAt/DGodYHyyuBWOtqpktIUShh5h+5AU6HJLq4M
C7nccRCY6BoUvtwiE2cTFdn+y1WlFZHKIQefczxV7aG0jOqkpsz6tCqSjAKs6yIeph0NjDuDh0oF
Sw5PJDlieHZoqxrXlEtf7IdyO3q64nU5NJDa1MnuMCqxye6iwPJ0P/fhiN5pIMpcryz44jdwjk/J
OjZEA35Dn97p+ltsfstASnfb04kwuE2dMjnqSgsYM30Iu4cm3qTJ822Ia2d6sZV8Ar4Z55ZJMyC0
edooSr5FzOP9PQR4jDCZjT9guFtWeXYlmoNGa7B945kDBs7EMB8HmglWcZ2Q/Jp//YPBOeyegWmT
ScCo/Tz208fi1bqTd2rkK3s7iB2lcmbRx1nbufNlcee4TcwYTG+AzOfGscFQ2wsC3+u2X25RnIlF
SCSX0oLQ3JnPsas2qFboT5pnOMVm8Fo83qwHc09dWfReW/7iy/hhmSb+s5uc3Ungs7LHuAG14Cl/
XPoIXOubflAfE9famT46ajb2m/LWH0NX1PK1iqypYK1E7UsBEdWlrRh6D62kGshGmTgafUk/SjNz
9NFDwVceP28b5spFADIDMO0uEi4IvDkwuBc77xoGUQzlYeoXniT0ykXuaEBjL5hCzDqKRgzWDjS2
FuPa6K6BxD3nkLs0Lu2qhO4wRegnj/si/YHh7durug4WgHCGsdjt2XFrSCOBehcYEnWS3337Lkde
GosO3FVr7VKHR/IOTDTQKEQx4xKl1Zml6tpI3fBV3lfPxmIW6qa2UN2ZBM/olc90AcUtKB7UcGwk
0PlgBEQyUqeInw0QUsa2oxhIgrr1LKjSrewgjhZYU3ULhHIKP72Y672NLmHQ4FfVQ00GJ9OQ2UVL
VCXqiVkFAtcTejsIRsD5loZINWqTZj0qJ5irnxLFsUEqDcICv9Xqp9tWseKtZFR2/weKf6yHlVbK
MwPUtBAwtfRh6qpvtyFWjBsWsei7gt/ZvnrD1lqBmK4CxNBHXhGSxwz5pjgTNc+s+XpUxqFSShZq
W6zq0vQ69EcMUT4VGLvYdPNTkh+k9C1Sdzp0ORL0ZNSHeXSH9L7KH0H8dHuN1ym9RUOS4FvpICAi
CMYvwQ2mm1kcaoWrnlBWQ0bpztr5WZAFyL1OzrSxTxLesdBM6ZxXKQgFZ3vtKyKfJ6N+iDe8yj99
ZEky+yTTC1fBHGrR4Ugkm9sLXPuIGHBfWgDQtQEassv16Z1ehgaeFiALedPL/ayehKHiNSHJsoca
qKuR8wCDNa8CpyX9ZBSKgbepfsgGz3bopnfGU3KcTwzNDdLmh7qtt7fXpa6dNZBkQ+XEguLJ1ZDh
XOkl02ssrHBap9t/tD5LHQyNgNCtcwrnoffUwL5HA9N9uG0gNbMr3AzSQk7kRhvRj7lOTC47cPZj
1MtdzuaiqfIWPwYND4rtIG0Wuug5cNhjusFzUv4wnyBejQdS4t7/EmzE8ndzl/sFNue5O8xCKKB+
gPLVR/Z72ntK5NeO9th9+2n9moNxix6Q7XBnmE56MoOydBRXyG+1amRny1/M/OyK6motrZrlW5S+
/Uw+egdFraMewOjc0ZeOJ/VUCfL91/0Q0AOHS8I7GqZNQCjNQeKyH6KmhNIsC0D3O/ntEXmvh7b1
s8dRALayvOWVbkFec1Eh52Uupygrm7lBQXzItnIhOfO8TSBmevs7rrgC6PWhXQdeEKE1fwFbelkn
laXAhCbFxdQgGIcFCNdpe4Try3A2LkGELJDtvtyzEKpaLS1NCOjct0H8rg1OeKd2jvz8mH3EfpRu
kZBondvLWjsaF6DLOT6zDVWKC2oVAB3cNoi2imMh/t2236p386hu1Qdw3DSb+FgclEWlQAC+EmpA
OxoUqOhnNFTEf5fgpj2PVVhYEM3wwqA+pjtrH2nO+Kk+Iiw80bfE03fJt+w9eU4D9u02+IqDAokt
5J9MdMsBmhtFKGroHMRhjNiQHsP4PqmPpv17UAV+cMVsFkZ4A9TNBpI8X/fb2fZaWUJZRjG2ONRv
ivZh5H9v+8gzEOSyLTT5XqUcaNuxCSTbFLRHtTNknkofME17e6dWvhLeBwSWD4Iegrvw8iupeagZ
Q7889jAcV7wMVlCaoDbcyfpTCMZFSVhpXfMeoBqE/4BGJmYP+fGNpOgn0P5O1GUsGHzQdf2we486
KdjXRS+gtVN3gcUdAAkdQmrcAAuTx8V9cbR+xRvD6zbqRn1wwQF/lD9l0UtzxSouMLmQSilraL8q
wCz9GJIgJa7I2MvgjskxvmfO3opEx3zFR14gLg/BMzuUZAVDzx0ECU1cwD/ltyxymTPtJqf1bD98
Vtx83+1ECiTLMrir7wKUM5yhVUswRS7LtJ9n6YCxpcFwCSscihbL2za6FqWeY/GJlbLodYONwMIz
rPUhkoRas6s900PqPZqn9jnybgOubijYE2ClcCAKnyMG7SaFV5PhLLvJnXHdpNpLjda7v0RZFHkW
pjGMh4AEkCeIluVQnvFIQQsfy0BL7VUKBmNFrGZXS+FAONuoKxBphCNA9BBKWdAHJjRoRY7qyuQX
0R+IpxA8wzGRxT/yZGUYjXGE6k+qwtiJN0SVwASuHPoXAjCgd7OIi3BZe9ZVFdjPQTo31rZHa8+y
n5QczROff/1JEAFATARd8aasavwtXTYV3pEVVJIwAZ/XIyY43qO/fhZA6kUDSZIi46vjAcKtRWrL
WG9MEJ/TmJxI13s6VQI1EvihlQ9/gaJeOoUpH8IuDRcUku0w1xsoSfdAzDb4+x3TFsY11FQ0pOE5
N9CPSMobM7jV+1y/YyM5miZmgovuP8DoyBGr6PUEUy9f051mSTUaHWXxFjLXCGgWkWhJxLq9nIUL
l4YPA3U53IKQU4Y6CndbqGVNkdE3oKas65vBTnxQ7QdDZHhtnj6N0uDFsSjzfXX9cpDcZZFaGOAb
mQnC/URDY7qfVD+ikHnZiIxdvtGaAPqctz/Yld9G1hgFDIShEKyCUCVn4uZcGpXOUFG1rBZBNZ4m
QwWOhyowZuupDwtBjHTdTbjgIeJFYgusC8huXdphHJIu7ArodAxhHXS5Xxn7wg5KtOGbr1n2piin
OP6wI0FlfG2VmIvSNKQ0EDzxwlyIqoakaJBsJc0+it1yZE6bHNoR8s69IMO74ppQ3UOcrS56Y3gU
XS5QpVk+1yWgEATvChLedXmG2df6d2ez0+1vtwalIiDE5BduDVxOl1AaeOkHvYe16EYvY3S86o5W
PLG7qq0lh0XTf/BUEHjBtAlYaYyl9HWJN6hoLAxVHIhGNXxMPDiWiXKkKBGz9q2g4IQoF8kYDHSS
SxTbziZYD2qIpZKZmJ2JTAddradEyTW0T5SbidKP2/u4jkiWtS23O1/Lq82mz5vaWno39H/yCcR8
Wu3MUdM6qZVtWmEjuQhvuT/PArR2bFlpxsCriuS3HDO3peN+hKI6hlNORiOKl1ZcP3jv/yyPO+IT
3pl1nmFDLTpsKulFMfRNKdKOXgXB6wfsegupKN8OSsvJhnIv1jBm6q4mJ4buYEPJ/v7eN9UzFG7n
oqJrsnTp5RljdSM34UfH6iOZf0ZJI+iEWFsPiq1wirhfwG3O2TqZwRsypxM8cf+UD7YbSZITi5zv
yg3zNYWk4H+omPNXv5ZqUxNCWA9jhIoXy+9y8h6iykrD9lQnPwpT4C9W4cC7ahEZJFqQB760u2mM
ZVmrlltzrvZmdpeTXw1aT41/qiHa9eT59qlaiQJNSNUgCEBgg13kPH0jD53c9og4Mtv+KYFkldBE
8CJec4AIzwhKPgjTrqa5cIhkTW3ha5HG2ckd9bph+o6aBjoQdcE9uWYPiNJMlJaWkj9f0EqUGm84
E20rqbnFXKOTy9tlAP72ll2nb3E7nqNwl4ehJQW1ayyI5VrxS5p1Yx+OpHmEiOP0qkizuUV1pQrQ
tZIjOW+2h7RCrRxUG6n9oNpD/2wUvjr0u9s/a+1LYott5G7A3HvFsNDl1UzzWEOCzw4fSVI9jvXr
bYTVD0kgzQ0HgjcWP8yoRjq1p2ZBSOos2fdyoaTBSBRwTqWVHv5gcS/KlK5BIvEGlRMoZsowocvD
EDJCwlaHE8bk5Mcgv88ZOVWop2MOoNjcXt11joP7rNzBs5NJD2MDxiNBYS8fAqPzjRmDDbFjpF5Z
E4z3BK3oHl077ehqwlUNQVBN5Zs7FSlqzFlHZ1PVsF1ikN2cdHdhPm4nuLKw6faZ1ni3FyqC5Pa0
L40ppBEgIVXlMM1wRusnC708Cn10XdLkP/gzvC91iEbhkXk1WdlPU69FEvwZo0nQmfIHlat9WaEm
a6pHNoGXqDD92ytcsxqI5pJFXBJS27xTi+t51FMbIZeJApw2o9m4oAetRJ3F0gWpuNVQGedt8Z8A
xJ9LC1XNNNPLDhYaonRDsgFTk8CNNmn2czTBpnJfh8+muhFOFq+6OlgMbEZDtxHPWhWjXXbOtKUl
rjUdhRaPDcs2oZDDZy0KQnb9f2B4kqrWmiLogQJGbiI/Ym8SihZ1uYmn2elF/HJrn02HmCy6w6Cf
dkUAHOmSkqoQkEXkH/ZQHrZ+2fVguhIbY4iZZcFtI1k97+e+hbv6IpDFoWELX8voyH3SPJWWWTpZ
OQS5Hm3UOf82zhhqKh7AYyS4Ede+HTogUJFA4IwkGWczZt3TMEphM1mtZ06la79tVuxRWa4Fkdja
nYCeNLjq/8sZwLm0hBFazqOE+KibvpW1HTtkEokAr341HfoRGH4BowRZFnsWJ6fdWAxoPVqkVicH
w0ZOmaa46kGYLaSJu+q5gIfGWx8pHriRhbj6EsoqpWkeZrTzGYxZyp7ZJMqPCDar0YFsqG0EcZ+2
lmMManavMT1+UmO1O1hdEwvyNNdrxnMOngW/BCkUiy9D62TQhwpRgItKhj8YzhSCeJ3pDqVPt430
+vgByEL1SUPHOubSuRWTftA7YiPTH7Z31Pg+Qt4op1s8VdFRJghrro3yEmpZ89l3hJZhRcCTSMGK
CcZ927dLhFGiEEIEwhlkr+ttrSytcAXmn9tPW+qdTBcEQmsY6GWCV0S+BLN13OlKrL6RxwjtMiC8
9Yy83xZmviGSKEmyAoPWa9xoFrIIBNX8y/2aFIQLlYJ8M23NH6AaCcwQ/iOqor+OafHu+IPDiwgQ
CemwgaBQYBQQEaikTSuNfqgrAne4uhwbM9lfRBVoa7pcjmSjwtPWBnZtCntXtkrLsY2SOqwTyRyt
OF6IRyJQRd4OmR60dV9CRXWDM5zbIO2D9khh+ZaJwZmjVSae1Xw3qnhjKbU7i3rIr8OepdyHlxyS
uBj94MmdjKSN0zABqpXnL1XTvKkVbmkZPSoybR1dghxLZPu3j++Kn1DQIGYskrsGspCcjfQkSvNu
Tko3NOVNTz7zaQhmxFqTLiLPX/6myzQoDPEPEm8l4OGI2nEEErNedcvGFepLoe7P43cdM8fMr0Xl
g2t7gS9GmwxS7qZ53e+sJ/+HtCvbkVvXtV9kwLOtV9s1V89T0i9GupN4nmd//V3KPTdxqXQtJAc7
wH5ooGhKFEWRi4slSJ5Rq3aTun1BSgETAtTYy7VSNOyMYy6QQEe9w/HDCbLwWXDehJjthGgOmYCj
Zscgng+qjd+E734/fJ8xmhA9Pa5a5PcKMkLrGyhaVuZUpG3hAyuPZQ2byrEGhHG38bA11bfIsjeN
9MUyBTc212LA9GwSDCW5joE6S++MsUkKVzGBpgofRnXyZN/pLUHcyjsNgH3+Rw5KCZdnsMYUvdI3
oRjYR5C5ftPJ7PqxKxlfMvJmSyIe/+tARIEog+Dg07uMZR6x0IYcBjWcZWWeVJBhaMHfF+YUOrgV
sSOqADSsulRorFIkGjr4r9JWZfQ5o88waTPiVFaZC041TxnkjsHA9MubsMVwVNRSKVUtAJ+D0jGM
e2FI9SuqZk6zQVDUouBStGiwgU5Xy0lS+/BVo9HkTukbJysz2q00xXehLN1ljW4cfXU4K5J0tO36
IKnFS1XNN6UaBJ6Uw9c04T1qSDpi2f5YqJimLCEiC2St364fkF99gFefiqnKtOyKaIiFcA51DxBd
EhaYempuSyXbyyEQsKbslT1xozFE/5XvyuNnMBterAQu6f8aU0xLBRrG0iBXhoQZWzZoSh8VyAlj
5QrlGPSWE9SPqiKaK37t7qgQogCggmS+xZbMsjSrsnIK4AjghPxG3pkqnpb5fn01fxXFmdUEB7Fq
ADqFO+NqxlyT6nOsEhzLcWtspduP0cu+gU8SrCxV4+ymz/rtkYLe89M5uaud9PVJeg6P5bvlCUGm
17E2FMbbGS8/Cy0mbFjfxVWuaAkULsZkk3cv1kTboNpxP4Ocrq47b/LrR6WsbccQzrfkLjZenVQ6
Yjh2iDvC7kqLDMjWY/JtGlt3LJVTGopgzpxzDBX/iGEj3rzGWO0OYqIClabUvG3D6Ov6hnLuD1qc
RDICjWsG5tpeeiW7Kuckk7CfZv2o+7d9/kUDyHF8tJsvur7vfEGsyMlGKBfyqNtfBPHthFnIUxQX
mKHjFfVtMmFUkTsq3jAfdemdaE47vEi9wGo5CVFIpQkQgwKqCNvRlfQlqUBNjqn0e6nd2Q/ypnDV
r3gPmZ7uZYd+l3x+X19XnoUsJTJ6aoipshIwQxRn5LtJK45jYNxF0pe/l4LCHQC6wDojScfc/mZF
KBVdVoClcdrU7XSo6sZDE5ngLub5UBiIgmMPzDFYpam2y10jQzJiOjV27S48j9v+AP4MV3kvzvon
WuUFpU+hNMbsZUX2kSWHtHaLns69ucM4rxN4z29TBw9p0XwC3iHTCJDUMiJvwACYNRxiO6wQz+OQ
gUJea37g7bq+Sdd4Mfj/pQT1cvUsqzQ6OYME0Pymh/aLCkYzGaVVx1S85IzBg+435I//vl4HRAtu
HBVgWryWrvJ+MZqpe7OBj5KfFeOoqZshFdkFtWL2NgCoAS1+Mh60CH0vNfONWvXrcSjc/BDf2TfP
5nf1QG7no/yUeK4NpBj64kDE560vKO9sAVxowv0CXQjXxUhNprAAAAA+K6u9vDadQEOGQ5Q2umbc
w7YtxVDDWRj9lAdWWJc9nMZdMTm9h4iwcO1n4GuTnXVTnOtXc1+dyGEWuI5fVH7Xq/pHP+a0GSVa
acoM+qm79xGC57v8PMBrbbUn5P9+lOcK2L8eg8cBtkXl/E06brrOTb9N3uQYByEUnndFLNeBOY6m
FJuBbOJz2mZj7K0nEJWcTK/cqE9l4TXbcUM8fV+do7vkzQUp3/pec4UDBIbCJqwML8jLTQhMuyBI
eeJ0mqcu3WUN2r2HhyT0cv9HPXiZaFAvx6KBNkPDFB6OGIzIRhVpX9c6SdrS1SIZyEfwUg+YmXEf
2ZGTxhFaHwQXIseWLbTkAOIBHlO05VD9F0YmTb1RIRtUuEkOjqDW/uwDhKqa+te9kLj5kMwFBo0+
C5COv5STa0rph5FMn9+1dJwHtUVJ2hDxKV9TR0AMMB2oM2ABEXEzRzMOrcDMQFDsmi/2u3VuPQuo
Sv+eRA4QsqPbefMRY6OkG3uLaWzrlsJzsxeymfNaxfVUdRVkq27zM3utz+m9dsoqx4aRkhIUOhro
sl/kt3Wx9FeZw3ohlTmsdlLBYFJIbbLT2L8Wfz3iga4o8iawfgysklmMogoS7gJwnMKV6k0po0CU
AE7yrDRnzOlTg90kak7kxUoXApnbqgQhTluWVODJ3LVn5Wyd5hPZSD8ab/LQASefmv36EnLOODI1
NAOFxBflT7i0TWAKjaGVYZtWMR47Mu5Q/XNM8lOzPvDOdHzF2oFASTA5jbtvoF62UJGW8SZj9m3o
82pI8CxFCN/urWC4zSTdW9eLa5FQSwG/BvZPZx9+eqeFhYH/MIQBiHT9NY0OkXzTIovRuXX/ooJi
aL5X8SCMvqXdrkdwJYp8eVouv4DZzMTA2M4q13Em/Fk6alan3umV8bmu57XPVIH9g4PG2ARUjDT6
EQsflkmGH4xNU6LJ5UnOUYw+tqBx0u8k+ajrP9ZlUVu4PG6XsphtA2RBKjLqn6fum6XvwKEZj2cl
uiGxYPPoD10KAkpjsXeMJ6u1RIF1YO9A4baR8P+mbw9WJLrf6OXJiqFYELRJAj2JMOpy7SYCKtCR
UL+MV2Rb2q6CkQxKdFcVxXZ95XgKLST9ymIudsmo5ygKM6UAu/u8z3TwL5B4Mw/m47oYnkIgSAJk
APV0FNyYdUsTpYo7lJswCSG7s0jwMdbRjYzUC1r+BHcnL0KjFMwGqocW+k3YxQPIPku1ALLUuDx1
XXA/T+bOAhMi0hfbJGn3snavoDs9rVSHjLeq8oQ5k+egMcDP/FEniUB13uN2+T3sErcVstxNh++Z
Df+t6JWNXitHDKw+xkl436CQkAKQbyFdASxC6Iz5X59DRBFoHMIrXkVUzvrRoVenZGiBks8b4mQY
uqW44G8Cu6KbSXjUf13faI49YY4HUtoANito22MiitkM6ikrMeYrn0dML9lN6be5FzhpkQzGfRl+
kaTED0uMQsid2d/lU+BVQookjsleaMKYbFCVo6w00ETHrN32q4QO79QL4836eomkMF4yLEnX6h10
MSc3D4CaOyD/qNrP61L4K4Y3ugaaHtQjGH9iK3NswQxLTKMGqYa+J2ignYjAlfBV+S3EYHLz4dgN
8lzTrZducv0us/bx5I6dAIRwfa3AnJHARgs5eHiAqb10jVVu+fFoYcGkBrSHQ3soterc6WXq9Knq
Doq/UwdR1YG3fLQCgO44hMnoJLuUmcZWUpMsL4FjxwSyiZwx7WpHWuVlfZfoXjNe30ZYhx5Gm2Kg
Wfg6JjzEGJZXwRZM9Waa0cXrf6xLuL4naZoLERVI68D5wxYTwVDfqbWGd4VlR5k39CFY48Mh2yhN
/j5McQe/GGQC/3e9YZd3MzWbxQ1Di6adXuBubsEuYN/G/gvx0eb/WOTnURVA8TlFN2DSwCyEAi1B
Wl2nH7MQRmS0+CdorXDDyD4U4ZusGW6cTa5pgTMvhzsaP+UgffKJKKq7XlkV4yaQawPgAYg/tno/
I9xpiY74uI28nnzVtY3fHQf9vZPdv91CCEKanTZRwq2zt1vkK1rXFIhQy+7LaH7160PQvdbqcRaR
UF1b44Ug9trC0DjLSAdEBkr9BdwJzjju1jW5DvBVJNcAmUKCzcRrl566xV41ej8XbWsilhpPc3tv
5jspfKuDfTWcSvUUNIIEIm+HluIYOyxAU9vVHcSl5eRO8mGe6p0fvUvjvo1FWFuuLFA9APQP5DAA
MJeq9TPm2MCf4MqXX1s73uvG/FBo9UaqOwdwFUHEc+2eKDckxcXbmAUJcq1LaYbUxkFB78NhyBzL
2g72i19u1jfr2rlTGei+IqjrYdQuc4MUcW9PxZAgmi9+GNNjFZ/DCVBIQeqQZ3NoiMKzD1BoIC2Y
dVOUKss1i0pRHkw/Qtr/YV0NrjPC1YGX3S//xyxVJ1dlXlZx6Ra5Z5Yvqv8Z6HdafMhAuZ+Icq08
K8AZ/S2McUbI7YZdl+JCtDEgOEoOhvVgGKVjyYdG9D7nmQCaF/A4ARweKVdme9rBHnIjxMJVFdgx
6h0Bp7SBac/rq8eVgrk6YHFBJIm76tLQwrowUKVNS5dIDxMpHZU8SpZo1gLP0hCo/BbCrJpdDRI8
LYTMOJzFoYk+Z+UoY6LKui7czUFJH1ExUsZXnKp5WTZWEkGMnRinDAwte2QVGkcPxncLYyXVwM8E
R4gr0UBVEu5ORtsCs0ehEeaG7ONu8rPvNJBoLLeSDtJQem2xW1eOu4a/RQF+crlRvZ63TVwUMIdp
3ySHCjyXxEDwKhDDtYeFGOa4mr5Rdd0AMX66MfuvXfhYRq/rmnAXDXUSCwUty7qCYZM41GuA6EtX
VR/6eNsaR5n4wGq6pgjwzVUGzkdGhxG8A9uPG4LLadAyKDM00bacNDcGdn/UJ8H9zd2ahRj698Wt
l2aDbcZUTNKBOTzG8K3NpJhOW/yDK6XNpf+nDl3YhRzw9aWqkkBObYQHrbNf8zn4l+1fiGBOKpLH
QY6CC0Y6B48GptKRu3kUBHT87f+jBXNmGp10lUENuVGSbYj5QsmuCkBWqRdOL0wcUHO9jL8Rqf7R
h33AgFp0aCodwro8BHndQFv05p1kvJud7bVWtulnHfMHuhhsz/0+mcl/t55s1GBa6KGuAsiHe+3U
517f+Y0o4y+wckO9NAs1BQ+VXUJGWhPPCjFjkDiWCJMrsHG246YyiwFTxyFECTzSbnp7a6hHS5S6
4toG+n2BsUOuxzbp3xcWrslTGCojpAzlp5871bTp0wcMB3AtEDiveyFOzhamsZDFmHqoDNFo9ZCl
7pRtd4xui9viBVWuvTU7IJpB8HDf7a2/frVToWiOwmLhgmIJb0PdavDIKeFe5WcNBJnZD0vkwel3
X5n8QgQNyBZrGAdpq9k+9DLzVzv/GJVvCXF7+8keVAfYYMEqcg/YQho1zoU0P2xTJa2gUAl6Koy5
/5qfase6kXaRR3ba93VpfPP4s3qMo7V6TOMbdLyma8wG1qLOC8cRJBvOYHwUxuu6rGt6OTz9llvF
2GLSjo3RhBAmT/tsI7vRq+5iUtltf6z3yYG8SA7Z9Jv2KO20Xf0YeRhcsP4Foo1kDLQJgl6uCixt
WBt7gAr68Q3zMXaK9lUtb3r1H14cS3UZtwz4X1IHOqSpuf6BIYuRA/DTdqqVw7pWnNzpxbr+Ap4t
LAaNUCUAhVjXNtjU/rORexaQSHO8HzuvMPdFhDs03PuyJVhOqsDKuWCBn7MyhkYJdg7Xr5PXnsQH
Mj4bPpWJdnsSg40sdqv6Xx4nf46Hxvjmwp+bMEggtBvqbQYytWpwwV+gNl+HDMN8BkFimHsVLMQx
CU70YVWJTN1L3qFRCUQXdVs+ppIl0Eq0lIyLUaXWmPsMYuTi04jdsj1anY/s4z4c3Aljb0XvB5Fa
jJMJ0jKURg3y/OnGam+L4lmtntbNkn7ymnUwrqWv0rIiVMQ8PI3ThzYJoh5uGmtxvq5QwbYfmHEP
AfbYvs6T9KiQ2CmV8AH8mZvJNE5Rflem6EXMTNGJuwZQXp44xpHUtlrJcQTRmNv6qmXdOU6DE0Z+
H1M9OtZEdmeMwSkUc2OMsuB+4PswRPkWnkeU5uzyesjB3dFpLS6jWNLdVP6U43AXZvNWmX0vq+Mb
0IkIckJcW0EAgVYlPJpBGXIpUUMr4pjG9MQZw8ashk2u6GA/E8HxuVfRQgxzsPXOrkk8YU3bqN9m
tu3WQ3TXR6qXaT9CIqLJ4RTAsIWLyiujlYmXX6RnyLj671Lo0LEV5qG6qfcB2HIOuIGO8egoX+OD
qGLP3b+FXEZNs261HowTCPtaTK7PEpd0uxbjBuTZUYu3pBf4aP6q/ikwM/5LN+K5USUUmP3iVQKe
135rCm9utprobuWFszQjDxYA0wIFBXO5G2ZjdDPAVy7GSxxGiZxw+B/i2rzpw1BkKjxvuZTFHD9M
TcgLOccZGNVkFwbeUDx08x5ZnQ2RHEyxBQew/Q/ruBRJP2lxx+pZUFZpBPWa9Gdmn6Tu59i+gCzX
DTFubd1x8iyEPq4xBATIVFQIL0XVXd+OKfi13DnZWj44L95V++xPxVZVPTsQUvLxfNlSHGOQWWFp
ZddAXIWIyNIPaag6kv1gA2U0k7NdbMrsR2eaAiW55rJQkrXLMG2tUqNbCETTuOsLvA4AWDFFlJA8
57XUjrlYtQI93C3yWG4xvCeyK4f3iYjCm3fR0fw8ZvChbHg1+x1Foi4wK/jHwi5u+9J/RLwguHBE
Ipi7NC+k0i7aGuFB6Z9R2dlUjeihyF0o2okK8mfKIcMYOJJKVZTbcBQa2paV8Gsjj04sYl3lHtzf
Qq46k5AIi+xmhPOzpul9bp8jEh4iJHzHj0Z6iiPlwQZ55/pp4i4dAKEo6loErSxMpJMDUmH7DXYn
md5rcq//PYsFimmL32e2ZpTzqZdogBiZ5t4m0V2YADEQFNLGn/4l9wHWXRsYBWARNY3ZIzPsowE8
KNgjUFk4gSVlTtS1xyoU1c/4xvBbkM6kRjtrTNXEgCC5xJOifPvffmGBS+W6gD/asHGFjLjJivDS
BQIfjACpY4N3p3uJQsEzjAOsxA6BFBvbBGAN6Bwu/Skq3qrdA47sTg/g+/AfvPGzOIJq399mh/wt
2I3HfDd5ycF30qMIAcz15QvZjHPNpaadbA06TrSbJkhDN8wiNJaNkTsTTJNK0v2A19K6yXPufLAZ
ojsaFP+A5V/hiHIjDtHfBsR1iln0nt6DusupC08ir+uCeC9PINhBAAT4LeXIYA5XAiYwMzMJkIBG
t9GnbCel89ZP0Mhez/tW/wFQwK2BBFo8mefYEKEceHoCLgWsMaWVwP8vN9ac5SEfYmCG9K7CBPBU
zTfKkBCnS4rWxSHKPTkEZeS6zhx/goY0dAcAgYBuRBb8qOZdPvkKimOpj5k8ZP4YJlAvrMvgAEkx
dEKjWelfw43YNHs/G42ZdahUmZN+n/WAZUFae7IVOz9K04Tn9SjdIy9lnRTEH646x9/ArgEAl9kn
ThRgeFb89wR+9JMAZgc7EMgR2EJ0OalyNmrQuzc+jeopCRIPg56w6pPjm0TgtDn+50IY41Q7lIHl
0oSwMRgBXZKMyVXN2nCkcPpYX2rOjQRJqKTiZYPHB3tW8grJCtIgrqunPsEERoT/aRRJnjJJh2qK
jG2dEsUBYdyPdiye12XztASXEwYuoLqG2IFxTHno2y0g63CAVnjIA3AD5UjAdaL+XJEYlTkmSj7N
hQUVgdat1czRu8AZRI2aHGd+sY702Czi4zafOnA6olIozaaLXmBL9cpW2+jFZn3NeGd+uV9U2YWc
KUaissHIaDeYmlsLUWOF6Vdl7UrgNR9EM255xmGAEpjStaG7iXVvYTvXajpCqa5perfSVJCAyub4
WuTof5P1/HuUYgJIUffxi1x3meDdzVtSoBlttN+hqRrs3JeqtiPozLtRAhx0Lmsnnuv23mibyouM
vHHneewE8nhLCwIFg1KAYYgAS2gA7oI+0BNoW4GMou9eSXPs/L0S3ESt4HjzUjfoQP0timU0mItM
NyId/k0fDd9RjN6divCL0ZpuovpvSVcfAHv9nEr1MMmih+qvAjyTmFKWx455eswJmYOAPj2Mu+w2
vWu3xIk29/kWlKQzZi7SMkXz0d+AQMsQsctywoEL0cwpyXuzMiNaPDOme0V11f6hbR7V5JwhIS4a
ECySxZhP2lfKPDaQFYzDOe9Mp8b0ab1vNn0c3sc9wQzWXrCvPJHLbWUdWmMgwY7cItBk8X2vgDHF
UO6konaTHv2Hs2U5vSHdrzsE3imhY67ABqYgR8W+lu24ssuBwi06/DNlV/JflCjxJtHYYa5uCzmM
F0UVv+ljDXJsf/Bucq/I0e9e3UvJ1lYFPo4rCrcCUOBgzAWQ/vLgW1KXdJoBh12A+DrAeE4QsFat
19bK3tBPtqgVkSuOxsVYQ9yELFjON8rM+FUi7OQg2lezqYAlD2ivKSumW5IRxUsj/6ZMh7+ndUAX
PJoewEOMN+sVUkar0AEZTQiOy+yOMjpiQJ9c7dbNg6vcQgb9++K+iJNc8+UBMsbY+mj75ORHkYsX
4RMC6AOaFB1NEhHx80RamLsG/l3wcF9xFPXZUNkzRSsPyrMkuST4as2HZnjOUC4UJot4V9RSGONR
ik71QwupaNRzYzfsv+sxZoj9mh/9LUVe0x9OkfHXyHKMjkaWAGgT5BXRsHa5pGUY9XJMRUrKvB2V
9ji30bYbzO36znF6mSFHpY19MhYSVPOXcmY0pDUVDQLVoXNM7SmIUHQFOx3aITw1+ESJC5kpCWMw
M1EvHm9RMQSAAkdxHAy2NzeWYzSdlDjrMqqhkh1tsuhFtl478xhYj7kWAVojCAV5XuwXLR4a/+h4
HfpFCzMFU0EQNxLWVAnVpw5kF12mbkI0Gda5iCuJe/kuZLEIDnsMAX1KsK568j3EDIcMs3BcAPRe
6iDaRHlxUNuxcuSS3Nly8Lq+qbwYgxJlAyIJOveraj2KaH3Tybj4SQquC/+RIKQCWM4hUuDmpQDd
IxLGnI15RpdmrEBYr32SYKe2qZfGb1W1GdHOuK4X/Sk2pljqxVy29dyA1IViMnvlVU2/gcPoH34f
ZXoggdEoht6gS/sI5DawS4Lfb0j2pIT9h5pJ3r+IIIARYQgbSLgZEaVca6RA0Q4c9F4Kxm25DAXh
AYf6Bicac2b+I4IlnMxLOZPTBMG7dVdEbnkeD8luuq++6FvzyXS+lT8xLXxTbJqNvZMGRzusK0j3
4GqPACmmw7UtsO+w/sRv+yFGLti15NY1cmdqMLlC1DXIc/4Ut/x/QpgwATzmml3TMohGXirrkKWe
OttoStbcbLzLPtc14lrdQhgTyYJKc6qMHMLUUXIUcPrpoiCSu2YgkQZkGhxPV73PKLREllojuzkF
wN+B7geT29IXJW4E9s2XA8IFOAXQSbN7g+GKOKwUJWfb4bCT8cLZJGi88BSlEWXHuDtEMHABjhZB
I/vMkeQ4wXQ6uD8i15vWPMaYe9X+MMrEkfNnzX/8+y2idF9odwDg44pbiMwYUZFbMPlyemuR5JRE
STDeyv0RgDbIS88wVbOdpTYEmMM3C0pU1jEUXRkiGczJCVHlbvIYMiZzS+IHzbhFoL2+TrwLcKkG
c25KuZNRhYKIoT+HMYhvD2XnCQewiRRhDoyBKUJqp0FKrTXbrEq2E5B9WVtv1pXhXTyLFyb7crck
lbQDdQJ0BrrthOQlAbg4MT9z8nNdElehPykkiy7rIm6ISTchtIakEtOETEyCyMxd2ggCPm46cqkP
1XchpUJz5FQOWLY+mh8MW3KGCtd2qHimnrz0SuuFpMXGTaj9ghVobnsnL6Jtmsa3dTWKPka0uExE
n8ppk+v0+d4dpTvyND1ghjOm2DqK5ZCdfPD3k5dv4hf7TTTbnhs4LZeBuSEn3WjUKcZijzZ5HdCj
G83FNgXhqVWEx1HXHTivHfghvDD7BwjiReKAOeUh3ridTsGiQXQzjh8VCBOHDQjYJlCcKE/rNvX/
6Gkj7wX+W4yQYvSsq7aYKop3RAeXf0gnLdsiZ/jFyoJDXI0I1tLOcBMjfioIOcrVVG7XP4DjofF4
wusJdzR61NgHaW/7oVYAZ+UGRYjT+TkUNqzLNYad3h9jkXPjqQtxugnYAlL6qGVcWndaDTExY6QP
7FC61RXExUaLnFfktphuloCGcgrNzSQ3jjyl+3VNOcf3QjRzfFO9bps6haaZchOXm7R6zX2BCM5x
gQigYzWaYUZT0qV2uVn60UgBIHH1EHeepG9isvX7U6sJ8FhcXTC1F701yFZijPCloH5KFCOysIy9
uVenY1i8xsPz+nJxdVmIoPHQwg+lkhkkfgQRebSJu5sKlKDgy53HPRENXKALz8SKaOz7owyzanM9
kDEpsTEgXs+i41S+jwFaKz7W9aEH6UoKWqxoKzhGt7Iv6TST+kZNZlx6qaP0DnHzb9qmO6sYmLsu
iPeWBgcZXu3g5EVz7i/epMXKJShOp0VIbftmOgaP020EwkHpEBwySOtEFVdOXLqUdgVIxRx4OZRk
1MjO4S4+l+dwG93YZ3kb7OadsauF40W5AtG2T+gcS6CPGI9lJXkdzhbUI5ig2qP+2A6CY8SzbmzQ
fyRcIRcSNSKj0kGCLN33mIvdHDLf+5dNWshgwiwb00UGv4eM6WH2ptsUfCDf68209d/Cd2n7D+89
Fbx3IFCC86OMQ5eHCWx/aj/T0nSQySNAkuDmRxieOetK8Q7SQgqb6bfKTpPLAQ+ITv/S6m6mnvL4
rZ1361J4N8ZSCrNyup91UhhBl5iAQx1TqsZTGm+l+I1ot/n8sC6MZwqUpQOZbjrKgD1LdgeaDFAX
AUU+1SpybmbjDHMZbiw0tApWjyfKhjkrdEwxmPAYh1dqyozBY3BDRbJHeXeK3zsR8pi3QTahXWPo
ptfQcHtpBuU49HqT98CvhN9rzbPzbdSgx1hE1sKDCoAu6Lcc1hAC9A+rA2Bt4ArcKNtggylLSKrd
G/4m3UjnUgT74a7cQhxjEWUSZUYN8kpXbgCFL0G6SmHighMrEsI8WkhLejWq6X00PFXDPm0e4+Dw
98a2XDbmVpWKNLAjoJxdxYACmL2mhujTF5gZz30i1AP0CwYNXDGzWFKHhz2iPlpuH7xmbk+TLIIu
8U4oiuxIX1lgoYcfvTQzww77TAWTuBti2E7pj24xFTsVmdu4IA96+GFrmWDleMECKKNp3xPYKDDI
4VJii4feENCUQjWC6b6vHFV6NNLAMSbJiQwB4YZIGGMJlQZoW6rQF1++KcAoOI3HZo63k4KxO9t1
i6ArxQYNS70Yi6BQQDuhHbL9eCuDbhtzfx0/3mSZ1/gtOlvuJTw510Vy7XyxlIwbqoekn/oW7z/g
bo9JTr604N7Q9FCEe+EZCWwERShMKwO0nTGSfsZTPJBwWYzARqvJa2W9EkDNrYMS7f1Q8JDkr+Nv
YWwysmizqbBUCCuDcD+kOXr1uz1m8x4iPXcka/6hmmPn2JIs6i7ketw/WrIMJqEcD2ZMO1gKw3a6
6mUMVGeObjA2RrBt1+PmQWy7WE+VscrOh9PtqYqDWn4LFb125MbAXTKdrXLcZLLmxXJ4N9pfZdP3
CvsFIdsublSnNYc7tXwORh0l1ciRMRL3HwyKDjUAqzDycFegTE1KtdLC2RzNYN80iAui9mc114Kw
gHsqUWf4Nc6FDvi9dAFKA6C9JuGmNuXnxn9qtbs6383fg+ntH9RREfIqlNb/ipFhIFUvVTP8ZxLr
7oT0B7HQuS6CKnG1WQQDjDZV2mRhpUOKbCYP+BY3wRRcH5xnWVocW0UUe/Bv7IU8xnrmYp7hynC7
IYmjOrX8fQ7fizFz5U7foup5MyvTsy+/WE3tmqlouhH3kCyEM14uGaU+TQLce6qcnmzjKZP9pySc
txZW9u83DyNc8PbHUZHBDnJpJEGWdL5WQFJRnTGtrK7OoWhmGTfFAEAmLJFSToPQ+FJGVKLsYY0y
bj/7s5ueg9ByMMUMHdq3HQxmjB01frLBt7muGe9aX0qlBrV49OGBOxEMaISHw9itVnZNdEesS+Ds
EhRCigjwcMxOZwFSFeAL2CQcMH1UXxINj69ICz660QBcqRXh2Dj2D8ClrqAYoeDdwl7ow2TOZtvA
/iXlO3gQPHNKDlI+ebbROFr8ua4Z58q7EMYYvzUGihoOEJalx26scQk5wyCoT3JXb6EQY+MY6jhr
So/UzAyQ16y+qOljgl72UPq+rgvnprvQhbm+h0aSmxL/3EgdX0AVsLVa4I1I5dU2uZk67QUDlTZm
LDI/0RLSvy/Mz5xV0g+0w0pCkdcEoCQrQOd+WNeNY+MXujEny7a7QClr6BaABiWzK2doRbg4kR7M
MeoA2BrTAHrEo3ZCbw66iwgUSQV+iBP8XGhC/75YrhDzNwuMHoc1WDuzPdvtdqxVep4co83cQmAT
/HUDWy3ooREfs8++NlMygzRw7qCr9bTmVEWinNOvznsmUIVCv0WwL760lDBVWYIIY6vt0ca60d3R
yU/Sy618N3wNzsAtPwN/c1Pu/E1SO8lH9jMRfQTvErv4CObSNJrapi0gyAyFTjc4RDmPhgvOKQuj
V8BI0CkuSrOmSCzfVf1RnfEeIemlVikgNa0Mp9EesuxrOZ77cHSCUeBEBBtpMU5EG6OkqWja1cTA
rWHa2ZLo6c53H3+UoV+wMMxCAqVDQ6gEvDTswRmDzRDvsoQORMPYl90gmpQiWj3GcUQoY45zBoEY
dIGu1nm+j4bE7SJv0N7XvQf/aP9RjfEeQ06yOpMhCUNfpg5ZPcXJFVE2lNZm1s4B4z8qPW/aLkKA
IU9AR3tm9Fbn7y16aHv5PY+9SXV6EWucyCgYX4I2TXQw6NBLU147/12YqhStGxMzKVWPuUYjfr8l
4TdpGvbgenxrS2O7vj28uGl5em2m7NViYFw/U+MuAx1NiVuwxDUBWHhB5h3emLmXq0dDROnHq3Ze
CGVcRlSbY9aZcMQwdPsQbeTSUfb5KTrAf+iqW91Jz/AheeutK8uNBkBVDvZ8A2Dv6xw2Ih9fhVh7
CLwokw8aEhWW9GmhaWhdEtc6fku6ymXXSiRnXQdJU42Oy7pwyuZfztVCArOEhWV1nUzvshqc61b/
iaGrgYjNjXtfLmSwPtaumrjWYBtG+tUkT3NwC2jCmII3XwOCXLBkXJdEBxZZ6HIwCFsjVKTBqtD6
jjOsPmgKqjW2NzbnLrorpd365nCP1kIS45JkEnddolNv0TzKhmfIG1KKPBLfAP5ow3gkLVCjYh6g
zSAhYOo3ktZucnWjlK1TKW5RD5jciMkggFu+JtnXoneHTnCyRV/AOCgQuCK2bqFlU3w3tU/0vayv
IvfOWqwi46DmlMx+NlIN89dgeCQKBvrd+x0Orpc1mB5XiloaBAZCGE9lzLmv55iR7gYgsrRk15/d
IQBvYuj2olKUSBRzuMyhVudOobaIxJFE9+tLNH3pk6Mh4qkWSWKOmIY+usFqqKRBAlD6FEmhqzSO
OX6OInAF1/uB7h94aTAIIwF4GWRU8wQKcFoekO03qcU4O/OjNe4bERyce7oWYtjTpUZpE9BMzWx9
Q9daP5xNX5BX5Jr2QgRzuFq7VzqLvhwH+ylsf076Yd20RSowR8eIKxPE7VgpNccAqSTw5G6n+T//
OyHM+Zn0yh56uk5qb2LwZwZSjp0WfPmvhLC3e1bXcYs8Ad6luIdidTNLhmNFIg5LwXqxaYO612K9
oWksxXoJ9fco2KUiAr5fidSrEO/PntvMQcHMyipNqCaW4pA9CGaNu3f1HnOd7pXbyovfQGbqpa2j
e835JWgx4NmpTpLApXIP6+IbmIdAZQOBbNOYD+QbrtG/Rn3l1sU5ic4KOo3Xd47rXhey6BlYPAmk
SA0Tq4KsoPzmY4rpXKWvcqx53SBvWkK8qsq2hpl9XZcqXGbGSYT+/5D2Xs1x60y06C9iFSNIvILk
JI2yrOAX1pYDGMEcf/1Z1L3n8wyGNSz71C6/bNlqNtBoNDqslQsN1yPCzo121DBozKYNuLl+Z27c
e2Q/bfNjcFP54lXdPPLP+vB6Xf5ixHGiteQ8mkYj6TS/mXn/3Sy+KSCD6CqySTUNBSbiMJEk0cpC
z7/ymmFJziQPu6B35iCnKUCgFDIa+MAmZMra5NbaIZGcik1EpQ2zavq4d0BM2b+tUrqsiZBcSlNN
poo7H/ZJN/bwJNLP1dGGL5CZK8sl38IjgABzOkGN+Fi7+VZ7ihja5B4QhFaTx2+trdDc4k3fBE/x
G3lTWb/T71qXet+MbeZla1mAFY3l8kMpHGVs+dfmvaTtA62fzGjlslkWgYmRucyJt4NkH01q9KU6
n4hxalkY75LgGyZ8r5v9smP5I0OyjZbowaA5kBGl47coa1g0mJtkCFhR5B/CXOtLWTxlaEgBnCNg
/pGfOvctZQVmvMxA0GFjjAkomYy2m66KvLI4hPFeXavhL2eIUPg20Z6NoS95zCgjos6GbESm96l+
RYc2TCQ6YrDPYtmDeVevFeUWT/SJOOmqqALMn4421IvUD3M8OOU+zN3M2V/fsyV4K/CI/dFKug2A
hyGcPodWys55HH31NjoYuZe+Fd8rpu3jbXxIHiw38K+LXTTHE6nSvWAlKbpMBKQ2xhH9jOrwFior
ms1u4uKIY2pQQwEA4PHyS6yvUp1kHEWNFOPJ6k5L/BoYwfrg1Xxr2gObkrd/0OlEoOT1q1ZXEkOB
Tqkz6keCkNgNWgvNOOq4Bta1uHwnoqTTPDlFEg8T+gFbmjxOInQjbt+kw8qc96IFnkiRzrOOo1vz
FlJIunUM8C88ZOqdtTYIs4QGiwbePxsl+3sCBpqBzs2NE/cwsZ6qFSPhXVn4Q/4KakgnusFYXRTc
dPXTGAN2aEP/6S1tzzOYwCSbsbHPXUlvAhi7J3MBDJUpYzha43ey5h0X7fFEhrSaBloVTAs1iPm9
Hhpeln3azX/N5GvBz9L0yzVIgsXNOxEnrWqt8EatAqhkmu/W+EPTXwi9WU28Lb5hwM0H9DETJTcZ
NdgZUysX897V4+B25WcYrNjgoqWfCJBWrTdDMypsCKiabZIdAPG3Smq4dI8gPQTM4/nqQmX+fPOB
PqCEDoejNcZcPBVhc6AW+nGmNrYODcbo7rgK0iLdrLPddYextEXASnHQIwhsD+sCIWYQg0XFAIdB
nmz7EV2Ig36TrGVQllbQADeIATgW9PPKvTJgoVSKMjTm46V7ATD3uDWBHt7YXldmwRLQ54jhbBRy
kPaSyws1mAGUyLFSV8X0O+DTApUB1/MfiGHOpEj3RkdLe2gJpADp5aEogF1ephvQ7zzXKNUQ1Gqu
K7WwdiAVNAAHNaO2gQ7i3DSAsJyazmCnrt2Gfl7VP4xmcImirpRmFsUYSLQbM7rLBQuTDZIDYOY4
qdvFxbvoMDajVQ90Fd9qaYvA/IihRhgbbG7+jJPHmB2RzDJDJXUDR1i+Uybxk0rC9ynhsR8Z7TEL
irskJm85mn1ZN5HbgGcGU5upZENQ0n1SW2s4b7NjlS7pebjXwDfZFsHs8PknZVahRVMZZpi8DVkP
io1kurMaV0sOGX25vpcLpw1IaGhAmJESVZBenIsSGEQP6yTOXEzIYIii5YEbCNzR2pgEuKlrpVmr
hy2tN7px/z9aDFDFSS5YCzKlMrQ6c9tu6Jgak3rbFHm9Mk6xBFNCLAxK4+gBSQAbe66YOtVBlY8o
/RbhVlcPXeWH9FYoblZueeoh4bCt1AMpKlabPwLHD82PsNoH7UO0hhW8BKB29iXSEicxj3g8tJmb
vNbzQ6r6LL0SpLC/2m2CDOQ+PFoPoe/47Y7crYErLlmSbqFDDD2cIMqT8Zm6TgfuxmxJc2d/T/OJ
iYZozMZ71QX3acjm5b9uUYsiZyxHoP7g5H49GE7OUzjYvBRalrnDsKHtAUzd+PN9tHS3WBvrWipw
kS/cyP9flvQaMCPSxcSErBGQ/Fm4E13M6shVp7tm8gzjcQTCUaX41xXUl87MqVTJ/5GAx3k9pEBM
ypIZe2+w41tdy+vvQeCMt04TGfdaQKxfQT84xYY3bS1YStRgz1Wte+zHVKAoq2vg0lYGdU+1rurc
uqrRfVEYrSbcVKHaj7DmxO8jjiuqwYTVwFLdKHZBEvFvoTDH1CuVBnMhQWetFJ+WtIPFzAjJtoX5
MekBaZXoqrEcmKsSz23TO1BtR/yVTitiZquXfRy4p4EjZwEpAvhM5+eT9mk5asBWB5W6tq0GbePU
oT8GxspmLZoIiKswCaeDEwcP4nM53CJd3Ve4E/sRoAl+1ofWb6Wr2oSNgR4HGxq1gQ+Ey+YphQu0
3U5gjoXxJAvXKpRf7VyyyoaKWxP91AD+kJtGpjHuLKMFtYixAfh0sNc8YO+xwf+heRxN/e0j942D
PTIlZbrD4kO8B8e6n+2AqbYfbkZfbFvW+s/6sXwW7j/MdWN2/H8fJ7ebGFreK8rMezJZIBs3nlu6
x0eG5ra3b0W30u+9tPmnwiQb6zkcljKvBABEdJ31SqX+0oD78tQqUfpx/bhe3DfoS0QQDh8IyioM
ikmGpoGwIMp4DgNQjTd7rB9rRC5/L0K3NLRBqoAdQiLk3MbUoW8HmoyIu4qWuADmaVyF1ytR11Jh
/WyHJGdXZJNNsnmHyGMV+tqN7jteh74OhrGGjbgLfNX7fV2vtW2SHN0YKUleJrPB8qfG3BfaNkhW
lm4J1OJMK+meNq2cFHUPGfbze+RP+85LvmMs6P6ouQ/T7iFgWcjMY7QxfL65rt3qgkquwZpoVZc6
RLe/7Zfpvbv/BGb5Fijfh4dsO7hJsbKDy8s5zz1h0A6OVbJ6vTAwHt3iMk6t34N40NubVVLnRRFI
G6gYPgau0VdUdHL5tjSPo75CMKta4zbpVYZuCZRr19qLlwYigVxEKTBV5ulYR7IMPW0Tvf2yjChn
42h+cvEja9OjXsNFjenPSrNdzYxdK0t2E3hTeRI9rOzeLOLCm54EydLuJanaaJUxGyeY6Xywp76p
VOk3FsWsc5nGyjawzGe1clKmqtHNYEXKhx2nT5nWEh/wlMqKIS9dm8D3xJLgViN4GUk+wBF9YsyB
dGz8ajS/R+NhOe3IWifFmhjJCQRtXPZaATFJfhfEXhHctjF2YA2kanmDwQyORiSCME6+nts+TaK6
TDKXJ3a86UCmE9P4GI/jC23fQpHeVmnrlmr01hJlI9Jpb+nvKxu8kIEgxsknzD8/sWVNi0OemfgE
m3vhi1OwOGTp79Ev/XtdYW+9x5+1kdV7uu96Fq/cUEtR7EwaOoPI2Q5G+86Fd7zOOtNCZNmYINJ7
hbGxId9W0c9srY15Uc0TSZIDNHRwwRVzDFs1lkeT9zBsWTKoLETyK2r7fRH0K1WPixsRsPh48oEO
FcxtGFiTdFP42FXGHL8iMzKwLBlGr2rNfyjfILUCX4d+fSDDXhyIMTIbVRVYQZRwk28DagPq5K3Y
yEJzIJhC1XlE3wHagTwJg6kR2ywVRHcqB37pYRhfW2dTTUcH8Osg8NNsz16DpFkaCzqTOR/RE7vk
UQCKSgqZOhhr88TT4GqK/zrjzgg2pe5N5D4s3RGeSHkvdTcF+lquek22J/me5mu5mMX7E1A8M/4u
3vHAaD//GirqOXs7x7f5DafMMn8FwyOon5SA9fozCQDK6WsgIq3ureQGNYwAgCrloW39ov9IIz+P
V27VJQdlYhiEUNAbUmACS98z5MijpHg+WOqvqX4viA3wbgfQSqtTl4uSMNtrYhzSIBf4vzYNeFgR
SKr91Mt35hbhwwZoi8cOLaE7a/PeM21j30eM3ims3raAVWG5+xH6AJNyHTbcaH6yF3cO+C/Yrnkf
EWR0r9M2YI+FF9yG/ut1W126mi1YqklNVOUugsQ2qevBMnuEb3jzwXKm6MFZgwFalgGMM83Auxgv
nvPFryMnbzHHnblitHa2Vd7aubZTtHrFOS4k7Ql8yJxYQQ4VzuRcTJ+kOU8pcit9LWjEpl5T7ztg
iR8qtcw8o2rUx67V20M2NipxxywUb9fXcvlVZ9vQEUNHMDLJynDRKhXSZHik7kBA07LhcyCeVW0w
5y+YsRJqLK0qCINBGAQ0Y3BUSHeuFjetHSQdnkb9hhrfRcZUZW06Z+kWOJUhLWmCLuoynOZjw73J
Zom+01PAkOcb4OOQtamPpU4QlCb+aCTdOSgcizDm0Ciq8MKEuJIBXPbjPd9mjAM2Id/aII5NXWSU
j5N7sH6OuzXataVLyAZsKaAgAbGELOe5DbUAnkeOEJ9QTTgMrR6zuI1XzGRx405kzB7k1FNnyoBL
HDICB8ORoDzX9nodftpZvZb0upDkzLAgMEgVVR+cO2lBQ1UxSRd1wp0Cextp3NXtzEvqaXPd7i/E
4NQBIQYGjyY/A/+dKwTi6mgiLQ6eUu5596EG22zNrS4Z4qkIKeoqC2NEkhwiSjy8lOA4ET9C80en
Yn7HAQ2C/w8anaRpJY9llIlRO9UsrtNdM6O34WD5YzQ9XRezqNWJGOkItyXaj5sSxwtQ/2BwsquK
CeWN1C9U2Rer84rzb5OfJqe5Z+kw6zzSJ7OHNGQamvR94jYLs2+IncPirXH8PFeZ80st9+B3YNf1
nA1Alnx6qiQDQc3YVrjAJZO+1Pkdae6H6VaN76Pn62KWlvNUjGQkmdOXGImDgkHyzGuTpblbmx74
rSdzi6h5Raml6wbgB8aM82MB3FU6xmY3CJ13GJ2t3jMUvkOQesaH4Gnk7B8aMAAOqiL5qSOuAH7t
+fmqrIaAPhSSVOvGibep/kj+Aen/VMTXzXbik/TRqMq+nHeof5v6n3rtaZWbrY1uL3rXP4pcpBoi
PTHaHoo0au7qbc2AdHbdBJZcEeZggH9DZvKSC8KypEBtwdIQahhHCxARGUZz1qqnSxv/VTxVkYxG
zlQ6R3SAo63Rr4I6OgoI2wkQChleR3rB2VBsG5F4cb/ijxYji1OZkicnItEIksZwsRy0u+LY8Arw
FzdqtulHt+Z3oH5Ag//1tVw4tfP9gRlgQwVvu5xyVxoeVxhgxIsCI2LdjOeb/YpHNONUn8YaoNlX
RU9yERCGNz2uEAuAZpKNg3OBt1EVoGbimm733Jssy9iIQYbX6KbZG5vsMLniiaYMUHXlA93TbSsY
9QiLfbN2197ZS0m4088hUuc/yQOgTynQXRydLXHFC/eT22DHlNvwxjhEz+rT9bVeFSjdOLwHZHoe
Q/+IMMwnMcfjj83OhqjhNXDTfbH9uSJxNtMrK070c68y9VlgdAkk9ugDZwpL3OEQbx4mZPsFyJ6T
lZO59CQ8W1Lp2IRt32MaHvIAen80jlPnUpawnIl701X/y+84eyOVd4ctxiB9DXe6EqWsLrF0hkRY
5aTOvz6gvq31DWyMbH7wwxvKGoGN2jkDBc/KVM6CXQOdDbkqIPFTuCT5SWDxtBV2B1yQ1kJ3IBA5
iNOxMfE7m2wa66cDZPfeei+QMqI8xHt0g4Q9S+hvI55uM2Qx23pnDkdqPzfqnjhPvBW+UqWeDaTT
tdmry/M+fyp1ANJiI/iVfaca0bGYMnxqWvtR/6RlH0hfdCpe6cOv67Y3r/SZ6YGYh4C9DRG2CoRG
OQlTU/DJ1CFJ3TbP8ZaYzIYl6VSsOM2Lu2CWQq25eISb88J/AeOrICJCpwagvaZDndffBqqD1V6Q
b3+vjq0THTR7Bppp5LRzZzQB6EdQNFRD/l+GjO6kc/e6iIvQBrrMCMooXKNhR5NbgkWjGCnyfihN
FR+j8dxMoMJCWYBzJqJXi/zDyiHpj3QJBsl1WwZDM0QxJpNVoXIUVa+Wxo9OWL1SvgblPkdI52aA
d/pcakVLFUTJiIJJPShTYmeNO6SbWPFE8JDUXk9XjuCaFMmzOtZghkMqGuSMd9b4u6EPsfA4nVZu
yzUxkjt1CluMmpY2LhhYmr1aRz+UTpRvwOT/paFhZmWH1qRJzjRLG4fCdzcIdX+T0afRC6kP6Vot
6vKcYoMQryEEQKsKHsXnV4Rl1w4Nx7hxUx6C9qkg3DPHaM3aFnU5kTL//CT2jAaKEbs0aQAi53hZ
62z1mb5Amas0m789RbM+CDEITBtUENI7JE+zCNgckITUJNLMrtK6QfZfA9Og94AaXLnxLs/suTTp
OTKZbQjAcljEUDU3RtDVrCzqiBWd1mzQpjIy0gOHKaN0LWuzvKB/1JRiKUya2gblULMan4tMA50k
ZWLCu8FY8UoXkTD4NNCeRfH0B28lgPnOd860u7YREY6WcAJGGhtvyIiNuuInuM/Q6+RlDnV7Yw1g
d2lh0Tkx09Z9eUXJ+MvI5IlWwfibAVQ2QEd75tqeZ59hMYIPyV5R8jL2/tLyjzgpbgAvmN6pHcQB
dsdPrDsbI3q5uguMB6v/FkWbrHUR8/+9pZ6qKJ28rkD1Ik0hkzdf/L2iQuQLhHbuq/ajs/YuuxyX
+FIRjX3orNUIPPL5Rg4D0GwdCwSLNPpmqahdbmtlnwjOYuOo6bh10BDieDaum+tqXnahSYLls9+X
AVEKCO4CcVSr77HzX158K5XaBekk+uFwPgxlPzYA9SDFliJAzK1222XGtg4xRIIpkqCIPVUYG4K+
kOsfNystX09oL//fokjW3ZQ1F4YC6wZwMNODJ0He42FFxkXMNeuvaXOjmIWUo1wnqaqKBNUIGQDn
rNhIMT1Vh33HOpK2/tiKOzw/10p7l6UiSajkmLrMntSBY1p6tPNv8dBv7bD1CtGzKAIfNfpGO5Td
4vKjQIU6tn4byXRrat9SFePCducJa/RMYzpWgdheX/BlMzxZDclxqYS3AwLOxjUAzlQrb3q767pt
Ov4AsRwTvc+LWzs7dO3+utzFjUbPJ1i50AOFstW59Qvgn4cx5uQB2iV2lt3sdAcAdqJYU++iLPi1
7mh/gHcHzZIl+S3MsGUof+JQd9XoBl2KpqbOb5DTtkBYoJn6ixnmXmcnj+MUrsheuslnaL7/K1ry
YWaPbno6+7CWdIeoLPeGtXYZLK/iHxGSDxG9nrRFgs2jzQCUIxMuBGROpvZPLuNEFcll9ESoejxC
lRIpEC/ZoYb2O9qhhfZY7cROOO6D/uww2jM8L3bj07+Yyh8lJVMpRMP7FK3IbpRgOInGfkpqvx+z
lZh18WI90VE6oXZQt3Y9X6xOtLemjZM/UVw9yRFY75W6a5PH/zet5HPXUANdyVjSVPPq/paQIxl+
XhexYoByQiWOg54Wc3is5C+Dcb8aRC7+fjwnUctEcwZ86fkZNmoTwSqgRt1U3DfVc0l3179/MeYw
0XWC9Cug8eRQh2Rdbqc1fESjJsc+IczQ4mereCFmsatIetMN9ed1ibMpXVw/JxIlGygzopZUh0Qy
okjvjspDqeys/GfQrBjb4sE9ESTtfk9VnmCoEDCzzn0LKFGzxTDoWp/gojZ47wOQGIXmi86dpJ+U
2DRKOKAe11uWDnsQL+QsVN/VsXSbSV3Zr6UYGA1gc9sTil/AyD+3B7PNgyDPqlmpXW2+OaA1oZtm
jVFg0SoAAInQFyxAmgwzqSCbxB2CpeMk9aoGDT9pibu7djW+Q76JKfnmH4zij0B5FjpscrSN9hBY
5ltHv6tAdpT/Up0XjazciYv7dSJIejVzxSn5UM6aAU2GNN4ILLfkU9dcOq30/XxxSMiGjrwvug9Q
pUT+RLK/zB45H8MGIZ9goYvxhwNxhw0ZWbSLWMeSvXXbb+7iw8dD4FG3fX+ub1ovvbG25UYwLLmL
/PvKkbgsReOqPvkmU8r/FmpfVQapQcl7/674/GDsmpv8MX0DsN3NdBe/RfvJf0xUZj2UNxy8pAjO
VyLDy3Tl/AnzmA1IEsGtJ/NIJFUBiA7a1u6IvODB2A5e6IFwqHMbH6M3DwbTt+FKB8VljlaSqZ+f
mjENgH3gQOYnn1yg6r2pD+OD+l56H+DD8UYXjPNeeDBvsOo7a8XiLqebJeFSeNRTI6ZUdFD4MPfN
5H4wuslWcftN/2Bt8Yw9pndAC1tb59m8LszvZJ2l0IjjeRsUCcSiTuiVvsWAhp2AtqP+cSxfzHuH
KR65tT3V07flipP6Gve5JlvyUs1Y9upoYL0xm7GZ2Kt9P2w+nwhrN8TTDuqDek9dY2t6I0ventsN
IvQ1oNzFx8CpmUnhVCeaqicBPgHg3xpMrPGfJjZsFPfr6IlN9l5s7YPhr47oL667DTgnlFAx5CVH
w+iBGGveYd1tBrw8tEuh34J178YGYF8bEAnexCNao+LSzTYBSlwrYeRSvGCcSJd3vU4xnuhAeqCb
zOx8nY7/IMEE4IGB0hmot+Uhp0JJI5jzgBnpNHbRbezGqxWNpSU00VSFBg/Q81wgbmsi7eNIhYga
8/9euYOTbj5hOTc/xGvBfvE9fxlZuG/d9NVZW8ClC/ZUtmQ3Zq0ZkxZANk06YKe4XHghUgegeLx+
4y2mCNCHp+ESB6LpBQUR6aoqKUF67Rotm35QVs8U3/9x1Kusx5RZlQsGWTf/QIKkZ+N21SstRUen
4iVDASlalJFhXuORWT+G9+Q2Br4p4GIwJcgcN/nPwEMju/+5ovXSW9HGHC6obwx0zcvzIXHTxUHZ
G1he7dVOmZP8IvaxS14S/TW2vDA5dObKQi/eeacipYDTjow+xDxw7VYRSx67HQby7oHGeFPsk11v
MQIu5zsrwQUEQGhUJWMf093hN9Rurqu+YNQW3sYYj0GOFu9VKfIIqjoLhxJF9YF8y3OXZveFuUVO
ETxsANa/d9Yi04UNRmZ7nidH0xd40SR5uj46gmhl5aJLsNsOFA1uZhB3eAiBbea6agtOBwRs8/g4
Em2WJTdKpVERdaYKaHUU3TdOMf4H9JyVaGpRmxMR0iaKqEOoDYBcQLqVrMknr+nvu3F7XY+Fsw9O
kbmkNpNFY4LzPEwgZRsbUQEhk4FUKE/8FuqAUyv4uC5nKfU6s/FgRgpvBg2pp3NBXMuMWmmbCqzb
hwHhIfB+OxPAaIwrgHTZO+ltET5fl7m0Rw4A400DnQhoSJB040ZcxEnXVm7tZBsRFPvUrlbMYCnP
BbX+yNDP1ZqskIg0gYykQJcNwCCNys1FwRpjUzXeNDI+eWGzCfnK+PGScczc8zBy9K7QiyuJiiKi
DnpFjPEuCH5Fw3Pe/r6+fIumAdx9ULTgUKE56lw1dchHMXZdBWyrl5JiZNEA1mmMG/b1upxlVf7I
kdxyKCKUQxvIAd9EYtyZ7Z22hv54OW2CPXLQ24gMMCZ6wBl+rotiR+kQqLP1ZfnjFAfzoGv+Wk1G
izZyk+9GPk2Y1y7EMdfCfUWND4oxWk9MPHu6ru1Xf7oUKOJTAGygo8yCm15aVs0E472WDJXbpQNP
WU3t+rXPQ/5gp0PxYzTFoAMurbAzBk66xOtq4dyFSYixv1ZJShcOTezwy/OtAGUBOmgQlxwHp+5t
VlHCcxYBj5lTTAdGSjFso7wpj0XIm28WUUnF0r7A0JbKrehBDKb1kzsJfWtGHXXOYbRfI4rhHw/g
H+1jFCQaDLhigz6ACqHR4/u8nVNWQTE6TC+7aAOmkvx3Hyp4NDmOrvocffQPmijxci61Vj/obeus
Ia59tZhL60cxH2xiHgNccgBHP9/KXmmm0anGyhVEAVL4NyyxD9qLzUSnXe1ozBiBmRNHn9z6rZbN
M0CBWKjHb7gwvMxCRwq6TkX1PdE5M+sew8caqmnd3yJLgGt8LqfpSA/PE2SSuaVoIFFLC3usN9FN
j+6UPB8Og/123ZQWrtczKfMBPq22To5oLRVSaF30d4BsqUIWOuh3ZSqJpr0q6uQpAVMUt9EpAyKx
h+viF88t6FQAnYHmuYtoDoMIOVcdnFs0hhxTDf3PijgGnP/DNYitxqDYTK2OcaJzLa2BZ6SIp8oN
W/u+UDsPY9YhxlBWcToW4jSKeSzkLVS0MuCZfi5oKrW+s7PZ39GR+LRNUZ0aCaAU0PTzXHEEjRPP
dVdPtZ4Rpxa+3gr+cn1NF3zuzCY33yi4s0BZc/4NZTfG4Pma/RTipa79XQFfwLT8YQ0/dE2OdG1V
ucgKA03KrqanG0rKo2oFr3HqHHowYrvXdVrIP0EZ3PkOqHfm+PtcpzAYijSezbTKkS40nmOwYIPj
tOvBrDRursta0utUlqSXGYR4i46QpdADrbZW2Nyq/Jjaayhni3JQX0JAj3QhmpLOdYo7ePgJzCpg
5dOB36YjdLaUWvtNSYvBG2KJb9f1WghlQMqG4iL8KBy1DDIghiSaMEeHo55hDs3on7J+LVG2cJzP
RMwqn3iTrjFLOlL41b7MMWOqbag2ek1X/4NrxLA8xh4RtWCcVVo5HjlaPs7H2aw+q0y4Q/AcK7+u
r5Y2H9WLO+JEiGQGGQ+tGv2tlVvaX3UXNWFD8i7UvaZ9M9Kt5Qzo3XD75q6lWzToX5e+kEnGQuLN
owK5SMf02PlCToD6EeiBQ0hNamabO5B2Amv6LkEyNPTqbo2UbekW0BBXoztu7oiR4W6yDjgdYzWb
fNHvg9jcasPwHT0VNznvjqYpAFZi7i2jf72u5ZJFzhhNGMFE1x/c5bmWRcCVhNTQMh6Ar6Pnd5i0
/XvPPw+a/U+EFBimXZwZZDYVS40eOzV7isO5wXVtxnPJ8LFbABxD8sq0ZHZF5K4ScBgI+MKKemDV
2ujFtKfZ6F1fMHvJLvACQjQws+dhlPt8xUobGVndzCu3DbUyZynFhrEKIDmemiWVtelCi2ycrhye
AebZ3RVpmnipXgb4Swo+kkVq1IzMVsNaZ/HQlDZrhir3VKtSRrcKYwBGgrbtVkEC1E8nvdjOsAcF
C1R1OAadPR1MNCW/DZMeY3KcBuVbE9DMd0INkKEYS4iOfV1Nj9Tsi5c6ptOhQ6+b1zXF5DDkTWyM
ok4N/qlRFDHgAImRWYwjufHDAGtj5+d6nu8UoVGPD2Hw4PR6ibtSt/tNag7CtQqz2xrlQMGlhXkc
lFTCB0A/RxtVKwPQRAX7JFf0va1YgLmfjI0o7HEz9QVFmxod76muThj8UMyjVeK1xcK0zTPfEIn6
aAxEAKFzMI3dONXT61gRLWO9HRcPxoT6OEuHsAkYiOFT37HC7mVIB23bllnyofBIc8c2Iug5UgI0
Pl3f8aU3L/qpEFTA0WFUVX6A6hQMO6mNh6Fqm/YxCsriru2rZg8SaPMVrW1BzCrRDl6hDM4dIFxj
wYZ47FaO0dJdBYRF5GEQWgCoSnKGABCMVaHgK5pYZfnYuWb/bDj+WK/Eg0v3/Kkcyb6xgMY4ZMi+
OBUH2e4mpwlgiLyyf+46Z2Vp13SSXAP4cNOuSRC/qFnEWoAXheh1zvyyXqkeLcoBJRx4dwkegrIv
bzltDL2GTkYTernwKuu2MB1ma7vrprLkTU8tRdqjFDW1orewR4i/jkNiPyWi3V4XsXRPzPM0yCgB
IxvwUufup8czrjaRgUWHn+ZOLUDfcoy5hACQUtL8M8cYTxA7+4KslW+XzAJ4JMiUwfQwuzj//CSu
oLRXOmNeQqEd9cjNFc50pBvjdIfS3D+YxaksKWWWtfGQ2R2WsQD6OQPla7ZRiPrSpGX1hFZ1419O
1km0Llk8z8qxTm0kzywafBK8fhlH61ddpQ7rc/vp+v4tm+Kfp4Fk8iPQUkoATc2hLSglOatI4hf6
SxCuLeLlhmHgee67QAl3rudI8UsVgfgTnL2Zq6VIi/cvBppXuPWkmAaShCs4o5dKocMDOulICiJD
LhtHFGQdHVMTAZIDKIHfiuZl00M7vP7t0gFnRJshMIA1a2KQ4NwER6sHBEZuzSAOw2NsfIIw7rYQ
jleStdbxhchzJm+aUSnmnOrFI7I0OcmEDVFA/vGG9tAZyDTtKK5G80az3GHyCSAT4v4jtm9w7/69
nkgK4u1oAf8LF865nrRF/bnoEFSruBFDe2s7e0zYIxG0xtlw6a7wEEE3Bjr+TRNnWzIRx4jSgo4Q
BFhzd4zbu4Gbj9d1WRaBWAmggniSyxigeq5WoWkJ4ZYj3yOSQaWiK35cl7FkfTOfCWDokJm+aHrm
YRs5ZgBu88n6dABqYX9UJTg7+hUxlwGmOm+JCsuDpQP37nxbeBsnPfpdsVrmTV7S28y0PXDfrmz+
mhTJ9wGVqDe0CFLQbbCdouoYW+bPTGQrt/zimmGqHusG2BogNJ0r00RWTPMOYjh5j8TnkAasrL1V
Mt2FxDoW7X9yMJBzLqcgTW7FPeSkovaUcjsN3438MIXI5pGEWfQux4R16aZ/3wd0Llcybb2kiGaD
Wa7Z+CDrc0VHcVk5fjegumw8IZRy/9oKqQoHSDASPJMUS6dWDEHUDE2CGJmaLh+QwUX3UWC8BsPK
03th684ESTcIAT2QZowQVBtp9owiob4HkmB+M1bF98QO1waRL987KooT4KynyKhhDFTSq1XA3KsZ
cBJ1kbyqJZIJvG0ZmOgY4tFbA8ACgan/w1riMQy0BzQhORfYkomtKU4UtwJtx8TtO3Rfhx4VIwvK
v66/YJ4WCd4v/FfcXJJyUddXpWPDdQCp5+BkImREAyKQgWfS31vHKfCDJIiOatH1CTQagWIR6S8d
fTRSP6rWen6Xbq4zhAnpkhyCEA14GQQFk/CSZHKNflPbPhndghw0JFCK0C0VrwavZDvdRMaKcS64
L6qD1w9bhyk/S05jCJrPuKAAuKBgGtKUxNdH09f0fCWKWghuTsXInEaB2WqpkkIMD9GLFXzvjfLZ
VHOv0bVdXqxZyaK0+YacYU6B8SU5y2goB6V3JiiF/VKL/EY1P6PoF+9qL8Ro5nVLWbgxkSBHHh7g
UZi7/trgk0BbU2oVWLxQzYjEg5IZR7v877qExT06kSA5kFIdK55RSLDjzhVom5i05slM0s11MYuK
WBYGCg0KizClVWsiMWad2sNxOPxRtYdnI1p51i0bO4adAHGP4VEq5/rzCP87yy0Y+xA8BTNqcf5i
A2HALJjzLJDa7x5t8/+Q9iVNkupMkL8IM3bBlS332vcL1tVdzS42gQS/fpxnM9OZFJZY93d479Jm
FSkRCoUi3D1O5EvGu5IWbHN9gUuBGF1IFECn3AOl8cu7jeptHRrDQN3Uuk1NvIz4z6TzQ3lciYZL
EViDntC0TEsFTeHSTmMUXFETCP6mGjlheoUnStMJB0Di7HzTo1eWFGt3zAL0D/gosKPRF8KAGNQc
Lm3mI6eUT2VHMEVf9UjszKToPkiuHSpmnGjXmu6ox09mQx4SLrhjZLGya3Qu78Oi3hl6owUVq6ES
pGjP13d9snxZFEaXCuFlIkZB0Glef2sqQ+HJgFZYw9ElbF1UZ6M6qIqvEJSUwX7q4hU/XvrM03Mb
SBw8CfAVLrcCfHEjMZuIulAXccLukxCUtUbwDVY+8+LCzuzMMj+rJrFklRLEUvpnJu56upMNgWbn
trJPShVU/B/uPoAeUE2aTg8qz5frSuC8UshjpOZWimISlCwAFWsbZWVZS9Hm3My0vWfxTGcsbRUL
22fad5yUDsOcEst+uu4US0cEFQN8pslfgae4NGIlbQFkbkJdRdyE8alodMciW2B6GPXj4V827szY
7EPFclO2RZ4i6uiyU9cHNdm0ebWybd+F6aHNALQVnmWTipM+r2dDOw3qORpiW123jhFrDjchj4DK
j8NFulPLMDC4DkA7KiRGmrkKhFUNesow9qvHFJ2+5k5t/DbqtdGOS16KdBIUdOB/wNideQ3CfMjT
GA86yogHQX6c8N9Z1W5K5ZmO4JKcqsK7/m2XHAhlTx1yUmg14dxfftuKSAz6jTm+bV2k21rOdeBL
YnEqtdz8F1PYd2Tvtoz21izq6fCjkNpYXNmMJ3uANKKQn0zCH6+vaAFJDmIhrGCwCMTGv3NjIA9W
ANCOFys1NiSLn3uWnNr+awh/aZzvrJihNd7JLnQAH5VE+IbaVJ6kyk5vdGv0raXk5vzozNactVGL
6Q04OgNk8QiYsxizF5dHljyr/b9E0j8HZ47h7wGu43kEU5HyXllbkd036lNd7a7v7mK8PrMyu5ZN
m2eiNWDFtnZ29TpUt5gJ0vOVy3/pHEwskwkLJ0O2dOaVeoS+VlLgFRZpkWd3XzKKorBGWsx5lpIA
PWDXGtYS0aWjYKP8YAP6hDLY/CgkaakWDUHkQRbv28DnpKjRW+T++gb+x1mZX7HnZqbM7ixkM6VO
O8mGGQndyucuM3oArdqEpX5vkOFRx6C6MAADnRoO4A9d4VWK3f9ArOJAdSgRZspZfS65SAmU8sFS
JfYiOiWZtEYBk8JAAsB+giGGEKndlOSzGEb7oTebvEIlQLEe0zC174UJbnxfhO17jb8C0T/g597y
2hIbFgPfGESS3jMoPGHEthMziEzdNxyVLg+HthVumtal5aqanAU8Fhr1OdA7bUDa3HT4OGpe25Dq
rgrrsQCAPwdSuasYcYkwqqCGyFwRMUyBbPWSguQdd5UN4SNe39gNU0bHNAX9JXUkeRvkDEI9CYG+
sYPR6XhVCR0qOrSto87V00o191lPNE8lkfzI616kp04fzDslLmzhYy4zR4dFqPltpiadB93vyHRi
HfPC9BzCoJhEKYcvcWULcooLCAUCT6aRW/SEm10cNSQQaY/sYNCrVN7o1Gamaw8peeZpjeGnXdfn
G6VhZVDoVkWD1GYtJL4SnR8gWix+hHKcdi4XUuXHhlrlK5F06RCeu9DsmmhGPjZ9iuNRQKqqDW+6
8IGg6GNlT9d9daE5h34YxMXtaUQEFMZmhtpU1mNlKjAO4paW25j4qRwM9bOFaZRVegjJTpO2120u
nsIzk7OMRoCkQKiEikgDjfZKrQGBjav7qBrfr9tZ3EMofUBnDhIZOPOXx9Bu67GnOeygQbzlGLFQ
1ulzqpkPVcdXPtfyNv6x9d+/nx15MVCeKFMpeDS3ivUpD/dMT9zB+qFX/jj6bXafNmujJBYeGRO4
DsofkJpBJmHNIjXETKMG6uEo0tmnqL4r+akRP6P4xwDkihEMOLDJE865g+mDoF06peol2RvLP69v
8/dIfvkr1MttxrQoK2QxfkWfgUEQPjZD5lFZuOHE7nqNEzdZa0d+dyBYnDDn0wsf5ffZuqmB+YNJ
zKibgdpf1VKgJ9aOh2tmFoqvsINMDVJXJiSX5qpBIe/NKh9L3ITcfNTt/j7p42bLYntvaknpFGrG
3VjDI48lzS4p69q3gKlbca3v+YUC2T9QigCjxAyXuYjVCGRqlUyV2KRtT8hl401YWJ3HBok59jig
GmvE6t9HhWnlJjZXQeaMH3D5TUMFsuVKBqNFDTDsVxYPjtbgS0rvUvGjH24wYnIY1/o2i5/1zKh+
aVQuwjxqdDiSMMZtqphvLO6CErz76/66cFaxuKkFAUljzCObVz1kDA4JS71FPQDSbEVx09hPBbKN
AkwMwLH8oj0V4Zp++PdYNNmckDXYUty9M5ctANewuwYu2xZfTZu5KcYKhKCDrWG+FvfwzM7sMIbQ
3hnQi0Vsbfdl/skKX+Er6c30GS6zm8ulzHyjSe0OepRYCmvuR7l0xLA2wGNts2aOYKktMWKKRWQQ
WMdNscsS657kBwuzMJzrzrAYvM72a9rPs7hdVFaKFgsWQ61bifySWtMZxU7D0yVUjlwJnZapKyaX
VocTNQn2A8gILapLk7ZWd4JbqDCrTPfi4nZIbihQ5NrauPclVzizM580xONWG+QYdmKFHkyF+gyU
7jGPvOs7uGZm7tki7/VOhpkO475tjAiJi8aritVBc5Pnzt0OkYhAgR4iU0gfLreN17xKgLOmbpVw
kIAiHuqByrpkAKaRacUJg1JQM7Nq6QYIsd7XIELzYfGiP6gt5Jwd3kDo8+9XDl1BkOQ1xGXcRZe/
qOrtyk5kaPJGJhgITZG3blTz0O8q5evvLZ2vfdqbMy8lWqPjmYC1W2H/WIbKr5boHilXntVLZ+Hc
yuxgK7QdqyHElyT81WaVo5QYXlffA+0QyyNSzze07f9hXRYKTqiETMnTzGJUJVkVqyhxJ4kVBmkt
G/sSEp7obebGysdailoT/w50fFykSHYvt5C1OQNsHaa6ToPST3mXUNO9vprFiwXdMDylkE6DbT9b
ThxmKXQf0OeoRedEEylpq8pb1gca8xX7TjVjh3V/Db4BI1fRIFWOchdSwJlNSbLloRIoboMhAEAW
5ELGYVfoum9StvK1vhcJYQplekDo0MYH3PtyC0lm182YqBQdxcIZJW/sI0cx3xv1RPmeNs/Xd3Mp
TJ5bm1UJScHZWBSwFqNsbNGNJjPUVVqnTFZ2cIEVNZGa8R8kr4HinVNppLHJWzqtazBkzzJYoNmF
l0DMmbWSmxLF48Mr5ui5Qy1OYU6CMB1WPGdprfgBKCNDEXPynsudLQpg0ASGPGAOXBuExc/Oir0C
wuWynax8w6UzPmmHgnhlTxQL49KSBNSbaUuQ97ZTrYdSycgbJ+QKAVmm1SFVZg7trZFEHLI2aE/i
OYgc8R9+Ath0yITQnZ589/InQFnfotAUnSAtt73Fg0mHmd0Z1lFLd1wkDiHNytlfcly0fzBmHvT1
qStzadEyI6G0eVK6wvoxKshi7wqIqbdK7BDhRe3fMz0QRWW8SyafQvtu9jXVuqwwkQP0AbWz6kM9
6NYeYzQAUBN6mvgaqiAbxqx2FWc73YDzGxJkXIybAP4Uo2pmN6SR9FhoRlB9paGjaRwDEh5r2xH0
wxhukwys41vT3Iw1C66f1Gn7vttFNc3EsHsIv822V7FIp0dQsXKZ9EPS1QNFdYRGa73KpQCOhB01
CgDUNTCgLj+iCSlt1YCAsEvU2GmGTVneifTeLFBT28TmVm6PqhqMie5y5FLKeyGv5DkLDYX/OnmY
MD29uMHmuvwB5ajImS3JANtu2gfL5X5/UA7mjjr6NjxiQCAENeQD2akPf7u7k1lAR1AQBKht/nLg
UdgXXNPBsamtVyAFt0ppnqzYWFvetH+XX/HSzizHUIzSqpscdmLMu2/rZ2hs7kyQP1t1wEUGwLy0
UfvusU2gWsdbp2IJCrT58/XFfg9Plz9i9pF1UigJl0EeNgbttgtjN9FbP831o2RGGIxu+ejZeCXM
Xzf73YMvzU6+d5Zf9ZkKTd0aZrNGQ8avOZVC/GJNgWhtcbNzgpIBi3obVprctbAM8Qzgv6a9DeGP
PDuEYu1t8/1WuVzVzGHl0szqGLmj2+h+DJ3u2KX2q7wmILdoxcAIs0kDEDze2SejeSwj2oF4gwEF
sthgrg7vILzydv0L/Uft+uaeZ2Zmn2gYLYJHJ8zop/GNdI72CRg/cv09ezV37L56MJGMfElrp+J7
TMUeTq92QBQmYO4s50ki0hKMiMHpA09aB4h03/wmpkfU2750SO6JHtW27fW1Tn/z21LPbM4yn4i1
Ghkq2FREkKW/hdE5UwaS3rB4reTy/WYERneCcIEXDrDzHHhcxowUTYtDb1inhp66+NTot6x60cb7
Xl/ZyyVHObc1W1anSuPQlbClg7gam34VenpZORLfXd++tTXNrt9E0ZPSBAsYTNkclGj0AcpfiakG
KWWOSTXX7Cz/usWVlRkzkObIo65uomkXq9sy+iL9czKmjr12Ay35BdIzcFhQvAKLf+aLDc1lLhHo
wxgkc6z8xuR76G06kM8Dy+n6ipYC4rmp2bcSei7KzoSpLN2F5Q+Z7Izo638zMftMtKzAtDRggisC
fZU7qfpZ4wlz3cjil/mzZfMaiN1irmWoTD6XdDo6G7QB5NgA4ie0zFvFDtcGwy36ngaaDDSHga2Z
13ZMVlkNJrnAnlBfxjSN0A8QXsOHg5xTZ2i1V9P+e7AnzjCqtHi6ICv6liDY6N9EDQ+hu1E2QCzi
IoHua+zl+uM/7CUYXMgwgff8BnmOSqUBEZiAfEv5LkcJE20GW4rcak2MZemeRDTH8wAICXBIZ/dk
wvW0bUdsYt3/aKsDEB6OVm4ERkw0HnqRilhx9sVzdWZvcqKz27+oaMRVAXvquC25o6lexN6JcqLV
x/UdXFB+migRaCaAgWHiuT4/wWrCEdmxhfxk36AWobxm22qbnJp9/qy4reRA4OoOY9K/7G6bfUrB
ivmly+zc/OxUa23cyvZkvg/Kmw6iGaiufuYHaZN47TYu3evmvp89VFrAdgLjHYAiTPS73Fa1kKCO
mqStC20JIGg5O4WjN6gr0X7RCrSHwejCtpJ5LwiDaw11GFF6q9OtMI5m9NwIT7Jfrq/lP/T55Z2s
QeYTQyVRswV8Z/5CH7gyigIELkj5SU7iq/h/u1EO2o26hwpn5JSbVnNklLCceE92iYcRPofEq1ce
Qd89Fb8CU3LxvgNuEsSk2Zbqdoq5yvjbOVQLR09SnKIK4vKualY8dfpD35Z7Zmja9bMjwa0oRsMR
yxXaTygTFT3ms3yubOmajdlhMHvZYlKGxcj37Fi75s4KtE2PbU1ctu2CaBO7lZ9tqIMcwUt9Yydv
LF8/rb2vFjJLDYUXQPMnZsr0cL5cqz6MIZchHeNGL81PzKyGKNutuYkc6Yv4dAvJlJOyH1Zg3gvI
20ujs6OYGLZI1Mko+wlkuUeccdscE0fftYH00dwM2+ubvbTX52ucXbaKlcmx1MNcOhyhz2D2P8s1
xMLaPs6zoK5S1bodYeOl2lkn4hT3kqPITnh8tTH0iZ2U0/3/tChjVu8QdpcxdTKoDrvU2GnyRlrL
7L5fRRefyZg9ioeiJGGYwwR51F6RPnqVkzzRDVlxhyWZ0nMf/CYdKYNT3g3T99k1paNAF89VgjzQ
n3AW/HI3BN322fKpE21yJ0xWJUPV73nL5Tpnr6vIjEK9ndyR+6EbH/UbFqTvhY/X1UE89FuGM0hw
FuVdsrv5Le7UW8xf9pPPEI66Nnl9dS9mQa6UaaqFqI/hPHa+5sXHNKAQyw9sH3Lhnxh1/CJt0pvH
+MTddLP29lqo8lzuxCzy2cZgGNn0JYa96YcbC8XJw+Ar0A78OgJ/8xN0+Xtra6+8jab9ncdbtJKm
2wUEKPD8LmNQJdWDzBSrcUkib3JWHJqoXJHCXQoB5yZmEQcycLKYJKNcEJG3VRVtE5yWuqMr4N6l
KwqXE0jiFpl4LLNyANFyhn4qstGSGz+yuEA9pSAAm8bGA+fMCqihrlwkS2cUwhsEPR0oC+Nyvtw7
fQgtyENM7z0UdPPoZrTNTd/78biLgfoFE7nIVgLPUs5xZnE+5imsDXno+ul1VL5EZe2LOvno6TTD
tV+rJS8dTIwPnKj3FoTS5pcTKshZEk4PCjCGDlnEHswiw2y72nwSPHzooAOFkv3z9bi6eAbOjc5c
BQSauilk5IkkGu+AsvPMwvpppaNrk48B0x2yKAmGBkejHKR7s2xvQJPcyORZzqFnrfd7apCgyqKH
6z9rwbNQvQcZUp04bd+ev6URNdaYJhAQlQDEOaVQ7ySVZ+JBb611SRaQP6jdo8+Fko+Cae/zJwjm
6sl2WSF3jVMMDoFIayV5Sl85VTIECR72RCsVMGQHlIXGB2qk/vWlLp7Vs68+c+maAkcdFvgAChuD
sGtuBK/cMq5XPvSic2ElJvqieDzOnyOAa0OZTiAkFOLDZEASDZErp64p341i2xLJub6qhQ8ILaDp
nTrRmSHfdHlQmdyMcmphVXnxzjQaWEp9X4y/aQ9SjLGmgr24tjNjs5u7hgggqXsYC1uou9Bsm7Vo
p7lmfGjZTkF/7fraFr/YmblZ2GsAxDOaBls5hkC999xPIR0sEmnlAbC2qtk93UHGQepDhAOBASuS
9gMjviT5h5K+9taBSL+ur2kxzJ2taVrz2SOgF3ZjJy22sMxVB+mqV7NfkaC7HLyk/83S7NJtJdok
8vTiN+nvEuKrkupk7ROFPtV1O8tfCSRESDqg/zlv0EMyQCepYqOyoOkOYH83DMCNuM22180s3uaI
1f/PzOwr1ThtBqlwB1Ysk72wTJTtwCPNv25l2Rf+WJl9HppAeNfqsBizPUKEK9DIW893FdtAELK2
3q8bW/YFMMYswGlR6Z+dXUweHu1Qgn8zS8KUObwHwRvTIL4UU3UlUVlcFxrE6NYCHYVH/aXb1aZQ
tBBDpFAUhDCQ+aDVr0RIzlhCDUZxlTWw2VJUQlkaOE9oEqB5Ot9GDf1oI0aop43hZM1NA+m6srof
+rdG/2uZj0kEGjU6wK3Bg5sDkqmOFB/6S6iIRIqx7ZsIebSaJhtaGXc5RKSern+zJTeErAia/BO2
5ttQ0p6WpV6wCDrjTeoXanQzRCK4bgKFP3yNWeYKYSCMJcXkOqjuz6Ua09IqBiPLWtdCcWtvpGn8
TiKMg1UYB2goV7PsiYYS92UtKndSohU/WWmZbq+F5WNfWfFTCCTrfTTQ1s+ohDmCaWKgkGNJR641
/U3HFE4dNCexTZWW1T+FVbRvWS4012iV6g068lbsCqWS3NAqxacsScZDC076TZPbIeCrRbxV+kh8
JZ1ZaDci1ONdRKY8LR9l87cpWNl6Wh6ru2oUks+jMd+NckwKj9mZER70LE6PRoV+glOIwsB8jJ6p
gzeIwcQEBUnHjLHMLG0Vk9xUsGbDsdBjH6O3NOq0MmnxjOAx93PZ7H28JPvffSfsFvOAU+Ci7bSz
NTfkI90NiiYOqSIVxzYv+JOVjdVLK9XPUFW9g6l+K0oKTv0gj2PvMGJD6StWC4DOQlULwMLPPzrC
LHdUqvyhQ390G7W2Avy5Cp09KtAxhkRs0lS+bma8d4dCNiEjlmu+mcrpTsmp6ufKxHLXBNnDkySf
9k27k5q+3huQrdoN4Mz36DmIGLQL6Ff/zMJOifZ6PuYufnVl7RtmJqVf6w2B7mwsVLcYseUOUrYQ
8YLKmHqQN9mkCD1Uj3qTpEheM9xe4Nu/FFUzOEyy7UD0IaQ+a2J2jqW38ocAIQMKRnk5mJ5uRwJz
aEBvCYAPSCu3rvrosRtbZj3muegGtzeo+ko5K7aVLirFNSEWGXBFGX7JJIJaUKNUlV9AGe55sPHN
PIWGZglAhA6bamPErzqkha29HtX2EzLvYjuwrlVDB0OetdMIIprtQN/XtLZU6dhRqJiQum/RXsA4
i0n3l9YyRviVthUaDtSCht4pqU1Gp0sqVHg0XvZBR6n+khRRhgEQOaV7qZDlbRVmzVbU0MWxmhGI
VzB5dDybMpVQJ4vCJ6PHHIteyOzUaZhEFiOS7duY1ttQYvZR43miwnaUpR6RWbRlmKHwAEz+uNM4
GqrAsyaKX4Ys2ehihGBSZffQ4zYMHnlVTvpd32QA44hEYOACtAd+a0kfpU7bJ0gvelVgDmYkwqMm
SfmjTEr+halviT/YI6a68ZJtLYDSvmJJQMVPpNZ4yGgaQpjJ0O7rVpHcpEAd3NGw5sCoewyYGaWo
+QB/PlEdUlTRu5qm6GVVSWXxu5DSYt+EOZR6LJnl9zpv7Uem1tFdodHhnQ/tQAI50+zNyNWQbkci
tcdYyQkuQKCW/IJl5j1E0eTO45aUK0cm59WDITF6UCUz/V0aSJ7AYLLRBtShe+yDV4tRomZm9fyR
cYqRFhCe3ZsjGTyocacYjqmQYeXeXqBt4GEMQj9Uy1FwBJPh8oLjNikMq8W0a4xDlD1pBC5JYEw8
sT3bJD5uvWej/tLzBjxCRM/OyfafQ1R6tDxB5vjzegBfAL9d/phZrtLKctVG2XQn5ZCC7p8gleOl
5EMIzRu76HdZ/6wj4xiHSMcYc5JVsNTiU+t8N2b3b65IuUXFVMDn6T6lndfVmNHQqm5T6GC8KVsd
CjRmDkAc2rmgY7+ubMCUucwvMHwMVCvsCV7zDf0n1Slk83GBmc1nFgOR3caBRtuPLn8tZTDzm74E
crqMvLyKHbsSK5f0QmIFCusEMgA9HuTr2fIxv1wTOalhntW3BujxOCr7nu4pOtYrK53a0N9WemZq
+iln+XwpdSNhXYO5QFXtJbYvp7WP+qbTyO7Qv5jJRsT7Tl3JhReyuWlUOV6XwDbqSLovjWagG4do
5yG9wj1ojPwFlMjtOMoYaEiJWzXZgzT8uL7QhYwOhG9of0AHFi9bfZarxpEkjXkHk0mbuFyvnUiN
Qc7fhTm0HzfXbS3kWJBmtVBbV5DVY47e5fJ6Grd6pQ0oFGg/gUl3CPOuG1jyj3MD0/6efTSEQeAJ
LRjoWJ1gdple3FAevuVpNuC1lNcr5iZ3m/sImFUQgUXdAz272efSjRRXuDHic/WPDX+J09fIXKkQ
Lm7ZHxPzwYnxIA2VxGFCaMIzBVSz1qb/rizCnDkADUedmyosdM2n1W878vwPPWqoR6IDBug6gge4
xJefRRslY8gyBbl1EheO1eGuh8yApChvVK2Ofczuxzh2qpqvIRqWzhNw3uh3QjIQ3L/ZB8q0HFJI
stq6fas4YfEpFz5yNikGxzB/EvJKvWHxesA9BYnvqfBmzo+vVIhBAk8F4emDeqDC5LfNq3KDLGpX
/qqZM6zYW/J2MKSgd0NAq8CJutxW2tVdq01XY6Y81SX0ez8lchBrkXDJCsgGQM1DTx9hf2ali/Hg
kzX4R0pv28YdQuHUGlKIvwfgaUA4/7EzO7tGZTOeZDJWg2kLckm27ZgfSySqOZVXGrZLhwqaLhip
ATU6FPNmbiGkhhtpDLdAunHMrfE4ZGuRfOlUQZUKUWF6LuNBeflthl7WkSrAFcDdjpzepKCiiySE
rAta79eD3tJ0C+DQcbZQhoZ0uD3bOTw3askobGQlvnjDwwcw3wPb1L7ujocKs9TMxzAgPnlG/90Z
SqfZ05UixOJiz37AbD+53WR5TqYfkENyWuwp/crWFLeX6uxnqwRz5HJHbeiTiGyEEWmLtL/2T4XP
PjHAbZMH5q78GT61d/wVI8RXgBlLzWfYhWwGeEuoUc3rvgbRu4ZK6HG1jfMxbjFjJfmIFTfaPday
o26LzF2FnkzOMb9Xzk3OPqiGwTI8C7FU2e13yjbqPPOuB4HVV1zp3dzqD+levZHu5O1aB3cx254k
H1Dbs8FamTekVKMaYo2FoHZuxFF9Rgkp9ZJNuAWuYAMF8Rqjv5oNP7xc9+DF83hmdfr3s2t7UPKu
ttNp6ru4y2TDCdUV1srkgN839M+yJgc+MzBaPd7GEQw0R6ju9Yf0N31JAhusrV/XV7J4BZxv4BRN
zyxRarZZomMDC0xMvWFv9Jj4EoCVgbGx92yTvV63t3zy/ixsFmaiOEp6BhUKzN9rPFMxHB1SPDl/
um5lQUJGwxn4Y2bmkHgfV0TpYYZ5xY3hyG7tv4HWJO/CRzn40W6TlWUtkMMuDc4iim6KpO8xB9vV
fgLQW5xG2VW50721T5iNpa0tbynXR4ER7wr9vym0szembpRKSmq4BxD87K3dqO+As5ysW2NvrPnH
0m0KWT/s5pTg4xFz6R9t2tb2CMUPF5W1B+2x94B0ZMf0zdrFD+ChdQcrYD/Szdr86sWDfW535pfg
72lZhJaoq/zM/PiFeomAMqQjHoDPNlz1Rv9IJUfGSNm1ESGLvkOgH65DKQuQ9/lNaCZJHZcY++B2
qVxvW5qhWG2wYfCkOJV2ccmx/LFGI6jSjAJx1dLTx7GW2+eSg00WForYltpIT1VTyaV/3bH1hbhw
/ttmfs1Gq6HQTUBcoL2rQniulHhw3cSiK6PYi6lTeNlNiMbLL17LKSYrWgR5zaijBqg9KvU7V+Nt
VvRuRYEuKL6qSr7vjXilWrG8uP9veD4sGu5utcmAjQ9TJeAkDqiSb1YWt+jOfxY3n8wSm6j8TRR6
l++rI5i2KL/gmpSfMawx+jpKp/FH/lt2tLXm6FI8P9tTe6qzn0VZNpaxUpkG5jNT+YVV6jYK281I
gIEjOkaD1pFr1eZdW+nv19e7FG7P7c4CRa41QP7I2NIC49jzz1rak+r5uonFHdVBhVMwXkSBEODl
0mg9CIuE2NECiALUL41bE3hy+e26lUXfOLMyc/wukXQMfZ++W/LLqnbdGiR+MWuaaHV4nIBL+I23
T1OMNk4iZE0aZhpDBLZ2yI18V3vmzzqwd91WrHWmFleEJyby+olz9l/l7MwlRpMiDS9xY/Tqi8SP
mbxyjhc/PSQxQS6bWL3zbmgDLgHUk7CgrikBPhYQabrvx78X5MZjDshc8CDxpkMp7fLrcx4jEkKc
xR3ah5L79XDXZCuvxsWFAKSBdwkqF/LcwSLFYj3juOzq4b+3+E0IblDK23/x4zMzMw+zxgJ/d7rB
6xQKnZlThFvdfJGLlafH4nE5MzPbMDuXUZqf7tNh2BbVMSO7TvKytUfA9GPn+eMEbPm/e6bP3h7c
Tii0IGBFJe6YHuXmIyeejQmkwlfWBkcvX5h4NkJ1CyKz2pyAK+VGr/M6Zm73w+r8uvfF3qKOtsn3
iQdJ8dSxeg/qBtpKbFs+smd2p60+O0EKbSAj00x293xDbqUHvOdOZeeyE/OZy9677fUYtPjpppmM
YFOBxz0XOtblzhQahN7cVDkmo+FCWHKXNr8yqVrpJC8m5ZMMxv+1NP98Bto7Fu5hfL7B7arAMg9G
9aoMrzHdZbREsWHH0vuictpoDemynHedmZ5V17RG4UTusEgbYzod+zV+VB4gvxE5dCsgDeBmkhuf
5ANGMhHn+vYu+uyZ5dkdiZEOOBY0Y1DGA7zwoWBHrYM03k2RHkW9xrZawjNjpCxilwxoITAAU9Q5
cx45jTFnpMY6W+K1Jwjzokm2H/3hjmyqLVqOJ61yilv14foaF/shBPKE6PUACQohzUuzWknrzBjh
s8zrXxH7nfAx2r3HJ3s73q2YWtzPP6bmTpRyy47CESus3jrf3NQ3xmf2VZ6GW9E4Q6AHxl0WyB/R
e+ys1gOmtOJb+DkzPXeigWtlN62y9xTHdopNfiA3dPv+HLqQB19znGWfPTM38xylhwBq89+mBraj
bO96Nzn1DnG1h9yJXHLMT8XnGpB5SmuuLXGeWU0CWxQMS7BubxvpkMl3DXckE3gg//p3XLz+pkom
iKgQOJnPdcH7OC1STE9wExt0bV1xuP3Zx7vrRhaTkTMjs1CamQ3r7BQBRzJCRxEP6FJeN7C0XRPq
BwO/5Ik6N/MISFAWhRXhcI/o1rAhdscoP5XCdiOo41LSrHQhlkL1ubmZR0RMA1WvgrkuDZ1cj4Ku
OUlVUKzRoxeLfOeGZm6gNiKNEhUbJwJtl5ZOvTUc4YkD1LebA8B1xkd3kLbcofdi7Xyvben0Tc8i
WIXR76iow7S+MX4CI1A6o5f5tq/fNpVr3+tBvol2ox/6dO01s2Z5Hjuthmldgd21rR9FvM/J05AD
/LDt1gbQL/n++e7O3NLuuMEZgyED8MSaOmW8UTEk57prLl4FtmKBOzfhO76zwNuis9iUw9bUj6QS
QJhDlL82+g5jX7r0IMcYC4XJEFArOKbqE1Q7w3il3Le0oee/YArlZ59ShtA44VMVkxW3+fAIBIED
LAuaro6drs2WXtpT4HkQTqbGjzWvmBI5K0ZLIDVMhltV+lUXgbbWNl0zMfNMqWl7VZpMDKVyT1MU
wMwwgKCru/LhpqAxj8HnS5n5YdZjwC/GE+MyxYTT/Ecn+Y3qR+VvzTgBgezFg1vYt6JfSQMX7lW4
CUQboRmJFGJOTBoFz5F3w6rS1I6ifPbQEioKR1ceRQjIeBdcX+VCKLswNwtlfZnkObBjeJhGzV1N
qaezNOhBlsXjbmVDF26BC1OzYDbitWhxc3pp9YXfsGwftab/v61m5hpNLxFtYDDRF7ej8jooj9b4
SP/hyYiFmKaGmdpgNM9JIzWHFlQ5JQSCPwKEYyQ7uiaLs1QmO7cxp4koEgspq3AvD1bugSnt2VHh
gFv6ziDjr0a1Pw1xHROxrZPh/vomLr24LmzPbtNBVYVtcNiW9be08nm2z6ttmbyMtd/Gz5GxZdrj
UO945enyvWauBMyFaHVhfeaRkJfX9RrzRiEErbux/KuxYyf7P8R92ZakOLblr9TKd7JBCBC9bt0H
wAafZ/eIeNHy8AEQg5hBfH1vPLIqzHGu0Vn90E9VkWZuR+PRGfeOwP4g9UdZdCsnZk3a/FCCCD1N
Jq+rda8N8412wmc5oGizM1R0rqzrNPKZQkHME6YbRZM/RVjjsx42AUrdMY6ZWQrmcqmd60jt9k14
XYoIaV7+XeYoOG2MW2S7rhiNJ9i840OYVNaxEcxeApkxzTUSzFYMqExirDdQ4FYZvmOUa5hAiwt7
MNmZK2KbQAfXc0y2ja2zSAu3BbVOTbfzEpICJuj1P5kYik/wwoIWZh6O0sMxSnMDE7PKEzqAghhF
i7vjIpYn9FvETLekcVdybYAIA3Whg+MV4Hca8/Ok24nk8bio5RsIePt/TWfax4MX2yARQAUMGF/q
FIkzfmFs6wv2ikzMNUDRrVO6T2/WXlWyqJ6nWmwbXNQoMJzdetcYEqOLIbO5bzciAFnIHmWwWujF
PtK8G3OXBcMm2xZedGpf4oNznN0z87peK1JZADrA63cwkJkCKBMcyz7FQKyr1H9MzoD4ktk+aQJ2
jiYqX+2fk6AoPe0+fzBPohXTfvH5PRA+0wc6Kn7jysIuq3Rf9b5unjXcp2QT57eFXa6ouiXb8NNU
Z2dKDlXi9nJa820RAOBg9w0A+t1eBO6tcdtsgDGndnzlGV4+XAyoPQS1/RMVxufDhdUte6KneL5s
26vRbiTtqR569MCbfJFaIDxBVx6xw40dh35qEGB/J0FrvaCzbsUvXLxSByOZ7XQUGUM9dpMfhR6y
/oK6ACml6JSugn6NSGj5VB3Imm1szIqkMBRmTU/z8wtkZbprcd3s7Xs4Uolne6Yfb9tXLbgR6N09
fp3XpjnbZZ304AeIIFpzULVgow+lSYIKkO6ie4t6unaoFtK3AA78vb8z5VGIPGZWAXFKexoiy2vL
k8rZZxwYV/Teta8Bq+HF5cocF+1IBlooIOwh3TBvetRGYreyglAOmGWFcD2zixugSxhyDQ17Gv6X
N+xA0jSSA91oWSUwpygkhUg8xYCwAMOI7qyogWUhQFoBxRZDZ8rs9YpZ3SSWnjV+38AUBsGzqNk2
0uvg+Mn4KgagIOihRPEV2qLMjwaZg7nwgouQpyjgdcBAhQLNkW0qUHp5UWetJAYWQoMQhTaDiQgR
UW17dv4zo9dix6yQSGvsizh8ddP2lOjtTo+SjUjeHUv4GtiXHdKeSH2NEfTr2/IBfgL0IsAvoq97
uiEH82SGAKRkCeGFEttYWLdJN/7tPM5nETPThohB6HJE4W5rJ1sHpd96mgYyKlbO+YJh/lnO7GSY
OXbpo0BYpOdm9NCjUnOwb2oSJOWpHQk/1b9p4RrU2tfbNQmdcm02cEZAj/R5/fLSRT1b3aCSskX9
Wsa3uWh3jiSextaCBWuiZjq5tWylQgpREbM3w6DwKkx17O4VqtBXYkxf39ppVmicYzYU1hc6dTRi
uV1oYcu01M/EY5Nv8672uPNQZT8ttmZXLE/st7SZ3qjCpKawKpD/Ny5sVoGg5MSNYi+xVlTHV23/
eVazs46Igu6kCrNSYYaq+N6Li3dXr0+H6KnT1gje1iY1O/UykiVJJSalNZsYTB6J87Ph/VW9duyn
U/1Z6X6e1OzUkzxuJp4cONYqdoMy5Anqh5ubxum/haS/bFWP+nJFx7PUFig5OK4lF4UD8RcZx8k6
ndeVdwg36UYG4RaYejRQMA4vWn3iZrEn67u0eA/XAoMLdhmm+1viXFmOloF8UdujSOUZYNinZEOB
HnpbbNQ2vy1hAUND7/SzNZdpIdPwWezMUAiRU7FYMYl9RP1yFGh7DtCi/pG+Zbt8r4Ai3frVO55v
a+UmLr5DUC0TZIGBvNFMv6CYOpZItE+NmBeu0YDrN1BOtfLYLeQdMb0DKTPVglrw2DRqSBHVzgJU
dIgImuOjmj/Qgfofyk2odqVwPWhRt7s/foYWL8qB7Nnzl2dOF6NzAJWBDT1TKYTo5TnIwnZVbO+P
i1pUAAeiZruYoUBbFCFE5Vq/07JxRxQKdDPmSzv1cMYfjotb27vp84O3dSh40aY5xBnu98K4keAm
XW0cWFu9me60UldVkZpWrwLnVnGTNfvQOWXjykVfnApIVQAHjU7ILwESgOc2EdCmoDrzs1QLquIl
WmujXn6/p+4HMhl3X3ArSgSKM0ZgiljNk8GQ2+8LuBvj91GrLyyXbLqx+JYbiMOvMSQsvnYHgmeq
OkapXy6n1y42t7Vb+nKEImkA+ADD3EaYTdjWCjLU4kE8kDhT2mgURL0bm95XvUDeiDhbwb4PvLsx
Ss3PqL5SVzCd6y9vxG9xX3pzcj2KuumBFY3mF20Irp9xjbZqTcZMUeUVOrMztIT5FLsGc5Z7utLX
Sk4WT/vBRGZ6Ck6iRdup7axtiyDudMvnhG1Gx4DNAFqL49d3oc4EWhFFAg6bYJBRF/n5/pZ1aSii
sGzohJDjLpbXgn/n9TkN7xuTgmv4iVgnrbguopM6+r4ifFqvr3v2W/jsYgNVSeZxC+E0Rb/qGSUX
of1kiT34TtL0LirPDQv1NSuvzeJ7PvVHUGQ5YA7NZjyWBZgaYwgFPQ88VGOHvv2gJ2RTWEDWB4tO
4Qhfz1brBhYneyB3NtmhjthgT8bSGJ+PKobXD9xnztRmkI9OnfmGesyj1pfs0QL0xn+y0gfCZ2Zh
W6emM04mfAOmM41eyPzSsV6UQEOBc9o6u5IHYbXnzs1xuYtn+UDsTOto4Ri6UQexGtnUgt2U6Ku3
eLk1nMfjghZ194GgmbJBz09fAWMafoMTnSh4QEzLtzRxV56Ilfl8qPeD1040lhgKaxIzuNwr++Ep
Mke0+iJX1q4VYSz7zL/n9PH5gbAooWGRlBAmyLtRbAYALoQnHA3upeYCnGGrt9uh9jrckeNruWwI
Tk02+lRCBLLfzzpBZqhVckJYvA3KPsKO+8kQBlRoO2ZmIFOTe5KiDb+rTqguNhQLrY3OXQoQ+NR9
VOZbkbUnKyNavju/RzTTiUWVAYG76uAAIKwDQNbuqkv9vIxOLTB4OeZOq0GQ3GzccMWY+kh0fdFQ
B0sxM9xA7kytnGEpxvJ7FZq7xkaZ/mBf2Yr6MnM2BSLUhrhpMnXasQEQVPqJFWUAdLwDMgdg//l9
af/s2fepK1xvCY5JdNo5ifBQdL5rpPFWp9UmDAEcIQ1w/Na58EAi5felc3t8CRdf44OJzMxC9Ecm
wAfERNIO3UsnoXgpieFRPQgHtbJbywr292bNFGzFQS/FJ4epJGcNuav5sNOLG6O5ovApNMcjzv3x
uS1f/t8CZ5o1rPTUpj1OR0G5h0u/r3UgaAzD5riY/+FC/pYzV6I5BcUTMuJTJQNzNiXzQwmee93v
q5Mk8bO2DbrRQ/pgtyJ4OmWfTyGYhgEHM5W8OhPK4ucLWbiggCI6DOAiPq85WsDoqY0TD/elFT8T
xGIG4Xf5+ZAFFdp5eb+iXBccUsif+mSAfLaAM6vZgA82J88wLBFCrhGU2Sb6GQWuFi8ZeOqV78hr
9OJXoOoeayT1zCCNrnSVb48vxNdD/Hkcs+cEdMKAOCoxjqgZiy0iAr0nhkgPaF5dceDseDlx1IrM
r4cLMkG9hQATYL2Rmfq89v1I0Koz4Qm37mVK92F5n6whd07D/rK9U3GohT6/idnxs4hurA0GqBzE
hpAKUV24Q+38pmUA5TEiErj8vI5QHX58KZemBYRrNP4Dfhr4wbMjpaH+Q+8ppjWoSxt4HZnaAmro
uIyv5jJekAMZs3s52G5IwqntFiVxTMOxEen/4yxmKxerMuXDtDlZ5HcILKvLMv12fBLTIOebcziJ
2ZlrERlwNQ0inBw0i62X8o0dnjf1SpXUmpiZAdNP9TjTNfOH8sIcXmX/xLMbZq7E4Zd3xAXEBDje
8LjPpGTK7kOVYkda0ntNuE2alS1fnsa/BcxZC3isGKixIaBQd1W1y5zHiN+Rbo0w6usTg5NFbDRZ
oy8HuG6zSxk6MQgFptXiXWhKDxxzULxjwa1XW7T5U2hpyetIi+Z+5AI5qDpN+IoXsZCwxhAA8a8j
VkCdLz3lo7AJUyMqpSog0pc7fhL+sEKvtvzsZJM+Wn7u25dn46t55wT9N+Yhko1+V4DBHT+dC+nU
aRiUgblheh/mIPJmCRA4kBEisZgG5HQI4h/293YL0nYvO0+kl2/ce+3vd/d8lkk+6yumdTQqXRRX
4Dmyu3uyRguxqJsO5jTb3arRBLCy8PuReV4Ve9t9cEVwfN3WREwX5cC2zmK31yiDCJtdatZJyBKP
rpEwL94FsCmCfcecAj6zy9axGDhtAjKyskJL8DPcy0ECnoptj89lSQ5AXNCmBGqv6VJ8nouetANO
+ZTH7kAgz8aku0s5i3q/ZS35OSSRlCunbukdRqgWrElgjATu82z1EE5IzKZCoZubAvK7fQ9tNC1J
nHqn8yw6PB2f35LSouQXxr1lo73g8/yQxCl7c6IOoIPcZcyG17OW1V2cEMETDGxDHLx5W6gDdFcz
s/ECG2QIcnsDXECvAkWB+UKbu+Oz+dj2+YNioxEPIL1AQ/m6XXUh0rRupqZjd998IxdmMICK+Ft/
maD41iMvIATfjpe295Bf2FfqWl19B9DH3t07HjChAStxfDxLq3s4nNllLnvQfkYFhjNt4sDRgKMe
j0tYgMQA8ubBjGf3OZaZSXgDEebWuuQXcqdfN4Gzdy6z0/a7FnSnxYXtpTug++2zc5D98v3xASxd
kEP5s+PakLpEDgfyJ7S8ND1n8SWXWiDhaP19QQDixGHFtQAg5+yk5oL2upw6mEkY+Sh8yHSvRnlH
Rk+Oy1nUXhYEUHcqEnBmN35wykzVo4MocvSDdUA35Kmn7JvjQpbuBJLl/xYyOxh25GhlMwmhUCrx
9djfpd0jPBGvRU3wcVFLZ/BQ1OyAyJAb6UghivFz2003eZut7My08vNLdyhhdgQ4SHIKrYOEnn7L
4v0QX8FWNIqHGgAe4pvsV8oBlix6KOSpzQ1mFpkzPjZDXUlhATMklfe5mXgaMb0qeo2KF+r8iPOV
47C4fAfS5pPjbtojJoT8vNqjEVorViL5i4sHml4oRyRH0Fr7WQEnACvoww7q3uqemvDc1C+TAvEW
97uDCl3ll/3L8eOweLwPTKvp84PHOe90lbHJtBId3ZQIfENlbgCjuPJuromZ1MaBmMrJ3KwvICa1
ToDQCd5RWIprftbS3hw+zrNbNJZmqIUZauzy/qkrTnX34fhaLem2w9+fXZ0xMYqsm3p0jHpfdO89
+MJdteuytdTHkjZAexOeLcQBJmy6z4ulDEPoQPAGCs4QGH3kWWTf6Sesr+EQrajrpX05FDU7zlqU
A3ivxL4UJsKbYxKY0VPJ4uD4wq1JmT4/2H2tsxvgFkMK008zA/zvyZON/pj/RAjQ1oBsBdzuOe/0
2BLXbtxpKuSVl75Did9Eaz0+i0cA3XP/EjLzUKsQlVXAnkHTS5N6oxkHNkFhSWJ4UXt/fDqLkpyJ
I2NKkdruTBGQAtFuYcDSdFAnSfmVGPZc36D9+biYhSzphD2G9h34d7YDQ/Pz3gyJikmMfIXfOdQv
LedRUMej5lihfrH2RkSZVGbtkLrc2rX27bjwpQt7KHt2+phqTNlzZIFJPvqtVV2PrrHihS/pU+BX
oSeLIsbuzK3NMBqjHOdlqtEJoXLavAtoHZIAoMoog5OWc9JUPAkIq55y2rcridKlgw9vEQfGhE0N
3+Tz4nYO4c4Y47VwBCyHUPp9wc45a1Yc5KWzMqG5UTRjATh8Dp7QphpASweY1DbfkBS9qp0MGlDu
ueX2+IYtzue3IKZ/nk+pZB8Vk+1u6rXRe0bFmzv0TvU6ghwZbsRxactn80DczPZCiF5O3EqYF0B7
klj3UgHorwGPPLBQPRGDS9qNAme4aotxzU5aMisQiJw4KAyECp3Z1pm5wY0B1aE+RxyWurdFAcDX
tjyPEhJQ47UBGuDx2S5p/UNHbybQcduBNvmk9a0eSDJNFPqhFed7UpJr0SF7Wq7cvoUqnclXAOi/
MyHa4sn9vJsiRf1h3Xfo/jFRyoibnqgcUJv0NLYBLpfBXGsb4ZFY35TpG2pCAl22a/WOi3sM0HmM
AVEyxFVmei7lxljSDzCEpD3l6LDKbOaJqt22RHkD0IY7dS2iLDCi1+PrvXSWDwXPVDmS8SVCPIjm
DGEO8O19rpVeM6yYi0s3E1iIlgEyTLTIfEEHKIAQaNswGTRnN/KdLnbM/mmNazs5nY25yY2qAtDz
gvPGRi/h551M2p7SdsJ5MMJrG90qUul+nKT7zqhPUHW/jy11ZxffEwPMIyEIJUvjlORrDRWLc0VR
O3o6mI761UkVH77yGiETpO5USQ3mansjZOhl1QaYhcc3bulmAhP7X3Lmcc8h12swteQwWXNxa8Zi
UxrFj5HrQUdCYKm+qnitXG/pEUGZPeiq0KuJqtzZzOiYpZ0xFCh5j00R4HHM9pWEHygGfm2a8mLo
wRRApMZ9ACnKv11lippxNDsh+qnDrZorIjVktaiUhEdv/RT9dZe9jb0/1FuATv/9dWUmEFzR0DsV
Ws5mGRuDFiYErrvNnor6RIjvdfySFN9b/YXfHhe1kN7DpCglIDcFDin+9/NZEX3eKqg5rChCym23
Vchp9VsjujIsEP5sGZr7C/JE1lzTxRDuodyZxTEkianpXT01PG5fB/9G29fVlv241R5ZtYnrTfW4
omWWtDqzHDTfTHycSOh9nqg9psjGkBambzr6zDqnAAUznnXxEA0r52Tp+h1Kmumz1OoliydJsPM8
l3iF/twnPuUrBtVCFRO27mBGs2MSDo45sElO3qBS1th3Xurlp+ZNg4h8UF6X3Lfuj5+WlZl9PCEH
ioX34q81jBERafhVJZ8kKALcbO1ULm4WXC7DshgBkvHM3hhrR3ZUDhMSgu2DzO9+K31qeuzK+BHe
jb7YldcFnEtv/H58gktPEaKT/5ZLPh+SJgVFg2Q9TmX9MwTVQngRutvjIsj0G/Mn4lDG7MZ1emrK
RIOMbgueJvJYnvJgOGEndcDv5L3RBwBW8kFcEoTPqX+Gonn/P3FrD0cwu3upcDRTS7G6IyHXyahv
i2z0bRR0jOy6K6uTjwn/r5fhf4dv8vrX1Or//i/8+0UWqopDlBx9/ud/XxVv+T+u0+eXt/q/pj/8
9xdn39u9ycvn7OuXPv0Nfvwv4cFz8/zpH5u8iRt1075V6vatbtPm4/cxzOmb/7cf/uPt41fuVfH2
zz9eZJs306+Fscz/+Oujk9d//vEB//u/Dn//rw+nCfzzj1uZPefx85e/eHuuG/yx++cExGi6yJEA
bwDRsj/+0b99fKL/SWxkPSegKOh/k2Jzcokyrn/+QRk+AtAK2gddVEixiaG5hqE3fWT+aQPvAll0
aqNnBU7WH/8a2acN+r1h/0A48VrGeVP/8w+winw6ow4SN/aUwUHVBXHAozyvK2VSSxAF1Ylf8HAs
z+A6tTIoCpDv7W1Ns8EyaFSJsjynHsPstog7mV6mAxWEeJXoed+AjEImxisIMcrsBNfKFfvG6AzX
R8lPlqFmKeZN0Ici4kFagZdnI1ltuc+DSmPg5KehUV45oxkZ5wosmNq+EdmQCq8NqzC6T1Leahcy
az/iV1kq5bmFsrHKz2MHWhCF4PCXOykN54T0UX2rl1KdSdbmN2Yb1+NJ3Cb0CUs+tTVkhRVuVdhn
VwCKQ1lHGzpDqbwyNyQaYprRaAGOagLB/5w7SdXrQWQag/6gKzPllyXTVbGLMndKnsSqJh6g85CC
Yk5t0cDVo/w7jTJub0nadcM+ZzgMXiNcZNMVqOdx/0AQkwTjUFboBEUnWuvlRm4nqBtg6N7OkLfW
tmHoyAIEG3UfXqSN615k5pDdFUk8dtuqrPtzPe3RlZTEXdR6mEL8o2nG5hZJb2gXFdcD+oa73AQB
pLDZJuu1im6pSOIINEoM0HEgeura2EMUrEsvKJH9t0LYBZoz48qJNymqzw3PalEL4IVtS99i1ajH
JGJByF2F0pu4phAb2jfpUEkwamYO9cAtFHK/jI3wNQfht9hpXLvNgJOnwHJf1888BbWDK8MMcDOM
nkcNHZ8U0z2nRLTIcsLiFCEEq/RrKKMzgDhSEsRk5A9NzsVJUbD0AnT37Y2TkWELWup7IG3qT2ki
sp+hOarAjYcUaBRm+qJbuRGiDyDPBj9JhHvlgCBmQH1vnzSBYbTWmY4eth9pDT5ARAYGPvhQhQWm
1Q/s3cyLtvQ7Y3Tu20hViZfHFpDnea5juStAMQaVTOVd1slI31RuV+zQSwMwmzIBH4kX4uRejNrQ
GR465fUQDYblSL3C0lttW4bEQlc5SaYenjpUGxToRsTTaaOVfo5g076yWrP1Uzjzt+C80lrPiJl8
AqnECAarOBkfaJ9WHcAzjdjyG9oh8jUAv+pSxhrRPfBjt+OWRV11n5cxADZJbAGGzYT72kdxVAZN
Yar7trYd8OlV3AYGVVk22l7FjZV5Na/QrOhG0UOFyUcB4QOROz5ErQiGXhXvZR2mKIHilbjJNdds
PGA+aTcliDWdjRgodzxW2ym4pFWXfu+7LqkBeyOxFUSTxlnWiBo0V6EWv3JJGnXeREkPYJzYtG8M
kYQPLppdQXpvC77TrIg9Wx0c5KCqa/YYN3ldepWKo1udhVq30cEHc5WGDkd3cVXlPzPgHlSe1uIz
VEA4A1bc6frz0KHmfZwKeVu1Dnxn5F0IkPdc3iO+T+snDTZBc+6Urdp3SGaBCTvn7kWcpZb007oU
QwBshUrf0DIB1zPNbP2KaQV3t6JJUFxMVF+gt7OkqAd1Wq1+LXqtf5NmBXqyvEnc8NoqyizxRkNX
fOM20G8/R26Ryq8tkv8IMYbRy+3WHM+1MYP7AhqHykApQJa8sDCjw3biwrIB7KA5D83QoQiOkByF
OaKTVQaERiN5MGxN8aDJWhR4u2Zn+NUo2EuVq/ya9akhvNQqw3CDxLYpt1kbAR9PQ1cChANR1lNu
Wtw7TYfeSr1nerrVOIneiTPk5SbJCvnNBvhkfdqwrsl84ODz8zyUA9sWljGOfmHzOtrUiusAj7aT
qEZNuYlSQSZ6BUIqe2APJgFhmBemKqu3U6/XZWQmnQt02Y7s+SAI9UJjENcoVDcVlE/Kb8ArBQRa
auawZZsy/GaTRkbwF1xUvEJoN/hKp5yjRN8EqqKFbQMEn+mqeIPMp4wCWvL0OdN70/GrHnovKHG5
qV9ETKRbp+8Rm7bRpTEEZljWN/ZoCMQ4uEQrPFq48VRRoSMCC4o27bSgshh8XOvxxeEhe5Awu99G
5GsuUof0mV+7YfKjRuYm9kDeJrmPBcfY7V4bw6ACf9gd+N1YG1RkaqJAcLVDXjtBuVDfJpbY9Sjd
gROrHECoCz0DNAmo3GLLI27OgeYEzj4RJJGbP2LXOkCQhZK/sk5AG6XW2IV+ZULZ+g5G+SDLvDpr
YzDQgABvRAVd0zMR7Yo60W/DERSdG5aZVe4XgrYnqneIRORcdbegNUCwCzUV9eih6Dh8AilXeOWo
qk9R1jTx0lWsrhgyIXK8onUPUl1mhj0eXaMfX4FM2p/GjkDVTatqY/CNAVxsvhrRsAh7gcCGTajz
rcwH87uBHISJViC3Vl7UswokbaNLn9pUGbeang/QEnWM4+p0hbPvjRz8joWwzDLQiQztbaTZaen3
rkZjX89N/Vl3KKoWagpP1mN5Zl/nCkCq3tgimnWuwrQwwe5G1bWWYDh+BciwNpAhqR9bGpGbEf9B
2+JV02NPmbHxgKdLJmDRa1EpbFUdaNOj2NQ2CB/xwsuzup3S27IotjKsVBSgWqrFFwHs/g0Y/222
KWyqXaJ3eMy8PmM4NVlZ9CpwEE1778JU9l5UylHzzLFFJ5Kl1e0LfoOnG4Q9yPeQRvF10eqxuUn7
guB+RaNxmqGepfRZETk84MyK79yxieDeSezIhsKIqAIy5vUZ58o2vbB2C8eP0HHneq2hJz9HaxCX
5UAQlaGypIC+QFHJGAC1oLkxUN8LxBPgkOxEWrPSV4NdUg8URqiMcDgBAh4TAMXzIzSgfgPT5wAS
QMMqz9NWgYoNUfUmRn+7BgWuLNd5sgATCcCZuDYfZOIa4850yGh5eaON7bbuhwokiKqO6IaOcY+4
YgFJwAcVsvFaqvJxL/PCyUDulYVwiKLeurfjUZpeGWH9/UFE7rVwQXm3cYoW8G0DQDOGDai6SLux
Ko0pr7dhM4PYsSM/W20AfQT4/dhznYThj2ZojfI0sZwaTFYZaNu9hNXabWrIKgkiFqE1RTQKeF9G
IijzSNm1N1GkVeHpWGaac5LR1u7Oq5FNV0kZRVDgSRDnhqJ0QOCyA4WwZJXSvFp1xm2vlHkLEP7k
R+9kTuMRWYud1baZgL/FQKAWFxKnNXWsBAaHntf5NotZBDMX+ESNdQGLldGtaQ+JfT7GXa6uTJr0
40YTKXF+OkMU47EZDY21dyPY+UYJ3hNDd87DsO6iRxjMIt1xnef9OVGj6Z7SUZPytq6Kut/GLVBX
Tsqe8XobCcPgL1ZcJdHWGlrG7k2Vu+W5ZXJFb03FTeTvDH1cY8SYvMzffjB8DAoukwkzFT4QOmDt
mRfKBSj+ClGFQYaPL2gFdklXOtnLcXd7Ftb+EMPA+qcD+x7qGvWJn116tyryWmtK4NfQQeWwMtLh
znAa6E6YnCAlB9pKcW4XUghfmTAR9aovA+7E1f3fd4Mv4pdK1vK9OeoET87yXVO9vTUXz8X8m/8/
PWG4xTl840OfFqzrU6fM/+wHbwBGXrwt/MkvR9i2/5z42lF+NiXZkflEEOuXI6wRCp8WXLWoqwUT
B1im4KT+5Qk7xp9gGmJ46f9KJmIIf3nCJv0TcVPwhEy0VHCoEH75G54wfvXTKQUpHYHlR6ekIar+
KJ1X/aV4DYhMDSdoDOlUxuVQ6UVYXIEuppIqMHCfdWOLakOhTdkboIAoNA3xUUdUzjQ6aPjWIYlr
njghPIRbPc1LIC/UPcqeb3XFsvGxgcswPkoF+KV3YGrF46MlkwqP1l9/L4V0ulujrnL7UoE5tk+g
XQEN8BzHnQFQ+8yu8HksohS/kta6OgMlrY4Pqk7HD4PlnKgzpY1l8gx1Dl/xrKnhw54hoSxhDQz5
UNmXIF3vIPLXP/BUCbgkRjJOwxCU4zfbAv5tvGsLc8RP42+nabTSTsQ7LwdDnaEdusC3+0SDoMxo
R7U30fjWvauxzzhav1Wr5InRjFa9DQmPMQ0ilMKPgZ83G1ov1sH6k/iNbZPuNv+YFKKfKcSMLZ6A
RzRCuUO3w+RsujeklibPKs6keG9rhhmMtZZg0Dq2srvlLSiAEZDgHTqQ0jKW2KNSawvxLjKY3qVH
GKhFb2sCbfsOU652sXlWy6N8Q0NQ3BHwilrRINHpMc3Nba1MvGsFVPe7ZYeYAd5uu96K0qywwzQF
XvqtyzvsAJx7mTxbEXqa3qkrwHAQAJMC381zJ8UPFlobwYND1fa0tr2WlfgBEmcFnDbHHJ0YboAw
p2GjRG3AZyUpevY6mo3J2UbnAgv+65S01Amns/BrkoKHwPvdhEwA8e4kD3UtvQr1BoNXdqK797Jp
0wKpxBijA3MBrbcptXP8/8gQ0zl2bQwYZbbThlhJp3XYHl4XGECtu0Mb6Nxyc813EtxlxC3g4AOi
JIKriZH++j2jzDo0dLYI7UQyyExH2pd/fSHvzWnuCGWngm0TTdNrE1y2H6eURnaPa2WEjcRXfu2o
GPQiGbwCBbCj61VDjo2LPg54A9sYkzZRFyXeYSAmmealRTkmj2UKzo2LLOWKd9uiaKer92tjKsQt
hHkqzDLVZBChARV3AB2FAvsgiZq2I/+4fZSksYkKdh66wngMaam3r1mrYR7AscJB6Ut9WvFfU/v1
27rONSyE2Y2lDfyuj+XTEDMqgG6bUhS/5R+312EhPi8crQLhcK2FsdWFntUVCudyrGFiADgKjLsY
SWEAeL/YNkUk9FV84c8vLhrv8coiJWghJYjwHpDIPj+Foh8RwY9c+JVFz61vWKmeb1mdNORqgI3o
INmNwQwPOMmdMuCPJMw+NUlf4BOwdUBlGZVbkau25BU+//WfXNF0Yi2z+Dn+/2ukdLqrUzEMtewp
EXGQaIANmPCsBHTLrzGWRalVGyM20bsLSxCBByTCQfWzl207rdrBA/VXOPQw/Pk5ywHhEIj6Gxcs
Gwx1X+bMMMmHsRjHPDP8HPyo9umIjm3Mtu6oBu8uB0fPg4LLnKykc+YPDaSipQKBLZgqoOgxZnZK
F0ecW6bUwZUjRvQm/bUjrCwBC+INtVL4j8cnOut5hUQLcWbUHaAyBnkxFOV8XuYksVmac4lKhzgy
7bvU7uOS7IzQwIVzUTHDz5CDbdp603XUyZ/MLmaN8qQo4cWfI02ZpddhgZDAbW3ELj2paoEz4oTl
NNSq12x0CZKMgjV+beB4+g9sx2nggGUBVRby7Do4aq3ZwMfYRqZdVxVASxLN+pbAkOZnbYQw0Bkr
qppcOS2Q+tGAkIki2f4fws6ryW4cidK/iBH05pXXlFGXSiUvvTBabQgSdCABEsSv3491tbsz6oie
mIiuUdU1JAiTefKck/lYFRGiz4Sq6kM+btPwMUkHN0LMASJJvv77qP5S4DlmDzwu/GgPR0eAyPCX
ybuuRbKl7UDPd6c6ZmdP06sGX0FoJUFzriWy2GewBYaKSmHTxeXWSe19aJI+jx8Cr07i+z7NmGaO
s259X2ctJ14hJn9565mUG50muy9vVeaOeVIAD6SPM02tsBNYBuy17xonLH/JdnDr/1G9+scWQncF
CCq0KSOYpkPfL2sDkDmoRQv5rWntLr8sddA2L0AsGGv/+yj+Upg+RpGOHDk2DSTkEKl+fcSdp/te
gn8i8MgZhQ4ESwUnHJE8z5wCOBjqR51rRslmttg+7RM+xwYvw2WTXwopRfOibDvb7/9+Wf/YG9KC
HIpmrkC5WOb+umIOtNtvk647RToYgk8Quzz9tygINR6ogtTTU+bqKP0fMrlXscf/T5UYi2M7CijT
RDRlxrvulxmVjG6rs9nDJ3dmxb4FSfPd/TbuRCJ2i1r5YfJTl9zJuOf3kWjr5V3tD6OPs9c+p0AJ
2Z5Xl7bJ4/1v1+TYHCnaoaXJebXhcQxCpmi8D5XI9+6tTJp8+wqyMPwvm7OjHv3fd4FGIErx3CA0
h2B0LOr/2NSl7Ph+BzYv9qlzH2crxhkfmN6b3H2xxqtKT/laL/7brQ235NuabTVmJkoHWXT596f4
j8mV5pBWIjq6R0hsuKhfpvHhFlb1jetoWt6FSVo28cwc22xqvA8pdE8WZdGAtHyFH8HJs5tIpF/D
0Wc+eSEljod9iuX/6tTy69w6LiqNjgkPSemfm1o97rkZM9WdbN6kwpXVGoIylEEl2q0o1UzV4ssc
RjN7yf8Yjlf7j/98NPT5Odpv01s0iOP0H+NhJOKKjL4UJ2plcU3Dr8JXvqTrXSpH7yTNiJ69nChi
aXXvbf0GHB/OQ1s9ztHULsOlaYJJxuWazAShfbasU8cAtro1p15SPQLi8ULj3gVdSzRxSqc1Cj4G
8aBMBwZTCP9la7INhN4TIfBRFOzjfjcVQibfZOgKKjI9aWJ+l1BwS++3YerDT1lS5e2ELN33i4c0
Cy0tQbp4Rz2kwpquGlMD9F2VUSKzRp891Qd1WEJyk0AvgS/adnwQFqjfnGqZWv+3SlVL4JDt+om6
GB+3+5zeH56HPUneeHnRP46ji7z5LtetclFZbNE2P+WI3ehtm6oBfza/Tavm4+y0J/4Kp7FIinPv
C+qUl1aPMnsDWoSa7ZzCcFvfEKVJ9TeHgQkSGqwSjVMJtHP4B/h5WgDwdNI9yXxWgMq2rif3xxzv
h+sGx1ne3kdUXzywuWyQrpRjYPT3KF6b+utU6SF69optLcypYTfaEIz3a1WFp3CRa/XnIPtd5xT1
jE7uIPxq0Z2DauGhlRg1Lf7dpIt+bO7aaBHpx9zMfdOXzi5+/ueIRT1i+04fZ205z8bLvizeJLyH
fu/n5E1lOt/Zk/MY/B/Flg3xN7NK1SZ35FoVrj6J8PxkxvhhIekpU2edP5693aX2o6qThBnoDWkc
dXcclhPo9R5ulK4gSuikgrK3xHnfn5AFRvP/ONhwrP5leyKcIKTAXT6BXEbc+cuewACJereKLJjy
cvJ1onV7VVrRpvJpaQo/vWshQ7FZKjzNqisAYcpp3kHsVOi6sinnXHahlV+krPvpvVe1Ey2Ati6H
JAu6LKMXjHlmJAq+9mZaIQZTZWqLJ+0QuftwG/LxkxzJz/9AptnrQ9471csl0a0dlvt6ifb9oQpw
eX1bEMfYTxJfnSU/rxPp9Zu1xVrqLstcxwd7xhM2K6uC2G0tjYvIWrcQKyWEGLvFSSXtu22wd+3o
E7kloV4tKB8PbL62kAaG5a7v0A11p9HHqN2VSdG59K2N943gOzyW43garA6Cd+wKYzaVY2MmnEF2
EQ7xG5NWu/nbubGF4WLidlyfoHcSRi97baMHq5t6r+8wUMz26lEtgsDHtD35s9izNH7oh8AceYhq
U7rIJNIDWe2pCWCLrOKgKmDFBN20PiaWx8Xi95tmyk8rS7z6PEUtbg6lascmis/LtLBPT7XZmt/W
Yq1otRtR6CQu6pPsiCFWDLEZwdHMCZFiZT1tv/drwAh3Lhrtm8WQl5kTod7AU2+1idf3Op8Zs6oR
6/Houk4kX03akq7fNWImAp72XNnvxWtK5dleMCyTbveuP49JobFtievK5t39FOHa9ziKyBKEzmHd
scFXQW2rq3XLwgbfBWKQ16KqV0Y7U4vkk9Jeg/SEAF/qB+I+6MDXqLaSs6phb9QRu4ATNDYZ0mmb
uo/si3P2qdExK68s1hCHp/vOtjvHXZfXRfK124Vq/3becJyAbMiL/d7uueUfZplW+51yPP20/gKE
6ZqXcBpGea0F1dT3qK9JfxY88JhuDfH9Oj/f4tPajRxSupWLR7uCcEFcZJumgmghXBzfrx4qA0r2
gqCxT3cCWpoHpw3egy28Iuo8RablFwUQj0oxGEdmrvOqLIWOXDBFvHh2y9tqLUhYK6C/RJVTt1TT
AxZoPLZVCp447rCR+pEC8nvg4mpn/FSWEqvKJbfL26RjVp8Hqirqxy2ZC61rmpdbZK3mieg7bNgj
7m0/eN2fwh+t96H2HSlRDYTDmu+3nYh7DY3Pc0U0wV+kXoL0Li+2QWILYrOKdCOZGp8Vkw0TYw06
nYGfQEQgdyUfO2JZ/TpDHY2axMc00FP+SPmdaMNVTrbRKU0oXT1GwrCz0DGK+++7epVf8miB+wJh
YzmChCDSbE1eFzL7anKR9T2W0HL4KETT6zc2g6ILAwJuC9h3G2syDKj2Rxp9S430sHP5w1JzR5xR
5E/Lpohy5mHkhgwnGVo36n9Mxj7ZiI7kxAl2RxB5XEO/x+hmzmSIEZcSuZhBncKRieLxuOP7HdRX
/aiWEZgu8pvZ+9CNLc15kAZCNtfnIY74yMjx27+tinm4I21V07tmoF/jU72G3G5zuBO+3cfOBWez
d8ATGPUnTL9u52pn0wZND3I/zu0TtTxW1WzwSSBfqpz6QUFgZTsZ4sVT4yVTA10Q+iUceogGcU0d
cQ2Ddn+4TbJ4j7wpvHOtDNO7cPPj8S32nTqQ2Af14XTuU7MM9xmBjnwaX08HyUlkvkc+YPALOSZL
o4omdrTNum791oQqkh+6JNFRWw4TnVLeDzucA7+E9hGG9AI0Sc3CJ6Pw8ScLh2NpLikY12+AjGPw
XkVrH3xucrWrisO2mQXWeJ7K35F6Lo0Ejd3b4EPsr0reRftmszskiiBkmDMFvbwuYyJZuBWDeU8E
eQS1Yd0wyG5GzntvBgwmL3MNG+ZtZkKhvsRKquQ67hOzpBEt1qHlkGkKeqcxhJI5l+EsMSko68G3
89d67gq20Z+4iN775qVdAqb3iobW+1BEhbXxWfV2U/Wlj/Mpwtlv2dP0kQoUSzTyrLd9ooZaVIDR
aZ1+RTbYwzapl9n8LtHY9O9EqtJ6LmNY1+FzyPaWEt40R2ZP7mDkl51a+3xJRHQMnTlsa56iYWXb
qBw44ZcJKyuTP7VZK00LEWQ01VWZag+G0vMUaTdsrPBYlzqpCY/ZQI2AkkDQMclLIDyZvUtm1lt+
0uza4tzy/xkGaoGCwZw2ZCLlhuQ9u1Em/4sx+Z8I1K9YEGEIXD4iWv6HCc+vCAIUqH7KtdzKovAA
bH8iyCICsL0h6P8e//8j8SgOl+v86JmIAgvxwn8nZuDTUzfW1NOhK7H6rF0qxmR8PZz9wB0QBT20
WYX//rW/gnzIMHxKNHzrUd0Bf/rla+fWeUSQHE6bqEkzdL4dTzZZAh7TahPWclzXFWd0E+yGg/Lf
v/5XKIPewKAE7E9IycELfm33I1tbHNwlW96qMbeaAUhSBfb979/06/hmWCxQqkK6BF4VF79mm5Rl
2f0JyEtvrALu4+Aose5BTY77VX24jt90Ok3hu3//3iB+9YT5j8QuhUBKogueSFhLI+RfUZRxW2mu
Yae/w6gjsDiBL7qEfF8tE4GbsJHZPTrpwWtxSKs8GJdPntM7zJ0kl2miz12EI//ytAyBG79FbeTl
X6CLLYnAGWhdw+7NQmdxo884v2skuHlcTdH6mG0JFRvqreFanFZVxBmMDfZb+5L6Of+V5H3EVJ4m
XFouzs5tHJybZlzildJr5D11Llmz6gr95YB3ZZ4oTGQiSJlxcUX5Gbgcr3Q/cvWnzLoshO4pG5U0
MHSKmTKVb+LEjKRNYtWgHHXVk9I8HT5Zc3Ke48hy810FqWTExlAaMryiwqmRuvjE5pedZODmxZwz
ivc0ACN1a0xy8dOOGPFZpILBxEVZ9Pvv2brr4EPO35ftcluaMyUWAYHHAWll3z0JnvbFGar18cXv
c3beN/maWq9+BPFtqwI+E42X5pKCl1n/bhHKYt0DJSuIxzfOtwO8iFHsMFHvqZ0u6QcdNhu3tNfs
bc/TKMMpvLg6ABw670tfFP1pygu1ZaUDyUqx2OAIdMHFS5q+8E6x2xINUzCEqNac8mIXfBs6+mTb
r0zGqngxPnxTdSIdVXvyxjGQTFEd5w0vTFWQK9gLddJped+a2UHTC2XCGV/s/pziTti20eBdQpRc
y8cijLY6ONeDmmEnwplp1rxs+kpiHl6tIh5gEzZhp9ozTJduAlNcfJ9kto5hguDtsEMGDE8zibF+
p1wrxEc7RMX41RtUXHEva+ptBDVrMsC/FOlc9UPZmUwP4srpsULE5YhI0qn0pkl2+rrjqLirS17t
x+QTxmRAAGD8Ozu/52FOmp6KnQMs5pf0O6UQtnXHbUexZ5lMUS2Vfh+sZLMU9aomZSUHabdky2Oi
Whg7ZZ/zQOfTKPsi+MGWtdmvAB2tothW54uJLyRog3teiSuT/QUxjtX2ftw34arzXC2hT6waDMno
p/fYJdfFd9CAlVY8uek5yO6ZmUsX3Nl122kvPYph9/a7HUwiUvfCLG07vwnHSJvmGkHv8x2YC+BB
+54DTvM+uSkdygsoz76dm1Zle32qCOnSR0ONTyd43Hl9Wp+sjLLhrcJ7OpA/CM8t0+32kOFV5fph
rtuIiSUa8pDvjLLQf25UipsRZS/H5HqyRcy8ORk3mqPMNduG4V6gd0cCmpY3sEAz5/nbw9gWXvej
MjQU/JyKaeQP8WKqjYOWcpTXX+LDADs8rfVONeBhJqnkk9JmIHpIzOJt07cN7tcUvU8akfHpso47
tp8kt9NEEyd2tY35ykEwWneHoZRa/bdiqHIEyCqbUt6RdT2y0nNRr8f7HcEt6yIbs5yLWFleVpzJ
eJjgqKOPrWimqzjf0Gh9XNhCAMaeJo90KMBslk+yqRh4QQBxlg+8Xavl/DsquibdDLlzgs39V60q
7qKzOA/Q5pNHxKsru+b8SBJZMxROeUeYG5lx/eSPXl28g1LYSXmfUNJ1n9d5hz3QDOJYoLTHkPZl
hAxYPWkfIuV0Idc1i35nM5rpAlaFxVGoFLD3j5vXwudrZ9Ii+3Ib/9EKjOvui64gHiwbU/QOuNml
bl4p9x+f7ufV8dxdzG9HQITe0w/sP/Hxj9dH0npYaXAXDv7oF2/26ns9DA0juI1VJJ8yKurJduo2
v6/nu4bCLxeOAVGsfsxDfmxEu7eOvTtbPKCjopwIbJl6XjuEfEXmBl54ixxv8VB/27Yk7cuXq7f6
PKQsT5tZn2FUHyt8yPXxROYJdE6f2wpCw2cyCsmfbmPbrBH3tXbhUW8Hsz4ehWTvinkGr2V+IP6J
XdDk6/EnFWXHe/c4cUySn6+HStfYlwWir30BjIMCoG43k4mUaU05x2MqETYq7kVW6368tQdO8jn3
uohJPt821wWemqY9hjo+6LYxq7Y7FoOe5uNdEdzP153/oBNIg1sFnMzbdwX5TkU/kckxPSwBpXy6
3eGeYk2Hna0lffrcec0x1rdVlCG94rPRih/f583HoaJvixN9UnLc7us9jb0P5ZssP8vkU+55M6c8
R99xSqX4gjN8c5O0/VOnKgVnrvPDzftLDAYl5m+G3gPc4NE2ia+6HY8CMvxRwV9yX7PV16ZN1vs0
qlMtntJ4qNWnoO2DqS8JJdZ+PzONRfce/Mw6ScesmFLZNdkXmNYlwdRixnIswsWET95gOPsfEn/R
3ZcIYh9RwW1W9CvM/muREQE/trAbieCrzidZM1lV6PW6DNNRC9Spx+F75/eKUAdycLV9AggohAe7
ExbANxqg5oTFU7eTre7Fms9/9i4Y6j/XamKhotnxZfuwjPoglS+aSfzd92EPfqmLumfe3GCwSQak
MuzOpN16U4WWWGvuB36WO/hDtqxRNAx9ibLgSEzYK/LJfy+9uuum0wrFH3hibA3pTqjUUXhP4vVY
2Wunj01Dji0Jke3cUaD/CU7CRswZmXaZgDVXS+KOvNKtDSH3oCJ+97OQbxPeGhpgK/ix02zn3+M5
GbzxLjDskpCRIZhTzVTBURPwB+xn7yedv+IyGnrE5GYi9q5Yj6ta4jaaviY7AvYPEnImv+L4p063
ydkcc5+YnHuY5CpATGCM0CvsArvU456tolNiTalvh1tw6Yi2xsttu9wKwyr3Ykg6X2P0OGH76DjN
jlvdgrr4ZguToVDCfGh4qXKQGXnJxQBjQbl1B/m7wT5kJAetqEoy8ItTB4GVH8GIixW915izoGuk
mrwc8OO4OpV1YfM3dWbff65zp8fmN4rxGbuXzuVxIk2B9Kl7+J474MVVDWv4HIgm5OsRWvG4d4FK
yTtFSwjj8fcutrEXlGvRU54IwubgWhSvg2+yAF6G3etI/KEH1dVgGr1HY0zct46PrkHKGUkn0Rfd
20q4ekXDR5+i6TTaYMsjqOzQhxa8sexe5SeXdAiqTu2igN3MHh37YJ637AK5p4v4T+nXw0R8bHZH
4DgnrY9GfJmJqz7tOzUqRDHweaL8UuxZ27y7JUpj46/VtdFFV6foFMZJibKo3ZwT+bBwmQivabxd
NibIDR0YE4/vXIAl5XeideO7UqVLzVZNoMt4D4Ynnz2G/XBM1LmP92Z706uxo5sZEU0y7qcwFXoA
McLyKXtsWlfN4j0CiuNMds4zRXOne5MW105u0QTIPvQ0wXxQS7juajxNXlDX3b0nIj9ar2tDYSK7
wMTqkJoBb+3wSH4fvSA6fqxk+XUHDSiu8qi7NOzFUAZOkSqKaWjoPZ6KZluuin9vxR8Ui5DVLKVe
c6jMf3QYmTjY503qmr36O14zfSyaNre+lRVzI0PJtV7NEnRpPz8ZWUyd+OGi3DPRj4NVlULA8nbY
zySIsZ2dZf/ZbMCeMJeyS0UwYTHtB7FdwHsN3ErACUKZlhixHNOmCOvsPG2B2OhzyjzrU2jKbbiu
rn7rtPGz7c94LHSbPdSQkAvESVGQT1Pw+7DoOLVNmTVDTVhf5hy4ImOFNpNsw9OwzFnwV0CYXBUP
EJmCYH0OwI+4ykSajB+rS9qZCTNbgqkHH5PonWgfz5eWPVMcxkOg+roX031D0T99E0gEUvWZ9E1X
+hL0vbFDj0pr1kF0squM4/WhcTlKkIf8SJ7jU0+YmXnPfp5i6v9InUmiOWkaIfixzdD69XUUCR93
5+0rheiTDklVwuQEISPy2+dawUStp1I1k6vSv2A0Z+N42SDOkf02CqwzflCW2hw5eR0X+/3SeGpP
T6i+6urLtCYyDT7TO8ErvtSxDtvoDuJfrbmUNSUZfKKOl61waVJu6Mn4Zs+/d2NI8vlNpsL626nI
Oqx87hLZeh7LGLFD33Ouj2sBwpIZlcbd01asY9A+E4IOvENoM6Jqmftc5tGjAxJnUAc6ZEtc2aFh
oRamgbRvf9RxJua6rPNuPKxDqhQU9pIvHCwAaolF4/eg0sDq4r2SPRPhTiNuGff7NvIzUTyNRhV1
/mj8wrTuOsKuc+1vrdeutnnT5iPoy7UwHC3oEYwkisVxKV898xtUKZMIOjqE2gqETc5zvENsdCEp
no1bOn8/ITxcG4yzsvW4eBky/IQL0NtmeaF4sx7ooEuOhZzsCJLYJtoqVdfeW+tMXeMF7RwKocQd
ce4Iux/VYQwQy0RqIT8WX2KXjFl9ipyMquyk8mSndmknZYhAlNds3gdqL5LnaHs/lE25DhuitXJZ
aV7rP/cEMQC75ehWNEaXQbaCbWmZAr9HTe/TESC723l+yQrzbM2NidiGl7Up8j82308cHIu4wlxA
PfYV0DAdoy3Ov7qgkzBCq3C+mKal2Hjf0ohsnstuR0z33oKiSkSEawpNtZr7MP+emFzSJmlTwG39
51kEhX0/NYbKFVeczsGylmJoKrM9bxHMiCZCOTZrt3zuD/7cN2S1k21/Vyt1OULUvN9E8qJMEeqY
4komWaBwIY6tKCPDB+IYEfLwy6UYlYdkhN4xafhhCqN+bS6p1ZglnBHI9l7/gFzPz8wbAH09YU3j
11QH/cfFm20NaNSJIBDlik+rGKhZqmIt7vt9DcL+gujQYeWCaXHQDndpL4tOXUSe0E3mMTZVMw/n
WrEzDVc6ovY+IEU6+n543joyrxXkOBh0dk0W+sKgCc5djuA4GKbYzNdpNbILSkdZfA8u5GZ9VJxx
1Rp972ymbNjRgZCt8/YKtCcW7+t5WUx9XUIUvdnbjX0w8nFnEksVPqT10HMtuvKPnBPd1cTftExl
j0OUhBNaZsmy0RxJTkh003IXhrjvDFtOR1kJh4XI70SP5yT9PoVS8WbVbMcUnkx7RAlNl0188ESL
0ARtyEKWdIEKo3lhm22W3+EtVxHN+yQa7WkQ8/G7ZQyPl4eYHfOjqKt1+BT3/bip0zzimMD2JKre
fyM52rR/6trE4FDnHId5d60r5XiXgg3L5y6Gvf37UdvialbBpsoTS+TIBYRdSM2jjOelHvJS1FPQ
JqfIIA/1y6AmyAkfEDENDE+s0+NviEgorClKcbwCSrTfe/eE6mn6neZ0BTddRNvx1fY2jEO+Sjve
+/HGTd9uHXuxlOGAF6KX+MIWQeZWtkkdbMhghFcM4pxC1vWaE9JGQpYTKeShB6OcjaP1yYgjO/q/
+Wcysr4R9FFGPxMjB8dQGWqYXilEftxg8Xpt/+9uleCFP4dbj9Xx3NkiDmSiUdZxIbXOOn6pELOz
+yDdSvhbS17Fv4bQUK4qgCr4YJjc5GszG4D3gXp91r21AF58QhfQfxHtJxVad4rTSra63CuoHwlC
7Gk+xjeHmKLvaMSbRhR+okAWPDn4E7z75xoYZEfh6orPv0RHi+I+R+y5xyr0P3Z7VNfunlDhSK50
OJu5OMFARlhPc2x9PNzuNq3Qve9pU9bZYikgZWt3XN7PJ+IFuAQpDFQFU6Od1DEE0H0PQLq3ocP9
CsRfeNFpTGyDlrbpG+sUpJ5NVeJETchLvqzwcAQgXhLyTFDPJY3sn5obhNnKaaz8hzojKm1BGhLI
rb8FNp2juQQ33MFzi1SP6Tdr6sgnQkpVDVQQgCpzVxJhoueffF0hL3lpNYeMveabEtt4xS6KGAQB
fr8+x7MVuM52A8bo4jzvUOlsGU9DSELv1eQBT/YVezA5S3L9bdzCjcPkJ56RjXIbkF9PY/0OWduM
C/Is/GV98lFlUtkZXbF7Dsf4bdbDaQXFWh83KBhOlJpSIzvyNmybvVLJXKPvYcBOP5Qg3mlGbgyL
zH1Y+i4+Otu3kGPgv48u0Z+b0K/Nw/qKhot8UeTTvQiOXNyzeu7/2CfRZb9VXr9sIGq+mfe63P2m
TtKzj04d0WYTHTCE2pYDM8qVmbjZcAyOlc70AuQAVtjIsW4QTbduB1zB5tPxOwalTZOy73Fr+AP8
UNTmuXXsExsoYxUghnVeumfPLppy/UUho02hQKhpUPbZtcTH7ur1WzC/j1uT9uqil3Tbm4MWsuM1
JW5olBaU+IOvy5jMyECmcCVHpUNe6DtCmpC+Outwdm18YKujgxOHcq11hX5Qa3HgZEOeHRIM8TpQ
c0y6mJ8QekAauBI+doIOJLOyyV9rHUfeJzN5IQ7HGA+uVX1x+wCO+LQmhUrxNIrn1W6XakSBO1+y
xU+Xr1tD6Y2oxCMG/zI1oo4WoAmbRN5VxlCiXrK1IEQqMekAcH1okUZO36qdOuaLoQCiYTfhGktz
h583S6FACXPew27GpXsWhorZZUKh5K8XFEUHUOL39CLmUSHbNvk1CqldUhbRyTaJl2EY7S6u1UAP
2O/jYrbwO4lHoouXWcInfSlomMjTrvuRsf256Qj4bazTRU7HRBCUJfj0Y69kJGehD/zKjEUAvFj3
RzlkXYODuLRhLdJFZ/CScdJUTOD6APGFqGrtnVqqY1P2GmrGT367vSJvQxQdaNUWHpjhT1Ct9wIC
nNNGZd/7lOkmNTXscZb+0yaKTba/zdxYMTDn42gh4aFakoY0Be4juIA3tE9PlklaYT3OpK/3AfAU
FLkPqtMy5P70uaOegrBYS1OF6/3k1E4uE76SC24IGyVeZtEFeplyht4rY2ih9NlwSeefOKGRE3ER
tte1i14ApfG4elPZUVeIfBeZ9/bctebY6xCXHEPTgtIBnSHL9lmPyW4gYF9c3Ku6o7o8md2/BHsQ
H/gu27nnkVr5VvUn0S/H27NFHXUmov0DfoS0c+CgyPmPGW5vgxnF86Sz5yUO9OK9zY13YI6qVjjx
nVvPZ6fCReRYChAOD7TPjNFx8sxhVvMhBnKsW+5a3tCnF2Gh6yK3z4Z0aC5e5lfuxcN7BS855Bv9
26JKJtrayXZHXlnCotE01VuWbdu/x9oE+zuJmE1ICtjd5r5vE3Q9ODS2USJ7SFcrbXrKII6EJMGv
KG8tJYHzqVpiusKUQk+pOkxJLe4uZyoMx83eFquqW/w7HsygNl7P2TLYl5/QvG39Y39PduCcDzqi
Dv0ReS5MJnEDgvuG1hdjWQnhGBjypRyXyWDuyZxPwt9osHFqdtdt6YchENUk39xQ990MOfCki9Gp
uj9R83XHIdLbfXIfoBI3+fA12Qg5M9Yz5g5/ZZ7EWOqSJ4hPCNG1RF/xnDb9QfGCtg+3Dkx1PJ5N
RNvdEPmTTXPk34OOkHiXNhirJLlMiRoVsp+YhrjtuQr3gLit9fZ6YZMk3n/wNGWOZ4KIsak/6QjC
gbpEUF+qEIeBAovxc5QsGdN/bOeM7/S1Iqh4j4dKb6dvgWjNMTtuc1O+QlI/UWWaqh6I00Aj6qOy
8Yox/wSzX7fLcIyJSiYMIeBAvT68Jlpe6y+vi667jfIYQPkaKfhUmu+paI9y/LjtNEUXBjy8kIob
kuLRRBxVZTRLtDeYx78i6ukSjeZu74MmK57dz+2h6Y+SwqTRj1McIiXm+nyonwcinYeJi68cx4sY
T2jGWP7x5k8Yv9I5GYLYb3ro1llcBWFSNJxNW/VR9YgKJ12nsz+5XvoneMvdvJdebY3uzhEEwf5b
OO/AtddaTVYNT2OUQUD+Xcdq9MYLkYFBrLLEMZHaUx83ZkgJe/u00d8XmH1UCTfag60JNoLzcfyi
R4s1XulWZr2+Gl3j4Ya7oLb8q+6gbgIvdH3ef8MPRIFdbpS8DBjbGCfVC5lOEoFwOItD6eZEENlT
0kEa/lbR+jT8MXeKxhTPuU6FOo623enPMoq27J2FijynJ6Kqo8ZwK22MhToODHAlSggw0KCgEsce
O810K7ioejsmUcWhYB5uKLdn3LHdrDVZFxtalh2nwc8iMEg6wcf90el1/QLkHzvKq70/VPF5KuJ9
mc+LW44IMG03QBOw9zrK/iSOxQL97MiAouwsG1R31cNY9FFdlQ4jprZ+oejupfItWdXk5dctQLVi
r364CIUov8GfByezvGqkBKY2STu88WrRLcQLYorBLuewabtvXcz2Zi9pZTQ+HqZKNk+U4ytHyI89
Chd4PQj+2yXHCFHSl3T/yxMvpIAZpMzMj1aOc/Pd9jPocFOvahYlMtSoOUxUgRTa61B1R1hZT3aJ
p7PDN5qPoKK0hPYHHtMDmzBoCkikHZL/Q92ZLbeNpVv6VfoF4MA83HTEIQFSsyxbkmXfICwPmGds
TE/f3yaVXSLlpMIdHdF9Kqoqs8pKgQQ29vD/a31Lzr5FYu2K6lEpwsfJ7SAErAHbyN+R7btcOBTk
2W6kFDPdmWYrJy9IVnzOKQ8RP0za7NT3Q2ub3XwVmYSEtdeTmLXsTrEd4t7XUw5Ul9aZpnSlhzCr
DdWbxgQDoF6JoUw1vG+Nt1j6NlOYpwHs2nlOnUrtdZ1SH6Vv7JZBw2omCoZnHZb5GdairFU26Ux4
PYdKZD2kZqc1QtkFE9I0al8UpUun4bNXmYC7VnhZCu2JBXpwP1FLoXWz8ipvqpAdzy21jTUBXTXS
tDlFavEzqXN6HCvF0a0uC5bEybUnzYh6fhF0YHYAcnKXvxYlmNEXm9Kmee1sh5GPiv81EUtdr1Qc
zAKhkUCd2q8x54v4a+/SsYT8TC8hzs9wfuFYXlfzoE5mEO76esXAVEBIR5rJrmtW1Q4lQy7s9iPL
X6uVvyqP/hmcXJbqRQ2mpYzi8WIYy92Enhdy6WmHQj5TTfrrmEF1zryoC+qEh2W7k/z/itJq5bNY
eoLJUOcNU/5gNZ4azR/3zauX1ykahWy+KS29bXXLNpFVYFVlnOv7i7lH1cQoCRVZbJ+mMkGAEIH8
spugqg1D7wNHYHt3t647lsW4cWrBu7yigxAtzoUGRGaaqaBZfHa2zGOyOGdoi9n533eFmSbt51yN
Z3c8W4pU7RX4LmzNZXGrGoy6DNhzg+q6GJKJJxtqYlTDtYrDIHy263COIDyoqWb1KyWv5/B5QllS
32txZNb3LnvqSuPh5fK7ZTGWOQ7FAECmu5r6Hbd/3yuE4CE8hepM1FrdqlIroyBBdt+HHOJWNnXR
RQtagi9t9H07oGsbubC/3DqrHOSR42W1d8dF7hdeNkC8gLJt+7JGldTeeDS4I+XnsVJXdmxVWtuc
eVD6TXctfimuidjC7hO/bmu7IxZNdpCpvOzVCy8dYCtC6UyKGS0NETKyIFrrGyUt4MWtpZrAPE/7
0gEk0k7s6ZtATcLJ67ZeqSrKO8qsXZrof3RZtmep7CTpOGoObhvD2lErXnmhnM5DmLzAx/XYcjp0
phQm+xytjCsbT2NpogMG45ZZ5sapaM6qAUXjAb3xaDr04qiMSA0v5eOZplXIDIqR9x9dC61duoPY
m+Rfdn5VK+Yon7MgabIL5iaAx66VbJITGOipkYbo3na4bwfOhUJTj6MeNgMzKXa9uwquMR0naRhG
NyGawMR4YP4KKZPZF9hjEUcimpfPtHdGNvTtBM9A5SheJTptgBkJ+1mdGoamwvvDapCsinHokoQi
uE6s4TuCu0NpH3cX3SSnHWAfNsJC4tIOlYUOrKG+oSQZNN2oVxt1Sah2YKwfOg5epzV2f7qUCWVZ
ekeQ99lHWNkCdQ8qN7KqjcapOHdlU78q9Cx/PH2ZQ+/c/hu9vszRN/rPZWgcRbaDQsmUcxq9zcxz
qYnVnqoCCYS8V1y00AUUlHtmCEspGbpeeyfoRZOI0oPRy5mNvCgEnIb0gh47+QDnZTb9ipFtMe/N
w1w0cgyx8+MYM06lbACHrtPQd9VChhqtFVqB+7FSASzjZ5eU4mL7T0NzFEBaku3pW3aousTQTGFZ
lzZNj+0Jgtoju6HptENsODgUrLCQWIOYUlEXuAYcA5BWRgbVAmc36IjTl929uq9vjuRS666D0R5k
iLHDlry2OaIXX2xCZ4nqRGnLRNZ5OLV+11nH5iQfKd0hhopi2u5LS/XcZ9mVr7zJ7IpSZtfgPv2B
5NA4+DyOrumw813TtXQNQejhy2DWlpDq3jCoEd1jNaOmBaJjqK0i+55TrZ4vF0MtJY1ihwLJHFqk
n05/hDcDxsVR5fCOWPyH2M3jF7LBWGCjs5GyXlN2sEXhTNY3fPBL2fhNP9LPd5mhmmKznz6cerEw
DuxPJKguxo9dN0l2SccRgm79vq1++kMeiq55aNJcK+8Ul2VQW0dyZOgfSO6UHsSZgQ8tpVCws9wX
jNQKrxsMQBpdpy95PEQl/lUDMMNA4fnwN4ePBrNZGzed660Vd6TMcw+DoSzO8kbrqvoyUu1RztZN
Srv99HWPxijvLdUrw4PdgxXXpFx1dGG0EXMyTb3qt17Fb6f8hXSjSKJketizFvZrQFSXQr6lk8pw
pXKa4seJDaPW33lVj0AE8vOwOaIs7sK25dMc26qpy2SxCVTAp28oFfZ7rYysEVJPEZDbWOX2Ah6X
GjPoD3WUqok5Aiun+mzWcbFt+EcVL0Ff16XjtJ0oomXXAksCL581j/yGNO6w4py+lbocFv95vfjo
Dgpy24JUgXdWhR19+AzDulV6Sgbcys4SgDRmIc9fqpjRSyX08oov47KgQV/nXiT9QLWFpcbEtjrt
xCKpjs7Iqa0c3105OVK245gxSiXMPFIF41SmnE6TnXhHq1DIsd7rWOIvooUtDFre3aJ8+ku9eR4a
DwQ+l22zo3dU69hwDofNaeM8EWt8S3uBDnKba9E2+IsyJnJUMbE0UowrgUUWJ1sXFy2daSV3EzqN
Zoo+ZaRNlV3vURl6tFNP4nCTLShXp2UG2ZHM1Pdmml1UxuvHQZOPV4l0UPhicL+OrRP6Qu0H8QPY
PTWTDY4uU1A1NSZHoQd3op30jOHFBRlBfhhnAlvw7VctYEG+noNM6FeXgh54pm9jmciJs2auLpNi
tIYblTbkdJWDBMpwFM0iosBIlVXHwtywBQjx7tCnUO9enlihhyyABAdJ7bBe6WYMetHrkGMjOCkX
7WtWo3H/bSlaYRE23+SNUvpzmcjpMUbIml1Tz3TjH51mxEYSGLT57KfZwRP25Z2HLWHqh7cMuaHL
jGB5MNJY2g9HMLrmAl9YDbe4oIYToz7fbQkzSo+8XPsNJxqPtLIQAWR5+kxblt2gZ1DvSrZRO6T8
WFaAG31nl3y0bLBgsEejTsGuUGctt49TbjSjNEwmwWWt7lyAccXhirOAlmGWLV0MdmwjQwP08ord
BG5RDISmBkN0pFPygMJgEp2fR1lUXmhhpDViHSMfYE49fQPlFu/g/jEDOCz2BlAIC6vH0f3jiBVS
9iAE1zXxAT5RauiB4mPB7CD4DtWg1d89OsXgme1yNJv3sAFHMAN5lyg08vx0LB4O3HC5yrw6S9B8
1HkCSUQOe9UzeepOKLkBS1fmffJ5ZgYDlLMzHtpSh8WpNDRC5suUWHF+vFVqJGqFXshp6fSdefPR
yL8ko4CB5VAV8JAlHX60Fl6MEWeJ6S9lygpDrRdpHF6ynAnEI8RGvzVQZfBZZksN1afZQtZUbOIx
l8o8/M9gG1dWmKc/3/lcx5M25BIYC0xxBvtEzXozS/RVhb1KTBf4Sxa60Kqt4GlFxiIFM+06M8ER
LJdWNZn5DZUVt4O9PYeyw+bu29saNUc6Bac/1uF2gB0jRBVigNiqo4Dy+LvDu8Xb7iY57B26smgv
vuaeCVuH6J2dmDPRGAMXlY0d/L2d8i6R7dUI1rFhyRkAGqPBVuTNFnF0UQHndD2pRqmIyhdAvLJz
Qa0GeUtDwaSjZdiPvZbinC3CHg1ESZe1W2XYpdNbcFE0YFfIKTVYBQZnc48kZqOTPRG8PRSkc9FN
4lc5DmgZl5KRvIUpXHQIo1pmYb50Vz3BUJ6sH2UlVZs9Mujhqp/VYTZWoCFjmz6CR/c9oPLC1Ph3
953cUtqDrHVsP1TepaNRCqzE46rDz71Xvh9mBunL7uvlHUFBzux7+qrHs5tOkUdn5pWRJLjC3tx1
WtbjUlFdAqiUTMz6TSTYf3WMArlGRo2cqVid5A6sozOF/DrR5OZIgfAZLbdthqlXW7ltqfKDsVKw
wmFoj6kVnP6gR2QEjg9MwJYJqpQTNfvF45yfzO4nrfMGDGP7VmNap1X3Fd8aAUDobGapJ9L1zvPI
+w5zbPSz1/Xlb6LI0046pB3GlJu4U1hQ77fp4ayTprGTH7UWSn37orY1v8hmDXDJ+Og5hriXCnxV
VBYNtYqUYjWU1Gbx1QlVwS21aqmph0Qgd1pw/qV3gJ6uXlzi48TACCBAcYA+t/EsftWAJtzMt1h/
y/Cd+e1o5mfF5JaotqU7HBve+jQbotBjyvZISNEsmV/iMVUSf2hwLxU+zi35UAW2MfGjmxNK8O+s
O4cHFh6LZZBlozM8Tdpxb9Yd/Cw9bYIxWi8JJj0X/9fuwELGQS8PUrv6zemRcDxB4R9keiDXypIn
B7aHhxMURRz4BXNG7zuPZH2tMjO5Oa2SRg7SvYZZ1ycOuqeva8gl9PUEpQPpYS8HocO0PJy/R2cz
mC0iZPml/xEZWnFZIuRFnrdvf5kZe6w7hJ/MJ8qyMNsITR0ZO0pudPyFLQsth21Ly5opCPWMFBe2
kZ1bflxrBhBdTYkBQp+15RQ75boqesRLwTSyKQ/2x1F4Ekv40UHlPlExmwtUQO48ReonxNtlPPoj
uhwKpGh5++YziTgQxuAB8+TVG31qotbE8qG4WvdxVAemkk3Vz6mevxM7JGepw3u0Y2WpHPXJjXLN
o4fTWLnBVsztiUJNPYBZCruVp70I5vTTOB71TFycHT26phZ6IKjUh6MgbAZzVkO2M3un/aIjKfqE
9J7Hvt8sxooh5y7OMkzup699vKPQ+RflS46JNMYdk4ySw4uL0ZgbBzIdfdRMvvDGIFsCNIF4+vuV
hbMIFnyt9Hj5w9142DfVQkvlZ4yylV2k05/qza2n3ggSzGYDJg3bxyWWQpQ9TAJEpYBYohBlhh7T
aApsDFboGU9f6/jsDg3XZdfLLsGSe2NUpId3oO/rtLZkXB55gkyssEab6rbuOnw85cAW9NredYV1
o0PKEZEJwdxaegtrbk+9pXivFng8JzAb6BSwSashmObt7rdyI2RpmgGVx6FrcePyFo/3TerKrUPm
qlIhbmAZ1tlcEKeg1lcGwhkWDIA3DJiZYhOlfweSCjYAptlB8euaxly6Rb0npQ+jHlloDLPdV/vb
W0lx2KVWx0bQsQw4v4e3sk7apNfGucREwXjb0osekwm0nRQjebHXZIG6ZPIbhBGH5W2nuI31m/ZT
XRi+N0ni7l9/IPalLLKylqATEHT0aiFSxYc1gYZoFY95rtDQH5837SQlFottL6yg8OUahWJ6xoa7
pf8ZlXw+jhdE40nif8JtP/2hDuuHALQlG5LKGLVe2G10Lg5vEmmfRI2qhCXMFFp5dWIphHkWJudg
ejYQVuRMPE+MrygGBP8Zn6nUwJ7+EG9GmSxichLkpZcLz/EWBNuGW0J9LNZ7+Zxjt1ypmCjDNv8o
N4W0hH4+fdnddPJ6UqUU5VKcwSDA9RkER1vyrnImZ9RMID0TaKAW00A04VtTEQdHX4wYFNwFim66
9MZOeCEIV0E9aqQpw4W4GPQvcPMB9V1Cw+QrBq6tqJi+zVH6nepBXcQvL4rRQ+AklnoQAVuxun2x
yiU243A/GkWKsCdfqQBo+EubYtVzsHnhm5+u92/66S9+2G/goUvsIrO7SiogN/e4PwVHyUpST6vX
eSxhK5z15Xr/okJTcrylv7yRCZHgoCrvO/zwEUU+bJo7C+Tus7xkeH3c3+6jxLCj//k//5Wc/v+S
h860/sdkMIt+yb8T0R+/98mP7+X/IJl6fs1FB0PI/9zFg2n6B0mDJd+SJoJc5Hgd9lR0+Scm74BE
9dnQ7Fmb/0kH0z7wtEy6MqwKpEdL0H1XiV06mPwjlXmOIy+nO2a8v2Gim0eHZ9ZfucpZrqHZZB2r
jnxXX9UbegSX0TgZmNZUBGriLjHvwv57CJnOodtRns2gyKbPqr1KvbPbDSw0L7nVjSgIY923oKEp
RQ24yl4pHiy79r5sHo360Zrh+jyoy03cfBR946dbr8HcP23tcD27d3b1w3VuounKCT9Z2v4t/6sB
dl8V/PuYtg+x5T9Rdf+dxiDP5N9H4H/lz8fZdPz8SzKd9kEFVKKpaFNly0ZjhL0MPe+D3IHL0zA0
Ex4+q+U/Y0//wDmIIoLOaqGSe81R5WXsGd4HElMpZ9ALozQrQ+v+gsf/5shDQ5f9vxyAtHjYCx4O
vUY0SVP2ISXwNB7uiJ7NGXRDqgRVXk/v1fXYxvDrXs/+MKCZ+kHd0tfl8+tH+4MG7LsZyfNO31bm
E7uC5Fl1mhiNP8Zj3NAmlrPRLZMWkaU+PlO7AraVR/pwM6ezbZwVZR5iLUP5dDuhvsiDKO6E53uQ
6O+AXNiaH/d2AvLZ8IrLzuwLmMFlPZ4PQi3BYXiWTPVC/ky1msiflTmHyNsHG9nbOoIkA1xMTwt2
gG1Ro5VMjTvqKdVHbywGPkuTIv3PEmdYmyi+Bl/BZ/7UhnV0HiVCKVeWJTxvjVF3BDWa1DVn6LbU
PXS3of7NMxSYLfPsxI/0TGxtrWq5lxMQwJrLPwnCHSdIb5AGbTuKs3azergBCFV96TjlX+KXTD9F
pdOmGMxmc1jn+HbECr+zQI4ymLpCQlfTfBwGR48CDf3A8AuTUmMHvbb03yLImbcxejdS66bWenI7
oczEe+U6eaq5Tv1AoW/4qI7kgp8pRBeAKAD+f+eg2ufgPYPeXLu10nylohB+Sbwpr3x207mzstgM
I6ZWl2YmOX0cv1E37TTkaJr7hRSkyaCJ3RfPRYEBdVOZc5+sRNN10bpTXUm2iDztblSiwjgze6uz
fAc70V06GjZem1EUPdaZxFXQQJiDupU4WUFKKdUMRm2tMtnN3r0LRRJmYuFa2N/LGnuArTj2txhI
hE6RTTe/I/1XiC1Abh8FdkY9clO2c/NxHvvhOW1HYa4E+T9Y1hIxWevC7IZmZVIfeDBVBPfrbCGW
a2iaJd5iXUA3WyH8fejrseSZl2Zar2zTHm6HUMIdu6Fom3UYV5bP+cVBtFVp09bozfZXUqsVeQh6
P1JqGZ38ypV2z7WOzP1nhDeQ9ls+q/dlRFyTr8ZtuwRzPXTqmaa2XRBr+SCezBGlwArIvp6uDKI7
9SDPnPFbFE9TA+7CNjp6Ly1KMLyZiRSkzbq1Cs3Rw3Y2d2Z+jiUSqT3DRHl2U9vBzIiEjew+2wkt
+i0Yx7l0mPZ+RuIV6E7gkMQYx0rzGVEnk4OBDLTccMo380DPIK6sQ6eM6MA34/Tsjp4JVKDJejoH
FnCzAFRGA/lASchyVOsZ3aLQsq5YoTEaf+ONhEswujlvMx/j3jJAm53ZSdw5AbtH8mkrBffGelRn
UDsOAUPaRvdGcd/1LTwLpq62CtCQSBQGUrBVBlDgpsBwGgcx7e6fizGAWiPtXth0fb1qDkhg7L/X
9E4TfmlUObjnxvzbOPfwQXVBhoQfJokTkaUUGb9Gwyr667SeHajQQNCrLTLUxLrwyCC7j0mTGuHy
4OTaWEnT/8jjBYOEGArVuAaemDU4yAd3RMMYC/S+oFPArtm5/W2xFXqwRoqLvke5+OhA6bmvqfh+
iuDzYndt8+EjjFBLI8TQ1Rvfgh9T+P8Xt4AHi/T/t+E5/7JZlCeZf1+pg66vjlJk5T/wslS7HyjF
qPTs0JCxDfvPUq1rH7Ays1Dzx4ihNJO94MtSbbEeuwDXqHXLHf4uefZlqbacDxaLN3/E0ZPF3HT+
ZqneHZ5fLZ60ldC3yOvTXjE4Qh2dGxe91vs2STW/FKpOhGz3JINZt4q2WFf9MnsXiVaUlx4k1K2r
IRQ1ANqQnujkDYXmxfHwS4Xioiyj9OHVLXw5Trym68n96dEHY1fNSdbisI1U5+iDOSGT15jTs2xw
CV+WvShk5NzIB81aQtUUN3/n8Cq3CYcXNLgbmkTnI4Eh4+Fw12KqY5sgX9F9B+YvL4zbXrSG0j+e
/lpH53TZfiSsl3WMupBOKeZob4QEsIjcuoWWZwj1agrJjFmRfUOunWLoDzRdoodINPrHGuDU+vSl
j1sZXJujiE0sA3sk+U2PviGghGbgqBwFoGGzbxwT8wtJVVlxlmFxbnOj3Ba9PW48Oy1WSueW/WqJ
hb4FW0xOj9PZt4Tsul/f+VRH27fdp+LkjjSDsjXLJ+er1wcVB425Z4QRmXkT7i6LR3PWaFXXo1Mo
51XtLfGndBpvqV53l0ybWFtmLT6zAbB8QUnNANS8O0UUIToBprT2nVGhyQfyeljImya7fIiN4E2z
Qhx+PHdx3CVqS9K/I4/YTFKifFxT7fepEtOZM2faF7NQEA/Y5BdtNS2VemkrJofVri7rLurfqeQd
vxZ8HMp4zBmy3IEY6ehu2YuNcqIDCYrIlhcxjQsR1G3sBk6tKk+x5c3vxRrI33h0AyyHso6U/XC0
OH4vdFj3aRI3SeCB+tgsE1FZIDhb9XML6x5/XRKvqW6NvxsewSpOu/5mhrQTVDjzLpQwVh5UQKvv
PJWj4rYcMwxltAa6xcxAPMDhQ5m6zmr03E4CsMPOHfFOU9Cq+uBLcPNZiZoSwkXhvXPrjycIjlsG
L61MG+P9YcI8vChLuSG8MEkDdHLRFsjosAXdUr1zv/9wFaC7UuBGTQuBmxwAr87tJQu5l2RhFgDO
4IbafWrDuzGKT6dfuzd3kJ4/CRmOQ2qHR86D/PPXl0mYJrI0tf3MnvPrSo/h6dlhLsCVgOZYoPNu
U0BzH09f1T6qWFGjouBJS5V1i5IVFfLDy/Zm6VkNWdE+CDElBPViKb+pjrH7q+Ym3mBaZRuPa9hC
0qK0cxuEZVV0hOQisl+7ELDg0LM2DivNa/vPxJjFMSXokbMNvCdr3VkwrFatOdefkJo4HDvNZfpE
TFh0xVAybtMx1e4ai6J7gM9PddEEhd0V9kPCUME1wTOsCzW8jt2wmraCL7Pt1FSvbriNFq6dAXUQ
2P6amDJ9mMi8AvKEbaDD6gHzpX+M68m+UbHelpsh1qsLxkkarVBwjx1qhdho1oRCky2qCyf/3CEj
4LShkTLtl2hrh3MQZ3Z5Nw1ldFZTsHO3JCyAy8yWIf/WW9YCusOY80cc7EnIYU5RBl9L2T3SvOWQ
tzaU0XlW9JS4DqVQseKL5ryrvfDzmITNY45Vfp1gpe/2uz72a3/Oof/TSGI6knUmditMToePNMf9
pNM54JilF4pPVE64RW1iB3YjCh9q9HAT524ZnB5IbxYNOY4oY7Bf53e5xtE0OCLmEUYEFYmYXDtY
oCsFHN5qDh6l/bdzDXMfBQauRIedAvPRkOVcCWnagGlf8FZcUl5WNzgisnVt1OYF43ze2DZa5dPf
7w83VZYHaRwz1yOpOr6pUTSEsNRsX4MDdJ3N020YO7kPXL/1VYf9id2Tc336mn+4pwgjTTaC7AQ1
b1dneTUlVKYRK7SJ+KJJYkKI0NDAYc3cGE3knJ2+1JtVTGP2RkkqVWOydHo0+3SpWZCFwXG2s6fC
Z9Vqz9UySYJU9ZZrKEPTO9eTm+zDRUyTRVXkV1yPfbUs4r6e7qQwoRKQ58GD92xwgCr9dol9eE7i
JbkXWaE/mS7Ax61atdric9pePqmhM9VbNQMcvV5qt9raYzZUPu+X+rGJtJro6rKbz7tScft3Xqk/
PAnZPaR5C8uBtVeuEa+eREg08KhAqwCkVXpXQsBOb+pQXdt1N/0fXIr9KFFmms2sbByN7mEgsLEp
wVFpMWDW0VWSc7hH7jpnVn7nIfzpGTiYPjgFIWFCw3T4rSgvdG46pA42Riu8EkvYrRZWeoyMXYJR
k779JZzk4Z2r/uFe0g0zaYVLATD/dXjVyvMgkyiL4wsnKwMEzAmGRkKtifV4TyD9dlRzgsDFIHsC
GhBpufi9emwxlKx87gbbLw3X9Ink7AOs7+3WTHPV17I+f0cRJT/6wc5MMxDr4WixUVzw90eDOiSb
vfDswvYrGyJ8p8z9lccK+84I+dO3omVI31XO7jQnDr9VQ9oBgk3KaIk9o4HXErE1iljcINqr1oTj
uO9cj1/59nsxM9hMfzwvnd3u4RXzzKMYiGzJ7+1BMXx0VyVBrZpJED0MCLAFZQVm0+/muL4AmoKZ
UYy9TX200+Zh5bqUNZ0QeVbQUajO/cm26SokQ4pyVzFILx1zi0JKN7GNQEgXnoE6Hh7ZtdPKCAm9
+pHQC9zGiTH+7ojivI2wMuubxhGs3LkRj2ID4EogWnatKAooiCY3E1yYb5jn2bYojll8rOrWw3Bp
dflXHAmTTeUvomCTqq34FVcVpeihjvIEuDgF6bBi+7X2SGnpOVKnzSWHNPUHJIKJMHtbKx46IZqH
jKf9OwOFdBPqE+AqkExkGbltr8reqiKpbI0DggEbrAlvEnDUswWVLLyAZ2bJmxjOHy0Fpt6aglEe
brosmcm8KeL2BhvbRLC9IhwNohJ5djC/E+fSEBnIDm+Kpl86Ri3O+5FdfLdrdEvBJGr9nsPC8AWR
KD7ZTKIdr0RuYGby5nl6DjHV5quudk0qdfYiY6fGsv8SDyRtbPoFSOtqqvQi34AE76inxfOSbZPJ
sdg6TQYxKXwoJiR8jMWPZSb/u868FG97A79rRb2SWwh0xTY3YR7x/7AltH4UbRj/xs868r2yJBKb
NhmjT8AVySTXm7G+BWlUP7J167FWhgml3QSulbvqikaHdVgoXSSjcXGIJ4h1pzVygoH7AsdOWQ39
BFPMNoCNXeUL4UPnwnb7h5xMQ4RWgLjJwyK946LXS0g62eJ6nzwDh++2mezxkro8dV1gFzE5HR7J
MyB6SJCBqFKGlzzBSVuz+xxxluOiL3FMKA6ol7bnB51aS5Z1GhriRrgExK49gonuU7VUCGrAzupe
j25RnSvwtX8iYPeybVrhAF/60Z6xIzblOXGpJRkaCDXuBnvR77mQSnxZ11aP2MCWT4zrRDId6uFX
A/NEgCed+LQ6Ibz1ynJD0AstPuJ3dhtvTwJsIOg3wdqXNobjyTKZLC3Hb0MEa6xa24aSts8SrF8L
uJYB245iJUv/vhOOiJ9z8/z0BuRtLYTNnNRhI1pHi8XG9XCOKXUChnWspX5NZbfEhr00RAXpi+8i
aVwXvVVvhFlHbFAQ/Nc4Em89s3JuiUQqfBeI11Wt0e04/aHeLlW8zggM5C6FndgbzZBSYDAqNNtv
XE4XOD+yj2hZqEkTXXh3+lJv6n5sZdl2yS/vIURDSnD4/T24YsJ0esOn/Die40uGlp5W5RW6QvNy
Jl35O1q90h/SwaRplSgBBxBIRy6arsaGLeWImYnKNcvN6Q/2dpNA39DaHX8R+dI8PPxcCbw2vECl
46tAHa5UMXoQPAi62sCe7VdhZpePSj+M7wzGt1UejT6ewZmbOQuV8fEit6S1mljxaPsES0Q3dcKE
TxmwPi8FzSVAjWKzGKwttgwbodzvnOeLoOMQ0pj6RjJi8XT6LiDN4nserO0UjMkhx+AGd1Bzj8/n
WjvBCxroLeF2ERcmXSBrk9kcC1eNEdbwfibAJ9vWEeImigDgrvWa4QPWWzUuIsbwz2GmZrr2ltI5
nzJNZUznccZLtdBJDZqW/SVs3aytzzkyM9eVXjhdRLXrCb/VGijGaDitx0yo6hkJeCO8Jw3w06ro
tPZMT0HQ4TqHfrwi2YdlNMQt0K/H2bK/xBi47bVKLkBHk0E3Ql4mkdzkuh4TAKGTrAGBn7CgNWUz
+0ddTkwyPdbU6dwAHWJD8WvHB9dtK7p8Zo/qqzbH6JzgvOTJqI2c5t0YVR1Em8Kd+eGkK340UUXj
qJiF6l7k85SzrhEFqHXT2qHVVJkbI3H0W8uouwd7GZd+o9FAuhXMu8YambwWbcx0Vhc/AXx23zmU
EgJBUKF2Nrq6svi9pV4XFQkHHwfmlH41IfTSIPur+WMDFm1NPqGLbG8CQ34R110Hl05xZZ8pgVUJ
e3cuJKyvgfJe9dbPtMIpuWVdzItfxTCr/T3wANV4WLzY0s8wMsXFKoLGqQZGWTvigoW7O18gXd9M
XW0Dy3RSz1xD0VwyfyawGz/82Dftdo77LNk41tBqd3rmio0Sm0bji9ZVCchL3DZZY3dtYBDnXXyb
DI0HNrZPx3uIP5ZL/YKGA08zsht/Frjl+Pi11vg6jg990xpq94Po4/GOhTr64TCIErq5ifXMptcG
XO/Rz11VplI/WWhbJMNZRcUZK4LiVdqGKUlASROegzlP+pXdjQO1uiKjUkC3Ht9c1ilmADiuv+86
W07905xv+7lyuwD8gnMPx8cBjtTm0wY7UUWuggPlbKV2YYYNQZmEullKhikOvIyeXQzR9zadExcM
hZUW86oN+1jSJPrukV1Dh+o4haSKQT8BXr7w9mmbNk8KIEAVWIhwHAkt6+AA/hoBAMRnNcSKkaY/
NrI1ocZ5ToJFm7fbBkHkVbq09Nxx9rj6lVfK6zgz0r8SoKVYAUXWZ6byzt6S+Eh4Wr+Mg/AZhFN9
RYKP+hCDr4/oQFrKsz0ChEEFWnSO3y4IQ8+QbsdPkTWNZ0rhuVGQhN6k+g4pBk9LOdtfRU80zKoX
oW2CbKOZgLy8ZVuINhrBAqdWRcoD1Bli4lxO30b4xdRkpnx6ggGrN+vIY6StCLGvtlK/yM4mcp+U
SgExLLrMK33VMxvBZrVTH0QHu3ydMKgupsVMf1lOp9xFnTpQpM+T4Vmz41Zd04JWv2aQTe5BVTmJ
3FUqd0VvjMYqoUzzmVc97P0Rn/HXLHXtp0H3xL0FaPX3ONjDdRvVqU7voZ5JFAR/8qB7dfSc946j
INIXolinAFih9rTg1WgBA1QOCFCu8gA/LqpqKnCIBjhYE9bi2tNUrcNwdtCnEtTprWSjKdBNSFm+
HuYaVF+Ra7c5m+p8TeO3KrYl2/5vQxFnOEFxFV64A6knKxLAUv2cMKqhDERfYnfScUr86CaSwYKR
xvR06eSoCTYLJ0sohc34RC4dViXdLt2HTETWRdcgv/X1fJiwkIAEv9aGMDVWWuZosMtz+tV+jUYa
xHlGxit9GVgtUNWKlk41QMTynFweNTmvsT8qQTYUyU1Rtg3hKeA8Kf25uasFrR0tKCs0O7yr66p6
xHKBvovM72QJdH3ofhqKwnzmogvADTRnESX9Ugzrnhsr1k2bokVRpkx9HHvFc1eAoMhR9RYKnAg6
zfhRDWWmjocR3qMPXc9bIONV449qRvsqcqssu3UI27J914PNsl08L/qNEDyzSUEWyheedAteBXot
dOd4ZJttQakd1vGgJdlqcDXvSXBGWNUAyrIgdeGcr/IitePAy4T9MBB3hQRBVPnPRFvUknqnk30h
R6O5a3AeAhQTZXnVzMlirOtwMVEeCHMK171pxkgfzB5Yx2iUBZ0ut5qeI+DLw0pn3wyBpVme21gJ
h7O4KllFeyIngB/qHexkOFX0mBwSCVc9ygEnwNfrA1LYgcnk7kxUQnsq2r5uzwgVsSNf1clxJcki
gYat5EpIBbigebCvEP6VHO5ftW7/rZvtFBj+vdf+X+VPWL3fX0sy+fl9q51+OhUs0sgp96B8pKT1
v1VxH+jZsNUlwwpZHNpKSiWvVHH0YhHSYfEi2fm1IhMZp2HtamNSqUnJ+W9a7d5RWQNziS5reagx
cbHhlT3acusgLVDsZFA3wkp9ph7hfDSnasJHuFTrRaWJwAJXnYe94z4MTt6fhaJRHsKmvmo4u229
XAlIJwVJVcG7nAfetdFdmUyzj1OLeivB9RpEqDs2+CpLQFjDj0Jtvy1RPviET9yFyEG2Do4cDu9e
jJi+ys5zGzSjCuIKIpnZfmu15FszuV/rccFDWBmX8xQ+YDY2NmU/09Ns2kvNLRTJvHuoURffLGP6
C4s2ScELYPvIJGFsLL408zAE2N7ICtCrfgtNaQ40VPJBSlN51QM4/2Eq6ic+SnE9ZKWc4NrAGycc
EOS0rFqSLG+jxQUkqs1kMnYLcikvYSVj2fBDpaJpNfaXfaspG9gCZbDAmt/0YxsFdWX8rHAB+cno
cgq3iq1w4+E+zetPdAt+hpnyxfxf7J3JctxIlkV/paz2kMExY9EbIBARJIOzOGkDk0gK8+wYv74P
KGUVycwUTb1q667KSm1EZkQgHPDn79177hBqXOnE/K5M4tiZkvhzmLXGHsXT3iXad69kbuPXRb0c
L4NT/pgh/tZdi4KV///PRKxvbuzdc3X2tXju3v+n/heqrcV6x/39XX383HbP8+ub+uUXftzWivYJ
/xydYBVnwXoyXHu4P9Su/BVju7Xf6jCZgdHEPffHfb0KYQVkBNdEHvsiaf1D7Wq4nxhWcc7k4Mvv
ccL6nft6/SSvjmpwMNDi8BIY3laz6J9a6GnY00rjDvRazBmat7K3NS9XqjqYjVElh7sqs4eKnK09
XucFBLNcK5VGMBqkwzE9dXgxHnDgxi3+0OwzaV+oGKCSl3etWuV+WuXug5G59gXsX+2+E6P1fWyU
r0Zsh48vF/23Vuf/zT1lVQj8/fKDU4h+6x9fy6d/7J/b5TmqhqR8s8esv/9zk0GaJdb2vr1SwehR
08H4Kb02P60TdYQirEjiz01+54/FaH7SsGOy1DSMuRzn2Jn+kP1rnzDoaTbljYNcmn7Y7yxG/UVA
9KpxsLKD1qkR2jDcwMAG3rXrp56smGIwUt8Y2o4O50QKnxcWuXMq1IUEC7esuwcJzzvzFjOiNHba
hVMaEN2p4twgx3TLFM5YNoS8jV8jOYqbLka9vQnnpTTxXbZtCrpvRNAoB1NEweRw9PVMIgKdoxrf
cL9hNu5OmwnJ74IwOuzaM9rRKGjcbla/0wodcWwOFpqNfgBC51mZkt8qZkfOjmmRFQMbJiWcJSSj
89jWpGqS7qK5K18yuQNomR3oUbrCE7ljXo8jYWne2sgARrlMxVFIliwsaRObDhuSJvYiGbSU/A1X
PXYg8rWnkunfsiu0riXjcdRp7Tq5FUR2354kRu5ek/slTomFyTeMKPjPInkazsY+TM8ShAmELqYD
AlNkoAVT/35pdnAktIB3n92HUdSe5EUFerixkGv6STaaIbzRmQZr1SCvRuWVNletMsrvXVwW4UkO
IazaNJniqhs4tW6y0UcY1UHDXE7fL0anhoeszZLBX+ELgWjU3PVDq4VyZNdu8mVE6QXiXMJ4heFA
4mcjR9OFv5lHp0raWV9ooyMY7QkCfcTzaj8qMOFmfyizBh82c5ZNSHN3H4UpcHjdKWI6xXkY39iK
brYcm6DdbAY1y85gqsqzTutU0g5oT+a+HYesstiR4+ClNHIPVlaHX7QW4IyXlIl2q7WKepSlNZp1
MeftHlqzCbfeWXrpL1mJflYAfL0Z8hQJMPdFfZPaRfStjK0xX4k1NvKMoljuyOMUNI2IwlECezZe
Xlpl6kGAdoYQBLHdxTIkhdhAnIRiXeLRmraUM1p4Ylm9lntLBc2MRElLnKQz0woA7EkCpjtFPEEG
UCyvB44L5MnYvebp5FkdwbCt0qN6bvpveVqQvMwE41syqfKMYVKFhW+IxIH5sbaeDQnPki5WZTJL
OmTqRJaWQFMbgKwbkSTF/TiYcxkocC0z37HKHVaz5YJYbKvd6Nlof+kikFf+QkOeJIISPAPs8i6+
VlxNXzAoz85jQi7JncNTgJ6YMihfeUvzJT5MDiwwQFFCKtZgKn6fjNlJHWa1ONXHASSzroQqM5Mc
ZBbyNXJxzMa2JIkmnfyMUKYYfEVfWmJkARZ1x61m9arf0I8sNgjA0+aMmgw27IyH/UnN0yrDSKgs
FxmNgbuECd2jSzQDvAi9EQGiay7bnF12aMHuC1OM96TMZVf6SOzzDsF5OfndFNfjrhownHqaCJ2r
cMCv74W26Ggyk99DLIuYrWKr5w4IwLRUJSc0Jx8v3UR1NTbOQvdtCQlI7+s7FObLI6ruzKYzkLQZ
71OtbdqjCKkxuTeJJ1XDOJZdjabTaUrjiWAr40FI5OObLmnR1WvOaJt+O1A5cvqvdJ+I4zgPqihz
L7tO1wi2qwmq8tuwJBiJXDe92bkcM708McIrlUcY30pII2LiMN8H0GxD28vnWRLdNslmPnC3MhJ0
7Xp6XpQxv6SPh8bIVBVpbRg7WAfCriduM60BLpou2fjILsHAwayaevZNVatPFHcBa8stgLxcs9I8
DmhtTnfg1MsVhk16vSdJ/lnghE9JdUjXHFrfnXRMB8qU4vpIF1UWZ4BAy0fHdeiuzOPYX4Yuyj2/
NSvzCoWf+twRKAq+eVmgh6C3YS9YJB2i1cSwMPrt3DY7tp0spqdaI83146SKCR5XF6F5DFzJ/nJr
1+SJHlnKvrOnduRA0hJnH0eRdkuZhnY4ZvRh7Es9cq6VPGvpJhNpbW4V9MlnLKzC9a1WpvVlk4RW
urEZkGGdjSLxfQYlT4cmKsz0eqmXPD9u50VRbixX4cdjtivXJ85cioCZh3ROIteM6s1YCxcUCVv2
F3e0MTEIeDEI3GybxBnaUtoZBtHlqiIqRWxcJe7hY9jW9I02Qn5n9QYFW1WF9kloiBw1atL1j5JQ
sfOBb685MUs7IkbOJSWwL4egVbid1vZjlG3CPo6/vKpHLn7s36/V0Ouu/XZXR1XgcDxFqY1kT3sn
LTDK0eQ5TnorqWDdRQGg+Yhd22baLKNAS0uw9oNbnszpYP8YSv2nJvznKnD6RU3Y59HXNnlTBa6/
8aMK1JxPnEgMwAqoQk0D6cwfVaCmfdLpF4MughqIiHKVbv1RBRpYASB42YgfMY+jift3FSg+YWxD
8L9qI/GxCfd3qkDzZV71er1QfcL8XE3BKCig11BvvpaiQEbiGAFzzgdlCfpHzzB1KqYBLLpFpow7
bhr8mqeVs8EcbT1nOc8xhgo9uyje9PTOchpLBANC3rPWYALhzwYHkk2yrAEQKTDYe2EoxFuZLXnA
dDEHrQMYJxdSuQmaqQh1m1oi6OCwXS166eKmS0hj24ROjccIGotz2SsmPV0xaRbBZC3hZbTn8wjD
lxuJpwZ+KrucOd2m8RweZLjwskO0hvO1dW2rR/Tj7NnLwucVgw88JKqphzIUpO1Y3lGZbZmsYWct
zmNT3isLE5DROVXM+ECgvEeDfTMOGfHWoPNop2rRRFevCGge78OSlJJO7Pm5ZJOl+hDkk6keNQ51
qQKegCkOdKJvpnYLlNFEQBJrp6nTbkqYhlh9Auy9+06tvzbSPguVcVM66Qm5PTdEo17ODuM7hbRM
AJ8DJRnZ6lFN5ZhzGQBagjUgT6qBhl81AZo7gshiB4QiJQm/QkWOmNpHWOLZvX5P/vd2LoujtjHK
aVs00tOBMkhn2U+JMXsMJr5ozeQ+5EkyEANJmiSHoGkyN1VlNL6lONGdwiTtXjQVLZdYz5XnUZsN
oi7J2Twd2oLq1WD/8CYUOq2n6+0iPeIy0XcAVmCfdakKb5K2bc9SZ9W/J5FuHGZScXaSudVJnuk5
gTNpf4xqrmUbJ4/xSpIfe5PUcTRvMnYhBlBdk648+6HetmKk110WcZSw3egJxiVi3vE4ieSEgN1+
R3pVF2S2LC5Vq5+36qyr25FJC4bI6XocmtzZkLExflcTl0LFGtD1kPvKqAYqXYAsrfy+IgdPWPnT
XkYqulozdJnll8ORtKtu33T5QLZJFz/OsjSEp7AJM7AssvMI82UQhfVjZHC2IKa2/47XT/PcxrC3
XVggZHMFQYrHNu08TI1TRaVHBFNS4rUeB+r1Kqye5GTJ+3iU9Z3G2Lbcjy1YM/Yk3b3U83REegMT
ReGdi/apdfX2dlrc/E6tZV574WCaF9PQGEjmOJl+YUjY3eHEMb/NJS/t1XM7J5sy7cqDqacYvnHL
UZYUamOeh2FKRVCDWnnUqRtZY7Hm3sxuMQi/KMhCJmc37r4BqyIngeneiAwzbLUqiJvITba5hYnX
T2p3PADOS8dgmtTsGUIimmatntpDNxpIE/Ha8tEH5r6Fl9faEB+q3CieaYiOj7YOcv9MoKVqv2Vp
hr4iHrty16hjuvCNkk+2i5mHNlu7rUJnb6OuNDCIMujZ8G/YnkzdrN+zePiMPJ1osTQhA7p5ghdC
/Z6V08Yeh6I65GCwk6NMLa3uCMhexpm3ZPhaEgUtLhnZ9TyBsqQj3YIbwPBiuxtpv8psVvY6vC5K
+tRB+D7iLqVaILwUgKZ01fCM6TZdx6JVGVNOjNsxq0QJcywt1YAIGdGiAZUWg3D9EnAWl7HTW1DW
5HN3myKG2+GV0xjFZ5Hgtt5wqRrbG6kwMd6y7I4NUasPJJ6oeYB5O1GD2nCpMiF9oB5MMttBQ6gr
07jtRysiiyzsdWtbdOhzgthQ6zoYSbeY7uK4wycDGkoEUFrnibEFQWWBa9CY2jtL0lcbMcqpOZlK
x33Ew9sOvBfSwVbPsq75kyRflGA/saCGX4eCvsHyag6N25EoX5OkJnw3L9N4W02ufe+irVz2MfC3
ZAO3KVzTVvNBHGlquVDgh3EDRcAtzVVEZCrFsT4vunsMWaMcDwV925xjes9xqO+c/oKgBf1srpjN
+nPdUtRgioqqvTWOxI5NNPiUbdvIFDqnCGuGeIMeip3OfcsJLlFzLSAuAnMYKDCTwaqUyfPSWC3h
0hmzxHPbQqd1ICJexHSL6/RIHVjGvhgKG916xDQ+0AdcEltYIK7hpS0N5qNxMsuvLsbJQ9iMtDI0
N++PC0ZWzLtVPSUMNKoHsZ2HLi+9ZZLDCVM3jsQhWycdZlVCqSErrDGPONz3ua9kC22NAgNP5Ekl
M760Jcb1II0GRIqqOrfuJi+RQ+vpYJ30U61U3qhk1mHszDzdwHIKe49NnUajInpGmMswka8daSSA
e3pP+eubPFs7lIQcNTxyQMoa85wtp63ujJrN4aZ16o1B56LyaC50X+beHpDr1cy7tyJJbWBFaZih
OjZSQaiDMS/kH+Oc5fCoxxXdjtBCJ2hX8CgDsturp6Jrhm89R43Eb3o0cDytQ/MAArB+7poIGcAA
0JngaHIEerw5zaYT2nWDmYBxQLxOytJYvUZg3c9A6/Ji3+cYxbBx5fNhicbxzjAwy3maJO+MyIVq
AzJY+0ZqkopEIhyTkZGpSI6HLOpO8gG2UmCVcCB3RYWCfQdQWbkEN7ck2yGqogfTvo3MlYpWGP1T
MbVzfuYMxnTD9qQzmY3ymKghK3IfjdBODM9a5Hw+z4okP6oftduU53Lo5UQnIY/Me9JVuMDWNfY1
/VGviJv2tdGU/YZA2PrRKZ0O7wpWYn1XhAS+e/BHaTXRp1aPiF1B8VhMhbyfVaXGlcFgw/VcKSww
F47+3QxH/cmwI0AdSjMRWodpOA0kFJx+U80WiixkASOPPtTBHNXJL/geYRw2PL0etHmLpTJjJLNA
ocQ+J1GVOkhbaVlllX1VdcYEE4Rw6sepW3sw9tjz9UmYwdJLK6apG5rw7EbqGuvNERh7lyPoDNp5
fqW3DXFaLfJRWAp4nxs/tpeQ1URGAWPtOc16XyuYxgMYmRpc44swjodaJ1HWLKH3+o2Tjdu5tp3E
Z4NWps2oV81lHCboTQiZj79wz7pPS7eMzsZcrJCO4OxwlEyjeKAIscYh3dZgu65y1SgvJcn1X7HJ
IRVC58S+hR1awmIgzGYOFrbLY1of1B4kNAmFziWCWi8ky4k1jPIGXiMGaiNYmGHTFu0W7RtD/eyb
5E/mzOFKTMiLFs0GI4bkJ3T1P8eqf74A0v/+XHUNVOeUg1VZvR73vPzSzwY7DXHhCId5Cjx6Fi/y
758NduaxcOlV/kcjD8/xqwa7/onhLkJORrs/u+j/arDrn5yVf4fBy9VsAJ7G7xytVlP225M4UtWV
pYGJhMw0ZsZvT1YyNUsUk6gLbHteiI+bkp0LZpAF3jncnZ2702I9CEU6nCuDuRNNcmSkst7SDPuc
p1rQl+O1yRPRM6e4ObSVeauTY8TjeqaB5PAMg2gWbdpBb48s6l6SzOlE85yttjGCGdoc4TNwDaQl
g576DGFr1rv93a6pwMmq3zv05uworzfD5Ez0p8X1YKl7ha0KtYyG7rzgZ8zuoQZZVjZf+grMgiCP
AvBI+LkAqfpyZv6tZf7/cd7pcOD++3tg+7Wtnv9x1OVMnLrXt8H6az+HnhaTTdoKDIVw5zsYNf+4
CxQbjA8E4nW9Q5CEQPWvBoNF74G0AtABhEhgNlgJ/T/HTJbgr1Bak2vK7FN1zN9qMNCOeH0XwPek
tUHCwhqhgZpiVUa86S+gFI6F0ZeGj8aru+yAkB0ZhB+FjkyCYZjDIxczfaCR2Q60QzF3mpMmZ2Bn
teMkzUB9tOPGqa34OoIuvycS7YxOLHJfRWaXFHsfuE71v3q3XBcmdtiALFisb98tGLcwrZSSxPpQ
dLeUCML266p1Ptd6ZQGnNWqaEKl7pGk1GvzR6Jsr9ptiYtdLxZFM0OoHjASLbRrrzl6H4ckBOwfv
4UIbIe8oWXrXS2flOZtSeaY2TEpS+Jccy9ioPc1Il8vY0gi9Jlv2unbCCKy+S+sdEG+BFUXRwqcu
wuboOZP7LEOyx+PG7FMOzUp2ITSOV0lu12hw2zD/Qu4px+1Xy+8v2osvJs1/94vW75N/GbKjxrcx
OFvv+kVyzJmAYIPw4Zd4jNe6Q5xVw2EQUdLt41GlbKoTG02rM+pHSaQVKmKVeLyiGVMV+L/p1C78
QECUfCyC0qq1S2g6LqWSaRabGdHgB++Y9fp+BYK3ZWKElw+WAd/t2++UFlvndAxo/VaPlGtJdtyR
WpnaI6HoJY4B1NzHtM/Dm8SMTCogCAN7qrbvRlhJ3W9gCJAVl7endtpH9EMg2yi4cdT5FlGwJPa0
RmPdh9nYeTLs4isUkBPO3L6f/HbFtk/zMNe+aRPiya9N6ZclherE7AeRjqQDSMEjR/omLJgYYrWV
DT5KehNU9FiSBDTLmYf6NNVMBKQMQo7ADY/2OaMisuPPdjmG99iPU59k1uIKM079tVf5GKm5pNpm
cesefSl8Hn8qHOUh1vp2Pwune+ryGjnoRClLNGnRzsDmLfeUfqVyMTKFOK+KGdcRlWZy+esFtD6o
Xm2LLwsIxRWGVf5Zb7R123zlfVMa5sKhqgifaRAYXztcmx8pl4RZTpj4U9RaWTByKPRw6DoBmld3
i3jduEpH3N6+oljIglV/MNrhIoFPaJABpIrPDU2/xcshV5yjr0WIaOkS3KgzRumpO9caCcsL5/Rg
FPV8ysxwX8dlO9IkTPiSVCOEBkWivD+K4YDTm+rfzHuDX8Lg5Dd0qwKcvDylS6W/zYcKaXiWVeiC
if45LZkQEbNgZem1xMfqkOExt/CoOCJ5HSeKjA81z+jYR2U+2Jx1BTLh1KP2hB8U6+i3idD0sw7+
LSyq7hT/mGltiXKvzxYFFS8uhvi4QgCC/nmSOee53GgOccEP+L2V6BeJZp0jmJpAs5R9vG+yS61v
OPpAxNiq9Rxtyzq07yy6QN3Wqsz4unWwS23sRDlRqwiprDDr83Sy0weryaeDUej5lba4zAU/+O7/
4qunsuJ4zKAGi+27pyummcxShdT8PmdxIYVRDxlM7LMG+89uAbtFky3vvlVLrH5ggHznYvmx6qDW
ObAEEDxo6rtirEAlFhZjqvkdNLHAVOrpIXV0+6Q1tZPOGfIjknSbnWkOwKHgqeQupikt6eNTqIZG
4NYslZHR5AegCO0vbgY0IuiLkIhApHtv5BEkyk5OziDXHROdFo097FI8RADcmD8tdBO3WBksX9S0
eEsmfp6tRPkN8DiJrQBAlqUDJuvbcD2W6uoxrj3Lj6HLHTBuTfTXSo6cMF39pjOnD56rtvbnbxPb
JYUFtQJtjPfxBnNvFJD8XeGHipEerDKdaY4LbS73YSauyzAmfTVNW/dezQv0uGnWnmd1/T0uUmJz
ESAAoOdIaadezsiWP0krOQf+TbynNdV0O0hfPpvVpjkucF+RpTWyw3i0hJqgFaIPkO92Zxysmw39
hzowuY53uWnPvnBHEYwEqHO71Gp9UrXz/KSpA/1wPAjjSdcq52k4ni8W6gqfkUjyWZMWI2U1c9vz
gvv6YRRiSQEH19Npv+BdGYt+OqGRA6wyzycE1QkrV0Wuz8MKb0AkTkhZXxRPGV3nxDUMejtUCMkW
G/OybzOeVIbezfeadOJrpv6ogBOhTV6ixQOTdWvRr4yMZqPdmhN+odk60BK6aaxCfrXn3N2QymBt
wpd9Y5hJVP7gtvyrPR2pKY9jPMlr9fPOb92nRpnhsBM4ZpLws9YLY48LEX8PMb4grezON5cu9QlO
tU4a4uW3Qo1VL0NCukv6vtoStfsVrVq6jZvY8Fq0GjjkTOLr6/kjw/sLGv5d/YEYj+0ayo4J2nJd
la+2jy6ii9jHKtvHUGR3TaOTLUBspo4Fc1umlrVlNek72LUi6OkcIa9oHpohG49dZ0x3ZAy4rDdD
96WSMkQgQOxI9kNzsgjijroo3QonNm5IAoA4YJOL2S2ivapjkJRu65kP+PrTM4mTc1fYfbFvlUb5
6MtYxb1vPiDYATZG5n+QCGzzRUT46gMqSRI6uJz4gCLT8AcLx6+qZbzTJuke2iKzA1E1E1vWhrnJ
4E5JAOGIN09WEZ0R60llW/voXn+HaefxyZtapZM8ozgfQ+9/e9VrpwhL1SqEL2j5XRhohAJlbntf
2MNRBu5rnyD196Rzj40aVqBxPOHH+8Dwt77GuwvDPBQSPjZMHjfWu8IhSVI60tj3/boeH+mzWPvB
pataIAT74LG8iuz+9FKA3zkFoAVfDy5vPy5ThFTJ1Vz4XTTlF/R+3Vs+GPW3bbOG+lD5ksDRy3xJ
z/qi08ruCzaj6BavegTDb9LwrwHVPNF0AxOT7ebiW4ZGAMpjlHgN8E7LW/BzeTC+l9WESz+UuNcs
3RU8M081i4qo1Tuj9gBMMjWAofS1zIkrQMKUNMd25E5OYOjpBzyhF2DQuwuMcAAUMS40HRS9/vZT
c4gb1KRssOZQ9WzKaS7WYL7yMMbOctPPBsaryB6vWoAzRwQ+ptJjonNeDQYyoI58k8I30/a0WGHH
TDPL+brJlSTyrFko3xgWdddCqU/Uvq0+r3CZjunPUJkYy532a2Mszi11g7kdlKhifphnFNvmQB8b
+Q+ioRGPjNskNIdFjeBnVVfoxVI/ja2iPKno4R6iynLu8zFzTnRFs7+N0qCqRmliHrJmjbtVqt46
sft1VtfF2RFDDcRkRWn3dEich0Ib8vt6Eswa3OqGU9ogdrTIqx0BVLwSgjrA/FryY0n/VtPj/6iM
dt1E/r6vcVqV8rl8jtq3vb31l37KJlTEEXTukHIT5cOz/l9dDeHgtUBMC9SMv+MUyt/8IZvQP5lw
rNf6jkc4XGFW8B/iWfHJgYbIcYPnKsoK9be6Gvz8mycET2fk4KgvVpvGj9SYt/eKQkSh2et55udU
YOs0fqWe9oNk7hq/0FAnWU9fjBdGaj/M1DegI3KLDnMuOV8KLbUCrGtdMBS1pgYlh/pD18luCdIE
TC0lPixWg4JZMAdq7aeMyQx036Jw84O5MlxBUxTFBrZZAw8YvKttTNq0M1boazFLc4P/GhIsKZiM
bYmXH86NF1bsNIfAEljU880qV6DQ5Fjk9S94Wac3nG010FTnqFLrN0WhDA1yphVLqy5rkB343i+z
MK1TA2kWstnO7m50o0HRYHAFgKSGRig8UoKVlI440ybVFEXPFMqsa7JeFJUxpqJfVrRenzlqVIov
jLY6NiC0pj6pLQmJkTTVUR3D0fRcXfIoCFMbR2c5KgawVpOZHcVoBk6prvuzfJaag0gF56UO/wHB
xkK7a2/MWvQ5X/ToOFH7ZfK6PLcz3yZU5CyDi9f6MZf7QcmlecdoVZPe3BMLaDMIwKHYVxXTODet
m6B2q0CMGgK7Jp1r6ddqYTHqHLXhQnXqxqQf1Aw3jWLlGuq1VS8aMV2lLRJ2SPZ72+FD1MYMjaM3
jdPJnFAIDAaakLLX+10BM5h+Q9W7cFn6wm1PCTYRx2TQIEMmVl3s3UJwSnPc6bIyBqcPylW3rGWr
1pgjIXLmRGm7i7Kats2L0LlZNc9grJO7hqfkrfUiie5DjN4coHmA5omrrB5CCZCgMN0re9VTs8CR
VvcvMmtHyYY8UEJy1j0GdLW7kVSv7Vk2le0FU+DlRKsXzpluUuFNNV6U3ArcidtCY7PsX1TeOXKN
KIjMpkmRQnRR7UdK9BUJZJ9ulA6RuGEpw1dkmuhUuhcVef6iKM8GQ1pol1eleQ1xF/VPbbcP6osW
HT7ydBplClngUYnChD0xk1dZJMPTEUc2r4F3sSSEJC5GXwMtdoSrMicxnM4CZT/dRRpMTp9ddG5p
175jE7vmsYYqw3eWmDOI1FrMohjGldVb0fEKgEOF5RWaZZ3hw7ZTFNWGPDfSoVKCehqHlpGpmjzH
2hJXR4taD6cuWJBjkyfQHr4xKVdWtfKrq2xui2OYWfUR8RNFszULsAWkozP29IU6pKa39PrpHI6c
9KnOL1NsAYY3Iq3ovTkxkCUUcadeFomqlkc10/1Doacji7hUmcdp65T0syxsfKw8RSktXp7L/9mi
/rna7v5+h9r1zxQhb61G62/8bLprnwT0CdSoyPBwIJHQ9K+u+wrPX0m5hIiDLKNa5bf+2KDcT1SV
5HsxgFoVf6/a7liNgHqr7Fz0A/TfdBD+qV4nSskGl8buRKfWYtj1dnui7yZhTEWTx7PCPbGUMLtV
mj49syslPumZ+G9kYtp+GNXy1FU7JN0Uf15lJvYHRfs7nhqTL96JAxGKIporwa759p1ItpvU0cqJ
rnlWkaaWfAktPTnoszp8n/MaQyEA9S/ObMYc/uNIej1xBLvWHKMH2Slmjh9dmpcGqY57OeBmxi8h
kiulnpcPyt+1A/S6+uWNOiSw2YBlGaKgfXn7Rger05mmc8maoU+3Sqrou5Zim3CCcfU6FE5Yf3DM
EO9PNOtLWhbIZ7KSOVe9zE5eH/UgU+AxpMuIJqAvlnhvqxVyfoFzQrXmahtZs75Bw3OfZGggKlo8
UNeB2gOEzDzDQfTWj1myGzOz3fznrpfz0dN//dPlVvjFXd8+Pz8+vx60rT//syRdoy+45Zkck18H
hJsV8nPc7H7iC1yn0FQXQKFfj5uxGhsIdalJXxTZK3rtZ0mqG5/gGNMLX/uhtF5AzfxGlMZfVKRM
80DBIo1H+M1x/e36JbEwKRUSYREuzNUxVOHl3FWbeK9Mrgy0pe3PUOINl9BalJ2EFLhPOH3tX12s
ix93y2vx+dsFvVbFwOthzK1OSm7T972LyUpGHSQiYNbeEPtqUZsz9FjtCeMt58cKxbb61zDR9Xb8
9+3646W4rnxanqScEd41dCcYXOagugo9D0BLSPugP5VNh2n61x/pBTb45oUI7WFGZBkrdJr28btH
aSZDZ3RUPlNFBHnQL9W0R4DP6CLHmnY22mSKkGnbgGhoylUPos6FpRzhEJofTXNOT2Efm5/DqGxm
9DJt3VBwWO7nbBYT2JihZC7VjJIJX0Tw5TpDGjoGHPYArkRVVvTKPOrkIsNGqB+mRDMDvEtlQlaU
0LsgauT4ZJeWHXSoBlFRpWsbMSZgAFndPJmIW7CCYn2KrPqkLaWxbFuF/qvfj7EdQ0JeIJMyBqCs
+uCqvf92GJ+yOSJv50+VVsrbxTjpWo4sRo2otKdHq5kiJNRK9kFC4rvnp01ezDrwdlZvJTNsIPBv
X6VpkFslSkaqeoQQW4mM8WQOJ8OfWag3LsKIQCjmTI2tVOketbg4h4AW+Ulb0IAWSLAKnaandGrh
jQOL6YOlg/zkzRIlYGx1InP/01K1cRG/fXutBsgxr3l7S6c5oMEsYqRrRR1QP4JkjfNU+fzrq669
P5XyikxkITByQagv3me7TQUCOz0E9KLhW70RRebgu1OXYh9VefMYZTj6cM4PxZ2txQRr6M7Qf3No
DCeBSBNz8O2RYagmcWtth6ywTD9vDY5yuOLnr06IdnVXaxnQJCqG2PU4gjXO718z4Jsq5YLOPoxs
5u016wmWBixYsnDU4mZpc7lLDHTevTROa819+vX1ev+44nLBeXCoyOga0E54t34UmpacEpnnGlCS
TkNjMXZE/MznpRLqh1+/lPG2pbiuVYGgACXG6v5eWxRvP1iM61OxeiX0ygEWSlDkeDK3K1spIBVI
mfeNwwnJC13ki95sGtHzYrbuBYNDshUJERLE+eSR2mwnS0mdI4At2U3nTvaFldqx6ZtZoxNxIofM
3KgG7El4PMgWo0J1el+StUxqkF0gMx2TYbiozLoFs6gTeRgMmiYVn5GnOlPoDI2CGbbULqRhhe45
f2ldjstsfpvI26k80Cj1cVXS9sZl2fGgklbFoCRKYvWMifIc7wdGAOPu19fu3ZTsx7V7Qc+hR1nr
yHffU+a4jbZOazwjrsLGF1qN793RphiI5TSYNyXqvXs8X+6aki6t3TIA3Q0aJpHnLempT0iGGagn
vd5+ays3vO84HF5YTWpd2GgksSSnYwa6CgX3bVslGZZ75Idff/0h3hXCPz4EK8Bei4G1xb8uxlfF
nsxbztZmzj5SVmmxxek50KkMqw3UHChtJdTm1dXs7KRJpnsHVdfLTUg0rdWE/jKUHCibaLDQKjj9
DaA7He45286mkJmIP7gL1wv6es9bFyuTPXjS8Hchy717ryEmQk7pPLnSTB83AjmOb3YcgX99Sdad
8+2rkP2Ib3MtttlX30tJaihqUdhUEePNkABR1Z4OiOAwCxZIbsCljtgV9AioculY7cWvX/tP5dK6
eYgXoz0IfUxQ7x40XQt6JM7ryJdFPH9rOJNszLiezwwzjm4YiuclJblOKNKYTzT+OXYnIM7M/oP3
8ec9gsrPWaG8xP8ZyAXfrgobf4LSI/HxlHjpt3GXNgc61GBK5xK8pwqi6YOd+a9eEFEYB7OV4kxV
+vYFp6UcBvQGkU+KE03+ubL2mBRR6U4I5CdpF59/faH/vJRwlb1gNzDB475/99yTLJsYFQunqLwZ
NrUYSr+jnPvtBcurUAaaJoFysNDffZv55CK/H/lUcesa+25U2w1E0Y9g5H/5WV5kcZzQWbnrM/7V
LUw0HMg/l8+yxqTihc6ajaLyUr9/xZhtQori6M598e6zFCGP6MFIQOU2MLgM+rOBKQmb+x+8imND
O6JeN9T3aSVmRFYL6VPUTnWfozGVer4f6bJd/fpl/nyPMzPkPILYloES2UVvL5mqkb1tYUDxxwzv
QKVP+rbmR3e4e6wjbuv51v1vys5jOXJkS6JfBDNosYXIZFIXZbE2sGIJyIAMyK+fA84sikkO03rx
etP9iAQQCHGv+/HcpI9YVMaJGzwmdfKBb+hSbBzUYvjH8emaGp3RgrjjMNLyx1W51g+yVYZdmWKy
r1fsBtQQ14DSYrUbzF996T2wCYrhwOGe/fopbPPl+5kOj6VLYXw7NlKV2f79PwPHoiOYpeZAMHIz
ND+TFuncYpjNmWcu84miwttQf38tDiucRHnWsGzYCL6/lp0l3ayaIqaosHpPfO0etKR8GJ2Ak4Np
BnaVTc4um1T13AIX4fgEoMWUFOsYyFwypE+NnJz4RvBX7mZzoKhOUral7MSAAApK5IDXY1kz3A44
Q3J6CeMydpT4C8xt+JX6hJqTOtIMMWueY5l7BC2rHQl7MDSSE5/9x+eK1Rl4CeiK7ZB2XLOZuyad
llj3fJwx446KqhYoiRzOVgOd8tev8OO8yfZho35RsKEtbBzNm5wWytnUZLzFnap/phqEuiKxcEvd
+1sTYnliz/PxzgjFBPKCGB1JBuLd92/Ro7ljoPiL/WVZXdiIWxymlIT0Kb2m/p9z+/89Sx+VC7e9
CTfFeZ01mO4+qOP3VxMjjZuiz3Gt4BHyG9UBT+32zfmKL3cXrxX+ydJwnmDD6HcDDv+DahRqWGhW
cfj6KX+cLiAxQW6iPIpQyz4+Nxqjm40m+UC+g2rymVzaHtQ3FD6/7VpjoDYYr4eyBPSiZcI6sUX/
+MhtvNBQ15jbPzmzFotJngSZNr6E/gAMgXM9XAGcKwotna9v83ghISHENclR2Lg7qL8+nHJiuJG9
kg+ByIdfSCqUMCY588QQelvK/50JOGig22By5xCKbPft+PzPrJMXVg24muYIdMgROSUa1D32PUpE
4zLPE+IxHFVn8B3BRSp2NbHjMSplCfG9alaYwHmhrydTuw9mXveAo7jC4kewFYD3aR6db0wGFj4m
C3QFUgglex5L2hr+SghPfZsMbdHsoGBjOPj66R2/KO6LIy7FU1zrCEk/fIqO3Wgtop0gd9biOlnz
kVzRVLkcDas+8Qw/vihc+5TzObzj3ofs9/7DyE3I3uQPNQGxpPJsVhQvrEftVKDchwMOgx2oIC0v
luLtjHD0tS8pNZyh7PDlVSOErzKl10rZSck57llwJHJLYPv2xuFeguBjPh+3vM4UN+530cuBArIh
NyelnekqyBmaWHRTMwkJw5yEFcL8r7DADXFnoEE2IGcSminTYFjz+NT+8sPGmnuh8EDRAIknrfG3
CPZ/Rh1CRrm26P4CYjoeNE90P/sJ95i5ZM652Zssvfj+7+ZGZA9xOraXtt4YJ0r5H98aHxjLLEEu
nF6cY43YIEoHNBE4likey10Wxw3zxZqcWBE+uQrbQO6Q17Zd6Giflowyzyd0DoHWcmZpdN06jPF4
KmvnrYj1/is22QpCFiYxxGa2OFp4UgyDGRZYGQhnxk2XuBOZJFiWu3sTU+IL7urxBj1vf9c42Xxd
5cX82My2Me27xmtAFKBjwK5IB2hj0arTWT+6TbMfy0b9245rdxWvcWnvinJVk12Xj+JH3I3THKSl
ni2+hyq/QOXlOI/Ur0cZLrDOr9VERe01dm18lZFm9VyXFcKmjVjTBwli9asVTqIbZPOCAK+fIPjm
PcrlgzWrswjiCi+oaIz1VwlRoPa1wbSJ4oJK8lgm0FS1RDj1iSnjwwpngoj3aLuxSdiab8e0eJKx
OPhocxewFZueW0d4fweiCs5gTbsPQ2YUYaf39Rx5mZe+xoICSsUpo8XhsA7NqR+zvbL3r3TbQzgs
7Rvojc3a+1kl1YS3QmIBu6TfAaoI5ApVM2Avvpy60rZwv78SlbSt1ch3wDHzWNlJCuIoEgVcgQOD
YrjEukEj3K4sKrO4MhBFTOmYVEHnmNUSNfoATccehKPfqkOiP3w9bR8nKdCLpKaHoYhNKTdtH+8y
5h4u+OLoFf5XZLxA5elYMF4mz/NtMqz/9o7Vz3sWKExp5FzqF7QvNCpewP9dliA1e6L/AS6dxPrh
xNr/cXzw26AycnZkuoCac3QOFxqKy1Yp6iDBKj3stCWLozl3h79WU9TlIWsJqvbBotXebt047b47
unKIiNlSLprJs0+tcf+7wzt6dUwsPCuGLdCJrcH875lhEIMmk0SU8Ffzng5OTBYSyO9y1XZzOVlZ
xAnC/WZUcU6yL4vFSy4rgo8LMAkvIlvURznU+rNZ2fm9QIIQEYdTPpaDvpYgjIbpWVP7+YE6VfwQ
W6YoQqNbtCu9TA0SPng+mT9DEngw415Jbuu+gEY1weGvWVKM3D238Lxf6RT+fxSZpvwlXA0h0ogm
Cv2cG8dPINlnJp+GUIFek94vds9uw9Jkzsjc3dV0fVJFDSNwvdSBr8B+ia6HJ/LXTZ14HtMcWfxF
R8TtE0qj/MlIZblfcxgPEQE5q+5PLZnLvsGs8p3gh2TdVU5a/WgtZhvq0hps9UEtqXbriKfGndYu
1q8WISYTmOuiIswpJ9q7ylrULaLSK81Q1i4+/94Scrqc8dlnB1cs1g+iHrDIW3ZaPZl0MJinElsd
z70E6DfMjwkSSz7KuNkDsnCJR289lSyaEWZVIHTqBSGAQe+xr6pF2Wd53twNRt09xliJoCrSn8MJ
hMOo9MnGLZDZZPLJYBHBlOn2xR9cK/KHmy75ZY21aAoSFUhtaIu1+qXOdhXpAnjDARF6hjl/qG3C
DnLIu8TJeHMApkz500p84QEe2/WJjjZD2BgTRT/0SMiGsEDeHft6XwLQlXhaYBGak/NaWysEmin2
vlnOME2RuzDzUyEehp9SY/z4tZavSWDIrvwprKpZ/Dxf16uqEP26HwdVXlNQqgCY2Plz29Q4vUkp
wETVDPTsdigmYONrtlKnfgUQwL2o0zYPpGPE4qomixMeJKifgQI2ARsos4S49kTbu9FaGewe1LIe
uusBDcMCe67EIKcscPQgWKAO9nO3hW7QxT23qtqrp0V6TWxMWBseK4voB+cPzjqFanitT4JSbNHh
9LYH2w6QrnnajWMsDi066N/OHqivjWJvUQAHWW1XyGChOwCCMddo1I1WpvmOKk3TL2DYjBh2EJOL
2eu2h1etUS01qYa5pa6OrxJAX2wxcP2FUkPK3ykIuefdLGL50GSQ+gjRydPvdddIJ5jWdfwhYuCO
ge3MoIrgd6FzijkxXcZrnj6Ouky7pwGGihIQVjHlcM/NoQ9aUSSEfacE1EXYAHOCDCzO3zhCNKod
42x73QW17uYRqCE6am3UDb5Jkp2/lTAa+22PtvwhNty5KJpeL/e4y8aHAnx8H+A7s8gSdET1IkcN
pqScHfIwYTGyPRiFciCa3Hkpk3T4PkMmgMnPHkylk5FD4bM1CQvBWb3iYVCJYrooFlvqfiPd6nKc
Gi/dlwV7UQwXzL0+QuOFpkWv6n2ozcP8gmNpIcGjGZdbIKVq46tON5jnDbg+9VzHXSIv1CSx6Lnm
gwFxxN1ylcBF32U68ZyHqVFmO+QL9owLr/IcuDuqO7LB7jh/h20vvT2QDbAdYi6baUfQYDkEaWug
8KKNUF+RnUGHZJ5yb+H0PWzgqzxWwfslmrNL82ZaAtdd0t9zQsBYVG14E8VunXO78pRL3aBgGCxK
3LxytkJoFqMruC2TEW0dHR+2yYUr9F9JiponMBoC9cKqY2fia3RnriaQDdFSjLAVmSZyLzJwrc10
Oqs83g2ukzYHNZVILqWLjvRMVUX2KCUE/tCqBC0eJzYKkkt6haArw5Ptm2FgpacsMrK7FrxnemjK
omp3ptehkY711qC33Az978wjoR4Xy2SAPyALUT2b20IFN2VY1Z2ztsufsnKycudIaXwnfgWJDBEn
LB5Tn3k5BEfdE1FhF31Y1t06hkIstcrM6FQD0RbZWITkRpjrbeV26Sspp+50aXksemfSVfsxwBRJ
jyfzOLr6OadkMPmDWoeFyrKLni9b/0KtmO5nXeEgqydW4vmzTYdKW9YwUdz9mA/t/armFp4U7YpK
FELzeLxwup5aglCvBb4JvO6vUDVehaXsq4SOUR7PoeBzh5I5Q9ZRfFEMD1Xm3MK7eXBHxgz9SX+t
iJhuXkqzOHBqJNWh+KNm+U5XzYM1qjAwtBv8e9exrdK29MrQ1UQIRBZvWz349uztndS+z1vx3LO4
m01/sWBVuq+xPU/LeGHZ5WvuaD68tKtVe6mHhyIRWBx/aVL6oNEPJn+hX8AtyTTKhLFjZXV2DjyK
MDM7jaeKvnU1OstPJbfhJ1Vs/EAXymzbULkmHPJmwNsg/FRLh7u4cth7U6KYz+g1XFBJ5b/Fgusg
3E38slfFLXyLOcSGtc+c/mEYAabhcdAGUV/FU8m0m/KWHOcbtNWDVMyVOyS7o+ue2W889KQg+S5J
Jz/UyunO1MXZ18v6w06tqO29q0S3Lnj/d4YuHi2lPrMyBLjwqO7cJvmW287BKh7dBFeq6MKBSA4f
yEZywSiTUTP9LdoEeZb7EAukayKRj1qTXJmp3vikgK97Y00P/Wy4dCene9KI9tOoaMhxnUOnGo8o
dH9qXQUEF7NCOTb7atJ3cEYyn8PMztGM77Oi32optbeU7oxaq/d6JkPPi8kZci3q10qI5BL7F/Eo
e4lsyyDEJcVTGCpjkvsiXaNWKRN+xq0trO+jNj0r7XcDX0+i5L9yWf7uYxpcoFWuSJC73IIsPIyH
ridu4nIeglLRDnmiGT/cjBc/E29Eau98rqVVmMTLxQR5iQjAcNLV3zUDKGrL9TeJJBM9+slabqbE
ei75nnwMouEK2CEZrPZuQilIjAbbOFB6+hSpbv2b8LCzZR6vKQnsrRZRswHFLGxk96IrfR3SD70t
s+6sthgVeaKiBB9e+fBvancpD/VSEYHkMMVBh7sbuqn1Y0P+KoYC60amEMECurdjkzQ7XTDW1dUk
G/WyIzF1x8LsPqcMHfOgTtYVMoozd+nPVMLdz8i9vyzQngvHvWwtggERgmd+aSjXdl6AIbMN2qgZ
DD72Mfu0L35z7CWoAMZsrouHydVenA7Pc9//HEeS/EgX3FCA0xsW0JKmGgcVwM7LYuMG2pWh/NA3
liAiZrCCeLJBDKpvuEHR56gDSizI3zx3AxJaHBXZQ76BCmW/tHezl7beoZeEOAcqTDMHopeu4T7u
Ntxh2sP2DYqNgpi/ARGXdMnISosbDMpdOhbXjoueMVoQwD+Xxra29DruzqDaWIveFNsukKd6GomK
h8Yo8wQw49pAITWh3d3Eb7gZ8YaeSd8wNMMbksbb6DQzPe1X9Q1ZI9/wNe4bygYpDFgbbGUb0OwN
dzPpRjtyshDt+fIGxFHXDY5D2RdQjuIWQHO4a+2n2Eg67cbUMe0Nr1MkKYV/WeVgd/DrgOBR33A8
bee6v9ON0SPNMWbsbuQe5w3i05YFQJ9uY/uUUipWgM0A5M9IXehcvoGAYmOtCLh5AwQVqQQWlL2B
g+q4ACKEkJ8SiNltcKGZxeXOzcHPsg6mgap4fUTQ1KT5VWHg3h1aG1CRO23QIs2c2YZYs9b9avoN
a0R2i31HwDiwI5QOtgRA9AZBWmqASM7YaMsufQMlCbAzf5fYJA1p0rvR8hPIZSYyHs8ZAHBvuCXF
wb8fTHpBfFRK0Wu8aJ0VOdiijcadUaL2uG6ZYItAZY/mRLSlkgsv7zItNNSJaLhRGay/edVCEaqJ
CSN3Ap2qbzll+gqWFnKbXciOLDuc6VBjUMiie1poPxL6wW2v4MN8aNv5leMKlnY7J74Gb6azpkGd
JwSGTGhpyalwWsHY8Zr+dqWJ2UbZrK2PZY4gKuTgHj85bV+9kvupk6pkVdpPHPiQlJVBbW5MyuJE
SxuaOEBqh1SnGSXioKzdGnsp8DpYS/k0Jud1K7wldIeEcDizb9ElUMBVL6mFSPeMkkfRBYntZXfF
pOF1xwDy7BTNCF13QyhB0OIp04dUtmryNBG3Wasgq4lW20RyK60pq67YnQ9FrP9g8tbhJWorK7s7
kHHqm9bgeYEJRaDy27hJyD4Zs+/JXBljqOSZMwausJHSzboxvKpmUt+qXW7wYZtwE209F09TURLT
npdbdxetDZbpMuZr9Mukcr/nHkIdfHuuqIKyaqZDbxAZxw5JFReZtEnRMihkAZYjz+ebkvSDF1IR
o2+b2UN+E9uTt+LoXmzjzFq78bozhEuIaFdNr5wzCCl1jVXKXTMW9ZUGdrUF9KOkrw3/h+92YWCx
U1tXb8MWmyaleFG77CF6yG8OT1veanFZ/QQDSbNvBFj8s7bj+goZ0oC1fFSopylsvH8pbJy/ZURY
cjJwhObuRU/kMOcleAAB285mwGasv2ETOIqRvjpojt+ZamnsFNDoEn/NqPVRs2JvPEsa5Iu3htl0
TehM6/CL4owqQ1cY3r2dTNUtf3Z8KbWao3yBHOk+9djmhpKDJHG0fSv/am0V37V1TsxAR7hetPTb
3JRTNOAQ1Jip7VMp8sarfJLpWddVablL1AUSaleb7GjtuKCtQWwzZQ/4Cgsg58xUUJrrq8wj19Oy
Zw1K93PsIX/1TWfm3y1N0dHHssVNp5TlxNdfsqFUmqTB6USpwPEbsXaLb0gxXWawmotoXABGBaPk
yB6gD+d7GdkGHNyEQw1HiU3CTpNe/T05agYC31K757oxa0nNrXSI4raH9HwtYhA4MzR/2KOwOajj
KvOshYUubKzE1kVOtGwA/hRT8oSO90LllEp/w3KvSnXIBj5cbfiVzSNxqxWyFmClpDNc9Kpi4Zwf
FCKD2zjnA+/IpWMy7/IZtNwCrsyFEMLOtpiHJ3a0Sh9psC4WP1ktwL4kCaa3y1IlD4lq949136Qs
YImYzIiKBWOizSULtzdT7whxDTlyl4IcAn+uzd6BMVdAjhIz3P5uKpYeA4GVanurdtVzTSIxItrB
0YCy2akLSHf1ktvUWWpwoCBwtqTcYvEgZFicRXqvxsS8moq8QPZgmFEpOIyETTo6V6qZK0mkaa3z
Qvor4Q+okDGcM5/pu7Hp1JfBJqpDX8bmNU5ikxBEqJlXcrJTx4dcG39b0szT9+XSyXvC0mULgzRj
iMUdVHHSt52k3XOI3ipcQDv+aFivGAxpmy3h1FN98g10P68lExfourKGLWrOeN7wvA69inJiILmo
HLdIu34d+sgl62GJKKM2cBwUIlAp7lT5N8oBpnq+sHR1fMrJ2u9bp1jDojeTG0nNu47IX2Rzkyaj
oUQ1JX+LccX6hTksSW6trmEw2D01UZ+MIyML8mUlhWBQ1rX2004rvxOfaf3WVBYZ1qdBZ89sNKzg
CmXsGeP7ujdXu/6RF54wImceRbCUytqeDWIpflF/tK+MuZDXNawczs/siW0Kjd30052K9mqE8Lph
Yt03PYCpiLOvi8MfmilgqpjmVcBT5taDPmq06fmq1XGewePtq/xiFtN8xeH4hDbis4sYDtk5KEMA
tH+gbYweXeSK0ylHzyzqSh4UiKT0RA/7gyzZ5AswMTnTaMATgD3ofeVWV4y0o9RDGkCeNFcLQb6s
BL35XM1UovS01C6a3DNujIqyNrV2Eh9KAXVhpk7A7vgcj7tFOmPPUc9kU/X1c/7QO337bbBG0Gfb
2GGPqspzRaioYDuM0Y7ylV516c6q4zvg03P09ZWOqBIEBXMpCzWiq5OVCwDsSFSAQiLXIRc3TB8T
3nXyJp2/Xm2ycxHkcnrARUNr2+DVuS13tmN4gQTP/QKJAZABimnLHx2pXvaJsUTDXFTnrlSpd+UU
HWoiOx5P/Nztzt/V2/m5HGtRkhP0tDVh37+1mV54qYH2CRQzFWdZDigb11e/m7tePwxZ2u1S7Oxh
zoRzbvPjIzYTAwbT+NkTpGaABpZ3lKhI6KwN9crdsjow+Jspgn3X9ctZa0+Iij4ZzajKGT0bX54+
wVHTmF1hpWgkXQSYfts/wMG917TR5H+/io6dzaCr6+kImI8Gs2p0osmzvgykjLNLCruQkcd+3H39
9D92wGnjU27bjCt0xTCtvX/6HDy82snqKnALHdOsq3s79MTdb0voOh2Q1Luq5soJ1i5lUm1q+6qd
t9q70IWJFUqbFaAxYxIWs1bvQSs4brDGynpB0S89x/3b7/vZte5Ne5mihM1r+PXP//hV8euhoiHl
QLtCU+/9rycEvncrtSWgLmPvwPsC4NqgDuwtYuy+vtSxDmn7qjj8wSZSET1hc39/qQbo8iQnXB7N
Wju7OksSvK8137Nu/6qJNzn1FW8T79FnYcLvM3EWoRYFl/D+eoOqcJjXIHbbVjxe5yzOUW2abYSu
oDsgzbF27bCqd5MDjIpSWR0aztjt6VGL2/9848gjcJRgeEasf6yZUbVFzA616sDSBvmHxKIYc8tU
7WxqbJTdK/uE9OPjO8U7uXHKKPbQPD1WJ8+xaqWEhxCkMXTVjW321Xdhj87lZBb5iXXps0uxWmxT
8/Zqj1UmrpJSV5goTFPGrk2wQLAEipg6OOZ77xRG5eO0wYGWxwg8ASoeN/f+hXJKmg2DhQkbDGYp
F1pPmBIee+KDflNXHo0bnG2MUJYAD9nc0bxRFxO5rEaGcmaWMWR1z4qfYRLQwNPHasVIVRgaDGDT
nvtbbR0yrKoWwhC/pAuL6b2YAagDCGmv9ZVaud9hR7nRyUV4GPu8V9j7i3UgT6ZIntZRtacTs94n
bwTbl45cgHePlPLoISlkR1O8SBukD5CAdCLWr7NKqy5jbbCf/uu45s/jkDXYMeAN0Lf39Y9eph3j
TlvcVQQN+QdnaVesB0UTzaE16EcWRpOfmKs+TiB0k7fdFtM665x99GJyIgaagTMgbIjF2k9DMvgz
3dAIiIp7k62Yhk7MWB8XVkAepJlumy6EQebRDDJKbXK0nnWqRJvNKUCP73Pdba+cTnP2RV9QVhsS
eQ+WcKVuWhXlqd7+RyGcjVAHXZ+17Udw+B5tLk1O4BIxrAhsDPm/01zzLuCSepSGW6JOwmQpJgUZ
7Nzpfl8V6u/OS8z+UjQubmCDzxAYYJLMSySUxn22ce/PdFY6cuxb4dAScdWa5LyGPC6q6rlJiyDu
yvSXk6XoBPqsMpuods3ePtDuVOE9EnRM4nmpOL6ZFct8VWQxZWq69URvOFnTkZwUS5i8jgcKIByK
RiGCop3lVSodYHTArJx7bVgRcKGCs2FfLZWuXvDKtwMqiiULmoFKjRCxQ/I0DJ7+lzQpCup5aj73
WZuNPiyG/m9frf0raKN8OEMWMkMPLPA1BqIT9h+cm1oOgMOd29DkEOw9j50ElkCgC7Zxb+NnhnM1
xC2t8Sl7kXrVvlD9kLcJh0I1ZJWXT+kgKcoSj9YgFabkp+/qHnHY5WpsUeJ6YuJbYsOlpWFcWdIL
ytIsv3dZgQy17iwnp7bFkftsorqsYNdLByXI1lEe+sb1fpskQNwlCxKwiMCK9WXO0fv7ilwrbaeS
HQ9M1enbGF/kmFEw5zTpLy6tb3/BgvkMDn161M16VGgE5/Qc29Emwt5BykBEHkqZxO9mxSW+S+lL
XkeVaddmWaEJWWBwJCGS8RLk5pBW9wX1MOp+FCnJt8jyv1kzUgeUixiVqB/M7K8yiBbG2AzBTyZz
+pAnxqr5xeQmF9lY9n7RbBF9HdlRNFWBDXb+UDnlq9Y7a5BJa3z4err5OP3buskCSq4wW10qF0fT
zaxnnshSDD0W9Bla+3pkT3jHvr7K2/T+fvpnr8g2DpEUF7LdbRb6Z1ZLvFGg5qCnK5aWHAvFLn4u
PJ/OJ7lQPXAczyK5lk00K/EcVG3WhSPCXxSWTR1QJnQucrefryRbraChkUpyUJ+ol1jgkEZ0XhNK
crTPOagTXKDUbShGyiVf38In8ySnOKYsNj6QPo63101cNSZfmQhEVlnXxpQnYaW33XliqLRgDIbO
19f74FfAlIPfiisyUrnsG8Lyn0cGe0Ql3IStnBYqd+uZ9b3ciX18tv4tzycQNeLEK/pkheZ6DADc
OS7zjnu0ENSEDw46IaBB+ONw9+fucNj7UXA2+eG3yT+xwfk46N5f6mg5pXsm1G7kUnP/PMMkphJ4
6m4+eV3v7mb7Cf88vSVhFlW3u7nYPey4lf1+//f+4tuJG/lkXG93graVeDWXVe3o/FxPaoLglsu0
Uf84XxI1fUu04kW5mwPkJEEfznvUJgca/Um43io77+XrUfJxY8K18ZdzFuMnfPDMUZrpMHeDHDYp
RAKaHd0D3xKhSHJ1T9zrx5f2v5cwGCCczo6N7w3ZMUrXgr9dWj157hFjs+n3/qvRgc2oyv84zkMc
dzmAv39veivo0S5dxj4xKx/apLLuFjOnn1mkp2TWH6XJXAuGIeMdAwcVhaND5mpPs7mQ9xggTB3O
Z9QyQTfSzmiRoJQ0LtXkB6jSKcxxguzySk+HMNMb+wSL9rNXiDXe5Mtj/22+1U3+Gam07+gZ8CIp
uGuSnNJhgvtfPXldqp44wnz2BmkHMEooqgEeOhqsmMby2gaBFORKNh2QKa+HZl6NUxPXVhk5mus1
xiR1CHA4OEiOJhKEPq4+OhvCeBXjsHfWBFTXknoSLY+hDFGteNpDLYtE43Qv1BeorO69EE16nyam
fkm/Z6W8YDk9SqVyE6ZY9NWkT9qMt0vqVv73kgbMCPx78F6A7XjH2IA+p32GDmkrA/bUlTd/p1M3
7YmH/9lTQZnqkFDBXEGB5v3AHlSvJ6JUx4C/juIytivnW2qMfQRlIn/sGJ8GUoe5PzG4Pnnlmo1n
gTWLOgrb3vdXdVtH8UqDEqeVDtbBa0GnESArTtzbZ1/SVqzxcJLiXrGP145MK2nQGUlB9KoJVJnG
ej4HidnmnMmE3XuUI5pUj2IjEbjK6hWNsZuX4wVJbWp/Yur/5HvStyhttvYeu9vjA42SFT2UI7TM
HJbz0NUpIiNRXfau3qXhf559KQ5iJWRfSVHzTUX8z6drIDKdtVSDutU7zq7qUByijILazRbw6yt9
9oTRIzNCqfHhoNSONlBYdEeL/T5zFTG1DQZwhFnYpJsbIvTYy49mcoA81n0rutUm5FCnz6hU3vXX
v+Lt8Hn0aW+FPw7BzFXUQ45+RWPPKG5czh+zLOzeB9i0Xln1YiIfj/smVNz0bzeTYpIkhbpX9Cn7
xqdl/iZRBEo5VWj+0XphXwusv8S8HboV76eG9KTdx6PBCoYmZCamyqG1nAMFj0Z10/eJNn+aF606
8VA/+SQNFwcFWN1tCXeO7ibWWjzBGpF7Zm0sT/Q53Ht6lsQmUv6ONHXyHgEgpCee4SfDE1ey5qLG
ZoH74IAta4nkmIi/APAGuo1Byy/7oUVI56bqiZMuh+qPUzFNFFoPRG3gWzre3dN6LlIBrdifW/Q1
vqWNygSQkvPMmJfIzdSxpqPemyriNkTfxUNWrF6kJkb7rUp7D4GAES7eoFx2Q5Wxec8gn4YVMOyH
1d5UiZYsUXUOm6o3avOp7PfYfjUzUOPasM4ToM0/9aLWfjYwrV9h3mkiUuSiXxPv5SicGC0bq3FM
xxEzWS/gemi1ilJtnsXjkgnBtqYBh+vjJ1ZuZapNeaANXnmNn9X+rhSVc1EXJI36a6zO10VLTlUw
uq12jTw8kaE56koaOLJt/gw2GEd/FnqNwHpx+g55r9KUfjPk9sMgLe2ZuIDmu4FcvN18sc1ypzhu
Fe+I4NCHEEyfci6nhpYkHYP83PPShdM6DV/ypBJIilsoR4yCZyI0ivqnYt3UBRCRKDGlXvijlSA0
wblzTncOGWabLO0VsRgZkVn92sThsrg9X5M7TR7Gf5VfvRVeXKwwhgK/MxZo+4A/CuKcTQfpnu1V
tGwsPclVX0X1HYMEcbIbN7EsQI1LDwDb66flerCXwtiR/I04vSxskq29MsmfulgQpElTuvtJvB3U
DJIwijxySkxivk1On+p71bzqIbb07hLBlKuE5UoUow/2WRIyoEjQt0ppcrJldDUYfc1mnMmvlKvc
r12CsBBx+0pqIN2C88kT8RI2jTs+wl9BbKXQJ2tD8guaQ2nFjrgU8wiiStAX9gsqq7+pEawrkHo1
KwlytNOrccjII0TNP1yVrbfo+x5pFhK4WUUUjSTV/ZNSaeHdcmuXTqPqTWSWg8dYnYveQrgIKi6i
eKGW5LkqNVIGs5nNaFEL9zeVorkgw3zpdEIekOFYQ7MoIVry2YpcZVpfmjkhvkOq40SMJG0hxAPQ
kG2fIGwktPq8oeUpYVHFmCwvuVHlYjCIzZgcO0bEgthGp4sZ1apd/mJGocLW1kWl+Ou0Pera1ka5
h4wsRQTie252K3bKNhqavm3PYixlLkrsfgOut1677oQ9gYIeqnq0z1ZcWZRreq0xGPkp4nUGoqC5
ltbGxToqJOe2arH86DotHs8tvZFDQDJg6QBD33pDhJ80DcmgXoqRua1MikwdUXrEnCTFul/GuYOq
jWSjuXaHCs2kh646PysEcMpNnezoYdFlTnVYGyKkooTPd4nyzp3uE6dOyOcZqXD7WZdNl9CW7eeR
Betniq2miwoWSYRYwmvBXKKt0iIlsQfjxhsKWFrZrCeYJ7LkdybV6mGqC7bhTq9Z9aXZT0yUnTow
WHKbMk9EGN+AiLuL41eTCPUnkt11EnGmyfnTsu/A7Tb2xRRVaFMvif2rScx0ab36cPXMFEdB7L0g
ZIxR9Iz5rYXA5lExZv0OdCgnbhWa3qYmrapAcUsQtqUltfN8EJ0RFaqd/F4w0z+ii6ifvl5rP9m5
sVXHHoVfl7r5Md7cwmlrQbQm785jjJdsn66Foha/v76K8fEy/G0cRZQDOQ1hP3u/QbRdOLWr5DLg
fqI1lGETlFfGARRIaITVrr3yrrW9cleczWfpDjDQztsD+I+0qN5ZEQYTv7paztwIDcOJdfKTtvn7
X7b98n82V13jDCQp8MsK3/HL8A9ItOgPWhb/vthlIYaeE7uBTzxf7y94dPSsaThM2XZB8T+cnVdz
3Nq5pv+Ky/fwQQ6njn0BdGAziSIpcks3KEmkkHPGr59n0Z4ZNbqrMZrtqm3LkriAhRW+8Ab3x6N7
+OptP3++PNund//xCIuAI5oCMIMjI+C+7qrVbYCwFf4Wlwc590Vp5WC2SFuH+2DxGkqrtfSKuK1L
WpBbq8IimQ2+xpA78yrkSsTZVKiwC9cXrxI3wORCNIE8NIPrg9Ea8s6Mx+yhKYtic/mFThsGyPvJ
oqMtG6ggLNPWxMjB1aPnAnC2AFoU1NS1y94sfgz+bF5n/QiZBHGE5rmS6mC4MuJAWlsa6kkcBQcQ
jibpjYFW18cu+m0tgjOkT9YMqdf3dSw/wkbMSq/pFPwtSe19KD9SED4MAE2+SqFmXks9FPy9g3Pp
toSrRWoZzNHaBjnzoekOfsipMjvwKI83SBFi8ov/TwqeqtG/TGBMgFkxhzdmkVfEAZmu/xy6tMRz
rOsJ08xASR1XjQaAXJ2sZd+NUJ7+0nEMmrxpCvPvlz/bmTYL2peioEgGKqoOi/IK/OTJUnpA9Upi
xPktPQ+wmU2jwB7LJ3DSIGgjA/S27Vs1HqBN+2aMvp1uc3zfWsDaTfK9yuzooe+bWWC/sZIhZGxL
eOLKPO9TNdEyKLMGpDWrqqRqLzkI+Zu2b1doRWPysam6qmxWVuOJcBddUvArdAIN6qQmFOzjac/n
OejgSkJbTRLa+UmbaHe53/Rv9VQPD4TVJY7zuB50pJ1T+RNn5DJCWbDUn6RwNFsQXtq41XCGkQ6G
knSPoUlF2bUr9AC9HIKEvr38Hc6kjhZPSUMRVR+bRbw4EKicVd3o0OFLBWoGOb/5ydayzqusPHlq
ejx0kSNVfs7JHH0LSZV3MIzUbOVUOvcUQngHxWpEM7lwFpWIrkR+J0A/hhLB4Eg3BO/AnXBHjl5S
jdjLS5x0+obOe2Ji0zOPwzajBvO9mfPkx8p8iHV3nMSSDpF5kb8qXHxLLZU+Rc8voeHnGXWLHmfZ
FnhOj+ZNoOrjdayV1kGxK3mb5NH00Mbh+IUFATNHSaRPVu77m4EKyJb27XRFJpXsHMU39zS19buW
Tv3KahPH6PJZ0SMEm8VBi4bCYo/LiIFRM2MPgQgIdl3lZ0juSNoOCYDAw1asWZmcM2cKPvGoGCC5
ItTQFl+p74bYyvwx9UzaQvcAdsurqp3Gq5VPcMJDx6/BEiU3VEgAZy6b3HMVZE4cRKkXRSkNH39s
kCZQAkMCtzpKcwDSscEFxTJbeGSp3OcTXolR+zWYZXPlGD2dYXwjWA5gDJGIoNtyvJ1nKx0nvDSh
nHYOyspKYW+btJ1ejNnQrgFpRl8uv/sZaBMZMKAyhdoDJLClKCf+7LQSNVpheW03/o7Ulu5km0jy
r9ge5nCb1Y7509TKXCVxbOsHA8rCLzPBXGtD45ousaUV+h2CD2i+Q+hD/mMGKcrJWgjyFcCd6nuQ
1gEa2ZP1ox5Medx2sHxXq+enEQDvgQyKEFhDt2a5oSsfj2ok0zFS6B3pPW3QUeCaVj5XMTWCKkz1
O4LOCpaD3m8wv40Pvm0NmBTBb3WlScoeZiWdrhBpojQ0+9ZK4fPMecPVQ8WMz8pCRm3r+LtOce2o
QUhjs0kK4KmaH0r93VQEIxYS6GT9iiapeWy6IXipKUcCgK8lFWfAulgzSzozTyrFV4HKQ8GIIOb4
QRpVbuJxUilpj45x1cK2goTV6jdU3tfQnGfuJpB5oGbRQQacdYLOUjUcwXEb56Xn2NzJo91e57OZ
PhlWEj0piMp0Lts/2HMbdC5GTc2nVDOCm0Yxyysrr/sDeNz8PnFax02iqjhIEoZlCnlXstIkOD2D
KYBRk6b9IhMkLPvBbQg6oUX+0pu0Qf6qjU0Lj1Bub4oYIS2rkUJItX15ALGqr6kEn1b9GFqgPmxi
A7o/i7Ckw0+9njXMR0ur7icOcpRxdgl4TzhwY1rQQbaj8VMrB9GNH2NygXFH5fzo43744sh9I297
0NQ2bLa8uc2jMM83c5NZppv2E+ALHJ8UbeUSOD2UgbdZlF1pBOFwtjyirKaf55CT0tMSO72lihFs
TKWe/j8+iW2CWqQ6jKjCsvPmVKToXQ8vyQ6K/inB0AwlSMV8G4laHtqmGkmG/aZ1c8LxFYGeM1Ig
NjcxhnN8FcrpSxCaCeA9lQY78Xy6RFcGQkA3jRn3HhYjxS+ghfF2dAofXxMW+KfUAQyHA65WfYHC
YO6jrPE/V8lcr9WHzz0WfXfcZxA/ZQcvM49AdWq6c0XqUSuJ9U0G/eepwKXLtRIHi8VQjX/otQHp
J1M5xOpcee4SORm3yDNZB7/KSt1DF3cNG3/mQKH+jxwkun4Ak5dxvzSCrUxCeDpz3M1PGfWXLXVC
A+M1+myXL6szQ5FE0t1AKQdx9WXTypwUDWkWv/EKBxGKGskGXDCj5K4YzDW8w4fv7nGoIyB2eHp9
HAhAjI/PydDvGh+/wNYby1SfPkETzLYOrcT4ECpBeQ8bHD/WBBMYLBKLFsxHbfoQSBtHe03imvpM
gWXCcwWAUHHx+QkfNLsIgFdZ/OZGtyTB/sOs8BrPtul1VjUErx1iHQNeTiZb93bfauauBZryDTyr
8orKSvOaQs98USTlp+qU8guUO/lbbTbXdPjS3dxXSb+dnT5CvCSfEQvxk2rA87Gpg30RW42886NW
+9w4jWwA55LBErUV699ttQjqEfwjZFakFLS2J5U9nbleysLeHUvHf1cGCJL7JHVGZReC0elcRPbR
uilyHJ/cYEByg7paGtBZsxLj3QH++hL5tVrBawrGH4PJ7LnxMLYjmNF+fjWmERUEJYOi5RZyJBEu
tGYF1G/Qxl+pynGy14G0TBBLzfRZC0xzLYs/PXbpkqE7JGRMxfmyKBjAdoeepVMMZTr9A7mzvtFr
Z9iViaFeoVsSQGkcm5Uz7aMttlhUJO40eIRqm2hNHi+qZBi7uakJQ5wJNp0B/OvWgCX/MMeySV12
tMxNA5ETEJ7UXw30tjb0Mrt9qmXq51p25h2gMf0QwNEinZMr5xaLSGMlAv2AKi8eUjg10BgWGABC
w8VDloOsRqHA2hlxoWyo9fX5xmapv3dDWZIbV7rRbsNR1h4nqDDPk11EKgBNR0KaRB6N2kV9Z0TR
j13guIVTQTXWnVlEgw220W6HSwGBGFS9O03pYwvEPDZ5G8VAygI9aZuYEmZ+NG71qoucK8hpwaOF
2/obHNAp8uzI0d6imVzNnZMk/lRPpv+zafOu2wWOOX1CwaW65ibE61P1Nem9beGzrN3aYvcv5kiU
KIXSnwgbluGcZviZ1NFq8CzkCraW7CQbyrXxNgfY8S0KrP4etLANJJPGjEbo/qkgxrxNe3Pcz5ka
eomCrfXK6jqzpOmuAT8XGlEggxchJoDGwPbNCifnWeo2FaJ7b5SBlE2dBT6O20pPVytcw+ueHMkW
0A3AFVR+QG3ry9PfbzC+rNAh8epUyg6+FTfX8PSIZkprLXI9DScZy1bR7JNBLVDqWCxMbljaKoZC
sz5HR2rrj1L1RuNCeY78MP4m6R3xpBEgDE+PdXgCNYvPBOVq4w4XLOWtVpVfZt2hQDhp87NRWdM7
4pHt57i259fL99TCzxlyEbgKgFAY9qCdTWwnPtVvBTqSgNZqyqr0MHu0rf0ctNWAqwVeGztdqabo
TokhlGxKpcxRNKhnf0DwYBxoc9pdSKkUKcfZK6jwT24XR13xKetLbSUl+ZA6PFrDPCTde/r3WBhC
uVpEnjkbg6+nQXqe9OT7SLnq12Rk4HOdTPVfLWNGlNcazelnUMbxSz/LCB5B5SbYyUHP616gQNvz
UiutgMQqQxYc5L6EATF0CCce0KEkknc+UsgWNsie90O7JNBLUMMozCT9Bh0ku9yqekoDyZZAL+4d
rZj1lXD1tJBu4YpDrVZIzMHxXZLKdKvNrSEBRtP0mX7oY4W+i1bpOzu0euotqb1BELDfdhSKvLCj
dulAo4V/R7N5ZVmIHbiYcfjalKexHiG2XJK4Wi5RLYX3yjDZV5tmqKsazT5UpesgCpS92o87sCoH
a0IPs5oz2mrp2sn1cXqfPoMJusjQdYqHi/zP5/jEGFE8g9oM90MAYhBhZNX8aga67bsNJn8e8BGC
CEum4RQgETPICg4poB4eBLxk04T5fBhy37rCXl6+c3T6kH4nh7f1YHS7KPcrRHXGcZ9WGmYnPqU9
GmoyNP4k3ZqFXu/Y3cE2q2pI9U1b7fCvKzeF3CJXXtjqjV3X7cvliT89pFQgkUgXkfQC8ZcXRZU4
RqCycQwCm8bxn2d57Ldt0Vk7tGWrxz8fiokVvEJAiSBkjnc+SjZJ3Uaw6Tp9oOGcmuOubOGBA2Ev
VspWH2ip409JAgb8kS2MEQJf83is1pKmAB9D7tJ8Rhe3GiZiNigsKXWIjYL5+aYonJx6O3JLbk+e
s4HAPWLOQ1kH+2Yh/DROrmxVcszFbX6Ty7Q7zEUKhXwoqldVA+sf2XxOO1D0hyzMpE8Uv5WHwLHw
Xomj8kqv+mA3JlmXIsWQywfNnKpDjpvIbTUV5Rp+5KRMR+MF5VSNqQWNTOPj+H2VqZzwe6fKnliT
+S6HeZpvUF+SHhIfPMmOu7qX9unYdDCOKaJFVyTIyFYG9IeRkBqD4I3ApNI95lS5GtsuCF0lN4xy
Mw66fIWVNSyDarDCDAGS1HhR21L7eXl1nFzRvAF+QNxhbD8qIosrmpCwnsM5Qdgn7qN7pfPHT2Vn
DQdnVhOwlg5FkjlaO3bODkrtlA0g+CVLQWJ8ONpIx1gJXOnQPpDG5cgJIiKG9p/515yM87Pe2qvu
ceJjLBYnpS4ZyBscK2REF7dLVKB7SJ0P0qGWFFfYHyhXZU1M74JYca79RC+8mX+RYEjoEE6qidyE
HCJw0Sk15IVYWiv5n5QtmHtWBwUlQP8ESYtDQNMRoBxS9D2NiLEqWv17ARpd2ZRnghQVwXfx2tw0
p95SRhCVuaOjwjEi7P+EpGgWu7If2+Ympt91PYUDkIVsbKZ+FxZziA5tHw6gd7pq/EJA0eRb9G66
cCt1JQCZObAn36WcCICQbBRERRiWFFwuL8tTcD9lHEJ+3LVFWIWn6vHOotaQJHQuwYhPtX3bRFnw
ZVKr1IPMGR5apzE2fpLp9wXCag+TDmgSHZnx1qz7ZofU1PT18uOcOa4p+1D2p0j5YX90/DTdHA0D
Qm6Zp0Rd/NWMM4TBA9P/JgcOIdXlsU4Ls7w6tyFfiv4ZXQAR6f8Wqk1ICbA3OFQCxx+3YWRew63b
Ua0e0KxocmrD0VeWJdJONgoSWbpfGf/MPlFNoPI6x5rw4VtMPSbNwEMRn/GqKc6eYqMKtzoqNEC/
uRXLOR5eJ5rbn3CA6bZKU+r7OcpxV5Uy9bkZjGklKDyzScgdQGDwL7bJssIi1X2l5FqYk6CAyglM
ybgyUFdf2yRiUheHA3Gv0P6lZYyf1uIkt/Q5VMPeoVdMyovhkd08qpNa/6U4Ac1HRcIwdie3EvIu
lA4s1A3lJnQbLUn5YzqXWZLLQUxBOUur7eXvcWYCuLcx3bHpERPDLz5H2NkyOFo+R2BQXGwRX70x
k8o4XB7lzApnDOYXAQLQwUu2MPycydIjTHwmG+WnuY+wwktjwNiIIqzs7XMvBGiHzEzHNwB08PH6
tguHDrHDsYdPgnNDBg6s1YZc93T5jc4NY8PEcChtQKZczhv+E6i2tfCRihmcrN3ozg3KNGteW2fm
jeInhXIWjYDKLvKqIixUG2vYwouVIEcBTm62Gs7bFRDdWVnZCqeIH/CEZPjcFQwE0GMRKdcGgj8h
/XPQTgPpgYTaalYr+ac8Q8Y0LRSUAWdt3th5Yd2pGl6KSZFLmNbqzic6itKmk3vC4dppP48Av9Yq
EGemAoQ7D0gXm9bd8jpTSjAL8LRytEBrv3PpWcnv6hyYPwRCw8awmZjxEENdvi9jTS+2bZr3j/wk
+psWC85HwEnOcJm2RpRTNJUby60BIK9hVc6sC4jKApEO9kKIih8vvyKIqBkCO/SoWdSHToWLP2tr
V/tpZZwGk016hxg1JXt+1PEoeLk4QES7GpuuGmn/fkQYt5y7jYpDIKjaKNpYSHndx0UT3hdo5aYb
NM7Dr0jlvs6KpG1MathrZ5zYWIszDnNJTQgTYKlsLg1+8r6oQbPq6CYV1vC51FshQVclv9Bwnnf6
MHVXgIi2Upy9Y47Qb/XRKfcDZaGVA+2USAf3gOxXrBKwoydpvtz6EphQmfLiALOTZtIvZ6iKPXJV
6Zb2VvxQUx1+zIO5RZUXbdK4nyYw8cNbYquf1QGNHrvu9V+1XKExAjZma1bFfBjbEKmU0rJW7kPx
pY5nDdo3UkOU+fkPW/z4SyJ16xhlzkeUJGCwbVPYd+ipOjepNuKDBLdsL6WDvdLwOTMowvvsdGgT
eKzoi0U6l3nfGB3KS40/c+gjg3Wn9HDJqrHAkN6X8k1Bh9C7fGKeFoMx5WWBYG/D9oXyuoiQ+9BM
VL1rKm+ss+ZryCJ6KgDJ/WWXg36P2iOyaCjAOd9NM0RglmqLqni5gfAV7GQ/fTHDNvzRoPByD4pA
FZgza/raqbn5uvKcZ2ZHoFNA3YDXIUgSv/9bhFQBg6hio6w8vQf7zEGPrV+q6PNftloHGXeWmv0o
9Xh6UKRgfJ0QohPUcz2zN37ZGtsIqL56VRRZFm9rotfr2o+TdxQZM/SN4hFh58vPK6ZtsYJY7SB6
CB2pby0f1yqmqhxyHjdKtXoTyxCiU+hcOynMtC9D3mjfrDZCTToEiXZ55NMjGT0OU1FA8hAlyEvL
jRQKmSBFip6CPBBCBuF90FLl6EDVrtzq54ZCykU0wkiEIesdfxPUvakLalRxemjuW4QUHbe0496d
0Lddeaszn59LBokVolSBFFn0LEKMDgNJpmdhFciDAl4v7B+zpgbXkiNPKAGjhA0WXKvlNVeMM+/I
thAMOAIXaqiLdYekV4rgoYxwi1JX26DpnU2u54nr6H2wEo+dggMtQGCAUYDRAewkVDqeTzuPQfgg
3g0EPcltrwSR/Z7XEPWE5ykKt8mokUCr8BOd3Wj5xrC1OJvmqzI1UdSXJIQwXSI6bGdhFEno22Z0
Kc3MDgMPVbxaPQRYGyK3HXTV1gnUyt9I6Kd+K804r90eaL2DSwLR98oZc+bb0SoWvG3htcZ6OX6t
snJAUWR+6SWjEb4QkXY3goB6a2BG+Ai6RN5kcxx/vrwNTq98wiWwviT95DRgZY8HtQMqe/i1IOFS
Ff62pCLqavEg/3l4xjB0BIAUQwJDcuh4mFHBXb5RHFjb0aRCYZjMz+Y4w06HrEI3kibtAXFNWIZ6
WV2XslGxYGOshEURGEVJJIoIrdwpavy9MqiUoC/PgtgWx8eQDqSKQhWwF6FnsNihdqqTvpQy1B78
Db6ZaQghAWmizWSi6+q2qRnuLw94Jl6FRisLBTlyIr74osAh4cAx4XJQe2poyz3K0KazwdPBcJDs
UWbHi8MBgkGIu6zs6oFm7Tqlq2a09Ko0RWHUtwI3b1LrWyhnyafIbzoEK7t0pRR7JlRjmQkgODIP
QkdgMS8c+0HfStiqZkWlbVGZM3eqDLYiRnHkG9FyGEOtrW0sn/Xq2kjHYVc3WDAiMh88AnQ1b2hN
r4HgTsXg6JfxpfhKRHqkv4ujJpNyBf1hFeEezH1K+JO29TMpw/hraJTze5HQEN45lGj8bVJCQtn2
Rdc9UbjKip3v2zgopLRSUI9At/JVqlvtDch7o2/sZlZkb5zBEis0IH6ufPDTCJO4kroB6wy/NqAK
xztgqAC5ybUsIZjS4zbSNylNpskYD2o1JVvgvjq0xnDcKbU53FeO1RqbXi61NySRzd3lZzk9q8W5
CZ7sI0KgQXf8KCWSvMTgiFE2Qfkdkq9y43Taz2Gs2j+l/bPbGQRUDohQ2Oni8PktGJFCK8qwDWWg
evA9RUliur70LS6/zukRRsoHoBpeNK6KxITHozSqH4dVSzKUNCGLos/t7VhUa5HK6aThMkSzAN4h
a4+b/HgUtS/QhDCVxIvCovYEYHKHEmZw3ajG25++D/0BU+NwELblREXHI1XkzUJ6HmvYJM9vHN2g
po8TwvbyKGdOIADVOnVEEQUR1i5O/hY7Kk2pfPi4Q+LcReU4vAcARTZ1g2zTwNJ8DdI2duHk4prc
zb2XKl2/QX218oK8puOJus5NGkTowiedtXLHn842oC6FSBYNExRflk0g+gqK76cp5FO9evOTVEUA
s9EeYztpv63Mw+nGRANDqN/R6AO7vNyYGuo/HCGJ5CJN2LL9ZiVxY0VtrgF/xtshHnGnl7jTPNCw
6sY3w+a5A6bzQuis/rHKAp0+yOeAThR08sCNHX/6OCcxHGgUcd1F+NzJ83gw1SBZy3ZPezNEhw5p
ONB+4ae8WMuB1E3gjRBizNU6+eIQBLiRTX8G6WVALLocU6FAMj9p++5NI7vcIIPR/7g876dfGGQ0
5Bs6YfS1Ufg5flVozPAdubLgO5jRLpxIFiludGj0V2uzeuYa4x3JiLjJoF0w6PFYOPhx5mZ4GNph
gR2QUaSiWh+lrXLTF0aOWG9oGL/SYrYiVwQxd9PE9ez5sg54SseZFr8uuacdMjd2bK2EfeeejmkQ
UfMHUn/50fNJ8welyTKqLh3hV48i416F+/vcgrZ8Rta9vo7lXo68QIO9ZKdRsEen+9HObSgkE4nE
IdAQLVh5rNNTFQwwGHsaDIRE7IzjOcN4Ig2lNsmwX+lSsG16djCR4/7TqwiMNbBmkOz8WyyI41GU
MW5l2lu5R19K+lGmUXFDK32m3W/IK0W4kxdiKMGJFIc4JfPlC6F/pZe5DSDFGbDk62Mt2JO1/3EF
l+YEOFhTyEig+LiUesp9CavCATF3GArlFYgrtLtr29pc3jxicxzFq8TrQtmFRcMOPil8R6k1jz7a
t15q5+OXKom0LxqaZC+W1sgHcNCmG5hyfTUiz47G5Vz8+VfTNRMcHmfHR7Z5/NUiv3eK3CTHAqwi
iq1Ovi/tDoOYAiOny296khQBBiGT5bMJa0wip+OhqBhkodSgw6GqBcJVmZurChZV1yGRstauKaIC
TDqdWZIviIn8Q4i0BAPZA4e8XeEJQm6O3djQIbrnUU2TgaDk6uB4RjL6Qg5ACz6ZXYaJ3QS6+3ta
UyFz7ULT36IAUOA+NILh+9xq0w095G5fIYeqepliqmDns5wrJiiNCfI//e8ZiI4zQ6hWU0Cdc6B0
j0AfzBYGSSUbT1hKdLoL+QCgFnVR3LdCZaqfQ19tDU8PBkQn/HZA6c6qhym71i0VnGbOgefBxkaN
TQ4kjJjboVfgMbd6Em1Cs1DvG8nxY7RA+uamQy8JCfw8tN+zcOqvzHJMJcyO4hkxfHClkKV7s74X
uk4xqoYDhotO3WmhRydf+h5b0XDjhDjiQISPNNZDEGCZ3Q2W9K1AJfE1sHyVJnY9/dVZjfYWxIX0
rZQjI0fSxwgLt1MTy+Hc7aR7HHIl/NX1oUQxkIikuu2F2s2m7FsUPolnkORL5BkZH7AusXSY5TDa
jzoCPPssMMPZrdQSDUi7KCH74yEnb6RGdb5l+A3wgpDF/ioxvdVduZMxs5ImWFyf2lDnUFDQSQSM
l43YInXpZJrbzqjwmkrjGR1nlGv5TCNO6fGObmr5tc+KTEX0vJmR6Wrj8blNK1XfWIgKfMGHIcs3
ndNiWAL6trbcAix6tYH0QsvBUCbEixpo26U7TGX3MmNv+IwaOt3luKzafJeySgKAgOVYbB08FIvr
uUS6CJXePKMf0KEvi0cBxfVNj/J277LKTGODrjLdqbo2cbka8xJhOZJHddyYgq62Saw5fYvnZmQT
oWuvusFoK181BciJGzgGLkNAqLqXzslmGW3BnqiO0m9iY2Q2FG/AI7rxyZG76iXRDR1MHzAoVghZ
3y0FelnxWqUBVR0RsIQgorT+QW6RXPTy0KoFWd5GiCObwlJYnieISLCfQjfwB+sLCh9x4WmhY9+X
c93faswmP84KhKmc1uvzdobjiCduNQ9AyVNhUsBCtATWLsHQrCiw1qAuy5F3+eA5PWK5mBRFROGi
dLe8mXRAAHOXEuwqFYQYjz5uuHOACd5WUaR/nkdj+jKkJUIluA26GZWVlQj4FJYodJcEvYxqkCLS
m+OTr0HqySl7ynUZihbQ2Zx8w77NDpU52OAwZnOjJnG/R+xX8zQb1zDIyxRvbKBZChAVlzg+2nJE
9Y+XJ+bMPUoJVIP/+G+98EVgAJBppkuvI7sul/anIk/Hp6aRnZXpP42KeH1yAMpGglgCMPP49SnE
qJkcxpknDbQ+hnnn6w6myPKzERg7KzdewBLdxvaMKiSmr5MOLKMK5E911q/Urk4CVbDVUMeBgoM8
Vwiajx9EUUu7HVRYTL42+T8cTCE2eTE3N5XpT9s/nVq2Av0FXAUI0KkLHQ816NWQEn8K54LS2pda
6v8qG+uPrQto74nmEjVUCCqsruNRdGcyrIaOEs6ZbbIb9EB/jqImWMn9z0wb0Bqh4WZR4qKbuBjF
HMlxS+oztd8neHXU8w57M6F6aq1kcKcLEpCW6NyB5DmDh6k1OuQWxtyeYbMpksiadn4JJPfytzmF
3fBFsMWkOYi6oIDbH79QZzRhE0f4tztokOCWlFO38WY5me1t5+d+6RbV2FUIs+BL4ErxNLxWmjkU
3mgMsRCar7pDp3Vpv7JRzrw9uwQ8IBUdzqllB6UJq1Sv+wGJkTo3t5AS7W2ioPyz8vancRG3DlER
1VGKpCeLRqV5GKmFMH8aIiwNxjB5QlcGqn1bVjsaucY9xULnszJq2HDnBhQ5VWpDvCdK48FS0vgL
c4N7GvV651lLHdOl0D78+VSY5LMKyBz0SAj3j7+QP49xHSc0k5wAqxNZbonCHdgyl6fizITz0z9K
t8SlJEnHoyRq1WDOSeXWShUs5ZxuuJfTVFlZbme2DxAjXJX4RxRfF5vU6BKzH2KlFIY3Neo4YO2M
LKquUl/P177tSQVEcPTFxwU4AdDxxAfALwru84pswurlhxDnmJd4dqYvXWSEVyqe7g9dpySfAz+I
sLBQzVe9T4znqidbvjy1H6nucV7Dk1D1Ahcg3FuWXzAsUf32I/B4Jtpi0fXkz/JfYdK1P8hFIlBf
cOYbd6iG3L5BFUx7UYYqDq97M5pSL7Nb/cmnU/NFSQoMAPOkk91ULbrD1FpjuE1R6/yJICuYUpUi
703qTGWzm+dBfkvaAVtU4laq6nGZZb9sf6jVTREUFBQjfTa/XH7P049LowVwI50GRdC4F0uojc2x
VAAbekjNxhuudh3d4lj9S4ExsjLUaf4ELx0tVJIn0EsokByvVoMSMpSWlqE0LVKva1mdbbeMC/3e
1micXVn8F9jwwajWPEXOjAzThMYqVR7qB0sAsFlXE/JAmAuN6tC+5DHi15hrNDvNqrRvapiMO92v
kpfLM3t6TFE+w9GB78h5JX+0Dn+rOCOH3bCCEES15wbgqD8YxiuKXsZd40czoUSyRkY+lckTUrPo
f1LAoOvJZz2e4IScR051mBRJolRPmT1jkqzA89R2VWB32mEKtKDGp02THkPVgTJoJ2X6ZDl5hyVZ
m4YP0eCT7RSlhKqXAo70KUHWe6NhJtoANkBJ9kDnp/pZNHn9GHK70AY0wugrjk0Osp+4cT000J/x
ecxpJGGHJXWu1klxui2DIkluRz8xJRc7yAruVlfWUMJsKVM2pg6YZkMapv+SrKnJr2L8oHWXaBcN
2arGqDSak+mvWqqtUEAb/e5qDAgT3JxkvfvT0w5MBdteFE6EO9Qy2KsNTEkxMMSbbG6aWwr9HXQF
DJR1mAqbyyvkBHFAycIWaFU+GvoDjjjef1shAVQrW476jpq2ld4lKsQwodFVX+FNUl2RcQdQKCz1
3i8S1AEvj31ydTA2pznRA/U++taLtQLfSwpgVCKfAiPsGgQCHDzV0f6dOfzXz/G/g/fi4d/nZfOv
/+HXPwuMa6IgbBe//Ndd9BNX0OJX+z/ir/2fP3b8l/71qXzPn9r6/b29+14u/+TRX+Tn/2f8zff2
+9EvKBpE7fS5e6+nx/emS9uPQXhS8Sf/X3/zb+8fP+V5Kt//+XfMZfJW/LQAl56//+e3Dm///DvR
8W8TLn7+f37z/nvG3/Pq4nsbfT/5G+/fm5a/7PyDwh/wXdRsKLSy1P7+t+H943e0f3CRi6gBQAFf
RhSZckoC4T//rpv/MEDTmCAOUFDhf3J+NkX38VvqPwR0nFIRBwAy6+Bi//ebH32j//vN/pZ32UMR
5W3DD2bZ/XbzcVJRnOQHmbSEhSbsIlyWkSakRRmFXljmgBGaKd4EatOvLP4P/MdyGBp+GlOACiuZ
1fHqTwcVuykfzVX8CbpHU23kl8qUJZlbrqof/bHovqjUs246oyhlN2/zfnR72cEGNLZxr0db0pJf
w4Z7C8fX3ia3n4TZt6mm0o2Rm9lzmExpdpMYUKnxfJCNe2fo6RJTZJfwQ+7GuNhqam8PLoKe0tfM
V5SnIY1grCXYCu6nwQKvFGat8xQV0KFofRvyBj/K+KZKENHx9CaxP3GsopD020r5z/f4ff4XF4eY
fxJNEN0EHeRFS1UZ+iG5AUyUipiP8yHqt9ZsP+n5l8Bgvf3X4sP/PpC4cBdf4GigxReYQ+6JoWEg
tBxfpxJD19R2TQ3VzUHbEqW5EFuuWxTLLg+7vI1Z1iJyB4dr08g/gXYGUdT1Wi7DGZsIr3oIH1sq
/Bgu+5a/03F8h93WWivn3QmbT4xK/0Boioii6lLiviLG851h9JGJ7BwhBBBtk9SCZjJl6kMF/iF3
G8skCU3UeUMTt9iPk15uUjbLSjqqL3te6BIBjEVaifQArscScNFkOd612Si5rVnAIoK1YdxRHlVH
N9LGSnPRdqRuOoGFvreDYBg3epNmd1UUG9FV0KcOZuVtJ9/CGGqB4/r19BoVg/+oV0n3WeoKZ7ou
awWDyj4RNq86DOJpryMPXu6q2gStGM+Tdtfw/98Z6EreWKFvPoyS1g9upuFax8VrGT/EaSPv5ExR
UBKudXPCnjSeHsugp0QJezyDwwwdf0fVq6Fk2qcI9DhGE38jF5WrlcNCrMTfVirkJ03ABHAUQuNY
mA8enxVUx7H8nTqs6ynuQ/o0q5fJl6Yf5aiu6Yd8XPDLsdDaIWoj3zEguB6PlcFuNQOya+RtFCQz
nNY2Pbvp2lsN/6SHuMXFCvKB5DWWKt9LiVRuYRPUn+G8z1c1ws8psZ3U3RpaWOA8XSOYqsXxZkx0
OtiXN9LioPiYFWo01KZYRirlgOMntbGTSvAdDbwpl4Z9FjtJj2IObn4cmOUj7Nih2F4e8dzkUH+E
CSnqgTRBFmFDF+Iz0049eo/ssUcjtex3X83y/ttU1kHuUghDPLySw/QKtrQjIx+Lf5CnIbr6Vys0
erxe8qdDNUdJ5g6wsQ20ZrP+S0S/EUR61Dfq/vITLy4zMUfCCARxJ8weOHYW0IJ56tvY1/mabI7H
SkOdztWMnM1+eZiTM01gtYAH0J5ERopi7fGnmHoE39IZPMmsI/qBL067Rd/3qZLm9iFVCVXLcmxX
ju8TChLvxp6gkYzfglCjWHx/g3qvpHaZ5MoAKqGD+NMc7w2nEjyHoiu/6uU0z+7QWIEGyHBM+32D
iSB3iqnFz5ff/8w0Q00WJGlRqqaFevz++tQLg8tCcjVUd7wRl9hdGM3R7vIoJ4Vo8cYCaAVbRNUQ
fF2kkJmRgsU0SvA1cy8fUjMptv+LvfNYjhvZ1vW73PHFDngzBVCGRqRISqKkCUKmBe8SJhN4+vNB
feNcVZHBOpqf2LPu5kYhkWblv35TlujGo8xKvDLMU9v+OktVXSUmzGKsoZCmzWWd/QD9y+/ayicb
bkLKgEgZI9q3f9yrQ0DlBm8CrJ7u7ukQLC3Zb5lFqFNfZWPsEDF4RYmT/v1TNsQPHBpJ63aYnT6l
SwXBQIHQwrQwxvdeK+uQPpP1/Pa7nN9MGOeNicOqwcWG7urZMvdQFxmrYpwNK6v3mjuUB2hN9THp
rfVOuWV6tOyJBMvaS/69MZxcGN6oSbb1St3JDRYQdVPxna1XkzBoBxdifNzxZsWeqs3KPGS+aQ+F
vQQx5irtO0xStM/esiVlyi69REN9wUbafgJSJLrzG/bD7zgd4iHt9cn2t8NG5laEQVYViwIGZF66
xaM2yQpB6pgehsnCaMzrxA1ykOlYGq6K18obr41KcrKm2JmPEPkugazbSjo7nlhh/EbaHjSFz3Pn
8KbGNDH3U8x3hXFfuu70kEIB21qs63zrV0YnLqy61yYD5+C2sVFEvThmVKNyq7EMSGA+FrU9vcwb
G/fx7w0af5h01hDnpNS9Q264fH57Gr6yq+J3Q6UBRrWhU2eTIcChtHZaOuAWDqhxJQggNdBUxQTZ
iRyOnQtNGGebC3vZK09lAgLaABixq543JfDsFnOlcGnq9ToPddmnX+Rc98ZOWBJmgYO6FCRpXi/F
j7zAb/iosAoAi8hwJlXBOttBBHoOObk9rvPLavtxQYNxPLpu01+nTZs4yCr1TtvREjWucfy35mur
nrRfy7iljssa3cCxn3X9Vw4LMT0SA+QbUVqSJRtNdFVpiQbL+h3XoNU8BlM/JHieQEUCO7b7CmZq
ssq9Ufn+Bz+16zkkWXaYjoY9OcvVYNYQBFS9Dk00WK5obwZy0Z390gLAs+MHS9yTTfHR9JVF+qVm
4kOVVVNAJkZLD3xqCncKR2/C/1IFVQblXZWBCBc1Obg61vJSXMwLicw2kt4mHmcdbwKEs+PICrRq
cvSVJRyY402SSrlDRT1bVLJtBmWpmaKiLvWYqDp5S1hiexMsSr8LgsI+LiWOgf4ydVcF4p27ftTN
+9mSXDDfntyvnBeb4gyKB+1LuM1nO/liOunQzBD9Tb1xf9Kkkfgq9POFjtTZHW/bT6FtclJsWnpo
tmeFiR0ItfD1KbyyjqsGygK8z6QLzY7c6Tz2k3a5RYFnubFPOGOUl55+4br36nvCzoF3i1EoiUqn
2+koyylfFoA/t9CMz4a5DFGBp+UFcs5rlSlXKTTBUFXZq84lC1zgap17M3BC57h7u5Itzf4JU5rE
rveLM+GlsdRdcNXaunlwTJHv/V7l781hDa66vCTfol5E8wltPRR4HR+0wMjsNFyKi/2Ul/spi5xw
MLBF1PNUTacDsgR6mY8lhytpF5wRyKbxitaL566V6d26BAZAbfGsRt29cLa+6BvCF6RM3Qp3ngz0
eHas0xsLgjYjZxbZinOszNS5b+BPXelL6hyDFdtaL5/dX66G+Qdi1QGyXyHvRDuRad5k/SWF0MuZ
wc+hS8YptpXnv3/uH/jnYiyJSSgORaPmiLhuYVXUC6ykt9fZC5L+9tb4DG6bK5gu2+vpeGeD2UlP
koWqMnPcWaUkGk0sGI0Z/WweanI230su/ES063RuRSFJuSP2NEYj19r7Cl33DjcvclaHwqllpIrs
u+mt3oF8Rxs02/YvLNmXl11+7++rJ103yNBnp54s87odR+ABKdvvNtrTLqx0bYxyR5XjhcF5edYB
79KcYE6Y8LzPOyNpbbekrTM2K1YT99MqqhxFhfWxX3T3Y95uImaiJL5f+CLbiJ/WMDT7t80AFgOe
si8qrBrYTSgECOSYf/TovexplLA7m6XeRNVS4jMD18uINK5UW/6a3YTW4M/Yn6kcVYrjdhcIma8N
OTdowE7gBVbH2cnbWK2CJEZ5oVr8DtNeAUJpnRRtKHOVXKinXpuQhMLDrMDqBw8J92wZWpkLLhAw
6GajWY+TVMjjrEL1VBuBngXlsTU17IQ3QyJ5TPMEsXZd07UiR84fRUTXSVUkgtn5wXPXTH0mDQdH
OZRBY3Ef9MSK7hHUkzq0OG5mHN/+dq9sXvj/AsEAjtBAOLedqLUUS5GJ3+7NhnzAuq44tv6CXR92
GIdW2NU7M5kKXBBM+5Ls4eVRxl4BzPEbMmfgzo6ywlgFqATdoMmHWxqZlGCfxqIeidTV5lx7IDF9
uBVF6jj/6JZcP6jZKET89uu/cgPlR0DQp4XJ/Yiz5nQzWZwyUd2MwmOym/wDPV8HtCX10CY4H/1B
DMd59bkq6Na4I0Bp/tzB7yYN11iKj70cVFQ4OIYfkw4DrLd/2Suj45A7BESGewwsrbNJlS+dXrlp
SoRZaqxfJklndz+0pvEun7VhPcguEOlO5f18lQSLlV91XC66j2//hlc29E0nAXJNE/ylMGXRElxC
vTwFubb7kAlC0sGSXrqPvLJYXXPrIcM/8rZpePoJGp90HB8f0lB6QdqFDn33iDLTq0OtddWF6uXV
h1FFgTggTiQY8OxhtRuMdBlpQbZzi1dp4X8jbfuzRBr/6a8HD4CTUUN2zxkdnH3AEm9rx0i3lYUT
2lUGbZZkniq/AD6/kPVzGmK2i4AO2JC23/ntxqvyebEx2qUSd/NQdKsk0noerKs8b4evLiaT5hXJ
Q0G8VEa1UYCLLky19KcppwnJ6Vh98ycDPA299686T0mO0t18ivg/s7bcOzPHCwgHuKe/HxzwDljs
/GI4Vtvs/6NUAFV0/IV04rCCLLrLx2AJkWnYFza37WOenUughOCFcCQhijlnlVlV98AeKU/RaIlH
w6a1zM3B+Gi1mXdLHTtcOAnM7Sg/fyCgGZ9hCyKEPn/6Wn1WagPFsBZyD2jCTvXas2kSKWKtw3RI
hUrDnBiDW/qBZZRWWB+O2G4VYU60ddyV+Xo1SbjLTunXR3fw033vCzMMuB5ftZp1awcj5t7FOIgL
xfYr69yFKgIVkrkKPfhsqpprq4zOS7Sw5bLEtVTkR23R/5aCuM1UuqScMZsaBV386eBko9Amp+Ju
C8XRuRark8HMFuPu7Zn12gJ3EOthqwp2++JAW0lYtiWWoAQPJEEslIu8vwuszaqgJhLz7x+GZdNm
uUCHj8jy01dSq6PXolq0sCPP8DYnOfyqHcCS7DYNLhT7r30jljiud2woHAxn3wjTI7hJkOLD1fFx
OzfEcFWNtf3w9gu9Uj/Cb4GLivLjd3Pm9IVKAgQFElsmcO6NEaW+2LfrmEXN8KgGXPbm/G+NllDF
wfnDNxbixG8j+dMnOuhlO7iL2PNxoQ1LW3X3zqipCzP85ayAJoQxDFTb35fWs/3GMNBFLAMn2Tzh
ZqlrXkJq4Gp4O8PL0sPbY/jyS215UDRVNoY3J8zZJjAVGHlpUCuijeocQ4npwxSi94W97ZWqEwSP
oDrwVSY7+oDTgSsXXBjaZMtbmQfth8BhMkSUk16TZSqPU2Hn4VBU4lEv0+JO1ll/4xR4zQA3Iw1J
CWIqCxc6t5h+lLIJnhR8iXe2uRafBr1JLlGuXxl+KJ405ZGfbg2Os1KvmlsrrwOm1UDQRNjj74mm
ZJQB7djE/PL28L+cwqAFeLlhKUZFDtnvdFxsJwETMUBIBt1DDd3Q6Vs0t44aS6jt6BPpU+7L0Qnf
fuwrleTpc8/eEU3GpFpMMyMSA5OdI6xvRdfhnIoneuz5tfOhoid6KDBlRsYwuvfBXH6ry2BFNoEE
ZD+PaGOXUrbf3v5dnHO88OmhxA/bWkvcUKA+nKtxa3ehpRxg0evqWd89DMuqaR/1bq2qa3xbnOJp
bWZyQMw0NX4R+JmLSOSJC3mQHKLuwenmBhc6oel3jdtVzr7IJlwqQHH9J9p8rn3kw1feIU9T81Ph
iAVTA08JutUztnFUxoGzC2AFLlGrr4YZUpZkVuh3SaFFPm7ilNBDIMrrGX8yJ6adhVk8zEHUJM66
GkU8qtLiciBd/Z/BaZ3HKeBeFa1STg+AVIUZNqlofsytkQ834+RsuYpOZ5eEZljKifiVC7mRkul9
W3kgnpy1W+N2bE3CVWCELM+WixxxFwiDFOM0WVFgE0jY3YAd9ksEmR7Xn3It5Q9lEuaF/mdSgj8M
nFvILaNLcsy4UDMhJXiApSL/EXoFr2RQY7/g6a5Pwy4VZeKFy5wU006fJsoqvR2WZ4di4TExpiaU
yrP6g5XZY8qm1NpdNA6WuUAWm4MHaSD322V921rRMFPzG77EdtXvuEyH+jjjTtw2pvXFIyfz5zB0
lRkrZ7av02RusSdz5vnQdA2ptobeeSEYoaD0IIsSyt4wrj96a+qeXeQ9eSEs4ri7xETzorgKmlSs
oZAWMdlGbXn13mkKLFHNQow2xAJhB6FhJP4jAlewVLTcnTzkfmaTg4DpunXIRF491oicPw8QNT6r
pX6w+qm4ErkrjJ2f1OKffjCNH+Xct89JoK3vsb5rS0Rvo/PTlwraLO7eRX/X0VGo48ZEqBrZ2twO
14nF1TGqTbemQZ6m4wdjnrwxrLzB+NQQMsS533jMHa/oAhXh8N8ZpGDJ8iZxZwemD+aWVSgM5HSE
hsrlwTUS7Zsu3AWuhuFrz2O++D+KTtjo5/w0e7Kareu9qAFtup5I243sUnpfl8b3BAYu7frec5sD
VvDQ9uXors1Oz/P6c99XmLiWSdHMkeenoxEy01P46Y6bPKHkNE3SWVLjVhJrUIWF0se7ecmr72VR
y7vK9sbvpVja4sqTRnHVowMM10a5zE/DGJ7aosiMsBd57oTgsQsbuqWMG1RLwts57mQSI2y1XbZ3
DaW7uyzQsaV3YYK0eNskUNcJUM4a0oJzeJCy75Jvtlo1DIqJOlmidCUUPWL+1RiFdNlB4cLlhoG3
Ok/OrKUjLoKeAE31JC7BtvJFdSimYv7ZDAWMkX4wUBt2OkZsrdEAgwB0dZ+qumjauOoH9N8ajcrv
k0c+IXmQuZiiDtfpNRpq7AsOhOMSWdNJTGt2CgJ2fZPrPbkYfQD79ajNTrmtw4WADTG0eVgbi3Wz
JHTWN7LY/Ks0vOaDMXHfRP/nyCnCokdew4f3vHg1M4nmUNb5P21gSCJTdC357DZpe9ugd5ZQpZLg
q94282cbnjhbxArgHYJuIQICW0MlnXPdcyI9mOp7rapbO9KAIT/ocKE/TxtMMWEXNECUaFpSMEaz
yuKM/OFPei8J3p0zZ7hfDWdBWbk65hdvzpL3Obs25thDPj0CCKwPwZJW6CyhiSxh3q/WcoCiwImN
Ssier3vfzjs+uTDIEzSa4L4Z2urHOBjZHMtilTunKxDwpbkmH1aRO9/7uRrudYmyJOzsWf8u+6ny
Nt+hUgcZ30yfB04qkmrz8tckHP15KXSTyGN7SB9gcxHZqeXO4BKCIx2GuPP1NWzb1bVjk77Mo8SJ
uYsMNasiwufAu8ZxbxSx3dsIJacxcWPHnnt5k2hTrWK9yKsPqSV7/wDKZX8wzJFdz+3L4lH3++w7
VzZA9CSx/W9wmcrnfJnGJ9uc1XrEpdRE2OgBbW6a+fEZ5+fk9/ZTs6uzUQiP9O8QL3JyGX1LS361
SOmeEfxZ5ZNrrdVnNu/Av9Wx2CMXqevaH6OblNmR7IYeLqJcsNkf3eqjX2G6vk9Ypuq9m+akPi4w
3Mx7Y26aYU9+PC4GvW5hoInSG/u7QtEFCWGT1LeEnIpbAgX9W5kqDfe6tIcULwwbqe/abNbYWl3g
9wlFC51h3k7mN/DghhzJQqY3iSiH+noqTLz4E3wm4yLIjbuxQvYZjo41GEeTkAu2Cisp74cJqlgM
kwhOGClJ9hhmYJMF5CG2zhiBhfduIj7DDSEeK7qr2oLMGUt/HFQVHaSnuu+TR/qgicVL42+yz/zR
aHeesLKP0l+FeUhg74gCY7aK17xOJWtt0QT9TLY0LCMnP++IvJ4wvYpbZt9yTP1VuxvcIMuidGrc
733m1SP/zuzvjY6fvzOmLDs6Ywak5jNjCNRTRj+GayZWedDxWnksceDJ92wDORWE12CRVPfWXIVz
5SU/UjbYTysX95+25uFG2yJip+3oSvP96JptEdlELps7jqXeDRu6S8TZBxWkumF0NGgsq7P6h1ra
/mfT295Gczk4QvoW3ntlGPRilZ5U/OOmz7BlSDwCnVHKanGna+19uthBHuXKGfUDyZAyPU7GHHye
TX/Kr4peqHc+U4Dk4axqg7uqMeq4Nsc6IJ9pIwwNTmPfo3hdyG1GfCnDFP4bGU2dvrphWa4TNnmG
49doZsc+2fe2lhehlwF6YnnmV9NtknvBT0d48gsopk2YdpF4T4G/FjP54kWFPrPvCU+1nMqE6RAM
zOjZxv/JcKT1bVEVZ2VGnafhg650AtU95RhhoflstckUmF3sBoV55w5TcK8V4/jYJVl25+Jgep9l
hrdcN5gOfzAXC0+L2jLUo2hEkIZqLmycI2Z4jFGxDMtXCj6/CzscTIo40SWHhG7k5YzKVi14IDnz
8JAulfmlJAGcXWpdSjsuJ9e7q8gTiAJ7knSzMz1GrhD8KgZX+zaZ9DT1dckcuI9EbUUGhyYemk3a
7M2cImlvWYtBwK6QxNGYGuQWlBPm3qM33T+6g66K2BnNOX1kfWT4hI1p0katw04Ulqnmf5FLmVXX
hFs01U1FLuCMO+a0FDf4Awh4KpVeCcIOqqK8KvGbeDdh92REnddPTqRRRPShCbtAvHPwhSLyoK/L
etc7FVFc/dQ348HUlsk/eGaTd9fKL0oTHLAQ6V5LdKc4BLOwIT1Ny0hI+qQ+VkIrngjSCcjAoZ9A
sveg2U7oYYzzUW/xYCbWxZnJkjJKHMX7MUjLnXKKcomnOSifYUQhwU6CVv/k1F76wWlVbV6bqJSu
W+UZa+yUHTnzZQALfGSqvBdemQlYp35xJABNFtc+aZvvGmAy2lRY5FQhjI2piSVmsWM4K6+adoM7
eBsFrQ9gzOSrOjalT4lmBYp5vTiad1sq3ah3XkUE3W3VksMbUkxN1CuZFqSRJB7r0ag96e9b6uKf
8zym3n5VVVqRH+OYzdGcHHjMTetnv2avSPhtVCfvyMzQ75zEXLeHQ2SIM+mbPzgu1ScWk6NIoluq
h9aSDthIV7/vjCxLrjozEV/0Lmju4WaXya7WZX9o5VzCWyAibQqHzphVlFLN78SU0kWnH4BUxJ7G
OXI6falvxTpp6W7VE0PsulGRSui2xRDbkiog1BfHXPfVsHjDXrh1iboLTprDCptKtiS0GBPxBAvV
f5c0KhKgcK4TllPFtm/LbP0EV76/c2CuW8dsXZAy4rRe1g+lzMpu5+tVMuP6Ofd9mBg9NhXQGOwF
O+6Fv/+/6SpK3ARh87QO1VRIVYiJ0jiTwUTHZTAvIJyvtJyBNHCO2hQF0FrOdcRlhbZtNiVnwOJ0
sJDHn1Nmc7dbMohSvpEwDr4D4Cz174OYxHWmz8N11ankH9dV2d+jOpg06p5N03GjhG7NrT9QZFIv
9EbUIqWpaWaHTiuHf7yySVDU22Q6XLhHv3aL3vTaNEIQqZ/TOxwroZy2Rl6cq1iIafkQy6EYfjWa
6YS0vc0L9/ZXaGukbm2cMIhSG0X3DC7FkMcsOxsYyXZpE3PTazgotTUgL65SP5OMxC3XadgCjbr/
WGp+d98vgb2bHHPGsX5F3p4lQdeHlUYGS4n/kH1hRF4DWrBE2+Bc6Cj4sZyOPhRNvXUHzMQWUmsg
UGVcSANVdDh/+Np7sn70aGra5cIMfNmwhDGKCS2uLf/axJw+1Us5HVlRPNVqpxtNGVgWlGOBxSEO
5/vBQ5qX+9a0Rn2rLrlbvXw2k3/jqXo6kU60L06fbRINUPoNzxZrsVy3pfSPZAkNXwaz+UYZnLxX
NeDAoGl/LbFwsCWG30GHjKY2fcHTB6tcIxFJOhQympyuue/U15ae9LsV0DMLm6X6TDO8uDDS2/c7
xY2gvsLAoTULMRUZ+OlDNWEE1br+5gAX1jUiFm4GK8VP6+TZLf/iYgTCS5SQjYWIJtrRMCVAWc4e
qOeT6juokIPWtvt2RGiY2qTGrooakzPNTYzYUzYnpc/92+ZC0nOngcqZPQZ63+xXSLrXhprgJtl5
kEXStKmK/3YbgBIN6goUD1yNZv30N8pi9rvMVClFSOeGsgQg19vbrLD2em/8fPtZ21c9+wBMsm2i
bzzCF3HUUtOrWjUeFKi5bW8JChPasbC1gJjvDP+uaAzs9HlalZYCHmGpEuIAgUPh2z/ipdAG+Ab9
Bw1MUoy4Tpz1OODWOW66UUrMZBnr69ZcXT8SWW4/1YaQj1rfG19VMq9V3HDsYGxqmRRWaCv8n5qm
B5fcgF/BWX1EkrQKSJ+FzPw7zuyPTT+3fK37LVmYC2Hu+mq1kQBRYHRr6T/UWQuoXWfdIW17Pyx6
ApGqyer3/ZTMR1EU85cZ/G83dUMSvz1QL5fL9rtoOUGCQtFyzrEWpgqsZWRmFFVdxWqF0uCRe7xL
U187Vmt/iW/4cjOC0kqfYXP12NhWZ99l1Ga9ZyLSK2+k/7zQngrzcRxKqoftSpAuVNdFCbxoEab3
t34I3ERg+qAMYEZsrcNtMP74CO5UFFaXLFBb5SIOAqdt3PZJCvnrIWXmseAQxSCVfMGsc91iNTaq
YWav9ocSCvV7QYTfntiK4cqv3OWSAuflDrS18TD8oAUGinPeOyjBJTTN4UibepHeO1gnxU3ReJE9
QjJ7+91eeRQiYQuF56ZhQ7J/OoJzbQpjxMEaEtC0xus4bGHCIIJrn6gLDalXOAI8gclCffvb0m37
LX98rdRDazZnOoe0yuobd2q6Z4Q8VUcvscFXf06VDBMSYm/rQNOPcjV/mXPexpAq9agbAYwnD6so
W0Cq7Cdt3QHRJHt3shGXA9HKayIlLrkYvzo8poVfDQct4oiz0m4OFNzPlNUEWFX8Q8dovjFaaezx
gVqv3v4SL3cUmtF8a9LK2Oo8KsnT4ZnRx5W43WURzWm9vhc4Qfi4ivXqZ5ERJY88ba6+kLBa4Jao
bNzS8N7K5m89TgPjTqyiryO/hgUWW7QszIcuC9Lg+PZv/E2IODkLoElgMImtGgUocq2z32iN+pBU
+ppFK+3A5TnNFVZfEvlGEFXA1SpOtXmpDq7RZPIwKhOPDQhEAxTh0ktiRUKXQpbuCloVbPH7vutb
VH44x0jKyRbyOJ0f7Q5bVlPs57IfST2yk9wMTQRJXaiwoZHXtWOJd1OdDyUpIqnaDameqSttSnR6
DlqplrtBmZN5YaH8bqKfvTrioK3nzQjgrni21yRJzXW1Tai6KOsOUus1FVe6X34Fe7DaePUnEgUA
DL0yLhe76vacqVvmHnLGdwh71IKvVkvKMenQ3tMweYX1taK/8GTlxfKD2GXQwiKw1zZyRz59SPU1
fS3q1gRiIBkYhyiVZwPdxDx7evujbjv0+Yuxj242i/wP6+nTedeT3lBSb2aRpnPRI6DUizqxyAtc
yJcXiS0pD1NKLBB8qshNZ/7n6mek/Nwg+y0qpqS7LeopUIehWYaMPARbHPLV19aPi0gasO28qY/C
L7BLyKeujeeOjmaUEa2uxakaUWKDdCTmbvZVsV5gMr0cDURvEGTpU2ImQirl6c90wbYNRRsvonOj
Duk00N7igrf72zFnobMN+qi6tpV0NpnARJyCxQqIlHkpIDiEgWheyTC8MGu3QT39trBCNn+3zeJ8
u7Ccvo3GPzcH7Gcj2XVZTNScEWITonZLPTbtoUgVBubCIG5sUPZwLZy8dPZvv+mL+gCZAOOJJBvy
EwlTZ7NL6s1s9Su/wDZbbT/Y5DJ4KM1u6c6mMxDeSLCyZgQHk77g+7cfvQ3i+csHmwsGT0XnfC4R
wG5fTKR500+V/RpJlCfvtgyARzYd4wHXkDp6+3mvTJ3tFopHCiZDXM/PBjthlUOnBWwZu1K/UpX9
c0Fjf+GL/mbSnb7VJtrmJrRpM7eK/PSTJtyEx2qZMexza+e59AXq8izYkH1B1ZDtiqFMy3ggX2SG
MDo1pLAjHV06mGASbAkCRmvN920+TD8026jG0KaBeONNdjsd6SxUz7BJ1PdEyyb2gXYAVR9MuT7C
XzPvKs8bvb0pc49w9LW1hhDc2fuK10+g7aaSCPN4ZU25LB4NP/ReH2rQNsdrp/t26fBYwLBTp8ff
aNoTEbNF8o9fWf18RDXjpvtaKivY0YdNUPHCEq7iUoMUEI82GUU7gOfajoMyTe09B73CepKT6tlM
0FXHouvMB+4ksv3QAv8sN8osV1jmah77HbRrxTVlUJURNt1ItFQ5p8PnFTqWEWfYlKq4yDIEprkL
bn8YyzWgolit9l7TEm/EhJIcgnhgsTykEK0sAmrH7keA/CU5ZiZSmC8dreYrx+tGosWzbBX/7hb/
63fyf5C0/rHGXvidXP34p/rW/DzxO9n+4l+/E83A1gTTB13XuQLDct0s6/81PNFM+z8sE8JDkPlR
TKFU+m/HE9f7D1JiSJ9Qo1BwsDv9t+OJa/0HdSpccP7GRC/n/pXjySky5aAJgfnDDRH+P3wv9oTT
lbqIBaemqZ13RNXci7ZNd0vRq0PvqyFGNFdFld5dYrOf7nnbMze1uImdCxb+wGFncN3kOlmSZN2w
E96Qf5slMVWGNAjy9uf3s9Qv0Y1O6+N/H4foAjUjbjMIPs42o5E4r7a0+mHXUM4dBhvuHFejiv5q
517Y+F59FL4JG0Mbk8IXSdFTRSffKCGyGJquQi/YGjHYvGNe39rlvyvuf6gX/n/vRdIeBzTh6Ug3
Tj8djuQtPM12wGVBlHcZB8khLyvra1+U9dOoSTcWFfofuq2TeGfDw7vw/Nc+I25bCKWhJsNSPZs6
6C0TF4tifPFo5950WxXil4JTc50KaBLapayoV5+3gdj4cm7pD2fvGySyM03YNLs1SfpHf+37d66y
5htd+v5NQErBH6v4/b+n1Z9y7NcfB6qEYz2aAuvspOwp/qSD2nbXeZoX077v47FrTVSgvnOUgV8d
//55kM82Rzo4pdC9zz7n0hH7BUSwW3zl7sfUNd7rsgre1Wba30vTupS2cz5XgclxVAU333Yg9KJn
n69y/Gm1SyV2TbHa7+lqF/tho2BUsEy+vP1qZ8AYQrezZ50VWAGctKKxerGboAVclVyr4XRj3ogc
kCioNJ3uoMTRWG7Vgw/54a6Tyr5NuiQwL3zU116aCQthd1OKIMw8HWRZLDOQEz9kCXCHXjwNrWSQ
5Tfz1Mvvb7/0Nj/+fw30+51hiXNFZNPfnATO3pmiukudNet3TraRU3JUv85qqKdxaasAx075I+UP
612W0sN++9GnFfX2aG4F1F64F8DVwZ/+9C07owz6pU/rXf0p32l3thlNn7XDtMSXIkxfPGhzSkBP
wQUB+w9uZ6cPSu1x0hLNz3alxKW6ZR1FY+L1WeR5OIjXQepdwVu0dlo1D5+7sZoOb7/oizHGDYDs
wWC7CgEonoc2zDkZv1oL08+u5vwGXEE/gmyrW0LECH9OjZ8SpuBVCgPrwt73yotzWIK4MZd8DuNt
nv0BE02V3eDRlyEerxpx5CEQHaFYXi+oB+McK1zMnbT50M8NUEea9Bf2ipeP31x9Aak40jhEz81A
+qAMKEyHbDfA09ibqbXSlsZS0+pwr9iZlWtEvrU4WIKNo39sKS8uYcsvR54gJfSCHD/cXLBhOR2A
oWogw419t1O4cUcEcvzMbWiXvZs1BwMvoJgctWAvDf2SBOr1ByMN3e5saIXORr7Lp9Rw267buYVR
7xH1BrtSq5rDilj1Li0m+6Na5kc/ozf99lzb3uhkPRu0MkCPgQdpuLzw3tUXXNIgO0L7IdY61hSe
UrqPFRT9TDBs2vph166XFLyvvC25C6xh8HsOvXM2uHThl8wwG3dNr9JbmQXOfnDN+aqrAy9ScELh
lA3+UxM4l5KJXj6Z+tOnOsSkDwTgHOmzpPTUoMt6Z9WwB5JSa7+kevmpW2zr6E+2dYXJ57sqxVvu
7WE+P3bxGKf5zXclgsejb3Q2sSTU4arlSNg5PTmQhUTzpK+OdYMG6sHASPjq7ced+SWwe2yHrblZ
h5oQJsHoTycycJcZ9MWgxVy01m9zntM4M7MRwgN8maOvIKklmpfmYTcX2S2pkfk7T9Os7+Pki12f
V2UI8mVfdbIbPmi2mI/wUeSF3ebF1Ns6qKbOMWLgHMWV4fQ3lksusoIExdjt4ItpM5dJm2vk0bWr
4qipbI7Yi8bDhZEBvzmf8rRC6Sf8rrmoMoNtG/pjl/P8pB9TghDixFNNHenOLNavBr396pddjnV/
B6OuUbc1TVf9Jh3zwtpBQFndw+xkVnXoVmkWBwU/uXoa8nYVTrimwHuxPiVm/nVKJh3jCcJljack
m+ogssXQwUzpW4cmqmqy4YiYsnG+zubSNkc9hVyOl/UitDEsWuxWd7VXJeu1n1l1dZwsQ8dHwuzI
j8J4tarvLGn537CJrt1nYiWy9B2cTtHFSWsteVTiAQo9UBvH77pyCZvWsnT+tC6DCZCvCTi0DVM9
R3LcAyxYaiqjjEA9OLRmWdo7ZWE3Cy+8Td73VoaUoW4pDvdNYCz6h8mX9j9l18L2IXz2M6Qb8ud9
PBacCOZR+pELEkFCEP78uJ07SY8QUnfzfs1wWbnSsj7Q466qCXUZ1k677dkEoECN9fAtsGcLeylH
4HkWUFZc9Wnh0dVeZ0Rzq5ctnxHl6w+ip40RCtINv+Kt0c/XqdAIOZ2V8O6UTxM0ltyF6nCBe9Md
yiDp4GaTMNbRPbK0NobOS9iSPvPfops1N5LYgh/QgCLw28YiMXa2p42f/EkMWyQYfmeRNopUXRVD
ob4pv5nvptZz5R4wJ5nv51n9F3tnshw30mbZd+k9fsM8bBFATBzFSZQ2MIlSwjFP7g44nr5PVLWV
1d/dZv0CvclFZooiGYD7N9x77k0MrEZBuHfVOdbBOCPTdPoGC/VRFdw7O9JGwddDikO202O/i+Ef
doeyP7kzNMULmy2pDvzcFZoJhED4iOMKt2YxkxHKGEqg6RI2qZWitK2cNMbEOs1BIMujs1vsvnq3
6vxDIA1S3Lkow8cIlqB/CGc5VdmISrzOCdeaSVZbXciIkxCxe1zDLWqulV+zPxCWWY5c+h7RsRR1
rJE7Qjkyx4ihye3FrHesOxTm/aku5SUEdKgPypmwFrWUteqSOAMBW64Zi79JYq2IByGjQwNp5jVH
gFsmB8JB9JvHVLtIK9wwIutW/JAINqyiI/BMD9/bxner3J+lQ6wIp1l/9PG6vXl9WfExzJK5v1kK
efT2Sg4vMHWtNnOkCybKxpuQk56wdXe22avu1Lm1jJ/ksMf6Qv7I8riuqNjvJsqt1y300BCIgS16
bhu7iF9H2c/34w6gkSiUaOBvmFfD3qfWysHxYBjb9aLy2G4aB3Fqr+rhpAK/ePbbeenOVBD1gIoY
S9zBnpaJQrgbkVv2XHtIb0if4oJp7fqd+JLig/vslvElbIxPXlIkz2orSHzFeBGicG2xBh3C0VUI
sksz/A7LhTuKCtXy02hNTAUGv570s3CK2v7mEkY/5Qw52m++i8fm5A32eITO0Hd5W82D5Ndhq+TZ
jOGUPNP4JKD1l8obH9Yo2l6H0XWaa9LZ6r6aHQjwrmn6r62pGna4m9JFFsRDcemrzdkPGyUbcRwV
GTYoB10XS3BrOwzpAhaByLTx6WR90imTd0MbrCkdB3bbnsP8Ty1de8/LPXYfrNYfkqzaE3HW4FKS
VO6x/STn+lDUS/UsxDwB5ioCgW8joHkSHeaHg92ydziw3HHm76VVhSIF5dhr1lOjRD88RVI8qdGp
yHKdxSiuWDlGeRmGlddcDGTGHuHIDsuhdNt1PQZmdGw2HknwqMiUNO+NbnxNCUJo0KmW6G9eENkH
OvNbGwQBMW1EFtm6UGkV0iLnVXhTSodgLtKtRvVzkN64v0qEV7d8I2c77s1i9Sk+AeUep3m1kSUx
S4ZC2id7kY6RGO2LC1/hqTcjCDKEdKX3pGxffUT2HNnn0lYrlqZSvBWxCT+7vqPD0v2y/EfKTQGQ
rEWrGGoGxKnYmjHB36f8KoNz4U+sZMlahMDUk1OhO8vZsAVW4869s67dITRV/96URWDyqujr53Cu
ezxckzAqjTtJmPs4xd3rBvqBA9SEzmvU9+XXkmiMARSIzM3CGcByY6gnL6i+BnNpeM/LI9Aw05x2
pJLLxSfV57jireZOx8zAdRRX5d+ubCZ8IJCxyxt0LnpP2KfJzF0dcpLc2BRYATv0I4cu2JVKx9ac
tkX215CdIyugoZCviLBr7IzCWu/2BSD6TfvcLhwDW7mfgM60uPuGyPqcl33/p++8rc6dGvnjWe1F
fFgWbCBoAsWIvcrMWIMZIHXVkUeKY6nE8/iwJ/O6pO5aWH8dEchvHbyY8YI0dcwDUny4Up3R7mDY
1Q7aP8t2r/7u+TqrGraymYd6djoWdcGLsS4eOlSqM26im/pNs/7AY0rM5hxoFPpeD8G105DUy4qi
g/fDuL9XAenCFkvyOxCYW45i6xG0FLqdjnA4kS9vQ0cwcZNU+2+UoASFQARt2PmG6z4wq4/Cp8md
DPK7IdRBHtlNLPiPZpR0ruteHDqxXMUw/Cl9yorci4aIyK1oeZMkkf1SZSuuSyB6O7sljLBy54L/
HegWmJil/fKBWxBcdKNN9Hvw8WxhN3DGGCqki+4PSgc2KQKHJf5T8C72fSWnYMlrMy8PvlPtb2W0
TT9aI22VClIO51dcQ0VCrBvY10NUOuUfS5VxeLJU7Ij3bt6bpwF1GUlgmGGW1EKlTD1qtc2XIf/k
MoelCvMiLLzuhMUteTM81j5pWnYQpOhfOD/2ppmzOdTNV1HUE1YifAco8OOwWa8D9mbqXI/Sh5yr
iTxSSrg7EynVXjp/W9rjuhMCZ0tn+7GOxj2P7E8RyvtQ8w4tH3iXjabvrVw7cflebpE+giwzY76K
wvlbSHtFDWvJcc0YriXPG/4scd4j7TCEYmu9IeETNguePjJtRsUUX4nukvZhn+3y2+i3fFpL7Mw8
Q/BRnAciY5bl2Kox5seavaTMWVHV6uC3Tl+enJAg3GzzPW+8s5ylrzhkNZaSgDDnQ7dtnF5tOPf+
eYLx0ecJL7Sdurs24uiqcjTXqWyTj3UYwWrFv6kmfe8BFgk5K7tgTOVJy+Mr2uIQbON31rPVR4/e
u0zLeWDVJcdoqUFI+Nu7Zash93UVv/U7XogsmQoW2YL6+89KIcpAKBTuW2/p8s2sGJYo8NvuO+Fj
6/iH1bhzSny5e6RgbVv30OM+xfGRrCVGz9bdGqrbcpL3yy7qeyWXYHzSwTxd6yLW43GM+pFTzBq9
9bLHax1hcjHdebe6sE2HhpkRLjuyvxCm67CHO0AkySFE+oBza52g7QIhauejKKTVPc7a1uIYW4tg
bxkuWp3HdULwQaIpRiE4XquXbpNPYmU7xjuxId0KT4wB3PqjLQNsnpvo5/iOkldW53oG4ZiylsPZ
trux/JUYAJsEvOsex9LctnfsGe3l1JRzR2UTF+UZPryHS20ZieJbN+GdrdUbuNbXpSHdD9/fb8tT
ztcINPCmuy3Cw15hNc5W1aME0ah6sJ2zennDZ1WZNMTqayEQQT+V7jZZ6AfeZ9Iytkh1xyiY1kdr
Av+SbnPMAxsl05qkgU8YXCpckfAF7X25sY6pcg+ubGKdb6aIFePUsf5Wg9LDDzo5yPUXLsbziAdU
p7Se/J29ceM/svIjw+Npti9L+Gqh1p04+SJ/lUQFjqbebr4nQmAdUU3VWZYD8vZJWzYW9TZaZbZ2
Llzx+SbZ8Pqq/qUbhkGnBSc/bk+V9A9VWySYBMeo8tJBe+33mglLD1Zj5g2tYhyGTKpW9wJjQFJ2
Ir0vKCcdf8LLiIAplXMXbakfT1NytJaYrCO3bnC59sk29RTC/VxfYjgBJ3tJamIh/SaQTybeY4T9
LB3Hs+8vFlXICsVSsOUvM9Yao8mNsewggzrefNfcXVsm8BfDGNpIdbScscU4Qwg91oOGOvO6tShN
cpdSb0XGGOtUQ3t4Fp2K3srNXq6R3Gbr2KwFjV5oE4U++IFl58h5qCFdcC02xZkl/QwPRJ97ydye
e9IJdaospT5uppUojaIRwms9WqE+DezR+UD5tfJgRmYAxLHtY0ish6v/1CvTx6tv9Yt9V1cTsYpx
LM3ZByyn8rqt+t/x1E7+URVb90WW/Mab4ivFXdFH3pg1K6s/jDrcdBnr/r5JFx8kJe5UuZ+iREo3
D/k9WadelE53gEZaH3tXtbisVjlcLAN3+ayjzvrid6p3dth9PafzSO+b9q1OrmQamhe6WMUFvtcU
R37IW+ZY7lY/WTuOlNntkj51pnK/m6DMVBSlnrXiG40wR7b1Nrw0GlXbIV6DBL+r4vNIETWtc8ae
e38aZpyPnL72+q5r6gT+uElqviWtnsE+FR9W2AYz9namqCnetuKb8u2CIGt8lmNe7Wiysr7cKX3F
VnT3iuGBd4CKQCBhRzoIe2+f44/5rkrpY24Sq/bGrd94bedz0npyIehLUtIR14A+RNs9FYsTa3ej
PA/j4yK5cmZaOpVFrQvfDfGIeA26iZIhrir7vY27MtNTOZAeZha9n/xiwRdgJovg6SpIkkuMpxbM
V2djFQm2ajvKUcxHhbIN9vQm3SB3PJxKaQADqDmwiQOhF3kEKBx80eyIBsIFpk3pt3Emkt75HapN
rEdMc9FrvOj+vvIlbm+7E3FxEKIG0h8NJtlSZH7Szbyo4tbzGIuUT+yjwjdf7WYlZKz0Hnz0WT4H
myuTlKKgi/LQYnBxZ3WtGVjxozVLq9YSaz4YOeMq03J8FEmkzAUhwloeWbTxq6sWoj0BL7lxeefi
QlQnDn1yxvt+G3zI6qFIUMgipOY3WhSvMf6pW4OKsv2g6s5fjsG4j/MTSvKl+kuGREleS6A4qzPF
T8Wex8USDunU4E9kM9okl6mOSpPOU11jzcH/Wh1k7dtT3sKi2v9DjNwxdxvjN2iran+bdIHSaYiV
+YjtZnWPgVOsl2LohUitjYLusEGq+7m7o0XUruBEgmHPnWRXo/rrN8t+X1pq5xjxg2q9r3bAcIdF
uH2fts2wOFlF2bHdgwvrCL7pIyVz21lYfA8xxzCKiqGwLmPs4kny8N9/K+wNydfA7bE89RY3eBp4
yqsepRWJ5BhzkYG4qd2oPON+YCU6NVYyHVtqY01yZBJV2W7N2PsKfEuUZn7pHTUx71NmeVv3j99a
0cOYuLt79MrbR2LPfsmNr6cwC2mxIDeWTKiBNTCkTHkMlh9I3WWcx43DRcirqZ3MS+Tq3mK7pp/x
HlGhbb6wwvdt71RA6+06103tJUGn7Ki/kROKbX8T/mwOgUqqKIPZKls81QMT5yTc3K+hm/0C/HBb
zweGBR26GqctvQN/Zt7uZVCRFboNXOZYwpGJHbmtMPxqCVeRPddYvttUYLAEej0LlO8LWli4TZIl
3L7G4oSPSCzQnmJJCupkrTNwbduas90UIiKpgh6S1mJ2yzPBUTFUB0rPSwOWVmR1vaoHZgnRzhih
WKusR4C9Zc7Yz2iGYixrB1uRoIT73qp+be6iHgVFLS/q4IU3C6UGMcF0A/+ogE60E6Sylx9OV9Gr
F8623c9t2YSH0QaCtfsEcRMENxb/VJy8vzsZxu+zhSjtgDMY0l3lazYuezzOr/yVgbnueI0/AGjN
W+qFovgjzExQAtnBlnsWdJLcKEuAaaMfp+iJCnE355DMV6Kk5r3cUnaTcGtrv4sNNuJ+5uzZY4gF
bS2Xx3opxXro1DD/jpwKHkdHZfbXMm3025bT8OSD0WJqscUx1Xwfyo6SmqnL3cDgRmCKCIL7moRg
54wbeK8u0zTaHzNXzndSSLD9G6z87/Ds7D9T5Gzu4zj1jMi0qKSX2T5/8LK3a3kaxqkMj6Kd6rMf
lC5ra2ZlMvV2/4uV4WnkunEPuvRCpP71VJ3U4tHDDjOFPeGpzv4crrV/MbVp/niTcBJuBsv5zfGh
phdqaBGel8JEOOkjCoiMOUPD8047JnLcZ1QjjIbgSNAjT3/KxSq2A11zg8hMOnYeLB4TmyXa+aAJ
j7N+LrSGNMxJzD8jM0M+rvYWrwHOX+VlyUoRNTIwAZG6eNgmV1S+IJFtYeejqsY6s712Y5zozeYY
VB2zBmaPesnHzo1oXcHyEzIOCuqz8xoc1JbHbXzUjrZ/q8TnhmCEyVosQInyWod+E2Nh3zBkub4c
59Sp25UnNqGRvAuRXh/LSfVsIvDf3rSdkdTZ7N3eWVzl+srF1DVHngV2e8PYbmnRe81T6+0bdQwx
xwOzscUtTi5EFo+A4ASiO6ADuijNuPgnR13T356H8rFpkvJvZJXCoeiFbZAzh675yKZIraeRfZMN
DZfX4aB8XMUHazLWwP6+44XRVBgqZ6NOEAEf42FQVjedncmjn/LGrmjzScvESZtZQdMrw2lCStlG
88FMeviBZdvfj2Gh15c+6rRBnLNjUF8gd/cHvNzbxZHdzMxhCrvu3JACM/E3LJxDTd+MH6XN7uuS
aA79VwY2c5J3u489u2eM6R8J9yK2bS6lYFKdDCCDGkeY6sQkhM6dk8LBxusPQ5TWroTQERZA1tOp
H0mLqC2t2xMPnXyyBxpiB3syrWHlTEeYHhAK/GLUS2Z2sTC5jXfQFZVVdkTHDGH3KEYlGEWJYP9g
lsPyjGSIll6+YK5hR/X6ufhkSEs3FN9VonRwCOoQuKukDwF95Vk14TfYY/m0mRqjNNdGM5EsR+9P
zYHFUCnyzQnHoodCNYin09rMOBoX0PcHz2rF3ciq6hZJs8u7aKAESvHbBScOBDoZveIOO4xdGw9Z
POz4pen4RiIZx4TX0RrDuWDf4kbDmcrCprTYJ+Ucwd0xee8pn+lo4hpQtih3FAXwRZzowAZUq3vZ
VObJqooiOYJODJYjB70e7m0Y6fEp3iH+njdtd1Q1pYwboDvVLDFjjtMP5rnkSTGJC9ys1P10BqrG
THllM6tP1uS2b7I2ojsHJH6gY3Q7ByOyin80THNxtVn28i305mC4w3pePvC7l+gkkZA8FShIsYlz
KRSHsRFgXWRZ98yfl8K/r0xRumkYVHRfrj9VTc6Ui9xyibPgxsNwwySd3K64IZAHROcAm5qXpOwE
XQh6+F8CPDAomb6IoDKunv7YKoThGbF5O7cs26BslPH8aZUkoMOBEFGBOw/USkbGT79kAM8J4xrD
oFVnyfPxc4ZQQjukl75/kPXOU4hB0/1y9ShItnf7+CtsJvfNJ9UQ5xqzXpUWeKhGXnO3OZZGeH+j
ZW41QAs1fQ9nLz6FU8woMSksMnHGCEs1F2RYVMdKYA3K2WV7G0qm9RNtg/69rStzkqIqBpLa16k9
dZjB2I5AnvIvBSMQLxU8lnh9krYN86EnmiKXFhuu02B11bUJoyY4JOU+xeduMcFLQmdUc46qcHkW
dMoO4yAQKQy495cgWWqRj74YqhOciNB9oPqjY2kZyBV3vjfo4qViP7FkbS/s9Z/JapJ25qOMluid
dUsSZK1hFXkaJt7XO8tApf7mdlHnPapt0+YprmEZvQzu3ET3fhNW8mfQJF7DTKBmusyWcnkm3bnz
UhaPY/j/klX9H/trNrRoIkIcqFBG8Rb++87U70YT0jRumVdU62WTXvhkb26Sc8h5R+z4/8tl+f91
t/8D785/21j/H7rbs+rLX7P5N93t7U/8p+7Wdf+F2Y+kVmDbMQLX/5YzGP6LNTr/HkcgklxSBf9L
devH/8LF6wY34RQjVYy8/6W69YN/RV6E2gn1PB7zCCXG/xY395/hj//3nEEHfu6/7dYj1Ab2TTx5
26/zNxEv/+/PyQAUQfUJ+6Yltn7iY3Om9lUUuzyDKArOngv5Bg+pfYwXSEBu8chK3T5H3T5lXOHe
MRrQWjVQHzLUnu+Fa8JjtO70rlENDHhdbWqCwTviPVlzkAfew+i58kw+wK9bSv1zVEfjNdxH3odh
iNOgDX+YNfijo1Onil+sddt8GGN1R/ezP+NAnq6xLthBzL24czk287FaHABC8ZZcsaaVz1s5sLmX
gXsipPQimW/RwgbPgZX8rE0PTmncgX5u96xbGuZe0joJ2tW8UI511OgpHrYQxZhtTTOopp5RfREX
0bFti+4k7KV52cISW5ZK6vitxLia24yv8wnX4cem4+LsBbVP47NUUDVmeLxudhv1vI2WS7ciB+tt
jMEqkuQ6UQy6pf7eLIwq26rAvVXhJEPSQvtSxlHZMrRU9n4Zo8R6U/wft1/nKFfIIewDlC0DO++3
vWAXCTz1rrKEkxFC74iDYyOtj0oGW8ZUa5eVS+BTxYt++EwEaLlosHKBxeDn3mzs8x1T0jNgUl7Y
VEXNq19qqhsLDdGSqxgSibHrMsktftAaRn1l3Xt+stxWHZ05RDu7vELy0flVCJwKwhiNhHJ2mDxj
zLDIqMj9rokZIcrDdJeJq/68je2XZ7y/Q7vDeNvDvGVJ8A/bNRAbwlIUWBTpD+u+3zkjWpszMUsd
E01yfIeJywULXw//RrGdjYRC1uCIha13HP2ylH1HLF66k/R1IJ7WO+0T4LvY+K+mHPrLooMvOowT
E9YfW7Rf3Kj4PTTlUzPvp36zz53TvcxJxA/QSj5V/LjPiqTsv4sI/ZSeab65fljNlcLPNomwmqyf
zC1xgoWTvnPruD0pp0ue8WBkMfSvLaC3LM40s+qe2qk7xY41ZX0w/2bgdt57z/61JZaPzUvMJasg
F258xfToglEpAeQDFoqZqWs+iGTgy3l2Yx0Tt2/vIYfOud1M35apBQO2MqQw09J92wzQ5F7D/HL0
ap2l3+jHZAbLjeDe4+6PwMKGwtxRuzL3pqGPZvcC4ajMa7ey6eja7R1aVJPWgazu1Yg9eJ7sAh1B
W17coo0/tTV4DyuiQlz8atQHW47vdT//iBSUi21c6LDovYpU6TDKekKjDlODvsCvPyltBsJfJhYH
tRdn7ItpFoPhXePGfIQMVF6UC4ynuRFlBjyN6eYF1X006S/TqtsuYOb7KqjCDsqwqQ0WW8fMP26j
CN5rWc1+mrTsPaqBpbHLLf4A+qN8YTC/3QcLJlnyaPr7RiThD8D9ryDgosMy1K+V6K9sIuy0RKd7
8JI+5vzQ4mW9QSEjWvhLEIRPQ5+cyP+GsSZNWjTuYZQPuyeqzNui8C5W6/TQ3VjRyeswd0lOl0Ph
X4BJ85t/gr1mZGiBYm+0ax+DuByeism+V/YanmAIbBdvj6KXynOc9HZMX0fOfp5BH/FZ00UPk1xa
VtqcsyWSlb7J15UkeB2fw8F9SJwKl0R/aqkFoWPpS9x7D4XkfVvWL0jxDDIR6xlga2mnYAQChtdZ
H4n7YPwmLF+lyYKSXSVNXlYdWr64Ce+LOcjgM/2dYhgC/DhXbebukPQrQ0rRju9zX06pvYQvLF2r
b0m/B8fWaeAxFfF+RLYx/Am2MkJp0azPAT3a2db9+BbYc171GxtYHG4CdKWlug/jszGeNe1ZEFx7
3eZ77/wwjs1REUd32Bf9A+U7I3N/SS4bYmO88WH1JrqtLdK+t+VlCjoYTSC4+zrO3dUeUXP3BT1w
7JvM1dH71vd8+biycj8O+QyaGsCkWgS///7BXVaW3k1bMDjYw4Nn/pDGinZEjd2Jl247V97+XWsE
AtoK0CuZSX0Pki7T1IdBqteF4UeQ6Od6BuRVqpJAJjnmtZZVLvfgMOMquYoC7E9EaWmSsUNI4T4a
4FfSKy2m04t5Lqj8D6PTP3WkzMaFuGucgW/MbjJ8Kc9WMf5Yva2CYiRMHrpT9RmUNHN+1fFDcvog
4BrZDDDqoiNhSrtI/cQUFCGTmTJMsjm0KO8xRMFLoq63PyS1s31otnPntt0vrN+aUyDY3nXKVuh5
RnUFTZE7rQ3w6N7ES5jW5NHP6KJG51QYloxiWoZ05ApGiHG+cS3Suhs/9WLclDXqa7fM8bXHzwfs
kHuznLfiss7VchpUV3CGzyur3/4bEZA5RnJ5Lb3+1A1Le9bjYl8lyVtv0nnUbr1matfACNsdSphf
2/mA1vx+qX/sMXhUJEERnfMgX1h6BucCil42S+u7WBqR8RA652iyke0gW+R4kOOFO8I/txwhh6F0
k6PdY0U78COEpxDZ0cQ420YSZJU1fxqgmBd3OPTUAwGs/ZOao3evrk5eKPPJX2IQljTleJVox/7M
bkST0XJviOKr5XcBaE+yXRz5f+ttRbtHrG64V8XnZDFoKGMuPmRBwSEEUnpCY8P00h4hBulw+imG
WRdAZeciJxZ2r5Aywqfa4+rc0ZGxY8RKkww8TVupjhzr39dJHo10Tqay7vaxvt+az7Ljwqw/E9k+
0t1BGVpyfxtOQV3zsgnvBc85Xdf3bTCvfR18K5vfqNBQObXHMkl+drOVOc1DUlRZ5F2aQX26isuV
aYOWTPSUd546Dfye3GYxbXFum5pz0ZMvQNzt64TUvHSA6lTRfAnr8rtPNkhW2eHLpIU8ixW+SDx7
z4x1uaqG3NI0glIzwarGk7cmxyFsr371aabgqOxkPq1d/6vZ2idGLWwx3Veci59MQq+Brx4X6eMW
m54lD8y+VjAX52TImJstTNyqOS9YVRJCFVwsytZD75gqKzQ2KBSu5WMryvM+gtED0cMEQeOB7Pqf
cQOKWFTxT4shf74sPC6x5HrQA2GIE+/aljY2bF1usiHVqElyFGsBOMHQZTDcn5re/rFPI1PdADVW
sSHMZOh79lEcZbgUmMRv/iv0dFi5tlF55FXTyzjztUL6yK/Kmn8KoWs0Ay039twEd4Ea+lOiZMx2
xBxCMRdHdLgPnbH+skZ5mIOVhwvkMb6WP0YkDwYcc7KJLJHiiDqWOZfn5141LyiL+Laiaf6kYONr
2IdynHAJUDGhujSfrYNIq6l198mDRiNsjUj91kcVh1+9sl872phHADd/qc7G60A4wac3e986W/Jd
QTBcWYSE1qvfOd9ijSiDzWTx5CzrCxPVF5RBp5nDABnS7ZfoHRV7zxNTbu9s2+Xwi0Db+jUBUXCp
6r8KRKvbxUfoNf3DzmTmCCud0R+sQtsX3UOsG5f94pg8dW1Datje4cNq9+e4a/8A3s0Hn3QYJgL2
RZtmy9EVM2TSKBWzGYjRvVcsyN58P8gnu7wblqXZU9i9rxIHic1KwJh3OJnRb7D08UEMa3NfEHCS
3dgW6WQixGNTLDNxkwSAnFCZgxeXpafXsqGe+zRpKvZEIf222U1eNMDLRSkuBHOM98PQuI90Sipn
z/xDFcVLGIfVj2IW9xE3vRx1whKRKjxkmH3XOct45EaeQdLxPTq3GdCwKv8XlGD33KHKT6PCtS5D
DCk0dTz21XWJmI8B33SHRv0N6yf3Pul33Z2btPquGhp0VtHQ0UEF6oqUY2blsi9PuqjC1Paj7s0y
gIDDaGKSyKCJ1HcGeRduy4kVUFIeK/yjbCesJPfaslI5DpCf8ViVGMXc4bBwpp/21R8OuquXA+ek
Tst1QPDEJvo6tlCGJt/95QAK/mN4PzQ0x/qlZ/qd1+zhEDlIO11t8UPEjUfoaelc4F31144FnENi
rJov81w675sT7hnxP6g5rWT+cgs9HZvF3DE5BZfRN07yPuM7znViAX62ZXQlclGgJ+7MbVZq0tuo
96D4rj4gNcJXXqcgetoER5K7OtG5iRb/rMIVrfIIaPocu05xWKX5vprNycoI0Q+/1VY91ckIQ7XZ
foi9a9me470h6QEBy0MA9vVpbkBHzm1kToaTMpejtT80akkyZx+nk1l27yf6efeoQrlenRuM8xD7
nMTthPob8DRg0wbgqA7XTDLkP6p+ma4Lwt1roumKSc57j5zG/r5q1zkEi1o/dsrtj83cSCM7YTGc
7t3JiUFEQKNkXSgAfNsQPZF/lZN9V0ysFh1WrPkcFdgoCL7PNtIQnpCYEJER1fM/2pPrAaOP+zB7
8lQ5/cuWfGciZrmp7D6iaBh+OaIr8iaaLG7ywj272GDAXk9fSb/4p9WUDAgLU6CTIC/iFNmbd1+b
oDiEiDqeWXr+mBIreB+0M4N7BVUqec++o5+nsQnC/r4AfnrCpjuj07aCh0ZMb/VNmDevfnDBR9Hx
tHY/ZMfzxSYjM3O9XMNWtam7UMqb2Y7v3NsbSd7lB8vJ5htL4Q30V+Nko189eyVAQPii2ep1/f0Q
BdsD3fn2PGknyaXqP3WwFCc0OOKerYwEar7uHEfleheBUrmv16LWedcERUVISg3v0+yPLThm7llq
/YUIsxM3CNqsDeSq6z+uzlx8xmqYzjqAXlnpIjgmmHJTG6nvOaIxxLTGGmRl9ssGRl4th5+l0KG8
ajBWjEGb8JuHhPM8Rbo7DYZqN+unPfh0p8R8G1BRvlCoBb+9eJaPG2tHRRHorU8TZzonkfD/WLgA
Qq/Tl9Ibp3yC1vKtC7/ERNDZ+Mzm6qtcQeBOF3d6EYM8xOHZk/1vw51+7XaSnpNh7M5JtNw2ERNA
WXetrftkCqxvrTsEaQnb4APe5f9k70yW48bSLP0qZbluRAMXs1nnBnCHzxycMzcwiqQwz8MF8PT9
QRHZVRFlWda5q0UtIyRKpAsX9x++c06yUZqo/OSJJGHUwQitwHP2rAzJxlDS5ZoWevTKB5+eJt3O
vo3QmNatkrlzmLM+knnHizXF/7hRl0dBRCNRdOH0HBea+1rKnr5FiuZtGpPyMId6+t4aOLYubqjx
2hnJcSWct6j286BtsspmCzw0+VcFwMOWH2OhjteStmR+O8yDulVgj1svdPQlfiv01PIMK+pPfczq
e4s2QNV2fdvhmWtMhnKdKGrp68Y2ejWMSMmo//PhLSI7DgpaBVUprbK6y/gZd3lF2eiTQ5ydZ92Q
9tYsG+2WabZ6SPQCn9bZaYqY5jzWLmKq9RcrSYubCX6O6kHDosHLcyNufbZJ8mGYSrlsdP7KeFs1
1g1sWP6s1JpxQMmwXIuuozPV7Lw+MHeH3Z5iYnljyZjdk01l3xnsgr/DIcaJh5KYS8zBfRlIzcKY
wkztkw2XsKvEMNd+08TOhkZU/CBeHgHGFIIyNREtdCPAa5FUb2ZtsWkWKlqmFEWphMY/qvVgYxzv
Yrl+gtusFJ8W3v0RuctdETbiqcroLYqy6U6iDRnZ0Fp5XHOuvWHdE1l+7FjtJmlmumotX7qdCJ0P
M64O4+BW7M8rlbc98h+DQcAxHtTR1/OqvkR1Oh0IFz1OKQ1TqpzKWH9sW803Giy+iZIOetoRGAio
n9AG/6L2gpeFMh+6ls59AYJ123YDIrZrjUtdEPSUgCeLUNzzUxyE2b8a8FHJbGzTgWX/YDUHpy0J
eF8fg9dGjn4KDlm40h+g+5zE8Xp5E1G6XmfH7jYm0WVmuqypiSQpcq1XjZ76ZpJzxcikFBtM0Ytt
i0uJOj1nuXVPZvxGFDJA5fdoqMU2acKVSd7L/Btg3QIIlB5A1tVcuuqRznDcqZPzE691sgFUmtvR
Mcl7AAZhNDI2y8mKLevoDgAESZoGjhp9yij+1rV5PhtJtjdnU8JTgLnNApP7xMifmV5kXs1g0UtD
YrddZ94BHZU703FPmHTTK8bmydHNT6dba7oxgacgT5kKXsWRi9bT4E64z+JF99NS/Z4FxbfNFu7K
DbwFtpt8jaiOvc3eGe825h2CiWVsYACt57fF+sIz8W7GLTKdN06pGZ5lUeeppvOh19kmSUXAdG9b
uHhJOlAVE2CmV4nGn+pwM2Q02pF5NXFDSRmhgBGwUuq+xGTfLo52cWnjh9p9Kllf+gpWlNeWFjDg
Af0gPFH31uexAtvkr5tvqmimN4FdMFSolrzESUb/7oZ7RcyBQfI59YtK1Ys+KYcMx+/2wTCrrcNa
TXTmaXKjd3bjDeFsC1vn3HYfF2WdjTknTWIBj/EW4dDAkvVpcUYsr2PnKazNK/BB5LUASbJXbnWh
74Zq+lDj7BKl/MS9mGgFrC2M5ruVsBlO52DKbS734iYNz20cQywn4VHm7ZVK9SYzGBJXuZVuy9B5
axL0e8u8vtOj68ieDgLNJW8rFId5xQrJ+dkkEgN9YSw4YwP9pVjXZDiLei4tDNBEYxy49Z9TklpD
Jo+bcSLhTK2v07KJcnHQ6PvpETeVCoVCg8demg2HZ04LI25D52ksttFoHxnVwIxiveGNbXVXKWUG
TdofLaR8DA7J2kbCwTIZhyCThaJT7aVdEuBS7Gf9jskjZb+cgrriNglXUEQCUpV8NMzA+mMOfIHj
NbbMuMv6uSynPVoIj4BGJlg4q/kM/+6kkwdd1nPWcPHqRxe7MeZsDMoOY0TssCKvi66ywMRHy/qQ
0qHRa0Muc/fLxkhVT7H4zbPvug0Z2BtLf1HJO7lv16U5whFerc2YkVTrRM84+BubCs3Uvg4xdyQh
t/bogz4Qh3BsYp7uSrlYBS88GCN27Wzdoy3UlIcj0TFumg0mwW9t+wy97o+ue4uJit8kbmA35M6M
QxZgIrJGS+jGQ5ic3WRV8xHOLo0QoebRlRouGC+19o2n2AfFufQ6DecB2Nm7rNTDAzzhqcrB6rGW
W04TvkR2qN4VfXNJTUauvOR/lOp0SwdyKKR86ab2rM4vruiuZYODJRMmeys7SgJEYC9pku5i2hQL
aIOINTJRw/aYQIB7hCs8KeKSKDU7DTy11eFEtDxaFhbWBKsKtd+YxRlh00FJnH0JenRq+X0oEbGu
J4H2rojmoGIb354N5lQUQcbRcclwyZ+YO3hZ+AQbPYIaKPbyoImBSX8fJC6CA9QEPdk5s0XPyJAa
lD8snAsrFS8eTmnzwqsIoQYd4shaA2d1u70mVKSTITezRaDQot9Z5pMzdL4m3sz5R9Y9sW6h2aMd
5D7oeO9Wy3Rqe7+066BzXjtV8fsaSRrzDnUtFvoSLo+ZG151Wck7jX7yZVI61PFVflrUwfbqxJ0e
O2MmBiJCySfY1vi5cB5H7KqCchJXA2Dy0nQtfYjAC3/pv43JPhYZDL8YbnNavMAlKOho1OwaqF82
SuxopyqUj3Xd3TSpcmibZH2qS/7JYregaew7HxXdcjYIpVj0SN+kA3CDShuKUZSnzs49jhwWOOcs
a34G+rvZik5CG95LU0dHorSDfdELklSkEe2d3pzPjLOM/F7P+2+uIKYf6HUBUIczFp4I5bL1Td7P
zm2Y9tMOR3lElBmDD16/bDRewyga4XqX7l6qT7ZS3mRatnINnOWY9TViNOtQo14lfODByJgOW7Q1
DQpTUGhts4TRa98b89mWZkBtzb5ufK3r2WMnapPDWp2FuFtablqxQzk37zs5AUrqmtxqk/2IjfvG
cfWTmqq3df0sIVVx5HpEqeN1I9qnPnfIp9COgGKBLNiwoQ1dh6Zijo6JJJbIzJ0wYBSe7gmLwNtn
WOqLgaT3QJDOJQEtt7F2jNX4Wq9auIxG3cOa4L4gQolexpz4WkoxhYm7qtd7OyyYKaGn8CtaJE/N
2HN0ZBExQ07zSxSeUmEO+3ycI/oQfB1cCLx7zbVf0yRKDl3XpATFJSTN4Pt5TGxEw3wKPrZb9oU0
rkORVGREBI1esC3VnB8A75FnilzdKWMGb483IYx9Zmv7ktnqTnOlRcaG2+5Rj1IA8RDaq+IkwthZ
t5Q3k9oQqWu8p3jot4o9dx77g9yf3HEKGofiiJwHlcLCGXosVpTscYb25apOqUPt4jql7gchHztN
jEQrOcmOvOmXOVduGCU8ZWa2h5Lfa7Vzv6SRsUGWxMTKHZnum8cldu51yrqhY1eLb7AX93qyLZr+
qWiKuwqI29eX3mD4m/R+QSLjResA2k1Djlsyan7GlNDekjrtfqmyH/EcUiGa3FdjRl2FJd4HcbP2
0tzb+P0xcuA4qfMliYwnh05RYfy+S3SqpgiII6CXJ/SpMQ8FpAXgvhH7bd08hFKpkFk7S37s+qzY
uV38mTus8uI1FZKbMFIfiCw+oAdh91lQCaszT1talZ5DDIwNDoPm/KzYmBXTC7BDKJQyPlpjemTE
FqLfG+fd2BDbQ/xy7qMI2lULJKrV8ntmTDKtQR6SqlGQ5izqU1Q4yEekdQMOT3Vj1a6/dijEGpF2
BW2NPhuKJnHWlVtzz02beHFNqKw7NNauKeV3jbjbG6y08sNM14Kli1K/zTRiSGezvcH66TZJZX/g
WwMN7p3i0Ld1cYwanfdNPQ2bcGgHT+90e29p/XsYL3XAwEJsZBvGgD9FAJL5wOG7axNGNcyxYMN0
oW2bpWe3uzAJC5HSvVo55SMCYEmn1jYniXL3ywKnPBBK1B6XCnR1GgeDCd4sgoTAXKBH1QT3HxJC
H2J5aCazOygWTKRbFrC4GerWBPsFAtPAkBAm9Bt9mjqEitAOasLwdUjKZttG6hcCpBcwQ6YQabrT
RpgDocvct1owp96pXyNWRneCdmMDEO1enQkpF2Oj1BcNsgnpDMoFOJV9RTWqmyJFLoBY5WEe2sfZ
Dt/yQVUCo13cM6UhgYg9q++EQAvf7VbHT9W6VDTAidNC2UdKe8AoJH2qltE5d0NtHtqBeTbei0yY
Z/VOrLvkpc5vK0uUu8Ttq6+eKI79JFr1LJrI/THLTnmpsnJ6TdQS7UE1zMw9I6b/RfOuKaVFq7Pc
1FZ8O8fiqoxiHcryDQDvVQ+IsSXDTzYWKwxYTquSTHO/slpHaDCWW1sgpmcMTfGTZC6IAiVDQS1O
IFVq5AcECVADQlrXKDHEprDrJ8ulnkmRmaL2C/EemJxlH5XujPSRlFsnK7onEmMuhaYm7yxR2v1E
0IqnkeZTWHyGlZ7usM+oDzbyZD9tU9JfIFlCOxk9nSAVhlCkGxbYApEifYj7WQNplcmhwngKN8Vs
nXpdqjBvb6UcPkKzy7egD7zRukV0vowpG4a6w5Wubo+uep4j9aNnehArGnKkeNPr5Tqb4vSg4JpI
5ht0CC/XfOhUvBGqPK/2pGTpvzux/kv01W39XT707fd3f/mo/8/6pZ8V12ESxf0vROjf/+uSfLZV
V/3s//q7/vRFgER//P0r8/Sn/9iWLMzm++G7na+0O/nvfwHM0fo7/39/8d++f/0pj4iQ//63z2oo
+/VPi0gt/RNLJXDW+d//YJz+E311/Cj/7fIxf//nr/nD99D+DfDKFC4mfzrWR47AYOYP30P3t9Xt
EPxKw58Kwm+ltsqq7eO//83WftNwJMM9n8BcFWchDLo6lHzrL6m/OQLPIZoWMMl/hb76iz0pYybC
YPHSwTLPVEme/WteSGJEddcoEJsFrAdp19UcHdJRM/DWsbN9nIc2rQW23uO2pda6aSJzSE7qwhvD
Y10S5XuoSiSDUQgx5iHhRUQQ95LETIWpEQoe201eRhPxE0WELd9zNHt2EPfhtCCIVxnGT5qKICUV
ETYGujn2UNuL6rESo+JVk+mndmqYFKOy4D7HicQdWKrtFsxrG6806vIjXfoF+JaYzAeqv01vzzjI
ZkmnPjGcjRD7Jm5xkoq6tBsd54qgWxA9U0hkkuPXdvFRWmb6yUSVMT9eFX6KO/6xnoyJjs+qh2cc
6sjkwpms2XVQW6w7VS3flW7/6JZJkQdwnJtmauK9EeLsWipaxboU44Ng4Th+CJrWmbU2cn/oGPEx
1Wn/XrLn21cSOaHZQ3T/evb+pWP4Tw/Xnw7kf3lY/zsew9U7958fQxTi8fBRJh9/Orrr1/yBQVq/
MQ4ycHDQSbt1cDj+xykU6m+uaYM2YW4iSFFfQ5H/OISm9ZthcDoxlfwddYRh/eMQmjpYJbiia5oq
DCR/3D/eEHe/e2X9VxTkL+fNf7fUsnEwMw0DU9TV74Zv4a/O9UZo5izrzXpj22ShbWomThVhZWyq
FDJAs03Ftuglr+PxsZ2m9xx221cXiupgQbmhbQHQGPNlPE+nsWP7v13I0OLarhRHocaM+nI7JM3o
3pURK57TNGnKvGk7a3r+Dx/5Hz/Xf3SKxMbgLzAnRaZl8b7DHcwSxKmvZlqfH9ekjLq//037X05H
AAeyLhReko3DfomaeAB85yY6NrLl9YBrfvKViNY92UgJv5Ma1yU/aiRMdcIWj4hVZLkGWXBLE29G
gWYK9UNyZ4VGoftLNeSYBWsks2Pj0F/VCM8cxJyulYDmzE629hMCdYbj5NEeRdzU7DvRo+aWqroG
XckoYlKDCOA1HKR6lMU6pnA6CT6gt6kUd24ki2c2BxOK8I4MNz9eVhAzqvr8syYjetzKyJ7yTcym
ih6EMCMqzKQnnTSdoENpSKzU3BKuUQBMzWMW+4WiMxkZsZAjEiJTMHdI2qi+i9lq5b5bZ1QOnU1A
TNBFoURuzD/ymS2kc285OS1RhIZy5JWSMNzFmIT5UF9YWre33EiRAf5K7ZkR2uwcTbMM653WiQWg
nyH8l5PYzbFZXPOUtk7hZ0TVtQeyfdu3lALDgLiMdD4kslhazyEU1PZd3V32DXFmbyZq0jtgCQSz
+SQQoBZY0t6goRu0dSYk441QFsWC0bFVdGPF+kJXZugjDwA0vS2SUXcQ45fLV9jjx8O0Vuo/m6x1
O36IXD6yuRzRmOux+I4Eq22QyhZeaVbSG0YWqbitplKcG2lJ6Mm84gRIvmP2NSADtZ0iITdVuZDu
EenySnxTT0Zzh/tSMGEjcasWFJmeJvGBInOatTtkQmKenQ7ogoCrapV9FEOBJVJrmM8lLdpnIpnO
+DgjxLCQ1LgaCSk8n77W4l5NKerW7FszbWr414vnaEvM7HS7kJvQb5TVZ4cJ0ggZpCh4h+2mPB3b
U9Omy09ZTzzNGCXA06lse7uAJ1FdA/qGVUEzyviDdgp1H2EG7tuMtw+/ZhCUxOAyq1BLsKlmM5ia
xoPox52wVLx/lGwWYoN5i6SLCXNr1enHcxXgzEeLxYWcH3j+KBgl9MZOMQYWCjkC7dTHKUK+OIaB
11JbOMMdphwd4vIRuVuYas4VMcQiH3XRpa9pjnEVJf4k3w1UyhP1pQJ5gqAQSTgZYlZ8mBWE5qBA
df1TQSHzOSjYxbFpLOd9UQOr7DDyyX+W5txfCjurHi0x+llHqA7HwRW6l3OIT2rYyh9FHFlHszBS
ZK8YCaG5dN56WPFuv9AQP859wz82ZC5byaruPzEXrt2Di1J54XzDBR1FnVokaKtsYLe2jbx4JllY
2yld47y6wzCC/cSTm3gMRgroJXfE0AyPcHutrLG3SEMWcL5mhow7QGRsfZuNmj4fZjwACCDsmomX
lKbYPylFyVUe+bw3TmxVSTAodq9tOxPwbaO2LXCJwrubsFZQ9XXI2nS2t7jsfratkXc/hJl1LyYp
lLqn52p4XKU+2a5QbWLCB93oiU8gwmSVkmviEWEJh5mo0oEx7RIR5BHLWEE8JG1mgKGoym04kTVB
dkFEgqEGCI4XJ6MWZmyYCCWTTKvtaLTGjJiLhwaGq+1fMl6trp8JBNdeHLLU80GTmOb3IONMn+yi
2HYJNDu2cKwIYtJuCdSV1E54HI84WbBnNL2aHdY1djG+8rWBXBFf65yyPLnqTHocbjjE7RoN/JY3
IYYykYPrA2sGayJI1rK0RLuLQs2IgrhIUEOrmlZUgZXVpN4TIG7YZE0iPQ1cbMtuaDsBBRWEt3xC
trQdAmcyKkcMC+SHEG386OidgZkPuRhfAoXhtFVR5I1n/Ipk8WUlKKCZZQqLRU3Ys0vU2GCSfirc
5Uj1mjPVSi286mtRzqdICpg76ajTR0bffEmmvh7I1ZXIOLEPZ8OOr4GHjTWvrCqxOtWDOhYPLnZP
J+RC81M861B4WdeV9/Q/zq0dZ+JehFP3s3UqTHvGcmqDLNNNZJVyAEwOu87O6b0z4XLCdI5/H/ZW
u815cQ9cWHF0mxJ6SQEtCYMFb2KCma1pdmen7ruPGYGtvS0HFx4So1PsZlqme2yKert/wkkD/4kJ
a1Qe9tE25z0qKBL2KpkMTeDMY//exGqKMosFFAujOEsmgDUz+0QVi3q4BPEgLpSklxSaPDcek5BE
Si8vWEgdSfwm7dvgfNyxysfhyowURFkNstrZR9fAIIyKZoy9iEdsY0vZ9X4+JAjBR9Mws7NoK/dO
tn3/OBUYqCKHluEd857VKAwfQXR1DULq3/0j/6c8/tuvYMF/Xh4/5NX4kf21OsaJ+f+JhEwgNI3i
0yaABE3OP6pjba2bdYzgDIpnDaddKr4/qmPD/Q1xl8P/E1hIQ6vxRX9Ux4aNSIiu0qHmwaDcIDLl
XyiP+cK/1pWCP8bhWzDXftXke/xzXdl1c8aKFdw/bCnw3tbXNWyRq46wE+PKUdT0Wqx4qAQxt9DN
/MtJ2Xss0Bd4cLC6Y96O4PYXnaGw1tiRVZ++zyu8Ea4YR7UCHTgyupCrQB6wY5wkuA+zZoeI7+uw
QSZTsDwFD5EETZEkCTJCYGx6Go0sfpUoTa+MejZ0d9G5INN6D+AzkYw9lkDwoCisAMdnBLMsnFZQ
Jax75VynNvQKK/omMG1Z7IWKuGBuGJsa8C6t+jzyM2TRex7bAQKZT5mWd252FxvP9crMMHDDVHvl
aBauDGasxhdCwOLB4P19K3+BN20l+ht7pXEiIlivA9uWezuNrVdSccF2MEOHMl9ZHjx1LGKL0bO7
K+mTqmBsmBD1x1p3fNvEZAZLETrtIXX24UoLNXVuBUwirS2T/2YvSZp8RYZs3OBUqvkjTCu2kGBL
SLgRXaoes44FO8v0abBrBawMF6lxa60EE1CoPBUr1VStfNOwkk7IlsNdyNzA6sxPLTOHTS+16a60
mXmPKycFkqz5oQFWWcFQOXqtMfhasSrglnsJaSWSMPanFb4aio4fYQWy8EjsjtUKadUajFZR1NzZ
4EgOP3ayIl3g+Y+KCeTlrrgXCvJpR7ZUeZ4EMJipwxLLFRBjaNDi8NxZT+lKj6mReYe/Z4gq3NbP
1QqZhUkyedKBt/ecFUIjd/czTGtSXeZC33MFK0exQmvwq9UHKgRWxQTjEUd9bymDuMiVeRvd/icO
GGBweT1ot8XKxpVW1V8mvq8tFRcGe+WinpZpxekqo8+vzsrYTePIWiqLyh3yb/Y1K4s39lP/rElb
ohLjgxuZy77owHsEvIzrnR+dcA1sjjXXbyBMRbJIr3wMm3B5bSABHdmsPVnLzSImIY9QzSKw9Nh4
x0GL0Ug8u5u4rdULjqDTVkdTxdazERACMIhp5TRYeaxgYt+kuM0r6fRWignTk5VgrMrVLA+FlrYZ
ARxVvsRfJpTGh0Jn3N7pqgFa39t7pOesn1dOsnVXT6Q14QtvsQVTCIbw1IywlXQ/cLKTsI/DSl4q
WLJs2yQJn4pfYGYKoilGAau5Upv9ym+yJmWEszKdOJC0hzBMVG2VlOP6ldfaQVNbPSAT8U3akKFl
D4CBbT5KJbDR6RdAqq4sKU/Ph5sqGBchLT/GK3Gqr+wpkj+MsVcetauXchcDwfudWkXBtFjvrFww
U1FXlpUCi85KpHFQENp8KlbmlYuYW/UXCLssVrZZDOjYJVNMQGeIWfYw7UORJONRXXla7FdhtpNx
PJkrbRv+Am+l5j5aKSwundO61oPPLX+hutZK7Q5S4Gu4krzlyvSiNqSq0ZHDuFPU+vnK/prgUSdH
rNB7IsQ2yo2zWKqLuTLDwnKuHRCxknTEVK9csW0o9TleWWMF6HhZ6eMaDBm6KPGdlUzOOdKUr9DK
kxyxBMP6xTNXlrldqWZFkbB8uO5sol/M80o/q2jGfhgrET11U4IJg2E/4G/JCqYFnQ4pLmGiJMlz
XERnlEIGZ6KPiCRaueuqHlUcc9W7SEt/JGJvoDHczrYIlMF4j5S9ZRUINdbaUM/sYKqbH4YhjCqg
XT3P8cAElGB2PHOVRLliZbbc6g4Qh6zRJChyy1CJQf7IKkmFG9mwrqu3WHaFwVjL9kDkCL1RJ18U
dINbVS38hCXKypWYXr7gdBxhqUlviDYWy22RjSc2UOVhsMzYG/pS7N2lezCc5HbWUCtV5ogUQM+K
mwFPjTs5JNGLGgIYDwI/D/ZSiDFM5w7jU53VUrlSna+laR8aIXvIE+EepeFik+0cVVP0D/aSBlqc
DTtF2ge7h1CLMK7GaQtLyjnCmFCNWLNGTEqCSCpHkp5+6ml6Z+L4vMWOLWQkG32oblRvFU1qN1h+
1UfDShoWNlStbessn8xEqBo7zmlqAT0IHHwji7pPyVS2zyK0TPr5jn/9uf5JSOQbNnCkFyiFeIQO
jQI1Z3nUT/KbGfUE6aBhA0uu734RivmWWAmbppq2WbHsmU7DOI115GwrMOwc7y2DtoPNbMVVfkgd
uwmiJWsomIfLhAXu0cZhu9W1ew5ZoLGHy3yRZPiZLTeak6W3A1bmrgWGuq3EqB/w5sGQjIq7C5wR
geU00lAHGJBruEpV8U93DMcnU2NlnhtS7myYnZtK5u9VBzcVYVmCeFHqB2QTP9GuMTKO3ZZ0RLdy
HrI6NPySOGW/A404KU6n7LDq6gxPtfFKDJXQvALWGjeRO9R3zgoBMsuD5WYSdTX7TEWa4lrHYenD
CxMaK2iaoT4sc16dYERnOBb62Ul2DGDaVHnCppDWvcLYdp5Tbrt+gYvx1MRYntwowZnYceru23Aw
RvbcuRGblmret7kn6DZNvLGwizu6JUBVjv3kc7oMwx1WxonHqkZ+lWSdZ6SNG9EpZah/KdLMAd1A
ByvHs42YJDAKa29idY6aWW0OKjFngQ2BZKRYkdWV8UU+Mx8sV/YhV/XiDPg9bnE6oSdR4b5aPnwk
fbllbVVdCW8nGO59Q5G1AQV39mPuRO+dslDqOQcynpgTzifLhssxlMBq1EDVWcTXJrtA+u4sGbDf
Kvetm54GZPN+s/Dylooe4xKTX8xa4nUx6zh/1gZAF162eo6tZTbkZwhCsjCRGWTDhLNRWN/PSE1B
Oy32xoWkkY3mT0VVDiHjkqWjvZ3mu7k/JX2EgAIBFw46dhq9TVmnb82purDYvXEiLPE6ZT71JsBZ
xYO8G8z2RcuWy2hDVa42G5badmBmuEIB+hBw+eEyB/KVbFR2ooPCq3BGVfN9oRiHfF5Wjw0VPYD7
GUNlbOKUh5gzEiSr5Q3LHHcXYyE1ZPJHo7z3aOkSzqg2XRyuso0OpuK1Lp55eFg4YUvvzyc5dZoe
5KlxTofsaYywbbLy6tGJHZ2/i6orqggnyOtdUt66M9RwtZi7LsJ0fMY4i7EazEo/qwVOd+NXqwm5
0SXzIlUpGVXnjTcjyo1sanAPo7SDIsLPanSfTeuI+PhSUHp7pY62hrjVawtqwJT5pDerlyifc5j3
OoeGF01scz/m4Is100WvdsPFn41kZ0TaitLstZQp+0I/cRvG/RdOhKcpxlMomwtrK+34uTeY/agD
1pHVA0PfLyjrn2HWbKWa7uMya3CPw90bygT7WlgpFML3YSjBK+uiOCuqVQf6SPE7YAYzzz06C7U4
GpEI4gEFN8PwZNvJX3xghzF0ZjoPLv/edASjX1s6FibjS6zjqIcAt8GDPwpwmrqJTIxQGMNCsDIs
J3TgqVwNeRi1PON+Rr7sZpx4p85m0d9PiAdDLTr0RAQeNcR/+BtGkuA9Xp2YMbn1D6XXH8elVPDr
1JKzwmkmAfxY48o6T8O+bZvH2kzEVuuRtBaJCUGYpze4+7YIAUpzP8eRkbLXF+4rXlgMrwtF/MyX
1HzP8eybYK6R2R+p+Nf9A/LDiMkEmw/S/eqbjEeR/gJpmJljCI+bI+Nzs7Hb75HRcxCByKPO5EkX
hhHojb1skf6ze0xKQJwW46ve0n7w0x0J3b0UY29tbPxWb9Uxc556xxr5Zib1xm7NkMJocbaNYrVo
locG2RWZC6ieuhcNWbJvu+NK+WpBvOTVbuwb5aSYzJbtxS0uKAqsJ0yJofYsq96Jyq5AQa+zPvFt
A1ETVmAiFelS4SUCwiTtP0Z84nLXQcLBSka15jOKeK8DlrEMcVOFybFOGiwKojI5dsBFBEK+zS1S
xrQ3BX6z4xEOkrcTC4Mgk9G2l85NornqqTPQFcGWaBfqEsszpSQUUZ8Czt1ltof3TB2twJiWC37x
XHrk6B3GNMc6Y5HpYWicO64BJLFLeOoxysTmoJlejFCjt2jkN+70GAhgJ+EZfXgcZUmx3yrSk7Aj
lP3thN5cv8RJd+2bHDRB9BbHuTY4J8lrPtrcH0WHPTZ2Sbej2luveKxGNOgu7zfF6Lax0v/IkwQg
HUfIACrHDlyCI3EfezTy4rlUsQDIXesnOpcHUeErhIdHmSTMtxTSkixm4K2wsKZcR4oDLpv+nM8z
xC/WR4nhhjhe8n3WbssorV/uIUMhJ8r8AyKKsOV4VjZZalFEOCih1QQXIdZVu5JOvk+gPSVuUGoZ
HsusyjeKNoIEO3W0jcy6eGFjjyrS0I6daYLsDCRlKA4v19R+Fhr+wvhEHLPK8ZvcPccCzHRw9elQ
ayyobYTsO3a/13G24i3xmpfcsbe8wEI0nrGFpxX5NCRDvYU8fdw3Vn5pK2vejon47AW+q2p/OxRq
eIfD1r0wkxNDvzeRNnhVl1RABe5QjhOGVCaptos19QVEzmFjUFKbOyLcNi12tFlbPeObhDthHKsX
3WKNRNGb7yg7axjcYj52erOy0MNMU4fSgJDr4QvVFVw9xxSRYefmzmEulfR1HXheTBtyxG6YTHvk
3vLE17P9URaL2LWWMZZ0RGjvRVqEr8oy6i9kh8yeaaEGBveXfhQDfKfRULGMWb3X48I9tO1SP5Fd
UHhh0emQPNaURbzAKTLn1fY6TmcEU25hvhRKLjGOdZPXOO0ZDCy8pT1cZfA4s9V5vrEaHSpXza3H
uhg+h6krDiiqi2NTYeCe4VdJIijlMTbSuLdGAn0dyOlZSQzjUA69vbH7yr7HMZh9a1apB956yWNp
WmlAl6fcuMvMzWv3Ntv60Ohuel2UENKq8iHDrL8ferf0e6M3fyoFfV+2zOD9KSAtHtFrTktuesI0
lxLRIRsyVC7NSzLi89GrS3bgMI63HCiB1nQu8ParNXYTzLLDBzYRpAYS6FptrbpsrrKt0vehs+Cl
cB7fmzFxMviuKdfKRV7h0A74oqOvb+vS3OoFbitWFjpBpIbqzknJ9OmrJA9szU5JFaiX+N5dSUvZ
Wpnv4q92QjKxumB11g8WHvZJQyF45FNMMMtim4KMcuQvXQi48kZdz7dDs3CNT+X/5e68lvTWziT7
KvMCYMCbW7jfm/LmBlEW3ns8/SyQUuvwqKXuM1fdE0FJFMmq+h029s4vc6WaAwUwST/ZglnBGwvl
yR8tpfHrfjQPaTqZopMPI0XYghETtZmMHjN9Kl3MiNzXYJgCvQ9BOxyyWNNfQH6LJ1h1nTMPWuYa
oFr2KeY7tyGGupMLZrJ5nAa+qcrJA7zQtxr97mYy5jdNQAEsVUPY1FbU7LQAK3FmIU+PEctVWiOc
8xaqnkZxcyqWrh72LpPiU84OhWA4Ml2wUAJBV1m3kPvliK8vfpoPPNjonlhJR59j5OIclD613jD3
bPQtVzC0ZRsLkL403LabiITyzoKg81LUPaETKDSUa+CnDRV2luhpwrWgm4hunymP9vDa4m0jqNZH
KZYV5tlGeK96Sju6Uu43+tpN4XVgmx7MudPuQAJ+JYLFamUME9CJULldRMQkmhaw+U9NCKMBiYG7
Pbn5HCdpbUwDLYJjfUPzgfHE6pI9WYMWgwwKjLMoThFBq1a5DfqQNSBb41sJHb67ZY10FWS7mChh
euymNfGVr+Gv9GcOjDEmmbDxZz4M2ml+ltbQmLLGxyZzTZLhS+UEVq4BM3WNmjH9JHWmrvbO9GcW
DcxPsjHgR1/DNaqmotogC6wBNmoEyLLhNQ6fx58JN5Ul4S5inp462s8MHCZs8nAwNLtDtobk/rp1
5t+aYn6zz/xLk83/SOvMv3WwHeOvj6j7KtruK/7dxabydb8GBEj9GFwBiWlMCBD9V1bYLxOb9UM1
MMBYKCO/Jgd/GBAYP2QD042IAcOUsUr9wz7DgACjDdFpXfrpuVGNvzIgWC06gA9/IpM+V0OcpGOW
A72x2uv0X5OIP9pOenHEXNfUOs6xvMEejskFy/UFSQznQND1fqhlyjnS0Go6dVUoJ8KDSjGnrij2
+r0BO8JllehPS4lYC8HUAYf5DhjpGS5248iMplkTtAvYwdFNGewmHX7lJbKFOG2eUh0EfpOZ8i6t
sN2Y3B5J5jB+9Crih7Jdx0HNbCIvvyMtq1y1BGQx5VkAL7NfHoS8ZOeVysauSoBq6AjOdhGahY+J
Rb3gG1sTOTmwRDG6CkKJSC2C1k6lETfpCgTpiiLyLRBEG0Idxq1a96r716+M+zLn15/tmv+9S+K3
f7X5Ks9v+Vf752/1P/G6wRKGgelfT9XOq1cT9+fH1yfv0e/Ws19f+7fxmvIDoyWXgWViecRphs/z
19WD+YyZls5eXlQoEAWu9I/xmvxDMZT1ktOgJK2lfP8Yr4k/cJSqa1Uf+1DlL5pArbWA9Q9Xj6zK
FuBdgggqFb86oMvfh2so7rUcdVNGYrkE6sQQSiIgL2POOkfh/JyEiR2hnDuLZr4iCj9HkbDT9VF/
WwRhhsnffGK1rGymxVeVPkM0e10rt0pucCTFBdpbL5CGZD9PpY0ZSDcghzg311dNNZ7xvHGZjl30
TTI5RTmsd8CCCKrSKTm15zL7VsiB5FWGgSITrfiu64zyskR7Md0xE8zvUspviOwkmp1QrSGQiLXU
Ob2F8eNF4FpSk4S6nlzCqcMVPuEKmphczEBKT3BwrVOcF+SuyGtj2ChauysesrJ5rHO4cGl6khi/
b4gqQjgV/AR8ch4jN0JDUVCRW0gFZalfNHZjJ0DuHCfSXW4NTt4Fu77JHrpQsTYthFjONB8g+jm7
NA0QiTxMLhhDqD8L2dG0izMEhMWlrjp2dX/MjfIziqXP2hS2bM4Xtg75k8GcMyc9d1/XNJ4AuUeF
LtQ7BW88/m7Bnjm44dQanxpKseZwua/T6gvD63AEhXBP/vxlyQ0MNuD2lET+LCacrpISudMs3BRx
cCgLwofsI5iiADdHXMqsc4gPz+1ofvL7ivFl9RU0OGyq75ImU+wF7VcuCQhMAWHPpa1PRHFsKcuj
e6rc0dPVVvSMntNt19SuNsnFp5E3ZG1GlqgImm3U3GaASRFu2Hl3cT3dgeg2OFq194asvHUZaVU1
8dETiAA3PNRc6haf+HzuKOVS2dqqxAtxc24bubsY6qKyz8chFeeD5AWSzvyxIsdCY802akC1Rknq
oUcYaC1YbapVAo6hsW8mnC24kFVMc7AEPFkUyO8VBF/EGgfDNEavc8wnWhGGzK5G4wqdyZtC8rNY
K02vw70S8oQ9abXdyYrYcRVgJsnLhNxUlb/HpMfJ+bfbtGq2QWyejXm59CYdbSSNNhCGADv3wXZM
IG2gsTkJphKnyaPS7ivyxiQfS6MwXbUjlwZl2wRrgvYFkCPQX2QTBnhEssdmipzg3wibfhNMN8zG
b5K2fRozGDrYbGyl7Q9s0jd8zN1GrGUHX8i9rioz10dWv4Oo1SlboAQspDzuRYgEmhtK1Ztq4U5K
FEzZltATJLBShDJyOFxmQn7VyksWBS8lzuzAqvbcr5LlqQcUZUWRZwX5TkpIF7Pxj85atNy0mYr9
xJQYBzZb/ALwBfqFIyZnc2vVGvPyC48P5yXeD4+gmqMo1msI4J9uCVfSUKvi+EUbYhapEJMVbwoI
CZH+SXbcbtoRvU5UJoqMAyoYycZ4VXLN2JRTFbo5jMKNMkh3WaF7vUUXWxRti0kXPTrUvkFTnCy5
hACeLG/azPY4qqiQC8qzmYar+5BvrYeNq1IUQUpsHwzHOJSBBiVi4SV5DlloqQXs7EJlFwzGjy2d
K3ajcYlZk+WmobIr1UG1h5FAKCnxnl2uX2Ej0K26dAqZ96fMJZPfVR/E1JFSe/T6TPzCmrrvo+ga
8TC26VyCYZneQCox3MnJWMmDeAHQ7EIaOgQQ8DuC2BaAbq1cNZywIBcnYICzplepljIbozokUsXs
tnWFaAonFndRRgGAyojKTBY4IkiK/SLC3V6M/RTUzwqnBHERQmdJ5lsmxrytKTOzgnwSfxofMFVt
OLePK6hbc4AkHc2ss1utpsYKQvgrsMh9pxivc54fJjGMz01eJJ6h5aPHwOAFWL+rddMxzNAlZ3X6
sFCiUqZvIax0U11OmDFzFLfKcJpS24Zde437MebTzEJf9cO9iJFwrBeE09cQeJ3NmVI7GToTGOGZ
Dk9IZRN2VvxycFPfzNqE/j3cTyQ6zXl6QvccPLGeXuZ+ODG/clGu7TIOcXJGgnUKjbE/I6sIe4Hp
5BKjlE1DQUlQPcZANIoCbRrEUzBSqdTk4xsFV5FjWpgrkJaBNg448aRviREGiBsIC6Uhf7QTc089
fByRxE8KAbLXuE5zX0/0p0LXJLuE1KUP+A9Cdd/LCOJBPcf7oGLqA56/u5pjdKfmke6LsQVa1QqL
3WQZvIuURlAUbHmFyq1Q1+uLyj63nN4zres5lOcvBs1EhDFeiqIaNmrc6765eF0nDhaygeEKYozc
WF0loQXQpH8D5ZodUYeJWFjqnigdpIDaitHTBtUxquGjimeo35XVOYIYPQDllza1rn/Mbddg2pvV
O06Y9U2ockftpZmtAWJySAwVGUsJKuGBqlPQroUkMKGtNDfRjNhr1k+apUbVI2b87tQGaX/VALfZ
tHTWZ1yIDeCTRDgD4dd27KDFm5Dii++AXOyx0+fiWmcBQMBICNuNZXXGM8OMtQKlX9Sj1LYLQ905
eqqI2u+smpLDelmUd6sNgmPGbYQtRSo4LUAD/BlQK5ox4wUr+qcQVuZbUwvqvqaD06slvd+30SRC
wU3TW3MoOzcEAjlx2M8IoMtJdpsugXxB2oj32QCVGF+ho2WoNj0IQCLSItM/JSrbbwtIymqoQV8x
g/RNVxHya6gNezXP2wu2d/mwKPMb5/7uM6U3kTUmr++JwPQuCwXLLjicRJ9HTi7JeCPiD2VKkQdo
YCOQt9ZUpV2Nb8JNOhwqZGvb4iQiiByUtIHGp9XiRVxo8Qu5qlnXsWlfQWXWJ7HVJ9yUma/1bxqU
+yBkOGgXeUePAbhB7Fc9szdTWyfBOqWxWtM0NySZhX1b4cOm4Y+47hJxPEl0dTxbCaqRkAatYy1x
uBdCFS5/EhMkLpOArGcQw6sAL6w/4waeLlFav3X4c0Gbd+P7qOFQYO9YbjqinaBBCmVM3Ewv9Fs9
qZY9WMP6Nu7Z0lHTob2ktQzilVVxxZUKeIlBqx8MmPckKM+BkR4Cs/UVoATcw6z2bZAmcdN3+QcY
dYcSKXdM9QOFGIBG5WxXdAMWymwCpjS6mjm+JnkGZF3hRp0BZWlGJsV9Tqq6C9EnQ4oPMcisL2yH
piluaJiU3Y6EI92WE4uKvIedjP+nSTGio5BPXXkDxaI/VNniYQ2+7ZXOUQZN8syWz23GXWKJ6J4Y
k+xTnyTZ6Scje5iD4bENCGIqeN8R4EFZ9Hm0VdCE/LK0DmUoFX5dyeVFsMpTmZtbU1cf6jTtGdpa
9R2ecazN+o0VHUaZi3AJhMLRNJXcbSGeVTjDNuFxPzenK/QCR2xOUpmyDx0Dt465kGM6yREKhfJB
E6D3lUBu5HkH4smuRMOvsopuCSG+HUNm2KMeTtgHxH0eB4/LgreZ+Rz9G7Oe742p10EilRYDqz4H
Khps1FT0TC16VPSmJkLPWsmInWh6T3E0h4pnbtIHrAST23faVja/azrML4achrupbPno82/fhMLU
bUQrRtJjS3UEKRe9+whracEPdI+edCxHwc8VvfWsqR23nSDaSqx5UT+J+Pzo31wUztbt02QVgHzZ
C2aw0jjXXWXIYK7IkSYv60tgjnsERWKn9N18WaNqsQdKwOSuNxd8VlENo9pMTxTTLl4/rnpBeNLa
ByxBZNji4SQiH8xkYpSlL0i1wKqWs/TO0gTYVt1+rjllGCuFRLL2Gay7lXI8S8NX1sOSHEkAUXbB
SFOET50J2GbAr8IS4UchR3tNEzFtyXHeTlqxVwf23ty7hFCn1yPvMOQA226xwLHl3KhUKrLv1yVa
rvRzm/HjaTNrFxNxveBhWh3KiRo/pXGiHJu5Tv5WEvCXDLn/n4pu2r+VDk5l8fZR/hZWW7/gl15g
/KDr1bAsg9Ah5llJ+Q+1jb8RLREZmfCDZsC7/EdiVFV+GBoSHV4YwhMc58m+/d2Oy18hF1DIYKh/
C5P+BTsuAbg/CQaiSckkiTgZzULE9y7+LhiworJRppGFbpCblj44tz/caC4CgR85iTtsmU26sI3t
8A4D1370CjffxBvoR7O/QGUcZ/vwGFKIlJfORtl03oBL8Xlq7H1PIsBN/PEZb+B+8Lr9GG4xAIAF
hjjUnh+Bqtr5FnejZ/pLc8Quzpjfw1Yi54/ivOVsiAMAlz79ZXZ+GrTbKrYHHtjsTP7gmpI3+WAA
w1fN7Z2bnkdxQ9uHZ7nZJtpxRtywx7Hxztwoo8MQtz8AsOrtRzpoj+JZvsl2HEf2QJd9FvOjvpE3
lau9HAQ345sILsO4bbPPPPk99gOv3z7ST3dHzsNefwIVnsaFgadyDHzwELFhi7fDi3zqnd6+CZzW
ky645zX7cX/z+GjZp8P6f2anOWa71ntVHUaLdnNsjqU971NOEfYBCIP97N/fh/Y7ftYjxlkPvBV/
mD7WFIsxtiF6chA3MlYFg0ZWx6Ie7zHyKXw1+N6G/Rrb97xWdrLr3I4/m1zjw7IFW4cUYb83L5yr
bjuXJNIxt8Mz2A8nfsCidstEN6b9mqxuSP8n6HPlpv5YNuKu2nYHNXFTTjSKj9WQc3N41G7ia+hU
m3ZLd+Glo3YxZDSce/IFKFXf7vmlmxdO1s3z4meu6cZHQOx+9Dh5DBFd/TUD6Ev416c7qSUfCX/i
WtPZBLjRFlonvane1ZHhj91/VReJ88yX5tc3/abfZG73gQ6AyHBg7q6RL969TmC6BaIF7sx7zSxl
+RpOGtuTDX1H7Qbf1xMdZDbklQf8XCQ9jBOWcwiar9xlMjeNdhPI5d21iHYvzbSLvvsJCr2NtSPx
GdsfxB2WkGPzMr+OLY4NSnJsOqisegs8msS0C+VRGjc1WPcj+sgwPC2YfrOzdZPYdFluzKfqFB3l
k3LXHMdN/6AbV+HdeicS7YpmjCHYpvCO34j79Ayo4sLMku66E/d0Ef7FEfuVqCGz2fgm+X0j2zmD
wGozHo0daGpo4FJEDZQ7F54snZQWsyFUd7v/Rn8Gd4/xBnBNdd+/QQ/Tjt0FBFuDfDHvyR+VbDLc
YB9dk11yxOPXfwc3fEv3nbGmfb0e9zz+2hHvqO9jCSgnG0NK9CxA6b4HR0BVfUzBx7f+qp/yQ7Sx
dkwnqccSPGWf+gIfMHKY8NG1j5avNl1p40bAp52cc7hPtolGogHtyBWYaT/zqcMjEj9J15R22BcX
ASe4Ez8S32bMa2Oc2qp4xB0yqKajffDELLvwI7/3r/OWlI0TpgcSeLw6asPiEJ6VS/AAXtBdr2BR
eZifopQkmU1t7hFaOMDi6hk4Dm2dw3Nwk1zDw/Sp4y35Et6hKUFCIlDeKj6kdm1ThE81E+b5nsyh
tJ1Pha86Ps2uzPftbre4Fxy1h3dYGycum/iQfKZnfY8bXn+jONZOvwLCWJ44OuYLtXqQ77fyyzU8
WW+k1VaU6lW+Va6xBQd8N8gvy7zrHOlGOckv5rEiZRmWNonAD3EnLSfz4i2OsTGfadI44aVz8G+/
y9edcrsh6HaOvpWzeQVg6M13yv5c75Jt6ZNTFcNbI92BS1Uf1YYn1Jyr1o62qcuy7L29RfQTO9ZO
tO+ibXndJ57iPHmVHdnn2fW0GznyPmSXAisH2t2R39miqz4Xby8Ki3kp8+7Mfuf17uhHb0TabIBG
No2JHvC6reYs3ng8y77knAu7eYRkoV6WPU/BjtFUd+UR54ZnXsqdyD9hymKjODs4gFB8+TfWJtPt
7KztR5cHxK+nI11LdCltY2DUCtNIJz3pL+lODfbdNx5cfpt9vxibn4/i3D3OlGEesg1dKI8GaWmb
QUuOoehYH4nZynzII0zq34m8b10SAPSm4Ufx2VP1/E/n5Tt+e4T1lbHMcKuCmqrZwSWjbdDmdNzP
PjDRxsbCs8k0X8iI4tF04GjiSf0IxQYbhg9s+6ptXoQTiCcXHzOGLmgKGz6VrrHBi+q+KW8PiZ3s
75ztt4B5wZUPFD/4D6QqbBJeAZUUb1gedg33TeMkndPRma8xL1Hv1y7dq5v1P8CRbozKEV65x/Lw
qbmR7fAevnnutKjVRx6U+cxE9jwesbvrmGzsCGDT60y64XMls3VMz7GOXALvxnLhNpIHA/x+GcKt
ihua+2HGQ0YLYx/dmj5VpMqwxQZHWzmGNN0S/h+mtv+N2dT/pqmTznzmX8+cTm9Z9/ukaf33v/aN
kvpDM3RTYRiLA0aiTeDvcyb+BsaIyrSRUa3MAJcd5d9iXIr+g/2cIlqGzG5OVKx/7BsV7YcpkuOn
BEH7OWky/8qU9ucO9LdBkyxahMl01aDQWhNBI/++bxTHMBfCVOhoimW5xxglj6rbQ2Iu9P4GbcqJ
57dOUa5S9rZEV7N/6Dn4y4mtz9ENQgnIwwo74jGnG6dt73DgAEzcEpNir7pVCEsQ4PJCVNUmydxg
2ZrSzSLjwdOeIaFBtnXWHz1W9/K04aTmDAeh+iBsYAmeBEP7QZ9uxGxjNHzc3HwwkA+LXRfW7D1s
TBms9IFbltsFMZl7qh6EThY1+5I/MjIRSYHMde42Mi4m9NW4+cryxG3oABbbawXFsFO/1PJK4MCO
6+ZuKNgnVd/LyCphPc8V9t28fsezfelEfNsKM6kUX1u4bTTlhBXRB8tvT/mzmb4bGhOlMqRiEyIa
KxMgVhc4eDlaXjMrpMw/CCsdS+1ODORNNLxNSvmoYfWlAdDX5gWQylhu8+ARNpIvVaGfl9Ro1Nxu
FQLxk7RjxMyL2PmjNPhlqFBvx64YvtlYzq40fU8jVBXIisbNHJMM3w3Mf9TypQ8PESA8QPf4qEja
NWe0JEex4EhShTIGH6wz+TwhQ23RtqXlw1zuBesNOc3pGsVbO4ej+V1jitKF8dUKontItzC9txoo
SijmG5H52WQ84+Qjd147fTV6girYvdadggHKI80gZcSYx2kJElkFCvmSboYQrWq91ao1SufkQwuj
IoMakrVMUu+9pho8A2OqwmGFaaEkl56YjV6EujYKRFBNGrXrtwJer0B6aYwJ8R/GIdrHUbtJFnxN
PcedOT5Uoswx/k6p0eg+AdFixaFbwhgZ3Owmk+qm5lWcYlcu6bjVMNxwF4VqxfurbCbm+1RkUPsZ
OiSqQPzJlBq3hAY2Qim6CBEbLDRHPR8OBjbggsRAVcDAMS9VpzmKQWsO2Tw524f64zC8EHhiZnFi
XsoT5TFwJaw/MdRepR78+hpfKl7S9WaHzU9Udkn8AUjAq5qZRplVf8RtUCkQORZ34L6ELErcmdQA
Jvq2xsIfL9siIk9AIBCYhrNI1OlQNVkoH3kab4ucBM9UzLgVqWGKZnZFEvu2yVUNHMDGVW944uKR
WUyVTpc8+GVUwD8A2ek/4Y+shpJ/XmA0kZo7xRBVkcH4//mjD4QmQhmmHWqUnH3HHE7a/CFlJz4G
yOxAZ+VrqChMs2A1NuZRrZPdbOSeNNDCuEy+EIzgsQL6gyp/ACs3IJmEKuToyCfjypcZdOS8F9Pt
klFu7HZfuPCcmK+R4ETQHq9SKyuWPoKd3aSWLQ+HMrpdar80BAfVFISsZKurSVVhpsiwEPOt+GgJ
pcf0yVnLTweTaxwc7nLU1c+I7F1SCAe9PdR5SVRql0RvioWrOAINSHDnHjsncdN2hdSj+l/a6Dbv
kJqnzR9uL//Jiyr92R7wc9X+w4u6Fvj9genSGzOQT6YGTCEeEK6uapm4EdPJhQI76krmCvVIfF6n
FOZGmikcq/P/4n1dYVf/9L6qtI3+1DwwQ/xJcCgGwBqQwntsL6AydKzqkUPwI2yvWeQm+jstxXkL
ecLwKDzj9KOBK9V3hfBcG7uJagBKY1iX5EcxPnLVCzO0mENobjLmc3psi/q2EnsW08u/f+X+1GyI
LmLh28C5YayPHEXm9xdO4hODizsjEGW9912GJKI7iwFhdvkvXp/1G/3RwPHrBwEEU/ByqJL153co
7AH2jRT8cZXJnKGhgoaOOW3A2DLQ+vdPyjT+6WlBCrNEPCs4t1RNktXfn9ZKRyCcEfU2KqeJEm8E
0i5GTMXgtB10ur3gNhcWQ5REeR4rIryaspE0anw8LWfCN54yA+94gUSTzsmDyVGL6i4ylmvjb/4k
huCOuc9T1M69M99mBDGYYWGtf4y4eMe4+xQaeEYkdKys3tFW54jrat5XxFvOY/shkfaABXaFyNqa
I3WKzX66qOJNbfaewmkwnG8asluGpLmYz2eNoLcCgJILUzCQbxMOhVgLxMWiNLZ6HXLmt+J0nBht
qhJLybiGurOtHD5mnC/7qN5VTegyNN+GoDiW71y4hmm7b6KN2cI7NammCia3G850jcjlagOT3Zie
NZpdSYI3Thfci9kuxtGhdVsDbIQys6pX/hi3tmS0Nh5d23ghbeOP1ZOgPa63YaOhMYtz6mq0YFQX
5MsW36szqHeVAfuB6PEsnsaJw/L8KYnH1Kxdfd3IC/dzEjv0EMxmvofrjrdyz/zTTq1vU/o0eAlo
QhJqsN/FW5/SkWZcDOk2yS/wU3C3ph22domligoh4SlMB1esf94B8vKp60ErmpojSuBZhcpp5SPY
ZxjVDFbQ7EpCzGZPcHXeMNNy9aiiRwhjKJu2zsTlO7ltSb3nik/RR2bSx1qlwEK3GHFMNp6XHVmD
e8bLmyg0uX/GmqsOlHgZ6hasqtt2CYRIKpN56RiBEl8l+Y/pD7Ibo3lsHoeFA5SkOFaMG2QDJNxJ
AmljzB9JRI0oGx6F62TNgVKS6PQNjQnHLLRAZqOXsDfjxxURQfdGhY7HMLR5TI1lP+p7ud0UCvFn
jdE/WoD+SDODN/T11tCvJHBYyo3tektlaoUWk1BZxcpdNFuRqQtJNsfSz1r8GfRoKakX4H6Qko6Z
O9VgqZ/Lz6a04B/ny3CxKJO6IeLpDNphMNk8zvRPJdZOYyQxMvQgZEq7dmw3oNaL9naRtbtMeRi0
4aSoPdqjvpdIpYcPZoQZ3VSoJVCAGnuJiaoF1yQPbomgbEzhCoQVpMtN3X8wgmH3RVZEBOYiUsHH
lgCiy2j4o9nuSZywh0noCfjuaRFcTN2DcHJbqLBLqnEnIZ3Iq1loq3e3VcMwUAFjRMcFPJ1RRetI
ObOHzzE1pWR8cGvTl1TKu8i6sv0bza9Fzx1zpXdbhHK4RUqPtXnpNcnFdA3n5JAr3MRzixu1cK/F
T/10D95wJ5i8O4zJU9qgFkbzUtE5jXwJRMEzMOD07QftkZtWfSbv7ERW5M7jSDteeLduKceEoTQD
lLwdbDUa/Kj6KNqnKq22MnvNOb2ouuh3/YsYRw94k0mRiY5ehx77O6XdCgEhHEIYj4PBnbJZu7K/
5YqtpsYsPTYweJGzAm1b+GsL7EyYvNQ4W+S6M04GH9VrRh+MAn5dmTF3o0r0T4Z8Cllm2+EJQxN1
e3wuwUiBtfZUAlWFSdeM/FyK+5YWWo1rnkQ1dqMCvS0QOl+Rr9I2jchXqtC8H2uBUS9pxLlMHy2Q
YiMGdZPR13qU6KXsYhihp9ezT/57U+fEsovOU2b0NOykeURGhiHVlM22GLSXGr9KqE/bhIFZpu+U
hn0LeQxd5zJGKm1m36K9hXcLA9VjnzxIxXfBXkmgMFXTM5eZwg6SDGUQj60hekspucldNn1qHHvq
EjAsBDteBUHQN3Tx7aMc2QTWvxg1N0J7W4OBD2T2vORA9IZy7ngbL6Mr6QgZxFkZtzPEmzyzuOPW
0EoRmKnsXhwPUcOnNNth3aqFN4lR7PpQOub3knBNR/IGnFdC2hbgBjlCSVhEa21V+wBs4ZgSl60I
QpJPK0LGPFWezI+D4+HzQSKg1UCHKpye+1DKydZsMoJERD+MJ22+y1WimFCRAY3vE/MTG9u65PWB
dOBAvgkZMUQI5cSL3s1lP1hbwJVOqhH4kg9B95CKdHSgPDWbdNgO4ssIvz/tjnWMZmTQDKpeoGNP
spOON5TmxcM2FDdVAD/kqEx3lKzUwZYGFZ7B0WgqV6aNjfHStkWCboWvFuQ5Zy/2PhaBixbzViof
qhQvpb4Z69eleKzWn5NnZ/LDrwIEpkGrX3UTexRzy+QRNBB4YdoWiNS3031jhDTKc5DgQ2uJky0m
SH6hyOT6kgLnHIlJGlXozJVxFjh/d2PNiHst3yxfzXhLNakrTDVJtQT6ka9yhqUSVJzupXJXwopO
XwbjVZKzB6mhUkv6picHq5JfJaU7R8DEJj6nDKAigmEiB5OIysLXCWNnuvjIqgEHoijeKT2guoAK
LpwpDa0vOSWOzFnIjIIEJVFJedoN6G83WRDOJMOdVO7afFSnvrUXjq4VXZSDO0ncZBirgtPyaxRg
A2k/kvYNi6lWbfJO2Q7Sw2KpN3KpeZNJx6OebtJmoErNIrEmPNWr0a0c/JnjVVTd0V/R9zh0MGFm
QXWUsruWu3KHjwvPjwdTncP9WTHRSeqHYPrCdXtuFSKyDD5kWbXnNv0WASHWXcWBbVdYHqoEb8yL
QLIKM4VXkADTssnpxOJk5cHqHKFCtne1gOP8PbARJyflNFEK1yqcV/hYVzoM4YnwJ8/fxPlVRYSX
VaojxI6EZrjpi+QeoDeryXqTS/dLw2XdjUimgUcKxdNFXJRk1SiKADCW8/qICwg0PuxJzjrCq6vw
DDUcXPVCByqlPjq2QWLLbjYwj6GKJqnwY9FzWojbKE/2nUgusJoZwcTenLGTKyGWcPOlpCClxgbN
HEugk4vTWeBajtBVuuC7nnKXBm+Cu4GrGVegZpUO7FBJ7TjluSgOqcJNqAqugeST4lvJ8eeaNEgt
+XJUOPELQfI1UJM5DCbp0WrTMBVSaRbMRfMcrbsUpb0k8cSwSHRjdYvXyZ9bzDQZnx4R+n5YumWg
cmingK5/nIKciVfi6QGfVOZBtBjpCf4SmmXMND9V3SVP2X7kjTetp9apeCP5d+6bELdJCt86AjIx
sJHoP1uWzEHP9v0g7UIylaY6clylvqy+LjMR4zzBrrzsLDaikcWBPvQMPf9UjMgfWPbrQkJ0ecWP
5ssT1Sq8j1StuwFB8zmXQMOx++Q1opbRGXBLVF4nHhRxcSe8dKEQ+6r+kpt3fac6Q8jtr3jm06wG
jjSLG5XEEzE9NxV0rI+RmwWvrcTORMi36sxRuVzcsXxs5MUvFN7v8mEpHjgUyFXri5T4qtnCGuY3
1VuYIc0Pa+z7OaRUolchASfPofmcpyvfbqDW7aRMeF+tNrsIY3MemWctXb2J5XGDCKep2Z68nZsX
8e3PA9Bfsiz8NxTnfxkQ+t+ahpAl1JZ/rUuvhLGvP4Ugfn7J36Rp/QdxHw3UAEfHlanLqfFXBEJS
yDlopOhIOEAqpOfpP6RpFfiYoUPZVfkvMkQGes7fLQ3aD9wPK3yXX+uxV/4r0rQkWn+OEKGAy6YI
hZfjM8ht/U/S0dRmgz71zFFKUImPfWZgpBPheJAr0BhAZ4oaj2A6NBrSJU4Nt+xGlnGjTVKNP1qa
BmY1wFToUsOzu41MDXxI2EbNpYkMytijvtDfyYRGwGnxp54rKRrmrZgFoUwXVFvjpFVkrp1Zgg7r
qB3jUGin0b5NKELpAYmoldXKZC3S+CE0O6n0KrWkXnXMa9KX+KJNMKhtcgcHk5P30FBMBgcFzZFj
BwIxOk1intY6dyAWuqFj8a8BRjGfVghopGArwAcrQXqhpQykVqsprbQF/ViMnA1j6VxWwHRdudcb
xkxilwOv0sLDqBr0SvP2UagJ/hSVEbmRCWZhEaStOYdz20VIhARL9Q6aMK0vR6LmzVHRzfyYYmqj
9oZnyZFVxsBms6v7v8yd2ZKkypmtnwgZODgOtzHnPGdG5Q2WmZXFDI4z8/T9cQbrrdp9SkfWNy3T
hcwk7YhIwPmHtb5FqzERKtYepn5wxZ2MU4KgCquwAr6xyrvDZKoOR0qM+FYKn61TE2o17Jolm85i
8ZpHt+JSspZDggr6Kmdn27seSMsgNOcSMdMP5cTyVcVwTfMmRMvlp6SrOJM/lluJ0YB3HwSiattM
2a1LMkU68OoXbAMj4Lhr7GYHygr4VB28gvVkxEfFbrnlpnIAViIna7R1p6JzOd0jZ7+KtNhC1CGJ
wDvxLbBWbhuPeJQM3C07vjklGKKYPujKHmznuoYjPATLG1NXJC310t0uWboL2UHA5Np2olSgT8rP
xRIvQZQylWVqrp3mTs7ltpn7G7Ksj3653E19jzo6vIRB/lq035lGMrHOK9JvD1FfFtvntEfVwVK6
Yo7c47gtLIZ5aXThDMj6Rs8l77I9NzkujCq7hQJzNF7z4AjQDPR+5DRX9AgzaUQ1MIDLeoKLESOF
mHxcPkaQiRYlxy7X1wjJzFG4Ofu/sCFHOkSkHnfimUQc98kvlvors9sLd+KeC9C17RJVYD4AZfoc
DYrJtefsh9FWT7lM2Q7pjmcOq7H09gOquDOLpnSD3+2XyM0NKRr3EoDNVSXbbDuQi/7ckiJhgGT3
EUiueDC3aqCzw3QTD81FR7aFYHQwmkdP2HuiAAFshW+h82HPtzMjfLIiHA9hnf3mO6SRRwC4sRuU
hgtJuSiAVaKsWQgpx8O17FOoSiRorZHy1L4I/tATdss79viHaOmeXDUerMzfQiHjDnF32MVph28L
Xx6CEN2Eiu/a0MKI76E2ZE8BiCkN2O4m9mEaAcdY2VW8TmDxITXZijLOdoS4bAu7Okk37/ce38Wj
w627+qm3XpLiC+TAlasyklXOwid1O2y+AP/Ril6lUXGAwow94QRR7SvxmWvH7H/mDjdR2g4/Eo9e
Lo62KnkaQzxHU1VDLgs/LRY23GpXQznzRCTUb+htd1b+MIZev00hh8AIQKs4rsoXcN0q0A8lzW3k
0/E2/shBVZ39rrsGmUhV6UOhnbJD2WlxQQjMblijPyyWCTBj91kr7/rUYs82fst+xhDj9UI8AKcZ
d8KdiamJ8/vUC+CVFtfFkNwstgsxUOYF4hNU9Q5Zh1dT0U+PjPN3YzP8UFZNcZcNN3Pm37pL/iZ8
eawHl6ZEgF3K+wu5BE8lOLmhHQ8C3+ay3NlpehnSjdSFhcaIu5dc6Vu7SD/DhC2/A2NB56nElNAU
xL9xpoeHhllLPhj/sEQ8ru0Z58l7U07M9srsqYKW5wHLg2b+oFUKqvpapvZ1nAdHPRTPU61uVWU8
WCWzIg5csypU2fAorPHCC7q9094zTluYLTyO/nBtmvyygj4y4PYI2948FWq5iTn0rTh+nV3zCKov
HM1hMOqlI7dQowdiLlOJDt8T+8VUw7+Jl2sF/dVYJSV+lt4tWXO9ZPY1AagA03gax/YwNw+JRvrk
W9eyXPZhcVsQ/+ya6zHBtJXX8N1awqi9IQaoQNdnZ53a1wrKAcCiMASENhhxyBod7FyNbhCtfIet
BCubiH61E0FTQX5KRxVdVWQ8fZQS3J2NFVHp5k4NTECX1eGfD8OLN5aAcplgUaQTDrevcwZF7Xic
MnNcVgtd4R1xpm94ry7dXdrJ6zb6MoV97Yy09FV96EB95KgdZEbmcA+VLRHHJe8/V0I4Tsh7pzbs
Zug/17QHehAhPxdxES7VnZpQ9TNZbO9tZrijfeUB+PNd8ot1cgqBjWFvI/fig7Qnqmdq0pqA5/Yu
j6ZND0lezTY+Ed1ee8o7L60ht64/l6lz1c/5aphbdjM6srlLD03HHoew24MqL5qRWXfsP49eId6C
EQKiUNcW680013dlvx62tVu+9Eb+CBY0TY3/Rdo7ZuHuczH9YWyt+tN4865Vr4M9UrB4NGyCnKUo
CPbtDGanAEEamfqcWGbctal9Tya6v5uX+9C5KHsWTna2ptjvrDqhgWz3gSrxdi6cgulH6psPEXlc
8JZoS3EjugnHDfIYh0K/89m6MhJYEQ5IBcMTdi5orSGql/RsLMX1yq/jsXEeEJWj4nq17a4lslWF
8nYxzArtBnIekyxpQoZ13nQClcaTyk59WApSGM9tFAdXZpku/FHeTMr8krzWcnCwu6lhkeylWzmP
JIbxLs3ZhAV3jnnDXIFHoX9FfHsZk8y3AOl86KL7IFZvBLheQMw6lBGq6OkzcJjBe/V01dh6n0kS
meLk2LjpZRbGz1mPyFKQE0Ird+i9LmUXkNAQV6DVM/stDN0vU2uiQjVMpfa27xj5WzxJdXeRk1TA
jArJT9j/jP1VpibTmzboL0edAwVMfNJN0m43zs6z9FETmGicL9zOo6lv5TUZ1xdAOmJMDP5iTpRb
yW3GbwOADhLz2DsDwEMQYRndf+rsl+wnYUI+L2sMfuD4vKzkzJ0+Sh/BFIGD3vxUZPGhIXKryd/d
bKXjVz90jOYJAFjgs8Wf313YXSmjeH8ZHlJa2AzcRJX/IOKUeo0Vx5TeNgH8jOSaXCbyNqutHZx8
6fzs/Zi4IZzxg3MNLe+yLWP+JhlvOsZqAi4r0jmZVgeJdMNZpyvWdB/2ZG9aEbN8skYDn/dy/epj
yczSH4t+W63IDXrB8i5lpqoSgdHAO8SggXKi/IqVe79Y9S3rMMW03OsEl8y/DKBSbuhO41MqULsJ
ezcP/ND5ChnK2TTyaYQB8ybRYQHlPFGVoLxwqEgRkfnWnmy+fUxD4GHuKolB1/FPULe7ZWa3R/Vo
FxDbeblOoGhGvsjExLpitmH7Prcn9JDZXl4cVpeEHHqHwDxgzTQPKU6I3ZCuIxDNOEhLDB2Ne6Nz
8TqgLvTi41wDVroqdYehslqz1QgH9Q6F/gymiYHJtULdUe9nwFMRXGH+HEcoZm71HcnhIi/vICRe
yq6+IsgiPg8AAtqB7OW52edeghiDQZCxxL7zvKcipNjq4gu/a49OMfbfHgBU7AR61xCnV8sMK+xC
lx/XMasSOoycfoaIAmTMbXF2G4cauLrHKUb0vOhe07FpLiR72FCsGpiu3iSz7WFngAGkOvepYqJL
xBY4NTJVGT5NQMMavl+dyQ/VHqUVkk6xraZ5G47qZ0so82zZz5LpbriAw4Gj1vEWLzRnIQC5fsWs
LKr9ZNm6nYT7s+uH8YFANd7Kq3rBI9yNiahayYbvjbl0Z2pyFk8oKrIguZkdeUrnXj5UU0+qylVq
ie+S0Om2tnaTYT4ZUQpVIS2EDYKt5wmK0BYJeFTKJrzcZPu13hGQzFqoMX0iDmPDcGziQknivabP
sZhORebeZKyelEZkV8jjYL5j/KMyZQQUfeHfvOvc8RCjO88Kb5v1yFfq6ipWxcE32KUSpDrDY6tO
ZfnIdw2xByHkSOQrvjheLgCMmJSJntQKotEyNot9oE4e1K1l+OUigByQpJL3cjPE9nXAYXnrlf1R
4h7tR3PvkKOXlRnCA5fJK0vWXetYD/CrPhys5Y09uni8nFxs3CFlncICZw5RI2EdenIXogCUvFaT
fJ9msMNxpk5To6OLHEoLGEHrLlQ9pQ8Ra052LtRjEWDtIowZpjOUMKzYNt64DxcEYKMC8mlSIhIv
nczcR5Gt9sOiXEK3y7i6rAqzA29842qcY0nPbsef6cTNryV2yB4peWnvAHUza8rt24jyp2p3eDVT
t4DE1mQ38WJt3ancN43XImCi0UyFclBvj+9JwHkuWMstlIolbTGJajl5KaeMjIY9ELJVG0D541bP
gie9pP+YjRPuRscONgkA3kLQBdLdALXnGexSNhKyb0+hZJNkZPEEADtqYGHyAOPD9UAArcsrUxxw
OqLmDuefKkdsXZNecUlsSXclVO9ui7i2vq0wMPvUsa7zvPlqgGK7AFC5/NMxHJmg+UEy75oG5KbL
nBG+LfB9TSLAEjTTNdCydVcNB7qHc4ohr5/cK7mA5mFZm7fBTe+Zt2rGN8E0dA4YphG6g9QptrYC
e1wZD0C/hLWbnQZt2VJsGYTLukJfGmf5PRniPj5iqvURqySjcWa1rFjm4LqLmBorlF2COtWrbODa
+kG3xz7R/n7A7x/WF/7c/1rSi/Xa9Qe4ZPxDMjZcPEgmmxesBYQTJWGIbbAr8LmnTcPuJe2jDsen
F4kTizss70hFTAT8RGJYyvKlD3akbtjo4qbeovpawnW9yMacetqZvbu+LumlCrYg/P6KYC8WW3V4
a+ObMhwW0C97EfQpKcNheI4iZ4pPsZxgaBEQ66Tbrmn03VBO2trVxC5dR1XD26fjaWUr6jja2k/O
rO6hgNAXEF3EH1Q0ZXgeFzqLowHtOWwNqbcRP3UB6pto26yVH/7FfesL8lmIvRf3YO2ZUruoEWx+
Zt7//Pfnl/9/w8k/GrP+B/JakL78aUL5kpuPtPr+q+fqf/0//veA0rP/IQREFSQ7vm0zq/xPRov4
h0OcVRCCB/Ok59jMQf9vQNjKaCE3zLaVz39JyN9/Dii9f4BJCnzkmIwUXUA//86ActXU/EXhY0sh
HAdMi2u7gaMYhv6z5qZM+iYTPQV6RlDIZawyD9EEPcRf/h4UuCsw6a/5Xf/lp3jEPNhC2jw1v8ms
VKqDMtUsU60onRFOkDB+mrpy/vzzx/wmV+LHIDJGi0fIj4+UKPjtx3Sy1KiEEwwaqkZFlNi8Uktw
3CHZX5eqr9oXq2qXqzoHIfEvfqHz+5h3/ezAWUXQdgAxSv2mySohMRU2o+xdHWOm+yzAcqKa6IjR
NqydYBqSQpXq6ZgJFmY78t/i184xDrx6Jq27pGwphK3eZZkWW0rEzIPsurp1pAuH5l98179fjRUZ
tMbLhUiwXfu3iTTd5ZD7vT3snMTtHsXiZBRoBPO6N3++HKvq+p/vLcncW2KXdSSv0/XG/6u+L2tF
MI7+gkipyIlJT1wxyTvOSJKKg3r0DTOOHuzjOcEH3v0f6tr/U7L5tx8ZSLyKMMXWfzNU+V261nWZ
w5skQKvJyoi0JwXUF4zAn3/i3676aqQkjY6sEp7J8HeBHIhI0kCcBp2Bytofgx+sm2xXv+LPPf/5
k34Tx60Hh1KwU6ChEZvCRPSf/5iSxAeKR9vZpbxOUPP6EXvZIVI7SnbrqsglEqc/f+J/8RcMuZfJ
aFGOUEr+JqpP+57JmI+8BvBCwNB+GLekI1jXf/6Uv90kHIh2wKKGdlR5/u8JhbKSnvEyPsUlYeMx
86ktC5XaOzo/90LYzatbz8X9f+8zf7sxy7TyMEnzmSJooo0oo2XnUAVpOte3LmB+Rc+uLv/dz+RI
4rdilVU2Z/oqhv2L2JW9gOnaDCmCCCyguOSL3jvuMl3mVs3sX2ZjDuKnIC5u/+fP/ft949ueL4l+
dLhBGRn/8+fG1WgFWdOJHWmixeMgTfJBWBtm9q5ETzT4Zf4vxKl/eyQ4AfkXycz4RQRe3n/+wDoP
opakcMloPsA4GeoGarVdZj4yvsy6+POvc+QKMvvrKQOxmZRMPihcQ2eldH/7w0InBxrboBls/ajA
pNcuGdTpzOqWt6wzRXKM+ZHRIYYqWx2BeqxBEdGM1BpEcHgCuNw4H1Mx2dLexDnzVWgTEN8vZ0Pk
60ETEqYgY69GimkCZg6OjxHF3jEy8vfVUFcDhTNATKQeLbK2niAcUlAMI8fNWvGZbWnmUt+Ztly8
q3lQTnU5LrRCb8EyqQbfZrFtUSGGRRI6AFadiPdWFaMIyZJw6j49AFbYbANqzeux9hsfqU4fOuA5
IuvLARCDPCC19LmuhJIXfjYwFAhJXcMjO/QAdKNupY/Gdo3ADQg0d/tgQmBWhaEWjhgA0MsSApPf
ZDb8DzYOgDCPsSWz+7FBzEX3K4Lh3srHBCOiUPqs59wCWQaWWx8muCuo3ZWFzq8wdqBJNbSTO5ah
jnvyY7t9jfDtKDRCcW5g61ZE0XxxOnqTt9ciFmito6ht+NPqUazCBLMo76WziRQHUQstaCOIRSGB
pouICLFBNCK/IWz5dZ7KKj6GRc68caoL8MixUIW5WtjEngRDOAsBqMK3trhe9BDqbrSP9uyE71Gg
OvS8NTYN/4qppVFMS4spcJ5GXhfOg8dgsD2W81wyu228To8wrmtmExaMqvE0LeECcX0aBosB9YRc
HETCIJ5ReeD/rZeY3AleE/G4r7uO6Y7rZIi0Icn4+b1w2mq5GJqOSDmyifnPEYzjjEY5VojKssp5
yzIrIJwB4MhV23LdMUAvFnPdCKrJczx3rBnijK0jsT1D8wo9X9ibhCRqhhM0afmt1AAiSQ5mjBd5
LN82YUIuxK7utP9kSKCHZu/mTX3FuU6xUeownumsWsG4z1Tyw1QEyGybIGDAQci5Ds7Miz2so0k6
b8t5GZyDbRVM5AUBliuYampehw6ZpBDNlB9cJjUjeo8IDRPrUfaoQ5zB2i7jfMy2623zizu/RsBC
eoqFsjGKXnOUbURW+D0mU+FPgNgXLXgs0ihOL2Hojoy+wPA/VL0TV3urLyJswDxECGxM2LtHVdXx
W11UkG+m3KJXjsnGWHdlc/PpxoMT3pI+sSpbhD8rfJGIW2nMh9JjBZOocTuOkfMTCJkptx684Ynb
y8VSzOd0X7IURNoFquBl1BLAQZdrmbmGWuuyBuDa5fMpTeCXHlq3svRhdgO2utITS3+nKaxwiSQF
lGB75rl5LomgiR95CWbpoceTQZpS6ja3JP7heXLSrsToNNpna2iyu8BxpHck/VAWXPA2Ty8M5iHC
SkLyKF6E69qXPLr2j24cSAw12hJPVRsv4Xsu5oCBa+KtvI88cEz4zha8TO7dlngYhEFOtfDPKe28
xYKqI9kwdh68EnuzPRIK4ZFcfe+q3oBrKpz+aXBjmVzYtRHFuOm7KJlzbGC8lA9ArUR84QJ7nrZ5
1SfZtUYNmR+MmFvBTjhV7eOoasGgPuiMNZzKhfk2azqwpj+znMDTZ+Tg5GTwbFbFfvRaL/iO/SWN
DsQt9hl8vSghBJEkUIQN48iMpa50Wz0q0pcYkpRegZ2mAo+ENrA8Ellsv6fQ76otqTa46W3Z5g+B
NQqDhU3njxTR9muyeB1zmgAyVKgQHu7ssWguIcnaPyClTd9+X8y/KqoA9yhNk9zpKUj1fWljoMvI
kniXtTs+iBzBxNaLm+CF9l6+2rTfiP5VDJYw5FzcOpYKHjN0xz91WC9nIlpqqAC0iNled7Jlqx1N
zRFkZDPslE0BuTH2KrYmNDc7MdBJ2YLAu7m1KuWSzpmJZctWdkS8NK9SdpEnsLl0GqKLtCaBJUMH
SPtydPrgZmNOrKHhZESrvnioHJORoYWU5etojxyrheqW6NiVglhn9GjSIN8b+u8xTFuH2YyxXuMm
Z1Jg9WDChSCME+GtK76nPJPVQTS1S4TbLIZTgIA4ZppS87RHXVCc6jyNzEXbd/7HmAcWSTzJ1J9b
pxCYeWAzdzudzdNt7+nloWhxHa42MkV0gfQTYilidGB7+PSps3GqQtSro6z+LguZfbh5hq2JH5y1
uybRfPMCERby8UUY+1jYPf7C2sqCB9cpGvM82l3IEK93h4/10n7hpkD+K7sR6aBr8Us35B6NZCUA
4L8ZlY0xuUPjeSyHymUknbXxve2VvHyyak7Os+T3g8Ynu3fPW9hOtmIyJNiQK8xMNY6q/J4VYmN2
XdvNhMUQWmGj6PAa3uBKz+RJL6n1aapoZOMPGw55XTIi+Sfjo3rvwEyFt/NUIJlsPN4hz/Y8YCgC
9lncEJ3lOPukCvSeIGA3Oqm2Sr+TwgfNXVmKRAS3kvrLr1iDHvIejDd+gVj9ynCaWLsIicrIyVp5
XFHXDHvpd3FEgnDNP08LUkqCEUdXo8LFJ5NnxmlQl37xJqYsbQ9VFMoBFeeI+SDIKxgfWUfJjGTJ
kcnBkSNQKgKaCGNVYZ3eT4ZMlK2b1s5HGxNuvXFs4OcbQGb+uBGLFXwURRWhKO8CgU+nFpqEvcl9
WUbywrmyDk6CpevrDwvzIlJXW7DHn4wYZgieE6I737TTeyBQNR1MmJpHpsELQbm2S4hqQFrbeCQZ
G9W81homFp7jYtrnAaE/FindSFmCqLn0UbbOe+MwmUPR0OefKYfiY8DLGYqMFyEAGYLRbw+myhOA
rVRf3b5bAo5NJ6nZ3aaBUe6h9Ra7uxisTiG5DHLvB3PnFqBJv7CNbWNB7lobzRBRomUgk5YvaC9k
k4v2NOWdeSZgCYJ5VBU9Nn0GBtMuTBdt345xU6Gy1jlXNe+65FFRl1ogpnOds3owM9rPPkW9bhyJ
AKCQw2cWDOwamAXG0PJg/YUbvwtJAotSHxOIl5A4sp3LnkWcMXl8m7lBAJfK6TFuttLD8bR4Gn9V
pVlZ8cHkUydRNf0oMP+wVinLZDiNvuoeI3B73SWEX5wAEKmSVz24FGXB5GkQEIAl7xrdV97RBsvl
n5RbZuj7s4YCOHXalFzDaPgwYsyCPUqmQOGvSdWvqMzYybVuhG5t4Jj+NcgqRLjTh5f2qP1sN7Xa
vA7ADF87EWOUFknE/ZwsJWPwsCXYqg5VhOan9n299frZvI5N1fOOV73+nOqkfqqIrHtpjQaIMBit
T6ru+NFGp9JHBh9Ab1FjTKTIDPybobmX80rO/YptzQBKqHE1btSmdJo3gpy12MjJri5ry4dmmvQO
DlZr0OrVSnINhWSOGaYXzhKOe1EOfCO6PWpTyXgDK0crGr33DJMpnrTQAVdW+WOPBTRQVwIqGsHG
5KHeLLkl6x3zLYPjcXKwdyBVQohkKOOiTceKfMQ7MOjwco7mARBk5PtPlZq8/EgOZ0V2XrScDRUe
9Awk18QWtSEFnSDgE7rL0owEsiXVWzRHSKHKuixvuZyss4cswPArWHg+sKab35OlMiDChqJ86obM
fhJirl54A6GsIFcp+h7SCWlizLoIO/W0YDEIcmNxr83BbRB1BD6EZopfw6VZjQ8Ng3AyeoLpa0jK
6tZzp7Xn4MKi8lnStt0Pk5VQAMeT7KkVk4BTCzn5hQ7SjgZAEkhCXI6FA3pWk3gjdFyS2iINQGZ3
yfjjD1mNXSHzeXQiCtaHhRPScEsMdXYIwzR6mr2el0gxFTG6PU80bD16/YuxPeEWdTyRzUd+OIKL
xDV3YxbREqAUKINNs4bd8HcP9ZMjSiLFUFyzM+rXfPp0al2zS+LOTrfp5I8/4lhqtFBVI2+skbN9
h9YHf2Efs5rPdQoRhuCDEY1W5MXlZeSK1c/MUfQy6Cz5DMJKs8srI++uQoKQXHFElj/a2S3hFIxT
8FSwaIcfPNX9e2d8QCBWPLrHEYVLCfa9jl4DbgQYJKIu30J7QBFFUrZDBlvnkQbbzJyhBLGGj7AD
WPaviXpstFMbSvBAPU3VlGc2D+wU430YibptecVIRWlSxM7Zb5P2QiJcZQemTc2qrjBpvJ9pFr8z
Q6eFA5bGFXyxHU77zCl94tWdWlPTWEAN0Out8eMWrexmUClSIX8ip2frKAKa8a3a6ugVnLnbug0m
LIK9VMnRxBaGOCi27jOx5xzOcgzkD+oWDze9zPRdDYBYrkty8rkYW6+kISqBq2bQNm8rkqWRnI1O
Gz30uiAjcfT78ceAvvA5p1kqOFmzCgW84ze3jAVDDhhjU3sYLUoqqqn21wREjnMuGymI3AULMkSQ
nc17KibUG7EVAgNMyq6HwZONHRaqPiifHWKMnu3eZpUWdIH7BGMXPxoiVlqoJqBopDtvQzxXc59+
JCpHkOEhA/sol5D2LCgDjvRecqejmQzZ5/SRyH75k0y4cmmfHKIhzt8bmQ7fWhB/fZiSlFcT12M1
67Qs/hk/elzVWuY4QMbO9n/5mc26v5pdb2ZguMwhia5sdncRTSsMTzGL8rD+0m/wzHjFkywpcNUi
Vb2M8Njs0RaPrAzpL8jQ8ObsO7XYe6H7pQTelOCpCfKLvRy2V0ttvxHjXFyvipJz3xfuddzaq0nd
1jScSeCLD+GU1vVgpg7nqZ1aG3KMcZXWeCIemw4BJp4CO8kOg3Aye5dLiTYgWLcPB7/T0SflAf4g
iv2ZXtby+R5ZTQTIhhCUeNzgq4GDrXL1ZMnKeulV0XxEUbHwZnfT+LlHpZtcZFHdw08Ddv00UUQB
JoQnQcphRa7LMRxC/jkUB0wtZpqSn6L1krOWtn6JlAAM1hVp1J3iHMX3pmsXrI/0TyhNBLFS3QVN
KuWlwVTB78ipOo567MrnnAsNF72U8pTHtddcDl6Y1KAXyRsxC5ExiT1VVywlJPav2U7HEyfqMm4b
ZdvWNhbafRz9vHGgGxcDSq5KNo95Pq75Jh6BetjFyoxCelniZad6XPSbuYkpQK08Nw9VtIToIUmA
BonacQ7vLRaysBysQWK3ka3Gwm6JH2HXCVw/2qJ45FyGxRP0PeMlzQzlui/n2jpGSvXLrvcSaJR4
mVAnlkZBc4pCAOQfFXsu9v5LOQPCHmvvbTB1DTY4HIN+y0Yba/ToygwNcSAb/JDOAvc17MhswxUY
XqSE2vk7U82YDVUxDa+dQgm18brB+eipTy26oJlgjF5zb15WTu7EpyFMMT6LAaRpP3Hjba10DoGY
50g/r8pxNvwvJB1qwHbiPE46llskQURvSqP4DpVrJR8NGj0A2/lQhlemDWvrZOoJTmod+txYHihR
xDGzxmuVYNWVJzda+NP2c4gs0TUhqjo6wvaGcN+kvBjD1oWQ2wOSYX2LoBtRN4Fh27ZpSKE2aVeH
ew+zrdiVpAjtYi7fcMg8lG07v+Ve2RO0FuizzbAK/WqVcDLjjemCzVRK7W9dukhUpY2DmCZrkVmh
4SJ4yehIsKAux+mFJxi3i9syM0nqXmYnQwvlH6qS9DQUAxo7k5H+9J07tXum2Zhnjopu+fI6X14K
Bx4sr73YP0tvVm8mE+YrLr0QpA0S+4LAyVF+Mz0uKEe8ODU7JjFqPqhR9D9HNaEzolBvfoSV79wF
nY6ndVEfvPDWqtXGy7lPj8Mw1A/sOGx1ExhPv3RuGWEXsJvwvlBVfmauQRq1spKOQrppQRK3Tov8
rVHre9+aArB3LNQNKn2doowN6C6+lkgzkkEGg86QaGl/C/93lpgS7RjiRhB7n25mR08I4bDPliqy
5c0StHVxwKw9vyt3tout0xVMm8h+dMdTbvIivW9TZoU7sySGzGXVKnFKyfPjjuaY3XWjSyTWbiHG
gP0Wz++9wBqdbvrc17+quu2Hk+u7VBG8UjFtDXWSgrC0l6F8sfKsfiEF1Ua4t3TTM4Q1L9n2ZHaA
AZc0oacBBizElxHe/G6aMgyLU8tx7o1DyKkwsGFg7qc1f26E0lRATD+vew83A2OTREe72JpiCLMq
TR+Mz+QciXMMH7FzoEEnRST6w8BDOB8sEMnDdtJ+8GaXmNu3loC9TQ5FPPDBdTZTErSlfzcvQeCd
Co/JBzdREr+FOFKQQcy1qDEG1ozc2lR5P9k1GAdrVspUIjPaM7uqLjI0FgkWOtEiisIP4SCvqMWS
E/deLAM5OBU+M3uWa8C4zegJkIGMHGyXVR9h5Gv0W93U9bcX2c5TViFy2Pt9MnIxGV9te9E2L5yY
w60YFI6OjkYT1SAH9C+XEOhPMbvo+3BCWIje0Ne4e48YuHMk4ynb9r2BcjKMaX9DVjTezjQPG38/
5uvoxKoloqSOpSWyO9uLogvJCJhpF8gBtH5zrgGvWG58dt2quQ8LiyRSRgLRw4zffSYCc8ruwynD
RRlCfT7Fbj6EB488wFuLTND2kFlOFG5mLwpeVDbOPMVYJINty/SqpWwrRHCo/QgnPaP7hYpG9XNw
oKuKrgkUQV4sY8D1l1mp63PEmLUBhySSX3YYi+JQCRD3JAEX+tlj58pFy6T1HnUSvyqpv2590Iz+
8O6RZ4rLpA6BnC9Z8EXE2uBsiW+FluFbc7TTg5O/pENtgNmIin1ROw2l2nappV4GzBm89TkfpkPh
OvkXy2aGSNgwkfkYU8gFny2B9NwxonpHDeRSI6W223wO2sOz2TWKQTMnZRjf1wN58RcglMdvFzXe
T4dYO/RnXmL6y5TAFHh51miFhzopnDvPVQOabWeEdCn7GlxL04SSRoepxY3hnIA02vTzSXmQr6+J
SGjfbAeh+9ajXLlwx57gCamN91W4MemLTRMxt7X8oHrL7DSIdpE9B3cAoeUjGFjxZTMKY540Kesz
aWs6JQ+qfEDKAhkDa8i2/tUmrEV3rALiW2ytNF6ydYnZjtNCX4rGD67iuW9gVWj4StTlpSahZbE4
n3qLaFdLq2hbot2raeCX/DMeTUZmXlqjbUt6vDqbGgk5gNcwpdIeM5djFu+/GrZjh4RpQ98WUAIG
Tt2dalAul2Q/Nj8zaSfwWPGZIiuYAEwR88JVOnhzLiso7JXB+2MiJ/0P7s5rWVIk27Zf5McABwde
QxBqa5XiBUuJxtHq6+8gq81u7Z15c1vfx9Nl1lbW1VlBEOC+fK05x7zM9M/IMlzc5JNJXmy74cQ2
6i1FPG+xG7bdre1Y8+cJcxtHPenz+lKKkrpHF7+tD6BoDEHDZ26e4sqyf1jlkgy7tGrxn9YSNokR
ShTyVqJhDNWZMB8kkbUow+2FoBsxx9AUZMRjsZUsHMN+YJxJDAcH7fTElM25xUU8tBxV5UC3Y6Sz
uFeNR4dA0rKx9tQOaFzRzEqPS4mJpTZQZz2NRYG40gpp3EMPQFN6qVQDbaP3UfWdutZzbkZdGXfm
+mxTYrHh7uquMmnJ5pLGc8RQeGQ0VDlXI4QWRkals4hbSYx4vEdjAgxjzGbe6LzRmHxMAVKCckCE
3iGOGVMGfh+GLE8lhtt91ea0xn2gH8yyPN2khzClp3GleGUpIy22x+uMvijqL7pv5OKpocQIq4TY
Vn4G9yTksHlPPQLSiXKT6sudh/w5rzkX7NPZQarJJRF1YPKm6EO7LG5+N1p1Mu69AuXRlpiGxUCw
WtEACXNaOwGij9amgbVG2aRRk4ZQfUg+3KwvCqYTIgjhQJQLVup+pOW15U/5P31/Vt6hcwWsuUY3
7imU60kd56+C5p4g2SOHxWX1quYGNaM1yPxQMgJpdoMfDpc+q1R/6mJL3NI7KeioxR40swZ/jd76
dRL/sJeGPLKEkSBp5g3n6oCTJyp2I54a4CE6JUq8a5r5ife2AK5nd2zK/cKqEFSuEd4mmClvDC31
V3yLYtlO9GxcdOlZxckunMAb5wul0Baiu9I7h3cu3OQ1M6kAIg/xMPgGwwcnD/3m4Ndxtq7iqZYb
8GgcXY3BN45Uw/iOKGU4RRu5WMSZMtg1cRQnRvxEJrvXfUvg4wGolHjwd6IIPbSoMZ+a3eqqVM2B
Yp8mvabrWVzG2GD66Vg2un1Qa3jeq5ljWVCNbXPxunj4wJ7ZwSCsavbbMlEGWfEpoblHqfMeZb7T
9zccE8L6wchijkOadQvYTOQOH5EE0EVGGD4AHbVyz5xBZ2YJ1ml2aTsgfMj1QGT0MqDcn6DvGDn6
3ooA9gdUS8nnVie/0Fy0azd13Y6s5gnVau/4xWOB+f8aycscYUW3K8StvsTg2DIViIPCLIn/FHXp
95t5qjm7S2fpsU5whOtIN/bzkMXIgm1v5sMwHWVchCqY5FJ8Eq7bGjvdWwjwh2VQn5pq6HMmBwl4
gMHSPrCOtOiaE5+cf/LxFF6GumU+W2VG+tMHQfJxStDVbaol77/5Tl813znFIMYKYkAG9ifNalXU
m9GigYzVqyuKfJ8rny1iyW0R7VQOgmHrp7qZz/TGNCQ/1TNAxMKOxlb5KAo2cP1YIWTONHHTyMQb
fhJQiRu+bhsarzIro/CJUUTccaYamy+YWVk/ROzW0cZKQ2Ufxpi5zIazpie2NTniZNwgKjhGoo9M
Osl+4u2NBvHSPmWnfCw9XMEE6Ih+TWUh+cQx0vyFCIe2xLDm6/ZCuIEr9/5iAliq2SCWxzkx5XSw
Y4/XHrlpuuzsRRgzPXuFdF83zCJJ4HKimN6tgsHSiBowUJb3Upyq0fHvSAisir0rWnPFr8Rp6Bzp
ywwrgziixPpCEEq/vFQRrmIYGnGFH4tDPTeqdnEKAwPwcFHUKZ5Fw+XdWNvUeYSnvgnpuA5LQSes
aUtp8d72mmx10GugoUstFgx2Yx+vLSY1nsexn1BZFJkfhBWbGXMiG6FtnSkODUSTr05F8ii0xYxw
6U/8V8k82cux7IBhoSnCjZtN7CptbOt1mR6W5cztwmFDknvHiUYzNN8yxfF49Ugw+N6xTT2KZY1W
KAW52ZCtp8re5rPtQPgdcZ8JwtToL5YhDAiTXi/gL9LvoIC3ZoftmFBYGh56YoZKtLk3XoSDMnk7
+l21HMw+IenJZMh9vcydtXFTNzeDsk5VvFVZUfsHKy3gNOI9xSaTxGSVcI5Mab/3eEoPruEo/uV2
ppdn0J8JyfEaV8+uR0fd0HTmuZxOmGvVN6LF/W84yMdlM6JZGH06b0Kra84OWCU6tAvAiyvDLZ4d
evwxZLEpr356QJYOWTuSvzrmjABOA/1SEk8mZgLYOdz4lhZT28GgIQ1nQ6qPBxALQU1fvswcXzVN
8qV1Tx1Ky+khtLACnnJz6OwDu7mhgqRBPoCU2aPp3/UOk107gXN3ZUak9m0X+lvGQTJRjG+nJrH9
fWy7dfXRYlMs76TwawGDEOnHltYFXUCZqPofXdh/RWD4X6pgXqMU/sJYGL7kX780319JmNc/8o+E
Wcr/cQhHQudIYx7Z6Aps+A9jYY2ZRNJmWDx6HAJd5H3/kTB7BrERLnUX+s9flAWUZ/9hLLhImDnO
ItJltmLY/MH/RsK8Ktj+r8x01fpScUs0ir4Ch8gVvhacCTT5S9Ya5hqdON6a2kPahCbJlERVFb53
ZWJj8IK+jZg1arL5uisxFKb74V837A8SZ/O1kPGfy/B80wWODIbCc9/o3takrdYHc4I6IYkzWhCT
7Z80Fm567Mj6PifLYtUbhsL5x75WFt5NRpnznsEFfti+qsNbBG4uAKuIW8f8LmrPirkKxMC5ZmFN
XbuM/nne/58a2ZWN8erWwbdwpIkAnLqM31Gu3+lfosQ0Xch3VVruvRj2niFL0gtCt7vRQGYutBWw
y2Vh/NAipkV9k6oTfBoyp2ugKajq1nMl8AROICEnkHdu52syp/LXS+PaDHTDiAm5qa8vDUQGN1uY
cu+MFErurJg+zlG6n2I5BG233ENSkqeytdrdIkwTVJfT7BCtkBL99yt5rS/8z4WAkmQlQr/JePX1
hWRjXeNTie29vfiCJkwRlj9mVrI7pxZjEFIq5Qx7aTLPCyzzv3/222fq101AGouyHO+A5b3RNjZh
spheyObuKclWPg1TZGNWSY0gGzyQbkhZKGp1TY7C3z/Y/MPtV1BV4L65vFco2l9/azzfoTEC7N2X
EajmQkw+3TcPeV3rUfdturFoTkbJsK4BVPYwsstu5n4q7t0s9PU7d8FcP+zfb7i0HJfWpkH/3zZ4
yd88pmrxGgDOhrWnPd0ZQeKKtNmRM0pFRcq5Sy5AV+r0TL9y7reLmvIvlbkgElNVHX1558b8/pMo
sA2raUJaPKTqzWs+2qpcwgwin1fbqMnsoa0D1/bD66jPooLhWR5+SmwQBBGI0pvEDufndfT1RIcj
IF/M4NgNBvRTY0/iitMe6Ta+iI/10oUf/n6lvz+3v9ZFwDiOISlh3/yCXZICOTGAd3PGpicxAbzZ
1mrCyd5E10gp8hu7t+3Hea6i498/+feHB+QNh1zFfbKVbao3j62umfk3dZuQBmgQqmBVKD117zN2
HgW6taRorQ9mny8/US1Nx0l78WWypyRg7NK9o0a21s969exwBR6yZ54hD7vWr2v91xLXEzJsTDOB
YXWSQB3J6knxqmqWtatO5stDWfjlfLZYoUkRsona9jlRQDcjNdbfdYAySRhFunYpa2EOH8Bw7nQZ
ATJrG6bPsLl76GuS9sGVcCSQP20VU3doS+3CzXBzKJMZZ6DynTXp9zcCLz97DG8nWkCJcef160nA
pnISMxsCUuHoF/djfzRLzPtjPCa7AZlWQI4bEx/oiN9WuerRgyT03hr9WlrOyshFkAzl8hc7E3/z
+iJYkqNE6akPLFVNjD26WgMUNFLz2u/c57KAmPD3B+sPPyabq3RdPBCQmzzvzSfKvpkqc/b7YAL6
9cmQWkM0ye0nC0Gtt6sT8uuqtpqu6kVXVz5zu/PskOnsWJ17X+rie2tN+cuwUPzOs5W+VFrRBB2c
S2zOcEsw4RRHGpERmRxOoW1y2hjBKroh3/7+PdYwrTcPJd8DDxdVFQuJZbzZ3OD62Fj1wyHoWqw6
u8Y2ur3SffuRM2h90ebgMFTrwcuLqKLngE63LbT7OLbV/Ww3hD3GEfEYoaUebLY93L7OyKFIerdh
JlEKsYK+sx9Y6519/RrhOGPNW9c+pRxr3S/+/Rr5XSbmrhkD0MLJT4SfKXyIsYcQlM/3cRhb6K49
/9Q7VvHgivGbX2pcqxqcTBvVKgEWMAN1DoHtak91t5aWpK6AN0JHHC7zh0VPuEzhSN2mU/fsRiI7
DU14LWSa0vN02WINMQw3EwiGd2qg3x/i9TUyWSLYZy1+kNdfzOo8bAklkQRhb8xk7Ip+P8hB31LJ
zTS47PSdZ/j3z4MyTh1H3JpUJuzx15/nIDB2OE6vhLyp/Cg78Z2iI0HZ2IxfybLtsnc2zz98nu3h
TCIUg7kiv9/rz6OBUnQoHccgQfUFpdfJfgisBxfHIVXBG2vnnQX395oSa5nCiKEU5iGPKdbrD3Qz
hjSREc0BUhFnHWtFsKt08TgmWQ3idIDRGbPv1L0Y9vbomhTCfYnHDbaXedcTevmEfMDYdt2k3tmX
fn/ruDL8WqtJT6L+e/PWjcxjRZuEU+CTT3xApWe+RCHYYj9X/Q1TVp/AN2X+6LqB0a5Vtu84cf70
8Z7tUMlRzfLuv1m8dF3YsdVqouqI6H02RGV+xjl3EHYBgAf5qISD2H0HxFGd41S473z5NwbFdbXm
GZCcTZz1yEX18vp38byuJEHIGYNWU7Mw3fedJyaw9Tav54U436V9IrnDvesi95RARUF07g63cna8
bJsioQUXV4WMVlJg2VC+oue/r4m/3R1yW1C5Kbn6YD3+8/ryaCIkI74CGShKgSOWMOtWRxrsh1XX
H0dHfvNA0j3EvFUBrTjj8e+f/nvJgh2Sv9hTDQPfz9t6l56zXiTT+yDFKy4eBD3559GQ/niTYimw
d/T5lYmsT8HMaDOmzKCSdHM0TcB5WCHa7r8u/bkgFwuryU5Hhs7bU21EFquBfd5mnRjXjLdOkLlu
6O56wo0Da6676kVpn/5+G/7wIwDBURT8GEN5GFZv179WeTxK4eRL0w7wAIMaSv3B/Nk5zsLsVKHS
Gsbim+uX5rEj2BuICOPi9wqb9Sl8tc/gD5YYN3E8kzfADXh9BRN6dSselAq6EFUlROIFSX2GXrs8
zRgPzo2mAXyak76GBcr/5SoWgx7vZGcO5Geldbk+vGGh33l3197Hb9elqOM5E60/i/Ommk7UbHWm
1cMcw0QFzyCvB2cLgqIkIN0YSEgmVlNPRHGkxLmWWhXykAwt8eWgLdRpKg0Gq91gefMRASgc9jJD
07KRdLBdJDax85gk4zqqSxASH9rRYjRaxgzu3ru/6y/4+v6aPhgmTrI4Vg3omK/vb6OL3Kxw5gUQ
pNLwuHZLQOSlNS2HeIhn5kNlZKttjISEvqgPChwDmWts3cwmmHmeu7k7jEnU3polf3JbGa6sdnIm
wfWdK/39USRnirBSi1XLMWktvb5QVyu0VqB2AnSI6Kvz2aGvaHyordy/tpI5P3q1Sa5PpQ+zspLg
7+/Bb5smBQ4FmjIw2iDdkuvF/es9sBsUt1mSuAFjRwHAPhruVOwTeGByeIAMUd/8/fN+lU+vfxaY
o0RiMY2zmHy4bx4vGgytwo3tBkh++q+VoHtPsveyE2h3r0IpsByGtjMe2VPJUYt8Y59NmT5ZOQuR
K7riRi9utqOh314kUiEsbEkt9mVON6SIFu9j7FbkJs8t9dWMrOHvV/8myIWtxUHv5sHEACTAxv92
Y2XimQqjT4yg5Am/QRXlP5mlhGEZmdFLMXHmRYARk7mIyOvKZ2C5NbGz7aqpQsniynQIauS75Ts1
6y/r8OubKtn0+A/GaUsqe/2V//UrNrRMNAM7MN1NlANtYd9DAgnI4zlRdqg/TDaEAGIowaxtbWtQ
el/0jbrqFume0Uo4A/Y+wdSi7dPm2kdDGwZjIebxgjeSYbRsksG5qqwx/v+5cJ9i22Sfxnmt3lw4
T4JVqkGAofEmyK+1XwBry3rl35WuCj+VXQ3HLTTzkvah7Emfxbs4fmYglETrVs28wxGDSVJAC4uE
9JHIPfZIoqi1jbXibs3euY9dWxjvXfjvqze7laXWqOC19luxuv++42PVufFsmkuQ1AZuo0ia3Rcn
AyGG1OK+xPMUFJEnPttNK+4jouafPPRBkDCn8ibteLHfeS7/cDnr0dQjHA5DA7fy9eV0cuDUQc0f
KHecgyiUjLNR7561ctrrsFWQZdrYPQMj8JH2dygWzKW45m9OrjVHl3eu5velV7Liql8gEN6Ttzv6
nOvUKjAJByrRh1yGq5muqMYH0H7h2oawLhKfbNB1NdxG1fTPE0MZ5JbtsF/6GYlV2ix32pYANtsh
f6ds/8MKxAnIAyzkO+xynElf36uVk+s2Ro1KMRyEfa1pX298FWKAE8CqoKHLJHY/iFl0BwcxjRF4
RNZPnxOfORQgpUIwYp0wP1/TrqeXHDoMonceUF+mjhlx8mfs11LvKheZBTGrYayDfEkoMxNOLe/d
6j/88CRZr9UkzREWgDdfxquAUKZ4UAOoj/CYYmyAqBq9YEojhoiN0y7XkknbaRyiJ8E9uZNNqo4S
KtABNK3zzvr4i83wZiFiSQfWYjjQSYhten1vFb9e3HMyCGIguqfUKMubsuPXQMmOO8jupAkcBBFd
6Vv2PpxmMjaM1rjzcIQFMXq/Y9eNNUl+rBWcTCLf3mvMCkQewYBibrZmo+WyF0+uM6yA1Dj9XFvg
9qO0+5owPfuUF656eedpllzz6+/EERauDfsWr5f59jjRpNksskb5AQgA8xZJsLxWDWFCJORlXwaX
8Lkow/ZiGcnMYCP0fyTR+JUfAosvSWMPHT7SdyqGP2xD9MSYGrDCrZ2xtz2KVPedlTFvAXfWE2mN
opbUCAElz4GBaQ3mfFB53n/02ZVuWBdmYI5rJgAmgP3CV7klHcV+55rWX/btXfKwfPNDOnTI3q5A
A5q+yTDdMECPqj7MiON2DIr0NTX9sI+FFs92C/by77/NH543Wr48a8zFmBxQUrx+3ojsGfqCYS4P
T2QfaHxax66Ee5+2xXRAp1xcfC7iY9Kk6aVq8QhA5f8SO7BYNqp09CHDs3stch96lyXLi2O16ga/
A7bwxYTwtzoOD7oYzL1IRX5ayip80oOVPrHRXLViwb/09y9k/moa/Ps+gpEB8c6+wmRNckJ5+43y
xlq3ROwIhFz68NYWBQeUscFT6lvzhCkcUgMRKrQesAU6IGllb/mnqehaubFnjpwbGDQYOZZCjtVL
STJetLNKiGD7qR0M62Y28IZuDGOYms+TiX1wYBxxWMpVyTSg4ozgeqknXBUzySamYvRSZi96AsYc
9fGwrSunLHeiNjt8I35O9Z7KGvZcyGuCFJz6uKd2s8e7rDfJNZkxn2OEj+3ps0PSHukaGaakYMrC
/CzbFoDAoAfS/6BzkFakaoGAw5yEj13f0Svy2M5zPP7GeONa+UpAdyScA9tL5DZNm+xH0ycyDUQ2
kbGTk6UwXMjXqsKjhSup2RVWt/quXNFnJyqE7J5GTvMT/RYygZkvh8UdPsaO8cBI4KSZA6HWbX1D
dFGK/6lqtdzqSeDz6nHTQplES4/uE9Y2ZwU5iwswtRrKmY1i3WB6y2kJywiiX2gQZNn0YI3SYkaP
HuLmaI6tUw+nNl9g80gvxVkQRi6u+aGRt34LnvEM4cNL9hm2KKx3KL+MXVzjFD4gf6zMg8za/IGb
x3LYZOuNCjOSYXgbM+DrWrnfixo+8nunk98a8DyQLOcWKEPmlED/33S5qhpkQsySvi/MBByHkZWB
WEUnFiKca6RMmEzx9VaBySZ+trXMTpwfzXeO67/12vgAa222rYNvjs32m3rLsJsFUTti2jmtulOe
hdG5RPm5z73kJurH8iQj9ei1IqGbGjWXYmocwsx8cWAoQqZUNyv6QEn74++v69vT0z9XRRXoKcVs
wnhzekKr1qb1EhHLMhfjjzybCNft3eZu6KP8oxPlOvj75/1Wu7DCcVJjg4UDA1FEvTkrVtkQo6wb
3L3nT/5Vimv2DIgk/wToikhbp+bdwMR6s+AAOrUL+J+NEQ/rMcvEe6QyE87CkMbLiwIs8EDUcfoI
SQy3ZeWqa6PoWSPIhnJRbJHaYButaby3vkF7e7NRgMky4FRRa1hsFeyZr5ds354cHF0o4yqzX9Re
227jneq8VoRpNR2Jb2qOcWSBt24PRo7Eq+b5izYYcgw/GB1zvEbyD646G2HEokviULtVeaI/AdXF
imtCfMb8SQqMCeXjC6Ab6u4BGgN4TK8p9S4xqu6lKe2LQBZWYPUZnfiM/6LBbpXpeLqPi5XjqC04
pZuFhKiPsVpGFr6urcoDzTsPOEllIElqx6hr8dFPYb6HQaOXU+TlZYdXNJwb5OGec17P1/7OQuTm
7Msm0kBlMUZ8rdD5VUEKMWDZh5wkvrp9XeZHgmwB/Su/oXDM7aZHh5eYi31Ol9DCau4189WS0Roj
F4bfi6Zd850FIu+eaMI0X+MGs+2WoDtCY9n6zOJMQCRRXtPAWG/nFdK5yT2JaNIzcPYRwrSMX2wD
AExgT2lasKQpczz0ah0woXQpoV7YwJy2JI6jCci7pGu35D3AeangIsFrnBaHAPk8wW1tVklent3c
t+frtMGSuyvHpTqMxhheW7iUtrOBKIx7bT2E2qcgmhH6oqQLc/sbC5B35zh+X207mBA7OZXCZ96Y
koRgFPJIX6x+tGVXimOoF84SMnUyZ0PUWXs7iqKattLJcKD34AWJVc0M65OXCP+uTXFLbmNTZ+jh
sgU+ZQgT76nEnDruMZbnd0J3pFsJoOjXUznibEwk3xFgW9ke8ynFEB+SPNvsw16oad8Ko7QC/ime
dyemMbzpgVDmj25TgG52Qjc+T94K/DSbqHyEgVsX+2XK2/oJSmrf3rnuylCCnToS8Kpj8T1LObue
Ioc9c0+qNMoz1Nb1s4g6fwj8ukRepwurIclDwG3YxINNlww0anPRFepZsp5sggdsOBkIJHTrJ8R3
K3+s76DM5iaUAtzMfkp3iUh6bsLODTMDZ4KR9oeCg35HxDZE/EOVwty4gpRn8g+zrF+9LJEO8W0k
XhropcofSrbZYSfLZN45xZCVd60J6WeTej1OHGPCMbHjacx21ti70XVp2xbA82VKHvBvJMAUei+c
riwcYxWKwwpUQs67OZ6SxgWFay3jLA5T6cCCt73eZTxG/EB6tcxuCK9/8Aq+taym/LBYGZQrUw3D
bqShX/zIwMsTPguswj4XFYL6Ld1Rrz5ClfCnrZmAGUSPX5uwROl0YnXxKszvIw3Z5ZZHD3FkMdog
N+w4bwIsvLMbKK9BSNWaXnUsiGtjUefUwiFv9D+Plt2qLeQqUjYSt7nih4ROyx2bTj3QH3LIvcR/
bErGyHcsKAPMoQ4AKirQdRQzMgV9ykerYffy2nYXRb2L3cxk37yuTCeD/R9Rygam3UBpW+ZYZts5
skd7A3CRDNjcyk1nNab6j0VLmNO5LGbnsWuT8bvT9PgPa42zbwsYTbaBNeZFTES5zZRN0H3E69As
zSfbqnJnS0xCWe+HtjLLjTBzCO5sp+CIO4CW48mA7NDvx7FJXrKx936MriFf7Kwp660jnA6dq4Ms
4EJaA3ChvsCsvI/msqRk7ocWHEMCkn0j3SL9GmoDo98idfuiGPc2B8Qb40I/TyzkYEbCJj5Yu0W8
N/OIUOSYJ6bb9nZZdfduzBcNELtQMU5WlrT71J2gyPtZ/i01PVHsOx+mNlIHZ7HvDeTW5xHRKroo
ezFHpm1Nq65jO40/iyJDxWOBlJi22lmRGAzWm25fk114bNoIFX+U4x/c0Mke/V00dAiwndzr7o26
756XtiF8vR2yLr3267QlyYt+gfXsy9b+yd11ygsglBn6LEXSi5htUjDROi1X49i2P6RsWtrNy+Dl
e+kCNjgJsUBTXhKiFB8ixxekqjnOaB2miVcfY3MbDfs0n6LnvqkKHMFM7eSJJJHpJFIQW6esr/Vj
Sx8AXrjqivl6Aonf81CS9xDkkEqGTeQvRbar3Y4izTMIb9vU5CXvHXppGNqHGDIuPSSQA0Xj4UmV
jnZ2WSZqvF6dQRhCGPWesbNLjwc4biP7LBurKM+C6nSLJB6HFMnDVXfATr16TirDespc3SaPoUjY
yvt89JszfOmlO5bUplRsXf9UYdG6MH6OcI3xju5nlZp3GbmUH4fO1dMhwwnaX8+6nR5d2RJk1xZE
SNx2uIPh7gNnSzdZiy73HMP9Jcin7rC15Rg/3F0Hco3aDyU7kqjaQJkBDyA8E8pSjOzRifUh7vsQ
HPDiJ/LCc9CGe+3k3cM4uOGyVa47ehtUeHnDoj+BmDcnWXn3zA4mHSCS93/Eqcd98ayaFiX94aol
msImgC+NTf4twNmr0zQ402UZhrEHU8nqBeEtYhfsqAiIdphJRdqMRULzDZiXG8wjkrpdNtZzFKRg
BMnU4H+SR0zPg492PCUJ0SprEPhjnL/MlczTy0jfez41YLrA9GOBJc+ZyTSmsZxaBxV76ZxCtaD+
AB7WbH1AJR04FsO4yRAXkhJQSIvihxLrMruao9qA0S7eLfkCYqQplHkhmmRh9BkRandVVR6z2SUn
/6JKPHg4/kSD+RxmExshuCayh9luyApuF/WA7KgbtsrJDf+pyOPRuCkYm8WXPurVV7RrMAd8bXWk
dDYNcbdTHeFEKq26+xJ3NgEFTo8V+MwpfyFhpnCr/TD4zbD19NISUryMLTgOuRCcOkz1/ADyf+mI
txTT935yjS+umd9HvC1cV92bWBjFQoMJvuxwUJXO+o2hDXkPB9EifYIuN5I+JlDmtUgNXKxQOMW1
VQr65XiHoLUNk09kdjZkBVmTtsbSgsfT3RX1gHMxnD3v3Lm9EMcUsk1QGWYRPSd0X/G8wZk+4qSP
o2tIAkgOLLpasB8qjVM+7VC1nOjJTCcge1b3sExlBRNgqe0fbhlPZkDNJ4z7RTTYX3jfVRgUMu7u
bZ9B1H7IWp5USgqqo3KJKYdbuA8rgXuJNOD/zj+zr9rdDplqUe4mlLDDscQShOc6zVW7b4hmA18A
JcTaumTdYEkdIagRQirt+7qWuBS4fnHsnLHutzULOUQlPAlAsyq72oVO5dkntwwJTwFoJRgIep04
4ipdui80Po1rrVohNjNDS0huHvljd1Gh+vBg4LpgrGlKcA+tYwJjk7iZOVbHmBwTLabl4OVJRwOi
JQP6EFa2KvaCsWh64guq8EH3qXVCgBYu1/U4j/EtUF+nQdZnCuOQzZb5k6aTHM8T8AuxtQ0Q4kNu
F9be7SYGlEXrly82phr3WCZYPHhHE/kl49TRb1uBhmDXTflC9qEAI7XVFayHo91mDXkQtelifaIJ
QA4PnK0i6rdyLmC7xRhJvkRm4T7nvlcSpqR6RQCjndfWnV+2rOnM0Vo8y2JyP2WpHXl3GCLTJqjC
jHXIg4MyHJMab+BHYLhGdHTGMr7t+sKqL6zg9GFwOk43o1f42VmONtTHkhEhaQkTppcgw9jnkPy8
9ONVavOiXhGX01ILV3ZCDHoRkf1kMWm4i2vy3kCkN7Co+qnRzLUTLx6vYh+/6QUbGjGxXoy+6YCL
W1FgtInY1XpmTU2kLB545FG0JEhi0VzZucshLMEOFphwai+mxUFzNzizIoPcrcYrwCgcItiDTfMa
wN9AQifalC8dSClnH86G/p6G8PgpGosKLpRZR7s8pYV+NIzMeaglHqRjbCMY23NgCcnOK6HobBiv
RHgJ8wlnqo0rGWaOqzKiSot0+WokGR6+MYmjM3pTv8PgnXILRc2WTXiJ120NFE41cMxSCGA42tuP
5kwEVdZF9Y/IHhh8TbkY5U0qlDyG1lJ8ldPIqXQaKw+hVKeJJClFUf+YGuq3E96eXh+cuHQ56Ndr
YuGoNbAqIcKoILuOhJANxN1eBx6Y4Y2Nr5+EzyxsxUNRAlY5Z8uqi3UKu3la3wY87gUu4G06RtUL
88r60eSJTkjorlLgLOkEkKQpvMkgyYCj2MbwcKUA4rdxmaet7A6dnpJk38UoA0fTjH6OWZNkl7qv
s5Zxo5TnLncJNDFwriVnkfrjGNQuULmd7aEAUaxc1i53OVpd8T73d9FYel7QFUZJHCE4xgM8HyO9
sPZ29yNHCbwxwD2+1+VoYiEzFmk8+lAVL0kXlUf63OWW+gTs06il4X7xCUq4SSYq702RN1MQ6XT0
ngBJ8Ge9pWJe0RocFfZ09FsN+2WGPNe2ZtgcAL1G+b737OVpiPpqODFRCq8KnK2YOC2zsUkDlFYb
mCaurk2D/9jbq7R3BxBri5sGScTzgEezjL/0BGCt8dNN4+8miz8jM4svjSUQ9EWIOe970ovkpbeh
WTFBrqZH+nbxQ1Nr4xtPRZbtYyokTLDkZ0M1XZIuvomqukx2jTPk30nHbsllxUu7mRW2XAyruBN3
tju2031IbWHsLEt3iKSLuNBbx6xNC7tahDcpo4Bzr2BQWd4VKZAriWNuyXZKLJ+eQeMyE9kq6Emr
OoUy9VYWClcg20E6UHnMprObaNs92Gi6pt0yLB7rBIAXgKXkXIbFHVVQdlXanuivYleoo08dZ13L
uXd7qufCT+7EaIFL1oCRpo1F6utDbSQ0DCQkoPkA5FW7z0x5SKsAYZJhzAAFBPEMkJS8rbIZDg/c
EuBbglDCI2+M/0miA92DfIKgEVG0EJ9rZQ4ddEsAK6nDuIme4wjfmm/lUUWJWbiE687NvDNqHdlb
uI9GuKe8NvUZR3zi7hoUJCxPDPKOnjstHm1hukBkigz2TasB1m7TBGXSVuMFHAO79eOLMcfGF+xr
WA57Kp0zyiNjPM/Qc+0tTYfkam1L4ekaE3MGkWnl6sGHlADUTI2oVaCyYph1q7a7OEaIyXippLql
xmpA7cbmeAldIqP2tu7NPIgBONL1RUWpXLwvw/h/KDuzJjmRbFv/lWv9Thuzg9npfgiIOXKUlINe
MEmZYh4dcODXnw/1sXMrU32Vtx/KrKqkzIggwH373mt9SwQLsDMdgIVIO7bDHCJMVtB6xhSfzW1+
hCrsF2en8XXa5H410HBOo+iuk5Hm7QixcY6dEl0fZlE0wiejv7BrGfjP4cAkoL1Jar+oP/vtoJFm
XQgflB11HL129Nfskp567vyKzYoai6qhYuYbVuArOdfEBTCAAQd+detpFMzHLqsi8yhmmzwWba7Y
UqCtJC3o33XJ1HCSVlQfnJePXj4A096Qzag/ECw4zdteUflsR6Np1vRwAAUb2eTRtywDqLCDyEZq
sFkhvA81L8o+sce47oHRszkcuKv0AfcKXTP8gqml33CRxfcE3lEUYBPP5qBrmym7MaY1iLBcFuNH
adCUDwodMO9d1ERpsq2caqoOWZE6e5GDVDouGP85I8q+OGV2lYPWZG4ig24xpqdUEeAXTJBF2Abx
ZsaBn3CzBo2R+IGqaB6Eg4f8JQTs0T0uLhDgdcgIMXSSLUsDxknOrgPC2mTXoZFja3Kmob/GF4ro
HV0NMWNmraVXkxgVpBMv8dqj6DgN31QFWL+pzqGyjTkR9WabJYR5Za43BgXw9PY4yhRiWSJV8sRo
CgyH5cKCpK6YPy9VgWdd59A9nTjoDAzw6iHaVlNNvhCNquSU+pAJQtyElkGueQulUMQGPIxYz7Ir
nDrROQOx11z0suPcHrWYbE9gn61n0mfAVDWJsr/7NPzIYMiiqrmy4YUhw2vSeA4SnRP+hvhBssmA
OlTT2fcne7lrch9VugASYAaShvyTKkXWnbkxCTk0NHcUz5bsyicDkBG0XR5Rm5QxEoAhdM+DghxV
wwAgzdp76HozQ+jhJt2pqHCuUxS2fRn4o6QV6LrYufkG6PAQutVgfZng2LyOwgUvO9le9pNzfV3t
myZfomvskoxgq1pZ38dq0jtk7Qb54j6/dsNbM709/l3eTxonxICbhaPdoQDEA0rnKCWPz4so2qZC
6VfGontzyJdCHW4JzboDCi2wWUNQfEULN5jbWJWZfsiICSYFCXDhbdI4JKZNNIwLDoYKpi85Oj7H
p2o8d8DYaXcJ+NRbUEpRT9TO3ALb5hPNAUyPlAM3rAkBeE3JFVUnyleENsvRKwbjO71BZCxF5GFB
0xcj1DhvrSgwWT3NS56bnJrmNLpdAFI8Z93kJqGLnrEJp0FqeTBEpNRxwMfbQa2lSaLMdWmnIfbf
n7S6lbjzrZSQRMdTWndvsTm52w55SLXrFuFNrJGRBUNTMoc/AZswi7XU9aAeal6ZXFmVmrpQFQDs
Qi3lhLPhu1ZHJ2L/Ig7ea9CX95C6NhOH9U9ypp9x8noC5U9N0upXvVWnn5TVcCCT3gwECjrLHPQk
8+47swMPDnuECnN2SGq6mM04RSFxXJwiOdVg423E6uGXJDZuaGOIK9KxUxDH9EHkLrH0Sl03fie6
a13MDmlPwzxypDHavP82aDl4itlT3b5OUIoXja59LV1ArAguVbynQqyIic+b5gpt6uwfI2SpxKAL
bYZ2MWYkLYK56Foe/X60154FKXk09xZn3yK3Fjd6lePC6Zd6TvipaXYf6WFiMm+tuqTVkpZte+AT
Z9DDUTDKbYTPajy1heZon7IIPPCpN/FPH1IA0f6R8NJsDGNPj2hBpNLTLqkcu3znKKXmTcSKtpxJ
XWlfrcYZqbRxqrZUEuVg7jWwRYRfa35ZmDcNKTFH6sqebupiAoCkajIOCtAgAnbDpwb3aX3Kr61E
OYMr2lLFaXLq5snOM/EdNbC5gsF6nMtQV0gXtrr4bozwYwR6p0uODB304jMmz77aS3zOkHHY0zet
3iDemtt6TSwrq2G+kOtVP+KSZm9SUBjNUDqwQjYwsfmELGt2Htr0zZ7BanqPoppWiXxEByosORDO
dCzlvM2phr/XeZl81+sh/hoBMp0PULAjNDhumb7Q4huOthoMsev0iGiz2gd/tkn8bPiEXSg2QO6U
5EcpvhlavoBl0E7EkDrohOpAr1unO5qZIR7bXF9e8rSDxCDhsSm0HqWe7XieG3cfp3TIQ2PsLTI7
4dSJc+2v3U8awyq5MiZzrMk9jBIPakanv9JktaMn0Wa1+5XZ7RxdOD3ahB1nxmDs8iqvvPsGTRKx
v5OYxlfXnP0xBCzmW6EBXIGRN3eidbu0JJ8FuQX2NaSYk/Yuc0VxBb2V+R/j4fxb7SfIjZw5qUKA
z2JP2gbRksliddZmtYbsuRi8TGtEHPFNp6OV0DU+BoUsmmUHI50T7nUiXFXvAC55X8cJZ8UtTiHQ
XhpMInGmlBxClz1n29lVSqQyfTYFGqCNIvfgJGP50pjSSULNbqr+hcjOAYGPAvq9Wbp41NcMdM71
M7mDhGbXWu5fJTSu7uATuA0zMvQegc8Y5NFu23S+gGce/MNErQUMp2BHUHTa7O8lN+yDjICcbnUr
Kw5+ZvvmKR16xvtwEE14mYU9mGGegZX/OTlLlgcKeWazc5zKXc5ZCnB2CeiP2xFipU4d0pphWaiQ
vb9wmoZ+NoOJ+cluzHmq0QZZhClqRf1TtXD3XC+Y/DIeYr85pKkt3EvVWUiWppaGfSCKHB5sWYCE
JMe1l59lVfHAllVKHzVNGsJj6z4z/TBLQV/CCIfaBwo65xaOPItwQS3lAmyMaFS4YlFLE4VcttYJ
+BJx16nuVsCIGM4TWpNZ1h6aArpTHdUkqEugDOy3+FmzJwXWDaZvSeQpZEdV36AW6R14S12fn4ex
sXTS+DhF7gv4VDfYxtxoQ3qtqQWEZnfDlv8hNxmu4R8eViYfMPFkH3Kj1R5Vy8K1acolVyFrdBRx
7DJZ1OgtQ5lTKDru44SZMzyZyDpqhYJchXHUcoNBWvF12gOm342z7NVKRWW7mSOjIizXw2vHA+bR
nbPcuJHHaJzGISgAOlkB1DB0LmpIB6S/9uy6Ib1DLWNMhCQ+rJkDD+HidvTmRmNqSxiAKVkLdlfW
d7gdjXJnacsovk2GKz+3LH1PxDIO6RYHYWsyMOqtqwQSrwwKb1oe5qT1jBN64CRnpAAMGiWspZN2
0YhEHr2hScqQUGjPOJCCVP+gzcC1gqa8Pk49nMWwMNNG7UGveBDLmcwFIMMLf9+jY+Y4BdAacKyM
pgdZivoHAaSKeSpDSxFYkYgOCn1xF1Qc8gCBeAKMv6U8Gw5MszCJ1eiXbWKc2RRyAjDXnqd9sM9U
q/js5Oi4r5yE2inovbl2OHEUygMIYiAhieqMeZuAWklPOouRwkzAsrdMlby1LWoaN0XDLR+g3mSh
TN0EkcF6ALrS0W7r20YZBMEWPgkcIPYIdZj4K3dlCYQnEDV826Oqi+Sii5QsWyf1O5j6NiiacYTb
d6JyA5TLsY4Vj5V4gNgIHOlQjvRv6KwxRg2TRanqJhE6OqWaz+nugXMRUAvtpNgzQ0i7C+ND+oTV
HJk/QeAR/bCBpOl8KjorSglL75EvWKDtD0Y6ME3faBb966AD9KaHLmdWcrtnj0aM4RYWZyqoBdt2
mLji5eREJzk1eryVrUvSQjWuwbKzmsaPpGurbuaN0MvBtWyv7g/CyfB6vvMnxLnOmc0Y/G0d0VOS
9FTCfnSGk66lI/7BOn6J9WhiUm0IuaPxYewmECgb6jDrNLtetEnUYp6GZXEPed0VQTX2yZeGZ5YC
Po6fSV5xtrasQZmRxSy//FmIsr65N28eDIWD2c4kDA5JivtOxFGUc+GOTEt2NfZP4iDN9JgI4TPW
gTlayIIhCphm+qYM7z6QkIj3eky8uKvSkhhBpsP8+7vXZki1eCsYZjc6prwZHCRqUW8bJpHovk7a
KzsWgMeM6Xe2J6NbRWHnurO7L4WyrB3mBhAOqQn17dA1le6gdPdo7XPKRiKnZG6z7FBkp2c2uvhO
qlJ9zoSplmsjzTwI3TEBVhTxDQLmCRZ0xDzDJZG5FLTotnDUxm6XQAXyiPSJwUAuDGmcLUyusrmO
izl5BM60erRbojsnbUQePgOv+ZJizraCaulfLORMAQ3d6hER7HDLoKMjESibYmQtIwEcseyFW22Q
lhLcm+hcar4kF/5lT4LTNwBGrhfqPVO4DS6G7NtCuDS4LIptrXqi6YwzXNqOJoLEqfOXcqnQpxuz
pd8OwHuYhCOnG++TuBth+NjIrliho/qrMxHIGchaaV9RrqAu1+OEKAOvsRV4Xx5sGtpWHhm7cmzb
58yFafGR4v433dD6tZOcZq6AiNXW+FY3ZNPrpfsusHcWBJqzxnqbHDvS0eTyb62+MEIllvF75+ek
07UpGM1S7AiYunJtwbi5tMcb4IAfpiH+u7vRsZmB4zD6ZQ9/+7YSeiYrCH/aIUJprtnM9Ac/yfo9
ScnLp5rR/b7lbtjQYejizThE1oPjKoK5Ee0GppmM+cZUpfWBXO69GJdHhEeDa2QKpDigRd6+qd5s
2kHHpL/TiiY+dX49rCeFNjsmLIrw/NLk6KC4+ciFsD55b1cFByufizoNN6xnv3cYu6KncCKZdycb
mtppJ6k8c7u7RkuPnAS/MxM0Ts+fYKWnp9YeH/k11U3hVcshdoW+I/rXvyW/Rm6XLqdW+vOa9e/e
HXgP1loXYz0RdW8vioEYOmcKumY7pTcqr6TcpJCorhqzGMbgz6/1m8uSao+IP+IYgYxye7wnBiQM
mRMLytmq3bG/D7IFOegTrL7tRz19IRCsDNqU0NrUbuarqtbpiBeNYDodLds/v5XfP7YAW4TdE9Wk
LsBUvP3YK5xZ2XAFd1Gq+vucozvtphRStgcJ9eXPr/X7tkAQJcNFHZkm5uP3SzPNyQF1RbLsLNFw
MBfIQ4k4t5gJ1hirWHjy5GnwOPEPFAMfvPZvWkwU+v56xRFG4tx/H0sqJy9i6sQ9P6R2cg8zXA89
cyyJOJSF3JLbSVLPnz+tab6/3/HS09E2sVzhetDfP2bGkCye2RjRdiBrhG8QwBG57qNeb4E9U9Nb
6TAeyWHWR8R/5JEFfWXUexpYHPE5EunHygP2G1Y68NNV0t07tzooc0my0kKbMqcc4K5hEmBtI2rF
MCrACIap3XfyhIys0D5yk7y/ho4Pw0QIz1kRNNw07/SsfT5xF7UJB3ikzt857yzVpsK1+Jnlvzq3
saOeWw8076acWdNKkVQoxny6Gd1qkGX7dTakEdENbmP9ahg06+sk4uyDHM1/9ybXwgO/Iv+g9X53
Q6MPL0vG3PuhroWxm4t0mL/oNXjWQO8nQ54wvw39tz9/17890FwablHToOZxTQ/3xdtXRb6kdzbE
n31TD+2Rzk9DZWY799Ro0XZhYH4FK3U8dDPDk42q1gOjEhbkdpQZ4Z/fyy9z8l/XWfI1AVmxvqy2
Uew/6yP/F7tfTAxhrTN+2kfED9mbGnXguZbSvHLyeBGXxjXL9Lxw5suveSIiY48DLxPHjrMTXmLB
FGPj44q3QpyM/nhB8MoQAw1ZZ5zHxqB1MxeS/6N3kmVcy6VzzXylWHau5cn2CAMdV30dJ3pyMGUT
XfwUAcfGXSRt42Yy0+6qROQgTrnNOnfKyL2PLs5Cgy2Uiv4ORH0FHyGlM2cyZ7AA7HEAJT8vUZyx
Lojv5ZMDSmZ+jpdMz27qrqKhO8HEPzdj6rtny+5s69rsETKlTqa7l5hbrQjsIcGPV2sDB2PkuO4X
gcc7CpVfOuoWaVsCpN0dcEZ0GGH3f/5KVi7cm63PZbsl3BXIPjcJK/67VXYu+op+46TvMR7oEYwB
v0k39D2xmcW6gGhltXj/gtbRvRHjU2JpCAILTwUkCgzFmWwuhean1bvxg1Lg/fLPOmxaAgzTioJA
Pv/OIIbNUwe+Fs/7peiTsO/jBmNqztMar07VDxYQNtJ31wH4Bl4UACMcbag/xPrnf7k16znTSkkA
1x7lmmhXAZhR30R1m/8sLa2ZtxamCKRcGeqwu8GX6sEfvNQ7DTQI45t5xJCyz4fY0b/G3sB5e3IQ
G93Rf0uu/RJZXRD78WifczRJxnOtVcX0GeR6S74CZfK0bRrZgcomw4wsX6VT7ssZFtJVVNNvx8jy
64LXQMCuFz2Kx2Dg6mdbMam42JO6pJkxP+bkxsOQxtN8kNIuli/CQP69Ua1tMdcDaGIc/Nyv9raG
pY1466p78o3Ie+1Ju0v3sSEA2cV05Sjsqn7WtnDayq9mGRt73XAj91QYMypcTFqRHrQ5viWM9hBN
qP0teYOEu3MYn1Nb7ZmIlUkok3lwmUfFg9wCLR2jL5Kh/d6l714EzlzWPyZLH6sdGqTOQ5fctJ/9
zsSQ0rba8LOpydtrSGsqfrBr0PEBXzuUT4xpzBbke2p8nqcUJjLlkNU9NrkTH0l+mcqjDQP13qob
l20tiuroaIloerFYWVniayzy4F+H4bNnVb46KqaHVsiUWj6tmxWAWBSmSUDUr9GRwZKA13Zhcv8k
Ik+nFZv282uFivKTVeSdeMlzDzm6lrRuBcQ0ivIMZzfcVoj8RsYQgpvlMtOQzINKqsndCA9v6Ra5
TdEiwIqGnS1KYLFlN9FXZPjDKQbpz6AFppfq0NPykjwt6PgEAbngDiy2Ua44/hWYzHuXA+sS6MZQ
PXsTfeCNIOaUfpbbRF/ZIBfCl0is1bJ9PQlna2ZIbw4Q9WfzAfMsjmNz6ceTbXTpUYza4m3R9Xn4
qBnXsZ4NWeMdCmhHZegknnydwNzSEjRizpEtNAdtgwCOuQPCtV6dWzagZDcRARNvNM6/9YG+hKjO
ydDEZ6JS5/ZEj11gyEoFETq1laTf+6zKGqzGCgacYaRlGeSdUTO9gHK+wBlf+BoSgqeREo9zZYaM
L+NbM0X8Tl/HKcA2WyqTW6105iawXFl+Ij6TPq5RTenZG3MA5RxvnVfCGWn040zxCPero/mm5Mez
sGZZ9W7okSOEiRftdqpF943Tv+uvnamZO6CU3+18ccwdZRRnHYHjPGhseyqC2S4bwYA4GUEeEWAK
1b6kfFJJRCZ8Bm745BJ9km+rfkRup5XVZ9/N5mOFjOAFTUl7dHOP2C08FLkNgxpeyrGy+AYBmBRo
LvHJeE1IysUaKWDXs7dhUmhdUtPx2aXHCiFw78gGpQ7+WIpv2AqnUWuTB9qxQ3cV9810rxtEQW3G
sjEuSDq1Lpx70VYXGpfwIsUiRHSvzCXxz9koM6I2eyY2mFgW87kydDpqMsVAuKGhxuWukC3iKTNi
kvA6ythp6+bTxPAKUh15Cm2U32pFkcyHeaK1hZAtM4m1jel0YOHBp7AB4d1zNYgSQ2jkx6xC/irn
EZEtL1WTzmoL9TK16ERr1R2q/fbJpkkmCOt1nPt0nNwusIh1Oi+re36jUyJYIbFMhD2RaaseFXKA
+uR5o00gWm48ldSkpGXNWrWEVZPF05H0tOKJntYahFovNgnFDGXKANtWBtPJXwHtJi0B1ZiwZYwq
fS7IABoPftmmz5gYsdBEZA61e7NYmocYEHAGtE1MrHxMEyvuioJ7m1/vfVFpmsYMhKLsse7ADME7
c6Ziu6D82S3ZVLZbAhVaHHamr0e7KgElj9rSzOa7nmBXfwum3b6tmpgRR2Un9b2MXAJ7Or1a5SEE
6znBOsvpNyVQmpT+vWn/aADK69uxXERzhLa+PCk3oQyxJHcqUQmL+1ggyEdugmQpC2nh40o0e42H
fFQM8OuZxOegzuE8zxGtUFIUfIdkjdyqA9EIBLmJ7rQ/3MShRprqFNAHonlxRwIHy0+V9NHXsmRW
Hwwgilh+PB+hY68cPCZztnxZIHsRy2135ifqtioL3BEawBFS2Kpn9/ErkXZBeMuUMEWkfWVq5mbS
ba3aJKYuCmIZaDJnE9NS1vFpSu6dWOYvnVqMu0Kv2+TgVhA4WbA0ONbxFBnOI4FiBoDpDkrQCf6C
hq/SjdmOmK49GnmFS39Ez1dvGXW6IaEmSRgXxtQ8dk1ijmHnVajSWaaYNtswCeF7zL693LaVHu80
H+FSsCx6mh7mnlIJNH1qEGHZWCWHU6YA5r4Ysfkpa/LcXWL3ibvLajIbgkSa9SuON4kgpmi4zkmL
JgK5DaFxSBLFFgsTgebwF3BXDjjDFjMl6Qd4X/uDuOdGp+VrEmfqzpMjDqNLmvTnRnrWhN56GI3b
yVw89wtxg1EW4P1lUwPlRG/LH6N2IxwEGCE5RPG9mWHmwQE+TvuO6kGykGPVAjTtZ1yRntanaIYl
vi2Y+137EgFQyKUdvlpzrkXFJifzTexSVgl+Rhk+DLxYK7admPCG6pOpS3bTtouOY6oV6TkpbeOL
oWa/PNK2x/9Fu77/kaPTqvBetJF+5+mlvRWDDw4PMVLSIQEzyIUzmvaxd9LcJl0VMdvOEAluj9kD
hIW+NV8dHn7J8KwgsTlnVf6B9jtLuYiW7e6VxMOBfLdKd3M6DQ8i0aMfRLT40yHiK90medl8yzko
Lrs2LetXEXuI/DqezDJoyAfQsCzUJXmveIsrFqecXphSqdBRe7B34cMgjykYMXYOG6Xa6Sw48jAN
NpZRHTStA8vTc/jlNAzQ69oswPV8AdcbMbvVplbsiFF1P/V5VsY74sVZxwrXkvy87hdfxDIryfbj
L5exzuFzAgOqjgWhemQGgW/dd31F/llbO+6liWBJBrqH4WEXLTaeySn1sPp5k4n0Wcv6DDRv08/L
HWa+Buig7OwiJMzNLsMuL2fm7ODyiUMGpPgydTHRd3NKQMg+m3LRcZ9LmvqLLtB29h73gR83n4wy
I+JdInz8MjZzsVAxOjZBEmuHKOE5S4N4bhiHl1k/oTujdVZtFr+d2h13Ck8QUUvTucyXebwwzmm/
AbjCeWBM+ujcEE5uk5+Zzsb1gqCOpYf0timsCCVNLlVfDd3GJdrqqzPGzmvLckKqiMqc+kwimXmL
GY4BD+bnPnfPWmVVExEn7ZSdvBTUZ5iXLNYXuBhNsyJOs2bLfkDmiqkMO7rmoV88dHPjtPVJlBVX
GjP4K6OZK+c8NBTzd3Ydk2tiJMA8T17FlxSuR2lkJIk3loGloyzbmVnnXKiSlzn0c91Gh5PV3pMW
TwlxJUQSepsKMIx3SOI8wQE8p4tGuQEMaDtrqHurjWBc418nEeeI0DANclEBtLfLTU4gWL3xrGjw
tlTV/XKgQI9I3iJBDN8/6AcjzEzUDeQBuI0WjuQVU8nomFWeGiQkzq4Y69Zg29I0K5Sm3V+BlNbK
U0lD89uiDyZt4KFNf0Qu3zVBI8nQX2oDmey5La3CvQF55I4/pRMRapoj4x+PVbbYd1qW2s6eikqy
6qNwm4iTQPtRbilt/GcjsasD8Yc6QZ0lZ9+wkEBvblOZeIwgRrNa87hN/namabjbbCfr40tqx352
X7jkbuxcVq/xqLwiTj4LzJirHbKx4m1KFCbhBYRijFcltNg1iqSP1ZMxxg3HcUmEb4UGGvSPKJJo
3DPEq+P7Ajw29oB2tIyBoY8r553rllGGxHAipIdIAwPbJVJMg6q/RaWCkF9Tt/BZO1paRVbfxT3g
/Z2Ad6cCSzG7usSKfumjTXTBHepHvO5LgjSA8jItn/Q5JhH7g9bd7z0kKn10LIYnXMuHovH2mFrF
qYM8IB72SNXqayAQXxsMfGrDzJggwHT6CM67Ns7+2rGBHML4Ao6IB7AD4tY7E73P4btQ8zzsszkf
H6SVpgSRatm9Svphx7QiGgK/Uk9wZoYr6t2PfOP/7uVpAAAXo3VEp/Ldxx08lw5zx1SCADHkS0Ot
gbiQtt19UXYiH3xDxj+LvkY5Vafyolnazz+3R96//jqxoT+CmJsLQX927Z78pStA+3TuOsxSe9o1
tbfBwUUXhnrsiPyp30LxaLeLV4+rGg9NPbVl+0HL7H1bYu2CMJ+h2DHoSpv2uwvQUE3oQN5ncGGo
yZFcxyctbfRHn49+8dxhfHbYiz/ovP+GTlhflVYQuDCXcSVl/tuPHWPNI3kqATWv5Q9MbNLTqKo+
MNGqpqFOJN8hzjzvnBnANQpk3/egJcoP+j+/XXooeM4veAIIY1JS1j//y6X3PNKfUATY+4QytD45
LlC3s040mAoAILbLuYUcVd0nrd29lH6s34BU6eXuz9//r8bxX+9/iiqgJqALmMOSF6a/uxJwWara
MJCJZ7Mz25yjIspvvWvU8tI5rRrvka2YIuhopzirR67/aVKJp7sCWFN/1WfSKK4KW5nabV75tfyp
+qbABJy6Ij7HtsiXAyXATECgT4YQGwqJmxE5KhOLd4IeyU5cFlytm4dt3iKLCbTeKPTzMnkIaidy
kdSusXU3OmTArEgKwUtVP6ET98xrLxswXjhJNMQHesAN4AsXPNWhEIOyg9ylC7Ibat8usJDjONxM
ml3pCsOwUz8yeJ+N7TCY5QvWUb3fqA75YNAADvtM+51EOhtqSnHOyylyPuiS/8YIEgaDZQAyjgUb
xxHWu0uuI6KdRa5wloF1DieUMbuo9pbQac30IUMIcnGKejoNdVkTplQbN9DknX3erLPzYSYwWm/q
w59vA+O3+4BBGAM4D/KloMsG+e3t3dgvTRWTGm3sfOnBeVI4zbRTX2WG9tDPJVwALxpxRqKjJFDb
8pdqOwgqo+uOfhnPCBGvw8NEQkV3RNY263vUOwbBwiNNjxe81fLBwzYfH4gNd5OtqrT2WRDzgNpz
mpynZnA8l9pVtI+a7IrsNGUogAtAue0uLvUlOtgm1oLN0JqQYCezQpwBJwPFSxnN1IYxbb8tsbjN
Gt2cj+KMXUNVJ7ofjn2nrGxqdoUNXfaT17txe6Ts7HXGN3Vi7zC6K23Ta5l3yeEf2iEoe+fRbJeu
QOjbTh3N8iGqnhtDEI8x9/bASReAR7erM9onJCuCBsC4TespMPqe9ODCMPvsdqZQFSeOPwy8AU8v
2Xaesm64cc2uooNYtd29nTU6GyrynPnoAgJyHwYDblasZRbiKfQZ7peYL+pBjbX1TWrO0JzlRPtl
myTw2pDAmlGyqxbGKyikJbrcxKyXZVcgL0uvVd8pDshy8T7boz07Qd7Ey73kwaqCGoiIG2bUBiRl
RRpdNeGUKuU8N/h4iDN8CogZGIYxJ/THa2fM/DoE00DHHD5kt+VbWKIQj+Gc76TjDd+aIrbJ6QC5
cpqMGFHskGRyN0xzRg6qHPgIyZC4KJjWgFwEArbc+FFpaFsJVj69GTMQN6daJyd27yAoGol0bGr1
A94p6v0NNwBsZmirPWgeBmEamc6dv55fDanxWrFb7NGvevNtk0u92ZAMKZ84klEII31BCSdzM5lu
Yum37r0x1MUJMZOBctxzCwI0+3TYI3qqjV1k5HGyr7TJcM44AfnQKZC49BqgQfSE1R0Guk9KUweS
ARpV2RnRq530+KGKWSEYU1AbT5LgJ3matQ4pk+ZW6qHM5UByoj7qwwe72PtSCcAhda+zht+s4SnW
Oy0BxHNyqtMlhq4FHC+e/O5u6Uh5oZxZjhU32n84x11fjzphhXrxfRji3YZFMToMo8nrWaVmfYJf
/GPG55IEKE6+J06nvv95TfptiMvrgcr2fIIj0C3AYH27JAnNbwogMbjhhINxRnTTTRL7uw4f5HNW
QpYBajUW58Ef642fKtvY9L5J5BjpQc+mG3/LhV5xQHbtUC0CxCzs6MwLqkilUeijlAuoh+pL3ozV
JcEWjd80tR///Bnej93Xj8AnME2P0Yvh6e9WVc5nUTLkUPfiCewLbgNjJ/BFha5Y6LmSkyr2Om3A
y4AtYf/nlzbXuedfd3b0OAQzuODX2Nhhsb2bxtb1gC5yINauSrHcIF/MAeRKVeEgi3Rn8K8rc8RP
hNwYqat0Y7QemsqWp6lvnSE0eyjgAUUjZCfJGRujnjWYBw6ZeBvAby0/3MLlXnMXGhM4PTnEEEhG
mMbOcwbEzHFraFdNKnywOfSfxs2fP91v9z5DAK4tqhGWIMN6X7Zo1RjFVT02uJPnLHTp9/yMM3iu
hoHRFCW6ln1Qp1rrOO7t5YQ0CMQeFRoVIzXz27sxhjUIfihu92rW6XpHMXEz3kAQIEVQyUZgdyo9
C9oR5d6MO5cEYAorK8QBZA1bvU/zObBrHYMJdA6fuY7blQ+VLOweBUKKaYDzGD5kkRDci+15BllR
DtOXmAjN+IiUiGZ9Wq9Rc5HUiXV2iEQWdtYfczQcP4hvjrdqnR6z+sqHX5f6P0oku2leq0999/ra
X31r/mv90R91Q4hUnPT//K83//X/zC5780Pyn79+Sfxah9/6b2/+g7EBY6a74bWb71/lUPzrBf7n
b/7//uH/ef31Wz7Pzes//vajHqp+/W0xgbVv4sUEp70/JJK9dt9T1Aj/+l3Hl3/8zVx/4F95ZKb1
dx0xjeCOMOAKmWu+hnqV/T/+Znh/B3i4mhf5M5fAg/+NI7Pdvxus1Uic+IO10qLykxAhk3/8zTb/
TiGOq51WKMxx8i3+kzgyw/2levi/tyvPPlU5EHMkdP56zHmv+Eo5yPgixgvjdtl4Ig1sdd/XzgkS
b/3Nqo3h0aRA2LBDY+2Yp6+kOGpBYvbdjSej6ALt3P5O8PVCEGXqHRl/JI9JRnXhDIt9IQ8Qr3Zi
C/FEOqncN0VUJWeq3erWN6EaKaAjP1Vs63c0SZ2jv/TaNRGx3b0mVXtN+rbawFMfbnUa+lcTut8H
uWhxAFMj2ypnIJaYXX6b9zgHO9/UvmR9a4frQfHYG3NJfwsF22bRp/bO49Dyye5AWFlkmn+vhTeQ
BZaqI1wKejNNiT16Vst56l3nQFqjeVnQImxrKridg376Ukt1xZ53G5vGNp7EfWFEtOxN41OETi1g
c8I+3E80ATIr+uZ7dEf12thOyEtRZJIptDTmy3+zdx7bdWvXtv0Vf8CFG9JaAKrYwI7cjCJFqYJG
kRJyzqjfL3s/9jp03J5Fildsx6VXuAXbxydhI6w05xh9BCPUDFw7Pib0TZVZxya36h1Z3XRbFvTO
Mjqyfb2S4f04l7eKgGcSodi57ulIbHMHAxuqzXH8XDTDfFHAj+TX9913GjbmLs6yfK8tOCayvFqB
JeP8TUsi9c7s8/oA1uYT3aDxC5FXBiAEU9mhAadmh3Fep3K1aE1xA4qerEdsX/djoc6+BRRhb5XK
8CmM29xtZBViNVGz8RjVIF1QCvYP+GYEe+kICGVo1s4VQTDPPdQsLeFMkrMZwfmWc1izUQIUVhc8
A6CMdpgguhvDqBwEv6Gyq4KemmxlXgklMD281tdW2z0qA+LxqDY246wLEFXmoUCkO5mYO0TUX6L2
fggr2pR02zZh2n+zjPhWYKnxpzQ9E2tbHXFoYTzKl2hLNEoJMWY5dQMIIgULTE6QaQVxjV02VMyQ
tlw+3A+6TeG9hZJ5odQtKoCurvgRLVYk3LDE8FqpfbBrq3/orSQ9aZGNmRizAwCikd2jzHF1oHDd
qkQGe+Ga+xUX/li/6DWSPeKcR9fQacNZ9TGg0LTB59f69VQqu0aOng1dwNWjIDiWfeRPtPDOjTP2
m9hhyyFbG928QfBnqNjP2qiY27I2Awi6EWheEFT99TyC3ZL0w+3C2cwWJQt1Vlwyb/CaC8PVcD+r
5rDNcM4ZnU5/eAH+VJf4nuBrHfXB+d402kHhQL2xku6kCTr3k8HitTZDztEwYRQS4XZgx+RTbT4N
Ojm5Sw+JgNbt4I9megIMoh2x32AoUNStaLR20xnQj9AbG5i9EdcOtnkDfLNzU6t+bpXm3howtGi2
uCmg725Ir07deQCb1Grm4luW8jRVTXqBlim5bcCeuQlCZ8+ioqwTwrWZCPRETiBncpfNsnEZCM3T
0pny1ES2CVxExdQtlE3aBeEVwYATRIboi46jZzdk2vhAf8nk7F/3d70uzp2trL58hW4pJDyYinQ5
foDBPTRmFJ9lOJkP4Fp0r8quOs4Inj3HUILwluDqGJ+xMpAdW6vIg+lvrqee+OTUyhaI2+R2pvJI
bDTU+SZdPLWJPgVL48kOunYx53siMtLWowloXdA4rR7M2Sg24JCesyi5EYXoqRWbLkEnZ8XQDpDp
H0iSy/HCJnyTXXXH4eOlmK0nq685hWXVpRVjIoYgDFK/DPZRFidHdhwmn7psMPJQwayVPD+T4oeC
waLLqC/0YwKq5c8G6J6LmNM0eEBiz5qkTL3CyEa/zGSIbsdqd30KTBP0g4qRtUB7UmkmNYAKO32b
TFjQUHqA8qlIsSdhfddg1EAZlojtFDnMhk4QeRzuLSp584jRNoRukRvfltFEJTMGOn3kYtqFiAdP
s9EsJ2dQotuZoK2vcUmwg2dFnXY5yLy5aoP4iKP0JtDrinN95sTb0FzOGVso4iAKwy00Gb1IJZV7
bXCSx1DE86XVtM13J83F94nXBs/DudGGxNxQZ5u+iUSxn+YqrQFv472OssXyspDQvjrERI/JZKiF
BsIpzO5yK37pOs3yzBI4I+Wo4qHsluG20vPsoZ1RaetyOUSY+ci41osbBUouNWMYwLixFvmoTLBL
ivUcXU1fZ6u4D3KCutlY0/NmGrgc6vSZ2j9bcXxWm1qxMg9OKKcRqh/6UxXFONR6hYIJdnUy6gst
oLkSG6EBmjezgBfhJ78tFglraxWa4l+aFfNgK5PyxRiq4oLtR2p7KdWHT6aqQPiIi6oH36Toe2cR
xTU0keHgOGlJNFapeK2ZIPPT41wvwHoPzYWRwP7dwPrQ76uCRWqI0cL7cd4P33rVBsgVsPfea2ld
PaC7E59MVC0V1YVogX2UFdLZo7dSnmqMYLeDrjd3imEXt3oVtXdsRTBfjAVEGwlCs81DZOdgqFxk
t4glHTFdEVm0nPGD9ccozSqqAUt6j+bqoaQS77LklSenmoxjvDTTE8+DFN9F1uX3eQGxURMy+CPk
b5q9LG6Ne2uewgE2hs4MOYQkm2iNQZVyV1KY3UxtMdzqvfBrW6C/cNTYCwPnLklwYSTqJS3eWwUv
68Eogw0aoGQLUvlezlnwI25GuZ0NBRHavMvEi21DXVatXWcOWIhh3+hkT5OEEUHKQ1DnoMmJsxJL
aYpmc0jGg6kNT/agIFLKmSjAICrVt3W7eDLwUl7nISF27rQE7caOrB53QPmEUUHxZngr6+d7FnW/
cyzG6BizfjndsFOWUNybWj96bCOMs5oxHRPwFG4LuCeoEBdfU632Zkg0eY/Njb1biADyLiEf17ex
Zl5HYdE+xU0PxrBnmQnoAPkk2sJdgRxxiATA1dhg9xd2FekAzii/S6v9NmfWco/zfuTh5M2uUnvz
RSA48Nl7taygwMT6hk1aW2snUQLkBGJJcz2oGw9H/G4sl36H5vUblaYHx+h6r2lFcVk6DUHkSc2s
jnDvSxbEe+JndzrjUijFRWiXOz2gnhs7xeQuuqk+xLxjvLGkY5xYhIrvQ0LsYL6Azlr0Ktyp6OsN
N8mS8KVu0ydLsZsrnZDchL7nhUFY+q2oLFJVTT265qipf6mbYTgVyMDuKS0ZV2PftXuZzQWnZELq
q3ECaJ51yfNQOIE/tMiBltQw7tEqYkM2itr+YeRkFbi6qOVOr9jOorr1hJnDPEViIIerOTyqaV96
Rb4TozWy6kmYkGTUJUqUXYdlEx2XUm/gznY2ioEkvEKd2ud+vCAKsPRe8bQw6H1QCuJQ6PFND5Lz
szAi7OF4kN1a4HB3Yyqz95Yt2xJaadur1MpniG9JFBt0rqFhJ6jDBLosJaFmlO4NpfMtLbhzsovY
XmrO8BO23rBb6l2f2JDUUBnjxs0IZErNtt1XeXRC19QdwfwYJ/wsNSzLeN4DKM8PTVP1h6W39M84
NXNomgv1GkXHiLARsYQ5lte0i+0FSBJcZsh5nI1amLUiQDTcwrRZVAyQvh4HqG/NCZyvuUDBcK3B
ShmlpsLmjIAM4Avrdx4j8/naQFz0kS7g/i7Kx5FQRr6PmUgvjw8fKBKHcHSGBVAanrLm6W0RgKNe
AqQ8aWOqnDwiw28mtIw0zZFfuDWYajSbCuU0xbJC1HBzYcP8gQdYtXjD3AxDomtWS/95bFA91bYR
IxCTzSwAcvXqpyJMdZ0LwZ9xFwIzNQ+QRcCDU+0HrWshGEVl7QeVYX1Cw4N8qyPK4nZKjHwHn8Xa
UpMBdDZjtV4ZRgZvPtc3Q2UbdCpiaD1tmc6QS1FiSCPJr5j/oRaGbOTaDrXtkuXxVaDU8dYIRfOk
o3qQrpKk5Q8dWgWoNdyrXShH7Iv1p6EtsUEBiMTiVrDRMDt2cxjt9Y0OBYO8vL1YZnmRC9YkI23y
SyjIzTEpquyTzjGAiYlDHQsIWgmDHzBSEf7K0+kPdZTCTB8yuSlbwoqryhIX1IS/4G8WyKk6aBhO
H4u90Ibl0OcBUx4u9+Jq7okMWPv0cOlCZ9M1CVsVZLZHjcX5WHdy2WVKjpUELsZpVEDmKRSjtn1r
qyew9IqfBw3hzAngnESYih8RzKWA00ZkC/FCHFCALuBlWoDGaAK8ysrnPX+KBZXuFwevdky1z3Ic
ltTjwHqr1s43eKKlq8+k9Q14oLouD32lq7ON1Dkn51S8LDdacfx5Z85XkU03i/4VcXUgaE+DRJ5y
t0TG7diYRxtVot9J7ZoDw9feeTEwEeoJ1JJ+dA4xZN5div6N6NzbkhOfOxijc3SovZNUacYHvo+U
cMKxe+SHfgmGAuZYV37GcOwQLpt0TzI1v49wHqFry82C4VDLly0RGuepnhRQAlXutlb0wxCMCAUQ
IAp9nQODA6XCSvLPk11ZF5PZPzitohP6g/3dyYNzQ2dtw/E+u2wMrBNamNn7Zcbd43EuFmf6eSia
+X9FKqb7Dt82FK9kjUdW+IgnK2B3SAZwQSSBwq63XRIsBX2xQ2yFg0XPcN6lW8iA4q5ZcmWrgJTe
1Zr4MoBpeGQiTPfEN34l+xjgHKpxm5uO6U6pBe7QSi/FjldfegFwg30XpJ9GJINQDpKY7YXTcVbg
QO/q7JBuyyBQUC8vAa12/DbZjiyrJPFrdbA2oVoGnhbIZMc/SO/bme7iZHmGyNh5YHPW5IkEpdlQ
Bdfoqzjv1NaDgZi0RIMWJAfTSfpvCRJAeGId2lKGjm9UANacBAO5PimXljU4tzrZTfGmCexzzcHI
7rszfrfsCkc82Vk1JvsaEcxWdqYvBNrx0aoBxxir3qadz7TJMtcRbDDr7tKpnWcgzpLNTzEAc2v9
SdFPRlzDVpC14812fd9DL2mUEml7LRDqae2XrpPjnkMl36vgddQOWLB6kMMeMxwanoQFaQwv6ZGY
RziCC8in7OtiqvRljMGii8sBlMOLuulzMhzq+FJXmvCA/se1Kv4dqLt3aEMjV5ubChUqodkJPPdY
al4lZjY8qmazAeHqQ6s9xV0DCXTWvyaitsGqAm+FhuFVODI3DnUln7dnsCPOTBchUkfIXZ2CHVxu
UIbf1Vp9qJHCI8ueHQ/8OJOwqRF5EJoXrLduoAR3qf6NFhciGVXMWxpo8Tcw9chh2+CYDdZXqx1O
QNf8WsPhMDYsxmWq3bFW4GDO+uoIAIAyRaFzxhrNUwCK8ACqa6/LINwIM9gOTYd4kn5k17hwiuc9
DUjVDUbod5rGhBMWxSGi3repO3xBq/n7ppEmVAdY9GS7VbMnk/bz6Ij+qk0L1S1i+9ExmVWIE9+l
QY9IOg3O4Cn1fRUgV52XUHeNvL2HELAlM+iizJsXmBWWr5aAGSDwBzusA8uxaOtHQyuam7y1PnUB
kCvayuxjR6fbAZ8bLjPqBahToYWadXvgiA73HQCtB30pBOoQSlqcEjFAAucUBOaNA/eNuVTRvnF8
+4bP76dDVj9UGRRrvV08YgkDN6QEA5Vn8PO0YjyFCIiNQZ0A4Amxichw3ygsz7Qj1IMm+QPwM/EJ
F8YVnCnXcMI5dJuc4h9CYy8xpXqushwWs5HcT4FxqbahiqmNMIKU9AEm4oYjPZpRMHt59ByTgdG7
yGnEU2jE5F5HxV2lT0+dIWs3zwHNp0XOMwohzsTVBGYgoYrRgJBZtd5uVQRQLjTlVpf1MayBHgV4
ozYlZrEwo6IHRzFGc8fuFRPUXpa4txGyfdFYeK5IUD0jiuIXzV7SkZuSqulpLIrPfaMle0Wq8VYK
GHeanfPZ9P7IjHKpI38mM0TTir0x8ZVHeeDs0CLesPFQfdk7kHWNlSFtTR4j/TjNBtNIyQGzZ4C6
bAF/RGzKvttz9GzEJU2edKZ3j9zTZYqCzgkx6wqI7J70Ek6noRPvakxYMBq7WwFgXyI538yB6G7B
UdFDyx6R3NcH5OP5BvhDxE+7UJXqRhZyh1hB/rAD9slxgBhh+QJ3U7LH5ICx5CZ6XgoWLmeeBtGl
+dgJPfzqOEO4sRY81Xp2UQ3RM+yQEB8iz81iS/ao5Tz4oQ1JiRCbRRuGG5KiTjoiF7PKEOCnot90
k0HNIN5UEUFkoVUUn0zgQrvJnE5t2NosHPO4XWbjqU7lMQ+6Cy34Cke3dI0p/p7Bxdko6xdoDhQr
CcbRGhrLLpCZ7iR6NLmNbaSnJZI308DrAkfnBy3SxSUnf4LcT5/QQpbaNAk5cha+DklF5p9g+R+0
FCtDmXHuy7KETvPUzZzpdWc27mVk/ECcrF1EswZmKRLGVolkcwG+Eppn+1Wth0cFNp0TJpihmvoF
68KwhWuYbXrOgr6+gGuNAOFFyKeLb6yzmFIEgBzDaPZpMX2ZUOB4UTcVXlN/b+B0anK6pAgNVTp7
7tvpUUcc7XaSNr7MI2OPvi85x6DLLrRaF5+WkMkdwi5fi/kZzeBTqQ8GZP5zny/9vq7C57TMF8hQ
6nSx5jV6fTJlW+rfbFto3FvDhRarp7FnMZnaGblcA8i1oiGeQ3bvZ9+JUhIlOhINHUwYW2wI6hfU
bS6yXeHThG330HqhQX9vS7/l+6+naxpuAGCbnZ7+mJeHXv0ylLoXszYuaQZeyki/z6LY2qBSthWi
lGssjcTS4Ud3Qa0PlLCiz22SKYdQkQvf44XFbP5JVczFLQwle4l6nUShwlCPlt4sN5Qz0Y8rHR4B
Fa/WUinFke1ocDEysjBp3FlJcNkpctxhxorP8HWrTdVO92PADl1EpygMmfthTUMUh85Py+BRN/N9
v2DYKRe8e2aaZGce/7RVemLUewJbmOeKT40zMVNVsn/slUfsLlt9niBAW9JVjRxQ9yrWnPEs3ZlI
M7zR1o+hthxSRuKOLcmzVGIfPNVJbfQNrfgXfCGXyLqCLcejF8RXO72ssaOgn1LKcJc5IU8M4Umu
4yBypK/gyHETILCYzpejXIRNGibt9cVSdzBWtFM0id4vtcr8PLNRgmyDu84Es7Fpoxa72KIuiE5K
ez8FbbXlOJWx0a7aG31IlENMxwC9T1ZQvZUkETu2+b0lGm6muqJN07Nh8XMsGARfUgY7B5Bks4x3
cyj2MuYjxPOT7fo4PWio3DtWXHJE3dj6UqUdnVX+yV72x3CM5vNCp2hbgQUdSLjqYmujzlRUKIuT
CMj5Lu+ve8vYzk5y1/TJ4jVFmH9tu/iUBAq1r/G270QNq4pgoqhp7wt2TfHMvrlp6mGT08U/gjQa
vAIFrzrE1vOUEUUr2UrMaqvsEqsWp0ayUlEEa04m8vlwBOEgSwoItcVAcGrzVFOYNVj14rJ0sZhK
lZWxKKGoigIHl1z0ucdnT1DhWv6rztPSNKeUBF/qJiOTykB1DhxDe6ZA+qOsCoJQAlxIAKdmy19a
rb0CVSB9zG9wvU2WSYMT135GKwtxavlk4e7eE9VcI9XXcOtUGvseU7NHTChj58qmdM5tPfTksiQO
47oge4GuRpBtai2x7vH9iM3YgyEo2U4dBivB9LTUMlqReX1xDjQYZlADhtBX685GN8vRGXzf7HE5
5zqh9v5NgRrL7o7Up41aAvWyoGP37lKqT9BZL5RcrgTg+ICNI/qsC0i3g8M0D0QeOJQJDEOf6JAH
UJz9WRvuOtbl77xckjEKe0ywGSJFzZFIf1ZI4X7BokPaTRBk0XcMMzGnSSpidg+pcuFBPouW+NoI
pudTEy9yJ4tufCyx2jyk1J43WWmA+E+rjFQCivt1vBGUQ2PjC5Jh7bzKZneotoq7nonwCprufb50
wcWE3uwGx4v8NqhtjaeDc4JHZkTlzb0RPXRJiWApJcfnsqjz9Jx1XbrVYJZuEk3E53nsq8feWpwj
ITnBSn9o2dVmnWe0gX4upoZ4tKV4CuvmGrZK60UqtSQiypRD1CbWJR9Ev0WxGVe8MLW8Y9tXnfo4
F1/AyYBxj0Q4Pkz4Ho497hTqTIF5NVc9fsnUGdWjg0PshJN2uUOPFl9IvEHsOzDEstTq4ZWVsR/O
ylDuusy2CW5t7M+jOTUvg0COnwd2uS0DOftjo8L5WRLTRd/AsjguXh7m2q2Z2mQC61X7WKDqvUBx
Wp7KeAleGjATcGHdItQkdcTG5KvOi5fRopBtrraramnvO5IwmW6UcHnpYwwxSqwFO0qlxqnEJtWm
yhNGnICTkez2eq72N6Rg4INdwF1Cn8p2U4rdQ7ZOc2oDrKhzzeYibQnjAsgGRT7LJxJD2Bexx6v1
4DoG4bZXUYWftLC3NliPCnYIFoIKHsARzGu+p8TQTZD5sW7iP05vG074/n+ZDOQmt6neLskAdGFw
ilOwhiI00xL6RhjagNfCiCnGbK7/V47Rzau6QkMMjc7nfxZkEMH3/R/lj3+cn17JOP71z/2ly1DM
f6KjAJCBoBVBP/mgyOL+Embwl2yKSpAZ8Jdju0c3/P+kGcL8J9QqvABUw01bGjpqqX9JM/hLKhAw
YA4WgBqEaNrfkWasorV/6zIEPCIU92jCOJDJVUy3qrZ+UX035VjiTA4VGB1kn3fB09RU63EeD0lX
xuIGKgf+JjybiMPFB6Ip8VrD9PPiqOxxOlCi5FbeqqZUaN+5PlJFLStmup4yOmEUC0YkxKfE0tWk
url0N7pjjgPmRuk5/MR9rO0ydWyPmPFSeN7oGX+eYJyV+JedupE/qQr1cZhp40cRANkTT5duKn4L
Ws4po0zLp+dxVMrJIyLNdHM4DH7YiO5zo+ogne0k7/b5HOsvsTaMhAG1xhBtYWiGrqnEeunjAa6o
ZxCyFgSRc5PPefy1W/CPuqFC44nO/jg9rC1fqWTiiTCwmKQZ+gk0ninER+uavGwa8OE/5k4TZ1uM
zr9CVv+WSOp/lD69Ekj9UUr1/6FIagVWgc8gxJUxwGgCivenMfp//jt7Kl7+wVDlf9pfxVPv/ov+
JabS/qkRO7i6YCAF4fT/t5jKYTgbK1aMz5V4d4kAqyibVTIl1X8KSHdCInDSNCxgvwxZ558rjmw1
NkDWIKbO+DtD9rXWkAELhtlcr2+BzXBwqbwesiaAIC0eYvJ7y8lxu74nvKiTxzppBjcwAYz98ryu
/5oL/kG82nUJrbjlPl7NEH9dDpEtT5reDMnGbzSjnaxNWzjRgtFUi/yqtHV3WIvxjZojxUz0j5Jt
X89If11vFdkaJJoYAm3j69tLW0M4NRFBnqXwX+OodWfUJYizsgnKattmlNHKuTs4dKm3jr5o+z/f
72ud6l/XdwQTksUvAEX4Rqea5swwNi0RT0aVPNRqrTAdiewDOez6kv497/68iq5yGDLBlZkI9t5e
pQkrOAfgtvVqLPAStuW2L2S1yQmH/kCX/c4DZWq1+WQEXwya0dcPtKnahDTHmXoYIX77zlEWPxe1
44L7zOBeRhqyWjzo3UhSLAeR8oM7XZWHv92qzqDhs0d/yA95fX2TeKYCe9+Cv7deUL6wxbuV/CSD
IDgGGxtEmrU1p6PEVesqOedmtNCIL4HJuxgzortJjlSdsDim98tYkhIUDtSrvbxXwmsarvMLrjjr
Wa3y+KNv8afx6u1r0umxYgXj6VH9ev3bsQVHfc7W0kvyyvFlBE4ZBEfoO4mtXOcTq+SkKueAvCPW
mgS/7JCgL0T/u29LhQq6E8V73e7JN6DIf/jzh7p+Im9/G2Jj7DuqIVWqFq9/G95jUEIBEYAK0SI4
ZKxqR6uSnn4wYLSwGmAINDmaWp+Of77wOzMC/jDAIjoTocNs/PrCJc5njn4GucK0r7YWhmfKZiMh
hsP0og7t3Z+v9ttI4d7QNqJohawFke/NbbZ5OTrENpveEo9iW+gNmoRAUtkEmr3586V+G/rrpQCb
CYHOH5X6m0FJn6Ul2mIxvbJCMBXYy1U/1PkH92O9fW1cBNCSUKUK3gSz3+unt6zJVU2EAnHqwBzO
Wlf7uIteHKqxECCaZbMs5K78+cZ+e2PrNU2Vq3GDlmWsf/2XXZ6i9W0yNJBHhjIYr8ciq8+DSUnH
SRuOK4SOfPrz9d5A0Jje1guyfzYdxMNQst6M+ZyoS7OWXDDOUwTkVZESTxTGnkYgt9fN6ZcWh9Kp
l3V3R9xNs4fLY/iKKNL9f/JD+HjA0Bpkzr/lzwoJSnyyFZOkJGXZY0iuz9TODRrCyOhyrcqPSg8l
NGzhYyxiqg/wJPGS0fj84Jf8/to1E58dmwrMFxpj9vUrkFVFmEGeCq+qUQzLmLTuErG9bdJIIiGv
ImpKDz+aen+bInCISdTbqLwNtOHWm/dOb5JjpuWgdlUQ+5AfiJSRajftI6DN5Hn5xmgWO4gS/Aab
Ako+MSmTobM1IsjRsC2K/TCu6eKWcWnUdXNyZAgMxhHdBx/MO0+HvFFk45KjEGeRN1NKX5uFpASs
en2f3UqoAzdgyPPbrJJfyi5uIKRldvTBNX9bl+CPmuymfj4cHQ7l6zdiyjgELq+pXpnW9Qkam+Iy
y8Zeyaz6CQ7mM6RAwwcgFCD3K/MP5hrtnXcDKZCZhm/CgI/2ZlmWeol1HXUA9ZQWwshIZ1TklelO
uQmWm1yZlV+r+bGdOnSRSwDi0Il2s4osRQLX8cXU6tu+onjVgNEG7UyMBoZHWEAVEpM/D6N3HxW8
1nUAobkU6+v7Zf6Y55LY5mFRPZxxDm1FpblcSupk9EgqLy3jQx3am5zjMlvF9ANU3LvPyeGzYL3B
dinW9eGXa1uxE2tjy2vqura/pPGI62Sam2NFWcZdUa3bkIXwE2Hhxgd3/fvKwwfyy5XfjJ62mnu9
qymX9mOT+rbB9qwvhsRXivnpz8/3vc+fRU6yHrDt5GDz+h6hi+RavfSqh1yDxNmmYjsxWbYfElm1
Ixo9PtLnNT/4At97qb9e9M3toZpzusLiojEpAjvNrEg+DIrnRTWvZWXR3k7n2kOyaNGQqv7uFoKx
Jwxb5XhFJUN/iznoe6uljcx4L9FsezVTywUYhuKQFmjHCzUWH3xE771KLOUmEFaszpwgXj/guR3J
IoFl6pl5Ya1VgBSMn/xmsWX9oKjxztLHra2nQ8BKOsP7zflFoctTNiz/iOnyzovTkOp9MdQcXcx8
58zQsWvK87vJHsjfVFAnJk5v+YUa6R88Y83kpl5tENeHvBI9VHutPtlvXrAw1bws4DrRVaRfghpL
bGghYDks0sy3ysq+UvqBLPW8N33iBgPXmVGNxTNwEQhW6tbUu+mIG189/Plr/2nefvvDpMQSBOmC
nZ3xZuYFVEhkhoP8bAAvRZNWR+pc3egkr7pEWi90QPIRkUIsMAIHwWZu6sbHHp17hWaM/p9/zHtD
T+IMZ3PAZhryw+svA6SzxIEzrFBwbdiy2Q79SlYrf0CxbiJAB1cB2SMffCTvDT3mYonBHdCHMNc3
98ucBkYCJzB2CpJqoK0BuLb3kohmhaxqV6hZDL2NBmXf9AqtjC7d/fmWtfXFv33+Fgcy08A3yPr3
5vnb8cKRxGY0gBCUBwp01YWmQn0ySRJ1wU5FvsiGaVOsZ7TQGptjZwTTJX/bQsnaGamlVdV2qDJ5
kK1ZkShWJR/MTe+NV0to/DghOdy8fUB5KpuJ7EMoO9CINthg4q2JrwJ7d+dc/flpvPcwqLPihONi
zBFv5l7dkrIltILxqqXi++BkZGhaWbepB2APc2PLDz6439cznXmBjRn1YKIRnDdbnZHZf06lpdH+
igKsKGq1UZtiOgQAZsh9086OLDZZq4UPf77P32cDrrvuDHiiDue29Xf98s3h4pH1UnJQFbMe36Ix
KzcD2OoPvq3fv2yuQnYRSTgkVvD2Xl9Fr5UKFZLQkDIK69quJPE8Rk+4LM7SQ5DOKMPKKN9XIngB
o2l/MM3//i7Xq7PXZ2PHnurtu+wHcrlKeBmeo5CMGVnA/KLUDu+zgs1BWCfKB+P498lDh7BMGjKn
Kzb3Pz3PvzzTUcuEg5OAlFDyX/26jhxXIFdll53D/oOrTH80Nvd//0VSeVwPExTk5NuThBHoTZ6s
F1ULczyH7Nq8NsXp9+er/D4CmRo0lUMjY4NV881n2gsD6VZBJpLDEcEHMmrRvpp79NboVP+TS1kr
NGDdD7xdMQ2MA1hruKGoIkhJy6thNy1qB33o7xcz1y6D4ABmMNB1vCevP882pM9sZjMdXhX7wJil
34jgCL1YdhTAZuRB/8Gd4clcASbUm9d20q9jbpEB1FcBThWqS7Jpa46gupOEGx0FzweXemffoaty
fV0o3dhDvv0WcValjSEG4g+LPt2OQTn4ka2wpdTs2Z0JrPEW2yEBtCgrb4Uju7KaddC+CqTdP9/1
hz/l7ZSqVLWTd0hm2pEMz8Gu7E3I8r01OpLgbQVSXBeG0mV5jB8BFqDDzEndIXlXfPBQ3huflkYR
EcQ0k9HbuXZgKQMUlGqeNenJ3k4k4YtXS2TjPUDejeiv+GjYvDcDsbBrkv/Qonu7k1dCras6imZe
BaDUTxOp+62Bs1KtoruAEOoPFpP3btAhOwJ0EzVzXv7rDwziyaQRC8t0O8fxwVBBzOcZjLC8L25E
Co1kUuOP0gzeW8DYQ1MMpWOJpePNzIBuNi2oX60LyYziHO3zcc0n2ZUg525oTgwujQLC/2r69X/+
sN59uBLCAgRttmpvgznqyOhNUREEmFQ6epC+mf181ArwLmXk8zI/GlPvzYGOvdYAsMKzT3tTsxk7
uD+jwtM1gjbxiVoT21gU0Za8d/2DOfAnSO71nkznwMCOwOSx6tTpX79JI1CJxStixkyrTOeqqw8d
8SPkiMWOl9f4hRV0xJh+Dk6mOee5Up0LJAz3ql0p7IpQ+XPGsW9kOGLgZAl0Iw0hwyKqrbFMyX7U
s2CnZqX0BiO+B2lu7FURafe6skRkiaAHER063gJH3Y7Ur9U659AraCkWkXc/HuIksg65vjQnMdoL
3kB8QCFcv+2fX/A7D5wMGn1NllCBkL09pg1DoafExnH6HXNAHSQD3lDlIBuxDj9KO/kZrPLbA//3
td4uo6RrqlUYAXIcWkO5yJ25R/OJazbOSdudEiQcztJ228rABB0EhtiiDEWelKTZgSoiKv7a6MnC
qxrIpAOOAdx+/M5BfvBI3vnmeSTIMw0eigDV8Pq7wPrWpFXFWWnkOz3a2fKpQRj90NE8Y35flvjv
jzFanzBpyIywERW9uR6+IiUd1w2cQ87TTa6O3b4NHLFtehznZj2mH8xg775yKpOCsgd3+VYDoISF
7XRS0by20cJzMmfVRqGojI8NFfWfv66fk+/bV868BdyWjTDJIOsW+ZftmmImIwHDVDzyJu8elihA
yRothnKLR3ZcqcxRfA3Qybp2OvUW4vLgIbGJ90ZAiHac1dVjRfJlVOvfk77Vzs3ktBifW7h+mwhV
OJ9JF7XGsaomBzFRSYJGWXU+ZNLGUyanGzccMSd0ZznukQ3UuVGgTQwGHdxXAUKbjEzrAXWPvmzq
KBBHrFKTtdHAvODxXdrxenJALDtZgedXDkZ/V1tUS1wqptZlyJ7cBL6VRVcwzUGT4SaWTyIzgOHM
wtBA4Ikyq3caimWxjbDs4aEhVI4ggDlEuCistPviBFn6QxvKnt5EH1a72oydz0pk2J/tsRtvRaL3
l1Yh58ecICukmKoOIUb0pc6a3umfc049GRYC8X+5O5slt5Fsv78Kw5t7b4RZQwIEQS58I8RP1afU
qpKmuzcMVBUbAAkCID4Igg5HeOOH8NqrWXjnpXf9Jn4S/5IsqJkgRJQKuNOKroiZmJI0mYnMkyfP
x//8DzQG6swP1SHtnKNfk8V6fQ/vc3uSrBX+bzD0dQCN6f4v/dRuf4pibL1BAq0P8aBda+y2t6k7
jLoqMKeVaYXPphaDnyBeTxuETqfDNQ1xPqa+SRejEtkveE0JAqCF4UpR9dPUDDYEpe0hoUYyMkCb
uz+vHdHzMV63Rc8eF4RyqJbMWST/wIm5bjCjtJhAlkmTV6G30phTpUL00kVyByqtHMbhFqjdefkv
nAqgTa+LLYpZlXu4tfV61lM2EUG3GFXi+q1wSidI7+fdjsM5P1VBiAEqMHQWDKYknfg++bMUq+UC
edy0RmF/CdU0nUSvWyuLmhGzfxN6evwhWq3gqWv11pM+XXbHgZr24bK3tasUA3FIy2E6LTrq7jLZ
UUE5U0r5qIrOmmqqjkAZEAXpC717pAt2vXCrtCD1GM3MlTcCNO5AKUVZjBdFVCvQ4+NmQ3vNkl0R
CiangARshDp0cAWwpeUOO4k7MMlQZQTTAcjAwQ7dM6ZdaTCyaB/5tHIWFDb76mL5WevBDjLorLbm
Z9j0t1/o7j27T9YOJV42hbof4S1vuyWrE0i0k9XBc0uMv4VtRWZZ3pKVEkFEQreR0XJnx5BO08yX
0qY27TIGlrrtXcdJu/3zEm9eEFCr4CKaW2dxZ9EIClKZnmL/7Fp+QKmBu7ox7S5AKBOs6x1gSApz
dD38xepo/Z/8nWUDj8VQeVw3Q/3z1rc7z7GaBt2Szyl4OBXyjy0AMoQiVDWn7LUeKshdbYmxUSw7
0e3019CPO8Ntj9KXfqgp0/NnWyBPCl0EwOGS76QNSy6mhhSAh17ReZ2Oo52xo2/XsAa2qCWZWd2P
1JkLpgSu9flJC2400VMSutSoERHoi78/EuJg19us4bvB24CWi3itF1I92u9fRpRQlUxVELTFiSLM
ARoKE5xEnTyXrq+9zc7mA4HEANBOTX88g30NDu2IQqmmMqOVezgb95Mdnuaqd71NoLtrrtMFJW3e
tuRwC8JMe48Op040rMtbKYuQyuCZRitHy4UhJSTcM6Dganfl2y5EBK3Evd70FpBNWQlN7OG5Lpn+
FBfSRbZaOm0xVJAQmqrIm5HoC02JLAK4atDVn1c0Yb/fdXYaMN9kOaWPFK2IIKwbwHwffO7BtHDv
73xSVpCXDFSrmwyoGoErlsId0IWttET5Fkk+13cPtwHOkBfF3ZY6RSDfFNKv1m1oEBa3nWA7pSza
unJgpSt5wIq8fRBxUIyR8uAk8koNqgXI/lJiKttw5o/IlykD6rHWEAOt6D5sQYzpE0ca6BEMlIRC
3DWspkQjzZLXrUC3AtQRgDHiLaAPckeiaD58U6QQRqa44RT4KAM72SglwbcCwVPxUHjVqL0QNMny
wXd16AZCCGRHmtNt/+SlCqXa9AkYOJtoO4F8zR1RORFcutRBXMbrxCn5yKLp6atGVpK8Dk07c9OT
KbIcOmGr1BcSlZvRs5WmgLDtL2ar5aQDXcGoDyPBcOGsH3xLb348r26KxF5ElgQ/NNk7IGXy10O4
o7fsmEidTaOTgbN2utdxayPKemmYHW166XuRFSAcue2BkqVKS9OhMY5nuJYL+qQAIqaTkGprn3p+
4pdsTYECxoVQeFaJbmNI5RQwnTd29AxQlVFK1S+toZX2xwDz5FINSSstVdrZprtdWYSgaFKyKAAg
EX9CwDmluI0VoFBdOCtMalKDYHmnxu5uQvmA/d6hEft1GpUl9cSIORNCxcxF5+GfgRnPzQg7iuDI
YsZ+ovZB7rmLidLawuizCtY3FnyNIr0Iw5dqraa7tAnT9aK/fVj2A8PpQ4nQ1KgXPS8VBepGpX6a
YLRAkRP1koXCWblduK1ARFPiCL0OfG7T5sb/HPoBbCMrCifPT1fw5uEOw1jYxS8mZJwLyixNAl4q
lFkju03R+cLX8JFibMkuDeLK1LwYK7/Z4HUJy/SB24LXkj9N4745Zt9RR6SPo2tb88mZQPs7TLZt
KuM2cJx5CbSki6BJtJpSnEvf6rol2rxIxLDIwG2ywUAvcm+8bWp0hQEJD+Oxu+bee/B+7PTPbovy
YWp5KeleeI/nt7hwSpBKApfChcrHvRZt26Pr2hYlt7OiO7cNc3N3Fuy7THkjQC0pHI1Jv8w9KdQu
aBYBFKV7JmBVebe9oEPbsvYMQVqqs8u1s/THy23cvV7P0t20t7bbtEz1emO12wFEP4sWvckOIB2l
+y4cZyk17y0KtMeJqlPTDWf6G8Sc1x7Fx8sPCL0jry5ydr1OSPnqqJPSbKzXpxhHpwMHdIzQVNB4
pV9208WAeeEDtAalJxU/BCxyCg1RCDs7QdjCKfQo8CUu0KVH5oSaJ386U/05vDXbq6VJrbq/9MJL
GBD7MH/3XGq2NBp3zswB1mFyeV42iq4fKQZqWUgMicyXvA2an8QuTjFwTECLu5kCfCx00lGkq2Xd
S4ukEPsOkKkuKJfzvPRmP4SkDqzeaN009Ru9A9vbxtwJYqvtagR7QeuaovoyzE/RpCB5yNUIbFYn
/74vgCjbZifqjGDnT+BIN6e7CB6QPnUswCi8ByBKD9+/oeDedFQ5TKydfFBq2944CzdYwG9o6s4w
gS9iGNMWdwAr/K5EdRZgzrBYSOtp7T4pEbLe8uHZqmVq7SChzHvZUn/tmhv7vdbqX8cLE0ZRP0ax
rfrwueNyTik7U4b0HNvCAJq2BItydN1Z0IAIQLx/6WPYjt1d2wH0S2w6hQr4/K4UGToYlCDwRU8M
nnN5pQszNOlvHKmjXjPVSYubhhu3gysrgEJ2tlkur2Jttxm0Pas9BhynlMwu9iF/9QDL9jsURfHW
5uPQFMe6semZHWxJ+PxpeAIYI2xtPm3j0J8SXWzdtlaLh25vm77hdvXxrRBBEiskDeXPtmCbhePd
YWJLIyjS6pnX+raZjHAcordMRe91Hd+Y8gA9p8860EhYszWSHs4o6e21NvCBW0o67q1hNTl/mPvc
48l+9gnu8kU9UbiS+yxalreVLXFFDzq/u7Yf0+yLXgDjPuQdVs9d30LZuLiia9UTGTUFC0ajJSRF
rFNnp4ArhLDaa7amtEdb0vxRpYYAvdt2gtagizsPPshJrk2ei6nZhU/Ss2bJsNlcd0q+okg19AHo
UcqDUqLDg/wRadB0djQT6Ii8+3ZiBSvgs25nfbXW18EwNsMNZkHQLruyBSYIIFUBkiJCKBBz8qxq
M43pQJ+wdVAYXi/RXIPVDMzIVvfsUUBCdaQ6nS/xCkpWj/7O1xuPOu7zx1eg8lFOms6jzALoEC8v
wSLbNVvqSAostSGApJX/we/pv9jblV3Wi6Twa2kNjK2Fk0OaT56KyG5/u5gpHdicNmBvobwgwrz9
bekmvUl36UVTPYb8uLVK8by7zSadafpKyb0oCnTg2ovmM138vBNhhQ1lE7dmnDPFHMtLgDjqUIdm
YLDRkuQ90tcbWjokZlCxNG/ot6kMVrbWB+3Xn12tbHgxz29+8XKEzMHzDmwo/+B6q9Rq2kt8Zsi7
IE6IdKo72nSETZRIG7nYAQNts9lNVCy2cULM9dKBl2PoQwY+THlbS06owNgHY9DiQeYNYT2559+G
pqoZtVqd0XLRi693bRTULvWatzQaC8aiOcz5ry8SPUAoIhVFaQAFDLI8eJajaaa54jkmcwp1ZHN5
ubDg7KOqv1Wy0YVTkWYT2TY6z+Tt7NDUUzdRgs4oaM1QIpqF6tWgndium2UiVmDZ7UsEs6nEJh+F
7dzEoZucx4VaCO4Cumm0xkqYlLWyyjX2EUUYyK+IyOxBLxT6ytPoUPaFPYjTR6mbQsJGIAgaMHhi
QyCBl+FmiZaE6ueyZar0MFShD+43CTXbMWhLyF8sSAvgPTx/nkXBIhE7oeqNbHePpLq8JmsbhOut
eOC6ZIsA/oIctFSfkIESrCcKbLtP9iztDKKdu7ulIZUnWDGs6SKJlPH5lRQJMvF8ijFQM1yv3EK0
lHqvwBPXauHDhrhaL27xqOlER+0xT8hSKzPnhaLOvYE8tmDSMOjpkpJvj+Kr2kxbbyku8lsfOxAd
DzR3S3OdBKK4lD4gHgzisJ5py94YvuX1bRJY/Ym9DZdfrCCxSq5V4cdTmQNgZJ+OyGl03/Y0Z+eF
COCOquT+DPLC0FmvR+tQ9yYaNK9OybkXvJ2kgUh8iAIC4UnLx+5DgeVEawiM8djgFEu6MEj4u+Ww
6Xm/EB2k2Ym1WZfMWXSh9wBsyvi50vnCgWa68fzQ26ijFgQIVyvHTSCtgv5Ft9dlr/T+XcofLmVO
aGjR+6aTV9L0/zaTJny+I4ihtXGLqiNSwjA+oL+CwcY1w1HXI0bdX0b9kZdirzoxPWmBwDcnAewk
tNtOzLGyhElSi3z/kn5Mq5tehwLIHumhCXQtzRFJeWewger6fWJp6UAxE5XW2I43XWsri3bmam9i
NfX1B4dSyolluwpYFb0syFZgGEOILaqvRZb0xCfbdXrwDXZ2KoDHlT1SCDWPFMvqTtcEmCAsjwgz
Q7d6GcS7aPT99xVbnFJUGvSBDMtJEGVL/R4E6R2ApYIa3PfCj2aXtsqxspjhnbRab7gi9PmBm4EU
Icng3HzLTVe3lQ59HqxQTyFF3nYHikdnBM2nr6xnq93357+vaGeP58tdSdWnq5QFnJryIzrURpsA
7temdQMYJ7oMO8nyLg5UeG7gMLw7P7HwpPKiK2Jp/IcWl4Cr5KtpaTTpXLUAYIAPXv7W09ze1SLF
ou3RGfcz6drl7QppGtpr3Zwki34ZpqsoU0wBNGF7DQqM03rrZhA0V0s8h9FuEdN4YubZv8www688
p7+9tGDYGUahAiHDFnLDpEPXPtjJ1oadAjvT3eCmH5u0bU5CfZgkgXO3sZduyckUrlBU2aK+Cfqz
TfIOLeBbjTspFJa7DijC7sZ9VrdrHCVdC6drAYD39R6N/NLFCkzaVpn0InIPFFe3bkKlS7eAVF/c
JmsftkCzC0Elhvb9+SMsfFXp08L28cAIbm55hfQdg+yVWUmuwGYIW7fTGXsrCCx2ajpJaEcyAvzR
+7tjLrsTlbZng67edT60ZlZQ8qoWCRMFn7RA0lsow7wepMdIO9oKBqVOG7cdRtnlcNVcwge/m5lX
3bjbncabzi87LMgJ/QrIHp7fiCKVfzx9zrBaWVqQwipIKmobdj7PiFJQ2EL4bIBt+fn8VHuwYf7e
UB+01w2tFoBEec/tzaLV1ywPYNYS5v5ESVfjGDblUdDRvMuY6pVPZk8Jb+DidbFzFunUbLnWJZS+
dAx0Z9onvJnnlbK47+NOXoHV1EZae6v/jF0IXNdtanekgFKj6XSBzC+6syGkhtBaJsvoxop37V9a
rtMet+nYhBGpCwrBpTfd9ulAtVZM92ZGdnQCWUJvsnZX6o1GKvpKi5X1JHaUeKy0u8nw/HbkuqMd
jM0eUWoK/cF9nABf2YuO247BSvJYxT/RstgeUbinAwE2Z0NIAdSbjR/rV8oqXd/CROVPepafXO/s
qDu01c7ug6fD0Ul6CabEta6PYrqif6H/i/IBmnl3qnYXLtd8kc5hgVfG2kYvS6wUiQ5FIHR+xS4C
dJwzlolFJW2FVjIjenjYo3Rlwf7X6i6npDyCkqdF6Iu85FBdwxyATwQHhCw5Wsfe9OINWTQaWULE
BeoFGux4decTyR/o29gdpdTr3p4/oMLvQ0O0iQDSiylfmAFVwardicnSaLoTT9SNtvqSJLrRBi5W
4iIWzQTsQpwpJOknPnx7peNANZkpCJLoEsz61ay/oV+4rpbZBIUzkecmEwrYDOCWvJEUu6yp00Ux
Q67uXyor1xtTyTUbK3rSLJHvwqng7CEzQaQW3SZPtVsTrgNIx5l1POB33bUz0UNMINvqrUs8hQLx
oEaHHCvVEJSGdXPPzYqOBUEAse8oCM3oMjJVc6q1oUsGokrtNVSOw7RZmuoq+D6N3BJhHi4/ZTu5
rex3QrPn+n1l1E16/bFvdmif19K2MCj2y0K7RdFAkjtk8MCswJTTy2nOEJIRulCQSaEFjDtNu4Aq
bbAj45bVoimnrQbjLfXgk2YzSH5dWO56YPUEV0HPWo4oVQmnTccjCNyn910bqpARr7Y22a2bvRsd
Ft9PnrJQgEar3txXIqITcDZPyRuZUzqZ/Hr+ThVZBuBhSM2R/qRXWv65a/v0A9gjLag68t7b1FwM
/GZo3gROYF5tZj7WcbygzXzoLCZQEqbT7ra1vOnAAzuc+bCqtpJFNApWiXobblzI8Ptd78v5JRaE
GrrEAbiGgLrwPHPWHZGstii0BVaeAqHu6DSQpVvX7Puv/NEsJxext7EXScvjdsSe1byyLIe+7vAL
0HqhWVZcUmBhIDcknAWTBRKbM3WchGhbhD8P5IF+Aaa+3EzDdeyDAdL7Y7urzH7Cnl186ruqfwke
d1VyOQvuCdEU8s6AHwTOICe7rThFrlNIEKBFtPlcOh7tOtFTMwnC6fmTK5wJsxzOKPJtcErJGqcd
qWBIBIrH8kzv3lP1ZBrEFoFzVU0OZtN3sYX9R/GAvSxC9FUc51sp0nYRLrKXXop7/qkH723/6PxA
r2u/KDK6EtnffkX7zo/nBnAMGkTGzzR27OgX5FGIbghn0fFc8+XP250LHnEB+MQNFT8cJRMd7cy3
vv38Z532ozwd59zK5/vzEFSHIthZ7dP7F2CKgcCA4N//cC2Pd0C7AJuDMOOc7H9+uB0QNDyVdkBr
XXBHCWhS7Lf/wYE/2oHOBXUH+4L3wwb8eDIg8AXVdkC7INRMHb1I2YsfRdqB3oXgigJ9imj8YNLP
da305V31gpgUoQHs+YIvV8TGUAKKVXX4+eGkX3CyVdoBWsmKpAm8iLLqUy720bOuQIocfn60wxcp
pUqfrrUvOFuoWom77H/kHWi3LkiaCs9Y+UF3oIumqrYDygWhb4x5sFsF4t/UL7C9CAaxQz+o/BP5
rL4HIIbw2jAL9z+y+te4HuRM/xACzFr2/AcyAfDDKm5BR72AoUkDqoiDLH5Qc0cvYFu5gHuHH1GW
94N9+8ublDNGv8P0U/sXMAbSKVugX48+Wsg+f4H6w9/d/xzemh/p4AUJQrX7378g4Ivhg5orOvjW
BcAVSC8PAvYjfboAiVf7dPqkI9WQxb6Y9rLN0+5fwDRBRdCLYvzxrD6YEStuQYcHDj8Y2/5FwmXN
10QrkO2m6fvR3/9Y11+pbvxz/QXHO8CwwybIe4ADiE0swIx7Bcg/+dE0IBJaVQy6FxSgC3hpoQfY
u+AOwIyNF3T4+eH0IGRkFbdAUy8ElkRlEw4/shQ0FW4CDJLETQ9qUjhIr70Jr9CaX6MpQ8t2nvdx
FHse7h+xQ6Sg9B9k4YbTAV7CCPu2CLhwX+nL9//yIfXnh7EPEQXx+78/ebEbBemnuWl77t7QOfpL
EfY5+lX6t+HJP3759uO5jv9oLMIY2ZcWfkL2h+/teWAET5RZ7iMfLx91Z6wI3rxzI/4qsp+MY5J4
MIDZr+Kr/st/kpZ6fHzSnn217KQ/PTqKbEXf//dHJ0ERFrFzaai/xFEMDdd4lo5BgBL+kJeiUziY
bucOeBrM567oApANJYRZGH5VB76db+0nLxvncEVKpaZ8vfcGfPyNj4hsMG+IHga39jqeY1sez0QK
Mvv1W/JZPtNn147mz437yIjmYTac+A4q/bJf3z76kP2luKzxbjUPcrcLdE0PHfjNA2AxX62zc0c7
pFfS4+M814aFpDwxVxJZJeMX6ZJ/zgXGWfwLXt93jslJS/e3BjF655qeIw1ag04YeFGYoG0yGdlf
3jrGnbu2fE8xBb4phq+UcsH36T7b2UBirQKUUnXYoWVIKlEkmqqO+Wnux4+O/SS6I0XWvDEkGSJp
yE4Nenc0X3lPAdmXp0b5fDVI4BA7IfBk/dupQVjoUeQFnqR4RcVl1TP4qnd/E2rX/bpH2chCfgQm
tvI8hj9vfJkHz/NsrP3I2PdVRx4t7EcvjiSJF+SQVccdm6kfZcOIxQqIReVB17EReeg9p0FjSHcu
6ZRuDWIyDmg9LQ+r13BVx5Flw94uLVfUZ1Xdjweu/dRYPcojCw7qqiNPjUf5EgoscOVBrdwzINrk
VB70RBDwjasPO/z9/0TzxvO/XG48O5BuHS2mqg9/Pd/z1x8+XlwPSn2rj3pjP+atAqqaaxiXtryR
JT0u0LzXMK79KFj8j3ZB1L1VlYhbHBvTCJ+MIBtrv8F1PCO3Rgo3lSwOAh1TfcmOkdjZOPvlCvBg
DcPmBq3hFt/ykD7lfDFRvFt9sTHaF2aTbKj9NgiQXD0jG66sJqGPrWFobyf0L05jNtZh1TWI8Z2N
iS+NWseTsR81txECmVJ1jw/vcXNgh6ERZ8Pt90KwvlUd/dPv/4hdYlzZSIeBa9jkT3gmchiECqps
lrf74/fz9MmaO07O1W/VsOJ7rDWr8W5vcGYLFdsB+CH7tcq63blpONlA+3HbNdzAexFhMRo3c8+V
Lgot67K5KizaWxmOLNLga2sYN36Wox3kHquP+gCSMBtlv7+C16zq/bj//X95jQdv9fs/9lGsj8Hv
/9t9sn15r0U1ZNWJHriGYW6vBetf5XENd5dX0IT4qw/8GdKK3AXv1CDQxAmWtms0JkYon2anBl1K
sNzO2fR7Ht2qmzwmDhPZrp3t6l786nhgfz3xQagGzWZ5+8X+1V49Go+JLMWizV3VjTjo0PuT+y0Q
KlXHHthB4wFjTlKiMLlXH/ndYzqXzk50/aMUCMgLtLZtQWJbemH+xDgsTTyAJwBigPRH9CwkLlI1
rXL8NULMSJAd/9FYTlp9869kjG+ldBGpWcjSXvNdrM1F1k4ScXLWznsi4l7yb6R02Z+V2TuxR0Tc
PXeZXj75laHY4mQhMnQi5N85bv79KnC9v29EWAc9+a2lcOI0xPt9g96JjteFCZ19RrLa1sahSBfl
3nESRRW39sU2PU1C0R3k1A34vv34IG6CvGIonGC3UHrweQl6SLUriL1l/f19c3ykgIJ2XLlZRDsn
mIgE6ano8dYS8DN5lviPLDze66vSaciMkRNEmAcpeIGJjnJFkIKwq5yzJV470cBwRPT+NPFI1f2J
Qq7+XbeEinwvwoKRAjugdihU7sE3QoUUTb9BsNewibeGaQXzx2wkYc/AHija0Io+rABiqcQUcLDK
p/U1+dm4m5NrCU4a3VOH2QeUAoMeYK8WjsLZqNDh7IreozMPWI2vFJRrlLe/5pU6kuyTV+h4/eWv
7yFFLj2u2QLOpZ0HhhWQpM/OUByxQNN980Rfef2GqR/IkaY6QlhTY2dw0wLbz1a4X6/AIFVd8GUg
+6LtOjzcyzAw5pKh2q5jc1nrOvvi/QYI7F/VDbjygpw7DuVM9WEh1DdsKVEFIWv1YW/mj4abi1fV
4c5+WOXEoA536CeevSD75v2BnT6kR4rglVfs3oif7ca7wMi7smeftdcOnpIFPF6yIsgSqsrYC0hH
rLkxXtnkvXMBPFFmXXWSv8/DqDEw3GU2lNhxnsfs17f7y7/MV3NJU9Ifrfqod14DofuXsJHHdUHD
VH30KYATt3EfPz7b2KT2k3QVobOqQy0TtHpsXIYnj7bAU0PNWcMevXuMG7dxKEnky+g17NF//TS+
H3/6Mh79t4YQnnnAhuXlHwNLcDoTBuhRBENTqfJ01/H7PcZQFvjOf479cXCPsud/bxO8GBCy9yt5
tif2x5l/+2d5wQ5aX9ZLNbwl79xnj+h5dteEuqghj/BO+IDyWkVxdlXtNpg7ph2vsoH2uq2GCzbw
QjZ2H9x+Pw92c9PbEH6VZqlBgbJ4I2cW1pGWH8SOCXpSWq5g2q6616O5uzIC6R2pQ+FfBmyDDOEV
5YtVVzsOo7xrLfoKVB12uJs/WfLe1pHPnNgnOGZRw1V1tRMj8OZFb9FZf/iVRtEEH+Fpni1yrydq
uNFT+5FYUc5C7NdwctOYlyycp8cL7tfwXE7nAQaLPGwd+wC2Xd5dUWxXVSCGgUdORlINxPGrj/s+
dtE50ia068gQXz6dKAfoKKqv9zIyHHm1ola26u5ezYOcgFE9VcOwmKxAgWRjmx5o1Ue+MaJNThrq
SFfe2JEV500T2gZWX/C9422MZX7JNezxjY1ej+Yu9m4u/FNHivUm3s5XAF8DM9sCoS7hxsx+fbsX
dus5z+xJNtB+XK0GtXbruUYedlXDFbkVul1abB2p22+ESfccAFUvNZmRxJB1RR1P80fhiT5LO1GH
a/iRPE6cw9TArZXN83Y5+wTsJedswAlTfVxxoymtkGRCEYz5Vc/tfq81A9uVERN1eB33fi5GvC+5
rrzgjYFDF0gyoSh1bHEyf5Yfj315dOX1Jna0OyQnstPa+191PHmflyIMLxmX5Kmyad4uxS8ht2vb
NZ892W08TSDHf+TZXmkSfxGlK8jd0I4kjaGczc+8cnA0Mg/U3Axkga7Dq7mfB/mwaR2FCATB5qJe
6DYXRaZnTA2BikPK+tZ4mj/nPT3BQlnDY3XtQSYv7TZ8VzRb7lcXxN//h1D/Ra4ZpGsQjwo+dhWO
c0XtlE/354XW0NR/ycrx30yKRwgRy4JbwzP6Do35aNgLeeAaTPl3AdF4+RmtwbokcWA6xvM8tDKR
36v4GjbiNjVEOEkato4FW3H+0GpwxgeUacpgOLWGtVJ9+Og9y2dWh/t1H9iNGzI+kk1Vx/NG6FyO
gtbhG72nkLRxLf7r/t2nY3GgSVD269sf/Eui2e48B32BobiWkeWjo9FQ9VGvDF9WDe06Mo3XaWCm
u7w6A8xZfcGHV/jay9Ux0qSo+tgHgFfB2DUIxjXgiaV1uiU13OsbQy795SGvvhfYOYZ3ckVEI/Cq
djx2JXX4OVkWbOiVBzacZ3sj57RpFlTLwEaav9N1VPzezX25HAV+7erL/WgEGKlOkbHX7tUy/vLE
VGnXETL/COuQ7fs4YmG2C/vn/yzI7ZXezD0umOGjNqSRRQPhqmL3YBl2PraiCBLTygMbC/t0p0HF
1zG0TWlYNs7BxqpjxdSNCLMwr+aUOjTS593jvGA76ghqfrHnkWvI/nkdqu4DSWhv07iM4N3wG39r
jCnv96L45WYeb79gPK7hAF4mvI5dI7Qo1fhbI/ufdtGkOn1is1W83ea594ESOWmRvgGDW4ftc2s/
P+Paj40wypYrZPYA9Pz2PUOLvAqt/LJr95ZNxxzCKX9rfP2fB1zN8aQg9IH41uCSE5o2UoMDCmzn
//33/xkuxW/TIKW+mxW8h6JgZWSnJulDkOy0EakhovFgQxvSvBGgm+MvpGlIX23VIRhznIJlJu7h
30a24aX4S3bjJ2hoDDnSAe+potcw6chbPnts4IOxxI20V5JXAoEwcPfSw/sTAxx7Pquq2KHj9Yt7
fQ74JM01/gqUOgCaz2KX5469kwSnDvzg0OPxaHzK0XzVYR6Onca94WwM4EaytGe/vV0DTiFumVOm
K8taqZiV7zHO6rMopciWKLQeyLvs17ev+I4NDgwzllbcPkul9kpl+hEWFPnS0T62bMHHAvuHDBb9
ad0MiNCpHDjepHvwcmnOYPBO8HrHi/0Pu3PvgvhRPrKynS2XMSrRbARhjz4bGMEjdaPZoHvDMPvl
7cIG8VpsO/LtqMPyFqvlOsu3ow7rGOIhKjMQY2noOiIjQyMlr1lkKtVhxw5z0lEHy8qINqxuTh3X
YTVm4xbTitXhtkPXmWcBrSPljbJ/hkQzlmsiTwsA4+9O572nVsPOrttB1ddgEF0hx7nz2zcMrOqe
3hqBKLfPk8PUQTwnUo+h4NSQzP12HVUEH4HlRZ4wMCTzU6kD7X/gW722oyjca9O7+caWNUgdPt5h
lpv4SQ6hKXVkIB/AL9jPxvN++Q/eI/Wix/Ko1AECeyBIcNifIXLphUXKkP6v2bxvf3YOG/XFBjUK
Da5IfwoiyYNWOIkx1UHNNRAMT6HV+GIHpl2o5CljqP5dn+/PzlBqbJWbBAPAWDleOFpJVl/5EFuW
sHI20N68qMPnuzdkq0jRawgnEzGMGmPqCABZxPI1rgOCfZBOTJjI+v0fznyVHu8KvQmzXyvIv/iA
W4MZZDSOYNGvIdZ0+IDDK9D41wM6+9+yVYujVakVLnVVjs3mf67lL6ij/5JgAlH6kqc/qAPhRurt
N89ZFgQSad2kQJTd73bBq4gmheV8mn/euR/YGqq6e2dcwz+rPCswhUknZ8zriL4OyNblYNt14KkG
gbGTeYTq4AobkkOSglJ1BEqHnuPleWjryA+Mn/Al5HBUt1Rjlj/fExyfJ0uQCOcYaetggJoYzvKb
WLIarLZpDFJHikC0a8n/EWYnMCWJxr5vdFU3SGRbCZ9Iz3dbNCirPPA8iLNR9s5guVItF43PQZxf
LH0ns2nebmt8ASm6o7eEdHAQhpSN/Oc9A0X0On/BR+HAVkRJtbHypMOpw8IcUIuWDxfWYbgKdesV
OlB1QIiGnvA6//V6TgLDNf+tyP+swxvcI5VENTsmslDERfPUUTkz9LzMJpO8FK2GSOjEXtjZFRY6
qA54yoTqAME9kbWL2SO27afgFDd3tvPKK9MRL28h5S/pCS6vjnTHy/h76Jg4bBFm+MrtJmCRz9Kh
1PEwEICUoAp10Jm8n1MJ8iKh+2+4fRoRBHCyP5M+AoKDTCje/mJc23TcwbXORto/cXWQuA6tAAAK
sfsCR6VdR2H63TxpDA2noAygjtqIOzvHtl1HZcQXwyVFKZsTdcRI7gyQLdIJ1nFnxQb/OiedmitY
66nZVG8Xu4929ERsq/BxgZWuhgkMn2Sa+ITTJh5t0Sq6sl3Ixsh73q/hOvJIhZbhFKMGT0kp4+9O
bhzCRe/nDkmZ/9x4FxKUDeE8P0SaxY0lLQbyZRi7lmSnQBZYfc8evCW2qbRrNJOsY1xQhdkwQoMp
deCQH2JK83KLrUEy/87x2ofI+ySOgIhJC68jV3hiZCrlWJtyn2UoQKEia5Nd2uN1awQZdR12QrqC
gozoaHUUy76U7d3v29nRNc/1gsaHGIwb9mKhGacLXFELiqIeUTDRq/ZHdnwKGD+rOj7HbpzQzecB
R8f/evyCOKob11FEN/rP/cqDYIt41NdOqtkCzsGqpnOP7JF0N+sAbX+KwxyCXakD4vfw+/+FKj6d
H19JyGSzX7/1ThdJwD+HnKuIqjU7lv1ZvYgvp/fHQ13Sivb4a34M6S/iif3rfWURLe0P9pXHolGg
6l705JOD+/Xv/x8AAP//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376D41D2-8846-406D-9AFC-11897820AB84}">
          <cx:tx>
            <cx:txData>
              <cx:f>_xlchart.v5.6</cx:f>
              <cx:v> Sum of Revenue </cx:v>
            </cx:txData>
          </cx:tx>
          <cx:dataId val="0"/>
          <cx:layoutPr>
            <cx:geography cultureLanguage="en-US" cultureRegion="IN" attribution="Powered by Bing">
              <cx:geoCache provider="{E9337A44-BEBE-4D9F-B70C-5C5E7DAFC167}">
                <cx:binary>zHtZc9w4svVfcfj5oxobCXBi+kZckKxVKu3rC0OWZBIkCC7gAvLXf6m25WlrPLc7YhzRXS/dBgtV
wMnEyZMHpX8+uX886ZfH7oOrtLH/eHK/fsz7vvnHL7/Yp/ylerRHlXrqalt/7o+e6uqX+vNn9fTy
y3P3OCmT/UIQZr885Y9d/+I+/s8/4dOyl/q4fnrsVW3Oh5duvnixg+7t//Hsh48+PNWD6V+nZ/BJ
v35cdY/m6eXjhxfTq36+mpuXXz9+95aPH355/0H/9qUfNKyrH55hLguOAsIECgn/+EHXJvs6To6Y
LygPBA+/vt6+8/BYwbw/Xsdvq3h8fu5erP3w9b//mvfdmv81rGwdfdlwVL8ub3Xx235++R7Q//nn
uwHY4buR32H+Ho4/evQe8v8dbN+px7f9/wTM+ZEvOOKIfY85ZkeYoVAI6qPfXvjtO79g/icW8mPQ
v018h/q38few/+/VXw/7oe6mx/kNgf8edT88CjGlFCHxDd3fJTxGR5yKMAjF21d+Af2Pl/FjzN/m
vYP8bfg94ofTvx5x+aIzNVRv+/8JkKOjgGEmAPQvJALY/g5ydhT4ISeMsC8BQe/y/U+s58fYf5v4
Dvxv4+/Rl8lfj360vDzlP5VmwiPOaIgYxl/wpd+hj/0jSgVGAQ6+nYcvVeVL4v+J9fwY/W8T36H/
bfw9+tHDX49+/GKqx678ibnvH4UkCAT2yRd4yXfoi6MwxCIIQwjK71H/E+v4MerfJr5D/dv4e9Tj
/V+P+rVR/cvzhz1IqOf6ZxIPPQoZFZTQr+Lle+LxyJHvIz9g6GuhRRCc30fhz6/rx8F4P/9dTN4/
fh+atfzrQ7PtXvSjeX7D5ScUA3IkAh+HAYES/Pr6/kB4/CjkIYOC8JWO3leDP7GgHwfj28R3Ufg2
/h7+7d+gGqyU+bnwB/SIsIDzwP8qf76Hn7zSFQqx/x/Q/xPr+TH63ya+Q//b+Hv0V9u/PvnXL131
aH6m+MRHAG4oILm/MNI75Y+OqABdKgT5Ybf1J9bzY/S/TXyH/rfx9+jHf4Pc3/aP+idiz+iRT3wg
fPFVZ4LM/J0KxeQI+6+oC/+N7L4IoD9cxo8h/zrtHeBfR9/Dvf0bNFqXzaMyb1v/73meQS6H6FVX
fk3ld7UXouEzGjA4Dl9e7xquP1zOj2H/Ou0d7F9H38OeXP71HHN46fOX7pXk7c8D3yfA8iBsOPtK
JN+D74PZE4TsXzQTvn3112b3z63pxxH4bkPv4vDds/fROBz/9dE4q39uuX0NBNAKZfyrxPy+3OLw
CFPGyJsWei92/ng5P47B27x38L8Nv0f+7G+BfNcP2aN+y8T/noFoeBQIgkPuf19lXyUmPABL860t
gOe/l/1n9R8v5T/h/jbz35B/e/Bv2P8dqH96eX75idwPHlvAGXg6/g/pBwxO6IYFmJ+/FVyg/+/x
v/zD5fwY/bd577B/G36P/OXfQONcTqpfvtD/Gwb/feKDmS8QhqYXyu9vr+8dH3EEdBMGDFy3L693
6f8n1/SfYvC7Df1bIH737H00os3PYP//bP9/u/2IH/vH5Ldrk9/dAPzfT3/bKtzkvJv6lTR+GLAv
fLJ9/vUjZr9t7MvVxesnfMc137z37ye8PNoepvIjcOU4FiHmgoGL9PHD9PL6IDzyqR9CEH3CoZOA
buLjBwOslcNNTniEMDTYEHjoof2AgJy19fDbo+CIcoEYophyAhcP9NsdFVSGOavNNxi+/vuDGaqz
Wpne/vqRwJH++KH58sbXjXH0mkc4CDCo6leh578+f3q8ABsH3o//XwG3SLlYXBGhcEx3dqiiUM+J
m/hdmuV8RXm7Czu7RnRNG7RRjvUJcw9cFUM0Eh1EGpv8KvTnYZbMy8vrqagTr22jOXNyyq9mkpcy
z/11SusorGgWYeUHUVg2SmriVkpd2ZmyGLN+O+Ix6RiVQZ1nEvdKimzcDqGQpLzrrV8f0/BT1w27
mQhp8rSUzHVlzKyK66yMFd+V+SkZwq0LRi0JISfGkKgv3YUlLjLs1sNW9uEcaY9v22opIo2WUxaU
OqKFuiUpaaPJ6WjmXuJ1J5MXym7x4qosdkjP9w5PvSy6ct3iZtV6RdSZSjKb3o2ztyFln0tXDIny
07jLHiBMMp92uHno+1A2StwFZcKaUg70fjDPTYOlcbejN5B4Lgnd8LCKR0tKaQO76wZ03epqbex0
PZTsacmXRpZheV0vOzKLWIVluBJlf6wtkrQwdeRRtw9Lb8NHEzEcrgZWZruJdEsUFvmGTRfUpbsp
N+6GtzSy4oqHp7ztYJ++iIYKR652p12R08jgaliXJpdLwfPztghWXY42HuXrllTHyD3kYxGeaxyi
m7oR7RX21HCC0vqm74n0uv4hg41ahO5w30iN2nvCml1f1rLuLovcRpVVmVyyScsq77M4yJiWaVdv
dE0SHn5ahHdS2mXfazfGjWsSu0w7H24943Km2zHN5ShaddMNNmqnqlpkgboEifqsm9ObiRXtp6Ud
phfR3KZDJX03g1FcxFkqzoZCn3VkinR7jokvvbSTnk7jkLosrqqmjqqGd4Xk1XJMFi1tx66gPNob
N5jrWZdWuspUG1XPxaotUiN7hLQcarx2FEchpTE3Y+Sba5+LZMInatHnJGj2QeqNUbXUUS9YlBfh
IcVIplUW20FtqsI/b8L0pq4B0rmVZbljmkhbaiTDYD3V1TatChlkJ02wTYMiohWSKGcb59Vx5g2y
I9W1gOT2+XORVVFd70tendoqryVtYuHvfTKs5nHck6CWYWivSB5eKv20ZPtsLq5Js4e3ngS0HBIy
sjgYH5bqU2jPA1bsaD7Erl4PYRPn2Mms3IcESzfUsH487yev/4RTLpFrXcTy85TAOK1k0XZp1NkO
gmzk7NnItOq6ndFZtxS3cyYOaGGrhWiJg4jOIZa5ayPBd1oYfRyqRbZhc9UG2XnDt9TpLU9HElc+
3lS2DqLMiVaSom0kGbNBNtRtPOt9doqrvS+KM1x2J7QdPk9KPVTdkCfLXNzV2cLXeY6SdqSHkBS9
HDzVxqbw5ye8tNnd0jTifAKjYa1T08cIeCMxFF/lbBx3ixP2tFrCYdW1hklGMRytzuVR4YlRmrA7
I9a/7Gh9UYrppAy7daEL87lcZv9G82nCcsiYbEl65dMS3u9JCFij7EWZqZVv812G7GbMvZOhRHEn
Ftlx+7CMIo/6KmikTz5h3W102u+72btMe1FEvLhn1RQVmekTJ8ZsZbQdIk/MOMkGMcXMY3nUZknW
PqZukFA0eFSP5NTQz1NbxVMRuLuB7etliXQzjLeC9lkyBln+PKWTk9THHpFLN4fzxpVzglJhI8o7
08hqQQ/TUPJj3OVplBtRJ8r2fcJLFK6tgTRtBR9kaX0vtu1pWdg5LjKGMpn2mZK0vauIuMpxh9ZF
6FmoFAt6GltBo7DWLLJLOyeBz5O2vSW8vSu49mWa3nXVzutCcdGq58ZqOM+aR2VbyBkOWbEZ4XA0
Tpog9vipQjvWZ3II1z19qruoz+BoNMCQ7X7W9bbKxoegqPI4FelGZ3RXWrQqIQ2bGlKWPqociDsz
CVVzBC6ULCcdpzOKasdO9KSkS5dMcpyv0Xxngc8I9+7RUsS8rTJpK1au/aXmieY1l7OYLnAqkmLq
jolYjpuquMj94JJilKkI6Vrvm0oceKMerHOTzAd3LGB7Y6fl2F0qcmz9eAhSCUlC0BIv4lyw7L5S
Ks4mE6VKxIM9ZuyyBX5tCYpylD2wwsakHKXXl+usdtEUhqdhUEhRb213bLO7tG8fPAuHut2NlEtf
t3KoOjlinoSVjnPexaWXHdqxX/PaO/GdvlfcbYP2utLdnWjmWQIL7gUOtZwyOicG8U6KtC5kE+hV
Hvb8EDRZHrHOyHzsWrn0eJJ2Go+9qTwn8N1btjR9VGXZsmncElX8YLJpzfMwUll+0EzIeoQoz+Ez
m7tV1pJYiE7Iwu+zKNd6PYxq74p2O5BcZg0IDerzyK/HcRsam0mlizluWHlfe/VVOplPTDd71/FS
TlUaVwWJKshgbwlWdV+Pl4PBq7wUz8SVQUwy9twH4W2Pwwa21+8YnHyZWbLIpeqC1Uywt089lkrj
Q6qERkSIL1BK7l3gAeG5hSaVLSSb9B3OZrd1rYWzSISTwlsKWcFm0HjVumJbh2Ef9Z5aYR4mBe/u
fFpdeTg9x+2CV23frPI2DeWo2jlqFq3WDKgq75cVhgpf1mHUL3TfBG6VuvVAi6gemqgIhps+GLe8
YgB+0w5yUYuTiIAyWeqkFHhf1+Z0KLYMk0KiiaB1ywGddpaBKXeGjxtdcpmyCW761qAO6oGqLRQx
EpU2XRWar5cqjAOnTuuOyAF5LyPtZBPyOJzVOa7ay4ZW57M3nJLAXXh5nTiaVveUlVIPwWXZ9vcI
fa4quh7qz3imu8nucfaY+UOUU7Od0BA5b9rwVq/LvgNGOG5QJzNzkjcno3hIyQ6NNxhOdGpYpKpk
anb+fGtCk7Ro3pTFJlyAZbGJ5nyMvfCGzmUkpkdbicTv3IqUBwUTR5dFEE6IHYsd8q8K7UemdpsJ
51AuqofiVeD1yJDbTvsxSf2opkKKSUhfuHlDJpFJENt7vOiIj0oib7gsJhEkqstlnRafkYCjNJT7
jE3Hqha15N14KPItZnzv9ByboEIH59pYDeypG9oodIgloqg3uPdWiGbAus2m0aGJSKPi1jcYjvB5
UBKQb+6TadrNtAxGdqMXYUF2RAVbnWlZo8Wt/KC+FoVNetFeYHtCOkiDnJwP6jNHZbzgEtgW7WxO
dnQxZyEmKl4qkcuuL4Hnh5s2w6A/+iRVKZa0SxPjT6tGhTds7LYKpNPB06qpIpviyJZAnMz3EOR+
WibZWLlABnMbIVdLB7EoRC1WPRpkZXfUPxkqh4B06OcgXa7rCbYA7lqU5QO/CAuaboJ5gqaiIGd1
64Qcq3O/6T4FAvVx6CAmgav3qvAutAkf3NwnC/ZOSYdP+7ncTvWzX7dx6kPrUOWs3mk0QR/gIusX
l8NybVgmww4Are2WlmGcL4RKXosTpO0Od91Nz5aNCudbP59uSk5OtMJ7qBPRREDX1GjfUhQrkp+Q
ut4QjziJl2HvbEuiho0TcLaTXsCrlSFslecFASImTdIU+b4NUNKwQcklmGXb4aiqh6vCLpvQK2No
da5mgNybqthWQCrFYo5HQ0Rse61lMPbXonKgdQeUJ1OxrAvWzBJlftwU/aNV0AVMA3oC6drdBwb4
v3QYHbIqYEAeo1krS200DpiZ2MtIEAe4xF3kcTJLz2v3PG3UJiPzum0w3QhE/a0uslj16aUOluxM
O89Eo+2a627pgHHzupr4qTe78tQthZMBbtCKjaaKQ7+Ry4IYaOl1ikd4Eog4MOGKDxqkfwtg5Ma7
daJOzzwCzd5IidRL71ZzSrdLR5sNH/wr53kHIdoQEl5ARja1E6vOm3Dko2CUxCybWkDjV49DInju
3eYC2oHC8PTBC8KzAnmdJD4odkzK07ngy4pMpd3qsheyKWugA8aTpq53ZZhe8I4iWdfNIVd1Exlj
zroxLaPRPKvCT3TXkzhgDU1aVXpRUZlHHBTFmSoy+4z9xW6EFjqCn5RGkwLp1lK6RBMvvLWoPXvc
c2aiwGpQBkpFrRrC46CHQtZlnhQOeTt/ZFfE03lMA1FHGjot35iYO/I4EktXtRnajWLEi6d2CuVi
g0rysaNb0D/rBndAfk0Rzagx0oaLgCCtGtNhGSynfVtuFe/OLQpPK5B/uUolLsdnvrRyYssggy6L
+UJeqCmPzRKc8qEFrQmHhQw8IhWoxx570P3VKoiWyeSnoOO9WEGzu+57CFu6mCBq/Mqu5o6SCPtz
BT2RfWg6cjd1+II2ZDNbfly3bdJTc+ogs/el+twycd+hYTOF/LNRRVya8qUbfals+gh274ZUTyK8
ySZ8Q7G97DS78l2V79I5f/J48Oh39qGu7D33hgtFYfceI6dV3umkW4LHJoOjgFQyhzlIZtdvLWli
WrdSqecKmvh9HtQqFinO5DjSQPrWD+Q8lLIuC4AXhEQxLLcd8rNV7SlQ7bOOC9EcPM9bpF3OSePy
DdUPDR4ymaGxlsrvT2veBomvtY6DwZ54vucfiNVVVIl6FUKjsNTowkL5YLrcEdfsKjV8yp2ZJDdL
AyQTuLjVIZAeuBau39VZdqtNflkbfUh9e2hIGfsaxFSzPI9qkBQKb5R3OJVtmcdtD+XaBSDa5imZ
BYqRLtbQlV/oZlz1JSvBz5gfJ2/cDIv1jrnIPiuQOTgr9rodzwwan8M+aOOaFdD08wzOo7kTC1+h
IG+ikFMQ7SYxnbjrigoAQqKXpgkLSXgWcRJnBX5QRX+m8nTjL4Gkr4WEBG2iRaETzl6b1SzWZNlp
Fq4760Pm453BdI+mQSI9XPuk8mRe8XXq+GoUOC7xFCtVSq5o5IOUlCEwVRnMm653kmfgEA2U3C5F
NknFwN7AFtrsRnZTv82HAKQUf2Sq3lTC7gYFlbBvtgMFS8OlnpbhULZyDvVxBhJ1HlN81nX5wVdT
1FPvBn64PUa117RQcQuBZA6ydZPZZjjm9ZyDFHXbUc8Wutai729BEQ3HYUueGNS63ltiPIH0E7kF
N23M/MM4Ty6DTtzhbU5ndZj4qzjxaB5McmmEO+dTprN48oPpvLBj/upmXNK2KeB/6HzXN2Q3NSWY
UvBjD9mPuYmGwn5qAz8J3XPhWFxW/VWu3GFU9KU2rAfGnNpDRhuviXzWzddZGkwlGFIVGE0tVF6W
DDOaByjAXbbiRVtvCs+iizY1e1h2HxXIXpoZIrjAIUn6yXPSUXc61n0yGhvVvdAS3nyqIfJeWEVT
3Z7kSK3KKqjXqBcmFggqDIPf42+HRcdiaqNM2STX+U3q14lgYMsMk+8f+2DmHEY4GhGGFpkW812j
xbZrZrYyzLax30xsF9j6ohtKdTzMbk64MqtJYLKuerdbKBTl0nEnfVOUV23XdHE1j0jiKS9jrykF
nKoBMqRyT1VtEx83/VkxzCv+6lIYzqAT2Uw9j9NxXOEKZSuUZmWbKAdp349ZcACSL28FAWOvgF4A
+Pp+mPtKZhPolz6o1p2vcgl/KDAfBt+667lS86OnUfa5NGB3Doe28jaqzZ4o6dU6a2gqh9KvI5FD
swVkutNNJ0sv2I36xsfQR9dplDVjKcXgXw48j1DvNiUPgvVIt9axz1SB91HOXlL56tzVZkWLZTWm
GTRkYbuc5ENz61G0rbzuYoJDLMc2v7BoTGWW+p/7vFu/ahQaTEmKjvNi72EU1wGLmG/XuNNXgj7R
foy00kmv6UVoxjmuWnrCh+mZTC1U0bbejl25V7zSG7KkFwVrT1qC18iBNTWPMDr2kPr6FZdcq4uu
QicVD90KZSOTXkvVrU7vbeGOSX8RVhdtYDbZ5K+qZsGnYEwFfgY+p143hfMl5y1+WOxsI1v4JhlR
ETetPjDrTlT6qaGXauFWlgt4ch29m5uk8+8I+HLg6bmlisRYHJTzogXKktfnXuyZNGGtHUGLLHdg
euw4RxuMwQLhFO94DeVPY2gGcHs5ph40cMq/91A1SFMGpQxAoYNRL0UpLlTjy6IPHmbn91C4wyTo
iIpwX3FwVtp94V/ZjMc+kFkPNXYAMwH+VGOva7wTAbg9Chwgi4pNhubIA7VHqglsBMK2GbQ9c0gi
Mo2z7Gdx69Kik34q5OSxClrpWjbe2ErT31vv1IIrPWdSNCQJoPLMvluDAJeBLWLGF+CjJQ2zGGVu
usuz88p7qHuSTMaCR5J9fj1gwdhEyLRrr0N3vQYutlMJdv18mLJLx8XOcn8b5Eh6voqKcT2GtyXk
j0vR+VDVDyX8IDMaxzQhjd6GPVDy1F/WQBfpfFUEaVwvfjQB9oXrT8aRrVv0StDh2rgnh/WDDfN4
Se8CMCaGcTXN4qWALscDA7Qcqrha8iiY0Trgw650/SqvEjMkJbnM3QupHrW4m/Uo0/y5F9U+7MYE
DyQKynurrsHVQJVaN+BCI7bE4CscrPZX1kLbgPGBhd6qHDXYasbuq+xzU0NlwdVJlzpZZ2gthhB2
MHcyb1mMmI7yNowwEjJtCrHy8lselCtodAE5lu1I/pATujW62nrjmcbgIpfBsOkqtlFeKVs/OPPN
paCPeqCSzHky1uSi0tDUd8xbD2TsJevKU6vKfQp9mywMTXCgY0e72CzgUrfecB4s06eKwY9uMVRC
Z5szLQiYN+zMr9DxAqzXGrXVYoHLiSo3uw6R2wbnMmhv2/Fg4CYknW4wVasm++zgPqEto47cmul0
6n0ZVjf17ABcG7Fgqc4Wb0C7iZmt5y7KEa4jnA3WgesTXYodU+Mx6mowhbN4pHdq6beqma40edDT
LIuRX4yWrYvZyMDlMU73mX/PlNiYZizg3oVfD349yXnSx8YWa9Xqfd2fpuFQX2GVg+fkbdqCS1w7
6BTDmKeXqkj3hAaRcd6aknlV+FmylFNUEgKFX0S9OWtzHi1eCoXwYmJXZlikIKQ6CVSS9Q8D2c1g
+PZbb8ih/+6jciqiEe3gngd3x9BLMbyvmpMFAXRgUOa7UmytWrZetjOgkPMiKUEsqsSYG72c6qBa
+ejBgzJeHDf1zmV8U4CGyN0VG4uTSSUazVBEUsidXdhQqcosFm0ba0iZ19aQefVGLc8pdXFYuHNd
V7J1t4LNUUasHLU9AY+5nl6t5+WAfWgjJ7pCJjsjIUk0puuCbnKmDl174pdwi1WXLioYSCVw15QY
Y+aTLW/90xYEU3oLJUCm3CSo3ftm7+uTAN1Yb1P3YBetqMKybl6cuaEWLr4SRaAGNvyireCtuD5J
FVgiRG/0GKy8pcxl5d10uEh6BZcdY6Vky0gilvXc0E09NZHQA1zwHDoCeZut23C6p8X5YuPZeBIs
FsmK5tiYtVBDBBZxT4FYFNAUWbFwiZnDn/AiLnNuMtlVZyFICLisgCsQ4Uv4acjeI14bZ1UFF4Gs
Ohl1Eco85LfzPNGkXoZNCS0YSKikrJctwYGE24LY4kLmEESUHxqXajgbiCc5UeXVmAsCTcLAoV8H
IZRv01Rj2SJRbdlsoUHTxw0G01YPx3bp643xmtM+Tx+noH6gHjS4/XDrM9HeFqM2u5CEIAtx2ZzM
YXdfursFLVYia59qrY67aonoUILbM0RqaBKRxz0Sq8o7LdNevprk4TyvO+4BCweymU9TBFueHzzT
QifMoqGt1TVjCCyODWODt3F27cis5Ay3tq+W71UJ/UW7WD+pCpVUA1yrNcdzC4LfJFV4M+ObtjhQ
kkqQ6HLx2qSG/JypXqXkuKLjGbZPE/W2qu62RDyGvboowIUl6ixFPdzKdAlfZtAy7aoDJ7mst7ne
zkOSp3dk2hv/ElzuQ1dR0N/9EhGfZNJHYELZtr9cdJFHXk/vQ3+KdXgvxua4CWgcNnDL1qZK8lYA
lVTbQi8naKbPJvvEwDyOB/ApQ+JamadcrVpuDuAXUPCiGheVbDweESzSIhWZyd9Uvi1PTdqV98GS
BqtyJmdwtvqkgHuSZMnXAhyJ0LuHPhuOE4dbIDvcl4uJ8nJZUU3PsypvJArUS2pbaTU5Ccds2Sln
kr7MNq2lHRhzoFKE18RFAZncwt9ISbBDY2/mm5F7IVwsl3DD23mfai88mOX/s3c+3ZHiWrb/RNwF
QgI0eQMg/tjhsB22087MCSudTgsQICEkEHz63lG3u25V3e56r+dvrZw403ZEgJDO2fu3T8LHDUJ6
30menbLGzi/zRn8kIZ7wgfunCOqQ5+bT2fFmbasgX6WwsL2g+HPIk4Wx8ES8v3Dehj8sC5LjtLns
NkGLkm62GNmPFVZ7zmnkIRVBYhFz0t+kfD1PLh53USqScqiEhyZYj5eAVU+bQ/fhWP2FExEXUCJ1
UVc6xPM0iWPbR/Glj/YVj2uU1w9LPWJtBcuS9038g9dbAxlVrGg5PX0YsR/lmV2XoyIUNroIm+oN
jSHHEuLbqY2EPWQLD2770UVsl6xC7lNI7yXtzVGn/k143I1xoX5HzduyZMegZj94zPYS8Y48puRV
hBtaMLKfuiWXZHtI5vEGDvFeZFiBU32jSXhneXif1nPetUGSK+L9bbuFuXa8vvPShGW3BeGBYyU9
psl6ipSYs7wbhLgZJOv2oU5Xnc9t170Rp2m7I1BJDtNESV2GpE0d2qSYBNhPxEsjnSZ5OtUQL2WN
1y3btT0sSbebdGxvg5glO7g48clRfKYJrgM0Wiurqqiyhu2rSqvDFA5PLCbDk4pgkPK1Sh+0IOMh
Hlq7k0lDvqSTPsulj3doNVWxpYvJI43eZtahL3sFqWKrQ/s8QnXZQdGPHpcurEXh18Qe462DV+18
v4GaIM16GecRHjmNwmivCXrjENGavI+jZ1npny5zkbwfKlBHRSdU/G3p0/Fzvoq8gkRLoRcoTZ0c
zefWhDLnYnO/8AzOOEhi97Apk+5iaaCu9C3MYB2M5x4/B5JhndFWbQF+BdwYOucwKPwOVubHrNcp
7+qOPJokfZ05JDKqq2MLeGNfuyH+BssdxrTS7sGRLdjRMMLuMSxRGeqw27Ot4V+FrFHndnb5Dhb2
Vz2M1B6HZGF347TEP4yA6S3AO/zSQ7v0+Tqisg8jMCdLcOSV7YecbyOUtqR2dxSP/nEJ6XCXBBCd
VHXEvbDYGz27HUbzy86RfmC8RucIOxLnrU8LjaMJWk8wU9R1S3hTB6jLwmlx91G3sq/zwEdVRNPE
P8PGxyqnYTAfSGf2kD0WtmtatZY1OpqDrgPovlU9Tmku4GehD+7W7pehqXx2ttJP8+AnGCibKptl
+26rod+H/db94q1qTDlBLIIVO+sYp3EztJfJiTQPNpRuEQwk3GSO7m7OJAqDnhR8XMi3aHDkYQwr
8s2ir7nRkvVnsmzjgRhG7nv0D6hwNCoqtYJCLuM2isDLjBSn4lLB/+yqMcFzHam7tuWQB5c6O+jR
NzuaDQb3zcBQqaRODkN4ltkawEn0NPvQbO53cLRDUyagWx5CNfD3zgTRod2CdDdrw84VYNt9iPrg
Fgo1iiicpQ/THPi3dPZrQQxJHqdonfZJNw8QKzVLTsbE/D6TcVrO2oKEidFSxDyApuPHZUQ7kczv
3SKYOTRBgJ6l6sLCxGYIb82U0buViOgpsqLPUZylaldx2LlowNZSNYHKQF1YGH2xnc5AQqiBKLyK
RwcBeOdoND/KxOPz2SyAKx2ly54D1zqzCG6wiGUDeapBKyeJPchYMFEEOnzLqmoz+7Fv/JH2XfZ9
llbMRSj7bSxxigVPRAL7SdPgI6x6D5lhrT56Q0neDzCdWBxFuwY41QCJouL3XEA1MR13pW3TDLel
YTfRxB59NfY4NYeo2VVaCkgbSYROUaXRG+2q+BECDzfginQX3SdSuiBvq6pHf6CjQgIi2QVB1kZ4
Zom6g7YB/btlc5lSVmZEBWW8ttkl1WI9+GppT6Fp551agAyJNEmPGYC2p6rzzUWjvxhJ2t+3KCQB
fSzVZ6PNuuTVKLKzVs2j53o91HIoosGEe5fGMHKrDSqxJqRoZi2+LjKlt+3C3hY1jA/UDv6RELth
uybxDh+L4FpX1REikj2Nsoq+XrfCPePooYge1i9LOOMmYE08CUnYYTUaP+sbrCJqwhtK1fqSuASq
i++jXRYDommgT1xCQ9wFSpUOYL2vzZJn4cyTsl5ak+ZtQJkuO9t/qeEkVNlC877rl1MlV3ubLdOI
J0IEpc+i7BdtWrg0LLN7peH64hmCqTJSLI8IZf5Hu9TrGYLcu3JwzKdMH/g2w0m2EnJM57fhPlUc
7VM7oby3sqc3tZHhMfEES3iJDysHOTPx7CZNFRT/LB0LFY63I/rsix6oO8O0pPto9Os5Xqd1F9gO
z1hrhpIjLf/kqyE5k2xxD+vM/LFXo3zNVAvFSXNCHTAF7+5juCRjXjVhhXpnlo/e+mZfX9VYS+qn
tTfxw4p763IUJ/EOdlJ67Gr/2rRZd2EJd3czTas3FawhFDf5NYK6UPTBFJWb9+poVL/nM1320Wx0
WaFq/MKZ+4o4W7bTy1UcVWvnXrMlrtNcjSLx+ZhYyElbavXRjJ4VzEtyblsK51+ocI/yBz5SB1ci
ozAqNxikDymLgGX1UIHgJJ+8XOL7aUxMYeT2HUIP9Bm1+PeqisOCdh7sxZI4SOgk2nlttjm3cNLR
MawV2WnMGEEXHlZwi3sFLGNIm126dEOJgsHi0EAhMshJ71c33/RQ87rcRmhftuo7ETKi2LATQEMc
PUgpFJc/ogG3riIAC+KeszCXzZW/GP2igXmBObFjX/0aRJTdrZD9RrA15RYHIHnargy5SoswXMJb
LFB55GRJ33vJAWfClHwAxBHjhUx66LY6gcsTkeA+JDU+t5LHyjoDBUb45CZcZphAPhZonVdbPWC1
oS9vprED61Q1TxZgI0rMbFa7VpPmaFF/5HjZ7K3rzHQcQdatedbMuC0ii9K5nCZSJzlkQf9ApLOQ
jECx3adhB219GfxNS6oWyKdzW0HTqX3T6BHAfI0NKXUk/OfSj80D7bakUMmMlkzWfoJqwf0t+Fc4
OjV+X4P6eJujuyzT46Oka/U++RSXTiUufFi7YPxYrdo+ZdepW76Fq9ylIoBTEM9XB9aL7yAw2EOA
nXxPIEDdknluFOAYVl+CdRh2m4jsaXGQyZfaRsfNz9M3KzZRCs5QTcedfuJubM7QsNSuXwiq6Np/
69A/4ElUAQRDC8jjxVV+++xk2595Vc171W28zwkJGjR7aVi4EOTfprzZrSskC04Y6NiuXrfSbCM4
1n7JzIMX/Ohb2RcaR9JNkg3RLUlxwsvFD+dx0kPZtOv64BVwHtOkTxX8yb1P4/ZbnckxKRja1pML
nCoDn+xMUG/fx8rrl8ly4FmtguWaevsaTlhUuW9CA4HOpifELQAoLpc4EV+hwANGCFdz341tfLAD
cQ8+rOBPNzLlX0zi9FEl3XKY+2jcBcpNlzi4Hgx+7nAKpT12UrttYNmyAfjStmb32wDoCs9McFfH
EX03AhezjonA+SlG2OwDZLwM1lBeiW25bG074d4l4QbAJ2mHwqfYIiRrozdsJu8OruINbGGeU0gL
u2UJ1v3Q+PZcrS2ekUq0eBYWti0/Er7ySybOXQXroz5x9lj1dX+bCGE++iHG6VTdjXI7QM/O08Si
BDDVtk+j62m+BadRQKekboDhcmIzqENjc8wPAlLbnygS8aU1nKGdrDaPhz6LhYEPVKVHFCjsJzwJ
+g0nR3UAq9g1MEtS9pOPQfXq+qE+dhAy4J7Dovd5Z8IAhX2blKmOKC27blB5SEdTkKw+9JE5Ctm8
hpD/XJFtkXjM4tuUmqOpIK9rs8A8Vma76VKI940wpQ7pSW5TUzgm8kBud1XmXgOFf4lrvBqBks/W
X3+k+f9El/9UejVgsf5zCNLvX/6fF9Xjz28TfP71l9cZSv/66vxfw5f+9rsOv9Q1xzb99Zuu4YDf
f9e/ZgVdmfzfBwf9BfF/+m1c0//A///tP/6/hQMIQqi/D2r6t3DA74NK/hUOuP7AP8MByT8A8mN0
REIyHv6G+f8zG4ChBpRGGCkREqRAGFD/37MBLPoHCykSmYxncZYlKdJo/5UN4P+gPE7hyYbwCxAo
oP+bbABe4k/BgGv0gDPKGclYgqzBX4IBIW19N/YJyyXDYQ6MDs2oe3MdPVWzsXuyTYc/XJf/LoyA
y/Dvr5iAVsIQKxrSv0YRGiXU0maU4TwkX2gkAWNCVw7aF9isz4SjRtNO42CI37hjP8PYPLWNfl/7
ccpNEO+NY79q1MjSAroYp68qXtGpA2vd0Sm7//v3itvzlzcbEU5JBto3QQY2BGD459yEW2GtQuwl
OFMXiHx951FjjxIcCdiDHPd0QNVZt0ebWfJi0HleZCMPpjYLuqDty6qGJO/EAC8wrpoCYBX2Ow9r
KCFkuu/i+htrwNuCiFqLKR7j73AmLghHwHDaAHc7sFtb9iCazO5GGe+nxVPgW2m8m52YvwyQakqW
9uhtquaIYQHYm2EUvnti7z0qNPQ9V4w1iLAfREOAfqsF4wjRn2DLKpyJx8PGYWUb4sXdotu0DFE3
FyZV3/stc+W8ddCepjrqIG1OWVljY76Mdg4uohLJnpOh2fMB4rC7Ns/jltKic+GOB/Y+BRO0r3oU
TgCw1/hXJQP5awJ9sHci8KUl8EGYCwD1B1cuvHmeMgOqtB/eakv5TZqlXzeqnxkIc4Uzu5g8qAqJ
yvsAPEoe0nHb7sKM85t2qV4jL2YQ6thmR48LFHJsgDQj8F5Mo/ehGicAa8Etn8cvYu3Dp23Wy67f
5mEXBTOSCEtH3jl17aFa4wPuHz+OSrkHEY51gcaUnRsU6X3dfixN0D92vGru2BC6qBwgqB0aNP+5
7Gt5gLl1AAwQy9KOIbthHAJRHvCKnrK1SwGsbvXzSECdq2oyxQjnwaLvyBtSgQKHfoUnkH5pZA93
RfIbvpEf4M77MlLRVqzQFYuNDP0u6uJHSCZm5+w2lMMEebupjbpnAZyjWSqov/raEUn4lnXngJ6s
M4IxWfXZJrX4gDz3Y1ptB1uv69uiSWp71EmvLhtCCGUvIl+Ar0L7mEWqHAFOFSKibWnmWuyRE/w5
pFvzg2TB61J38UMMV+tuq6PpQHQQn2ownummuq9jMoXPcoXWWYcpdBrBqqnUsaBn41Dokt8QCdbW
SzGkGnZWpe85UMjvo8exis67zodMXDm5VN4EDYqhYI0QrTEAOIxOHuo2il9sk7a4OKy/6Q3YJz2q
9r6qANTKjrP3FNkMgOcrK0LnzZ76+lGxDgw7G7Dd9JxDNWvFlzH0T6ApWzygotsbuyKjUh2bGiCW
TsxSmshOZWV0twNJcjSm97sMndFTR8GYMqfZgQxU3Qch376tJF2+ua2il269YlumhoeyznV1IOAo
c/Sg0zC5k0ngPPZsXc7QV6mDJZWBnEmrg3XIceVx4N47VLFJBIhRdwi+2FqhmVjPzZJ+odDQaTzR
Oz4s6WFSmdsxeTUjEHiwl7mv4gL2xT42GT2ECUjWZUnHMY8jMu2mhjaldH78mD0kbWFo8q2qptd+
tc1xrQcA543mqGE1aDCxIO5DB/djI72+j2RGj6lJ3tqYtF/Qsk2XKXbVvZoiccYW1CB5MEU7KbJh
N2HC0sNguUJLAqUesbPs+xoMMAOxVi961LAIMEzlkbRyLlJVj0WVsBUSrQSR1wxRQSr9AyrfdFCt
sp/Q0qK8WVPxwKgO4dinDqimVV9HXX9fe49r6eyTXcPoUE+Mnno2p4h+hA9WLC8BoW+eha8MhnOC
Vl2Ls+zG+igptKeCtHMEZiv0t6wj0Q2iJVPZYYP8FfkB1C8e4KOOKuAlKNcgEgy65wAuWhHdQFLF
Spxdc0rhGq1lCrbiGKcaz/XUzxSNwBgfw3iAMtAGUDTGSjYMbe+oH/TIwhqnwKhLNWr3LbUmavZd
5SjIwho0cTFUNnxRq/K4smb4pNr1x81CHAkRxWnvUhEdbFoBcGu6D2JXUjZjpk5UL+roOZWQvtIq
fWeRUPs4aKpy5rwmue+gHfU2NrcQz6Ji6BJbVkqwcxa3+lKZTqI769aj8DS4EWib41w48nNrmtHv
WOaqlyl1EQyueo5Kterlvhp9fWu3abiI1kWwAsxNlPFWgiHXcR4ys+6DUG2lqz3ZiyRGq9mzlJU9
hwhsa8YR765Q/E59d+vapQRwxoD0AsCIOWjiuSbtWSI59TkqOj8aaCp8Hw2owPHU7EMXoIknLVwM
QuGvAO5zcHmQ6uJ3rqo/Fwhir8pMfBfgjP9h51SdiKPowEfIqSdS11Lfa5foAwpy6HMqQixi6+f+
QbcVfQ9W8LZVvGxHT+dnMg7Vbb2mDm53THcaCtBOc/er7kV3P/le7ZJ0ia6Gxi1yPXLXQmB5nOCf
7CfWvxm05lAeUG3jNFD1cW2GsBAdPJPBZ+25C0MBD3VOsE2sywBqi4cXFRA4Bz4AWSazDASKHq/3
MPDfmIJOzsKtcB3f8358qKetuZcLuLhZVncZTiBEIhfkNDyDLt7NOCRd28qyM93yjK5N7wPbgBfL
5m26r7h8sj1FuMuQ6i6wPH6LUXcgijAMDywb6XF1MOBmaRCFsgvoBhuENezgNLsbuzi6kTSqPl2K
YEuGE+MUTGAyI6oN7KP2s5my+AZJUHUao46/NhMWKbbswC81onHraG7DVs/+Ce0p0PxMhBDbYpod
V+udKKq47goMf4UettVtCTDWn+kIfZYkn9DeKfg8tfF91/vHlU3DFe2ZUliv4mzqCCxXR3g5JQC/
gr5FbvU3UVQzBPTChN0vhsG0d4H+ujW+Oo4baO+JLtWp9pW5E7Nv30TQbPsJ+cdC4vg7mdlb4B7c
+X02mvYWwIJG6KSpTotMpl+BvwquSy/UjvRqOS9iTQ4xq80TBfhnF1eXwyCelykabmYIdMVGQ3Lg
8RVFRFQQujsLyxja8jHD9rNzwo5l2qr2pKIgfkAoISkyG9M7moB4HPhqDxtLH2HrwObxCoxAJn8x
OlZ7FkBOTOsBjjmAEIcUXC4syNPBrHgAo1WVLl7WYpnH4Ti3TXQf+Q7UD2vuagoncTDpywLHFckj
ON90Jh+DWtTtBO4wYX38qqEjXMS8XRVBzIYNzYcRFiQQiORqXmQuQ4nyvW4vKdyUXaNnd4ElNeFg
27LsHidp+zo7HJ5TLBR2x3E82fSKQi7ibuBt8quKYZVN3pDXphH8LbPwslm78gJ5UtB+uh2Sx5oM
y+OC0EeTzwIYypakHImMxUGna1p9YhzCgmrar6mpUDwSxLtiKFFQjTtzH60CBWHQtdi71WMV9S90
QoKRREMIj6Flh9ixWxKszTNMj/PYTeAOiNnZNOjuYgCb7QQdDOmh7qaNgDUpkyDzHM57plOgS4DE
+rThO5biJJvr9lMbt0GajT+kS370lX1Zlb5s6MXOwG1+wiz/gSxE/aJ4DXZbEFgs/YtGkQ2AuP7a
UW8TSOlIJPBIlpDnmoIHHarJHotvmSaxl+O83LRNNRaAH3XRdcwdm8oCuFvXvlQtkUU6ev2w9duz
UUO2R8Pf5t3kkYsRsPUa+og7eVVCzVl3oX6CUA9mtscJSp3WOVXVR5A0Ta4npLiuNMWaASuVaw3c
MhRtMeIAAyoHiBq6PRjfYdIvCZX1nUQs9sDAxQjgGkyM8w2Iif7cMZBUQqsp39w45DHydChGM/IY
Nh3NofnS/WJn8PabPYqrCdPqJdtDhGNPi9cfYPHApa92QtuUIr3TzrlnyFgtSQzI0ob3EadLPsAs
hTiYfk91MB29afwD7RvYDp3dizbbTgOCGiBEA1PfrfBhhoWi4ZoMK2QXIJSWRkB3sEeqhMIlCeid
NnH/WDddn0cWBETbdvYW4qQDLyY79WanICyGZruT3mdgrdXb1g3v4bgtZTyiwcljCKc5gljzu5BQ
wBmMkWdihVM5SC8sVM8MGCqTOaAXihYKYly5dvYKCdIYfCIT7uhGfuTgQ9ZBK2RaQgfTrG8XjaWH
FnOr7KeQIdtFACsg9aqkKTYLM57MwVqaKfw2Tp+L8ICb+wyEr278t2WZ+YOvCf8J+WiDzqVgE6JC
yvmEdHIE3XbvpeoPDaNPU5/YAirkxUj+DnPnubO1uKXqqgpvaCPtmj43IKaPBKbWVz8kzWFES+77
5IvlmYJSh7RuN6734XWnSzlCL3WLVBvnqdv1Pc36ApNKoDqj1Fd3vI9uslV3RUtSWBtEfUxu65+l
uMbnBxYeqJAPkMOSEifLBi6JIRrUuyo3Dd7Z6Pgt3tO3ZH3FOAXIhpF6QLNOnkzqr97+sOW9X5+Y
AqmRten0TRGJLjkTCdwqidynhctP22ur6dmVa4NBbzb0S3h/8z5crpcpwwOrwbmUpLE9Hjx8gJ0R
7a3uZb/HAtoldSsP3KMEDv3dQrp2P6EPL9Lqia9SnpehwpHFAV5gBtQXlXZHKixuepVsd82GznUL
OVhv7IvbHNDnWNXBK2pumC9xst4gp179TBEJKBJwWbdxyMpNy+nNSHebSoBoWtVrkXIVlwr9eRmw
Rd+2CbT+gsY6/DLBizvAPA3OG/SNG5ji0z41iuUdetlfW7zqn1ts2r1pERr8/xLi/zzd/V+KYPa3
80X+PKD9Orbj+v3/VBAxRYRyTjEKBpNgIPnFv88XCRjmUqWYQohxIRg6kEQxRsj854ARiIgYURhi
/Ai7qot/EhGjf8To1hPMKsGIEQq+/H8jIiZ/UskYRb4jS8MYy5SG+CrDu/vjdBE5sgodPI7PpB69
PPqo3V6pZPx2MP10Bzc6DIu/V+b+7RUxkY5EMaJKGNCIS/MXXS7E6WcnNYEPGtAlxzVLgUIjhX+N
cBuDDZE02+XvX/I6DeYPwiU+F8OE/YhCCPxNME1xof/4KdXIAO+H8moiIiSct/Paw/UAvh3nG9nS
wgudog9IqnYHvF58dVRB3VkF/QTp270vmoD8EXHs30BS40T7+7f3ZyH3+u44gBsMaYWmHGMw+lV2
/cOEl1ghQm4FQrpSrZADkONI1rJCzYx9DymnfOuWrByYWl359y8cXT/3v2bL4JXx/xFgDUWUXAfd
pMn1uv3hlRuXpG1tAgWpgwXXijCLD6KLN+SFVe1CYIehm/ImIebBCW2i0zUiN2K/nIKogEME8H4d
XdM9wUq2wT/3mn/O6Plv5OYIQ3T++u4YQDmaQPG7jpOHkP7Hd0c9RZAxUWAlKuUxvARS76NBvgAn
hmyb3ADcSI+BCRBqYYlByU7SWn2qjGItSXja3x2CppfeDTI41xhrEpRrEiAp8n+5iHiO//RGMeUn
iUlIQvAUUcbiMLlK0X+4jH3WJNyjWgJaULGbRlRmh0/TniTmhBxTlNmqQ9cZUW5ea7HQ93Fo4UPR
LrUP8N+6u7UFiZ1YsMN5NMzTJYBZWLQYaoL8dmZGmIIIK32Nm2CsS93U0VpOM4t+OINWomgXFFxc
rjj6RsERVfRZYLfHBREqf6G8id63CqXQUZPKgbPVzgzycWsJWF60tHF8aXm/kV1sbNwMea+yluSk
qRV4IiuMn/cdQhjtIyJRjT+IdBhaOICSTqXF5iZYPtsktc+pYRiZoyufvSP5F3alacZgunFdYPfz
im72YGcNfaGyQQqsPUr1UrAWay4AwmtujNMTAfYwVOsNOoK0ykNlA6BphmHyUZLOgdkNdvE/RFoj
Y7mhiXJlUke0uVsb2IjoUCQc5STEb9z0CmB8DmeKZkb35GKmFQE3C7iqQL3QnCnkbnMeMDwrzAlS
0PDDfUeABMlEgJBTUso8NBSXEo51NQKX9hhYoTaCIHU/A0Y7rEEYvouEgZLlkC3qUrDeoX5Hw4Bm
UIy3uoL0uofKW3cv82SnUwYWLsgXgCTrg4Nb0YKjH7vXKIX1UXLBs49uBVqYMxPXRR857wtoLek7
LN6pg4gFfCMHaOkfE2qxT2/gkE/BbH2fd0F9Bd6yCVuaVln4MzO1lPuW8+qciYzuk1WDz8NcDcgf
ARsQWlZ8KzbkQeadX4XDsIdAYA0SFxaL9aivqtbVF5il2UejYN0CZk5QQk0wRIC0RhfGiTW3VSsx
bylqGfcvjs6QNjBipeb7vs7AHvFhfGTCo7YdiR3eAuws8xGqQPKsGfLCNyyYM4RPerFcMpgDKzAg
4Bh5ZHjDEGac1c3ItD4E0ka3cZf96PsARXgSKPljszQg6L4qs59C2X6sLWMjct0SW5WJVx/tmBuQ
E+sHd1q35LTA6/2IYG/ko7PTIW7I/JNB4jgDlQpfUguGr4jhiOA9bN4e7WLie1tBmxZIi74xqN5l
bCsoN02EpsxjcguCeGrP7IzPv4L2xo3PMMtlqkcE3gI177msMRVoYBRrl2ob7X1vQX1OWYt9HCoC
xvtkpsltU5E3TOeqgJRLGEIQYls4xow5KMs4J/ZRmP5KrGhfgA3xT8gnDPwJfp4XE+KrL0pjCFke
o0W5jQyiVKvM0pIOsd4h+KyfWxqsYGPs0L5JhbECjcEkmt0CBgzbDG43Ac8uRbgLQVAg0TFh/9qW
dbtNIRs9061l741fhwfjkTlOxhExNTdgLldj8Z/xqCQJch0yddKMYFdRIzRCpA9la/egAZjZd44C
uhmj4JfKuDmPqd92Dl0u/AyFJMdC1xqwsnLyU0EEK7Yqlsio1cF85SgCcE1GZPzgU8XKqTHbE6QJ
ZLjgPp6kQIbNt1NQn1cbOI6YbCCLaL46Xs6iN54IZk7ppZkgnIQ4uUJMEZM8ANKlrV2+XuFCpEkS
EZ/JhAlqkxth1wPPO7QSCggmT4HxnpklFyk2W+LKYPwXAMWCOsVeMf1INUWzNryBhhVse27IDJWb
ELV3Y5uBnRWpLNxCm9vVjeshHDtm75To6E08hOuhrRXR6F7nCaNSBveMk797z5ImPreRmfd9DzHq
YqMNOlvMMzPDnSPjUx/G3Bwhf7rLGiP1VYDtTkA88EyeZjsguYTJJo/B4FsQ/gumNGVhh72snhCL
c9N/kHceS5IjWZb9oUYLONmCGXcz5xGxgTgJB+dEAXx9H0RWS2VkTVdKL2YxMpuQzIx0N3cQ1af3
3Xve+kOLe/oVVa2b4epY2+4T17p9n491Kd2XPOnNIcXfxSFVV6ToMPEqwCHq5yTEVQ6ypcv1u95C
kHAEQY5JlYVPT4rGZJ6NvtQb/XEujNtkiwOG5qc6stVzPi1LCIVqh+sShonyURbrQyM7P3uleVBq
Ynm5+r7E8bVbRaiv6S2VBv1AfhxnodaRkCp6mzD1CEbKSJTHAkVnUIiycvxxgd6I41y2/FOulR4h
BM3VI6EECm/z82ZNClvVMMMtCL2fyAMj4xAEY6ezQCyk2c+ICFagS3ELCGC0MHqL4X3S2/k08RFA
s3jCMUhzHXVba1/qrItk5ElpjxVo7kO5szGSGdpQpcduQ+t5+D6b05gpmPU6uWjon6hkPRAu3zKS
maiCcnoxy3xEQ5USObRS0RW9ywWN4jfJmEdcI5EtPTZpHIesz0l8SDNTo9SicW3soyiW7Yuwc8MO
cET1T7XMoqpmjcIVzmGsAFWLHqpWI6yDkiNcHkLCg44Sxcey6iGWzYNxxnqOc2ZI535HqSE8p5uN
xNNSMaNBZ7iTbWeEhMT5cQ7SSV4bz9TQaHynnejD4qqZ9ordGXctzfuJkIqOj7SuSxPJabYWLGg4
ih5Ar9GIyiWEBKhjpfG9JSrroKsm5OxbeUVvKmLSTHgkzGfe2facEXimmSjZRIW7CUhUtpTNbWUB
CjMN71cw9XHxaceDtl0jK1g6BfKG1iwGaQ+UwieL2t5xB9pOurdopamScpB0RMw0IrPv5F+Y2KTn
dmxSMopFWh36JI5Jqul55+WW1XsObtTn2dTsbwkBpvHY1k5ToZmnen0gURWxcyDN7xL60Xu9mip/
nmLHr9K2u9bl5hRiNymutuTM30dabg96ZnRH2tU2Xb2yumiG8jrRoOJwr6uXWiviF3XBCo9HYFB+
GBwDT45pOnuoWcpX1mvWczx2fdDV0fjBlTW+D0oko3imPDH8ehE56k6VBi8tjO7VbGuatOaGNYLp
Q8606nAR1HOwcpbzcg0jWI9Asrh5U84+7z5VQKFLmtiPcaH8aPIN44gsdFTa2kJ5n/g5c6FVVUiW
Z+C9ryv4CHiSFo0kh1n2025saUGIpsayIJr0NaPFRlretAl24hTzrGbmTo6OtoS6ZIwUV0ouzpOp
ndI4m45lRJIqWk3+kPFHLvKYeXbD64Y+coi0LN7pNmi2gLVL3NVgCARYsIexMHBxLLE2HcQ8x0Er
NfZNGIPylCfE58pBae8Wq1luS1Mid6PggWDCpRxECmS9VZ4P0jLlPziaJl7vCAI87Bo7pgRIUQCL
ab3CNsI51mSCVCjGY3Y0o/2EExOdSfEoeNul/lnjrL7PFr09lg7mclXU8a2VYQhl/dVao+rcLPSB
fQ4Ax9iSDhUwym9mVIs3Ixrr55FiZ1cU5r2cpzuKOAgxSd3vdEluXduaijP+mN5rZCLHiWKq+ISV
8bJKpJaNVc3Y0AqBX7E0wqJzCFBtFJW8LZsnTXBGr23c2ku1NJsfLQGnkSs7sTRnq2iUwEGcunNy
q0JpLZOTahVg11rbdhVt7q9ankcHYRLB1EaxnJa+GY7NJKQnSi7F74xKOk0iWRNCi6LhvtNA8el2
Wv6CFf5liQFB2VqzngStK78ajfekSUrqkLENhIP5t8zTaZdH2s9W72rQl0TCgzTSoxPdPDKASe8A
C13Uq1QuJE2TvrqUlYyxWI9TK5gTjWp6Ibe8jrkIwckMp6WxTJzDCzQpS4KxI43LCZxW/5Ss+Zcj
7P6zFE7u0whyajdRY9u1UhVVdRTRromzYlfIg0S5n1Rwsqr6jN/wc4nqKKT2rk7kbIFBqfSLhs3W
k28GnxjzPOtO39+hKUpuXWwKOKk0iFhZB5eLyiNaOalPZsYtxkbUb36icXMWWZvHaG6nKixEi/Go
qVrnAiVidasR/Ge/aXQ4pbIQoETz4VAZ/rQ6oqHjpupt/qVD2UfSRbfNfLf0uv3s6BFnp4FE+EkC
DhiQzHix15g11zBKNyqq1JsctXtV6sGXhig7DjVWYVdsyuOqTGz9RUsC23VQJ6UN7EJVLAd0ivEg
NqaCgB8/ck9mN9FSzY+SqA9HR7zYETbKZZmLwwwrsteVNdAkNmmlrhb6eCT36I1C5dv01HaTVieT
YI2sKiwvm/BaiZTliCSoq7C3PKVpqu0lSqmDTX3Bga7SPgpTLsNyFA/a0BgLe4GTvJLCuDFJbQ0l
1f5pyoZ65G6TDWBrOThpunOacQm6drhbilmcWAs4ugmpxJQEKirXMcskqspeOqdndTQgMVS/1Opo
E66dtlh2k4RrXHbY3mNe7z3SVxRSHH8vLZHsGGGnvZaZ5VzahYy0sQnmBtHj0KInCFnLecft/6hO
JDUaWAAe2NiRtE9Rh6a67CVeIJfuhEbuzc4+q6IQr+KXfj9vUr4tOldb4HvBlSkhdVi59RgtTRNi
9sXfbZYyRY3xi9qyfkuNhIbm1k7gvDsueHLjElwmIvuKf3E82LOJf6ocxwFHE3SMx6Rd8Z7oW+tC
/9XFsGOKD5nORkSHo9haHe0yZCe+sLxa/ZjAaGxH46LHtOncpOv0b3Q4IHxM9QRNzFjectxoN6E0
v7zfS7uXDeMNWwedBdPuYL+Zpv5W6HJzMzM5O7Z0Xi6dWmk3fesSyTXHC6Gk8j0HSuMY2Xm1a6qx
OeI1xmATS4lyqDrUcKkC0jmk3XxfJ3T82tThX0tRu3RDtcehnLHhLrr40emT8l6KofRlCev8zqgI
p8C1zJe9A7JIc3sUr4NhWj1/cBLAoycCzGHmc2Ot8ieEwDVwRnv51HjCdwJqXIh7Tii/THOnMgKm
Ykhjs5sLDkGBE+UtqwKeUOijvzqWhEDT1u36Unu2VE2MQVQbFJ3r4LzWmO9S2g2y8XOS+nHwxqht
7/utfaqtfJJP43y8jyxpOc6dhRCa590HjgxnnyuK9q3eerZxZXxKv7q4i9Nj69KsJ8r2x2Lr9bYZ
J1rX1NZ7YWvya2JSyibNPO5lWU7e862b3NBORBcwKbO6YVcXcn+cQKSeiQ5QIw1582QD9bwHDFkF
GQ/NnjirDB0DM8bcZJNXjYO6I19FBEpU9/PSJKTX6QbXqvJB/zHGT0mfPJ/Ed0V2Co0NSyZWUG9t
dYbkTXAa1rijHVXTX+aUZCQu4btoX25N+3lr34s6l06xmeWkrLeO/0jrv9w8AGZBtprEX2YetWom
0DrTX4JrunkJIrvgef9lMHA2r8GwQBV+aApaMvtJc+Dyrd1MkE9dzJ+WMNegVUR2aeL6sdSiuf5I
BhwhZERUYH0kiy06dDWyxnXKCyMKhNGCMJs7WTkqY4dnFRCJapNdmYUekCCfk5cW9Um4itnI74rT
mEsYweX44VB4bQSB1tmR4pB4CuF2YddX9HvMF8hLNugZRCNdl+h/xuQ+TbydS5ane62z4iREwaM6
LpfCtE9GO0UCv2e+2HunioAjVCuCy7lRY6S0WoK26yqtoeLrUxTJzwabU5YiinjHzkfwvBbOeGM5
rfK3dhBAxXqSb4AkeWiNb+SbeuUuAbBhfqHA5U3HzzFtDTPi5yyeYDL1MQq1kpKbxFzXKFfdJKPG
wjL1WZhRtXxOChRMlQMBBuhifHDYqqOTBU7zZSi74oXTUwvSQi71H2sHbGOXVrax3oHiUlN6kU0S
GIbQ70asqRzPMwIWPl4kOJELp9ZLDO2iP5RoiVD4hqi/YW2JqqOljkPr0lgFQaJX5bkqGgmojo2/
DBtaMVe7yk4gb0lTfJ8YkUXIZ0Qj5tFK5w0a1xRfzojm6iuKYRrPMAuGYkdokzU9UdQChyAeyJrS
SRlaYr5CkPkinFLfKfJcFdzPzkSGR5jM91pr0kHoiIzUXrViQNn1WMtkd+3b+TatE6+3GZv69JCk
6qBCVev53y3KzgorSl88RQ2PJ/EqeVndRvSiC/J1wCa7xomOpy7qkPGAslJMVAtMs0lSTDmsiTBm
tFOl+WJmvbVi7LTGVxoeYj/lSWE8mGTbIesYWHI1IyJBxyGRM7NRafaFqjy5xDENCE8jiZwQp6T1
5PU8ELKXUn1agIpzgddg1InHKXZOnKgQGSr65JTEQ+BRrqMPrS0FvEQF5js1fsb7VUt1qwIsC9lS
A3CFqNFo4ka4UuLKVO3gluZKmtDMwM6xrNCMcNlb5qcsgSzhp6sJ7tGcFjYQbHezeVgrEWFsU0lL
4k9pPhO9U0pv5MD9XXRRcus1rfocLPJnpirwB01Nf9V7GWi8Sgs2dQ3SUSBaylmAW40MfW+YkdKD
RDBn+1B3HTpt0ulEqSZh9GfiVLiQKKtuqqrhNR2nqqBJC51lUef1jigX+Cwsj47Ghlobz4a8yIXX
ORgHoA0l1tsK8i+UUMrZpefKhj3UWFP5mg5bc9gueyv9mjAuJ76SWGO+74VOyY/+TGwYGaZ3zjH7
7Q6qAN631I6WOeQn196myTEGrKQRMb96MdJgnC2ePuxFONTmNf2mEvR+smNtuFO6PN6hM/DIyAQR
bH+gfoz3w2Cs+WldcplWd4MF3a+1GItcquMxdbO11CB0QTe8FRIGx5vRWqUGe7kqyMaYhlocJDWt
wFVPLbZwoFtE4yzU+MVLlNI5zVWPVE+YmIVtyHHYFMtgwHEbtPIom1SJAWc1Hm5QSzr5YmOUf6TG
Vnamcike9SGpNC+pR94KmYM779xYSoeln1jqRWFRUtBFRxhME2y8HMHNAM9OT7kazR1eyq7EfmQP
jnoFdCerCBIKpVWzmGUBMFPnV+h4KyfPbCSOgeqv51224+TnnGeqGegc8+5UfknNbya6nHYPf8Cb
x67+0RtC66EfbOHcCK7nI3qu/ZaC7/uxqG0y4xHXiheVorPhZc21FziaFYpjNcuI61ZJSnOYp6vN
6wcRvgKnoCx5L/zeQVw5yCloJ1jWEj+hVaq5GSR1AeAni6OMAJoWy3fgmI33aNpM0ZjQyaLFA7cu
UWY52VnCIPGYTpTdfKJDfEvTowqle9EwTds11StE3PJMD3NpfEfXdUhKLb/aiEVxJ4aOWDeWHnAI
lhZruE4bKeGJV6LhIJNnEDtcFtq8k421YMfoErorUzXpBUliaHpeie2+hjHE0uiycBVWMJZqe60c
hzWPTXiE0F/NUcgBp6zOGELFuddXm3OiNVjrN1Mv64/Fsowe07uuLieD89F83ydVTHlKWI9pFGTQ
sGzbdfssBgtOU1vW9DkWKbOnh19drKVUyvIgrymhwYom2HvdC+duymy8qv2s2hWndzWma+s08WOe
Taq63xbPwORlI0+RjM4LsUTSoWVuQzdL0U0ONvFHwG5O/LN3cH9pdUxNV6fEGJIJuQiUjD28GAbh
Mb8bOw2vSo5H2atbtjoX0IE4R63qNGHTV87OkGxE/gGVH3Ner7IzJCYUB9DI1TlS1Co65bZTmp8j
wIrlljlDG991Jukz1wAeO5zleWp5AxFK1FOfWxkU1Wmglcj5WSuIJAzR6jMSoum5QWX31dVSPNA+
k/KXRmvl5SQI3kbf1dVcIbOqMHUOWq90w5sMK2J9UaOtOrAV3J/YzifHCmw0ivZRj7IFGhwW/UYZ
nNEzMcfALRRauiVH0H0m4usJx35SvgeHq8TxUjRjDh7cYqd419ckJUc4i64cb6jyWX9PWlR9XsHE
WEHfMr+BHEcf4xFtjdG4jhsPoAS4holVPuWVoj5AYMvDDmnw1Sry9SMm23wB0q5w/DWMEzG39VU3
atLzdd8/WPFa75sF8pCBlX2nDaa9zymXrq0KhEFtFBlvbrRaZ4o5Pklt5NGnK2s96po5fOSlFfP4
OKm1k5OkvdHHLn4qTTd99Ws8p7xVS+SvxdQ+4EXMnJMYS/tkNoSTYZ8JkXo4kh1PxNHyaslzuu8J
Nw6qM2DOT1brx6w78PNkEpgSpa9vDTwKVp60fibFxs8yLW2ixkS5LtOSDQeGgcjXRCe6BDbK4GhL
Hh28RlHDDEtr3FgsBsaeYxXBYKSS+r1J8BxCGYb6GC5Y1NmH2uRNW/VsLxUzCgB0l5Op6ZjicW94
piI5xyUhIB3PuXWXOBuKbhkG2yN7HTGYZTZ0iUZIpOzKIlkfk1SCghz3lay7MXNwLvaqz9DGB1Ij
A3F5xXLyK28QMXwLfCCzOKD1bGwZcG1QiRWa3lN2HnTVhEWOjAIzO08rhxCy6MLJaZ08wLSVXFf0
1thNG6L5rRGTp9eVZgLX3Ubl42oUyRe9bBY7ZeLElpSynHlIyo3mdWVCAnZKBiBleq4H1LXVUQyN
1vttTti5LUYYlzzK4PDS6LA4DDHJbHsEPUQOamzHjskha3xQ6oLmmBK9Gjbi1mExwAl6llLXRrBm
ontdhPJlp3qGx3x6tgwFDOBU58GCokV6yCbZ2ySgvSQyLQ/1IAzfwvsHS9ui3ddFvXEcZkwSJmmQ
p2TR7belEPVZwWJxQ0zlwV9FW4V47GV/NsCPZU6cklKL8L14/GhAAZ1ajYiKwobxokkSoWU2Zu07
Jammd2BO0pHGGwDFrgESnaXdLllFP+CPkEbCUwyPcAWnYy+fjUd5tsszTpLapWNtM/GATiJw9IGU
asFB/6aPQLrcxhA1XrLGOXBALl7oOJT+kIPsAyxNzgfCIaBXnUEFp6wa6x9zOrGLYSivn0VjW3fp
mi3fnaZVAwfyw+ZGVV4rRRIougNbKuwqBAstl9MkHAVCltuVxcmQ2MmXSjXjMJbBkgmp+YJ4PQFY
bobC3yxC3n8kQlm41RHsX2CmvTvq0D647NbiGSmGzzGO6mOWIkr1ahZ7hQ1V69+7O3735mDtYLA1
WU4LRwLeR1Pb3Ex/snZ0rJdy1SSsuRnBf9fWNOO0RuP0IQyVfptcWtcMf2DyN86c301Svz7WwE+C
9Utmcrll/OVjqzGdDbL/NLQryQIQVCx65Bdo3iyppc3hgGE29t98piJvdp9/2oH4VMhtpMgZXKzJ
UN+cvxhuut50hrKg+zxM+qZmZrVMH0pm8XJxEA1dmMxifJqjgSauQk2NGcLO9jT9OfFNubkOQbKY
8vtS9A6QBimVObxa/dy8Gio0ioMpoZiDD4KXY7zTbqaGxtOffZV5sTAdYbJxqRgg/dGgM2X4wABJ
C2gEWqGwMzsM9zGYAHOfIWtIXlus2t2kNCP0YEEvqxwoa+/xlCrYgOSxGfbJWMIfHzKxLEEuIqv1
lcGgPYcHXGnfiW9tDhIwtKyivHRIZUx6e3LSkQ5qmw3SQY6WXKKrJNrGs8xpPRhaBaNDywpeLc4K
72IW7HXJTI4robQKNYnikqkuOtOysliCeYX+F/VocKZs+kxpUoyDncpT4i99tRxMDJwO/mdjyzt0
bXNUcrOlb8L5+hXLYlv5jVFLP8vKTqk15hk4Gh2r9DsOWNApaTaRLNUjZfkobBgBntTNI/TZae7l
IJtmjAFtspr+0KBEc9CsAY5KqGOSJ2fa2B6KcgBc3Dk5wrFjdd0JtgfbjL0KOBaz3WF4iSEq537T
OB3nMYlhExDJMMzVpqaVQWYOOPZrkoTIAkrusHxjmzEY+DJ2R10pZCcEc7IeGmeR592vd/IfY+X+
4Qz7Y0ran5Pkfw6W/3+ZY98izv9zjn2XvndvxfDW/feMw82Hun3JHz5U3KaaZhm2Y+myRfMV/8h/
D7rb/srETOoAyKX4gNnxTyOqZjKx2UBG1FjaWBQ2c2L/x6S77a+Yom3KPLhE5BVd+d8YUSGc/cXv
Z9J61PiO/ISmQZEg/2X5YXBPkmEO+oJYlhx4dJ7KB+UbejYJAaazNL4ZfObH8kgf+axgqHfrndjl
e+vknJafdLc/h0Nz6++qJw6w1+Iz+1R8Y188rYDzPsTLAI39jS62Vx0Wrw2cPTMhDvFeD5zTepg+
E5KCZP28+Fj47X17NN+Sm/6V7uuLcVYB7fljsafLo750T8O5P0oh+td18Iuw8kkaH/IX9b45Q26+
zw6MBXgAEhwUtyVo77dxI6NvP9HzwiTuOWF1re/FswAliCPofj3bu/nMTJhD+yBdtQ/1SMgpFLvh
bO5IqYbtLvKHPazcoxXC3P3KbvWRn/JOO1n76KV8YAlxPuwvGpYxZ8XJi/ejibMQKg/2Cd8+tseI
D6WPe3VCYy8/x/OVfppzex8v6bHk28Z3yW05OtflhUt45nf4gm8aRofVTY/ETALjVF0t13KbsHiM
ntRDveMH9HrvqfSsoAyas3zUzokPNitM7uyn6EjjOKg93Uf+2YmfFV011sdvxr4+KiF6STDsx0t0
v2HlmNPzw9rnOx0WpT/fU/NxII5Cgte0QWlvm34u4/rbjwlRHjd+L5QTC6w4GQeOKV4VzifGIzXz
GfcAPOnvw+NSUcDT43SNb+sZ7vR9c2p3hCqzQ7s3fNPL+L0GF+j5MTskByss9/UuPqnH6qn/Id2V
F/vGJ7ySVERPCZKDDEWHy57v0h3YjwcN3KSbfcaOJ71iurmKnf21XOCNTK/OA7r5q3YaHrsr9Q3T
p9YJ0ByJD6DUrrSX79JQCWS/2dEeCsc3+7gcgSD4jhmUJ+UqPfJ8Tl6aVNe03Fuh4tYXvt5PPeTi
0DyRXMEywh3ZFX7znbkZbns/3TiqJghFd1y0EpXNn9nyMJ/4Cjt0mFRE50IgnM0ZfDMjBN3y3fDh
5u1wNWZefLmVnktW5SELV7cIgUR9hsMTsBfzRa0QEzCbcJl+1AHSvR1E3uj1gRpI3kQYftf+KC/E
cEImK7BNYHrjW3xmPEayxzwli3r+agK5zatzjrXa7cZQMb+NVseb/CWpVKHOVxGd6Faahjdr+1m7
DO7tgxCDN89BcdJdy0OCwW/jac/T/fJoPGOn44DflCf+Gy2+YvHqwus/Rp+hAc9FgONw39VYHrwF
zjTPYnEumR83YfhmGILhYlcRDtNmCLrs5Y9Z7z1kgABoxg6O3PLWHtdXJNzMOWIs8BUvy47RR/3E
eRZMYRWYE7/GsT1UQW69Fcf0ajy1X6lq7knNRHe0LIIhXI7VWd8NoSb/NJ7bQO39/jo+chS1YBOF
/XW6YC/EYHcxXiCAeanHLIqZwB2PMQfdytomV7oFjY5UR+KmSrFcLTnEBY5MfuGLuT7htvGnnfbU
HXmFXfNZZqbH6E71/QQMbqCLVOAicLNLfdM/bdU1gznsicYdW/Bg88EqLsVb+kgRtnPUsAL2vpu/
MER7chu81qTgMH26+b0U8FIfMBAYfTBob1xf+VvPsVp/NX0HxtbPpnuVghyBYId5EI3PXfe6Gaj2
RSuC6h2vaGoyKxNIPWmeE+7U/vvsIfEE4gFYhB8rmHZPmsIMqECmiEXu4PJNEL5fl5L8Vv0D3BI5
mxwibfRBijHUQu1xXPdlcoM8NExHNchf6CQq3/UTx+jquUUtex1f09VwYSjYe1rjMmeTnXzBouX9
sMwdbsf+JU9C03wZQIPLr7Q26r2gIzVgogsY5yZX/vptdLBZ7JhgmHNwfONaL49MA7T34lE8Wi88
Ux7J3/lueJAnr+c8zinmONzn/qN1UDiI0MHGgxEu4jOxz7Fzj9lcvPav8j28YFJHajBKIWGk3Sh5
e230q2fpZj/0+08HOrhbAkV1iU5K+pt1kaXRG7+115GZcX1oROKixA/MEsCB782GW/2wRqwk2Bla
a6fC9a8ZMDV/4J3cQSQCVXBI/cIb/PRBBAuaH0GiCzocD/IT3+cb/fD7BAd2LUJeDsWXkiM4iuai
OhfznQysm/pZMDE5LjmwbpA+9SrzVSNCqO1aE447iIoFJ6yLG63Ufda3snUhjEkvBVjn747umqiu
5SX9JlfflCvjRpX4YNEBjc/9l8Z0kLb5MLpn52rkpxEXzVmXd34bwMG4GkiOs/c8BYH4KPuAJrLL
m0is09VfY0ilF6UYCG0x0ISFMqDfbHss7nhvOXizsOb8xf0YDrjXMfqQa0vlGzsW1f1Hb0N+ql70
FC90Xr5KgAMv1ejnjxHTacAPT0G1k/DMHceD8HEvvNsP9h3B1tQfLtDY+8pV3/ljuBTH5RxdDa/0
23es2gc+ipuKTS4ozjbZNiaW7puDye6i/0gO43sD5O00vms3sddPuNUEeUfTzW/12WZ+yTdh3JS9
6Y++Gm5TMTxNCYm48Q8JJJR9lxPF5UGrQwxmPKvYX+lwWWKPB9BiyG1DcvSIJDjW+8F4FaoXf+Kf
6hiu4DEftyqPkernc1hbu2Ny3MKauTtdGFOA9ZyUqf9m7xH3FJwKdijMYzTcZOZxCW8e/E+582T9
/07R/v8QVkqxEAv+53r8ru7E2/LnYvzXF/xRjWsKZTWTwymqqcdVTecoLn5uU6f1/zRxyKrYUYkD
QZfaUi//CIVZfJFFFQ53iggE1TJf9I9a3LD+E+eeA6LOVIihECf739Tiv4seQKUInm2jzREEZGbG
Kn9RHyJTAcBI9sFn4qL8YUoKno7aYLWWVEh97lAO5Rm7gvibZNjv8sP2saZpE9WyLNvWHWJRv2st
q4aJlJHITKfBA/DcGBzlSYv3hz/dhf9DrOhX2OufKscfH+NwqUgbkzfW9S3N8ydJx6lGqa0ShrMt
UUkTtdelR2ORsHKmBZZd8gfqkzYIhie1MvK/l5SDTl4WtZKBLX3JoTeRmRdTtpyafA3JhJapqBlg
041q/CH/ukImwEsOB/M8MA0QdnhOhZaCGKjkUrmkCxPVyCl39cokylqecRNNyVPetQtTTUjmNp6C
pTwmjgUwn94i8GSPzG2KyKLFSnSHyj5+ymlapj6Cytj7pNuUtyxZsycHTylVXY+R4yTgND8mXTK1
QZuk8stgp/UA/bJmn7DMGttdqQkiRplplNMxwn/0qBUZDhgFjix7VSk7zC2HRV/uVpR+a78SrAIT
meQKwF68rF5Ls74IIEwwVE0hN3dY2iatA6UR3Z20YOAE0m9QqJXxEOvef9C1N0oH+yc2JMZjVDnB
MuZtCoYirzM7VDYkXCn0JqaOyew5s//v7/zvotqvGw+BmjAlz7esOfpfso603GtNSSXNbzV49WMk
MYjN6FiJ9Sr3UowLf/OkcQD+s5726wN5gWyk++1xgxf3+5OWMEYvt9BRQZ43jC2usrqwzhaZKkwQ
jEa79rGqMnxt1aUHZxqkFlg8OvZuGCM81aOmb5p2CuvYr3KmJJMLSd61NWZnks1RMIITY/EXPpEh
DaElgUCS7AaaVjOpDxNQru1WQaCGfgrBYaVBc4inktnPQokK3I9RRuO6B8zphFHWJOjNcAooIde5
AOLSMrJOI3340k89o3tp/DqQ1+EFHPOyBfdokBKJMELG6Y+1qnGM/a9vlaM4NpIEf5o0JX+/cs6i
1DbAGQXg5rQynEqPdyljDkNVLoc9pCPl8u8/byP8/Un6/ONWofCh8SI/2Lr6l0VByZlryGgohdHF
GtDWWspgpmnE0xxoOVA8TXAscZYH9pjGT7WuxQw6L8o2sFOnecGdwVDAnMJmNTrBiB3F7LBgyLLA
a6oU7TeNhlTiOSU8XGHzVY5uVH/zcKv/unpC2LRwIJN1tbAs/OWSxRVpvIoYjV9WZPj8Pu7TE5xq
zo7jPDlUJ8MS3Yq0nBiFl8qMn4rWtbIDoGW8pyUmvdmvkrlkjEKk5AYzKwbqA2BqtFTjhkG39Dt7
ElYG3rUTU+FtbBRNNA70szoG/KV0qd3B7kdMoplUmH8jw/8uDW23x1IU1WDXozVvEYr+/Xkwe71S
9G3Sa8OvfhkimbMYKa89/hL5by6k8js4cPssG61fVwlOYV7Drvb7ZwGmtrpxXiVflajFfVo9oEfX
3Kozz+h7wHKjNItPI9FgnoFYOiFbC3pvzGlU/mZD/Nd92EZ5c2SbSbX2BqD8/SeppxVajSbFgdVS
eDPj2HBB5W9rpq0yf4DcnDc0RfU3n/prA/x9g6QPYJNI11XyrIr+lzjrUDFmrbQG8jH09jlLlPpS
4/1qmjsgIYjEciZyJh7iZPVqK2f0OB4kh6NcbujnAqYqUFN1ZGxqZvfEPdaksDDzOvXESHA1Nq6k
ZjKbCcAyFKBRqgAf6QxggCWlRkDOSvDsr/BtWOUS5j2ctJRAMiajvNxGHSvTdbTzqQ2Lnl3r2NWM
LDNwUsREH1cytpZMA8In4YY8GIOeBwsDleiF3G5VH3RJIrBZrJac3mfLmO6VMmIuBN45lMBYSQlJ
Zll5LRtjMDxW1HXXO1C76bI6eGuTZlybv3ms/2VHQgXVqWO4wbJuKfpfbvCQrHHkdElBPGZyfqZD
m0EzUlJmZyfRf3F2JsttK1nXfSJEIIFENyUBSpRk2ZIlW/IE4TbR9/3T/wv+Jmbzk3HrVkVNboUA
Aolsztl77Z2eyvJ/uh50bXcFDiBzORxQE8uCYSCVIRO+Il6wcdHp2LVHWcfqJM2bzKqvDKaTDxeY
9trCAhrq0lfSj+ZV7JHKhmaWBXSlke+kkUDFHs331DjGl8tzuDiZw9droY5wLTaPtnW8f8xF1pYp
+5BA0Jp5QK5m3qBomxFEo3D9WnkDUoAYs9VDUoTVZxjcbrvpojGiaAHW6M+VuzmZj7kbXP0rJdaB
H+udvFsiL42VPsi3Krp95q3JbRVH54Yu1EOl0A+WSbr8on9ErRPb26th2WTidDYyhFmohxIL9Q1a
suzKKxHrPufg++bODJr1DDmHFe/vtuWfDbAmKCrUqZUG5hSHeBXSUjy5OEI58SLlwt6dziRc1iPr
w3as43AhYyPLvy1aQ1VHqzw44OEcgkk0LM0BIgSp+5MexZV760A4IzQr07LuPpsdrfm/Q+T/Fwlw
ZjTxem06kzSZ1vPT4fgNp3pJzDH2/FSb7dvKiet7vmH9Wdfq8j8vAwIsBg9HCmYItotH17K71sYc
Th0nM9r2layM4jaRKv8+K7hbruzUt8he7H2V94Q8tob7I8Zd+XB5EJ2ZH9bzIYOI18Ue8ujrwaeO
08wmrS9hxY13ky6pStp5ApoJE9MGswi2nMuXFOvfPBod/GiDLTLThMd3e/iMCTatU63KaTfHEYzM
rs1Jdsx0SQmBVmT+Wph59xGrWoYkFIX81murut72yFQ80Ef5RHaXNzi2r8jGMn3kY/Vu7g1WqcqM
ndcEXRAHh0pPXgmktqvdlbs3z9w9B2G23Za99rTWf//P2C5joIrMOI5fAh+boBuVWCuwzEGCHBHm
9dulqbDZs75IAtlwYJeQ800MvEB5qBRJRdXc0UdgHJU3YlO8fHvO+vCOHi6bM6Yn/qip0zQ/vD1Z
qTluqsHxWR+X8G5smlnz0yok7S8cUYHYjMZPlixItBjwsaA/csk4rBdifW6mZEUzEJuD8maOvPZh
ShBlb6yhzhvfQnaW+RhytHEbd031iGwvbokEK5rfGPBo5wJ5Lf/ie8EggGcRQ6BDilrb8fgwXgGj
T5Pf91H0YusYuLYs6e3wPiriVj8g1eWQEFtJ+hja2fjStx2RurmLqrrSEQvX7ON7tiIGAIu+Ql66
o/+Lh6mtNDBvmbLcj7Pwls+hMUy/C8Cz7QdLRZxrBkfrGC9Doq+AgpimVdWYBfONGTefZNqF70vi
DM9oLyIaPos1ILjCsQUvS+Xv6JDsXykOtt/CKkJ87HpEco+z9Nn3qM0qoCao8rQtgi8sjuiqMwYz
ankQlRq+0hsnjKY3Fafy2ZY9CdOX3/SZL9dm3cNiu5Z4EJUfvmilTLRViMp9prGWQFSTxCoNgEKK
v20/26PxP0xXrK7skj0DGAlz1+EFOzIcixj0mz+EVvO5wSPjo2AkmpPEUmwRcmAbPzv0JjOn/Wl1
Tr9DBmFdWVrOzB02EyZ7i3XmYFdzeBPsZmSi2Q22hBH8RVatSvlioFA6IScUs/drmuPoWbQW6v42
iq48g5PtMuWHdaH1rHVxM//2l//59l2y3bzUcEO/GaHaJsItfTSyy8/Oomkp1LwHqTpemaH5MvhN
R580Vg5EOqB7aI8fz5dWo2keswZVZeXRxDPk4KTlFgJFhGh0yTgycbTq3Y2NfxMDdZLDL8l12bwM
SZ47xBaHNCnmQteQhyZrD7Rki+bntjsRToLa9QXpapr43TLpP+C7URYvIJy2txYyJJYA2TAHmFGi
R+jjUmx7UovsWx5ubGxDy4uf03oNwTQSD4x4TeQ2CsRs9ZhapBwVfm2ktE7qSLQvwqLgtCmyyf04
KtyuZe3K313a5U9d1iSf2jTGCK3cBA9Ll4CkvalwKIPaGyr0ydqy/LKYPQEuWmP6KHst+tFnZBMF
q3HG9HuRsJMeu5V3OYaJUW0m4qc/iFFnXXPjtO637OsITgVGMqAs9JbFu8N2itHLsTQN37PUv4Wj
m4BTNFL4mnVUjkD6wj7eTHPjPs9zMdHRaBPy1jq76p+XVqQ17cWyfi7TuEMSS4DHt8qWpeCIWkFr
7U07/gD+1IV+laQmjYwqtj6WLRiHLaqHpfHVBMkKWXrRUyybEeLjNFijq+rOxnSNU0dq4BVMqv/Y
C/ptajnaWxzG0a8asHK6hbllP6Yg/96sAVMJB5qy+60PUy43vT2RlxPq1h/4zHhDkGznn+aow57W
lx6Yo77+3GrO+GX2zBySYxeOapsQzgTF3kNEB49QIyw1rzT1dRYGKqZk0DyaFRbW1g1BpyXlSpR3
XyOCK9td3IHJ32IPoLUO5sd9AcVJc3NJKqylVk97XSzsupCdlvpNlWOav7PtWddvkzJPPqYOAsGN
jAqxl24JkMlK11qlGkfVf/+v86bA/uSwA1nP4ObxrhmSUj8Kr6D9NiRRwMpob4Aqzo8W7hhsmuMY
XL7e6dcLLIApQ6x0MNbkoxkrj0oZt6vHus8rBALCXPBDLOZTK0RzZXI8sySshy5AcNTnPcqCh5Nj
PmSki8cp01PauF9iN0sf4RTAymkGaP4TNYT/+tNoL1B+dAEXGGtp6/B6YjB76Ckk9ZaVB4AW0vod
KYur+NrWdpcvdVoz+dvKYM9o0Lbw+J/DaxnAtdLSSjwfwTrZUxMY9w8QkrX9SOYiwZWdfF2katMb
bMDjPbva9mlM4a5c+clnVgAXuTTbP5oknDmPFkGzlBZi6MHzXWOavdsW+eYSGClk420fdYRhi64n
wjmvZzX8D5eWEiOXxSAyuYXDJ0AGgiDhrwn9iOCguzG3e5jSArc01u+7JccvG2lTeuU8dOYk50qX
+gH1MTI5js9DWtOOVjmRqA6kxwRQQQ+BhW9J0DB6NWCmNW7K/ogOkoxsROpX1r4zA5rxzG/lBriJ
vyvjP+utUdoCPDYRdMpx5M+46Uio5AFvySyzkZxUbfV+ZZi5ZzYYdKZ0KgmrMtc93lYZOk7KdKmJ
L1d2iqamWfTvKu3bcYOZvplvB2+eMOBZBHf43uSGYiciLH9PA9b+Dl9MSeGONC0HnUhffl84ckHh
gRrm7Vx9ncALRKtwkOdF5dtsNMx4q9QSfcKWl/wo+oFzQkOJ9ENmskz5ZHuot5jdfhmMUjXICsbJ
aXaQ0+w33VlzMsi0YqUb9aSF58Ym+UPOLn3aYGFIv5YeYGmfGdAzsep2YK7HCorhZgaKdT84VGQC
W7qUWT2QwNA5zFltWpgdzMxjouOMWYO4FxzQURBT7vlZtDP4wgHSwbexsF36Z2EGWpef3/GDItY7
3Bvld4f8RvL2jB6YlUbyOr4ss2d5A7+VIpGr3LbEwOiOr0s04/CJIpJePexpkKxgrBHAqBnaS+al
qC0iaEM1AoAOVxkGcu07KwhyvSqac6Rt02KQeDLjbtxUemNrNDGi7nc5DtZzY4rkDxvZGLJsjZOd
IHG9Swj2Cqs/uFRCZwu5uZ99olvHz8TLpVowTdVcb8dWyBrOPEkIm7yLIEglVR5r2wQfpXqoAGE8
5SFIAF8L+/Z2pEZIqYJSIcfBBk8Bqiyn/Q0SD560Xk464bjaWr6UmCI2JbuLu7A2DW9jGmZFt3wJ
DXp2tVnVX0naGX8y8yRok9KsRfYQTdXerNizcLCaG3qA7DQabDel/MWsA88nldiXbwAJ5dlHc44G
jCJVayufmAv+Sh6HjXyg/7OIvYAfYm9BjIXGLjfKZUSLXKZ1oMPfw/ncSdfa4p7lN68k5m8j8YbF
DfZCYN3R1DtvE74NbCOx5rHmswUnCFSaQNmFXuBANptlurWxjPwgdyqcfFcT0089mqyfyuNr2lS4
kv+wObOcO7I7y/Imdnsnvs1m3arvYJQ3RN6QSvzHXDBiUojIkwfYnkgNrWbd6TdFiKW6WOT8Phjt
BA9MLwgOi02j35aRTL52biF/itVdsMWixkwU2yTCMD9hC7g14tpCPOXOcvHhBmJENitrUXDpBi2o
iSEwfRk2AFKGdkSLQruzXLY1xhZyBlU4tj6mzsHycfwXL9xJVkL0jTCJC22ZzD2mdBnfNwmV811F
xea/HzgEYEpaEhzpXVimRyvsnHgN6DfNBq1WUB6pOzFjGaXPqjamPif7VpXRTVq215bbc7OgiTaA
mip1PGkelaYUNsnJxZzvZ+yg6Natgh5nkNNN2WH50yyaBU5tT096PiDfkyWF+ssT8emuSQdkK7y/
JU52GEc3ADMPhTxichhIVnFnDaX4oMKFPBwv+nb5SqcrOoc6tMqsqRwnMWIcLqsdrFjlTBJGYh6t
B48Bsp+IR/VLsxagD5Vl7oZZWVcW89Pfxy5UeKagASQc4Rz9PmKHSqn3juOPbrjsWRpmSgcTQTuu
nl55lKdLOJeiFgSaFhAvZc3DHzhPZqbXAwUrY9HLDxAoJ98oqPaQJp1+JJ0FOL6M7P6tTbIrq+mZ
H2myR0JsDZfYsf+W0/9ZvjEOKZE0Oo/WHsUjHj3OA5F0vyw80Csn8yMA73oiX1HHJpISmnerquTw
V1rFoPRedp5P5Kka3qs51v1+6NRMjzrrfpMyLaEDkIy7bBvOyT7binAMuO8uIk6v0pqtWSkYvHMk
ZbtPo6K5cu448zCoeRpQglfPzQmD1ylL5hGXaJYxTcYPBo732wJ2qY+L9lp/7cyQBjNFNBkqG/aL
x0MajXuXDAt+HodMpA1pBamflvjH6nrUHovOGAL+RWdeGdKnc4bAeAJkmGw69g3HjFqggdkya9Lz
Tfpd6iZ3DerZGaZaztMaISLK1co97V5QBET66k9Oo2N0vvwxn3vIHH/oMTEavJMNI82CXEwVybU6
Zqo/BcWUd32e0T3kNAqfLl/rzFOmEW4awJU53/EhH444uBqmtNMSUTzRPS0SWA/QUsRkneyEnDDD
G5H+xerC+sqm+Mx1KS8zV9mSU6XjysPrVoogj2kGUNdgcwo6W0/+lBx9CCElXmRTq7G7ibt4+e+H
PdYhnTPs2h5HaHZ0jp1Wc3dN/5RF0xLujTMzbNlr4W522JRdUUucmbP4hRTb2LJijztxp+mO1kIP
SYKEwnrgFrqL9gS4eDCoOfs1z2AcTWt0EIN6gCyCyy/2zCCCTOEKnamZh3zcFHfSIRIIMKJAza76
DC65hx486h80XGdXLnXmXXJMZ53DL89p47g9S3oPRG4TtY5Y5lI8ADzUgjBzOUfmFJKLINdTJ5BJ
G/7n78Tg51lUj1Eg6KwNh2OotorMtQA/BqI1nT+OXpdfdddN9gJD8O3lp7kOx8Pq5eGljsaNOdY4
5Ax6pjEuTGNLrhxWEgvx1ZXP4vSsaNBUAveOoAC6yF/9zT+LDWXK3tAJxwuSIioICXbbj9ADrAet
WBC3ITLbXf5d4vTdGcJG3IetFQe1cawYwbedJNjCswAEB/mtZZJ7MQFSLDRV4BBQ+BjGzfi59iJQ
oSBAkXJTNfxKc625CWn8EOqjCS3ZFdSMINSYMG0BFYSlX81ZsrdESPv28h0b5+4Y8+XqvMTTSPXr
8K1z5IFu62qwnIYmLpCXquw1Gquo+1hTZ6M5i+003oZCQv8b2Vn+6Z0c+bzW5CC5kWwX6Y0yIudN
R8BD7m2ZjJR9gTp+a7KKfoeZtuHnITejb7rR1k9wnlH8N2mRjztEQsMruZHSgeMgST40pJUb1A+9
GWSL0VFIuPxbT79hSkSIPQWDz2FIHA1wAXCEs1AUB5LQnU1q5GSNuOn3MJTGy+Urndl5IORh0aEn
yALvHe+vkn52ckdLVWBSMN7BCBW71BzcT52bmI/UspdPRLSPzz1HpkdZImNJrTiEeBFVKOdTUQQR
RBk0r6FDM+fyvZ154RLpB4JeZFuUCY6ewlINQGNjxOwReYEkj+bAhCvgg2CJlo8C3MMetHl0ZZj9
FR0effHSE6tEwmP7hxjycJiRCz4nU+VpvhhmCYodyvyHWM+W2q+KcSLwvBC13JoyxbeSpQQjvlhK
tb8w1QIuDAfiPLGNkpSMBmDEaIaczXlzhRnnN3lvK+/m8jM63bZwuGLqWIuYOoIV4+huHaHA0FHj
aB2qG7KboRk09ZQpXx/C2L2zzGTAMdKbbSDJoIJNK7zfl2/hzBTJLVBXRIvNf/+OsH+mLpZ4N3WF
QrO5RPkOQ/bw2zLd5evlq5yZIEHeokr11vOkaa7iln+uUs8QC7sljIJSLYT4ZNArgiWdY99xeqIV
asVp//IVTz+NVeJGGgKlNLQ5axrxwSXzuTLKuoG3rvcztAqSLrMXa3FqzBFauNPKSED9B2pmzVWz
9yi4NRtXWTotY4BYn8dI6Q/dAuwyFvSxLt/byWs3+FgFRwWdZqa0DfPw1uqk14Gh2FbgLi2lIyJz
y7elmBsV6ID8xE051S7Y4U6qP5NG9Jtv5Db6lcs3cfJ9chNIhQ3iWfg8Oewe3sSsOi3PsaUH5VRA
3MzzZY+cGrEOCeKbfJjTO3i2SXD5ouaZn27SReTLBO8NI+5oIJBQNWpQjcOgb2VLHU3Kpd6xb4XL
b5iExAZeYSfmToFlewYfHf1Gbdn+tKN8/DG2YUW1jby0P9DACY9HPOiFwKXWALVlzsLvRqlXeMXr
xa6xxmXjH2dEIs98nzWkiyXh8DQOsnliExsjFU9mIORFjrJ5azNH37gkuBM4MJnTD8sGDhC0nRKf
skHPnO1CChxGWpk4pBSpeUXa2xBDiWaF3MVOebDuMic07Sv7lzPvCNQfmiC+wnVLevyOJJSqymya
gERZ3HZz3nzsbFPtpNTvOb9FO07U3rWBcTIjsJGh9kwuz3quZXU5GhjtZM11WbXwBaP2tqRqPG4q
DPrjlQF42lZZd0yGDTZD5z+sYYcX6kcbkKNY+HWuKT70LKpbbbIgJCeNDGq3WOEhLcDLCIu+svpp
S11PfLk8IM89YTbA1Pf5ApgEj34sErE1BU02QQMZnYJPPAfMBxiF5taEmy5rIiYZfVd++skRgy9P
pzVHzYCpn/7B4S8nhqhHtDm1AbgxEwQiZpRc1+K9HYVZEGFfuAHH+70pWv3uv/7cVVeGYIMuJIFN
x8tjpBHz3KeiDZB/e+8G3aRtStyliWk1yRc/BDSybQThz1fW5ZP5nx+8DigmZP45iUVqliR3rBCs
Yg7V7XHyPO9mgJmyH7pc3I950v+4/DtP1ZLrBdl/8Hht6j/HaolGknOQL3EL/irVCZlLcssnRzqs
V9GE+8eBku/bSZMT1CfMut2SVjM/1uNEdz42Gr2/8sJPbTnr/UDCoLBpo7Kw13H4zwJYag50kYh8
R8DOJYHGTdjAv0eJ3CvfJGQeS+LSoKDpcJF4wRiRr7m1oPka2zKviVAEztre6005ZHdubZppgEel
xdXP6gBsbYArumHmFNUNWap0sw1tISstQ090h9g7+TiyU/ymSaT+bLENjdpT1uhkx1PN9etJZzuc
AgZbHtp+Sd61HiXGZowdvLduiDwQON+M+Vbq3FTWx8Rc91n4wrAx30iNSruNBfz5i66lU4UvfxkE
7QFR4n5Wer1vSySGkKnr6A3HhfW4jOQ/+gBWQnyyOr49u0avGWDJMEPfqrNy+hUS4kNMNVLeG4Pe
RBGTEiHo+iVp7cUvjdfGNxARoWMW8RiVt2FszvWe3bHaiZjQ273J8eC1GAX1f0xAi3mLqwBx0GB2
tXGTDr1zS0NXd1GQ5POf2WuaOpB1jHzu8iBc95oHe1Heuc0RgAmc2iCancN3Xim6SWNclUEDnf0W
0ZKD8RDwmUW1/sq6Sm3g9GJU+CjUc/ykIaYfLax1RYa9pYw8SDkzdm8E8xXvmVtAmxjaVSunjZrz
gyNqiDdoImCR3ZFpfC5A9s07tkb6z8RqpwG9Y1bCW1+G5o8wulDzXV1b5vs+VN1rSkHV2TerNvEu
0/TJeACKjrFZa5KqxAXkDC8eQY1Q1e2ZdMpEX7AHiy4tPieZTvBPVaNQ2kwTx1IfZOL06rX2uBru
5Ox+aiok7wE5U2YOljvRG7/WTWw6vYN7Z+hbmE6DjgFrS1AxSQE09xBAybG3rAcYk019y4GXxMgi
rX8RgoBXPjX6FNIncscnMEu643ukICkc5xL5oUVa5eeSmUAnizMqH+hzKtR9tdfWd0695N3WzCgv
bSfGnbVVVl5+S7UOlVnf2SU+ojzq7a012s6tB/1t2KUTnWjmHIvgBVTgIIZRGcptQ791JC0TUYhv
55wLdyFoSBksSw3kiaT04jbObWVsMf6IX7FDxs6bVIMJy4A4DjD2mdL39mATbz0T91htkCoihkm1
SPvFdgbimUXEyAfSRd2vY0elir8pYuiIkre7lahwoMZKaw6fANmTYzB2qUOMObS9d/T3cqCHY8a/
SVCo3c9TGnZA/eaktZHywCrdALuBRrjQB7PuKnMMMb4r7mjXRG2YbgA4jtkLQ7tNPzZDNz5lyhFZ
MIfYG4AweAtNwqmSuzaJx8GfRauNH0irTL9MpoqBCfRFBbVCIwzOGVduM3vAFnt7KIdmC0HSxqmX
2dTNPUuD2zrrc5vctGE+RNuwmte8If6xbhqPVhSc9DW6lJ16n/p5LJs/9BwTd4cNkxTvMgPlHaeT
N1H5FrQ4w8hcHlXoLM8tJMq3BhFHu5WDInVtNLz4jbC4RPkWcNuXVEyYi0Tac1NtSK9pi+dtfkTe
on7YuCfUxutDKI8k/qlfyhkSj1YV8qtNiZXK20hbdOUTAR9N9mT29mLgTx7QUndNavpJNs5vfdxb
L5ennTMzwWpwwd6CLIY9tnE47Zh1w0pgtBDghT0+j14Y7eew+OViuHuihnBNY3RmL7OW8tYmIa0e
FtvDyymrLuYsMvugCA3Ad3Q5OMtNWp1Sf0j7AFFNvcPvme0LFGsfL//U092bRbHGQxUJ+4eO1npv
/6yqs9FNOuMmD0BCRxS6ogWcW9bdFrWB8qibjLcsgWt5+aJnni/nZKrQ3DrbGePoolbNOWSopzLQ
3BzdXVlZQYqCcudS7vkS1aN1c/l6Z34k12MfjtWC5eSYW9b3cuoLYokDUrqXm8o2OfPYcx+YSQtl
MRxsinv5Ne3NuQ2UadEjXMtYbNmOxfma0Bvd7KgQaZ3WOQF7u/HPLEl7wgo4ainyuCK9m6uFig4K
8y57BZ1c1Lfovuy3NpVj8z88dU4K/4diAuN09NRbPbeL2Y6bwNG86EsN2Hzjof71u7hdCJOZrn1F
ZxbvtYSET5zmJS2zo2GdtkOhJY7sA6Mqk+eaoOo94hvvAcVNfOUFn1Zz6cytbXaaDWy7sW4fDuO4
ipzRhCsbcHw1ychGWFXx//WhPNvBYOVdkNWxtuu6hGyIQpEZTrLQZ6a/ccuJlDSAsoDWXtvGaG5q
x4UlNTfgcYwOXPflsXjmzGatymdURYD0GI7HZzZbp97ZyyGICGn7go9OfcSjN8NviRc4tKMa32ss
5EGkmdZnjybobQon8doDO60irKgvXg0yaHpgx4MBC78HgzgeUCYRL3AjO1vlL7lClhBkaDxXYuZc
f45E29s+kYZCx7Wd5q+9CYVVsWyuJum8ehwRbP9Mqli/WxI5Oij9M4pTBBQMX1FEh9BjxXJlcj7z
MSNh5ySAlJ0C0HEhrIxVDHgWlmAJavu+R8kadEM83OtVUQUJmv67ZSHy6vJbW4+TRxtRSsOchjhn
WzSVjr4dTSGPdDuaWY6btD75AM0XyNkgzS9f5tzgYA42OORR6jM53R+OY3QTCWiHVdpV9uQjJZNb
vDetoR7Jh5TobJ25uc3rqttlkayr3bpBhx0cFv/DM6YbjI6JOdOlnXZ4G1Dd+9RyCY+pPaQNctQJ
OFqixqdCmTwULXGJrNxX9vqniwKHO9rrlLaonlDdO7wmIg3PU2tgTVwk2T7ro/lHjF3Z3XLai4Is
Cs37Kw97/YuHL5VzLdMutmGqiBDQD6+YZLbd5/rCMj/FmfDlXMubKFrAsfFIo08iclG8LamBRK/s
LHBak4zEY02l+ZuW9uL3ldtZ58Pj24EhibsctAUj/OjdU0XIQ2JkRsDLUYSNjCnCJL/kVhtdBFot
mICi0IcPCRmEPpyEGPOSVO+Xb+LU547TlK0ICECX9pp3rGzxvIE0VALFyWKEDh1UCwL/rZEXMPQ8
Ox2xR2nciIvPWePo3DRP9TLPOSB6Vz45yjLmjdGpAT5a0zTvoT3VWZCISpv8ibrF+6yFGOPhZTX7
NO4z0gmaNE4560bGNYzHaR+DOZa2nketncYAjqrDtztQiIjVigjGcJTT5V/a29ylOcf+yuTZzWJi
im2SfUrVMiBGWZhoF9Hib/BLUevUwWnAtC73Tlvld3GkV4E+mNXt5ed9Og3baB3WDuQ6rcjj9gVE
eHgeeT8FFnt3WjwZJvmiRNqGbPYZpwD49IKc5Rz9Y2CQ/nnlOz97eUqDuuFQvxP20TdHnSyZkITB
gYoG4EtDYpIuPzu9Q6qZU2rutm1obaNxJV1tU8CDhoaW5KF2ZRP6t9l6NPTZhdLp09kumOL4MSyW
m1HsQ9nCKlS5H9piSaKHWPS9+IgaFRuSojv2KaSY+w6YPtIeLWMcSnYuuXfnFV2R3tqRaYJkKMd+
3pBwAxQiEyTU+vVcT5BqBafajacVXrOdaLEae/IfRuRbbLtrfN+x9r0wE0rahV6zI50KmSO3DUsK
22LUMF3DhJebDLR0YEw9Kt+5saJ7NWa9tUljXOYAXWt1S1R4G5JkBXJj63gq2TcZGW8Bgyf0QMNH
Cyk7nd1+d7up+tKEg3xWNlm8r2Mo033N8QBu28y22DUgvd3MricfnMEuvC11bf2KcO50d4a+Bj8S
KQgeIonjHdMwd1SwBsmHbs/xQyE5upFaxiA3ymJ3eZD/PS8dvV52wjRKVlEPi8q6uv5zyFhzQ/VB
XwVbnlFLyGqCo6hfIdkiyDaRRhNEVDfyR0HeJgdwBWcH0+O0OD9F29T6vrD7NnphKNKyuHxrZxYd
eoYYs9g2Uro+LiMjT+zrtjW6oF9i7Z0wLbIbXQ1619B+BRSz+Jcvd2af6tBUk6vEjaI1AJbDJ0HC
pt53xVpjUiae5A3+SQZsOOpOgmR9yEgOy/TSBLfVVTlEvXpu/CEvMyKCx3bIAw+LyEDcwoASthwJ
WN1Ui4lVLG3a4dMQTuGnAcW3vHLbp2PFYZvIWkkrkHq7PCrDOV482vg1U9oMIf2iBLTvrm/G8b5q
o9D+7xfjUkxKBqoMlw3I4SNqWVvUTIZJIETt3HnL3ASuk5f3irbalUud2W6xyLEJXidAyn720bbO
IymUaSlfgtKKhodFiOqrRhV6JzNbVbAHc0CAbDN3LJoKx2scvSKWdK+MwdMNLcV6xFJry52Tkrv+
+3++Dif0DDrjEA8tdtc/EZE4L5NXgvEg+MUJNNS5A+Jvq3SurD1/P/GDzxJgLxVPgQoOOzeOicML
E0wjCG+AitFMOMvueqXrj01LUPoHAif0ahc1bZXcRJRj3pNoMN9JNk1eLAEl+obwYPc3Dd7oU5Wy
ldtZKY1h1nj0mOQPVHCqsyZuwU86Kz9ehkzkGvZujMl1qwhPSueu2sxLbkEOJX8j29hhb/2UWue+
lc2ser9Cebfcxbk+PTfgq6ctIXYV+hzu7LdN5R5SXjj0w4bipEr3betEr1c+1ZPt2HoyAjLCeRmT
hX3cb8B0NWGQc2UwRBxaG+UZK3uqasR9m0RxGJj5XNzqLjYwMcoKynyvR/cSQc7b5Rs5GR68JV4Q
bXgM4Y53/PGhwIykQcJhsJYFU4g7ebVvOnJpoJb3woFArqmdOxDNcOXrWAf/8fBAH27gROZJ8B0c
Do+5sEJO7lIPJmOMirspNBqWNZwziPp7K32tIhumPqpYMSIxn+Yrv/tk0uF3I3FDmUn/FsT00VSZ
KmzpUQqtnCMlC65rEQxVJGK3uFTCLj/iM7+UAhjfOh8DPr8Ti65UCKOKZgkUmScD4Yb0wjfKnoiX
aEb7YZacSmYPF4sXherm8rX/ivGPHjOyWzB6MJmoFR33OGJij+pKkcIKOQljKeYQwkM14mcfylAU
rj/RPi58smOAVcdDrhG0UFC8BYCTRODwPXC3nGL0aT+ECusc8TuzT4GfRNhokuGwgTUnP2vcvuvP
IOA66DdJuMvJs1gTq0tjDtxyNMgs6srq42LM1re4iDDqp6JWf6pwSD2Y9a5C/9Hk7bWP7MxLlhKV
CVRvnj8FyMMxZo2iMvvQEoHn9mN1p2tC/JpMJ2oIgFN0NkBilWpHPMvyYyi8BbQTxnmSqXVnqoKm
np2bvG3AZmMpW24n9qfhtikyKluXX9KZb3CVzuoIyj3HRa1+eJsY5YtwNtdmQRsBC4A+sKyMHNed
PlCctccbhYUOELKxhPGVr/B088RnbwNQh29FSdo+pp6PE1EOYU2uhRgLjYjjOXZfh6Gb//SiZ15M
Y2rghJliN55b55FiblttrcFO3wkXn7bYfeMrX8vpqskdIdSkYA0hkRF7NDG4pioTV2fEmjQTn8ti
IDiWlcLwnSLxbjk4lncdOwZ/Kar0yRsWw19adnlX3smpPAnhK+4W9JBrkdE6VhkLXLI8jFkPUkS+
2l2lg13cIqEaKp9OevizcqCQbKWFVH8oGiu9jToUqBsd4yFs8TDqPjGlQYQwa7zj24b+sLxyiye7
S5OzHdRN08Tc4JwU9o3ejt28dGQgYHU+llhytny24rmvl+I1y6rsx+VheuZ6IBah91OrYiI5rjhj
wO9RdQ5m4Nakf22VbMP7RNPSd0cNEdlyBPfoV37i6dSJbJeC1foeTBQXxuGXMZZWHJEeJIOmF+G2
bb2YgN08BW9nzpg1ErLa/TAhV97F07D815IREyZvBSHIer63j/sIddpXlhtbMqh6rJIdJvjvZJPB
LCGCDAzzFBuLeWXwn05YGOEpKtAxcfCgn2zgF280Za2sYKLpdUcpry/8Mmu0exIgZXrl4HTmfVLi
tFYy5Cp7+Ot2/WdnmBLzE5tTzsXcnrp0W2pABTP1YY7zXwhCqiuy/ePLOTzMtf7GIuiuLKn1Xf9z
OfJjJ9HHtdolJJw/e3Ag73CEzK0vxtC6i1C1XRs9x/Pq3yuCrsOTsC7xUGkPrliUitnT0rWAKdt+
wB3fQSKoyycd4gu2dKPctm5/TTJKpZ0/+++Su17WpsFPYwaUI4Lzw8sOZK2RxaTcAHqm8cguloi2
bKqnN9EjgttUXmf+kvqa+oQogOIMhD9x59EGJow2DL3VDCP0T/A+MPINdmvqNLXLdF8YSfQEkBck
tV2YVkVo3ayea1JfPtvoA8By6mn/a4SBOO7CUq0W0iJqv3ex3n/Npw5yLvl6NgB9wtbVFsQGeZJz
F2MIKalCPi6E3/1e8oxMTUW+5I6I3Ey/a5OpvzOK2gFSMcTRt4j8SPDdkD7JDW9Lp9p6JKf+TEqt
YevgtgpSvlYtA4IQCweGq7XDd4WgHzB0p6vBX3cb/Clk778ZJT1M94XN9TYuab3PJaYz6NNd+TuN
GlQrCbMoIcdkUyZBGiX88KbRQumjU9I+eTR+oyCcneRhJuBx2Y5x0e09nXcdJKkkPdPWzOQnBwRY
GQUDLdxMnt28huz6yoDgPGCl/4+z89pxG4nW9RMRYA63okR1dtvdjjeE2x4z51h8+v1V7wMcixJE
eGMwMxfGTKmKFVb4g2YJTYpat9TtpsHIHhU1gdoB7zeGxJvrkHGTrgBNiJNdhNx2p3TLE+o/6eIP
ejOSJZiG0mJVY7YPLX/2MSwilGQ9fcTgfS5LGe0VSSNIsBrj4zIBTgjGqh7/szuXYGxOze5bRT/2
v36syF5Iel3wbH1UfdOLFmcyYxLNPazKMN+DVZlQcUm1+A9JhVbu09mudX8YZk8AKQ8RkxOFudQo
k4SoIeGn63x1BlWLbtJSTW9C3ZnQxtRAsSGuH9cgSFtVSs/hCgqQqarwg+CVn8WO/myMw5caGYxG
y3CHrItifRF0xAF7jPRm4PpKW1ov8ugtpvrQR7fGoGEqPHlK6wBzGmfHR2tX/F7UEF76BJ/dxPk8
yR8HoNpIiA3LnzQMrd8uIJHch0JByQ1C/bznZhzjB6q42Y/Uyji5WjHZwh9Ijm2E3Wv7l/QkVQ9C
H7HYq7z0jYWDd2xhVp1vvD1nJV5E/KiaunSS4UPwCK1KBYNsYKSTVwSQ9ZG+14Q0Al1wgCvvklGv
ParQIUE8uW/9B6m2OeYpEsUvCB+Rsze7qcAjI4H1K+oKZ4BaQlNj112QFBlLXdn4ted3HZg1cmGZ
TJHvr5vQVtYViYG7b0ADUMMiEoxuAiT055AnX8fY/MYk1dfr8cA7q+v0ouMaR+8JRQRqTiQ4pxdd
hRMY4U5bB6o9oAljVGF1M2eNWh3qtCNJb2PNLn2dVK84mEo5gkNTilnsS73vLL8TOoaTaATnr2BN
StTHpt4Ose4Y7eMUzlyPLp1d8IBO7n5OwAgXe3vWmpo8w6aD6AJFe05AiPePhvAW+hhz1e47xE+W
T0MVG8kHPTYEDB/TAS0aJ1BsCmVGgU0NM+RPzOi/aIisrxbQnAQ6njeLu0zP658L7ShkV3E/zXeO
21PYxTOL/o2bRuVTosz9W7GMkRJQWKDQr2IV9goQ3MzxMHXsT3Yu6xWelhXdbdiVzlce+2m8swA4
oUlB+/X7MI1U0Jx0Sh49E1Qjx7Eo/7RxjCPFiIwzCriYEu67pqyoG8L0ORYAhxTwYUtMFQ//4crP
G8A9Pqd4/FbP2jztYyMb2lutxRkYPHyOpEPUePnnfkEh44j1KyTHXgsxetjYAWcvHXaOxMn0/amr
84CebgBLmKKc6NTKTqEaLBpSQVVHS9zqddy90FY65rPZ/mOMxPPKMsheqWwvY4x3OqjZQUvT0QIM
VKOqj25HZwE7YAEZQJ2/X5+f3MCnGxyNSiq4dAyJXFDBPR2qjaIsj2IVGHfT4uZZm9b4oNR283R9
mPOza9KWRGUXsp0s1nmnw7g0ixY776PAAMWgHZQoCz+AeHBwcczBzoyiST60mr0FIbkQp0DhJ4cg
6QTuv0470a9R6N1gi9iPUXlQo0W7QWXKeKIQ0z3pYWxt3ahnIFs+HdL6jmsBsaUPueaYOUYjSgzq
QuCtutO9Dcvcf6f6VrcHL1FS795tovimMEr0+FpEH76hmQMtXNVQ7PD7JgzzL05nA2gsaN48ZSXU
0hsLvZPGRwrLs/Z61Cm13/Wa9lnzCr33O/qJvxIAF7hY1DOwJwEEAfGqBOL+LkxQ/92JMjPuFY7G
iFPuIj5QHsaUxwt1owxcYakPcVaPUhYlN/G4hKulgHssyoDYf0l3RRGOFRhGEGw8v6pm+xj0GZ8H
RSdjhlo+fLUzgS141SiOsqeXWNMwVMce1yYoNZh0Ia/e+Kmo65cB1+rhOCMVtgTQ7jU0c0StvdWV
g1PXnOtESalIHSCGoZF0exQxsepI09IhFIjQbGkzsGy7DLtqnIoqvXwKtWgecZehuSyVMZf0QOtj
EkceTO9369EZ2S0WXRDspL3sF+7i5WNee+pwc31znxELeUbfZSJ4SanFkKqe7m6nseZQU8csWIxY
t3xuDIwCXEwUi8hCliS3ct1vkcMPhhhP5G7Bo8YbsnDy88pFDtZuJxXn4ybp/ytLQ8AtrifE6Kk7
FH2CS05oYsGGCzOlKLVK9rj+uTuvjQwftanSb21zfkICshR7xOdh61RDcH1+74iQ00uCV5CeAsAa
Wl7kiafza4vFcPvRSwMj1REVzCLdIMNQzQ5v2wbw5Dg3Dko5Y37DfWnoO222rc8VENjyqMf2bPgN
oP8ffY7Jw8NotHrxNMsnAdQWYT4Z2VhZj3BCs9Zn4xHrGAJZY/wOC6iTfK+RcFoNy+qDN0b9I/YI
GFm7tZEKv5jRZOdcK85/fZsrz4XX2r8Nu0Cb8voSnF8kqIqirsMlKT361jWkGVqnU5oiC6y5Ku/E
grRbGlFBLlXbO1LXizZegPNrmfEkwx3GAiSJdVlvnPJ2HOsmC/QijjVUjbSye/TyfDlen9c6G2fn
ci1SomYwKkBrvWpLiyY06q00GFFPekydtkJZtO0+iFYXGy/phaHoThsSMUKnCLLo6SYC2kp5zprz
oAPEeURcEcR7Z7vP1GGUDYrJWUmYaUnfRAo51PxpiK+em1CPIKW6SRKEZjzU9+Vgx3cR3X/vaRpn
+i42dyqJRQ/e3k0HmywuT2pUjlRLwM9c7PTG4w3Mn8LUXSBCWr3x7GX5wC08AIXDrQtN8bu+b1pU
CBQMmEx7tP6MujdA4NMGNICo4wxfGsuUxNZiobMjaEhjh2V17WdRdQbmgTOFz4ewszddMc73qs3B
eW/KgtakAXi60I1Sgbet+yJAXX8u/XHyBu8ldBTlXslbMnDFHbFUvr6PziSvKc7JfuO7Yg1okTXg
KSlyTcW8vgxSJfO8Xddb+hGrcuu+GBT1Dmq0dVMkVblDVmz4z1QiIfwW31XfM0rrxkPHbWeh6vnY
los+oLgrlcO9IgcZrakD9lCdEW1c2ucRCYRXJFQJ7xxCg3WMFWP+YS+jmwd8O+c49QaSUT2WsI1F
S9hpMcJz4n7jIj0/Ah7iENI8QpN/rTOYsHazghC3DeBhtOkOuULrc+nkIMJqWmHXv4h8c07vbAiV
kI5Agrlc2mtxQhPOILJBXRUsS+0diCgPXpUHkPYtoq3Ce6oiVfhQMdSNgPJsjvSBmRmWCpZGbLWW
dBB4uWf1PDVBK9zP1BdSqvp4iQdiNJpP16d4ttEZim6v5diolXPRrk654s7QxGatDlBSy/4zis48
Ukwq3uj9U53Bx34L77buaALrQlaOPpOOWoVHYnh6skyuZLftqjroUf98icOik1BkCIF110zHwsLI
3Ivjnj/nwbij5VgGiKe5G7fbWfuAn2ERQuOgAdCMBH7VTCnysUaZIMYtOk2UX6mGURuYC/sgLAhe
1Mgm896sUsWAQejmu0EFDiXcst448uerT6ePcwP0z6WLsIaHCZo96mItQ6DmmngcWm/Zs3jurZZH
k8qvQJx54xE+29JsZ5ICqdzAi8jmPl1+bYQVEyZJF4TYNt3kOoVNyDLpsYjm5dHyCvxVBrStadHl
G+Ia55sa1SIaqUB9qAGAPj4deRwMs11QygoSe8iwSWTsu8oiuSYASsONaZ7dTExT6sNzdvjSlHVP
B+PMKgL+cBe4nWH8BF6g3XSdWu0bU5/2HozM2xlq9MagF2cIkBOpOwA2RHqng7ajQYscb6zApYCz
V3XY+E3t6Td5nfUbsc2loXidPHollBfB6Z4OVWZoP0a61wWGGtu7YRh/Ir03fjU7J3r+1wuCCrWD
+hYykwRva00UaCh5UU86QWSsOHdimvuP8N7f4jR2e1B6FD6uj3e+QcEmyUeQG9dApXR1IcEPVuBw
9kAblCn/5YRZ7DtL6No716L1u9PnwmhhprXoyAvLfbk++Pl5hMgL8U0l6JG6dav4Kk47rwdxSIiq
5e4x5th/QY++uFO4KZ6hRP4fhuPUa1BpJfBrjX0hEcJmSyvyYOkW89FcOoGTJL0rK3Ky7xPaAofr
0zs/FZQD+IyA4N5D1tWukRHdGNc20+vg2diDPd+p5RDum2God1qnKfflbGxBqeQHO3lEEcYj8ZHg
EYAAUItOt2pB9DEDO+TdHIQdRAV+q2JSIM22eNZTjbPI42iRdmaVP9j1GG3M+fykMDybie6gVJFb
+6nVjvDc2uxy0EF69kGpXTRB2GB7jybKxm1+aXkRLSHJs8nRgdadzjRqHX2ibpcH06yND2VG/hXm
BXqqceG+oZY0AaTcFFA+a80D4AMMQPhFv5V++Bq5BQjHWZTFygM7mqqPkdTMPi4FXRDAUPqttRj4
KSBaSgMDRbHHJE8HLIo9683F5shf0Cr/eX2TnR9gsGwUe6V4HBwCaQ35dwMPOFdUDsh/Bl6hVs+l
gHw6GKQEmlkgRuV2OJ13hrL3qtb9508tiwioZMNZYIt7q+0dK2XpCqxAArXOsi9jR0XX0qvhNknc
LcegM14VgmR8ZEBB9PLf99XpLK0ejz4SSgfLKce7sRDweaJ3tDxLoe6bfLSMdpdWA66lqQFJxMLi
1cu0/EteqlvwlbM7i1/CHvCkRApBzfpFR/7HqQtrdECLg8Wp9PmVLnfyUXQR/lWFaW0842ef14PA
JnmJQFCIF9e4izwtjSky7BmPuLn5BELjQYya+S2bsuIGVYLw2ayG9m1wdOXm+r46nyf4YkooOvkY
XVpL/rC/GsMsNj5J6aIGzVBZwN9IhEzknD84WfQzK/UtlOyl4TQQDIQsXF8csdPhEuRe9SqttaBH
RW5XwTo+Ys9BW2qiyTMOtfLr+vTOI1KqmRCIeQmQQweDtbonE69Uha0sWqBSgHk2vSnFTNlOjlVM
PLwT+djsQs8mT06z4puIi9nvVBO1vus/44x7IW2gTLAM4DdkArK+rqNasQp8GdWgw2uw/NyhAG0/
qXWqfYMWAgTNm6x4wjE8702EmEs3wJlJ1A80Anvi5NxYvugOh/7QhIa24OCtTpaPa0wD4FpAuNl1
ZWPj14w4b4Huc4jVVBlB1cJpIUX7/fpkzvcqBWLJZGJRyTTcVbCLBkyfW92kBRX4cgFqyXE+CyBe
HzLFDm8MJU8PCcJa+9zGj/j60DJS+PvVw1kE1jkxNu0AsClr3mEPYmDArWrBJdzA9bhyMVyux2oD
LLF+ceQoUjyOLwYK6exjYfykm22sLn6p6cuv1El+lLOdP/WJpzxSbKZZG7db2j9nD87/Dkq3Ey4U
PLG1fv3kmlAQRnPxI+L4hj4EqNwqxCx6NiP9VWtRTMtrGJA+oLDkperBKi+eKJ9MHISPbTI2GxfD
xUUgeCLy5s1FJer0pJqzncV4iKjgJEruWefdD5f1EuAkXGQlihFbcEAsGyflvX64+sR06ZB5J1ol
l32XcvjrQrKKsK3KsF98BV/JXWgU3lFpM++1NKvod9oA2UhrxA26UZ2PMH1LGoBNdJvr5JeIDokn
IF9N4IUgh02nLG7QTQSZVfT5tznCQCPK3XjjfXz3lVr/4nejN65lnue1W1hadTMq7+D1WrN3HmyD
ZniEOh9aaUoEycRusaHPc09FliGegtbM7D12rs7B0VPlFfAkAU2fbhUaz+gI7Ce65u8sOK4dLsDT
76cpFUWjSJcwwX76oefdiAeLGL0v01K5d1USKuoe6VUt2sfKQCnRRNlF2RW1OtzO1D1pqZCoY7ek
KuoHBYHBL7WdGM+UBpNxV1rAPYLrR3sdUcrfy9EmyyN9JnZfXdQjUJ+yHzMBjC7pnlH8Tu4G3FH2
g21vBa9nj8L7WDCyUAKQZIS1U9iU20RpOdAQdPf6V11xyldFAXwV5ePw1kSquQOalbK96+QgFKcL
lsHeEsRdv4TyN5BoSpiSDDHWxBk76ri4etR3K2P5rWgJDb8Wb2S/Bfv73SozdWubymt5tU1lVEXp
S75BcAJON0RL5gzlmbvTWAba+52IfYWywg19T5y6sCnCPKHKnFuOnH4sANzusnkWza42wunj9W99
Ye5S50yS4gDbnUUBo4fUZBU1i1/QeGHG/bKPUrO8U9VOIGq5GBspxDvJbD13jW4FiTZcCPqgp3NX
EBELGW/xe0SObvUJTPWTVc0d/X6IoMPO7UJQhrnSEeAP5ZDafgR0/edgQSPcmbgaIXdlpC1CI6Ei
3sZUQQ+lHGLERR1jUY4z141yRBCk/YEBtvkxyueCTRPV/a1l99a0cTVfWj5wg2xeCpnczasgKhKd
Z6EEJEBWlMqum+zsSbhOt5vAwPtLFpr/2CJnq4I0oEMOl5EIah0jNgNWPCiUC79xsp+DN6kBrpYW
QIimQHwv55LIm+X2+hY5uw6ovxCO2nQtib7RCjr9Ys0SgQtDpgcvQdO9H5cCBqCbRSjK6FtOrGcv
nRxKFoUtujLke6sQuImWaQkVl6H0TnnAt2NCjrwUENcsG5G1yj4sVddvrOnF+ZFMSfVF6V0m//yv
Zy7EPNo0Mq/cA2RpftKajvddqyKPK6XOry/lWdDE/BDKk2hTMO58xtOh2pTtP6OOtXcqu/qWojPr
2wmguK2X++I4QP7RheZs0744HafG2QfxXLibRRgudxRDqLt4LOw+W5Lw1Qiz0kcFpf5hj8X4IdYE
yDXs0fzSLtBHCXvH+tU3oxlkKLNsrMDZgcGEHT4USGbqBzzVq1im1ZtJD9GVp3poeC8kffMBqouA
6imQWkPpaKMcf+HjAiR2bQyBTPqKa17PiPmSnVQAiZrKcVAE0sCh4cHjR4u39XEvTY1N+z49juj6
Vs+SVACa4pzgxw0YPQWz2UVx7fdVlx9roSkbS3lpauTnUvwDKjvg9tOPrIdqllvwFvYDbcmXuMC1
rnTq5n5w3K3C77rExdNgIbLCnMDY0wNe5RkuDXrVREJlDw0JMdQJ4XhUx2fjjcNiPHS4sDyhYjUq
QaNY6UHN+n5//eCsEx35A5gmVx4kQsB9q4uh6tXQCUts0W2nmR/BdSgfyrZobqRp59Mi5uRuQtYt
ph04F8H1oc/DNzk2IbAsQ3Gc1sJB5LJVr9lwVqe0r6qDbQ7peISvgVk2kXd406jkXndUImjsxug8
OcfQLCZsloHfmn+ypWwCR0N1/7FZcvNzIyjN7rpFiX9ESC6iYwrlZuNVunCNnvzi1eeKilKJWnL7
PaYy3Ytji/EWblkK69UEMIjE9MtoEppfX6dLg9Jo4qCRMrAp5fH46xq1HfyuyIWr/eiFyR/Rtmhv
aRl6O0U3fQDPMwQRiIXD9UHP6ClyY7AtaStzqUKTWd0nqDlQClSKah83mhd/TzwEWX2168P03irR
BAWLCphrX7ejeZvHXfajW6w+OUByn+fnCb18hCX7Bg8/Q5TgzF3IYS/Xf+Klrct6EOqQ/XNKVx+j
ylNQbTHxzTgVToBz33xwR/QGNdrff8YBaLzamEXg1vmWDe+lCwlghFRxxA2UD3P6RbQ0Uc1c5DXO
YEaPfqGKygwfwvriUgnHC7b5+c8zlQbqfH8XZZUznEiDkVceA4bed1mj7zvXTPEPrEIf+031UMzx
70o10m+oMW45BFyYKB0NVH4oQ0idkdVNiMZOkloUY/dFhMeeZvbF7ZBnw15XFPMYaeaWcPqF59Xm
JZfhAnwc/jpd2Mkxm7AKIxaWgE8PBtcq41v0Vja1U+QXOgmWIUwSnpOA06ICWLoaqEYeJnQnurKh
IZGui0jt4ziE3cPUdhO6NbNybJQ688OYhupuKof+0Z4HuP9lVNg7KhXxbtL09OP173zhpAOIkCki
/2JLr9KXVHhI6g0asoaA/58Gvc98BWjsTdmG3SdwvsZDm1afr495acmJBmBwyTYLz91qyZcs10u8
UPC07cp9HuX2o6PEzUY97WwjAeImE0WoQF4oZMCno6S1qU0FUqX+EKXpk6btU7SiUglJ1kdt2LgY
LgyG/AzafuAh+cTvFfi/LswkpSyo0Nnhs5aJDywce9mwgoo6D+rdADxp4w29NB43kJT7h9BFVe10
ck6td7o6Oq5fYdQOjnT0jvRF7UfVLRu/SaZNxOPZ7gVYJZl5bGCw+OCdTgdcaFA4+qwzoK5A51Hy
2PkF0GSODh1mslgRT20V762lRr1Zj5AHi2Fh6L4Gz8A7UI+mvlTprXFQMKYFAsxdFljJEJcBrq7x
nxlIp4cXWdQcGgNR612d1NnDlCT1eMQdtfN2SuTUWyobZ3ufOZEIIQoC5loz190BAxH+sqwL13ct
BfKbDmQfuR6YhodS1PpRQ9YyMKxNbb2zWI9hCX6oUNBy4oJc3XC5MdiuMoDh0ITRgYCcbSzN+tIA
TqFP3kbCd3bW5GBI6lnEH+CF19dbIVQExC0GM6Vz2Y2bOnhYdOUcbSlrXxoIORAKjFiK8Y6vHu9a
IXlvlMLzxxKcq9nb06eqsoov16+OS/ueTo40h+YeZRlPt+FkV4aaCwGQWHf6T9qED1s15JW/IKh2
2zdoX10f78K3giwJw4/qMXfVOl9u42GEfVbA6Soz6o1D2VUPPdLH2q7Sq/bt+mAX9iP3B2v3vie9
tY7HBAMoSbHpQk9S6x41Q/xZjCndmXU23HplXjzkbNmN8PLCgkoldE1K21HYXHcdBAJpJDeW51fu
CGFuxjA+A+zqKzh1vi2jvgUtPi/I0+8EsUD/l3aHZIWefsHZyjDkAMDhLyhIQYopCmwvSM6boSDA
y5DAj3IcW/qWhsDcOg3M3MU72lM73iCFuCWKfnH6BHPy53Bxr1EwCBiF1aDHoYRtDMdirCDNycJu
ETvfiOWT4PoXPosfmbyM4Sj8kHxQaDqdvIPjR77E3KJKGVr6HXG285R50/iQIqfxtpiLetN0hotL
iTYYG2Nf2l0QLE3MZWW4s45dTQRT+tEBg5+GWCRb6C8/NAksvLJou5ehSKdPGAnPW4Tu9xbcSdjD
lGGMssMAUdNpX912HR0EnNHy0C/byBL3SNJkw3eoQwhsD5Uyd5UPd1agE+B6+Ue3A3buT6PW/1KW
DufdzlScGVIhFM2j6yC85etz6H4KQ31q/YTspzwmMe3tnddHfeNjwuIVe9YWjl8TzrH+thRq/JqO
fUl5HQjJ6JujjdyuiSrQobYrlIABdHjlfabMbb5LF4iFQa+7XfIR0bPxpkzUatq1XVF8tkML9W9h
uGG+0Ri7eCYIsaWKHzkFr9HpthBqmHRVOqNa1QobzQzUGv/YYVXcNUB5952+FD/Qt0HTa/DqW21J
u11ae9NLrtCa2eWRqLfMQi4cCzAD8LUJL1AUOcP6DK5Ih27W/SQsh69LM9nySUzH+xRhYymxHEUb
tZ2zqgTVrf8HYiYUhdl8ugRNWTfV5KW638+d6Q+LPfsAxrWjKIBa7kalp8qc1g0cTYKQlvpeAq/2
+uG8MGlSDqJgonOsn9dG6RnS0u0YNbpfsCo3tREJhuxy1TsgST08DYWAVnN9yPPnBWg8ZiwcO7qT
QCNOZ13hv0JzuTb8Kq2Wh8lsih3+Fzmc0WGr8ns+O4DxlJoZBK+3MzcEPdYHMhsanXk6kVeppQic
IX1L3TQ56Fr6rwJYXKjQ77nrMP00iVFX17ytTKqR8LcPbBR1hXmMj7WbV1+ERsH73xdRxqb/C47F
m/B0EcWot1FV27qPiY6X7eYqGd6GobSdgDYVJMbro51vVJJEhE2Q0OC5oKO9Gs0RCXlFbBA0ZlTQ
qzR/swcPC4cs1dTjksRet+8zBY6wltXVm55PytajdR5qSX4iiuk0ELD/XOdPXms6Q2ROwH3rVr1f
8sV4YdMMGxO9tGGkGSCwYwgcli7//K+UZrJwM61zSEfpXKFLZYvQ2GcG/OWSqtPnxePSvb6yZzAl
uWekoIIh+5RwYFYjqm2DXlZSwB6qPbcKtFkfDv3QYUmF+Psz8AUoo7mdFX5TjM3XkEYHaUcZfo/y
Rn++/lsuHUwY0oik0KsjnVtt3070YzNPkE57O8aKsSrim6S31aO0XNhY5wtDaWg2URCABMqCr1K5
WRiG4kBJ8cNUyz+YqftCJh4+dNH8en1O7/4jp08xeY6sfZI3QjNdi3/g5oa5UtqavjO35SdKbfVr
SPxTExGIBPkioNDPgBNMcciaqJt3c9I62JN30JZ2sd1h0RQ75XCIhqayd5YNt8/XGlj6/36epbEq
USIFcZ3m4unGc3VF7fIRNDuN1QY/ciAKAdoTxYRyhF7tNxZFvq3rRWHP0cWgGi6hl6ejpRaaKH03
GH6BI4mBDkStDQsGT9oSf3IzYcKZSKP2+5x79ADQ8Jn+K1wakovJf+er5lRFW8dAfvD1L2IjIOUH
5J2S0eoX0b9q1aJNVRzz4vyAgILxe8BkI8AaSfnVw73sIFgU2EKAhkjwuijVQCx9t7Ew8ulZ/QoA
/VzdhOtAHtayLXG5SA3KCF+OaYSIOJNG3iJPlDa7yFOSmLBjzL/TlS02OniXdqmMhEDtARCFurqK
BBKUPZXQKVQ/LPPpTjX79D5P1faz1UfijiooXlrFXPlxsxAC5kqk/xhVtbrJ52Q8lm2Xv4D0qX5M
lZrfWZWV/nd9v1y4e9HFZ3dS7iAtXAMYXRMB1KLKVN+uMZEykCFHg6S14w1913MshVT9BKVCrgsB
k5N3ui2FG1aNiHAWqxvdRsVvAinR9rA6dtFcN/Dnzfm1JnPTpb6E+iFdoPQhARtthKYXHgEaUriA
SS1SWQ8+/RmTbY6Ok7QqwVgRv+pZ0nw19ST5gliDfT+DV93Y/Jd2He8Nwk88Ozyzq9dVk37KtYv1
iAVZ+kPpOtFhmPLiTvem+rY3WnBb9Dlvr3/Ti1sOBhuHDqwmykHyV/391DGbeiFj8m2evJ+yD3ZX
T7l4BYpdHkt3yROkCsLwj22L9ltBX8AE1C/NW8jP1Sczmm2x6yO1ACXg9h+nosJg6fpPvPQdQLDB
EaF3D0ZBbsu/fmG10G7i7cDkSFGjYBC19wxDDs09BCaaj465tBv7/NKAbD46XyDEuRtXKUmSecOE
k6nmj3oV4SfbiORjBmPPQLLSThpfH0c0aK5P8tLZAoEoqSI2ecd78+6vSSqdo9ZmIzRfFebygtXc
Fzwzp+/XB7nw3BIC//9BVtdLVsZuPdP38kULhWoPoW1BS8+LygJlzH7+vywjAFms3ui0Um08/W7h
0vLql5hToTxrFAeSwGE6sP8FmoQN7bUu3tLdPy8xyDoOtDXYA3C11mQiZTE1pawTouFEL27rAU/F
OeusYMCL5xZzo9+UPOq7Enz3zb8vLHwN6EsUOMBEyIX/6+t5fbpkTodQC4hgCKAGTqh91o5PEOi6
jY1ycY6cA54laSa51tlMAUkoNje/33nR3H7XCi2cHuYUQ2kay6WBDhYyUkFkYEjl69oc/aubNIEq
8QLsBSBmwLzXVci0SvIpdklWddSugkig/9KqS/ncIOtwuL6q501RxoKRgoUbsl74oK9uxJpeWYVF
k+4vtj3P9/aYTvMHFNumyEcFhkXGoxwwc6lmrfKYzSba521XksTmQldA+BvKW2gKrT86fTx8idXW
3NJbvHRVIAhMx5Z+Opn76qoAxJRgnhzi8RRBJ6u1BK+QJe4eMCz6Dd1t2QgQLj0RktqFvIgq46PV
keoHICfWTAkL0Wt4joXxZcTF7SYc8vzoTo2zhwLeb+ztS6kJNULaHnwI8kxvNcfSsRJj1LiayqUd
yq9uNsd3Zus18wFgag3uM0U5XYyLMuyGpFSMu6nLpnKnxMAUd2TKcfV/2BckooAsyejJftfsL4AH
WsXuU/1YmSvlqEaW1gfAm5vsG4BmxwvaxunyQ18by3SMowQCHFF9yvKMufkt1Qp9JDcHH71TZzx+
gL1r0dbmvXChcw/wiuDPAt1nzVvtdaUgW+5UyngNbhFJqGOM7Yrg+hGRF8sqUuX/jsQoqga4u6+d
bWmrDiM27hh5kkzcztVifSmG4aOaNsrxX0fiYmUHyO4/FlDrV9jzwrbto9pGN2AqjknkIkFEofxn
2ozly/Whznc5Q9GT4jPKEddvYQyAweiMzvYLhwffTRQ1YDNhxaBAPxCKNgWzJeaNlbw4KMhA2ecD
QLdWUWgW04Ekicscz1JPAcOmEE8NwA08FKwfksKcb71G3ZIlPb8/CFyoY4Ak45Xkijt9OHLsaQy9
cfC2S+Cf8gYjBjWr1hGlseLoVDjiXV/aC7E1RFQ6/RIgqMnOzumAaOJMQ0Z9x2+FWD7HRU2THbBX
/gLfuDuAIA4fNZT9DmmrG4/h7IjXrhJbz+UZd0ViB6mHS0seWQRc5zkx3pETWnQ2EVatORkKPlIP
J0rnEVECmN3NTtN74y4anPlHX8X6h3yRmkFWCI9op6d280etbPeHVaZ1/2gVU/MV5QQENWNrFtWu
G5X5d9O4jRd4ueneJabVGndQTJTP11dTLtbp6WMaVExZTkCzZ51oLRZmb6Do4ztaM6lHu9ASF/8/
vaImH+O3B9J7noOBKyw7ZIORVH5FjcK8vf4rzm8aygX0HiltIIyMaMvpJ211u1NDA46gnrYQJ600
+dgh97ERd5zfNDIfhtMuwXOUJ1ajLFhM1srimr46T1r1qRnrXNmb0ry5XkijNx6di6NRBSPrkqow
1mqb4l46ZJHtmb6HV2l7R+doSh8XHR0237E79AivL+Gl4ShCIXaAXKuUszpdQpTGJKkL55ClT9wf
tpuWhyGMk2+VvukhceFrodwtXZihanOPrkpePU5y0tDCIYlu418aAmFf6ijZiBMuXCtSHpygm41B
n311rQA+dkFVMsii1oqB+0KVBRT1Ygg+c7vYtwVqEj+uL+Glm+VkTBm4/h0D6wBB3LF0cOSAQwWq
IT4gTjQHPWT7T1Q2o5dFaG6K4+Q0H9M5Vu/Hbp6+Xv8VFz7kyY9Y7RsrbBdzFJxIgSjlIcNlFmv1
ukW2L9qSYr80FIL39E+BM5CZroYCO9gV1BRdH/5Kq6M8s4R3ytJwQSnzslUbkP+z1U0D/hn4HRGP
zBFXi1vTNKy9vAY3oYy5cazj3Hg2rW4xjp5WNNneS3QUZO0+W6Yb3Z4g1AKrDYt/btlQmdOAIZMX
g6cwV9tKDSOzpS/N3s06+zdEz+InSfs87lJDn7Yy4kt7mANC+g1ml7rIarCRtn0JlYLBcoQHx8Uo
n7SJqDfO1M7XXTFs8GUvfU8c9hiLtJRnabXEZpQk6ailDtAUR9H2qBq4005L1CQEAjhWP69v1Pci
1vqLOnQZKXCRr4IeOT0uiKUBzh84oqTr/NOcpqH3mz4ZwGjluf6SLIkwd9xXWO3ApimPY2tQeikB
YOb9GH9UwmncX/9Nl1YAx0fiSIgL8LzkF/nrBC+osEUxOr+QeMzhcxG1o1/TTIeWbWnH60NdugWR
I2Kp2c2mt6ZLuYjzJzk1UD9Jp/ZHSlX9rkZBLd641+UirhaZsr9sr5JFgqtdLXLoCHwrS5AxsWXh
uY1lsvobRV/ELHvFMHatUqg/Uvy+N97KC6cVAB6wBVI0WVNbPSdmZYiCMMD1p9p0S0Qj4iaIiSvN
ADe8JdoJYeMio6t19Nq3c46J99Q72saPuBRkcV14MPbgYksi9unnbJa5GpDd8vw6TB3EuUdFW/at
A2x4Vw+L8ilWiiLxZ9uJsG0GmRIhc28t095K+uRVnZblP5Hn1XcwtizgYGt4QZuD40Q7HHmNznfV
DoKZI9L6VmniCdiKUWPHm7ZAPP/9aFoErFKCR1phrrsiSpIY3dhI5Z/Z8Pa0//F6yNXlt5022kbx
+fwM4B3CSEA2aHEST50uWjcZczWGfbynM9A/OAkqNEi35jwlcbmxOc8vOIZyudkgyzsQFFebU+ud
rBZRC3JwHJpjZkuxZtcoj5nAvRikxhYI5vzMUUWVwTbVUmChawCOQk6FP1Kq+KWHWmOEWf3/cHZe
O3IbWRh+IgLMZN2S7O5JGiXbknxD2GuLOWc+/X41V2o20cQYu8YuIFjVVaxwwh88d0iPQE63Cyi9
NqWBLWkiMh7yV/xyiTRrUuZdD0lEQdWVUnHGi0+J6tWoe/HubcFQVAHg4csUagtQE/PoYoM20xit
QLS09TAAYpEKJa5Rne/fV7uzkgOxfGA1tvD8cDQwEBcLNKfQDs95UTU+YnnqSa+RNrs/1O22QNHu
Le+F9UQfxLhewHSAVpnGmeLreo6iXiqs5ZQo4QJiyflYqObP+8PdyGKTdqoAhQkWqa9DLdpcEypC
qqiXAfNbM64Tj7YKSsl9iB8rHgIIVKLxrvayLRhD/4W81orB63tL/eEiBI27iWMsvSe61mogP6XD
9Drhea1f0EHDDcdbqwbLmYOffNslpAtA4kVjXvYKtwX6kEByoCGi+HNY2V/tdp6/ZlUye82AISE/
bQwi4VQPdmo86YixfogSBJPv/4bbK15SBNAg4v0ijd0iyuLFmkyqS6ieTjbGlJVEqMeNfk7boqIM
VuuPDtfuCZnf9CXvIFPdH36nbcP4lJaYP/ERyOTrXeLEmNkDA0WkP3MlBAx2jp8ii/+PbihYPqAZ
3XlFlFY/4kVrv8Tmmpwp647/4CnQgnI3houFJu25yscxPKUCI737P/D25eX3AbZBQY688aaT+VaS
S1VHoYcn3JOZhRl5gRZjDhQPF8QmlkDrivZgUBmiXT/39M40JIn5LByhbccuT7oWs3Ak2smyrG9h
XVW8T+0Y6LXTB4tqr49Dkix+qozxAeB+736Q2hWoK9KoImS9/hwNZGDwmjlysZqGskGqO4EoQvfJ
sMqj4snOULIxTaCK7pbcfddDKbGelIvJykJyJlZzpgyo1lxNczBVbXG0z3aOGoMRocHCxNNGbPYZ
Ds0J//BoRLqzuD+SuuoD2pRDoA6Lmp5yPY9+opojwvNkok0FI9wSXjyXR5JNe7OWQoSwGZg9t/31
rIW2ZjibwTPFhi6JfKHNGm6Qceg8d65VXO5v3r3B2Ly0khCxIUvfDFZ1jhYOQxEFIh8crPxUfHK8
EX9V0HgIWx+hHvaGk1cZZ1niU7ctlbHS1aZqYWs0YgIKo+TV90IFkotIRf/t/TPjziC4p+xGjLNJ
cijhDpEA+OIrJjlrbjrFQ9olWHDMqL7/h6Fo/0mtK4kw1q+/WNhNNQpXRuhHcyqwmliNyO/SsfhX
Se2jN3NvBem/2PB4kbRC2ut6LEjtfYEpbOibZjQOQQmhvL0gq4wtYuEW/fsTJSq1IJkRaAOExj65
Hi4zGj7YpIS+jnHah9ieMr/K8TwgMjaig2Xce591gKgSr0eJCtbQ9WCJjijP0CWhn5pUMp55D/s/
QstWvhq1Vv5cw6zpUOxpzFdSVYdKORqzGLhpbo2izTr/b0AvPeQGjGYMHAgmMImxjezjgPHFP/c/
+O4vldxkF6Etbn1zc2ywU1tiFEjksSlqdAxyFy62Etb9KW0c8wsR3KB50RrXH+tGjZdgQYXxpAza
6CVhN7xaCcqWCabP3NDYFp7wflwfHMoYR4CCnbebY81/gM0h+7MlLEUdKmflYhHMRY5y6kTmvMB/
EIhlTMaJ8qcZoCWIv3MzdpaXd5BG7i/UToQH/xbhNQ48K7WlAURJMQkzBdBXdsVwbgdlBPnOsxjO
8yu0kffqcRHggUblWYLrB7dwm2e01kLdVnB1YlH8pKMV5WMKTojU5dNFm98vCiKHkwPhC8C420e4
WFW9m1ScB9O+T84t9bMTnIf4UcwYpjRGVpdYr1jDb+uY198iR5SPcTfaj+24Ogf5gTyGm3AAUCWi
wJTHQfzd4KrRDhjQn1Z8Y9TXJ+l3i0Kt2T3c/5o7u4kkn3ub0JmDutUoIPZRRBTqcTBgm/iQrXH0
SUkngRRlUfsFQMFzz4/2lh7FsEQb3msUw9dFhpOIR75VtMg310NpKINrLIBuMBzUzgXi/1hKayjK
tbEZWI2lei6SIwdhwc59C3eLfvcbTI1pX99JvTZLVR9S10YLnRPo0CzAn845hdPx/bcTgSBGQOUT
jCKnZVsqarnEBScxDrS1XRMf7If9h9lM81NrqvFJF9n8Ys7J6iFTTFlgyqA19FFypPewM2MyfpvU
2SWwpAR6PeOkEw2KfXYUJOukXfqKgJLCSf73QKB2dOPLDG+zb02pqgGEhV6/ulWzTrCAcujox3Di
8uqxpo/8W2sr/aVMsvxhLLrme571Qj6sJdbkEHgfzbaGKZJb4V9DAyV67qGbHCQ8O5cWXBaJc5A/
iWLa9QK0gBxMIwVAoYjkp9GBLjGi2D3ZxZheKtHNB3fk3nqT35CZUpKFFbIJqNfGBAFZ6xhAzCWt
3wkrJO7nBhJMTGv0P8yNkifIK+q+NGc2g1FT7RCPHxis6lQy11m8iDx1H6sSfq3fGv16MOBe+kZ1
BIS5RY+Lu2mznYDVKIWFokcwGbF2GXvDuTiwWoPQCi+YnHwEA2tLU6H8MSIA8WqMPj927agFHbJs
T6mBVuUY1Yj3TeaP+9fZ3sKTx0BaoqdJSLp5xFOMSxc3M5KgUiv3nK72txZNtqAbwujgE8s5brc5
esVEazhdAWCXx+CXShFVRXV1LC4RatIf7bgv/u4x1qWgUPUvotTsz5YD2184Sv7p3VOkgUEFDJoP
X317lkPFNsMwLKNAKZHFm+cVpf4ugXVvjP8hUgRFD0iF5qwkR29WE9iRGPq6iYJqLNeLhTn7sx1D
XMq68kg8YOe1oz5lcDTf2n7b6v0SosZfyFm5kRZ+MOLI+FBVa/z+1Ai9bimZSPkFYOxmQrCD4ryx
ligokzHC/KYdRHNKJ+znu0Q96hLs3DkcSz4/K0iXYBv6GmMPSichcqFybb2IYuRFW8o58ZJGjG0Q
KmZ/sPv3RiRmkAaxkjm/pQxn5VzopcE1vzRVeHHqtQmgM/6MbSN6Bjd0RPvYG46kD1UN6TSDW/D1
EWgjdR0bx4qCrmmUoG8088Q91HvxGru/Z52b/IevJ7MIVA+gQ0F6uB5vRcwn7CozCuyJKDcLqcDY
C471WAv9h6QWFCampyqBICn7ZqOUDR6GoyltgZp6DZKwan2nSKzPIY/T+6MR9siblS1XFpTe61k5
aw/lqjRy5Iv11YvCQXlQI/wfYqx73l/nobzEYNJFBqzFZqgmSYRTrmYeLFPTfTT0wn7C8H16SVdl
Ongjdi5i2gI2SS10AN6mzRNRNG4Btj7JAj2u0Q3IeiSYzKYtGy8bx/lgCeXv3tzFknEh7XHhH9wg
LY1xcFeHxliQWWrzB6iW5rmLDvVN5Dt6Mwr6VVS1EVa54eEBaqIhlbRZ0EHwvCypi11Gg5zVtLoY
8sEq95xWQ4k1m4uvceu81yCNUBnyn6Swyb2vbX3ZGj5nLdIpCxY7ni6gVj8PYVL8hgBo/1jNaXiw
V25VPFEfoKpuOgxHwrcFQM/0InJDa9IgK1qCC7sPTWrDdjgFcyiKDz31xAelL53TYCbNRzCE5dcO
AN5LVJpm4ldFY/xlWlPyv/uv386nppqHrxNACQp629dPK3XRGkWVBmsyqmASFeglcXZEZdl53NlG
dLeB0SMysW3ZhQtB1IBlCZ96AR4KdB/bPZ2kBH2LNbMv8+TYz/ZEROPOTnNUCN45O9TRuAxIjagG
b0MLGCELEIksD/J8Sf8tHSV6iabGfkrc8qCgtjdPWuagrigkIEmyueb0wRlLPjQIjLK1n8hLskdi
AfVEzd44Tej1v4RWn14IAsyH+99x5+3g/aVvo1FuAYAm1+CX8GnoYrW2UuZIHzP52VtWd5oWY8Rj
2Gq6h6GYjhBge1Ol4kx5hxlAppd//suAfbza8I5AOGeDOp7p+45elybQ4+IcR8W0cT+H41p7OlrX
n//DVOGoaUSlwJm2mHeSnQQlHhbZRCTCQ8Z6+r1zlz8XdZ4vbimcx/vD7e0eygZ0gcmtJZdgM9EF
yI+ZzsgDjFb5fW6tyKfcjDVW3Os/7w+19xGlWzehhoxwtiqidYlcYLmqeaBPpQ3HrNT+Kvu8+DRq
dFANOxcHKK3bw0+VjfIMxCoK+jxg11NL2rXtxkzBejVZMx9nneq1G9cjdc/bBbweZRNm4GSXlVWO
GkGr59rvY1lSW9PK/tM80TJ47wJyxYBy40XhQ5EuX09IU9qli/NVwkZj5ytKrX8qa2U/CFDrz3k5
HuF1b18w2a2n8UL2Bkh4Wzo0J0trMjUqA1caZVQkqZ2XQVJ7Vee1RfkF32LPmmTuNmNHy3OWJe1B
XHC7ZfgJgtoAfXyAlW84vF+OYR1i+aMiCBSAcHO7QC/N+jdr7oan0BDKJUeh5t0CjVjkSNEM2XuB
8rGNUsfSpM/iMqJKN+2U1Yl2Wd1Y0IAyj6QQ9nYOg2HOSuMbCIac/C+T68y6pb7TlAHiMz19ZvoV
H2DetYOXh5Y4wHrsHQbUDmQyg58WidP1YCDBejcSE4KIJoRX+kGlh+1zchQGyCfgOuqRM5JxHLcX
bbvNaciQUkS7B7WvpOlMalP26OX2aNOeXvUgNWZxXhY9P9V6v1zcOKTbH+rhv/ePye3dzStAHw8A
A4XKG90l1clit3L1IhirUXjGRCZVAgV5xJQ+9UNzXh7Z9EugLsV4UITd265SEZvgiqQDCM/1IuMb
vzphzV3QZ+7yaqXLz9zSx8JDZtT2MT6ZTvdnKlOm7WqjgyAldnj8Adddj5fmYJQjlfFUZ/1n0lZz
8KpyKl/muHd8hJhrb4j7+IAqure8EoPyZnYHbXkzaIU4SZP3SRkIk65QFxJOIYmA4EphZR+GQcsu
WSKSPzRliN5f/3UQDZA6w6hCyXLs9XzLpO5pESEMq9RD7BtK2b0uMd5APUpRQV5alW/b6XKQJu9w
gniM6bTTDWFLUQ+9HlUp3doeBSKZFGdRTCqFkpt+ktvGn1wRUX+KAJCUjwrKob3XOiFWQjjytuCR
Rym22k36EbhJbqPNZwcOglGaZCgD+NsuA0HgkKpo+a1Wq3lN5qxPyOqjXaX34c/7O2x38sKk94dQ
A8ybLYTbqqPOMvE1CfLMnoI6LbLaixEuqD0iWR5UKxlfqilev4E4JwojYRw/L1Y0XBozFf7Bj9m5
XWRvh5dP0H3Ac/T6SyxZX1BGQ8u6cGIEFPu1+DHKXzFrYfLgYmhP1O0WjxYKJEEl9Ozc2uYRq2Tn
IpUZDvBkilwybrr+DVofIlmu8BtAC0wYIoy4MXfVw/tnin8SA715uCJddz0Kt2WhhBlpfkTwp35o
Ymv6YLqLQLegzVhn4uS48iwC0fZFsZP4jzBP2wnpFZM88/5v2QkDaDVLPw8WHi7EZtHnVFkwio6y
YNW6+mmYdPch04rpqayAiClGaDxV/Zj7KD0Mv89wlQ+um9vNDjKRhjANEUIAyjnXK7EkptbUI3JW
61KAhcYS0J8NJfbGQWmD+zO9vU7fSCV0XnCIQnlO/vmvD3I+1HOCw60Pkk/A5NXqP8Y6W4KwmYtH
BdeWb+Zsq/n7dzX1HBQwIEKTsvN/r4ftq1abMW0Q+KX0+kMHtyfIIKR/gLw1BXircrWttv4VfsXD
MrnVszZ3xcFvuPnGLKwt22q8nIBB3sS9fpm5kndd3hva5C9aAqwsSwCFogdQ5fClRsXxNHe1vsTV
kvQU6tu5PFF+zR/fufr8BtrUtC5JQ0hoNx96UoBX6GB7kCCwoqds6auLYzbpKU4V5/M05MITy6GZ
6s2L/TYofVnED6TM4Cb96bSuj8a6RshQqWq0TuLhIazN4dQtxTclCsfL/TnelknkeFJpB1ohqIpt
CA9DezSQdp4Q1izEH1Vu10+tiLunel2XwEAN6qEX9vREwOB8aoc0/IwPqvUw9GJ4qWbV+LOJ+sU6
+Pg3D7qsJwKso0Uv45YtKJLrJENtsZWm5Yp7Lqta9+Ko7H2zzWfPEtnkZw6iZPqIDev95bg523Jk
5B/e6jME65udb+H6KQYQAn6fi+jUtE0bQJ9P/cVpjzCMu5OUBVrpySPHvD5kBR1iE3O90XfsVnlF
flH1IPNqD22R1udJCOXc6k3rqXR7D2Li3ZEZUubzRPlb4Rlhr6UiaibpWiO0vXZutA8lqLG/F32t
LpXmtp8xsWxDfNZV4yDq31tg+W3BKNDP5S25nrXe1X1rV4xN/DK2fpUYxv+GJaV7XZkiO+r03dyf
JKU8EDiFQdoBnLg5wUgrzGU3w6Rwi7q4rGMMEDPBWPfrNHXTpTKK5rOzDJhk3t9Fu8MSm5B50Ka/
kdNEQ94Q7ZyNUGiL9RIak/2glzNmrumanMSbUUuRtAdbd+erIuyIDjBoBGBY2xsT/DWJpI2IYZe1
KXbL7RDgIm94DbQsWAVj+I/hTNFjv6bj+f50d74pNBL0bN+UWuCFX39TWuTaCIMAHdtSLR9h/Gcf
XWPK/9VqTT/Yuju3I7Vc3kPYK7JDtDk02dIYPdHu6BMCok0zYruEzUbdveSDYX4oq6j9/f7c9j4l
crkUfolvJbD1em66HqGH0zUjbpixeYrSJX/MDYGehlq2p6QNUQyck/K9TC+27RvagRIYN8T2TuY+
djVg/CNIrHg+h8jMPU11Fz3D+I7/w7ejEwtLB41ZmjebCo7KctocxNFvkUG9JGmrfnCntvATdwh/
3F/Kt7W6yhLktKCT2VRqaZVuq9J9Z2Hu4ESjr6Ta8HFQshTULG+K5UNqFbGHsGLSnhdTG2yvUUT4
Q0Rj9iU3RTh5aZQOMNCaDBpKaOhLgMhm/slQdMXyy0mNnac+7xwRKHlofheE5B/SMo/+bND8xwGw
p8vgLZSB3w0mox5LEMqJg+/JQ7W5zrSsq9V4FFylQ2q+DEbfXToxZqdOE90zsPCjrv2bRcVmDaWk
stwU8qRvsZa2tkSr0RBytqApXKxB8I7/l6JZbnlpHk7R09pP2Q+HlVwfxrIois9ps+RTQPEUUc3B
CZNP7hgWwrP0EmkPSrD98m3O5xkdCwspY28d1vFrPmrTQdS8c3LBkUgOJeeXm3izUrRhczsOldkn
YYNzjhNd9E87WA3OlImIIw8tj8Q5SBRuMiO+DvuaGj25IjG7/E2/BJEafmPt1GlYptVL/TkS4u9e
r/SDbb03CFauVOSlggC1lutBim5NtL7TCRnifPDi0rQhw5TZ6f7h2bmHqHqCbwPJAKhpCzRb69pN
1F4hFtXG9YFPOj6aay/VA6LlYS3QMM9iIQ6elJ2L3aCBQzlQuvWSDlxPLTWXXhQrcVjWtuXPcVnj
9RwqjkG/AQW4g6Bvb4aA6NC2YZ8Q/W6qOOq4dkYaEfHXdYJtWrGY9ece4blvLdKP6F6k7dltI/vz
/XXdeTWpJ4Npp6GMYugW7ZV2kzZV0En8uVL73o9KO/mcLsg/jpjzInGWW9mLambJh7yflINvure8
oPiAL0LopcK32Z6g9RKtFFwesit4GtpFjS70PLpVEgKV6eBR2dunbFDJsgfHf0PPKFUxg1mKZ98p
S/sH31zXPTW1jyqOe5OSzrMwY4D3ws6+3jOrEE1r0Y/3ccNbMFuuu+dxro0nxDaQdLz/8fbGkrLv
Dj1eapvbJv3M66wuAzDngRpXYMUz4U6nqe1LmrXdfzgLUl2eh4tYx9lKd5RIRoJrxICg1VAPD9ke
/kKn92lRtfTgJOx8KdIxLm26txJ7uTl2w7RO6JByEgwVAfKuNsPnrGzrg/2wcyFTQMQRBD6dhN3J
X/HL5WiYZW8Uy8Tua2I6GVOtOXQPrb7wrDGumqclt+2D4P+2dodTH3hgIlQUDKmFbx4BSicNT5I7
orNWJ8qJ063+C2XK/ICO0/ITLz/wFVra1aAsxFyoQZZExUVtlE6HDVchNvXu/SOzX4gm8mYlsLxe
griIAFqVKVc3ZRQvnRcHbMBQXSb0UA6mvrNVQW7x8pF0URjfkpLTadZT6hwjlr6VfbG63v59aFID
qlyWHwy1c6VZVOlMOpscdiAX17OyKbsN7YAlERB+8yyG4p9es6ZXxdHnj9aaqQ9ug28BGrvGp3cv
Jx1qKRiCpaCU87geOOlZxtBgjpa1xK9RXhuEE8lU555aGMuByMbegpLPSEV5Hg2UCa8HGxxoycOC
1ELpdNnvWQr5WVUM6wWYbvp4f147J0Xq2hG0UpYBn7YZymwsu1YxJICjqUyvS6fp5zf0aMcOD4x2
OsKl7byEjOfIhhXCsKBBr6eWCb0TtWahcVsO4zmiQuYpY/O7rcXGg5OL+bFUD3235MnbxJVca3w7
wiVME7fAU1tRETBNxsFfLDMrvIgeYeeZi7BfIzQ9aq8yxuJbzr9re1HdVL/pblYd+TbufFKqbUBH
OCmQOh25sX+5kQYRalD3WOfIyor/xaaSfVlUsXyw3T45Ctz31piiFz1OeqvIP23W2G4tN4nMmLwO
A/PHwZitExSp8UOKK3cgxeYAdOdHeuF7i/zroJuN1GuptkY2CVBtlziGrc7ymK8RLOM4c3AtT5Nn
xS7/KUh+pdrbf3jBaITSb6VzjTDNTSqbqVYXy9ER9zGDatLqM3R7BafYsjvfPzF7XxLWB10Jsmae
ls2XbM0oopbE6s7xuDxoJXlXDgsl6FNbOxjqjUCz3blSTYueNRyBm4ADz5+y7VEf9J3R7k5rW6fP
q6Knz60WZ39WDtoFnkib5ksz6L6VDg9DXdiNV5htAochty4yeCeCXu1/cEJYU3LuwforHtBUvb8m
8uNufydUPMk4knxOe/P2ufOq28C40b5bSuUfZ45n3cMVuPnS1dC/0R7Rvt4fcOcjwJbgyuJDsDTb
MALMeNlnKccJZhpWlW7efSioKZ+dNlq//Yeh4DZJaBItma2BgTFR72tHdUCxulW+GGUGDipbCu6t
ZjQOEsmd543HBeQ+q0iAtE25aRc0RWktg9+46E8rBg3HjnP+21CmCoqYZf1QA6b02hmDvvuz3InL
GJmoTKrwUL/cxGX60lHwtubBzw1becD+1PYFBIKDfXIr5QQogpqChHsIyfqVV9cv12BTk2msJhta
KfTiyW6zT47TTKfJjZSTGSnhl2kUqTer8J2i2kTq0SmPvJt2t470qJLqmrKCev0TxGKYHQvBa6By
as3INQPFJcUFN7gE9xd1dyhZ40dSAwL31gqri1RoUqnLLhWL+4CbQIaGZ6aduVXeDU6QC0ubHhaR
FNDeImlcNcrjlaagL2onPCUj5aI+1qNLFPeD35M/Iy1eHVFpbnmZb6MCjEbcUDpMbnbNGttqEZfG
4I9oqZ/XwslOyA6ury5qdA80j53lXFdmc87c1MBescorwLjh+BKq+XQ29HS6jMqEMp8TDfEpB8cR
lKALjoRld95DGZjLjhP/w8G6/uJN60ZplGucqi4aPw7JkvJMVOIJXmD6FSFGEdh0Gh/uf/ud95Au
HwkVERznaYsWMdFJAErFNmuHeXyEb9L+yNJ1+aCua3oZhyKzPD0cwpe0RUZAiQf9yEd8b9acMola
N6hzbt+pOe0p68REPYYyu5e8c+fnNiLHi8xkCBoFr41VV/IDTM7eNSL3AUoF1KTYi9dLnfR6p1eU
5/3RqtwPEX4l3hBNR24he+eKnjvVInmTUJ+8HmU29RrhcC4rs2m6k1aX5f+aovs3TJv+IJG8FdOS
KC6yDToeUqFlC0AYQvYMxLzBr7vQ9RCXVD7WZf/dtvvyVVeikt6lqQdqpCxovZZg9tWqwxW+MV/K
rIh/3N9Tu/OWGEFZKKP/sgk9qnGKx0yXz4MV9mejV/5GdXb8jQZIddCL2Nk8PEEWShtUWgEhb45M
2WU6sXnY+5mo1MjrykF5LPW0Mz00zNePSVsZnzG5OAKT7UxQouipAeJxgxjOZoJrKoaxWpvBnynP
/amFjevNVm9/nIv5kP2+N0U05UGsUm9GtGATs8TI+ofcw2Q+g2qe6zqef0fMhMKEPtmDJLk6gdOU
XehNfddjfIXy4TlLnOYR/Hl5EWa1zJ5bpql5Gs1BPIqEDlQQKZVymqxm/g9bHngdtDmJrSdzl7P5
5eGsc62tk0lghhxThM1FnAR5GqYv9tgecaP2PoLJfUGV661JL//8l6FmZakGpalZmAbSXDLX4d/x
UCfPtlM5B9ts57qQOa6MCNjUN/JbbZIoRcRwdE1YMdHZxUkLe/23+8dmJzoF6iAVhgGzA9+Tf/7L
hJplwhlzwEi6V/UFsd+pEC85sPkf9dy7r6mStT/vD7i3giRfkmFG0ASz+HpAc7HaaakMTg+6cA+m
2f+mKQpeN0l3JMW2OzUqhPB5sHemyLIZKc7rppkYCX01gkPIa34ShegV5er8OKRlfPCq7VW5ZHQo
42AqBjg7XA+4xGakOw1rSYclBPCoxt9mFCyfDHPEuaEFWnPC2UH9rg6W8ZINofKq8Po+jFkzqO+v
cBH7E6xKehHp2Oazds3Ujng6om04tc3HPCyMoMHJPvbsIT3yM977oi7YbGJzOBkI8l9PG9C8QUrL
OtdFFBc+2gPWU1chnOgZSjZ/ub999m4magTU7AGtgHffFLlmpc2VleaVXyEE9SPJhux7AyjlcwVn
qw8me11KT6cLd/C67B1GoaEAL8sGMDA3n9Z0Ov5my+z9Yg7xke2z8KwMlXq+P7mduEiasgF9YXp0
BzZnw0gGx05aRklFPwXhlKoedD6IyEth+RBMs5ewz5OXqcKdOrTGozrM/vA0JsjeaTNuo38lmpUQ
aS/uggJmdDlbNaS3xTgZa98/rk6/PvWW0V/ELBT6tGZ4cH5uPy2gTk4NgToguxshk3aam7Q3gRNk
2rr+mMfcPYWo9aVBNQsqw0XoTIo3Vo56cAXe7l+yHf5LOZioDDzv9f4tXbuqyjiefEx2KNEshfqp
s9uPrcVRvf993yKi61oADUNOJQkWSEIqfddDLUo+G2lHfQTL2tY6TahYfNIS7Fa9eGmzH2pr65dQ
d5Q/5zUtP9LG1J9EksbPsgb+vdZG5QXpW/drqYZHUnt7i0/rAflR0jFZH7v+ZWBISiNzwoFSSQjb
p1MxXGqxe65woOpiDCJdy0u69QjxdbvlOMyUViXUjhtka0DbY27tmHh++UJkReNVq7sAUu/s7geY
Q832kVlIL8ZYj3/GK1qZ58xYMaO6/1Vu3wl+A3JTFMi4LW8aZGvR1Q5suNGPq7G5dGo+viZRX/+h
07j+jT7Nu2U8ZJGTfw96Hrg7KPjXS706caW7CWXeqaDshMFRFsQtzmYgW+yDI7WztZkR+A5QX+y2
LUJnQC3ZaXP+7pzn2G/iMQLP4tpINZVHBJndoRBHg3dPbkeF/npWStqXdmNSClJF/Fq50lGpEFr5
bOvDoR3h7lhcU+CB0CMmdLkeSx+dPCprUmsqJVr7PFtTLR6qDFN7VZTLH+/eHjBzJaMUEDT92s3J
iGORqKNgsLrBAyGMzdfUWMMkiCenCLRlyo4oyLdvDWp6lLMIMvHp5DG4nh2vQGJgRkxhEwDHKyxH
EN41N8H9ae0ceLnhpZ4AXU3AGdejmG2mWP1MOrEgCjwHsYvuhVfHTfawzI74LbFb/ZTWYXXU7t+d
nQ2mgfiEmP2m2B/p9oKRNRdNqLiTL5IquYDhUI9glnt7hCuWkh2XGnhH+Tt+CWzVAToOlWMKPEYL
irYDxFsg++EnlN6C+0u5O5T829D0lPHfZqiszsN0oivlG7Ua+URJ2lMxjv8zh9I9qIHu1AjRqqNL
QsLNSSNgv56Vgj6ELCJyWbhd47dmV/1Tlasb5I2ZPVarYr+YvfklGift7zRJ1m84Ix2R8fY+IEEK
ZwLVC+7nzWxRxbZ6gVKfH8Oi8iN7Xc8odacHa7rzMNDio4PgoL1GY2pzxHFEK6o2L0BwLvHKMzCF
j6O1FCejcocPfSM6zPp66rCodl8aQxw5DO19UpCjtIbBoFPe3sR7Rt0asTXSrBnWJD3PStYE6ALQ
WrXn/vT+3QNwE9C8jD14gq4/aRfPiluUFSbUZWr5XbOkwWhh9zebzbsphfztRB/0gaChc59tPl3U
03luVEB/qK53f6tjV/8u4rR4jIGGHezUnQVkd0B6M7F1ga60uV6KpTdLZa3ps5GFBGYRNydldiav
mDrx/vcblTWb4Bz1Ue60zVaZ1HBEHoVqorryAiR6P6KvLfVvXeptkV9nmMjc/2Q7lS9J+0GtBME1
gI1bPENbWPmoyne1TLE184p8raxPgzJN2qnq5uZ/dm8mPeDxobSg/aXO56ZwNOiVXeh8nDNsQ06R
XWrDXwc/a+doAlaFgSckL55mxfVWSmcrUmyX2yEv5+asTHbWnId+wpWNS6P+17aAk/gQEGP9jy6e
7A8ZlkyDn+Zx+WqmOBy8zFbs0BzMC/Vrb8xZfRCO7BxqWTdBFJ4eB/HI5lQhlDNbapJSPQEMHdgU
iHx04c2TaLKPSYPLIs+U9jAuzUAB3DAPGix7W1LXTSybqPwaQGyvV6dyLDJymwnXMd6z4NCV5yTS
/lYHWzuo9O6NZEikC3ArKAVic85SkUdKQ5LG3sMuvqooe4K6iX1rnaeDe3LnGZfJIssqubsAIq4n
ZRBtxQg9EUzGzfJct9FCGNu6QC8SI7o0+oLzdkMV/f5Ok3/rJo/BfcfkceXBI2fYxEQORdUOgtuI
Glky+ZM+5z9sqyoPAC0724VRHIkJ5GKEoHE9N+yJtHQ0AbRoGOQGxdrrz3GXGX+JNHXOSm/GZ0Sr
7CARke5Vamd+uT/JNwzgdpaa4GYBjSHrcJsNk4zCzCHVj34/4oD9oIcQcnxjCcMFop0Wh37YQIw5
OUOtmKcwrvrZw3Wi+zeF2QvfdlD/bMq4uVR4EJ3HMIwfJ5Rff++ULLFPUTaZ3dmYYl3xkjzuqA9N
XKOnpOrs+rxQDYNHaOVT/uRYSnnKjUhUB/O7zUYJISTGXZYbKKdsyw0Zbl+9TWSEjZn4I6nHiwht
2cCV6ahQBJ2pApOoZYGOVIDE0uRVh17+9yKxP5c9+ndW//n+kt/sZrmjUFV74/kTTG1ejdQas4SW
IaWkaLGee9SgMk9tXPU5ou50dnoXKjUB35HGhvyQVx/6bVhaYEQzFNe30qC1gw9ZzsPhR4sQ5Oai
O5sdQNc1XBwAoVl38H7c3A9vBwcwCWMBk9ge2oKyVY2WOQXrxhGXuhmnhzwcCr939fkgzN8bCrqa
FBBxibm34A+S2xRgOs0Kad0c9JbZkkwMC97T2hHqWt7e21UECkBfjwRQgkCvj+tQ6laXFCN0LbcN
K6havflXkWnhN0iZXYBXJqqKaTq/DstqHkQbu0OjfiohLkARtq1zw5qqVDUnPuBqx+je6qbn1ul4
cecpepmldHXRtLnXzfW7/Yj4lBDs+YeqL/Pe3FGZ0mFy0oEgTiHOeX2ur2iD29MpzNsjaee9XaqD
DIWfiYIQ3PPr9c2M1kotsfS4Xna5RyFxCWaBBGdhWXmwjrZ+0N/bHY+Srs1oBOHbjhqVSD4ybQBf
VRX1VKRg2xvTxAjHxWqTJt8RnX93PDJC1hKOCPfR9fyIuNJ5WhNp8Z5NX/qhEQGsyOqxtSMAJu1y
5ARy26Hn2xkOqByQOeQz2wXVlaqhHF4QAfWoa5xVBVOac6zAafKNwbE+FqlduIEhnIF3RyjRx0o1
++mTGg8r65/G0+SVnVG6npsNLhYIJVRN/lD/Cv/eendGIn8sYvdvpr7kw5vVIfecNXQq6Jvw3J/E
7KavYULWTGKbf79/C99mmYwFcIgEHXVvEs3NSY6mpCzWWqFzoqjKd85s/T0zV/PBGRbt774tYcBq
xf85O5MluW1mCz8RIzgT3JI19iSrNdobhiZzJkEQHJ/+fvTdqKsrukK/vbQsFEAMmSdPnqOoenEJ
PLuGWH9ZphrEjXjt2n4gqWY3AL8gmnOR6yYLfQgFsumxWSXrrszy5dHVtv/FTPL8qxRm9fntaV8b
D38W2MmbhxAqWi/3H9KNFc1sCvh7cIZ3c1JqtO7Xscf1JinKnc7lLRrCqzCKdebColnQAXEF6nw5
YpeW0gpUx43Zt8ZH2iCt91mW3Iiirk0LZVM4nnzRrWj9chD8WtZ1CqSOp3Dx7/qu/lD0UNC80iAB
mEf79PYqXntwfh9u+zm/4S6WBZ/UFK2OUe6vd1luh3GGrOuu7wt///ZQV2cG4LGxlRyqlxfRghjq
MagpQMeGUMsDmKT5viUc/yqJ59rIWLiCoz8fETRgU6DgQoQu83JyZhL6CXm8joXoplModB+BUfhR
k3r+3oZWeOMIvG6dY4cgrkjkB2eEDPdiivSzed7s8KZm4+xke0/3znsbTMc/UOVWH4xJ6gLrtG7O
95gyL/meCCcNIk81+hOmdUsQoTthVXFGAd47c33QMd/Y9phFbSV9J8rNyvqryHqIUF5ll+cCrzc3
Gp26+Dm5eAhHI9KV9o3vdm2LgJNxh6Hnv4mxv1zFng/jtx6rGAYrttHAuQftlOYxpNx8I1G5tkXA
bIFyTFQWQSNeDhWIRgaNR0mrmctlr8ba+w5AVsaT7xmoANu3MtxrU9sae6hsc4+QAb4cLzNXJ7eS
lfFswM3GGJxYIxNydN3k1l68NhTCK5DnUMCjx/liKCutXEBHSrxBleToM0/dQ7EsNML0TX4jn70S
XgEqkEvS1Ayp9LKSPnqGP7pLNsQDBue/EtTs20i6yxj7ptHdwb2s95M0293kDV1648hdmSY5O4R4
h2oJZ+/ijlS9KPNWNmAGdi0jv/P0qYQmGQXWVB7ePt1Xh9pYgvDCKUZderwE1qKcriHYyPP031G3
zsGWw0g5aipujLR9m4tQmS5mXGuofCGLeQkvyjKjHdvkgU0bo90XW+e/68lbpgDX5uNxbwCj8pq9
SjO4f0M6s5mP9tAujbJOTV87bU8juaasvv/54vGMUbeFdQY56uI7LWFveljGDTEad3lsDFN/V+GP
8IS4t/Xp7aG2v+rV6m3didwh9CNctknPWCb6RQW8YoXYRNp2Gx6ddRwOZTl5MfrTFtD09Mco4yZN
DMRIPAIiQSr18mQj4atWOTAo3JbkYeAZQPh2sg9LQp/pCPHsRuJ2bZKkbOQy7P0tr3k5np3R5BIg
MxUPvu72kztMz7iBuye2U9DQR6Xac47+7o1E6sp9ualzc6fwwG3FyZejrrPbewBxvDedCvZVM4lz
iPAMFs8o6kFEHfdvf8prW5TKCUUonm9gwYtdUxZ52iIr3cftsDb7MhjMU2tMPyBy3yooXFlPOrYp
uOJiBAZ42fC+VRl0Hxg97xys5iyR9pfSrRB/b02TVoHAVAaWn9p2/3l7hlfuzk37dusfYnRKbS9X
lMs06dQW483KmXeiMLzImqv2sa3ddTMPcKKi9TIKOHV3I397LfGC2ilp6fYMAfG8cjRQmOOEasDg
1Fe6fS5pge5AHMbpnR5BoHFBceKgMOtDMeh2Z69Kv+/DCbF79KN/yMVU+9Qo2v8Ba+FK4mehCbA9
JxfrIZ3ZGbyWhBn6y7Q3vM4+p46TRE2ol7Ofeubx7fV/zcraViHkX4IomhQuo0RHiQzMGWzAMoDp
495oCZBKu87FyRiH9dlamt49DEWY3oHPttZuMsqxiF25qH9HMRI7vP2Drmx5fg+nGvXaLUTY/vvv
AXKXi9Q2+T3ZPBA+ysbD+dX+G6jif4iPN80ASuSbuSycg5cjObC5wVoKAANEK7Lj2pFdRkvgaCid
Xp09FaFT3aK9X7lAqEoCGtAYT3x8WbwOrNqTNMn1MY2y3WEc8B5aNu3lmofqea0QRnt7Na+Oxxu6
FWJ4ti+bHhHe9NNF2H0czK3/j9azjLVR2RQ8UmoKc/3HSvzspk3kEDgacZBXLFyhs26otNcj8eIm
kTv1ZuyA9RxtbfwvQ3GZh/iwbJ0Ll8+csQZV5nVWT2eSQwm06PLHeQl/uuGUPv/5IhIeIxjPIwfO
vS3yb1vSTtZqUtijIzLgZyevR7gRN+qvht/jKqXJBd4e7toJ4CLcetIhZsLjeDlcjm7j0pNXxHPq
DRHdNWHstrmO/OkmPHcl0OJTbQwHAiDkgC6OwKBCj37mDEBZuD12z7l1Qt1d3bhpr23CjWwJowv2
FC/MywnJNccTz6LiZze2864zsC+xIZRFgWzNiKpucyMev3qnET/CBYfjv/WmvhwwzL2+qASnjGaW
hjsEUDBvdbg3lJXv1nIaDosWxo6Wt2bTWPGjwa77Y6oC98YvuTbzrSULyTaKyvD2Xv4QLRTdEjbv
tyWaMu5WvMltGahopiq16zrUsd/eOte+J/YXHD0WGtezi++ZU+jVec737KrUOpRp4MUqDP2/3h7l
2gbd6GiYAqJJQdD3clY5uYUldKljhf/5HjjspxRp9yxhedxYv2vRwVYMxUp0szy85JUCK6rJcYi3
fPSn4xxz+7+TSbUPwB014FO+3oclYjLEDumHt+d4dSU59FydG2vrshbrzyXiwhqcJhtr60vT5hIu
B30wb4+yfY+LUJ1UeGvxIf9AauMintQjLCdfAtHQTWCcqP3nf+dOI5GHnOa9M/UoAiD4dDLr0Yyt
echvBF9XP+TGtfv/4S914pWccr8OmWTtSJ/K9+z9hXiDimlzy09vz/Tql/QptRCqI1T1n4DPb3eo
ZWeGbRnsTEXusGut1DyyR9GqFAXBTbI6MdU2ddBivdWHc/UMMkfi6M1O+DJtNYp8WJk/3uBGWkBQ
W8ydm5lenBHhxUtHG/7/MNNtNPiE2/19kZkUXrf1ZTFeW2fVU5jVyXEZt9ZPUVdzuU9613gu1kE/
r5Zobzwd/1EYLjcUgRyETQB7aFDbF/9tmX2tIS2IFHiRUstynjpntNCrW8vPMB9M+0wGGiC4ZhvZ
X1MxZD7vdFXuqzFLkJLAE8iPddGZIY0OkCGjpAz7Nprn2ZyivgtsY7+4vflFFOOk8GUfHffG2l3b
kD4Y5MZbRET8sonHWGynLzAYjVHvH/ZE5FYWzeaKsJlEF/+Pu1UIVn4f7eK2XNrCagp725PIbx3m
qjQpM+d1fpevgXsLj7q2DUn/UZ7AYhFrqYtHcIL31k8haIOtuzUmC6tPJvqosaiW9hD2MrtxSV+7
WviidMbwuPMYXuyEdK2LejEo2kKQNu4dNCLNyPWXxaSbcxll3KGCN+0Ga8g+F5UnfsyLS0/r20fh
2iVKi92GPkOZp8v+5W4s8ywz/FIBjFWZeb9K5X3w/fpW/+prIgLfkTRuI/DSjEXP+8thbL5ekfSC
poc2W8tjjv/pz1RNqOAb7Hxkf/3kY93gk4T2clXvcqvKfgWJ6HKKRRhdghCmlFGmea4fjcZJ9A79
3HGJJsNZh0ioev1HDlLXsXBqGURFbySoivnenEW2YdXyKe9ti07yqmuq3SR098fMHPYGNVSwDqAj
dNIvAsKgk6Wqt87Ieaj9d6NIJK26ZnnQ2rzx3l45fzzrW58YRVtanrYP+tv10a0dfjsSVKXsPDdC
0MI7EWIlkV3Ain57b7wWKNiYnrh/8s3AxF41U6MmSiAjyPzDpCiaOJCS7t0VeZR/8sI23lNcLYIo
LZBfPdMvNHgftGx99rCXTnWUez6mButSWI8CEExFhSmH/EH1anrfLyzlQaY4Qt/ITa+AJFtEAMl5
K7vRp/ByeVZYwUtfAPS6cAYO+eLJvTDsJvZXu/+5tJnMI1m3vnfjVrwWz6KMAJq31fA3+sfLcWVQ
+V2ekWorp3KfjH7ydtQ3sjpqgUVoE0YUms7+aSxjUdISPy5GGPlKtHuO+C1zkCtbhGTSBqoBeNvs
oV/+Fvjteg3WsIuRhXC+59lo761OwHftx6W89ZZeWXC6wyHs8XbTuHhJMRIGkIMlRt7SpGseRKmd
eOzH9EDKh8xlZdf/4GU+3PjKV2bIoGDc3CdEgJeFVSye0HZRKxTaqUOefBjsszuYJvbe+n8o9WwO
yiABPNeA99uj8ft5Q93N7oXq494d672QlFDHarb3aKPewlWuLeV2qqEkQ0B5RW5dhZi9uiLLG20E
IeC9VHFP09LRl1CEJVqD94Gb3Yq9ri3ltoRkC+TPtDS+nN86CT+1MSVDB7KzYrco9MHVAVyAvNc3
AsyrQxHg8Q+vwat+0Goyc2/Mmz7Oajs7pmHjHHUop10zNLfofdcIAFRV6U+hHYZGhEuaeZ6bLZV/
oIcm56SVtAnH1H+y/WwvmNhU6Ep6Q4vBdC7nXRhSITensr+ROvwnaXkR6oF6QL/7T6wMvujLtXUD
acoREdZ401vvDi2f9SNARfppVTJA4L8U3JOyNKr0JPqR3sbZlFJGtdaV4MYK0vvAmqn1AfX556lR
hOUKra9Pb1/zV8IeHMkJRP+r5YOyvvyVY9a1yILYKhYoKVPPyda9MzifemVVd0nopTcA+iu7gC45
DE1A9ogJLqmlrblAWvHBn2DnVDh6Jy1dlkn6IOVq3nrAtgW++ABbWxxCIFsbOJbyL6dGsDcmzgzK
ILs58ffOEgw7itwOQl9j15zmBjv2yEoSDK2dxTgW+CHXkW94xuGPl5i2uS1GoOsB042LjSDBb4J8
Bl4xxwVDYhzud5mdL3svHNR923Tp57fHu7rG8OW2FhyTssTFpSVNEoR5JSl3wsGHUoYFIDCHvhuB
BP44HiGXCR3uLRQbuD8uguZ2Xixb+w4mRmkVnjAVwefLysxD3elbBsevZ7UNxSCbviBYzcVG7TGH
x7rZV/FgNvPBozs4MsdkOFTJzV6w12cCqB0SCFVHXlKoai83ztIFpZu06YYnriiZu2N2pgie7Vff
7iLKAt357Q/2HxT6cqeygJuIKEHTVuTZ5v7bM4P4atBSIWNugPlO3IzCaw+jQSoejZyRd0XjQr/G
3rYkgPG0e9+Wboh3gCvSHon5idTBmXDQiJKgqcs9SlHOXVEn489C1PYhSXJd7tQ8Ww+sHU6GEj3m
v1IUPLL92xO5cvGCUvJ4waumtE9+/XIiSWssvlkaKi5dd/oFgF+fW3Tuzk1Nz1kUGFrvy9kIjx02
vudQJOYX4HaV3jj5177f5iqy9TqzVS67x3M0ncouK7lkDN/eG2lgHMx+8I5jYtv42d80XLgS/yEz
Aa4HqZGGH4Kul9MOVeY4xnar4SPuPTbzBJrg6MI4yQqzyqo4ZL47PZTcfLFO52Cn2beWd1P+6HUI
wc9AeM+Gbs7cL/sn3AX31EHzxDqpO2EuEwzHucpGxKp7IneQx1PpFrdg/iuLTbQJFRsAkLrJpSyM
JDGaq95TcagEXT9BuzwkTt4/TWFZDrR+j6gLv73LXkNViDXCr6SFliPzKmiZArNpk805rasMuACd
ucTVZCNr3lH3yg3Dw6duMnfBaHcf3x55i50vzummTYOpCbUTi7Dw5XcGDpzlJAHglmx2Y9m0xaNY
bwsxXB2Gnir+Ja1AFOblMN3Ql2syhyo23Q5ZicRf2rPolyXSiV32kUYYLdsbSBvu0wXYtciN4uNU
59bODMvsvRZj1R5UkmWHNXPEjbvq2uemH3eDyyGdUt55+duMHp1KO+dsrUVrf3Rc2l/UFJSHIIXl
srMSML7d24t+bVdvCk80h6C4hLfiyxG7xDdByRjRMHWzrzPXjTMtgnc6LNGfM3i+PdCxG4Nem+bv
g16k9F7XrrVvZpTbh9KnOFF0u9AgcnD9xH43JvMfq8OxolsYRqlzMx+9TOxNcyqmtMRZwl/C5Qy5
TEVdoow9JkVrNATztAe0dI9YP99yAH81U+oQtN+AAoGFEptfzFTmweJT4KcXxsiD/uS6KkUEY7PA
QNyvMstjs87pLfuWbQe/OEjkpQREJHF0SUL/usDVkzUrqoXqWTzQXV0f7cHpHzyVWPeNbyW3VOFe
HadtMFpgNnUPsNf/AvXfXtelL7W025YMOF3td/Uw24ewa4KPb2/TV7cSo9AMj4DPhqC/Lu2YdDAR
0EGwmcbsfS4pEEC1lCDYwRoRR9AgCYK569vlVkvya6IEQ3MPguCRonqI0b08IZuQZNsaQGSLEta3
wW6zX0S1/oIQKtQAQjFnM5x28p9Yd6+f0TxKwyidZfiUFMpb9rLCLBMqeKKe316SVyd3+128CICL
0JZY+5e/KxC1NRsaTStV6NCJO5lYh2Aa8106ErOpXnpAIRYuCW8Pe+V7o41MLZMeAtLAy2gq2JjP
4UY19+uk/NI0IrPACt2b9Ocr0wP32IrOIKeQ1LaT9du+IvrsFJuBcWazOFZuJsrIEnPuxFO3iE/g
xiR1hjGM39+e35WdtlWEbfpv8DOjpfDluCWCg7SpMO6aUqRteqUPIm/dqM2sdR+uVojXlXAjMMlb
FPPXK4toL2kbKMUWgV8WirsZChRvD0q3RTA8WomxfOhy3d/Ad17fSASPRPrwawgoXkXDQ1YsTJzs
vS/SMC760T3hjvdtXfV4ymZw3reX8/VnhC3GZoHEhc41bP2Xy4lDaDg4LuX8nD7mKsZYpz+Utk5P
heMlz4k32XfKKOSfJsIbRw005D8rQPbpxTtay5HM1IPPtaLHdkjbet61tZPHeTnLG+fh9WXLUNxI
G2eJPPiS2qjd0StyAY9mQOb7e9bOyc+5qKx3BfDvl/9hLbfui/8gSGKll2tpWNnEUlOw9BDRDj7V
dppmez/NSVYas5wCiH9VfsSPp7llaXh1kgSgWy0F9fnLqt5iOJ0C/uUwml1ylL5b3ou6Do4O4OyN
DfP6/JEYwvfjzMMwJOB/OUlU0zzDsAF26OoXR+nS9HcM1ToeHacTv4LUbEW0LF7w6DaZf6Mi/DrD
Yt/QpLZtVJMSwCUpikgEj3uDM5cqZZdRLUxdUjcaOhT+U7l+yV1/qg/pOqqPnmjWf0PIKggIV8Ns
fXj7W1+5DABFN9iQ2GG7al8ug5Fk5TQn1FHLuq+xxaGxNLaqRjg3lvvaOOiJ0P63ZRmvbNlTCyYp
vGz2lFur+9Q2usNi57ekn69dOr+Psv2K3y5zEPxilOjmQMQaSjp2cbgVfQIdvNVSH9D4Hn+9vXyv
m/A35jvMhf+AZao6zssRWwBAo0FUM6YEbX/EA9PNdkllB08NRfa/R+7gOwAbC8lcMTlnZEf0QxU6
+XOdNPVdkDk00b39i64uAWoHODeQ2nAjXvwghBzyciNztGXVf/aNtrpbysD6uxN1sBNYRt+CvK+d
WWKgDaqC34TyyMsBvUHXSq8AY0lp5KeJavYukUu532SVbqQtV4faQEdIKtxOrypDOlgnX0AR6+gL
O6xBU50hGuhdYU3e6e1lvHY9UOyk7RBcDAz64lz4tTEUOhU9QFVQBTtPFMMvnSWDRlXa3eRicUs2
VW4eaLYojm+PfWWa/3VyckeQpMHZfbmi69ZB0aDxEY+oVT4OS2e+T6eAzlEaZw5vD4W27pWTCW5F
KEDwSXp2CWy6PZ4YnYIzH2DZpO6NuRQYJXfUbHGCcdpnlRlMM/Uzez0qaxg+0gI/g2ILZejIzYIy
P1hQaT8YpW98W5Y5+dCqJPEjtAlqa7eYSTftetFZYYSb5rIcF8tLx11eBbl5lIMnf3bKceVBqUH/
8JtmniO1Kj+L+jHv3y8mzWlx7kv3p+jm8qel56I94QXkVlHXy/kvbGWGNgJJ24L0wql+ENNbnxuh
lE+NQIqvUx+M/XFZ2+Lr5qPbwjZ2e5/O1aR8zl2HuFXZ+FJhM99nRUS7sPnYF2MoT0CuNFURcsLC
KMxV/RxH5VdPlQ8QBZuU7JyoFWevEJPrZDdXufKP+HKinuLgVHvIwlXkpyRMQnJ70QTjDm3LJouX
dumrPXWUZt0ZrZXPBwRCqlMoqwlYTRrCiep66dL3akzbr9Bl02+NaoaveHF6LWSNWva0faK+t3PH
1XvEihb7TLp9xyewIcvYGckwzLER2rN1nxS1dCMuieJH4+nMeBRBZj3DJ+sw38qD5IOlJIHmgMQS
ipRZBfm8N5ugeB4xgSn2YoTOF1Ves3yhDSDLI9vWw8If6YrP67yODhkRyqweuiMgZWPWPzargbvH
ajX8psGzknnrrsp/hU2QYp1G734au3M59++kph0QBTAUtA4pwllgjUZuPxl4v+R3KLw1T3kQJMw0
C8u71DNq71ALtn/MA+V+bcci+zbRCPsVAmKIiznK/ib1gGI51jyozj63PGoD1VygIpe4KVlw1RTU
CRrsCB9d012mfdoGHeKQuTU3UZopPFYh1S71UUsHt64mTb6M9Wp5UA0Qx9mpySrcQzC0YUVjTiPL
R2QJLEgP9ZjddZYJcY1ZWIdUe5l7Z7gzEDcEIbeMeqfOZCRGZFhO3hiYxk4PvY2vKljQnZEl4hcS
SbhcyQy0iAXV4XSmraTAFCc1g2/uFHbewU9o/4kqXJNEZFtIYz8Pc1MuxzysZnFuFs8qdqhVtt7R
SRL+MsOYl7vJzT0DwYiifS/srn2HJ7LUUWWq/qFIMud5mnITffWhnv7xfUr9sT3BBD7ixlWVEPK0
791ZIkkcqEmkmFjTQ+M/rL1YLUx6vB4WWy6YZhWMc3U2feRU74m1GycKcBB59ozUQC/STHV7qBbV
IXYydMmPwQ+W8uR2if7RJnbzZfawaoDtPrkAY/gNt4clXax/s8IvHhZzzrmK/KwbI3cOFP30QeoG
UdOp8EOfGmzXdunA0ljj8jSzF2m49IfqfZJKJK1nUoK7GcXg4IhjMJlk09rNv31BfQM6+KjRH8Bw
toyMoevPQVA5XqQIvJtDBRwFXpNV9XCaqiDZhdDz3X2ZicQ+w01oy+1QjD+AiZ0hmsDrnkOsNcRu
VPV0Tj0xfVKjAet2ccvkb39mq+wanFzVeUzn7Bfp9vK353Z+txtrZ+KlXLwZSX++tLmTIjTquBJD
+Kz9cWr2dpqV6dnI1mlGEtNAx8huZJfuHTGZ1s7xBnON4GO45ql0KHLvtSqTLmpb2qLjaUF6e6+s
xsCJczVX3IMTmYpdb7aNGakmK2DHm+1QPGXZgNZ7nw/LuFvKph5PeVLMyX3YtJO6y026/aMswBcx
TvU8judWGBXuULoH0VtmFCtOxjLLLgoy05j/yfJ0rj6S4bo/LTFlmIzITLWPMBhsoPRybdX6vufn
THvhLABi6M7P9YPVOcF8xMU8FfcsPgL1/gLz3IjDrir0u0XMTn6frMaY7DuE4tqfvjP69dc0qxru
xGXpjBQfbF+g+XD0PRUG3/087cX31Fq0nQO7jmpBzRN53OCLXXpIa0aTtw7Gh871ivDXQrgod6Jc
GmUczSyZLSPyloQCaDRbdk+XlSFFKRf6bNW0mHFrln55REK/z74hkWxWkXZWsf40rHHsPIxNfNmd
ktRDp/s+ESF3VmzloTY/6nmw5s/QEhOkw6zWmp7QTcz1z3KwM/uL4RZ9dW/wqjgxWoxp8q9ycJQf
DlJsDJ4j+dFSvIc5a0+P85wtbkdeEEK0jvraMtpip0Ac2195uNpNgx66bocPKJ3n7X05T11AaU+s
+HerWqdfUW3zTMn2MYf0qZg66WLul87tQwpiD8FmqL3e+Shs9G4B4t1hhEQ6ObJ4Niq/L9N9a5dO
wXvV6URIdBmgn35g3UxnBx3J7t8J6pepEa096pbI1axu6i4x6aXXjl8qh8anfWE2YpHxDCA959GS
iik5ab/U2ZOuw1H+qvN1U4mcHLb+k9tNi3ewOBsQcUz0b1G8MUFsil+UTPpU7UYHS+5zRgad7uzE
r59Ge9b6pLDXaynVu6O8Fy0Ks2kU1uj1OLHfyTZ5hxSgRGLQCtbFFVEjpxApnyJzB+p0blvpR3dd
ZPiYVUGQRks99AnEH2dBMCrCrTT0P9Z9zkeBm2ZMZRnpORzkcS7DYj6V9eDap1Z4vXsu29mjQ9xs
w+IgfehxkVttwWxrOFUTr/UwmClGA2Ga/RTBOqZPEo6jHa1ejQJd2o2LG5nDgGpUb2TUF21nWd71
mwzHbk0qAlNZOS3mUPYkcbFAobY+DHPruHE3oXjVYWKq83CHnWBNfbzMLZMO6wZ/jwZnp+2VXJNs
h/UYYvKeNVTvYIAj0rwOVvE50zC/43bUnnF0YDS+Cxs/dSK7NcJhN462/mKulh6jil5AvDrMdDpT
o0NOulHBTM0qx3lml5e+826p5v4r1fxpjQfXsFRELpTMd40M/WVHS8sAzyPv7HyP5gXSRn6gK/hn
ic2fN6cq/V57SKzEMhzT5rR4a/WA1Whd7JxZtvfasMzsMaEHYNmvY5K9G7n3WDgotZ+8jVqXRatd
+oIHi/pfrJuuohoR8P/GdTEQHARFAMtszMBU40IhyIcAEDYUUWP2vfmPLPuacpwOlYwIFUUXhUkg
nQNOemN4FAhgeNHUN1LsAt1yMyvZoUPdWUOP8YA5LPqjrPXUHfO8XqfvhI62G1Hhq4pfmTEVMEaw
SpiOSU872PyUTplTHtZ0nVYjmsJm6r6KptJmcFixz7bReks8te96f6r2nZWGxndrVObfUtG/byN6
3y1nc1KTiHz415yrvMiDvYlTvREttPPU1H2Ere+b3itOZuLlzd2Ib5uILNTRhveWOZkm8be3yF1q
Js2698no1P2i52U+znNnawLbYKjZ6oV2d/jkYaBr1SHgrF/PK0001jghluyJ9Yy/U7buwrbxrP2Y
K+KyiGxapU9cxlb5ZE9+Vr7PdWM175YWfaB94bSqpX9KzB8Q7EuqE0y94Jx3VSZjmeRyPbo5INtD
yHc8utXqsTdcot49YqJz+b71F8fZZ7ITd31hrL8CCc1x7ra4tKny5qn0avWlwpqrj4LOJETpZgoO
EHWn2o+Ek0NGDVan+s6p0d89ejDMyO5W6T/IVcth35q1/68vhrTfO/7U1XdO2Qb/jqPbZ7uUy/Oh
VUi87VK/hLZdE+DWseW1Vb6bu7D+MHFNPLt9p2lwhDrIO13nTfKEX4Gjon4oUXpBA9jOdqib2M+z
zIs2Ijxu/1prXrdzn9m8tLIp1uSOd1ihZJg1RLFapZv6WLDwI4SXdfNjiMHYYyk3ESmljLGMuFK7
Ns6MrsH8Iq/7f4Ssy/fc5WKlyN3Un+eyBNTjJGQfEunxlw4+LZnxDKOXyGw0FrWfihyJsDHFZnDv
64XhexSTT7QcTEFEaZleu7IMm2aneoN0DG22MO47r6IVek7M91leeAVhlYVnnRZ9e5/Oo1l/AZ7r
vyVJ18I6HC2p7jiTwdEYoB797WdVmlHvrosiwjsk+TyOxdhFkOzWfhemlTIjArz8H+13+mB0YSMj
e4Tx/nH1Rb0+9K408hgUWOu7ah7k99EJV34wTYOQXp1MTCftcgvURRsOhy5QY3Xn58F6LhVf67lN
RPZgjdyM+0XZq3XH0UyaM2hHW0duh6fIwzSsXX8ULiWEQ9k1WD0YYe53BA56dPY6wOn+a29PZfPV
mky/iZBia4rPU234YWysrVtEZdF0SJQ0TphAcer0t9So4HeQ+RS5G9fTIIN4DonvwK9tAlzEJOz1
MBbVJO4y5ZRlXMvMVF8R1VxElAZ58tXmbkVzo0rHT26hs7/Ncp2+iNXtPndL0DwttVy/Ud4qqrPg
6pijfGQn7+zaG+tj0mbNpyDTCRBozuI16P3ob8YQOFPkKCjek9+Jz13mh+Mp1X34XSR67Y9emozu
c6gK19t3i+3+SAxr9ndh0XjizDXOlerlRKpqLSvrwQva9iHzCaoiHgoBy7WT5vNYk7CfkL+xnKds
Uro/Tdifc8kESds8Vv06lKfJlYX1qV4Hqf4qLeLdBznm87Go50JCGBiNO77k/MNdu1EeXaOdmr9q
AlPnwR3c4d8MaqbaqYqW4MgVmxZZKdq+jYe2wANPexBfHrO8ouncQi7RepfYwihRmPPET9Ocw48V
vnL6DJiR29FUVI35OGAcdZ7yUiQ7z3DFeBx7JyEU0151rJ1mSk95a+Z/GWM9zfd+Y+vp1AsrOWRA
MvqhmQrv7I9W68XpZK/mfc3qYDe+qe0hfW81Z4qvfnFOG8f56KRdRXDh6BJGvRLOF8tcMVTTLcBt
ZGiQxK3rpwIj6B27ZHSIqBFd2SQVLYamX4cp6QqMadijhTQTe9/ZlnyGN+o0MW+mcd+pThW7KXAw
TXA7Bo6Q81C/7NpIiNoSnbvwoat8ILTV7t/ePJf12VYSraLEV84dLR5FEI/kvs5fcz+Ig7IDkRy9
tbarSKm10PsRk8UpGms2044blMuN+G/+YblZ3uzabjTMSKQi/9UWakn3g+/Pd/mEjtscVVbqgB1j
2To/VG3Squj/ODqz5Th1LQw/EVWAGG9p6MHz7Dg3VLydAGISM9LTn6/P7d6pxO4Gaa1/9JYZqEhU
lc+F0suuP9oaScWJJW8meTKyTLn1idPROET9TtQ/uL5V72d6U0DSbOLeOUywZY3XbuXm1jXSv9Wy
De3EBqt2nmU/DeYI6OX6xxVq/VPssasPgyS282iDFBQ3ruxmk6K9JYgkdyv5t8uJxE8IDLScE6+1
65xWZpT2vHskwV68wujqVur92liDH8tLmpmwZHZAq4wOEd/RcB5EGZ4WLTBQcuo4WCtITvKPRb6U
wwEVv2PuCddc56yLe3f5mC3mxMzw42TMrPjXCzQU/WFVoi7B31h0eEfjwifMzAY7mfinh6SywvC1
cPIuTKqyaMuk6BeQlqgsBuxGdZdbB5cY/MfKosM+qbFrj49eqcNzbTdyTMGtnCcO8eYXIofSS9zd
675Ly2tvosVFhGu1lV1f1MacSFijvwWprI33IvFM/eanvbZJ1PTTnyQYxRcRIOKt5e1bT407DE1G
Lo7/2cW6GhIhtvF+9ric/m2z7b0TcO1MGUp8+bAUa2TYSAKwHyA0/Rujj0dj6Lq75WGTrl3dWSMf
VlKu/XZRvZh6ojFd53mRtW2dy5EKtjsfNmBJSXgObjvcJ3Xad1WsjujZxEvUWmOM7tiVYxIEVj6y
9P3/uzVbbP2A0in1aiJHTY+hR7NlNixesWWeN0VNuozO9OpzSPw1K5PqgVCx1r+IZlrf7ZGU80yh
fI+ziOvG4fSP1rsdbyJPPu/Jqd7jxnrvu3r5Nm649enclGI4Ot7WXO1annmcBzU1lxWn45xwf4qP
1vFNkUbtUuZnob382bj9zutkW8zIm2UPab+WhCiREopLp5xKXAVi3os9Wcw8CL7Wgq9tyU34iKIZ
7JDHZ3aTZkDIkmrkledtJawmcRVy+WzvbHtMvRrTCtPY0pHeUPf6z4rgVh1k3mx1UoV9BWzYzuUL
wfR5TQgXA/SZBGJwnNqf6udZYWo7gtaOb6NfIy1DjDiPB3xM8JtVOUY/7Db7JbTYHxOwBHVqKxfs
IZ6bfvmeY3eYjv1kC3Xb+cVo/TF0Bv6Lx2rOD1NTenf52KifCGC4zqTevPdlyauLcfOiyRgZ/Crx
t5Ke2QgI8Z+oAc+ychkJvx6HaSOdosth4xO+/Xp5GXt3N8cZA9OaGk6Ki8cw3WQ4C723OO93CLvS
mj5i0e0ve8DV02hwosNQjM5br8vVu2l31Tzvesvtl4ChYDla9ga5qfEKjCcYz+mxwZ3QJByt3aNl
WB4zbxi7SwQJ6B52wwx57++tOW2EALInGKdpM7eU86eL9nm6EM/aPKhmyrskLPx5PTnW1JyjvXer
m/YqIGHJ8dsesKvpGZ24I3BG51v7owHTNZDz2LqHdRaM81u+YbdqAzPnqXaj/TOirLVJ6igUT1ZQ
leyDe2TfD9RQzlnoxvsfZtNGHuyZ1S0NmfGbA5FG+y8V5/4TyYayPRV16L2PkQdYtwaBNHQ/6BgY
uI/kn2Wtrl+1a/wssPbu60p7lAdlOunhFlzMc+e1rHBkWBC9a+y8XJPJFMMTFldaS9stXHgRVBse
o83Lt4c1GOICKYWZMyOXYHpYIouJqYiG+p6xRlfpVFXumu5hsDlJDHT+1heUmX3UQ93yMVGLNL3a
LGBfBL9G5qAE7csPSlfLnUcgjM/bgLlccuQpTyQ1fRn/mh6a7aT1qB5wjAUGNoBajUdRBTxwgM0q
ka68DtPFNvSnopumjFEOuZ0rWopvXZK7X2cUZd2tX1T5eeJGee1N59717rW+zI2WHoVwG+fm2YpL
F0sOtU7JDp5J8JBtKfe+WCz/G3DQVxf2eP/eDH1QnDczYLPE/SV+I5Ovv3NOLFBsPG532mmqPmHg
mj4aUTUWHI613Qdbb/HqU8xB0rAePHHw2qia0igvbImzouX95FWNtyy0+F0AXvfwTkdF6GUOYeOI
m+lNfnR8H3xCx0szoFOYIjsBcfKsxC0j86ZGn8li0BodQW4J+JjJ2nLC7T3jHApHqSIB9eDlYdMC
A2XmJPQ3FNSxMD5AZFx8qZUNhmpceQakXl+5oy0nrTVy1SwozVrdBc7EvbMztw0PIJRa3q19zPpD
7rCrLq1TlCL1pasfc2na33IIscqsPjWqIqIK8cGbJB8b2XSVdajV3Jj7vRXt5+ozgX00bTD/adbK
918aISZKBWd/ce4iGmFv9O5Va7bRFMMblYvKA0vtgp+mjgsngTTry/tS2dv9PE3wKNMYL7/cogol
CCRherTAmzAZMZjcqgC4Nm3bcn/oc7kur+M6V1FGgMTYJZ4oFMwNdTQ3xV6XzXusY3e5fq0Bef3b
1n+JcGjLy8ombGWCBP+3Yd9XnljqfeJvMQLG0a9kFx/b1kSfmFH5oauW3MCETME9T5d+X/o02EWu
zkO7h/ttE9Xds+YB1TdCqfw9oufOe+v6NhwOJRT0/hUoOd6QOogAxtiitQ7t6O7gc+sY0y3JmT8z
L/GrcKI0RPHjHLHicw5MbJ27yRLWfVOhQbi/Qol/AimCnYiIgLFkVZNrUt3Z45Zuq7/qzLKk+C2W
ebISx4q7Kcn3daiOwwablhpPjB9AOrF1nms9fjsddMaDEu34E8y2fJybVeDcQ9rqHmZXY+ysnX1T
h7CKh2eIeJxaYVHGF01ymPtW+xVkkiOI1EqJtwjjzx0WrT6DKO/rXVQF02vTwpp9T96yyINy5p6D
Pmh12rAFaPY/FvBkNXvg37ox79O5WKn8vquM8hWwI8bCiyahu3mbynKsEoaYoYTgMcCpEwtefKjL
VVR8iqEGzA7qh83fvO453ub+H+3hHq1YCLw4TdvCGs8zPKE601bKL8S9P/HRICPzz8hPQn3oR786
ayv3+jQm3epKIeX5LZSPzz5QdfE9ETpBhd4slkQhxMPwT3hsHKnoJlpfA7ME5upC6Z8x4uyPg2zG
/aAIPMy5QRWtFwEUFeg3h+qSFlHvnq/KL/L/VbhUT1Cu5JVBmuf/2WzshHS0oQW7OwejOUSBMz5U
VHWOSelU5g/0LxQhxaF+npBGyqSCnpSZ9RpAedsHay/Ok6rlZxDFnBytNMV/U9vnbcbOzR/eEPYS
hIs3zyRqAT0/yjbKf0zQjn+9amDY3mqnYk7v/GePtMfhYSA0ZTlOSlgZ46RVHodq6OZnf93U2WG+
M6CPjd8nZcnGdAR799WJ3yV0gb5a/SpWlNIvA/v3cFr3zfqIm1kTNrQOsXMiy3tQl5qM+Cmp7XJ/
imBdZDa7pkdpXeV6I6vEsLKAJs02BWcO56CZJkf/EnofIBPjbmc5jRrMADvV4vvBhLv9spR7+GcZ
SkcezP+fjw4TSJPuCKvhwM3m1OSTu/EvezSlA5MxNf91Tk4cdG/1WDvL1g5OazTJKuWvlK/FYA3O
a9xRNJJs7tRMx3gcxESYUKhBeBYBjVDTwxYcocs8CcxvY4zYkGmZxO9z1d1AP5GKSJfYPh4jVXl2
Whd9oe9zYjcfjdBIcTic7H/dFDZ3DWLv5dTYkva4OtiDTHKkXKHIdmjQrPCalzFmq4MaN1eSTSaA
sNQyR3e1HynrIpTTy4xKoE7ds3oWS8K+zyIv2qBOYfN2dRPXEfSzy2oKVx25a5+tXAIAyIUFMEeu
3J9RiBrWN+pmlZWdO7CpLK5qk25V+xepCxP33i6aE7LPwnC8tl51jqtCTjce/Cafg3N9YBu1F2lQ
MHpdfNS31UGEG/jY1OckFoGjkEJApljnka3mBj2ZGGW8J3VfxvSpcUGhJBGGl97qcP5kzbCoh6Gu
4CPRlpRRwmKivpifpU5Y1JsgcUJGsrRDj/rSVXTd3sotZAuyJp8+ByK4xRETTjumpgs3eef7g2qz
uMgjABR/L27j2Kr1nUUJ5F0/bTiixtmFwvP2Egf/VAxLf+aast97t7X/+q6moqK8KlRBcvqWJvDG
qXnerHyvD//P18qmQkzHfK277mvvGob4tfbth2kuWvTve4fd1nNHB3zV0tOYRPi2dRJSJ3MhKQRm
wdv8xkvQbJavdeU1znFecrgsxpvlFip7K0+T40HbGafgTxcTOpzLjojXQlzvzSoxJECPMJx6fSkg
o6ZD0xYL/yFf4eKFIQpRt6GsjszMG9m4Nl13CXvWdol17YcHaLZ6uGZ2mJe1RtSfFjiConNT4sC4
VGRCfQzwkzebmXV/6OHqC0amZWuOWnWWlTQsE9dSC0e9t+AqH53Rhgi17SpRWKOgmdO8moggwkUu
hxsLgvp1YGzy3tkGJ/XkiX0I/4K7l8gEwgrypgUQ2tNmKx0wHrSITL3F1n/XyzgpfLYTnjX8LPkl
byXJcZOuveoinH3SKTpOzmpY81z/CyzDH1xZgl5RajTM62IyIkH8Y7MaDXF8rKLSDzlPW+2em0bV
r7IYqt/FAo9MVktfIFhw4tXg7OzkXzgNB4LBwMVVHOd7NB21UbObghUghGAeR7YIVxWQ6xnP8W2n
R4rxQkpAUEi1PpqitVfqm02BUcBEYfNfD2+2JnsFCpU5rbOaW13XItP0u68YXdwh9RG9qwu7xjJl
TYGzIKWLMLhxvav6YC05yw/ILzQ3nF/uMOXK7+xD03tmfOw14RBgY/TMJb3iaBsaNAfndek5r6Mx
6J5Q8wzes+3yPf0OlGnMeeEsj5LJXsvgVUbKDXGaSSjsnbSW8gHeg7MOZhkQzp08N8bqS9BaUgBz
8bYGTQfM0jobyFsjPmCOuPrbWRbjR7Bx7H82XtWwgl7vfO53oQ9LPE9vSP3zOrtGYpUpH7P6HLYl
XO6rznblBZQF1r/9/69i7Kjx+IKZdZ6LSiA22JWRn1rpckjqdsdzF6tCkrlbVVJgwjbqsu+MPFep
dR0d3CEn2mUieOWXB5TBk4U4pD3s1H50R6f1uKpC/uefYfP9DVQ9st+Cfq9+bF3KIkF0Yn/3UxiU
t/k40DMHeRfMR0cr9baNuv0bqWY0GalOcrtTS7vE9JpFAzmhoiSW1ywkA984zlT8a60pKg9kRxPk
iJnRfmEHQn8+g3cXfPYsWasbocSSvjNzf08c6YeOopMtIxKu+G9BGvU2o6Tf+AWkE6SRNwBDjp5n
uekYd8X2W4VT/0pVfYxIyUxFc6Sf2kVXUFZB2vbE05MiMgyEEtnOiH7ADPFMeZ5nyupuakJ3T2RN
1lYqignwfgCavDMIAVAW6d3/N4QrMb9Erw/v9LiNhJOMkX5tA+U4CXePgLmuiVO8M4ojMQ3NHFBS
Cjyc3w/jBMQ/DbsVZopEy+33sna2d1jluNj30O/OkHkd0W2Za+XNYzR17g5S1XCL5dNi1udgs4Ig
HUe9DTdytxgZxnr07oNcLDoj6mouU7PL2M443pSdlJFPF80AXZP1kRpNOpdI3K74rL7roskJjqte
HQ8r1KB01lkyCOD5dPNhrcgDgQgWPvN6QwH4nFdhzIG9qOA2Z054zYWH4EvEyFZXcBoMJ/kQbMc4
HsNHxpD+C8JLjA/RVMvzbLv7du4H/mrCMZr6wfH6lQyzQalHq6vDf4FpmBIgXKPuCA/vPY6Mvl+Q
Bb2f4I9BYEMQOEGhg9rDKPFLBBCX3ANhsgoirf/WojQ6kahDYEc3tdcpUybSl8lAgah28qpsGLrV
JjGWNC/fLmQE4WGzMiXobphBbYX0O6PolvuaJp2ZSbSBrMk6vy1QgEHnvwyYjfzDvInpJ9ccY7dy
Rp6R5k7jrKm6bpKssnJhsM6L6nGZ9nZ8q2r0fncWDXxvV1GpSSJPm3MAqjx9sc5O31C1rXiYm3xv
U1QzuZ9ZTK53podHPTibZe6qad+9BD1E7Ccl+P5yRzDU+Fr6Pl1iPMkcQXr2Of6o5FUPvQmoKkV/
oZtk3XT7O2gXv77hPvO/t3ypHjQBOm/xNASkjWsftTtyifqdfP81P3g2iCtKJjt6AuP35vsy4OJJ
1FjGZPUtwfpjKg9InoSewpwbt6zvtS0rVFJw+QAb44QcIhqa6IYhXZRp6cCApDoo2rdtpRD7iCJ6
tB9luXLysEuOP53e5WM75haPZMdpf5jzpj46M40sEIggsZ+6a+cpWS26nNHD5/qh38w2/uf3Zn9c
XLFGJ4b73MnmfF5jNIxW/Nuo2mchJO8fVAlVkfNfKNAKZvUq+tO1KwN/WitKRr8tjssDR9E23UpR
7DPsATF3hzWoxKOy/OUP1+6m6YwR/Z65s9N/FtLU6I8m8j3PXWzvxY2qlwnGc2jjB0ctgXfQeQS1
TBBY456LeO7e2b1bKOm9Kh45BIYwLdH4fisdyi+xFoDxV3Ds02uH8k3mvQgPBZgRvzPZPTyMdR0d
84ieiSw0dvHe2GVPWuSM5Aj1UJMXiOR6DtRin4YXqI84yTeKg1GSTgLwaULVyvgQlb+apWqmrI5i
9ZZXOYcCigH/CXEsQi6H3++5nfzY56goZJss4+BN90trFV8ArJTu2lXVEywaK47ZoKinG+GZXR/2
viLVkcC8/S+oHsZNIvtNc1gkBHdGJBrhsc4QxON1Fwntl3ppehe52u6UBKdb7YOJa/FrwV/h3qyR
s92wtLncadwq68n1jDDPNeDXHxnp3TqoJWSrYM0sgmO1rOGHITFaPuyVcQs22Kb78rUVLtke8JFw
xlaGraSaejsLdTgD/JSNXM5yiXsstIUoLmDRsjt2TiBvA4HyGE684UpttAblN6Zx/1i7F1unomkK
fp14cO8lILPFU7qNKjVlJPh3tOv+0pNoghO6/u3ssgRc1/1xeIo2yy2zyfd5MiNEWF+kxAGLboXo
kI435Us1hkVxGJbF/68NQhRHLdV8707bOa9Vba0WKrmAcJ8tplr2MISMHkernf2vcJ2b/6rKWT/I
yMB9HvR8vMxplgHBkvGaLH5o/q1ITZaTGwwWW1u3iLsGzeCvChXfcNygcULUHVfaGVJuwctId7ZC
4M3UVnWe0gfEWQVjcaea2zkPt+4wTq5893Lh6MNGmox1Mu2V8qf7Z31u0UbBneRh84GCx+tRIzh8
UG4V+FDG7BFPlT8XVLlW8fZntSWnDQlO0V1uo7A8bnqLtgSstvjK68VGRWv5DmlToml1YkmYd4ZH
YqVUUSmZgZG2v1qEjEizZqehb8jrSZyZrrk6ZwDSiVPemVxQQ1k85zzWiMsrC6BiGrsISYsXdGRc
L8I9l4tjd+fB8ffHAEpDHmbEPmFCdsouE4JmxvEaJxKuSeFrSBfbA3h9CuvcekEuhSijmGb5vq5w
dF2ysrXekJRQd+irtgrRM4ZuViZGRYgjS3knoqw9nc5jGA/8hQVyOvQPvUl6RMRzUo65OgL+jxCG
sS49dom1WH/HZFD9J708/IseKLwVow+Q7GzM9eh0qiBOo3gp56wQu+ueQj6DtzCuXC9DBLdcFtJy
5geatur/tsEq7QfEGP56M/V7szyWjoqe4Tv77qDW0X2SGxlkN2vvtL87RN9Irjyb7rjW2pYHCgyD
LakXUd0hMpkHCuBb6wOGsER3jFD94KqAm8Ld2ua5V1b4vZGcG/+H2FDMR4nq3IPP3OQ9gnnAR7V4
8U+/RsBKAmVZNmIppfrDrfvqEK2zZ51rvUqDflWb7saf830/tZPTtumIutC7gwzJn5YI/v+4j50C
hhdFbh/3SULuW8NQU1sgKuAgttZXG/1rc2SxCI6jLu39eO0iwSFiVLSiWFsgFmtIty7bI6QgL+uw
7F/F1K+PSxAV6rjkywBBEIxDjpPQhk2vfc8DCVgtMRIg6Pq3xYb0L7GnuCfsv+H0+dg6rx6/iXXn
ntPtIK3UIGur70Wku+HFb6ttT2zFsIBwf62dZKn3JQ0GltxrAU7lJMEMo036N7qLI/baECZG+c1D
EV3bPRHF2UfaUlx8EMusb4tu5agnEQJp2Ni3xU+FMTpg6AaeueW5EFm3dZyFELDKRXc8cIUT/t5o
Urf94XtzIzxHeb+N3iHAsA7oE61Lya0x1MO7M7vAOiyqsIvb1WuAlHyY2xOVdX19zmm8fino3q3v
Rq9aOmZqud2icVEfmhD1W90UwgGwqjjW7AFLJJSU3nYn9cQWOZml4tC7j5bN7k6zs2zdWfWVrdNu
ZhIGaQIIThxakbiwcc+dBx8ZNwZjUSPM6p36m6XIw1w0OtuUORXaF6T4JT2rKC3LW7+x4ITKsJQ8
CZHY79uOHLcMIVqX2VXQ96y7keJHafbxy5s0eh+1tv0ldhWsMk8EfPjGtzE9T6pAiDk2nrqPFbdF
Uli6DBKEo2P+GK1OhWAo1178VMbU3GT1Qi/BfbiyCx0o74jFZW6KtmPcCJo1LfeAbbRGvHQH3dz3
JzbY5dlfPPRphYfhOnHyyB0vHFvTzKrW93+jEGAL0f08c5CbOOoOPmqm/OhTaITupLF757KATtD6
EHGSrDSBvY1VU/+EITxZRlkaL284TMsvC5hdcBqy8CWoMAt97JGa0UinJFlWtbM2725VbuWxrYXt
kLPI5ZpZpfIhpod146bpCtrhA6miD4NygoE8DkrQD7kj7d/QDbBP9AhzK+S5QGb5Av9fRnad6jVv
/cPm6/WRlAe1Z7jTq/FgzKIhCNa5a+47yCOVVLEr+7Q21MImhs99572u9Z5CvqLFmK3AOq2cautx
oiinPJbGu2oM9i1/8PZVgU5bqsyTwd7WTyKux+etH2fWRopOq4NCeu9DWWKUSfy2rvaDqJfWXDae
ZsDcVue/fP7JJyHC+bWd6IrKOj4IGMNwRWg8NuGobgRIyT1I1kKmqHdNWHC5Oh7HzdTyGJUqJMZf
VzsWHNSP46HYbVumVx8/tCmn5neIaUBkgZq3miBnV7KOLzt9OVFP6WxSeT3i2djjUEBkOOSs2Cui
qAENzkLcTCtfrbUKx8uS+/Zd5y4R0JqDk3FC9wh24PciuLVDTFh4Gzb5Qmf7BMMWdtPtXq8hLzUo
1Xed231wBIDm/+U1l+oBcGJ+nZk78kTMcfUIoOBHWbX7on4MfbW8bp2w908pysK9zFRPxt/dGuyX
ZhKjBVmfl/aPhikbH7qRSKwU9btH5L1TN/Mpd/f65CLWl38d+qmCf7ay9z5BGEBAqnQnh8bwaLCf
qEQAqFNm8l/NKNr2I2BNHoFjq/H6qJvrI6N0C/RujdGJn1LoM06I5aYRbRGcA9G4iGxD02YOiNie
4dJtG7gn8hkvBTannd9nhG3PAe1+FUXH2WKhrP/XFZ79Q+Yg4iPyeYPHHA8TULsucDBKoKb4tGzA
2oeFDJoZmrZZkJHb0vsEPXPGTBGnvkPDrv5PPCvsJMgmUU87CKK/ZqXs3/k4xsH92Kxm+dy46H5x
jZg49QJi6w6oOQoFqdMG3zhjgGnHzR+rh5WNtcikMzT6QOW3FfG11NvZU9BFKKLKOki7YQD36CZl
v44lHOeJHwYlJAuL+myQBE8paK47ZS5tTDJjEWj+TtgV5T8ryLufukPBcZJTKOa0pzD4xa9g2+Ro
2P8FsIk/QzWX+sPmsaYwuKLC+RDHxjxKZL76hrd7UB/VHiLiSra1X38DkwzzyYMg31lQvZkqQow9
83uzFK58mZVPpv7iB2jrPRO3f/LWc+7EuAER1SGDa9pGJMPnxQaa7Gjb0bdIEBtzkKZZXuaww+jB
3bnddN7aEc5vtUgkYQx5V8fY40QWS8PZMy5z8FQGzY6U3Sqi+0n0c3R9YGaYHjswsj4UYozLX63U
hUwYIWljgL1xyBeq+DbIgipuKySF42VewwEt+xSwEORRxxxKWdbImKxavaWWh0MliRZn1EwsgtmC
H8J92mGX5tNa2fsbL9e4nqWcpX0quPjOMGUIqeZhdu+JOXX09wp9kGd8yAhFPdKp0Toti7qLa4JN
UidkH7rsWA09FD/U2iZ7v7uoxaRjzJ/Zo4Tw0aXiKj+tsHTendrb6NjI1XWOLlGpPxtu9XugJsTY
OwhQ5ssr08PHa0Mah9v/j2K5lmDN/fJvtiPzXo9IWRNnXKpXj7yrLbWbaXy0tKf7Uxc0wH+dtbWk
8foFGJ0wvOi0eKMXSOmi7/dD7Xh+992F0wAG6Qz5P0CWGnOJO6z1cZhwjBzqioeMCacufpWNDYnG
zLrFh7Yz4C0yBHc+FD2ClZtNgxMt7QRKuzvShmZQ4PLshbJtzhIuSzyN1mYeMVngLtvmQN827Ohc
yfZccmtPdjknBpc105rXYqasQBODh33F5IHbjgMhGlz7BWHE3qQOt3N4v6qxGy6aBkusZR6PZMZ+
tT8yk8o6kRW4MYs1bkSwX3KO0XDFYknR39peSnJb6Kb1XKxvkWRkvnHqkkVJbFZ+q7gvL7YIlk81
5XBygtYRfPyyRYA2R5wUx9xy7c9tZERLWjksrz6uvCec8OAn3Zo3X9a85m82EDI4nJ7r/jAMY/ED
tsc2Vc/EkLzbzAT/2QJ0FeiOSR7KtdFPg9ErD32NOeYU2Z0dpDV30zOwiw+8vWDfPUVR7r9rITvr
PZYiZxxuw+iz75X51TM3orIwFVPX6u+EdtgdAcvWaiMtHJ12emh4UJssLLBAspdtQXVXFJOGM+Jn
ApSgsPQGlMS3j94S2ct747dhcbGbubh+P22JZaTcBQMskx2kiC8ocR7C6hUwMq/OpEqUX9hj7B0c
rhvhD30sS0fOiK577Frbf6A7p0I/SlThW1t31i++mk4fkMm17/2V0z30ogj/rtQk/+tHm/F+EUr4
6WyisflZuln61xPU3XpIY2W/jy4lfDdom033Cv/uF5w8cwR2I4mn+hl5M2Hq8mBg/JWlw6BW2+6B
OLIVQZa2aIxfo7q+zcNV7C9Ib8XNMpLWSHAcyoJz1ylrOLsTQDzTa7R4R1CECsX4hmIIKlXGMNKj
9z3bouGeIS2LSLdym58IQMLlKbGlv02Vbf8npkLfTIVTA2o2cOdIBM3+hPVXPSNXK3pgDfJlnr3S
G96r3rU+lrYZxWFh7nh0JtvKz2qyrHs0nvn87nb47lKCStczvfeA2Fa7yhemRDHw9RWrm2Dwtm+j
oQ+R5cY8QYkL+kRkgL/b57Bdwv4kqkIPJ08P654VckEeGqnZl08xPaXVl+jjMX4EGNjX+3FkuEzV
HpxiizSPeXF/e0a6r9A69sTMPWn/VOa2W50njA39lexy/1GqkYOhKjk/A4/V5RlRY/VYa7OWT4AP
UZlUJtj+ku/P8VTiVt+thJi+ajl6lRP24HRdZQ5THnJDdx3usIPyKi886R2g6ey3fqiyRgvv1M6U
pR/Lgj6NL5foyJKQLDnCOUu0Y+BbQAHpoiNc3igcWBFTvfVlfWnUMvzl6C7ejJitNXMaCVWlxIRP
RtLO/M9iCr9FNq+32z5k6z141UbI2+IYkW2u8ut0aCMZHQ0RkLgpdhD7puZzpTGFG9j3dbtC87YO
Rlcnd8QFp3r1iYYkqjFZRnCFDED58GZpq/vGswH9owBGCQbQixIYRUZ8nlXf97dNMfyPszNZrhvJ
0vSrlNU6YO1wTI6y7l7ceeIoUZS4gUmiiBkOOGY8fX+3epNiyiRTmcUqI5K4GNz9nPNPNi5NHYGG
+7FFq/0Jt+6xAwpjhg12r1OfIt5zKZSLGXpQ6ZKeAuGu+x4zPZ9o2ascfjmiZcbj0oKciMYASm5j
S36KmVS6I5ig9mBeD2HMrEyg06Ic7T8DLBYvDoeAzQdGQw0JOYt3XoMt7pUhEHwEhkhuJ0Q5yaoq
GlfvlVdDvh38xQH6VrV7sanM32QVzPZuUeALqwajmO8t7X1yBJzLf8jUg5UYD8PwjU2knuDYU4bu
kMnpr6mdBgqdC5vOCo2bNKt5QRC7KegLUfJ4VQSw7IbBCzLZEl+QtFQ2SFKpvwUBmmnDvDVYZxR8
5yjuFJFoxjXfKQXgkOnR9UJcLipdHR2YEo8VIfUsymKaPOaUuX4beqG+uD2SB4yRAHVlPLHuQ8vl
ZKzbtlZ7MwsorbFfTd+AtbPmAHnOv0V/ns53Swf15EAzD8CI6fzSo6LsxCu6M4Zj6BTiUynQkkCE
tItiPSXOZG8RsCLKDDpfnW2mb8WuWEKkhjgQwPFzbSV/1IsdPPem7m/BaRmRV6oanjrWcckq98sz
YhjIblWPSiorHTALMefp3dg6rtjNbeyylcQGpn0CuftkeZw4G9LCzB0O4fU3ldru21w3+XmZ0QMA
l7kaRA/R4xvBbs5Hh74UtJTYI2uXBh3hW/nAlFE61VJuhh7/b/iKMeQbfiC9LZSJ5Z5Vbb7DeMT+
v61Aog65XfsHCgCMFCptoUay2goeIm6R2SZpHOl9CWmj+k0We5Vcu1WYzAenW+RwHIu8OlWeSJN1
bFWBewD71uU6xmoQ+wgtlvazRxqGfYRODu6Ou0EJeQnCXAsVhA9/NQbVdKHLS8OTTYvU3gxQkB/0
5JY+TgRlynmuqG23SmDJt8qyYb5xxusIxs7GMNiMrevyR6ygyl/SBR3LnsE4n7nKbcs84knk6rUb
ZeE5sazrwC3yszuPPMUfAhKJ4P+eBmeRqPiFTiBcVsEYFf4Rq7aqONcF0+xHO22s9FgtJl02EYx+
CK5VZTMiQuYSZFmd35t8zOwVYxr9UoYhsJNbVaCIo00C4baL7SHZ5KjNbxGBIlekrXQRa/vjdEFj
CfYeUHjIVS3LHkpqH2BM2ealO22kPeUehyZhpeu67YeLjNr0VarO1V+CZLK/TuBCVbYRZRNVW7RH
ya1ivFXsRz2HsPoIQAjXHRv1HWQMR35nPZXRuUy0vGWfTNictTd2F82GgKCx4P7sS8FozTnlGFFl
Rw9M8G5MuuFrABvpVdBLPnZ4K7rbacnaz6pN42GbuF01PlYQvjcJsltU+w2pi5Xqg/BEWGZ8ELoc
QT1jk2xTiVfwJoBRHe+cyFXlkZlr1ZC6HbL78vvNRLk15k992IrursjT7Bzw7czgVg2zhmgg9mLf
MwTGMKrIi7UNox5NHobwn+zxSnyEiR4+VQod78ofg+YlHhL3ikFnhI5pnxi8dQiKnK5cL4+/6gpI
BvYEs0/yNIArNhwq0wed+ayvNEOOubLY18wxyqLhs0e9eh/bhaZ6cOX46tlm/DhlhG9QZPbOLkSi
9ZKZtC03kMesg6ja/KsyHQ157lTdCjRL4qEOddnZJIDYwy5y00RvCG8Wn2E86a+Wl7VnvoiGEzHJ
gseyTkV0lgQfnLE1mZxjrHDj3sGcRRKJTVD/iBtyvWwQ7iFIqfETic50T1BughLAfzUDPLQrI/3e
oQ/S3hdAuTA52Hz2HIF5UH5ijNQOlxh6XrHzCRodsHsU1RuFu+cQVBBKwSklcZ1H7aDcg6EDQkbX
NhpJiJxiuc6yK1tNp5ldXnCfG8ZdHnYOCG5V6IcSFJLRkJ0paP1T5C03VUYJTT3T+86xamSoqVpk
Hu1mj0HFdgxsucOzS9EXg0FAjovKZp0j9yW1M+9mVJ6ztI7jSIGyHTvgqZVgPgKjgMAKjCaGUdNt
4ZRkzt1wJYRLyWmDk3QbQKeKkIHBz8zuCJUFy3KyyWBFMw4kpZUkdO7w5V44awt8X1ZYzpmXcWyL
j1FbzeWpmKv5rs2j/pY6GLDSceUMbbJ1m0sEbxSJtRW1FOGO1d9JlP4SXZU3nNtKh8sn1P/LbSC6
OqH1lzCnKWYNA7dFISRnSTxOAUZIO8tf8ALmqagAixd2oVOmOO33XlcW484CauSwhUiXbfExKO/I
/GXRcvS5j/TKbnWIalxN8OBqqs+miILzYrPdryhsy0+Nk5U3A7bLehMXUbejC1MI2RjyHCl0YTDl
WuOkT3qZ2nmU4T4NrvaBrYOgWV5r7cKaqBev2XRpFN1iaNLFF0aFXpKtTSlCbqsZPll57J1qRN48
VSC0/VTM7rBtIRH2K824lMF8GsjyVY4EDJz7DMHbsLJSd9LPBRYr38vGgT1mdfYk0bRjeT8Orjet
Ku3oYEdJR/GTYSKQr/AmbIDL8hleIgC9HW/LIRJnbftXqRBCvwxCveVAQ7iyHtf5BO0cDZx0mdJ2
OA2uTD3N3ia4jmEYzLgR+jl06suqgYnU3VozXJG7Og/8b3VXO3D0KRDMdnGnUDxzwtXqNBG8twCd
s/mukkkb5GGTb8GH8LLl5OfgMdXKGofO2tUNFeGmEw07eAWncy3Q9sfrEPoi8mHOxvWUquGWeXnI
wmqo63YmR6d6dTCfnDN0KsLFGQ40UA7TzLxGft/FTzBHk3bn8R1F6043uAsp0C3E/XlvUN4iIEzu
+0jWj9CIBvSw9IJqjVdH+N0de5UfA50Mr+U0Jze9GnxMferSu7Mcz5Nfc3yQYEcnMFVWNehGv7kW
7TQFSY7w0AyzP+IYMF5VZHPsP/iCKAAOdatmECr7tn0oc9TzXKxCNqb8KW23Km3cx+gqhaXiFm65
pYd1USe3UDNQMCVaPECugBo3iFjfXnVHx6mE6sFopWTCUZoEeVMTpk1L610F6Z6yCV2D488f/Bp/
1Jc5RgE2DKEq72ftJtUxiRJT/Rgtpv4rJBSA+xqcuj3Azw1u4LN3IGONRNsQMlZjDBSFrPwS6uAD
6D+FjZE9vj8+hjzPJkA9snJmb/7ILNx9ML2ZvqWgoF/8aKmdWyfPFsxs6IAZztRVSRUQFG92HM8/
BBhOtOqWvv2Q84OuUxHQ302eoE6kF0vF51YHkXRWRLQolmbG3Q5AZnUZApR22oO0T50EfIvd8TrD
MgNEgknG1o4JD0og7XY7lEPiFC++neo9e4ZJTmwl10Q4SMz+VsIj5NQUzvINTtGwbAhgVuqU54wg
165rpnNTcn5tc5nHDeZUUjsf/KJJzElVUf9Vg3yghcJQ5dNV0ZpipZBOt+yI1FtByuG8M0nJ2Nm0
dOu4bcCz2MK2SsqXxKrZc3uRmfCYtaP9kMzYLh5s1k28iud8uLX6cO7XIdYLNBleS+XfNqYf1vT1
SEfBBEakmzbmw3D9dfXDTrAcXJVh7nVbpyKrCivvGF0YdxIx/pJ+fOkgfX0JADQABdIE53G3C5Jw
E+OVkq6zPJvuNYkBz1Y5L+3HzuEL4StlxcMKrcv+iQY+658DH2o6Etile7Kw6Xlm1HPV7jeJvo/i
nLsBJu0vOHM0hOgQVVavwqrzPuBLiAfBmGYLpwLNPXxIhAdqHWZC3YV2ZxCAT7B9B3CDVLcXN3AU
TA077u6dKPDNzsaj4pkwSv8rj9vxDm60CBr2Ft3qTph88g9QbLOTTfqoXjutZzM0YziAMVQH23e9
EDMPAE7bq27CYqIdHrTiz86+P6tzo+fxouO4aU9jGgUgaAqbmDVDJMVohMkDElj+F0ZEYPR6hw4A
ldBA9lS6RgLSo+LKxTJuqGCx7khmyWqbhzhyN3mbQNDtTQwFgFEqJWuNbTJcAfzS7O2EHmgP26Lx
txZSPooCpnxig8BSlqulchGTO1qKh6aNUGKzReot2tfEWvc9HIV12i6LREekMnMYR5/9JSt0nH0v
6a06PHeInF0N81h/SeYl1Ae4fa6/El0Tf0z9IX4aEMGDXXph523jtDJfGVXxvFSSt1/aQgjQIUQl
wQodkbkAy4MKdGbGiEs6U6L2aAub73mPTTVmHmqOVn1aofuIUIrOu14P48NCxmy0EhWMXTxPyvwD
rjKLvceeHUFa5PMaTkU0yLFgXxNXe2Pc5wp4SZZ3UqiD61NaBFgQVFTz7Z6uPfswt2zv6xgOW8cf
YJS8DZDyj7uiwnRlpVLM4DZOEkYf+lJk9p2tS/8IG6BP1/jsxDscmPPiMFdJl54h3XGgtTBZxSnE
1FavQM469Bkh/oGQkvw9aKQxFxuDNXutzKA/tqMbfrQRUbs7w8K5it61te/rtIn3fJ7XXb63DLt0
X+c7UN0e9tAkg+fWL6EZtpMFgWlwWZNhL9392PTwNYpUlmo/6Lb3NyOS0t0VrkXngvz0OqF0GYUi
cBT1bupG9WgZDekjdauu2IRw9b/MOHcFmwKu8CNMdNCmCMUxVHSiG82qr6VXYoiSwGGejEHTY4GU
hJBMkWVRfqU0apMHgxB50YQv25VMmDR2k6067NheB87Up0kveA1AQJLN3ci1bu0F/cQW8wwr5rpF
e5iRTFlnRrSOv55QoY9Qc3PvGCFQ7TdFlTAwZecYwxXqtf/egxuV3peZZPDZgE6tbLDG6DzOfSV2
fSHxRMAfx3F/tIGrblXTmRE4HvccOHNZW9sr1MuBWKdR2D/w8oYCMKPS30JygD/XEHqCU+BEmTjY
oZhDymYpq4sz9YvPavPkC/Ku4BMnfG5vexifdLupHX6zjWV/wByA7rfVI3OOEmavQbj4GjbtItcl
djL9aYliO94zxA5/1H5dJ0fbETHG5wzhrfXo9PWybQggmi6YTjjphoKKOrjUg3leTOQmK2MpjYDZ
SmwILMqjZs/hYAxH2y87lk9YlNPO0YgINnXMdH/re7h64LdH8C7of2QFH3BqQHzhx7BvdwujRYZ6
3uQebUbANUCMi/Gah5fiqSfx21vjN4bPwTS1E6F+wlVsIRAWH7Jmylzw6J45dwJN+OwohO34wbJE
NxmIEcZ90pq+4rASPTm+VaUH1GTyG2ARxpyUZyM2nL2U25nZm732VdtqcC4P8XA+5PjNJehkOMvF
QOCUN1w9qCEOU/AF8L2rFRbA1ZuLvEufAo/abJ2VHP1b0r6Cq4tfgk6TdRXS9OM/0j9RbPGWNIGN
y8adAzv7Ihq/nSCt1RiixMlS3jshkZD7iSqYL5y5QPmIR6dmVrm4zBJytoXPVgHn/AA9tsVPsgwY
KJI+UsHDrqQfoTUOBC99tHnUd4UBmjhSmJCcTjc15SdIO+KaGD3kWI96RaLQ9SqMExBlA/8tZcNJ
zmaxLOeg6Cu0IuVSqFuks111ywDa/xI0QHIfLVxg1HZmbscFLWhdGFssNdIop8iWvY9ClVlZn8bN
txDa46lEvDVfoLmJZe+M6Ib3gzJmuANPje567effRNW16SMkcHiLfIMzI0qUxnQRjUOMiegHL3hx
GPlnJxRzabZpy5iKIucFagSeEipY0+rOOiUyEp/ymfjOQ95P2UehOywOBq1HZAR5jE5IqbQ482CG
+7DVOt1y/OjyW9ZS82xbK12afe+l8w18cqzHZ9v4n5MceuHE+mbZxqZNoMAG8XRXXdmVTKDUo8Ce
CrmvdLJdw7R/BHIBQHisYh/yBTqCvL/koTMFO2GV1X4RdEBodEWDJQVv42zb9dCs8UML/e2QuYPa
DXipwtf3cOtHdpH11XF0lPmC+2cNROGAXx2qCWfI7djS2BwyTCG2cxZ2+i70uuqzly75s8IykB7I
juaP85Jl+iIn6HRbyholt7GEv7yJpyWONp2aYWEmGDKxNmK4WkyWbZAiGkHw/UlJaIQlYdUJ9kHL
ecJAqN/rMM7dNc8vH9D2xhMfqzbVY2Flo/UEvZj03TAjq+0SkIkZbWEfJyGYmaBJssexKg70cLm5
aa2mvReTUw/boRuHFJZClnhbG/vLzznMrHQXtGHX7wFXEsJtQxquqZawPABJSg7CxcqGbR829cVx
dO3iIxMsxb6NJskq9mDx0ndYZf+1CyfYV7WHByAS9FDtF+iMyYp+QtJPLnbpYP6Yd/p54kyC7mFb
XblCIFSBnjGTn1BZuVmJ7UXQ1ysorc50Tz0o6zWekAxyVa69k8wgeB8Ho8f0WPMuGBNAfa0vMEHH
cbvAYrrJ1RB7d2OXh/nNOKUTYHTeTnvoo+nraFmBILQr46XZcpFHpmeYPUm/ui7w1vLeqmRopluw
38Ds2qJsw9NkoQQEPBgRgQOtdfHWxu4TI6zWFZ8s7fVMQha/4/gPZoY9+OZkyEb9VKFW8MqrRs0i
mkh1lcAvcAGNZPImY/uurcN4xKfMD7xtjc83W0JH1bWza2ZGOBZhzLc41vgKW8N7y7VBf63KDNmx
o/V8g+4teaUKqcur7L3bhOME/++6l29ofSZQ2WSKH7XJmO9C3mAiKIxwMkC2yvzAryz9RpMFgBRR
7+0DZgDJBbVYS/g27LOeVI6u6D+ko6av6xInesgbW7+OHfpjnBwQFm5zuyX6NSkXhhq2svGED5h2
hng5SGy2FJsGBxHyhk9J2Wh1imLdf1qqZfmAiQb+C1TjPxBLaTafgHxjTBja8OC0sLcw61nmjyJv
vCuZYYYR6PN1PbROkh2I1IrvaZsAoPwO4fyp8Fr6pKvrmF5jD4aNgmtsK1upbrCDY93l5rVvRiSS
0iCrx4+2QbukmD7MB4Eaof5UF5jQ7q4BYV+9fOr6U8Xa3aNWjrrz1FX5GxPFVkAuI/fMg6bRYT+K
BuUtHFBLMcmD6cv6jSm8B1U6zRZTOh2ujBOV+zALY2KiSgYhpynLChvQb5HMbT2UCrBm6vwWr7K4
uMWkhq1YDzlVru8w8t00BS3jtYkdopMSAItbIZdAb4UJ8az1KnR0Kxc7WfiZqNu7W81Ke3FN2L02
gY4uGP8IWM1jBx+krRv76iNPZ0Nt7+fLdlGJ/YAPNNQnExb1A+wIIO6W13xosQIDwKdHfBHw3/MN
NF6MnXGOxX59iWo731q547/xsoy9rvDgTo5uOkmmNTU2iOvIK3LvzFHXx3v8iNxkj4qSV8B/ORxU
VhWcTJ4TtJcISnQLLD9HfIJtpZ4TahRziAU21nZVWT88EeXLYan6VO6mrF/0VU1TPsB4ZRbrjlb3
VeAQ5EDT6Ja3ssRm7wb7FuPskkF03zGyT37Qz0y3KdTGB3fUyP6qwq4/5cp2ntj0wtu0L7vPITrJ
fhtboUIiX7qotUb5HFNIfvKWZRxXMT4IHW3akpFujg/2MYfVBCMuFS7HuZi7dpPTZ6BqVwrWf1f3
2DJHbuTdFdDsLbbQrP9Ovwx6WYyp/TWFo/ky9E7wRdQDeRF2htkRzXbsfShkDzFKk+HLMZX74xl/
LN9ZFwwmtPgCJFZGR61jNW5Lxl7uOkO8bHZMuawPS5QuL1IYYzYEVHtfGJPzmRNKRKeE8ay5n/Ex
wMIAwxagb+hId27MIHxFESMplSo7vbUa+JirsIv1uA0tv2ByBha0aU2qegB1EAjoqnL84c5ZcU+4
bwTLmSMMp6rIbSHORSQur71gnLILXpziqRuoC6yhiAiSHSZGl0KBs41eUFnrKHRC/1YtoY3rZuuJ
Lz46hwfYO0myzqGjEkBakSKPF1bUH0BEkPFXjaWeSVIN7I1FDbhjmIkXUV8MmI0Q8jQlu4oTD94A
XLw16iiTbdGEMcf0SqzYHqHbC7RyuImgPqt7kOvpCkVUgLxILQr0ReMi7W6fQCu4OgK0BT1XCga8
aj2wQZzDII+dsC+Ue4cA1+auDTIMH6DnWHJf2BP5ShEDSAd2eO2Xn3of6yw4zVz7wfjt1Tq35BfN
jele4xQDHYC70a5P1FL6ko2djcHGNNY/Zt8SF8mMhlE+APmNk8u636k5hFmds2CdC2PCJdt4Th2y
6zqc2Lf2DGViu5SpVe7qolfP9AbEsgmD3eIKYImzNJ0XLPyazHSYxVABjrtSLZTdkaO0uWLLcbrx
RhQNGzeTV5jX8qKn2Z+Lt66iSn/zbOq9HU6kdn8uGwxuVpj84ZE/NKCIKzdbtL+tiI0cwRgYnayS
1PWexqTW4A1KMtvPmhQJOXhQ/Tr7Sznhzpi34yZF7DqscCNrPHLopf+jhON3NnMr3q7EonhlD/QE
7D5MH1Y97oJXzRGUfSxh5/CDXcZDfj9aqk/OaVv7CPkQ8bMcDaLXRusMWZSJu31J7CuGom5Y0H9a
y/ItZaSD+Z029k7Hfucy0lEu/MAOI+WbqMFHZ0V6e1scxsBjooUeTZhV1FnehxS74NfOxxMZC5dw
vMtDE8Vrz2nZYaOU9bvzEqgKu8J4s7eanVrf4rYLfm/hz4J/7CSe/dZpv3XYkMOokZShe+UP4kdG
mlFxy2mrbxEzEd3dRsLut5aJBETpAoEiNxBnzD9x6T6pscs+Yn8CHoVlnnmq3YaATuRAw3ccuhq9
Ggho/GFcLaINthMAGTieqfuu8BOqA3ZbvOwaN3sLWYK4/8ohA3VyR/8yUgCjUUr64HuJhe2A3xTe
OauCVjBY4cLEJlAVYhxR3Bv0dCGw62lpKDdovSYqA7x5/Fe/heLdZsZEa1lEnB7aMcEN7HMELjCR
wmc45clBmhQ3HlOOSJEzD0PuLe8DSgiG5R2EnUkFV5gtgW1hO01e3Ymylt81nID6GGIYWeJR3opX
kj0sZz3HlYNktPK7bC9gq9+6aiq7fSijZVgXBmxzO5OkI/aw7uZbX009spUptqdNmXv11yKO0y8R
RMYn1w8njN4mw2J6Jc1QlHu8n/p25ZciFpBt+v4hJS8iOmQmz9MjXAdqakh23VG52sZECvr481Sl
6llhrU/9MgwTtJdywGXaXoavaelQrS9dC3uvcGk5IUR6HxflBgwzseVChugRtQIG0+XJnWXZ3pMV
FmiBrdwtrmmezLh7HAx8uBKl8eETM3K6lgHkO+sPXrewKdY1SjvQznZod/5QeV/6uPaRl8vF+egv
EApJTIjFNgOnhqmBt4YEe3bpTllDiYffKEKLDXTkANFljT5wJQBE0609B4yZ3AHL21VcsrVuEmZg
2xF/pp7dBqR+PQSQvm/hgXT4lQEC4WwtEEHIdM21wmYr+jEvPsY4jUTYXE+Aj3Anw2GL3y66g8jP
J+C4SM3lgQM5jTeMQ9zi4Diw6ba1HJxveP+a9FCLBDJ2EnTOBTf7Id/0MPjZ3V3yIPjYLOezbWL/
Y0Rvq7ZOaS8FFCXkbRsngMuxgbVDmYqCUV8m4lI+lfAhvvXaWBXQn3KfynYecMlAe814Iq7tz3jP
F49qMDO3D8vrJsSKwpCjfM6L+dQI/xqiwxD+rWJvnWG86URhpjjUzNyxwCZXI1DTUzn00+dmgexu
qSyHgtwuw9mkEzNmxxUpXrjwu58KeHjyPJFBgC6MGutqK4DMak8mk7m3B8kHMkKp+zjXjiauUPOU
4AwhX8akcYRPhbc4EgwfJqe1g2CEr1RHCOIH7Odi+eL5LTPzkeiv24Rd/Ltrx3Le+Rnm1DcW6hJm
xXOoMrZXHN4ZBpaOuneLBPlBj4Cj2S4yQVaZJbMzb2IomEdOlL7AkFTDnG4t13vsS6/nJCs4nGo0
pP0qlY2VU0/65uQPaRhusioJKFJwiHG2wdQNL0swO5/sZK7kpgWVJaNraBSfdUyg3YYnPTM9rhDV
ONCOyvPsCUcwZAmj7ksyIt++UK/MJ/TLstsZh5l+zJaAxB74Hj9w5Lz6Hu4nLSrQbfI0kBUK47uP
nWwDHKQYzEfMPDa0VPlnC7+PZo1l5RzsajDez1XS+hPmM9Z0+qehMaEbAmUKCo9TRmiMOgbTYGL+
T5OE49hUBUk0yinFxZAj8s2xk4wpcCnAToYIbQLW3I3zPe4QnSJDg76GT8EYP9YeiA6pLhnjvqrE
o4ExjOgguvT4Ar4wGu/VfWOSqr8BypbU8NrE0Ue7n8SykeniHtEapSVKmyapVv+Eo+PMFbXdBm5N
dgZXCPEN51PPd//YNROLmgHhJgki/xWsrnuqnCy9FlDQsATK5Od/lgUxoxgc1L9+KyPKWgFZ0YLd
yiykLv3dP4gnu1AEUbHVvkycteDwPImcEJ5DBod5/kMs1C/yjOQ1V42/EgiMKq6ZQ/+SjGWLGHMX
p+7WcJJmnKY8SC67aewm5zD1cXFZ4Ni9zFE+HxWDg81//sf/+r//+/v0X/EPff//I0H/o+rLe50y
+fo///mriCEX7Jti3nVFaL/LOhypaQL2Olof1B1Ql7CkZZwXnn9/lV/FJmGV50JqhGESqncRgHE2
GyKD6J4sCbiKC+Ob1Xfmlj5jOv3+StcMrZ+CT9knYJ27wqH38XigPz/MMUtijacWkbLGSs/j0ss9
h+m4di1yIbzS+Wr8EYNzAjbOrdd///3Fr7fx7uLXd2gHLlGvPqj0zxdvkiHO0eGTHVGZ7FiLlLxK
rDp2bdyhEHSHBA+evNj+/qL/9mxB/UD+uJyAUCfDd29wmeuxSzxYb0vb15+EgzF2VTfWHXb46d9m
KnJjoec6ysHfh/yyd68RsGzqyDdAYFbX7a4KwmqDVLXbTBGpSn97V67NTMX2AhdnQl+8C/lyIznU
eOBjNhn4H0yYFTeT07y55VDe/v2F6CVdUuhtHqN4F8pW2L4HsQm3AHxy29XEROBOsqvuwMBRZ/7+
Wv8WAMfNuIoQyJCcPYVU9+fvA4UtgStl6K4D3Ebxkp7lKnc0gAUs4RWBGMPfLu7r9cLr62JfkWjl
fr5eVncxRmdcz8DG3+P5aG3dfikf/vquyPWUISCFYLThvntVZRMvnOaKgpM4snWks3CHYBRn3E5g
fuKM/h9yEf/9g8daO0DbG8oAROj9ErctdLClgINXiL5dS88HzG2wJ3JHtXz661tDXSk9vveAZ+i+
e2HDdTRQpsRNLFXhP2V1D+AQ1O5bh0HhHr5q8rf7ZOCSfA6Xj/EAC0xeb/1fjgKLPAAOSFh0Fma8
hyXWVORQqNac3n/KY/zFU+SzIMIOiyYXdcy7t4bHQXcVLmA4gw/ogUAXVgDTmTXatf4PAZO/vhRO
tNd/Qr78n+9KRihT0BBd17LbrCyZimMEgdBYmfuHDeoXC8xhz2AvhGrL7v/ufdUSkuGUcCsGHgMK
XRrsMZ6yfeKNOK4tTfb3uxTXC4Xr+17Io3y395L1MRZDyKdYkYK8n0Yn3rhkhu27Nnv7/Zf4y2co
QwerESUCDuyfnyEif7JzAoThuQGWX/o42hpNQH02xeZ/clMOckrBI/Q9592lYkp6104ndqlR4pOH
U8DRi5BdYPwQ/CE18t9Pa/KdsfUEV4OgSKbtz3cFlRzSTYSlMF44FWTmEdecXUw9DiBPXOjbaAx0
vU5aoCALvOTTHDo0vP+DR6uECl1bKUe9D2jXNO+VmfB5kJHVkIGE2pxhpTkINWZ/2JD/+2/9XCGg
XxaEWPgC9Ffa78oTEZedBhBz1tVSJZ8tA4Kz6iaijWpYZnciKfL71Bj3DDjWXgjDE3ccucsWqF0d
oeIEP+a8Hn5Ay64U/T3cLND9/JClNsNdC/nLHw6s68r83c99934sC5pq7itnnYNXxFUCAhtNRB8Q
dLHFrl2sy7lL8RrGKOT37+S/687fXVn+/GXgjILEZeTKLeaNEB5wlivVnc/gbN3Y/nAOr5QAhgRv
kXHMRaRlcmj66A+/4leLjs2f9+VfNy51/ff/sh0jHnIzB3YPSj+8JaMUj/EWuv8Rk/DmD5e6Lqp/
u18MFFjh0IB9/92iY+SS9Uj33HXUvXhwNPeAMhWwLj6yNSZCv3+6v7qYcw0WhemB/EG+q3nCOu/c
q/8tsGMV22ttu/XFCjKz98apYBbvojr7w/3Zv3qWikkBFYn0A/k+zThEY00VQQYnBi4t3r5kEcDA
jupjQLl+nEn7gowi/R12geN9zUkBwkUmwJbRSPZkydA/z7C+mw36GbFrGJbvf/9MrkfDuxeAqNjG
PkUx6+MI+fldV9fHr7HQghWHsFI18O1doLft76/yi6fAsRRS0HJASSHefdbRMoG+YnuwbmeBpa6L
QUrgyRXa+3n3+yv9Ymtl+7Y52CVP3PHffbvF6Ayw7aj9QIfMcUmq6FiD7qwZo1whCL/aD62d4AUZ
WheSQ8zfb6oU1Ox1PjNvdtV3n1g5ofxMx8Rbh5a2HjpfoK0Qc60vSK6Lz7+/1V98zh4Rxy6dAh+W
/b6BhiGJBrjhWhCFrykADjm1zOlgUy8NwjKiz/7wbH/xFn1ORl4hAd0eaN7P3wohOph5eoz0Ia21
p2bM8f6rO3UxUoV/uNT1T737LLlUaEvKGjrn9xHOpPS0BANFHMZFAARUtGmPRWmaYAJOqNp2dIW8
IRnL+sMO8cs7VFL5Hpwbz7Ovq+Vfdj5InCbDnQlHNEQXO+acsEhqPNFRdejDX789kAn8yFnDKsBu
9OdL+RZe8shLKXKXSHxwmzoDN4B3fEBVmYfw8IZG/mEz+uXdhT5dJWe+Hah3d+c5nc0eyAcj4rhr
thamYjc4m3jZJkVa/vftCk+RV+grXzpUwD/fX0fjhBscjxJnFR+mEXVOQF731tTQO3//KH91X+xc
KpQucbCB8+6+cmy0Nfxjb43gzCNgCPdhqyCjtod8+IcP5FcH9HUF0Dww0kHr+e620OoLv++5LUKe
gnhdKz140AQCfcBY38LDOMFyuBjDaqRPm8cfxjTDkSwfc1p6m+L87+/c5ywDPGdT9bx3201bkAoV
jPhkErobHPr/x9l59MqNM2v4FwlQprTtVoeTPM5pI4w9tnLO+vX3oe/GUgstnG9WAxswmxRZLFa9
AQbUeXSbT90AKfZ/GMl10cMC38NtIYPRXyeD1xsGpfwCskUdQwHoYUgd6eBeccTbWeOtsy/k+wxX
Nfq+zuqyaMYaiFYDnKIE7vuAHiNdNtyrvJoeziPC0coD1ETnfziOvC/g3xK5qVEYy/kFAp3HCeFs
EMVpANMWGEYW2tq3ycyu5ez6Oy/ezTnSPhImKRZ6lqsPV8BxcPQJ3SY/Krp3IjLjIx488xVFjeQZ
liCWE2gVvv6ZSOw2JLRKI62zV3OckaADX4d0ewpWVTtJ0ig4wVbob1zG/mFFYfTt/q7ZmqYjHPYm
O9Qm2i1XFSU00x/R8Tjak9V8GmeExusCOGuMI+nnIXTS525Qpv/uD7oVDqgroyjq8pwzrVU4UOtc
VOaAUgJUmNErJmU62qkCQYBu8eXVQ1H3pCZDVVAWgVYrisu2ZJrRO4D+q3kh1cpnysrJOa38fudG
3JgVZXJoTqrgzUiOs1zKDvoSpKwGpVhXVc8JyEp6IamN/LXz+/6k5L+0unuh+bEpyZ+oxqirjzaq
vt8kpdYcDWAlb2pMq0e4njkenffHkXv8ZhyDRzBUOZUprUKpI6o8iZG2Be9Su1fOSnGxx8bGd9xA
cGq2xSejB7NQch1igiCSH/eHlxFrPbxQbYAlNMpsikLLBXXqvLMCYXDiVWv4IHx1fg+qG8lSp8/P
1ZQrOxXXjbMg8DqlQk6Ny3DWEbQDmyjChJaiMwcwj7JC/CrUJjhGtPcRMJH2lEAg3796ksRs5F8M
w1BVHhLLSSJ9jGg/WO1j7yJOV6AS8Y9Nd/qMHiSaJrwod77pn1VbrSqXIvvTMSzOoFgFbzcdJtqk
DcJqXZL8sMJM/JQh/ocqoHTCnarRZ9fCMYTCNEP6AM0VfMyoQNre/YnfrrYlbJeMwiDLwll8dVwg
cyDfFFEoVW1Ff4dpYvqblgQOqBAQnpBKsMRhgmBjHu4Pe7upLMExZf7QQhBtkKf4r2vSRl84cjBV
wr8Qx7Ekl1Im2Ew+wGf5xSaMdma5OZzmyB6Tq7lcmsvhkCzUoC4BcpIagB/B8ZgPdQovflRGSNlh
gczcq+cnVxSfL0jwGnNcDujYUpW4GBroPwptydjI2g9zZ9oPseUPGGgW7c4MN74jhm6MKbhHSFtX
F6VR9VGGyxLUTzdrrpFRol6PtYOn+H5yDUPFf5gVRf/n/ixl5FluYmr6xHOeOLzieF4tZ0mBtqCN
xFHF0wN0Uz1iMpiQ8QitLP+zw6r6L24b/AMgGe2cn9soL0e2yQx4j9vAr5YjmygLTXVlcWGiX3qi
9SweasPRn9H5KXZahht7hwquZlCVo5RLEFwOpfh6XIamCcShRLOxHqf5BLcasPNcfih8nLzvr+nm
zPiC1JVA15nW6lZJMhEqcwT0BIpzfi7IIIH5+8oZ6Zx0ZxG3Pp9Ggce1XdpOqlht0lgf4XhkUj9m
hgDY10pwMtHdQeHb+EzjV78gaCRtEkZlJ6uTQWW5b8ivGNJxSSNZ0dVmTYYJZ6KsbqGAUF9ScCk6
RxQ+do7E7Yfj/UH5mH1JqLk5g72GJgnE7/bYNDGSOpACPERoyjNKnSgO4Qyzs5ya3AnraQn5OKPz
pJMdr45DrZaIJLdGS9OpMt/EKS/IMM4xNTONKsK1xa8vatlAFrDV7FpVGVKlkdue2j4wkPUYqhcV
UbVP97fT7Te20e/TKeXReeYGWW0nkNcBFDy+cZOlqEP0BNmvQdKOF3SC7C9tCxPzGo+wCz1w3IAs
74++8Qlc3plkffwHb2MV5l1hj/ByKxr7zfw9QP6Yxgsm0xOUJkLg+f5gt3kSUUijTcu5sQx93X6W
prgIIuJOoQLtvmLIhciOmIern2GZS2FNPBRBhphk17bxyQKK8Pp6sOAQMT6/wkaQfXWeUkqkKgJP
3dFJ4v94EDUvOLT7CMkm5rv7U709QIxEQgaFlLub+S5jUldhzZdY4G30MYdxXIXtJaLdubOhN0Yh
A+OBKVMDehKrr1cpLjLaqs+Czi60X8x/HhUdqdT7c7kNeEKWIOVsoLewXZZzKdCsRUl6RJ5VynlN
odE/2Fr81Rjm+fI/jGST4Rm87KiarTLZHtEy2CsDxq6AkfEzDcRjhvgweh9G+nB/qI29SO2cR4iG
SjWd9fUHCh1saWypHYPvYwNLorPO5qgPL5pOvf6QGU3yMZvg7TWir740g/36SjLqc0CGdAAKNp3O
1blHoJf6TgaMCvPC/Jl2+HwqBnQpE3U0T/fnuvUB/4AW3D+fb90QRAOm70SnD8jxVNCkEshkcN/j
t6gd7nUm5LItIyzuuMxIAllUBKVXO9LxManSJtiWlTEbH9C7K7+Uiq1/0RXwvYe+dVwvK/Li1dcV
o4Jc40GpUTtbf0zkesYxDcz+OAKlfMJYqfS0wbX+h3OAwR11QIknoJG7PAfDhDG0aiLRDuMQXdDZ
QKvVmOsjXn6vL1IxFd6TxA8aq1QEl0NpOoxlQNbAngSWJQKR1hNOeNYhMJBjef3mkLUUCSKgA26t
zpxeN5gC9UZ/rPxmuswuytghjeJz2o8/7o+0Fa1oxHHNSHgVzenlpOzWyNw5xW2jqsvuoa15IecO
SP/7o2xtdi5Uw4JbiyqmtYpWpeFT+ovhXlYOtiGo8iMFXVvVdW6LfufyvBmKSZBV8xLG5AuEySpL
mtFZauwOb1fV6sUFe5TpWg0dNQZYSKf7s7o5V3IoVs6mSEqma65uLgUjb3hFyB0leRZcgT8HSBC1
4Vs82Zpvbm9CSY1x7Ch2ZrgxrE2Wi70QXQSumXWUpJXNPijxwuQKIKtuv2KbqF3SLNF/IbnqFIhA
WdVrzxkPhr8HXW1+CymcLAjHGS27AnKajsEOqhzteYqG/np/WTe+IJ08lxkaQGjUGyhSxBNIRzPh
WCK8+QhiGWVOgZ8bAHBz55zd5HlyVkAnadeylgAmlrvfB1wSGWMijTnTEWs2pF1NAwEe4AvKpex1
+zt5WPJhFM3Osbu56VYDr7YOmi7A6s1wPratNpx5B6JeFFlQNbU5Lh9RWw89lLxg4GM+/ExjOds5
kJt7iMuAg08Hhcr0cuKI7M1t7WJ1ooaYUB0iFVlLLwjT/NlHIiCGolGhDDIhcbFzxW8PbFjoTtFF
I+NcDlwLDQlWnLbo8iX9Z1Q/qn91bIguUGGEV6liviSYQL7+oMoeOdVArj+AYKvVHkrF1XK/kLMF
xH+kZNVkz12b58PPuc+Vt33YxAoV3KL+eX8r30RXYEW8gqneUkAxgNctZ2sXs1lNKOAckV9QZtgk
Hah4HIvFx9ePQ9JpkG66gEnXvTeuC71yavjTNmUo6agz1f5TGMJb2fl8WxMitFK54MhhwLiaUNTO
wkz9RJWayJi3FvgvzE2/15/diADi71FWxzJM0GhH+EM9IgfSXoTto+IeulKFSLy6JMIXIlmnRwI5
kwbN6rpAR6rK+lAHdGMX+rdQmbR3eifodoEn8u5/pI2tL0hqca23Ze95jaPDKMdx89RXjyi+obaH
ZiWq4MP0UPeqcw1w1j30iLPvfLCNCEe+Ytu0DzTEN+1VJqGKUCiYbGlIzGX1Tyov/6KIOL8ZiAlP
UPBzz5qlt5wrEJW/P92tj2jLChfVBOr9662C2V3QZgm7pMvs6QItHSPGGJafjtbOzuW0tSvJ2oG9
URmxb8CyLr2eOrCQCKEAXlwKtag8QVFhJ2bKKLFIo9kqFAuB8AnYi866cyhMJD+rGRc34NUT6pGi
epB+t+dK2l0O1aTvNNS2FlBWRCS4U/A6XsVod8QyDpsv/VhbeXYqwm464/w1XeA17tVBN4cSBBCV
dN3iObmMU2oFE4pmk36sICWeiJYIE2JQhu6k2IPIbq4itx91RUqDtCqWQyURaP1MpPqxwRPzARKD
+VDinvI4wlz8Z7CM4HJ/G26dOj4ZkVEnU6O9tRwP54S4bW2mZhj1rwS64jVqYc0lOOR6LYYRmFfP
xc6YW3PkyfOnbE5NZQ0ZKAG8B/lI2J/cVj3OWpXE3lQNWQ6HHh9GRKjz5/uzvO2MsDldrjbQMwQX
+LLLaVqFjSHA5BKYY7eLDmn0R/J6dLVzgnwywnWohhHnnHMUWqjRwTfUzn6hQjO7/0O24g3z5gkP
7IsmzSqeJkLDJyqMwL/Fjv5WwZBFBaNhDxfKacPPvGgtqEvI0vdNbezB4W7H5vwTYDHyo5xPLWm5
BqUS2GM/+dh1FXHldaY5JujkHXT3DDep8SozHE5t1iin+1O+jT4Ma2nsZVNistYPXQj71LXkxY63
unkSU+y/JGjfXe+PcntE5QCgvXlJc1Oo68klzjxhJDeCpfUtAk+AmRZyL+exrL68eiRhEgXkm5oc
bZ1M4ItOkW4UOuxEQz+5yRxeBsetLto82DuTuj2cNNIlcNexAWPcgMwCO7KUvImA5rvIqht5gXq4
qiBLlTv+GUCsgtRAswdUuj2d9J0BhfLe5TFKG2S5TToBmbuzAPHB3YyuZoW3bY3N3HVsYd42ETji
166nLCfxnOedSK9pvZ55nyQN/lPIZIVzB9d3rIkMBQ+P5wx8zc5mvD0Dy8HkNvqrRVh2fjgMEkEk
6hYhaqdBKyLoDE+drQGrXnj7oiDEZ7h679R7NkKQDuwLMQWw5zLRWUXaQrVaK6D3Scc9Fi/YGPZH
JTS/5oqFW1GJ7CnCpNjHjkiYVjWOx1am9zth8PbT2lyYEKoku4QAIPfbX7MvItcJW1WbvKlW3Edl
mILLlAr/mmTVjMLQtJfS3R5KxqMPDY2FAanALMdLkXBEAsidcNLR3RcqziNmaKHhBWa3V2y4/bBC
Jcjomm7zLIaIsRwKNZlxRitj8Kyy7lE17Jv2U+Si2a51bdJBGR6t7xiv1E8Bbuw7m+p2WRmbjwqy
2aSysqZYpZOGnupYDJ6DVfjLAIPmmlOQRfdKby6hqnU7mfLtssq8kUYw6Y8DhtFYzhXHnFGxIzFg
iFgRvN14PCCngdGpWn+9fzb/tDyXSZ2QAFeuTlprsue1HCoNa5eKfTB5WMci0zhk4IkOtYlVKlA/
o/vco5n11kZp5x9QuRNa/zHNkYMUiMajAIPdw5Bm9k7v9PZCEToBWCVpllfZGgWIeFSnAiNGRcVX
MR1Ezic8GkM+/b4/d3kVr6YOj8uSiQolgJs4CE8c1y3NRF0haFAQguquHgH9VNFFw3cUbJoBwAGm
lOMh19kah2xCN+/+T9j40BRd5OgU6xCDkJv+r/Nquj7asYnDprbU5JkUob2qtaU+Apg3dh5Cm0PR
T4OCQ8wH+bscqokNspBGGzx9Vlq80PJQM49h06D4LIyh23n8bARDisU8uAyQcPK9t5pZ2PMlVCRL
UEIalPzY6Rp8aTR1Hg0oq8e+1eCtG1N0gSXsvGnmOngbzNoe33PrC0NjpUPkAOOGEbSeMxqCulaM
+Atp2vOkG/jERFTu8mxGrxA3WJQudcVLU/j9ZDHdx/tfd3N4zhXBw2I/rx+8Ztr4YULg8DQtsdCg
1GgoJz20aCe2RvQSwccDsu5QeSixiVXEq/HWDt+AxrIkBcnX4eobtDbQjm6sRy/os/JHiWPhxfA7
6zB0VbdzZDciJBcPexlOKFWRNakl0Dqn1edhRCYlQUoDB+XrMALyRuomQvVGby/3l3ZrNwM8onNL
J1MjeVp+2RhTzMQUbK+qd8ePNgN4MBzbp7iM9pAcW9FIFkdkugTWa72T207FODIC65gYpV48hLmD
3BJGaBgP3J+TDLWreESNgnsbzisM2zXlVaRTXwYFN1xRGc4T5qjWyS+QISq6dv7QWoheI7flnu4P
urGQXNyyHiORFfofdMJfEQidUzEECYJ6dlAOmIjhFeSVhjQJqhvEv3bCwh9E3HqO9NiBG8EikfyD
5XebAB5nuTph2Qz6eNDQO89dDP/mXBXnueq1+TT4UVugu5xNPxBlsNCWR24Vwd9KytEMVEiHQ6vG
yIEmuFq8AZ/dThd6olpwHjqk5Ge0Nr53qsBgFuk2vhG2Mfb8TtECxT9YddA7J5Tax/Yx1qPihYkH
KcrM+qs5o+wVg3yH9MiF6aCvyk55WNSpsDpE+VDF/KAWw2MwILeIh5Z4TE2sFF79FaHD8doEJGtR
MJFf+a+viLBf36RpavLE7dyvTiuC5wKBgm+G3s87ae7GhoFB78AYBUwAfWQ1VDNU6CyFnelVRuZ8
QCYme2pVK7/aI0KH92e1cSBkI4uqjE1ycpPNdk0In6xjKBrh4xPJteNp7Rw+xikNOniX+rOO+dHO
/DYiGcklfU5WkhaaufpyxqzXwkeSzMtyO38XiegBGwuSsHoAGd+2exjDrTn+PdzqQOSpfFJT1/Bm
/K7ca+sECK6pM2aJB7fhqurpkOJEY5bq6f7ibn1HJDLRDOD1SYl0lWNGSKciN0iRd5hG9VtCteZr
pQbVpzTJ5rf3h5L3zOrQ02HhhWACqwLVs5pjo6F6EtCi86ppVk8UETHz7ozfmOxg4jUq+rHAAOZ3
1dCguD/wxuIysAC6ycfUIOUsj4UVo6PV+43mJa1Ah2fQlY+gpn4Xndq/GVtwlfak5TvrurF/XAo/
VHzpuxPjVpMdnBLpZMGYvV87XBQIlLxkgADjQ6Pj0pRPjjjfn+XGl4QmrkrACN0WCrTLWTbIgrnd
jIDpgBbSN01tmzeTGWPhSytv5325taCSxM3XJIhT5loOpaTQwzIkH5AdbVXUQdt6cNp3os0FfZBW
14967ThvhxK20OvnCLXRMNBgIpOy5Kr/FeCiitKPQRLp1b6PhVCLSurHKlVq5NXcrN5JZrYWlM1K
QVFmy0SC5WC10Nskornu5bnvfDGKqcBYIsI0wnaiaSdH3DoblrwOQegDFlkjbhLs+1osYDRPuH7d
4AOn9U996liodfEQpRwjIwFNL/2EKkC3A5rfSFBdAD/kGlSHGX2VIBJb57iqTawNrFLpHyaRBlfh
ozV/rKYAnFib6ub7zDfsj1lvdb/zhvrU/e+6NX0qlRJFT2eSH7JcanxBhTU0leHZSYZMe9pY8Xgx
i9T6N01q9cHCdPwUgvzzmolH2s7gW9OnXgPaSTJKb/ALhj52Y2EPBmJhYZ6eJmEEFWKXevUhcYHS
moWfPGEYYHs8V/sTVPg9vNfWRuN5iwKDVBXiMl3OPqHrXiuoDoHoNHKEcFv1EJWueVWQ5/gfggQM
YYmeJz+4SdBDLYlDgV65lw0heo6h010yPF4fshKnk/vfdCsCMgSgJx7wZJar46MHuYbMWWx4+NUb
wXGgfPIrH4AkH/B2GZ567JpfPyRSC5wfaozgktGmWS5kYBUlWmH1TFwa+rcdnMkTvp2Y1/Cn47+l
j27Z/TneBkIHXSvUJaROkpT4WQ6IwHhtIxQ4e6mmx1/Ba6By5SvaIVGxc8rwSzwgwzzuRN8/d8fy
IoVsbNDFkWIPlEZWp2XUVTygk35CATRQC2/sR+1pMC3/3wFW+YfUn8LnNmhQxJ7K3L62WTy8JDge
X6beVf+7vwC3W5cskLSBnj50t5u+ao/KKSIRCpU/zAA+qtCIf+TgBV/KvMq/3B/q9piSBUowE1cq
r6J1+qAb9IbjOp69DrXt05jp7inEr/ZUZo310fW77KQOUX3gdhXXJhv90/3hb7ezTEKJEHRYyZXW
sPMAprRNOQxVDEQUc1QbEiTyYlANJGd6XT33vVvvfOiN3aUZEjlBGQwUurO67RxY0j2GhZOnSVpG
n9r1yegU94RNy/wDD6Tqkuji3f1p3kZiFJyp0jvcsmSa69IxJmXa2FVIFNZNFH1KM/1t4zvFeyKh
ctWGEM1RHv+eQzK8Ey62dhLBD6wwKGzeoKvJBhmmnW6YqFivon/UjnrwpKRg+5M2CXYu9lusveOQ
uQCtwO+HnbQurDZtV6eDhcGFASgUQO0QozCfYCTo1H7xhs0zHFIsZr1YH8YHoQXT+4i86yNyq3ih
tmnyolciuN5f+K2PTdOSaj0wLDKA1aHGXSzGzIBQEs2QDTAFdQCjY9wUHH3sLTBXQmj4IXctdN/u
D7z1xUmlqNbAlwNBrS9jWFxg5hWPw+w1ZTk8Yxikf8atNX1wGiP7bxpr9VwgeHDWEnPY2d9bR4rw
BUJc531MiXs5slagj+VX6CZT72/fjI1WMFdN+YIuVvtYh4G/E0G2thiHmDNlgcWl87UcLwOoO4gI
e0roo915RJX6SOqHUcToFDsXg/xaqxBNrGI16bgTr9YV3SLDiFc6ZCKRO7bvaFCYCM63w6dXfzrq
NfJNRV2KfHh1ZipEACeniSfcO7OxOuJXKB6qHMEcTUnKM5KbVJGaqMVdFJaHsrNvNjYsmRrsX3Jk
nlZrHDDl3KpvqFZ5czCXuGdV1YNVDvqbDmuyJ8rl3WHUxuL1UZh0grtdgpXYO6tPaNHyt6Iolwqq
DZ6uponlBr7QZ7W3PjlJpF/uL/AfvMD6O4LWJX9B9sDi1l1uGQM1Wz3B3NGjUZocEX9OTlhVTud5
sOx3pdEV3zWUn70Jz5TTqOKKeKpr1b7goZl8jLoS3XoUJc2jW/Eo2vlpG7uZdjvRlio+buzrgiSp
HH3Mpp08uxD628RV5gfRd9UHoG/5jwBXuJM6IaeaDHX4teTV+DPG8kdFNNIszjheRqcZ/4Dnllh0
VZN42NkdG5V/iif0reQr2KT6v4pnEMLLWRj96A1W0SCtUw5D6kXI7HxrVEMRZ6Hgk/poo5LxcwD7
HxyLIFef0WZGiWBnpTbiDCdQU2nc0ZQFRLT8iFlMcTgsqP9bPS6VuOslwblD4flJdtrnE2ouxuOE
3drVxiMZwXM3/9lNUxmdCrTKvEoo+Qu4WPMSiTJ7TuoBE74uUaydrb2R3xAFSaTQpJTNAvn3f79t
+0rA91JHL/aLkRL9bEZP+lRkT9yV7nek3ZHXLVB7ZynzqTyo7eR/vr9QGydakgdoFoC2N4jIy19g
IdaHY6TK4YosrP0C7LIf8TXoP9mpQ/OmbxHePuHW57z+HoBxxZCStghwZXUPxG2l93Ts8epTuhK7
0Rqb6F9hbShQqHXgDxi9i0x/ePVk6Y9rJnQrUGzG+tFr+RrmWNGgejgO1eX3QJnCa0zXs7o4eAVE
h6DBLeoRp5vp1ZVFqomEbSonBDGO23KVASGa2CLlVIbqpKzwwXFxajGSKoXF7CvzFcd6o9gLFjIu
ruIYKDOp5EqPnrRndclD/9ShTCfo1xc2qneaPyRYDHblk9tPPwwwSOdY7d6ObtJfRnRWjjSAuw/3
F/w2XlGegGDHPQ/qBDm85bxNI56HkEqtB9JM/0KxyIJNZyHg1ORoed8fayP6gGtRSWMlCoPm7urI
hy7vHXXmsMz60BRPGQEq94w0FN/Mrm7ql2yeJufsmvVk4gsPyfHY+Ghw41mTFXt07ttcADCI+EPo
Ir9FF3M58SEykDaBjIE1O2Hl0FRaeJmxzNk5vbdRbjmM/Pu/4kc7lHBLHKPzgLc5Ac6kTvfUlDgb
4OnR/OvGvXm+v8hbA3JgqRyBG6AhttpTbWx31pglPV50UCadAscgrEwhUeGAePCB2+xkyFvrCGJe
fk4KCqjZLSeIyaYGIKHpPaOvg5dibvKPujXuXfm3YZhSBWoZBtJNZInaahnBzLlDnnU9VgJVc4aM
mdgHFwuat3Sq6rez5fpvq0QxXooyyDy7V82391d145gwNtkNCaol8SbLWVLaCM0hZvwwa3IP7y2c
xtumeZnmqTrdH+o286fqZQD5IBCROa3ZD4hZd/oMicbD1inBIqWMlS9xpovHQNOw9qYdjxNIrvu/
eBkke1W3W9E+WXOjNIT+EP2qm3ZApWA1EOgtE40wtzjiCOI/iaFJnnK1tSuEj1Cs/WOp+DXEK/no
m2X3ua26n1nYGh+baE5PSRmOCAz24pkeUfv+/uJs7QPIuEBmJb8UtvnyOxThaGIplPW0sruSijYi
Q+8Vuwgvk1IaBr7RjkDvrh+QMIoN9QOi7tZO8rm138kDUEkliPFMWv0C38lNv3b5BYOFA+sh9DMA
u7HT7FR/t44xHE+g//BN4dOvwlOCtV6v4zLnKYraf6oKNcFpEhPW6eLOc3XuaRs/3F/azYlROLP/
cDRuu/ZRY+IkkHOQuZi/qKPuvzFsHin3R9k6SAiEoMFE0IDhswoX0LnzogiJh3naqqdW8YUXZT3m
YIXyevwORQtQ8VRM0Jrj+b7cK34UEm1DgWBG78SXYhhczw7V8OQHbrmTK23NCuEgaiSUohh0tSm6
QivSyHA7D0QpSq9d1570UMfYPAz3KjJbG0MQ16XIok4Bar2AbVs7pUV8nzA4e9LVNvYw/s4xe45t
6XIxvBroT1YA1kviVADfr+9JGht52eFH5PmQiND6zupLPVaBp2Hjdr6/NzYin66SZIOx4IFCErj8
YACgjJh6Wu+1wkFy1p/dY5ArMeCRvrnqgcsjQTGBaw6Jv3OoN16UKBMR8sAiyfrTWrA61ME30Qbq
PFMJm095MonIw5RTHLQIYN61Kl3tGzLTOGCreKhNx3CgnMor1MylwTqmVOzmDrcybrBrUEJG9O4v
zcYGk/hVKpxUdaVuyXJpiskpG5ppg2fidHCZq/RbiT0QeuH2ToDdiAKLgVZxp/F5wg8haMoZ3MDo
oSKCZYnRWs1Ote/2VcMTFG4jaQM4KDoSywl1GHAPncI21udZvbh9X/Py1ZRTbaIk6Ki5+kZBT3Bn
0K3bDS6lTWeA9xSUu9UO02kLdEaDUWkX22FxnJUJI2ADzdCjM+T6D6XMVHQs1NbwYl6aA1Yvhvku
N8ryfVlNKFITObqELMoPnmKenRdOzPjl/pfeWhhQ9LLrRkQx1wI8CXaEtlminBJriv0xxZT1ZESd
cgoSl9JKPAoPM217JypvDSpxgHRVqd/cKHKiqo//qvB7z2EzX+Ow+J4Cczq12JM+YB6G36sP/fP+
RGVMXD5+6ExwC1iEF40QvdppftzMsG0UMg03yL/ZRf81QSDzEpVt/qy0vf8QaQKprKkunhI/+XV/
8I1uDdkxxxH8o/RBWZNrS2fwW82W9yuUgsbLmrp4E00icA9TMVmXqGjTY+arw3mMtHK41ilwoaHJ
AbvSRN9jOG3EdPkGo18D5FViMpeHAZ/LNOhTjW+eNekDIXZ8MwT6v62op0d7rJrL/clvxVm0ObB+
kRkeEKjVcAnOiUqF98Q8W+1vnH7gL7dZaZ2socKXHQfT6ClAIu7NbJXuznWyNVWHug8tbRpGZCnL
sWdDjQsstVtPqyb34oYqTtEWOicH162zU10NO50TOZf1LkMLmMtEXi0wf5bjJVkZam7HeKSm4ynN
8DxW7Lo4J5bodt4IW8sKmZayLzB4/meVb8T5PCUZZqpeJPQhOjWOhQ8dxVDsu5rmykOl/YXqMx6m
wLT1L/c/6cYBljxGCeoFpHjr06IHRZIFjN3lin3ulFY6kGEf/OLwp9XRzOP2cbQr53R/2I0zDHiH
pifBQ1YQVl8ztKqUo13DgA0iO78mqjpgWaZQQ4h8ZXw/CmOoLr2uGB8msOzoKjTm3otlY9VBg1AE
tmVTDhnv5Qe2MfNzZsVvPMVpk7M7pR9E2WNvPevdWS3d8gHx/dBruLx3TtHGzgIXISGuRHk0glZF
bz8StTu0aespceR8x5vWvKSTXtKkyvekDPXNSUKTJQVAURja03KSuTo7/qziuzOMwvpRY2D8SGdK
v9R92j/MbRd6YWCHR6FF+ecOS0QbMgQwjVk18UBKHL8PDtAThod+HA0vD4AjElhz1J1Bnjdfq9II
8UzK7X8Gf44MBNfn/nsGm3tgPefhsUuj6kiYsJwDRSlc92K7uoZTtOetsTlLdBNl8Q8W6xqX6Tgh
lrbN0OJHpRQflXF4TFFlm6CY6vWB3vqk4Fs5zi/UXKudx89GWAK9xNOH0AR0eb2RddwNw1o0rddi
V/WNyPmhMoqgAfwKOsEK9U/3z81GlkUFTHI7ZLy/kRzpqtgJySNbz25KXtHwFTv9kOV7+ilbWxQA
EfOCx4Za2mqLiqrx+zxUWk+tOgw28iSLMJArm+mxdHD3vD+nrVgApFbeYih80qVe7lFcX2Mr7Wde
doo5faods87fza0PpbwbGuNloB41YXnU9nhb8ro+DQkWffd/wgZhBtwFQgp0LhEYp6i5/A0KXgt9
b2jwKzWrGhH2RzkWvYiy8Z/tOQfvUgdG/RmVEDN7EeGkS0vwPkAxpNV+JuWU/NKibPh5/0dthGZy
XNpBJO5gHdcBKmzctEoNXIyBWg7PWYx9dd9a7TkL8ukU1Y0eHlDT2RMu2xgVPrFEL7nkVvSjlisR
6omL96RSeX3Z2F9cOGZ4Dla++UEtdXM60DRxn5KwK14/WfrGQFYpYBncuavrtnbqHtwquth97KjN
MYEt9JwUNHCOLk4oJ7SlgWpwU+0c363ZSjlAYM+UB7mSlrM11EgLbX/Grzy33C9WpY88JEw/hhZQ
B+VZbfPubI/BuDPsn7LjKrsAdUIOJXut2DSuXjFqrtWJoyug8hPO1ouhNXjS94ab/pioob+P3dpI
Dik072s3mbl90BI6Cp4/xJUO0j3EaNZBGtfTUP1GlRHaAhpmLdZkh7lQgl/39+FGMPjzdpTNbz7N
OhPSrCQcSndA6KrOdRyIzdSNpre2gTJHhm1jV+8FhK0BCeO0GXlYE1pXNzMItpKiOspaqijB+pNG
p091WkaPWYsgwvH+7DZ2AIeLOoXcAmz51Q7oRqdxQq57z/dj60tT25+Kcs5eHByFvbHqy3NUBXsZ
wMalgc4dmd6f6jcbfrnrJhqVZlKKypsKBXuYOG0EfuJqiv6sXQ1fKnf4H8rgUJKhkcuHgiwFLEfE
Hdmc2zarKWSFQwJ/Ip7ba+iMNHGTyEUvbdaU8EUE5pA9DnNlKvEhr3X93/trvfFhYXkjkE2fW+bU
q7WO6D74WV1VnpYBMJ5EbRyUQBDHQgztzvfH2lpj5HhogqN/Qoq32kRuSkGA41x5YVz37wMtnT4l
ap8dGNq55HMZ7lTyNvYR1El8IlBcIg1Yq9AKk1IHGBRehKlWvUPuD6fQUY3DEXnLNv6nKn0yPKfv
98g3GxmBVKyBaEgijQ7Z6vY0Ui229IbWWAT65hSiCeFpDo/j+6u58eWQlqR8TW/BQM50FZ4j1Y2E
m5SNlyZdAcXcnB5jXN+PoZtUr19IOl80Ecip5JirCc3F1Ga90bWem1tVdQgSgF1JETjvWYFfcIrE
GYZDcHr1/FysHaFp0V9E9Ww1PwDTaqE7KDH7eT2/7SdcbpEKVcACavFO7N/YmEiESKWs/7/aV0M5
SYKcf1WSwnVt+HvIsvqkxar6DAVIvM8LfY8MvDUe3QaedzKLoHK+PPpdmtc1ktetV42maE9crPF8
ZY3dJ1Iq/cPYdNZefLslhNF8gHwG8Ri2FC3S1RwhRkZpP/UU6fQUuYNBIPJwHqiDZ/Eh6rUi9qpG
NT5pkZiTB62nqHsOpqq9BL1KomlWqm8g1lVY+o/aGkV9CVQr/uX4Vj2dMzQsyQeGOs7ezZxHKRhh
+G+DJg/+C9uyxQ5OcQvwm7PzJS2cLDu6fq4HFyelEbiTNt6ceU4CNzhIInDmVJ9XUZWn29hZUc00
wb28i7mivNGo1UNamvM1tvqfrMOn+xv1dkgI+ZQlpLobXJS1Iko4g4BM8sLyqrhx+idASTzfzBTv
+gM1gno+KwlpzmMHlGcvM7yJNHRP6b3wdOUGoZG2it5NjMvdNAWW18RoTJwC6XQf+WyA155FOQ6B
lPcAjXY8MJYbtnF8PBQqbGhQNhmmw4SU+HFQUuN5Gp3sx/3lvDkcjAXjBUSiJPO6a3EVdDpy0aHP
7sWG718coxRf69p42ymhfyqyjmvw1ePJTBMMMO9FlVLtcm66yGpMLVlDCkqZ0h0q23d/h2HUY76d
soU/uEaO7sH9QW+exxKDS2uf7jMI2ZtKB0bVtYY5FIOqAdroatx4cxlnXl1HnTcB1zlaeA39owfG
nkOM3BKLNJeRYaJIPhobDuXg5XQLHIa7Joptrwkr5VMfAFS7xkhnHPWg3DWj/JOqrUfjWyJnSmrF
/lwtbqN3qYofPLQTF13WQ9OG5nOFQflwIOuI36kOJMeDrwc6z/NKR+baCmPlH62wnPeYyWS/9SpD
+oARM8ODIzNLkGfehQ9JXJP2uliHvahJqCFT4YfjYxdDmjrorQpcUvhtER9UBSG+I98v/m4XyfTt
/le8rTzT8FBt4D7UzSS0bPVGNUOLhA2PNK8MIvUZqoA+HNzRygp+Zh3Xh2F0OuvE06586qwarUwx
WXV8UMZItPiSGCK73v9Ft9Ul+YskFZ5qFk/VdVNdbcywpjxZIBtmRsOJj5o05+j/GPuS5dh1JMtf
KXt7ZHEmYdZZC04xD1JovBuapCuBBECAEzh9fZ94md3WL7Otq5cySSEFg3S4+5lctpIMLowOAI91
xUyiejATYuTDy28P8w7sIRni85KVW0GfdMhq72ILHHgVBzDl1uk6W56VV5AhiKTqOb+q1pLwTHeD
5R37br+JB7jVi0wj5ORpcUK4YEnhIR0DAc3DrlonWiFmwLch7oFQ/+v//Z7//Y6GcQcs1KFfhSUL
NtF/vaMX2UJxtagmhfovSBbtyG1XD+A7rNN/h3T9e22CAglwDkYhQPn/plltO+hCGBxJUifqzHs5
egEEXIGNYB54+8UWhsH/pk78X+8woFyYEe6tAgxZ/vrmkEnH6jsLNnUGPmU44cGRlZ3I0BhB0zmq
LiVtZMUlX/1sBYFjq5aiSMpQV/8gfP3nX7Lm+z+z5790s3QV/N7/5cv/ujTf6jZ039/D6aP5H/df
/d8/+tdf/K9T9dXpXv8M//pTf/klvP4//376MXz85YtMDdWwPJjvbnn8RuD08OcfYN/6/pP/v9/8
j+8/X+Vpab7//seXNmq4vxqrtPrjn9/a/f77H3e26n/+ny//z++dP2r8WrJ+f5XVx7/+wvdHP/z9
Dzv6GzwE0BAD3QPS9qcB2/T953ecvyFzCAs77Ougi3Xv2kalu6H8+x++/Tf4VGC4vYPjyOi98/R6
eAvgW170tz8xNByxWC6BD+3+8b/+ses/yuo/PhJch39+/R/K1FcNEX//9z8cWOr9pdrjYUBbABj8
LgnGH8PL/vX2WeB5QrDvV0nV6eimFb/A3YduMRE+o+j3OwA3bbxwCy4EFUImOhN+uHUTXavaCjNJ
KE+76NPyxEPVVhmb60Q0Xn8cG40xcfBOq/bVGUyDQ1hz7JJn3P+wKTqHprRg86J3aw/7jdFtwPWc
D7Lrt0Bw/HilGYdkOKb61DF9QkRoDJjyBDv7X0Ftfemp2HpD99MTegp7d2814WPpjLnxslK+lPRb
z4eRvgyrtfULyP33ildHO3oWrXtGR7TErYc1LIIdChBsGhW3rv9Fm0/8d8nITlYgFFBfpPJW9XVA
JpTl4GniVVy1L3JUu0XMWWRyF7BwjwATODAmfL2t8uRA+jSIAs0t+eLCel6DdTfR9RzRJp7bekvo
0wRaXuD4F969r3DGapDGCmvheK3HGFlJUGafQIbsggpOo58AMhbzgod7g2sJR4WYVqfZPTvDvrVQ
jiOl497/Jow8qd44SQ1ds/SuCylSm/RPHfvAIQCWacLkDbh+Ih2+tds5X+D3ooLiOpVrhl039DbW
qfSa7WoxD4xFzz+hv98Qv/sqZrbvXZStcfZTmLYfQ2u6lEsXz+DpjlX1KTqkmnzoRrhQ29XJAqBB
EVApnE3FmodF2cgdJ4lLLt7Am4RN9bCDzTJ/YPizJTIzhLt3x2vnvHBUf+MvSTNdJfwgeBOrcURg
AfB5WdJyh9XlcRS2kwjCEr/oHpmsgH9cEYOYlSEO/q67smCEeRr6MMj9Nr2LgMSG4yuy1O+zZjoO
g+WB6ejgjpaMwyqKVbRiVwjaCY6uvJmsx97HRV6FeHPn5Z4BohNvtX9s69uzhzB19Hha+IvV15h4
ZNKHddKNrw3ovruhEQn3RWpxgUCvxXnuizkeiyCeLI4IZSQwrTs6jDHg/UPltRyWgxpZxyc3MD88
nM9YGqeq8yHp0psClom+eK+bLh2BQvdRjXmhR7dwWMobENMU6+vU+B+Lkc8do1vGi1iaOvWt8drz
Bh4l0RHiqgSjSBYgXFmVv0t7hUeDfB0ccysqtXPkGGPSSpdlONPlScN01av8hz5ssLaTO0RTbCd3
Oi3a+kKg73u52F+8e6PrtifYuA1IDqu7nadfwi7cjyqNanXp/PBmXBAWZ6ylagu3YYCAT1E8FGP9
UzIfn8qwVAl8Rmzc5QaUYP9s1nH4CJ3ui3Z6DxdofBhDrkqrw7Sp45l4WFSW7T5aOMxwi1ca4SEh
vvvTU+sbzKwxrqKRZtJGmSiqrFz5wSEyw2Yz5ay+0rXMrDl6mA1p89pfG+ADlsrtab6FnL1TH7tp
1orwQhbXQZJstCsRTZwsDFq/JSIsn0t5mUOqU3vsnhc8R92M2mDJrTXpWKn3tckq338Thdq2CJJD
EblVw5ddLLA7qdc0gO3J3JSfdtSey3CJnWk0SWnWKhYS5O6KEJSgwlsvEgzeR9TRCXSy5WgrPNbY
Vf2erAhHOHzAQucAn9r2pktyrLAO2aGge5t2eUYATLJ6znhtWfhW2DV20dq7iRD5o2tVZR5ounEk
uxZdRw9EVsZA15wHMFqx1xKbFWkjKpijfSQnrMtZs26LLoS5K4go+Qrf431oJg7cpvoFK9uDht2N
0cUlGjWJiTgCZ12e/Np67eRyFZyDIeOfbeSBFd7BELamzVh9DyV5XCforioafHcAZxKEIEUQkPNy
S0GnyiYZ8X3nwTyo9ufraHzy7gLMlvjgI5EsvmOAXJoBbShv86CF/HvB0+SR4lhMa3eu2naO6xHI
XePJY+gX7bYYlglp64sazkPrVacK2TGxoEh8ruBqDNULQkojmAhYjfscgj6844UV7KKBBjfS+eCH
Iyke9ds6FeiS3gaj+jwI5uqlG5op95eyecANwjPEWFRHZFzPB4b9dMp6T28D2WskFjRtJhlpoWgs
V9hsBAVORS6S1l5PwJDzdu3w4ZEoJabcMJckKGtfvjVBEMC7JTaVJW4sKiBiMl2UsbLRO3ttZOzo
383AbjYhW7eFKmNxHvtKu8fCG1iKuchkHSrWtQvhBheMNFDnzvWG3C2H8bMkCL5apbfYu7uyPkY/
4qPeOuocThEgmnVsL4iqMNkSPMEisdlBf4D6uMAVa2Y/7v34Y84vT1lWijTPlE5uvRcNMohkBCvT
qolrry3iZRZiN4TKywKz1mm5iPdhLq0cnlpDHNLyVTIZL5Z7ZDPyHbwlvEE6p05eyMXXYCkSN2Ti
e9jDRrGu4dHY8rlJFxsImtfSCFdG2pup1UGO6462IHA+a87b2GM2btiglTnR/dX3yJj58LZOvIYM
md/UwN7a+6u5xoJVYVdflHI+XFvOG7+BfLgvy23dRk+T61wwEk8Yuvz2aCw0CuELKPd0s7LFhRsd
AgeIXj4RJmZQJUCaifypSKw+WrbgazubHh91QtrTMiPqAc3S+sOGyk4p6awEsuHXVanfY8AehN9a
WRnVqAaOPNkLf3arftez5VTW9sMKWZYLVtbgmyenq1NI2+K2WL/mUPzSEPxWpNl0uOxVJTe+G20C
aPyqGdvV4zwHKYip6Jn8PcjcGyq6pIRSlcNoTtdFMvXlfq2jKgblfAM3FhxU7Un7Yo8wnQujBvZM
l7b3twqBkLppNvCayMgoqrhA49Z7dkbgTBN7dnPGtUcHcSNwNtk3UoXvuujHwzqujCW0xP1fWqN9
kQR+aj10vWtch3d0sO7gCQySQrG7Kxk3gjlz3imo04ZSEzceJk9V2dCuVp1iHJSZt/ZNG7v96G9Z
CKNuAiNhnvidTffgMIQH8NuCT0HQQJZWoQ9jB4+ekg3WBlhQ+QDaAU7G0tEy78cayWFIn94ETNLc
qWHjMwKVzdzesZN+xcGkaLsextIjj3ZJ+cZMq781pbCPY6f5r6Va20eNaSZDtBu6JDDfi1tbaDXF
7lJH4BBy10sUSFYXbNbErm18a8vl3L523rzG3uQGIrbGakyQLqXgJ9IsT3xd7FNHfbPvgUL81DYY
inqYhge4zn74k8JqQrZ8OMNBqo1nptHP1K1FzrwuBZRzqnqyzGTtXLz1eCyt8AHzA9TSI/N38KZv
tjNt20yTEQGVhTOg8sELNJhmP0FQWb3vKgenRwiReY764bpbt3G3swzYfqTVm9P3s5fbMJN6tSFa
StbRBqkmRCQQDWbBcP73rkGNDsuYN1HxHIyG7jyikJjAkDHCugJtyoJkaBsWxweFuLh45dR9dXld
vCE6Se5dd5pUUtcrWsVmCT/WEY0xaW12L0692UxhbU4z6MBvHZXRbrYRh4wjtIYNmpINvMWwrd3O
I/Hg6zr88oPBQkF0SRoS450cjd0Q9Tf+rIeYsSrtgihvOyc1Ftm3bFSJX831BleSwJSZnAqlz1E3
v3hwloO5zdmZgfQlJegzB7TvcGse1ZrwhayxEcUv15tyLC0s6MXUEfjNkZY4AZdI7iyjn6Kpfnbl
miPvFYfSjPKkn3Cu7t0+yiw1DilMAGXmM/5OjG3HAbHBOQybDFAGDNd4f8U+DBQFoxKggjCeQr2M
OWycpaNPjV3uaP+Be1BjeTI1GQ3YixYz0pqKS98S+ARwq9+BcQ9jrgjZ6sIBdjYQzpDs5L2uE6xr
zOjg4sM9UzjRJ52DEecA8i2Dpar2MEBvnhynhUB1Xr2nFbGiCei1NA4mTH4et51cc7tLG949r3Kl
j0KIIVZsjWBPE+zrkKamClleIL7t0nZmiRuBGx+atyK2wqLJ5obsWejlTkMfF/sXsmESFx6M/tht
CkslOFGysIbbi1K4Mny2Yuo0MQJ0NgihSyaBqzeC5+XrlcVtj49WkQ1C2tiZ2uNvA7+aOEKHnZbS
6nJZ4VYHh45MeKqqDu8QbxgzwCQO1gplzzxqBqhamBTOOzgxGlIf1MD20K6fGenNXkGL15TwxavA
gNlgQTmAz1ZuGtKlfu8V2KcH5RoXqgfPcKxrDCpdqHKcDuFJjD76K4dVW79y3VerQ0nokSYmwQjo
g/yefXmWgwoy8D/bS+lWYwaxT5XWBYsOGOXwENiFU+cOkzzXlvS2cFsp96SS6nkmMJ8AK6K8Skfy
ZCjd8NWVZtkEVtdthqKpgGCuM31tI7ZegzEYnzkMQm5wwHO2yCEactMVQ4VISuq/Ov4gT+XY8pNU
hN6UJFCqaenB7Aj0P4wzU7tD9HP9OmEd9MSkqj/mUA6fI/qL/bAasreC0u5z09rDMx1DczFCIWMO
ede/AmCAMoFFyrjBpnNcYp/W9EynYHgbfKe4iY6zR4SQ4CAa+wJ9rlNU9ZNxF/cX1o+lSO8+3Sqe
QWNJXdrMW8NFkTiOCp/8rnXySIn5LPzGOqx2hREsxI0ZhLV9g2kQQWJNR07KY8uuhpL1XIjKdxIv
aFDquXQHKx3WNjii6K+H1fMwtUV+p14RB1DgplmWZLQ67wYybfk20xBsHrdc+ldD/cHJvXV2XrBA
mHcd414W1UJnxOcg5pFqN7OqG2I6dM7jbCN3DHOs8VNHLQKXZsTBjDCtxImq8gVWil7WBopdqTOW
P8YbqR33zBNYwOrV4NYKy2Kz+i1y9QrHzlcTYjIMSbMcBGU4E6iI9v08FvGsVaba3s34pI4l7tqK
zjt75hCJrDHsHfpUzFhKeAO8o0h3xTnbx9OI7gDZhjE3IAnVJUYYUaSymKqtPZM6QYtZxq5a7d8Q
PwUgAhZpK9wqGWdefy+mGs6j5LuqqMdMYUDPjG/HrCBRJqh404UjNwg8zifqZRz8mDgU1QP3exqX
0YS2S7wrPfsYzZ23rq7PjQ8+jCEWewKNTEJzUWDloDqDvgGhdM1dmionjJXlD/R3OB/8eDTWqymL
HTUymzzbAEYbx7hz1n2EUO90kO5+Vi0YqEgvims5HbHyzUcRdjHFAOY2dYpp9D4/PkThXVu4IjkK
pBgKXexDsD5zf40X5EII7JMiT6SIEXiyqgHLAVdrCHDWnRXqrd91dmwmG1Hag92cnOZ7cC6rRqfl
381LeH3G1iNMwPBHjOhs6QTZlrsybJs4iFJKD1Wbu04r8QxVQ9xb7JvbKud1+N3MlXxWNTn189Rl
YYvsbFoX3tZ2enTZ8AqMBW8umKRg9iB+E8RbxK4pAO71Qy7Y/AG0/Ioihxo/gOzjNr+XUWVW8wZl
MxLisS7hxTglSmMSAI6EoYyPEQqC8DfBCnL4ZMPpOSDkBQZGWV+3mEkp0IluNQdLBHbeluWmLwKa
dRGDZkRAHSdqLAn9Ap9dx3IvOroyZ5y/t4F9Ydjmk5JOaWVwZjIilkSSIoIzk/Y2OHWiuJNwdOgA
3OVliSVKuzRuVuu63bZ4hJLa0f0DDIk5Sn6E0lLHjd0/CT0fCxOhqxT6pWNtSpvoA7TIEQkPCq7R
ljiNYksNthIDHIUdsZ5sYLwlkOWS0xMrLDeBw4nYthy2B03R+1kPe4S0p8tnIa2jAZ/ujJo9Zci4
PngV8qXtTtNMUTAMselNpF8eLeyBsoB5/IMhqxQNUatfVz3/2NPg5+t98LQ6yTMWOWcxeHvKaIpl
xoesgAR5LIBikigszmz7YlRAT/PkzhfRd+Fm0k3qlMsBVlqZqYyDU8n/sQKFQyakJ9BY+jgMbxQC
ihekbIYZyF0KaOsAj9NGTvE8AliyyiaKBzn7R4KN0w3IyJiwdiqToR/OnVg3QcUeQELFYz46Lwtm
7axd6dl1GK4XXJktrGSQW9h7CiACADLNnoV25YYqExwCB1j/oMpdv+o8KnCXduV8hWDVf6qxXqwi
l+SsXlcgEWW40boNc0cvfMNVKGP08dEDKcVXO7ErxK97/CcvOBNPpIdkOow+qFTYawGKwvCCs7Fg
1c6vvAScyyqZG9hNgTB8bQuK9aJPWQzPkY1TwCMvUEObLV50oOh4WjUvv3BY2ejtq2zEKuhohI0l
qmPxdLKW7jpC63FBa3Cyh/6AbDs3HSeYcEYTf4CTR7iHOurbHkuRjcH6FfjV3UeERbdZrnjshX4g
LqLBkSdtciY7/RCIVqD30EbG0MNGeS9WZ9/4jX9cJGUXDQh529u0yiuYPsfWonTSQj6Ig+sqg6JJ
qiZ4cY3YTAuI/U7YNFccPBvAaHRrr5F/Qbx6GSvU4NDnFzuobxGyHpfR/T0265+nEj6RYmlT3KIi
kWhtoB9qn/1wFlvmoaIiIQ/RAVDKOulg2hc3+FV52ESz2XIvpdmxQsNc72EsZSatD4I93C3S/hTD
I7ndg6PQxZi8vNviLGITwTbuSRW9jtdoNheuXJLZWuw60NZPPtKBMgTGvZuoRWNYdS/wGgUrF9IP
1yDnLHYncOZAF0ygsirxTmeY8VqzgD8vvmmcUhzKpkiVdRkdf95zomF4JcI4CkeExRAsStvMCrSX
iRIPBA9cihZ3kWhUsJQ17Q5U2J1lE2QDVPHo6riJ5sSpntH0OsnYOdu2I0gP9oeMw792xdr1FUB4
fyr70o+9OvSTvjVwj+vHTYeaK/gdOvagqnAw7bv1thuwFGkC4BVvoh1U7LfaPyjdQzJZGW+rPApn
Aeyin/VdMY7j0geBbME5yJufEgzdWYs2g6VlCaBk5XngmB6TXkn8vQXHOrjkhVbeD/WXw8KDaNVx
Dpi7g9fJW7cw6zCaoNsLMe3qmjXwyqjD2BTrCAF0A6apvSI2wPT2d2TJYTM55ijvlx3uewxzdLsf
K+Qx2MuSjY6La9l9UrvgOibFXCTKn45ThJscQRJ7wDRdXkcw5Hc7h+1ru/+CXXL/xIvgGyl96ci8
vcEGeSoVyUdT4kRidEoMB4YVK8RepLOo+8828j/gr0HBkxzdJ6iwnnAbXBHCVcHYmn2j+3GOyGTf
u1PgH2afHNiIaC6LYQVMF4hqoMVjaDngoiNhSmZzLy4NmXasgSwBFucqgcfTCcZZV/CZLgFjr8iB
xMrBqzf+yvim5c6+ZpWKwV4E0FyXR4dPe68OpoQ49C79w64Mm064JHEXpcrP6prvRT/R2OWn0uwB
vofiSYnT0HQXjKkptE55sYQBzv5A5iFyseFeAwdyEiJHRDtpjekXO8M8aroTMqUuo2c/GIJ9ZglA
duhWRBX79ALweI7h0D7nVH6TKIYP9xQjKowkGl4Oia76rWsN13ngN38Ae9o308Xu2n03wZbXc5az
gT9P01q/i6BCpa8qf9PCYSrh+IFLaBDHI4KhTlbfw3MGGzkZ/rI66wet9jYkkYJTksnJEt1oy49q
qS7InvqtPITARL1H40rXDVgB/nRZCDt0Cya4JlxfB+ZbcQRgu1bnmsgHygaQuFC2VqSbuMtd8cTT
lfabYKb7ifYUZCesDuxJwW1jeRgj69LgzJus5zbEg6kQSFrD6Ef0UepLltVdf8PHGqNRqpNiRJPU
F/S6iPsDDHLIaOOJqztx8fR6MIuThvg0GcNCTK04NcKi/O2U7GQrTL0QDGABLPWOgR0ObT/y2oFB
hh0s89g1uO/n4W8GCliQWQu/jBp2hpGLh99wvV4qG4/U5OoiFSb0d9ipvNFWP+gR72We6U4ZgFFs
066kwf9KNrVP3128pME9PYH+TQbzGxmOcdhaELbkMjhTWueQ6+SgZZzaok1AncglpsYGgV/SfpeO
PSPx73Mqi19wXwJRfMpWlTmO/bR0p0CRkzebPShXCIUkWzOGl6oqDrqIWhzFnKMFrJIaSrisw67t
Fmg8+B5YkWnZtli/BRiVpbXeKIDdp7af/VuDVKgErg/2k6snXgJCZMUYY2GlDxiW956KBEa1ok6Y
wXy3eMjqAfPygWP+wIba61OnhTWevZIdA2t929rRN1UojTbA21g5q0ylBq2DjwvEYW2XwNXCTu4i
hLHhEXg2GIIao+SurXlKR3MRFegutrVQ9IHIOylgRiNMtyeSPXQcps2RdymJFPCiqzdEWEPs0eEA
37dyTz0CwWbEXuFBcVk6cBJZJ9NGziH0YH4YMyySENsoR1yf+VBjh/jMdfsDR88pXkLMnXzFHyAT
vSGXEKw46KzSXklvQ1yvORBn2HJPpnpcH2vHiSNMKg9j7/EHZFkCQKPQvcQNIuTODiXHpuzzWgyX
tXXiEo79pFo3w/I1FO3F8kEQLbawsUDMkMQc1wERlvD/6p2Nt6jHCIEnDhiQVPwG+SlHWw/rcYHK
gtK1qzjPlRk3MJLNK6zb4G4GlDvIKXfRZXSxaixYUxy5PSahPgyguJTeUyD6i4tyzsr2XCFUY0aC
DLR5zf1T895BVusz0wsvGYxwXsgQsATWD5hlpqkowgTBUGMMmm9eBU8lQ6Jw9+LJJS98cS49lrNu
x8dUzkc/LDce+6IYw83iJ/AMx0DXA6pxIPH8ceDXMXYz3hXNfFG9BcOcu8NX6eWW27xJ3n0UC7la
051bgJAi5H+sME9oBFShw1EKJ7GqDwWxVINxk6MMt0POkbE+cBx1WMrI4L2uJcrFWIErTuEcWe1D
H59+aMm09aviqWm1AYqPzZ3w7DAJQDPbIfIOaHbRBNYjlyG7dTCYuipwZJIGiQe7HklNG1A54DTi
dtWnBcfAjTK4o4lBHUq6frIzIPVaxC1WC8AfKys6QG/n3bkEeKtLuZyaxvT7wlXTZhj9BnRE5b2o
ysHwNvco9dzBPpEi1CeDRPHicWW/+yGeYL9ZBixuJfvpvZDtLIESzT1Lvxp7gMnsZJXQuPCoeZxl
ESSr5BfJ7CgWFa/xrHnRsp9DXuPl+yvkfOJpRlMPOapMIVIBkOe/tbTYhrW+8Y48h4jCA9KPKL6l
yRptAfWSKKLaMQ89eJA4rF4AmCO9cvF0XEyqiGuMCaoiCWzQWIzddLEHc7BNRSG/HB5cAda9OKO3
c0pwo32BEaMp46GTWAtikjfB4xBFe/gvmU0z+xcaYpcLsvDFqvC09Pe4tQbIV1O8ocpXoI0b7ITh
joz5ZfQBA4bFNMethadlKrcNUAzP0cg9ciFGQLBJHOn62k3DdqXumUnv0vrhL+L4j+5E9twdjogU
33B/gittPwl8lCvZwmzzKnUQoi9kN/D997U7vHk4XcFbXXGCg7W3bSTJsR8FW88rb+3sXmurTCOC
rbR23WSagTcawDS2OBUIL8SW0Hz64qezDUksNPcJplQwSbDidcXcg4cY/gwl9lnFhKONuRLshSaF
lFkmy4zmVI5+XJLy7LnmIUK0AUh4xQZx0L8MFTxuWPONNLVP19Jor4Nq382O2riKbAvmD/FUzltF
7I3rtXm4sj0NAPsUPgJSNJwLCvqCxvDs2oSjQ6ius0XRby5nuNHES+HPcVXXR+7iOAXzE09fx7Aj
uNdkG95KRQn9EgyzVI8NiYYxDUxRxRtcBTdROe7honYHFIu4UTS1dCM3jY+RpRh+LU194XdfV+h0
blYZEJj1RsAli0fjroklnV/KW3beYC6D4jnDrqIomx/HI1bOHPpUwaF66tt8IGHWgVGdegaecAo2
ieGikD1az262cocmJSjeyL3yzjM6xaF2r2Pd7wJkjyUYJj/sEuCMFZBfNgRZWDPaP9xeaKL4n6g3
lsiRuZazfSnofAYb/EKmAhrN4c0h/UWNXU7C5TGkn9TklbTOgAubJBxEBiYeYi0pTWFgmwyYfaBR
2UpeffuAQ20dtzaeSQtKQ2dEq2GfJABqr8eKBQZ6HMu12ZaPi7lF4W6pnG2k6oe5vjmCpMMQ3KkA
PgNM5ncJhlSMbYXYMTof2iUUWTk5fjyDUxpzVR3CtZdZaxcXDj4bcD5srdZVA0bCZIuNMppba+jn
vGnDDQ8potIFJncqy8QC6z1hdfCbrPUR1I+bb6qMrHaNgJvRjS1s64beBSDDl7ycsTdHsjwkXWx4
k80Cma73m3XDHoTdR0BrsFSLTthx7DGuLsDDgGtivow1dPcJ0o7CjQvrzlDpzdL4G0P7CFhQZ6d8
MM5GwSk2rsjY4JYDAok2TMatHo8msn573MQwSXxum/qzCOvDQsdvI9vfhBQbyxQsDUAjSBzTfQ0R
fyDw5khxtj5GPrrtMdhVYBAHDjtS3gOGkslsOBC9HwtmE5kXfvcieu5mce7t5b7xqp1zJ9vjMAyX
cloRwQx9QDNS6BA06qhZ9UGXWEHqGRSXhss3NLk7q+0+pCnfpr5wgUOEh3myX5ax/VEAcpHqVUOJ
IsgTbFFjGwuozbp8r35vYqFRJZkTJTBH/8D6uAUbyTMZsuavOIv3TrRcIY5O0GBs7qyMUNo5QH2Y
wdQljF6NWOMIn6i/OEeu6gtWdmFSilLHUPsdYf424Cuik9JefioD3KpDpzpMsPSRFpBZ2TcpI+zY
9U14926lce8MUIj2VZ2EBhs8vZBd1I5WHIAhg1t53lfg9yL8BJtbcFPsvAnoBXIH61gIpC/hGtXP
fSAT7ZBPqNVAiCqfDAk3djXiFUdeZq6IykNVLv+TvTNZrlvJsuy/5BxhgKOfXtyGvSj20gRGqoGj
dzSO7utrQa+ySrxkkvbmOQmziLQULkDA/fg5e6/N41NMxRIMubyP1nnF4CFqm6SO+pbUrZhvle2B
sHu0PYfWG5woFulvNwtvZ0fTnM4EfbvyECbD9x6SX+BcVJgqWbJ50DJLt/7Qfq/a6cLhnCD3ypnj
jaOQZHjuQ0hYDENSly4H+Mx5MNLNXMlno83u3cmR59UUim0uCvfFNszfXoUuW1rP48g5q1Tqm0iz
i3SeCqYRyTqQeuk78a02m8hlcpohJCZQ20JN1LDCPS2Q87ZjQRFli/IihgncZOkpCOFr/lznBPyR
ce+71xkRQcrkbRLMJAo0D0WsNrP8orvLUBKJ8pD6mbPtPe80E+osWdqTphlugqJQp6bi03Kt+M7t
PcQRGhHMbCFqDMczz56e3KzxriB64TTtzdtFzYBsynNrGq761L9rBI/QFntftnuHjthmLD3j0BtU
OYn9La6/tgZaNxViSrFxczeaeVYpbxp607TkNo4Mv1roGvtkeiTe8Tsp1PahH7Pbzsh/DAgOY/+X
TdnQMeQdXZv5h3tG5JgxHlR+OrsKtQJT17y4XD+LrN4XcomS7F4z1wv1TUo/YNzlDqGZnGtNhhwq
2yx0ROwZqeFMz6gvU3FWudo8g3l/IX0kYYG5u5dhZH1x1wk7YrQk/9pIT96ljYxvWpMbRZJqnom5
T3/BPFtOSm0bv3K/yHeFHKrbBfnjb1sG7DCiB7LNTlSOqbxKS3ect8K1HEatc/+YI9K6QkVbHqoA
Qqux6Ox8NvrgdF4aex/IqiPYTsqLEvPtS1yhkJcG51Y7bvECM87cg5hpTwyyEzYEfcVPo5c8xyFa
Fjd79htmSaKvO2YtPYMewxc75IDqYpBLe1lkMr/y7dI8tbrhoYPRRQFFF3RnG9WDr3KX4bjQ9plV
BAkDzfxnm7QRa+5OJsYe99F20t5WVtaXupOPczAgYvMeyJeVWxgSzXqIuvYrIbZGxfpmM1y/azLP
+KpDGp/2c01hEanU3+TavMxUDnzR3SQ6PjFoQJzQRzIOTJTLXeMs9kk69NdN6t+0MkhvRk9t8Z6g
lxLVdNYilN5ORSc3PvkptWc9pWl/XosfmTajdOAEwmSmZ9rcM4/P8kM+J5uJGVVspk+BeTnG4WYY
L+D47H1mLol3DRT9hKH4pqGw861fxshsURonmTa2s918t7OXBW9Ilj7w3Ub0g0PEQst3Ix1moCl0
+5LOQCHSIaEJ5uXZ9mPys5Ccul7tRTEDdqpF/yz3kx2dkqskU6euYIg7JwgGRfrYhnG/nl4aVpVk
u2Tdzpkom7IKOZZxXQecGFj4RLp1BJSf8rrxnWEfpHpnF2b8lKNv3Ns1hbWB2HEs5HZa6kdZHQaV
ntfp/DVbm0lTBkN6NILudO6ICLEmk47zcFvo8CLGgbdJ+rDaLkE6nYolS3YJebfbVub0pNDNXsem
ETzQGZR78KfU/YqghHA090O1zgHQreUqRwrq2P4Wo8jOgjlPbFCKZSFgay0mz98UxQiRQ14m+bIn
4+Jx6dvzrkebW4FNmhPEyln4MxQskbRXjG++NRE1Lt3kEmoIrXljOTfq8TAU8yEnqZRzcR5s0gwa
kdfhhCFdNUYaFv+Ugglgj87VCIfLRssLv/+VdibCHIcSyXHnJdJT8cyWy6czon6rp6dqqXc1kc1R
wJbOqDzfjGGtNkNDYVZaP/zsR6s6VOjE4Y4+9b/mv7hIRjcuRXah2j5SZkfHtSgyFpIx2KW2klco
6fB2sy+Wvk9nVNe7JEzuZtwvOyiH/q+yVdXWpN+2TSx1xvj/sk3NBybcMtJOMaK4dst5lxddya9g
TPvHWfC/Hov/8rCb/s8ei+0vtAVt/rfHYv1/+L8eC/c/8LpJrSBxxseB7OO//MdjEfxnpWLYGD1B
iJK2uhop/ttj4f8Hnyv/N0x9Kz9EiP/nsXCd//DP4dZiLec/SA77Nx6L1waLlZSEwdvjSgK3qeMf
gynrKjemDINTNNZY58MmTNFQI5Kb06b+xNu1+pheeekCm0kg0SgI6DCMHtOA89SPF0cjiEMKRbXV
ss2nc5dfTP6AMgCu+GFsy+I+U21wUOkgT//6k7zjJvkDwDi+PgBOSHtrVDBP/bWXRI9yjstk6aPU
yRN5bQkZ7MQUpME+swdYGQbwT4dHMEtYWZbXULjKxLr17cH/kUCku6b50vpbJMUURhlCyRDEAfqN
fZwbpbVniSurA5lu4+9mhNSOCFE2KFYCHmlr0N+PsmH118m2qX5PqCiQPAsqzU0yNvKO9ycACYNS
9SXx5+FxGFxxbzKCvYS/jVR0ZMm8//iB/BNr9+aJ4M6CE7b+RY7Bc7My2fznrI/GNGTp1qYjnimJ
6IBzGipLTlie88hx2HouOk/YWxD6gAhVrcxk48EJ+bmUI83HTMbu3pAFwktiyNSPzpqUD0gG4Vfk
cpxlnU4SNzsUVDY/rImS5ZC4eX8X92KEFpUVxQvehlUiOyB0Owl6VT9NOqCpldIQv3EbSuYNu9XE
KMQzsmIbBm3PtjxPd13ud+XO4C7GK2vW8mqYukYgWlTS/SJjVDl7plCcus3GrajGsqlE8InPTm8n
T/TtLh9DqtS2xXYITzmd/CjMq/7ZLExaV5U3W/Upmiffu1yCmtzdrrOD77HVBPlJ7cMw2UkKg2Wf
tpNPQUu5xLFl0f0tKJIkuQbGOYkobgL5jBtBeCeiZmiIfHCi3erBeKLBBNu82eV9jMlIYdiBj7Rg
wogk63a+zdw0AMDiLK63aZbB0RrZS6idaB7IkkAmNOb2xWDEoX/eofJv0Ld7xU3qhSkZ4JMBQl4w
cIEkitLePyGXIhQ/uGHmWXOM8wt3kJ+kX0mS8cfLODHCeL+kgWIInA1kLBe8FTimzEoUp7FtF8zw
hrwTu14xn/qSWRkKopqJbY/rdSzwuWRW+0VgLagBqftjiNSkqzyUF0ioXvSfFEent8mr4Y/EUALu
n9esYloKPT8P7XmDDZ+Ia3pKrdo5uhhxnsdTujfnwPyMPvHeYgRdi9B0G/zMG5xAl7lzPpi6j5La
Dw/oxJxt53XNF/TuqCn0iNhvGRCyDyZ2n6DQ8e+PP743TsyAdX91osOicVYI6OvFqLeMJC0Cuv8K
QybDt9o5F51Oz4RTWofaCrNPEBjWOwt9CN7SF4EnVi/dkZOZuY5VK8vR0VjhEOkdr8cyUrXnq7Hu
mUNaexKjdtj27pRtZ07YpwUy5peaOLaZsw0HhTKLmQ+4hn1uo9n0PzOKsqEd7Q4OLDnsCCv3E5Pq
kdNPlGY4NU3RR40RYx4MAV9qm1PHaOZMKFG0W1GWTPKkommDo3pCG233zrKvS6M/dOizPtmt3qAJ
QO8CIMV6GLJv2yZ789+wfMyFlWnZlP5MbLGzE2+fhBumU2X08YvwJ1v09SLsUh+AfIDbtDqx1z/c
X1R+i/MRbhrYeJBuh2tZZF22YzmzM3wLnf/LmGrEYFPmok8yW8kxBEU4W7UDNBbJJi6YeZu38/jU
uItt7ZnAM9vziSA8lEYXl2ShldgAP/7Nb19eKDhocvAt82QoQl7/5ICwKH+I1588LOrFsuvuwJC+
ZAZUyVuSyp3Dx9c7CmvwGXoRNwY1c41XC/hmjuAfhk/bPTGEGQ1G4TyADgu9Tdp6I025ZEE53oyV
PJRWkXzJwjx/GEec3Zux6Yz9xz/k9UtB3ULlAvCEaArEuURhHX21EgippawMiGVgjF+LAG2bCQvw
7uOrHBGg/7kM4EwXRwcEEGq018/XGkflZAOgw5qFv9pYsgpvy6b0blJdzD+0o+J937XLPYen4SJO
OBvjEqwyc+NkXp7vDSuorZN6ap7pDaKw+PjXvV451x8HxY+y0WGMucKxjxYSFTDGQbHTRO1YxqeY
V4zdVBBYwfD0PtF5tkOYYREYkMtz8ru7239/dSvgJYDzacLZWJeRv76WtBWoULVHq3vprWTXFwxb
6jxF/T7LBAjFVBsonMWIN0WZuI78Zfz+8S9Y/8b//3v95/4FXD9efRbuN9B9mF+SIo93YKjArEa9
ii2SxrNmuq4V5++Y0OkTMdPI+/iyRzzB9bqu6QDdAW3JYsEX9vrObbxFGKlGhdTdrtNdLEzzvkga
SqPBTvJLajV/Z3Q1jabSy1waCnKc9ilpcEyJ3WJRe+hBctp+/KterwR/fpTP7sVGipgN2snRqs07
YtqFjZVmiWkp+k7Sn2pz0sxkndWx0gaPH19vffNfP3wWAtCjAAyo4d9k4NnTIhYjZxezKjvc5gYZ
S7mVo9prg/62VGuboJaMg+vQ++T5v/301yvbnJLWKyPZef34YbITwY0ah34ppWLixjlBR2jIP76/
o236zwNd0yNZ5EhWXGk1ry8zkvJQuE07RIWS5QlG4vgSzikGPW1Vd6ic2nWve0FF5aPUXxtEWBru
wz4xL50Z61FXInTLWqd6dplOfvLtOX9oakePH1TPH4ynBa/nmE6kay26OSR7o8MLnTR28BVedIcf
2iz0hvK7ZVaLnU4s6xhDX7lEboJ73LqZwUQun/LIy7L8vG59ck/x9QTYVOyW7c1eYq/ZWEXv/UBR
iwGgw+y0Ukkymj8YneSTJ90w2xH7Ox3AnhUHXvzl2knCxywxkwufLSPe5UYgbU4xqc826haIMSjc
frsowJ8cY2JoWPUyXXamq9Asl53ZVvtqUjMC4LiRO6YQ4nTULnbPpewxfsW5iLdt5bksacGsvjnN
aH4xlBWUiL29gTCmiouf50OwlBGIhcHfmn2cfhEYBVGuKEucMnUMu1NqZoVtFgQ5Sv5cubegZdGk
6LHJrE3rgI+Jqpm2PzYUDy00pwObOWWK8PNsniccgmltFaCL0uD3kgTY96axD+89S4e47zi4Tduk
W8e4bt+0v0Qs8X7bLqZi1CZGCl2go5pO8D9ti0H3d5Nr109FnHa/gsRulgjcC5o5t2uzX9LiCHDK
u8mY3e5meuCQksYXyjbYAQsV0Z3pJOW09xZYeCd8+JhZM5PIh31GSDy6m9qav1S6sH7pYJpe8IFI
zA0G6jpuJnwYuipP9w7g5UttWBXH4lqAck+JtqaNNwm7jAAYYbaP+zLPIzGZjDM9v8ZvoxLWsM2o
Fn4ZO0MTXBXKTp/KwgvpgVszf9DeBM2CyFS3yBiFxBnp+VUaYRYMt5NV0aOLoVCdVi1cmE2LQZ1/
j3Pcz5mZ1YMTs57Sv3XjUxjnyLmNcUacC4cVi1rjgv/aiKLLHoJ61s/Z0IdOZENY+yaoS39yjEDZ
qq1y+e3Rj31i3oXRJzcniwF0MTNnkEZl37VG3nyr9Wh+rYUVfjWKETWIOdsM+OuMyU1e8cwjEY5A
HSpvma76gfi+iDCZ2T/lvvwfFuNDpDilj7FJ1I59Bm/aiw+cWdbGa23rdieUmwzYfgeOh4bXBTg/
JyNJ9gMnIUCCMvfi7dDnNFZnN605eObTdAoBWLmbYjZsboPpZnqGJbDNt+mQa97NuHF6FnjJsdTy
6ubZQ0vURYAX1RjRERCrlbw2rWhQU/Mb64l8DmpbtRH5qTqIZpqqAMCxnzFdG2hB8SQ1gsO8S3Rw
NrcetIsmz43TgfEEhmNZoFDCotK9xAZuFuzijafOuHP1R8qTWIdczhRe2jZdujFqyvDLEINgQQ3A
9NZjY6KGPjBcg6VE5a2gTvce0jAdo3w40LdFAIYxM7H32NZCXuy+Fk8c2EcyUtLYvsp5WadNa/Ze
eSLIb4IBTZKV2iEfjsUWCZp9F6LOR9dHDsJVzd8o2HKONmnu8nEr/oJpf4EJOu+2iVcxsWZ4EvAP
lol4SlK0QDAgwJFylsq8h7ErBO1mZtK0tKs4e3LsAqUHSkhtnOYQkr6rmmSabRbW1o/J69VXY0DM
FGkDoefBSI2Qv/kcV+ftkshyR/vFv2G4nRYRWko+paK3w29Az4PffRhib3Sr5a4uC70+12n97Oyw
u5vnBfGAWFRQ7TDYYL9204QdpvNpmltuQrnV2zlOmVi69nVipUu5Zxt0+xPSbsRlnzgq2HkLjwar
WuFHoxoamghqcG5CF5E/vvWA3Foq0kbidtDjrZrZXjb1YHXzzpmZsDAhcpGaJVgtL9LUcgknDXqp
Nty3eW6bDQRFfCe3pjkCRlGFzSw471dL/FTIpD4JM3A8kYYnA/0Eu9yJ3Vf0vLvJs64AvtrTni5Q
glR9ffOrLkt+MjdLmLvnk3mW8kYQSkassIPjmVB5LFIlA39CKAxjH/QehVZXOJxC8275aoyi+mXC
4n7kX3CgvMSAMLKpqb4FZYs4t1jyNIVilzKrSexUwUkJ4FkhM0ng6koTdUbaVe4NedzSPp8GE+cn
hMzqC5StPo7qxqZVaLahdzPFzfyQVdPgRxzrp8ehIPbxbO54WU6cTs9oPYbWHZgwcPDfdqhKi5PJ
Wjz6MY6DvoxzxPKbldO6CrOYE3zTBWOy0YPEdLogPmLooMAL6HHyKahaLMNoMoA66D2JeLkCzw19
S3zRo6PHCym97rqQxNRtF6v2BpIDmCJEbTs1SIAqVX6vlsUfeePw7hEsPi2k5QwWWM8DuFuU0FZT
4SGzMtDc2yR1fGNni2WY1nkMGvhgUHGMnVAPfeQwNWPdsGR3xpfjIbYKveFrXrua8WfqPTRihtxQ
W0t/uhQlWctTx04oBYFKUWZrrQ9423bFWBsXo8ZzeOLEOcP8rr1JYw8VbzMk6I+b7rIMq+5XydD6
0WrG63bgrEVNcwZ4oU4/K+zeHps8ywSrujJ6oYGGayX918GlqPk8U0KlI1fkQEEqpqdE3s+4ZCLX
bfMfqZtpLxJZtnzJxITYZfLXwkBBBu83pYEQP5pRFxkbLUedRYsv9fdWFarDJWU41RbNA6HjHaJh
kpeYGulPKv13zh8cwNefvgal2nBNX98AdidVMnSbiKo1mQMHdnZQM3S7rVZW/9OEAYJWh6EgsbPt
KU0l84dC9XKX2hPd4sGs7OmzR2raXPJ1OUoXwqE5YAeOWGvn1z+plxwVqjzXURiyKp8NGJr4Asba
fkYKSOc1xGyotoUw0gffDJI0Um2O68Ma0wxLj63TaAys4WtY1RRVYwJCe/2QPZQeUDYDoBOW/MVQ
VZbbEDY7sn8ZICKKMzHM6yVnyl3DkD/H3sswAkkQASh+BN9DYqvipWEEa+HhCJsxSl3S0TUoQTYJ
IBkwQ4Y5vtWlNdRMXubkLuZ1f+7MeLK3faLt33RpzW8Fdn6ILGGjyd6rMIJH5uiQUisXh9RGJw6I
sYhH3riTZSRv4dxDNXWPt1jLSMZ2+00yPbq1rbx0ER4MTUtvOq3AYiDv2dh97zc7h+a6cW7XmbNs
yZBDo+V5WOgLLM2/AeU1HiLiFQ8wUk9Az7SdkrQGmCQXJoOu78HQLs9DNmcFDrkWaqAP/cbYCkz7
tH2p7codKIQMbohqKd+ofeq9W5UlJCezjgGR6OZRh62FKsD1lR1heRvMqAI4RNqqxiGDTLDYIZcc
rEPgd/lvjzrNOSk0SZU9RSNL0cJUFFFCWaP1z3IVA7OY+y/h4sP9oC2EDjJgPh01poI0POUyyTYc
Y9Ul9alrESFm5LBkQ1mHn3RJ3h6MPfhn3so2pYvI4fj1q9kmVqBNIg+iqQ3qvTWXsImQMW6ZTK/L
JZqLjw+Or9u767tPL4LuqWCQKAT4iNfXKylzUJEGLMuics9D3L6P9diXe8upWfM/vtbbpcxliMY1
6FYK/02rVtdGmBZx3QOHQeLHnU70PxYqcOUb5/S08Qf0hbmFu2Ne4XoTnzTh3j5aYLFMUmk4MB+F
Qfz6Vq1ZoFCguRm1MpyvFhmrgzG3ztbT2gSHk2afdILfNnyIHPZgMJq+DSHXP1pl1LQg5ukoL6qp
SZ4CBQOtsvS0DyhY7sMWrCFy2OLrv3/GayKZi340JMXnaLtgLNQO2QDMsgtTdVGEE8GbnTmcLSkm
gyk29KkhdXyfD0rsEKta//6e12xTYTMwANhkrt2Qv3YrgwwSWg+Sy9cZIUFl7+3CEZHtgNgh8qWl
InPOzdOP7/kPN/r1er42wsWfZhKkfvdoi8mdwS98IrAiu+iGnxWvgBNZQ8seM6aq6hHc9oDmiQWv
4wN0qN7dxKGcnyVBKTZ9mT5FbaJES9B6vyT7hiB4N8J6qS9DUSECFH7LqcQZgxEnsrKMb6bdURcL
VdwtsyJYTGZOpJccgUQd2vD8htraVj1BxMgtWlQ3bjfUCOeqYEIMVzoFVhhRJeTbqHbCmDfH3jZh
ctgdQKp2jOFMzKqjmWIRq3sfT+rHj+udjpQP+J70Ki8w+Q6PusQZyE6T4wTGNqLcH9n3czcqilXr
//F13um5+TRbYbEyEFnTWI/eBa6MVTzWUdpbNn3WwOEcYXkWxK36a4wwHTAb0WjpRrTjZ/f49lv3
qCSAKTACCHC5Hr0RSxIK15sk01IhrUOIdX2HozmIVIipwCCI95Mq553rOeguiA2hooAJe/RMTYA6
i9OWfUQw53LFNg42cqym+EvPF4+ViVmM8cnjfftnZAAY8oRXGrsH1Pj14/V1zf+ueobwng0TCXJi
A23C/m9xziv+6d80zberNm0bwlDwQ606D+voOpauu651WLX9uUuv+eazvU448CVWazzpkg6HSyF+
Sl9y2NmlkV1//Ba9s0FB9fW5P5fii3Ph69s0zVgu5oD6Ypj6YK+1HV5bWmEuM8366eNLvfNHdOlJ
M0Bhl6Jne7R2mkGH5TkbuVN/mW8xxIl4Uyc+EinQFxtX5t3Dv79gwFSVm2NKhTrn9b0VvWEabW31
GH3cbB8wGIH05pV3DVTHi8Ybs0+uJ9Yt5/VCSValJxhHMR7i+zv6JAmx8TrP5J1pSw5VEU5cADAl
nJdtQyDOwcLJDe1o1POd8lyjg9UUOg9Gns245/D+ZfjeMqlwTQ36qoMhApooS5w2CtxJ32Q9wJAt
FCj66nMdrh6upAN9/PEze+d1hDrPq89KsUaDHz2zUkvE7TDgIlKQ5rNWT/mXskzpAzQuBlvfTRJ8
voa966rMPi3EtLiffHdvt3UWNQf1CwEtls905fUfLaGVpslP5i3p4jVJsbQPkzmr332ce7QPkmnj
mcgxPr7rdz52VlLi/8jXYJh5vGar0J9114Z9NAleyoXJ1ZkN+/iTEIH3roLSiiEt3/o6Szi6tdrv
LVFwFa/2l68tFVKERET9Q1T+HxcU653jFxnrPjlwVCrouY4+ab4rn6ZKCZRO2N9pJbfnqmtognPW
wODQNxGuHv+a/i8N876Zd1kqxdVQlfM+Nz1MXgAqoF58/IDfjIophAMA/MDMOW07FKiv731Y2rBJ
80lHfWIAhHQqdQLWon7oLYX5g3AHbxeouMSinKXZN14CFLVC68/Oputljr5Q5jiM69ib0dMck9WB
Ndkg+MHohbrBBKQYp953eSlumznpkG62HXLUPCVRwayn6VfQDuF8XaTS+kHtTHxNnQfBZ4kk77zx
iBoYXTNAFDyio0fTDV1Q+ja209GIn//gh+zOg088TMsuTDkZEipqfvIg3hYPq9aEURH9O0ZnzlGx
HhRGUEyJ1GCzlmyVIhdby8EGTW8Ymjx7AU6pwbyQw9D9+PhNeOduAfezrdqU7vyCowUmmViTsxCu
yFjn5jX2CoY3Yi6R23nJyey2/UtRZfXzxxcVb68aEK1mcafBus8df3p1St4yPTI+Pa9ug8hwteiv
qGtSte3YX+NNl/f4XmQTMrBBOj7pHVS0xbpoRNU/+pPIBkYWDm7T2ZQCE0RCTDT6LV1MK9JtzGhn
KusK2Rnw8TxwfskeIBFfWkxTJnEn0C6NUxqAeCrPO8gxFRN7XzdflkvcfbLPvt3SETiwqePftvnU
j9svRlHguA/oHRp6cA/YRqEiigA7YZzWpx8/1zeX+nPc9KnNQh/F66qU/fs8ksdZCWI7WADu9HdL
A3QtbrG3KZg8//aFZRfnOL1OrhmbEBPz+kppUM6lNdLmoqOPad5q4tOKXk9kGlgip84CNWWr7sYW
sFc/vse3sg9e1oB0WOa+tuvwG15fmv6A7cZxskShV5i3FXllGNboh7eBV58s8+JdE+cJM3phlMcg
xQYC2tVfLdk4qNOJ4cizprvqSDqRm49/2Zv9xOOX0TvnG16Fx97RfmKGJVaAzsKuNXnxpQxg7LgJ
DN6PrwIn+HjRXDk2qJ3RIxPqBXj+9QNwcy3KphZTNNVo/vapFYJ8631ViJ3PePap94v6yZzcVZXl
Ttjp4yobGZUSj4lpnpbfvBkZUxZwPmnNbKDZt9/DKQ9e6qyerJ2sxiq4FJzWK8jBpnlrGM3wpQy6
vtm7qZklkKvmZtmCAoawUHA+qCOrMTx56oyN0Bt6uOBVDGTMK6FtseVuAkDV7q1BB5dh1sQVbVm6
3FgUJQ3F2UlNCMFjy+E0XzqahWmuv3WWhexTlC1qJgeOJAnj9bz80o3G2VDLQprnrdROfQb+mX78
2Opu4Jhrgk4cc4h5GzyS2XyqQiNmZMdab2zVaOvuRDMW9W/KYIaGtiS8EL/tZnTvw2YafrpBvVQn
8KWyEFKNTe6daFssb6w/yt5zcGVg1qJJrrYl6FEYU7H4ziQJJNpgJJheSj3Rl3eHEhNg2ccMDkQZ
I3b2SQZ0/QRDcYfpgIGB1zg/0gYLNECfRn/L69j5zcBZnIOlQy1qtLkKd14dVuA156K6ZABkZWdL
lldwgdFeoeCxkx546+JKStAwoCU+FxhNB/Qt2IqABeIArTpOR37qedADRhv4aueo9rZyk9Y8qBrh
8RaUIDLWsa+WhwomE7gbJyB8c1rFBgsvA/Apj2kg9rQCgp/uRvUlcabxR4ATyISj1c7f+yWGN9Ng
8Lw3dOOBcs/7AC+fl9vNJudIV0KiEBDJ5DBC0x5R+MoTfyFW8QAksToxESC1JzQPgmKfN8rCJpyZ
Daxhg4IbAIZEkNDk87QacXrx20n7Fj41R3nNEYklbjOhZ2jZBixAChWmLSyUYDYR5ZUwLyluLCr+
fEwiWVbruKCsDXXa9EoluGuJVUInpLWzjWVlrqD9xLcPshinF8W0176QIg73pvY6Z6fnFtRKbXiD
jxvJaZ9aVrnrGsg1IE/Z6EsER9VjJhtxp5nO17uumGLIlMbaKR5FG96EpZB3WTiFHhxMFb+YjBNf
umUYBX3o0HuCsBt4BORYAN/4wtBzGumI36kJGheuPCNHuZm62Ni2Fm1flKaGuCdfQu3adml+cADQ
p2Vu2+WmK+cBjJXU4Q86qvgkuwH0QuUsFZN/1+HBDF2PTLwd/aDZS6bB/Ilnoy6iinYimvRg5c9U
OZ8ktLUm/OnWXvNULLS7N8AqHZQswlLn1tyTCzcOgMJjT+LJMTtyXwDtBY3eDGklGS+DazS2Noqo
atsH7gAWKUGtfV5QfF5R/mO+ao0aYR694UR8ske9XY/Xhq9AoOohxiE8/fU6mUKCLNKRZq+TNODt
eLcPylDLZ/vRm9qNtgsWlJDOCyJPNGevL0Nebh0ytWRIrMGbMhHX3vfCgi8mYSme8S5116IgMUw5
aj4Usm6+oTXgnamLAMTXKgpbRHMyzQhmBPKbA5Pkb6o2jPuaP8Nn2dvv7Z7kNVvYWcjCQkZ7VO91
9N0Gprsm1FEH1mkCi/O+wg5ZbDLGbOcM/mA9+9403bDwxDcN4+VTKIzp17FKcn2+6p48RhRW+8gY
BHf3x5vbOwUMh1zTd/l1JJAeB7JTgxYVppAxEmVmv/SM5qPaqbpv4HA/KUHfnoD4s1HwolsO1rDK
4x4WKooahmE3RuAsga/HiPapOoPsF10R7wvhy82h1nMQMS1KLmU6AadmwvvJ4fDtVk4oGT27P6UM
SWFHr6hLwgqbJuPOshTGYZzBDQbN9M12e+dq0Mraffx4370c4w+GERZv7PE9TwNdSGCZJKTIAdCG
WZYvk0MQIGYErE1hGn/ybawv06vjHc+YWcsaTuMRqXSse8zZZQwzpX1F4G6DqItADEBm1XxZmTLZ
xWHsn5BfHtx0TKJ2LYHp+Sfv05tzxvoD6G+hRBUhz/eoVqyDZB6XCTOVWfs19MoSiHO7+M9ulv0C
UzY+TdJxHz9+yG/fYa5JWUa/htxXDkyv1wPTKGQpunqK4jTPmKCloPiRhSBFTfxPVrg/SdRHD9iy
wLSgtuQAJ9aMo78L/jicDekwdI0YaqVpRKBsPG1063jfxjH09bkvh+4bfYciOTiZS5fWM9P0Yolj
tna+bOdGyUQ/pkYmbnsjQRWE42TRh8FV1j1YayJyp9S9wv4UfzWZtMOWcEv8S3bd0hAwFmW+kNEN
0dFDY3goaLXdVyqUz7EpoIpWnJPPx6EKL5d0COReOIOLoKrPymsylOdh401d5W+V1SyHyQ2BJ4P1
TYJd02bV8+xbMt2Vhq1eYM6y8xXT6HBgc1DIQMPGbpIapSmi0TSkeyAQYfhN7xlIuegW6Cf9GLbJ
5YCCp/kKljyASNf1fsjga0jZUTETftY2eOfbsnjLPI615Arbx8cSRg89AcBEmCN3hWvkiYup5O6M
YUSKhcKj+uTVfud6HH9obHLQYwh1nC6KcSZd0CZRwIQWrJnZiQ2EWb4qoanXxZYX2/xsyXznzbax
xdDD4l/HIXO0WuHbcg2L7wnV7bJAa6EQAONXX6GU6Z4hb+V7WXfW1veseU9LjHhVztSYlrwnFZrz
Cbq1YDdkJuxao8zaT9a2d38cG73F6ZfnchyJZzRjEFYOp6LGmtJHm3zcTdYPPh0sD9TBx5/4O8sK
qlu+bWQezFaPnQe9JhfEsH2uFWYgpJqmuVB6Mc9RmTb811oeCGuaP7lB8d5fnJO2zcyPOoMUy9cf
u64zmRoudzjIEEsUsSReDJjfg8eliJDxKNDBrP4f9s5jy3EkbbLvMnvUgRZbkqAKhta5wQmRCa3c
IRz+9HNZ1f9Miu7M07tZzKJ6UV2ZjCAAh7t9Zte2wVzZz1lvEJ+Mkg4O/IARcpPl+bSceCJ5zS0F
gtZKpHX50YWJUzEILPpnLFrDvYcEp6FkuZRMaSo1QFkkbhCjy43x5BVlv+u6ov2GNZgZIVTEIfzD
kvargYaDPWC8kNiX6ztcyh9/y4kHVyUofOvQH8VTjiK1RcClNqgDYRyniYBI4lK5kk4417LKwShQ
UlJGtMaXJ9FHYv/7a/1vdpH8POdCdM7cpvlzmEVYXRJhnsa32XRlzi6W+cyK0VH6h3P9303HP67l
50QXex+mPmSdfx7iCfKnUSfnGXbmku9Hy2yHeMEoS113Ay0NoAkv0tkvsjeNAjRsLF/NkNfGOn0r
FAYG4CNOdshFQk+j2/r1ncneIjjCp7Wx2/Fg9usxWNQtypF6zivDpFUin8F4uTIzoJfZWZKuE4aM
FyWgAEoZGr/95ORrfS1tFXAYN73mjghvcQqWKLspK6zEIKYHmWxD08SjXcxJ/2zpDt9WGeBjW2Mj
8r9VSU+VwpJBvVvlduH9aTD4t37+w/eGq49RJO94JlkgWJwfb5h0CMIiyTuqTbPIaje+QS6WohBn
xhKjJ5yHgfWMOGffhYYXYfor6Y854ieuIaEG/l05uU16y9ZDutuEKdt4AiRYv1GcQ+q2KwOECqBw
/RgHso/a+yAo+iDmjZqLf7KH/xUW4PI/FSr+UML424LG/werF61zIeF/5gKc3obpx+rFv//AP1wA
O/yLwxUjgnPAi2TPWdP8hwtgm3+hcno0QHP+4hV4Tqr/DxcAZgDjDZwZYNKpoz0vMv/qXvS8v8hD
MeM9pyghUyF4/xfdizyW3F3f332uy1uYNwD/OOzi/272/M4CUipgZtyAwcbxvOZbHQ3Ra1O7OTbe
lIYeB+WnxFMGGCNV4WuiaXGPw2VUl2Yve+pZIoJ6vtBY8g3LEAGuOT8t4sXp9K7Q3XKeuAWuouuk
DExep7YlV62LfWGTQDR9xa7qoYyjsfs0AI2BxRl0svsY63uQr0svWcbVuJg4q7Ch2xfOUILNLees
fOBbG0iLc6b/UC6l0jBQ3YF+qS6U5govrAled56XCpyXykE0enlfxG2fW9uSjcW5+htVfp3UVfHi
VCGMWtefoontY08o2XEyx1s5k+HASVeQjRrlsz7p1hXm3p5L45hY5Jg9OeubCWL0N6kz41gCrSU6
3au7oNLiFlZlQLuHtqGf1Y5dvdHREI7PC2D7cuWMZnQ52PVy5dkLqsRcuAv8c+UhNo4dDStRmRO0
FKH1ipWMcILfuRO9XU2iX0SW4jYuo6Z7U5DafeoeDTqkSsKtVMM7fkXj0GQIi7rIIfgUs5GDcmOv
fAZ15t5lMJ55rGRw3XSTU3DwDVBK/pS6fExc4dEAsy5hCa9JwqJMV+ZsXFJHFGiaWUT6uHSuACBR
z/oZkDNef2qOwfdBwadtCzc5UetqkOnTYBYK0EHdcgwVUwhFKSh8IdjM4FejGgrlhGJD5PEY4kFZ
r5bSMhlf6iY4zPSmjbweC+sTIYp2xs6AyjVbIi3XE1GFK0loyt4xSYFZyU7Wo8Z4ThiJdHoaj0tt
j91aJMDZwATmM9Yiu56oY5AMm+F2D53YT5z/X6IhBO1ARzxObQNzPn63JYitbmRouLh9C0yQqPYJ
Fl3ZwGUls76agj6dUWCDBUSX17y4osAoJMNWvbudSTLOcgdDxKNLiGczjC5E62FMuJXQI7WDabRp
TlS/wzPMctnfugRenwtL0zrTVl75OSeNATgtD/xHJFw/iznNEzfo+7SA/z5zusHHGr0M9GGVcIMq
3NlLcL70ZyJct3KiESq5akfj2V3A7O05PaTfTKxDy66ZAV5vZkfm5bWC8U0BF2YpOO0Eo3ZZP9eg
qxJeChhwRPaUYMiR68ItErFLBfIsO1FHP3WiOBeQLnafr4dF4g4zhADiw3GRno1zXq9a166FR2HE
lnHCOU7WokxnYeDRjIYvauyd5yQUKNeOBSdg3XUikZdOWE4gi5wyqHelLov62NYUuB3StB3Fgc18
XWwlTSUhUyHlDbsKB1hxvczGaO7xw2ras6TmmlsGGKW1KwAxrEUVaY9MSpDOG9GjfO0YUMKV7aJI
NeueM5Y6KitLHoKlPRMJdMvLMgdHchti5LSOOclqb6+Ecud71Zml9SXnnFjHgYE5f00QVnUbomny
RXAjQAQn000JoHDAzdlLIQAsh5SqYWDyCzpmVp3kAl3nZeYlt+lsQ95AW5PTxh5ENJ/GJXesHQRY
N7sqORZ9G85eKKDgEZpkoypCQ05eOnJHB4AJM9+MQvJ2XfFRShUM29n36cML6OlO311jcr9gbko/
yYA5n/CKzYqByOjOp3ycqBmdfBNQ0GC7m5ajM9Krbxnejv1J+Wy1jg9OO5uYHjCLSp8DZABa6Cjf
CeKm84bnpk6qZTO6wgXWpxSdM6lq4Il6Hk1Pa4jPBLmcxKZfjglsjKW/a6gX6vV7hBuaaMzs6Gyt
yHOPmy70NI0hTe48aA7fklAH1iXwgAGthW0xiXJ39n8eh5YIKHgkmm+ou5HvzgxEAxtyz3R9wNcL
F5+tI6OBwSBPQ1IkDDeE1EcrDjK/zbecarKNIKtWHHDvBGz8e+XjIU4c9nsTq/gB6TdyYm+2WK/w
QrYBtxP6IthH9kkhzHgWma6rZ7pxFUkb0KdwXkXjhi85LwALULNtvQuzSzgudoUPcds2JnnMNCWl
e7rvRHSYYA5+SEG4c6XolntAmEgeZBCGcl+H4asRtFACa7fQyKupf9QMPd/x2KcXI84DqrfkCB3b
s6f12Kr2QWDUu5ylrL+N/RKFOzNrlv1ABRnrJx/x0RVe900Ziklxhc+Vl8lcAeIFmMebbKYSBpBt
laovLN+Bvwq4RV+Q66z5wSis8E6H/vAc9hbho4mx9Q2nHAENTyfzM/nrtoA9MposxKJEtai5LmRT
KT7QS9Ib52H20m5Fz4l11QQFEn1SLiDdLCboBNwHaphE5d1TT6FSZlDMjeLMq0xopY1BqJqsc/QK
TyajTSRKsrdSwvcH2FhQlqvLqJXUfDBZPSfQHHfFcqS/8ftM4gKhmo7EhQoZ95Q0ZkEnRZPNwyYE
xXidiWxJ4T9bUBDTlHKSFZFQzl4tw/SenvimtNaekWX5OpuTxf/nPPj/d8X/68yD+M+b4t1XcT5k
fA/LOv+B/wPLwmDKtAHTp42B4uzd+2dT7P2FFojBjgkxXlCLLPz/3RR7f8EqxhPOue9fO9//2RS7
wV9ohwEzTUbqKPi2999sin/eEjNzYXlmQ4zByMPWwo/wvSip0Qk7Z9BsDxfmabRz+g3m+sFNKG3J
XeVBxMeiCuKokX/QZX4ZxaCyQTUHe+Cx5UWU+PGTg1mWhZFyJ/J010DpMtN87/0hCWI8qstI6akf
Eb0Ph/KrrEeSGN9doZt/dv3fe0d/nSmYOP7J2aCOnSfzP9NZBld2kvWgXcPEALOsYdA56BgSDDf+
wcdhsaqvdD80QBpL3rv50FntbpDmn0ggv2hh3B1IKCSR+GG4Pc7f03eHkslsq55+WljRhfYuTKck
2u2M83Gk7eBPoItfVCnT8RlhoJiefUucwn/8LFALMwggyU6FeqvpIUwWyiBwohiXg2PznU8trcC/
/55/vcH49VCGkN6YYxAe+fEjadRSw0hP93rQFVG6TiqvPKCCM2seSNozo8/N7gqysvn++w/+d98r
djWmigAtIrbGP31ww9bV7qwSbQRN/MpXRVIcHWVUjDUIl//hdvr1bkZvYuofheHZ5vHLVVxyDAUl
BPayqrwLcrqfhTsO41YrEpKTBcFkodGHXWLT/OE5+jdfMCsIT67FURmD8E/3T8feJ6S2A6qVAoI1
FaqM04nRfJUWn7WwIjw03Fe//27PF+37gzRpOc74DIuwhPFS/Dk/ouiy9iunrwE6eua7Z7XcqQUr
1R8+5tdLyBmetRObHX/4F6s84XHUpA4ixeyxPNCCnWEwoyDgU0N8/uO09Xzz//hL8fXxMQQ2WHvJ
xvx4wwSGVTa9bbMX4DTwFEw1PQ21ZY47yN6jpEvTp5kOwP65bGN0DIw5w4CkukAli3vqYkEXY8f5
F4DyP1pSf/0OUExYJW2sIrxAfh5VlKGZttRMEY/Oeme5ICa0rJshKufLPIcI8Pvr+u8+jDwkHg/e
COS8fnpY9WK6mUor1sRu9i6G3sx3Hq5P0A/u3L3+/rN+vYfOLzfUIzbcPDA/D7d9VqCCZ4SwYD5G
O6fg7H5mP6fdH0TqX59MhCdIgJGFyMTb5qffiRy9avMG6LWYm+mSVtlqp+fZ21S6J9rpU2j2Qail
fqgTYyr+8Nm/rreBxe3rgldhbWeE/+MtNTQyHejeBg6OgfodP5Rm5qWpX+PsWdjl5djZvHr+6++V
8S3hUVYFxKSfpeneConoJz69e7ZWN4auqidW3nDz+0/5ZdXBaM5ogzcJyx5K7vn//+6tNQZ0uXCY
8VYNBpebkOPzJWdRF2FoTNbKDbt7PGHh9e8/9Fd7Nmvr2ZzNPPxvq/n5+/7uU9G+0KkmnNC0qWbR
RcIEcl/VRJdKmelwb1R6SXdTGVZz3KANMGmjYfkzb+pmT9JMR4eCmjZnX44oEX+41L+aNbjQ59AL
4R5yE7/sZ5y2jAaIJws1UF3LKdMspl3he2kGjH6iCZczwsWgmuwGYme0XgrdHGQxpTzGuvyaBxG9
o3hdeyIdpHj/9Fz/8hBgR0LYx+54XuOIKPz4xQEa0GHh1LCdrCJ8FsNUf9ERqmyM+yy/1UVjmJeM
Gbgx2SeyDbQ08JIYhkJANWHnPHvB3OztMQAIAw6e6gE6QubYFSOyn6yEWjad7liSS+b75+KUEZYM
LBe34Cjn+mqzdE352QpupvVklxMzBhUO83ZuaigNHWTmMzp+kXJlYnK+xKsafp1qq1F7ei9p5FEt
vottZ4f8d/aCoTa2zbI6pks05tv0/GwJvI5oD5nih4jG4U4JK78xnYSG4BotYmVSIPIRWNVC3nim
nSBUdZaeuVP8jfQhQLoqtTHSMOWEF3bqIgJP3cSOiELPsHwt/EJd5aaDt/v3d/TP14VVnX0888Gz
hQYP8E/vHFVR8U7BDV3rV9W0rRtigjFyBb7A33/O+W3BJf7u9Yb2zd8PepcoonP2y/+0DnJAFUME
JHxlu7kPit+Gs7Gy1AKPxTbzCclXAAqfGiuPNYTIgcII5ybJRYqnG9zlSg7COfkq9QjApiCZU5/B
kpZ6W5XZyVG2QQqZpPVqRt9d805L7mgq1f3G4cHL4qwmJ6Wbmp7aubbpD0u0wMyYf9FUDBorrNzd
Ws5UhLXdXMVMssy3WS5n4lvxYooSb1UIIPw+d6eGar1wwRLBtynXWUfnh1wsXYDM62/PS2K+7fFo
7qlW6m56bYcT9A0yll0IRGRXDATSV0OYsfZDVHeOrAdYFxuX6qQkCKCfVXk5m3Eyh8Ht3AnvsqS/
g64Q09+OGXM4xHyjJ55bdnjRs0Vt4ZqJFmqhpZ8dCqQYtDv6jYturV1JUGfTZxDYUU4gf60kbx5a
Tqp6ejCxpFA6AwNBMrjC7bwUt9ZEmcNq4KdYYqv3DX8f6ZDO5xr8aOFV8hbcS3dH+KK8t+2s/gox
Q9ZE+M8CkVV50lqnXYGPfEyvR3Aszk5UIQQSU8rom+joU+VRM7yXZALNjiSgw3SVO/BhB+dcLy8C
JBAzT/pby5uqA+aC/NT0iXc0BmfrCwqxhKNAZQJ2vGoWolWdaxS7PBylszYsD/Js2vTusDct72uW
LF+MAi2Cdr45ehHcUXdULna40UaqAdscYGc1W87rYPbWfo5CNJQqefKa2b4RJoOTSduf1pkjWuRh
CGNKY2ZYtwsg+Qi9k7GHG9iXC1i4i7r2vLsusgCO6zFF1ZsKauH4MPFNLUEbrlt8tvZuCkervKLz
4QOx7D4vqEUZhY1cPMHPhT1Jv3q1Ch3rqZvLJt0lqW1vu6Izb+2CiUlheoq+hs5Zpbn+EDOMg9Gj
9FROuQat4IzMQbohrgAb7JKo1uWG41tLMRy6qM+NOGxYtaS3Lke+wcIw/FiCTDhaUTjUcUMVdLLO
cxE8WGnxgI+VXnQOLdWhFCYB+7rJ5Y6EP9QuPSzVsyQLzDdZehUrRpryGkHBRahtx5taG+YO940J
u8nVl+noqyPHbJ+HO3+dHIrn20LcYyMYVgPFtf3obPF1P4nCeyo4OTIrt1HwjeawqETR9Bx2DCNg
nNiAgZnW1uW2QnbzAMlG3qddRCRe6nYA5SWdRl13raQeW1NihtMXLTH1Zh3nlepRtJSIJ5Ift5Oy
jGuE9xuK8xDx7NRZT1722HiedQii9L7rh/52XPr8M5v8+tC01akY5AN2FgpomHege76RX3+jW7oq
Vgha0xd2O5+Ry8tNGdM78Bb3pVh0wP3sugfoeudJSn2nqIQ1lra5MHuX4Hmirz0VMGBL81dLf4om
fwzT6DNDGl1rgriLmV6ySEFEGiec+pICQovSY78niS3dV7Q1eHaefW0Z8PAH2D6AEx+dYDinP9VF
6qvLJk2qM1zqMTUsZweb9xutbWjB9mvkde9mlj9G3uytCNX463pEx5c0SYOgoKWw7JYP9nd3ytEP
IROMrQEEb2VbBlnHrmOC0tQ9Sml66rjHANisIDbf9ZTZrzNevCdKOldYIQBqTei/AhLXJqMYunIX
rpCeFOUt6YntJ/CjqkXm6Xx7A7HDuKoHmvrwywBhdcOzFmt6R+Vn5sYOiUHXdYv639AsleIjagD6
roI+ARTpgMaeB2dvQF6nMLd4II+0Y6uj2SB4TGl4Tkb6nFZVl97bDs9Q2LTXJazVaJhrdsL51zDL
3AO7N/qcRG9Tl15Y3icORAjSRW2oz6HyBoRbqzkmPGcnOilhRjbl1upyfnTwTnujm6hytmgAMmx1
7xqUDVh18wiu80LTkxSL6HzISPNxbXsY5Tp9YDdxqfHXgkdHrtNEYSq4zXFl1xdY+F+aMjlKUSW7
XNF6a9AXRN8mtBLMutBtYJqkIs/ibgrlVRVUj0CnW5B5FsM/GsUf6LmnOFeOj8VgbQ0vvaVwBrO+
46hV5c23dA5+pP5C07ybpyejpxy3M7IPaYMxmmxWxKYJIGbh+llD7fU2NAxT8NB1H3Ymjn1GEX00
UNSpquYbDWnZuUI0/8bxEIJKlZgMrdvsc2DAeIECXW8Zrlf3uFCqR530XBS8F+xuDLCBQI5YoC0m
rGm51aW5Y9e862YbHpVvf8WVr7nrEDVGueSXed2EB9Etd5lFu9483ddNdxrG7o5OhuJFYd7LU+gE
RhaAfOvCD2uhZpT4h3PQk7DRsxYowHlSrqxexEmlaGsZ8iuYSv6d6Kc702vPeQC18318cq26dM5o
La9zH9uSw0UY0W7RpzdFmR17wztpNd3aGWDgcZyuGOlclUH3QDMvO05Ui305T99aMGgo6ssJ5j3r
BgPJyR7PVTB0N1F89s2XEV09EZbLi9xpCIvb80XZSizT9E+ubVrsiV3v+pquL3YZwSGR6tZpuPu3
Fl8kNh0ueD28BumEcU5RY8mCA3O/oTrGTGd6XUx/ZZMLAWZZf3CyyVYulYaU8djtuBEIf9yL2h3p
zVyuerkcGZDp2BmjVxZwgmC5/pJMeQ7xjbnkyvHxLWQUSUGng4ypwO7YlbcmQDbezvCjGfTZ59Fy
tTCkSFp6gJijCD0Ym6ylcQsO23ail7s3y11G2ZXjLvw3Q35X2hSVdfCa16Kr32YjCkj2NJ9mDtEH
NSDahuPAfKjJYDdTsCMn57phH72mu/LBb/qTD5luxRysPTPo39LZuphoT7umtW7ce6kLfogi5I2x
GM9T5+eXVb0E67FLrtq2TmLGbSD0y4NZPSRBuk9o/1km0I69dZGb2WWQFbEZCt7GTUPEMzFM4iV9
CxvPiSeayWhU+PCDnLo2vtvM1w/krJvVol0G6wCogHwQxu1rZDhhV9aGnqEQ5ry/67KcgqSq2HrC
vgHpuPLM+95zky2gxJ3vGE8Jp7a5gCBmuzfsNLZmpPGRld0GRePTrqajzNsLbRo7uvLokxlJf0qP
BvZy2U5BeIOq/GjWyWfRuFtv8GKUI9ihedy2wf3s1ddagg7SdfkaCE32biY9wEBm5A0rWyt2JxcW
kC3KrRNWN+in1VaNUxvbtTOve6fy0cDyhB0nlwM++oamWXlVFBDbBp9G2Iz13UnmfUT4acUkd5d5
E41Us7jvexkLw+i2IXraypvOGx6jfTIHkiyBMk/YzO7wPV+5NXKTr4wLqx0AlJol1XOLA+Brcknx
VumF4ZKsbT3NFzQYxJxo4/qSo/bETMDoixkcb6PI/i5LcaHD5lT6VGFNTfsRLJ6xDuaCaE54pp6Y
4jkkfxWEc3M9aj/bezbgVGoSRUCnAbPFfO8sifGYcyp5SMPo3Wf0PefBAXTTXegbDx4+2kEiEOJZ
+ZYHIR1yGhraFARfzOjc1Ox35M2Cnv54R1/mRKHWNi8BttjTK/L62zjQ5JCIoIv9JnzwZ4syWcve
tk2Fy1mr4kiE/qGkgz7LcIkot7/F1HQbpKq9IsuCJ6/VX1xqL3FakAvyx2xTOQGVoRP7BtoLYjrD
b4wScqFMKDMr/ODAJo3ZnSepuhQeQw8qVBHNr/MEIp4kubNl3HLb9sV7KUbyRUZ2Tcsj+61BkZYN
JTBKq7qtJaWHCh2J9Fj3JE27xmDafbbOfGt1kXvowsV5NKyBkMpMWVqV0Co7WlIdp1lfDwF+RJwU
09ZLz2Wm/VIHqzDr3+g/OtlVd0nFKU5EDaGRbjZ/w/sKhgFaIMWbTa4vVD69Dk3l05e7sM6xHaEI
1D4FxKiSDRCVZs9g+QOsjToOA4H9IMuv+yG5pjjoOE+EPTsie2TaKP8tsXTEhjuXa0vQHmiFmb1u
S1Clpq1FXDiAPQtBY1pU1E+9lvsgVCxnrCwrk3n1UhvNqfKIwKB7bPTYPALOp/GvD2/MVGaXZtgv
xzbo7W2dc5lVaxlx5c/ppTP1W7NMDpQ77hgMGa+UY9trvzJ2cEh5gsIZFk9l3BQhxeJyeUqn4amN
cgnbLj0E8IpZzeDiMiCXyjlRO38LRJiJbtefoP7GkbfAkcLKxMuLTU5JmdsYBQ9tody1p8VNb3ov
SxNdR6NDSbFpHQQQD9iWodpU4xwXqXx0tfFo5b150Yft7Rymd7Rc3tV4J1alzl/NqaeLlOcOT9Hp
TFBct9I+UvZ1xGQeh313qUzBsYQTDK/qbTb83XkFXXkUO0rQY3SMQwVrnBeLbK5CD6caHo5mOdkC
X1Q/RYe8Tm4trJbrKYBwbM7JIeooz6rnp7qqw01aWbGyONQSROWkbH0bOnV+djtyVABhYpBHHTZW
mNftSiS2yZm1nZyQM6pdttSUz7O/NWYhRmxvc/TIgXG4j6CpQE01DeDKhoIUTbNJARZ5Bb9KX3kV
G+g7Pxe8pkmyVXKPNTS7BIdf3qqUkmnZQpY6MwjYMvZO7lzZlWhRs/LBxcGm0HyoxfDsT5Qc7wl8
g9obZjZfDRQxDztLBeqpS4ruustD4o+mlRsVoPHRvkk6YJiE+KbEP7T0hcQDsMNwwyNFHa8p5zHu
RuuhnbLROo3eEDz43ZDdEDoGAJcu19pOHuD63BJDMN+VUu6mD99Y77p1ga9K6OsZTxYudLs4+ulC
HbeVFUW1hVk0vCq+IO4wiQUtoZ41dbPp1rPrcRugZxmSw0KRXSZG+qBcGhQafm6lqruEwzO8yxs7
jW4RggndCzoF6si7VlmF9LG0xaWtaCFZU82YvHtZUV5nBcXJRVCui9bEl1aE1GW47z12xri2k/lQ
MSRmbW8xmKUJXiPT4N5de4K3jJjTI+DQNAZe1V63tG9M44R7gnJq2Zvjgwjs1ybsnoIgR4Sr4P1l
XRa8F/ROcuYg8MmYSl/k0cBOP8ieMzqIUB+FOe1r1pIVdOynagkrQOjpi001D/dc13orQDBrcNr0
90CDXbHr6+mzbJsB35q2OHimfeZsIArMm5rcaiCnAyBgugac60G3NFgrO7lgvP7elkW7S6mavM9w
3tGDqsbmjXNZ+t43IrypupKyPsBhd2lno+zmap0vsGSYJcx3CJSbJQ2P2ezrGzVhIjFEuhBEw1Zo
FRYnqSIrTmaTevc84G9SqJuc3fw1UdyiXYVRW8aQUIkOVgOKa8Jg534ZhMa7g3dQ8GJ96GrOeJXW
xU0QjMsx0NEzBjrjCPj4JoXW6nIdLsjcUTsYRPrJ8KlB1WzaZCxlCOG15UQ/gm6O52yoH3GJnTfg
tXdv0V20xg1FmSeTzAM+HXjSnj/fdDrKPog0+B8e8Z+nsQL0XA3uU29RvA37sLouUoN9uKeKyypM
JrYSTNHplzNXRa/Ojdz2BdyPca06z1uFs4zNzGKIL9VHEchLLgsTtFm8MdmuNsLrbue+nd+6DPWJ
J2ZbE+RDa6MflPFIEwuCyocJg+QhbKt6n09Jt287b3p0FPHuNTzZF9sa7LhnE71mK2Vt3ai2sBKQ
fyijuoyxKcc50tDK7Rd77xCdXE9qwUpIVnBjLvqegBHeGNspj9qUdOxVzIVzD29s4LGREaF8mZf5
G1nh7RI60B3ZK66r0bbpjnUoB2oXWewooPXb+1SYtbGpbV9cDh10PSjwk/noekB9bbuD3JhGxSsi
yYKg4ptqzYDeoqpQmTsyluhnBiSXbBhvFoeddAUx/zCVCTlcArM09Ao1bSezk3tKrIKNopAdd6ld
GYd28YsrUUOTzlPXoDfi7ElqfSddL2Ga3gdm6V02BTb52qZc2vGq12rIs1dwwRhZLUkEi4YB883O
SrGlYMz5CjHNYkjgqAkXdC7eoqjI3FNBsCRmjk67eCEktquz0sx5qS82bTKyUeHZSV0IQFnBDbmQ
GD3XKC9sF9XS+Q5u1XFCQAqDARKxVJhBb1vYrtj1R5cbck/7KEqFgWrN8z17OGKHInojvLH4HE50
FrHjDtMuOZIzE+1hSoasQaVG2z1ag5W7X4dhnnh6h1EkK7/WjfiCg1fML04keBdY5YBfEBNork6m
Hvz8MNejTGOTscITJMC/pxLUlsSj5PFaFXbYmWteEswiF3b98Ldx7O36HnsrjZCB33IE8tP83qxd
/53IqX/Tc+BP98Hf4wTRl7I4sD1dXDYUDRgDYpXhbTWxyTu60RQ422SQ5bxvAQ88tz5NI2uSQfwL
NSmnoOJSMeVHCAmM4pjZagGhtoz4tAFhKlcdZ7FU9ZXTu+qmWsZCbDFYO3twM350bo7E+QlroUDP
FvVivlOyQrtybYbt14Gabfd6mUjoxIVXux6jMs9MNxh9DbUVuGn7PbI8RV4qA/QXM7wkfs6by0Dp
mbqoPDp5MoRxgaq6EYa94bi9s7Rxu7gKRTbs3+uA9ml73tGMfKfmcn5pyf7RFPhBfwBCobwGlrCd
hKTUfuhYbiKr309IzLcauXUTysy64Gq/Zuxqs2n8Gg6mjstg1q+SwCE5MhiFOJDZBKHdceJCb4iX
mZPPoACnLgWCy/kQn23dtgs4an4R2Uy+kEJyxkappNBuOuciJ0eX61R85lG4n4z5Cz3bPu2o+CDL
SG3TKe2v+SPuPZJ5+YDT2HsCfECZtQf/f3B5dWc62PfstmOOUBkQjd4Oji0/KxV6QcglRqaMpaAu
Hir7FEXVzjWH1r+lozgMwJ5PrAZK+MtOukQtcaovikfE72vnNAZm8566c9qvyyKf3GMv59pBaziP
W7fWbBfzvpA5B3rXK0W4abKBc0EbOBxPODeOI+pOFe3aNlzcEzGApY177Kf0tosub2Jn7okMNTlA
kVUL6LHecsOEcutMkzIvKJUzvOtknIJzrVtOFbxrYDFIGu2Vl9aUmv7F3JlOi8kScWJvTbYNTUAN
/NxB0GMbwzPCFBY3Rzpv236wy1t2zCp9GCoYF6dSmSwF/mTwvzQDM4kiwUPIx+kkOGXdJCeBE3LY
qiaS2TbzXDBtbRKmuCJF2Tqn2tKLc186s7CgwXqSTt280vM+pP6361f/LBNTWIz1lwlwSH7jSoJD
l2XPWGdjzqOk2tjpUqlXkV+bxmXkd3a+529OEDBEVl1YUA9QM0UPOENwwrKDcjl6bc0r0S0lZfWF
HrZicgY43xgV5qcxIuXmCNXlK1KvGFwNjoFwqrvkpjTx3uMjm88zn6d+kFa4SjoZbeCp43Bj33ml
04aa6tz/RuDgmVcqhyw24Be9cJZrFu/hInd9OrvDal9nkb/DrnB2ftCy0RA531EqouNMZ+1aGgLj
fx+xN2rc+ZBJArjiPHxfFHOtteePzucYFsaWmXnykjS2tM6yWvZSyzybt3LGlMQpX4hijwTN3nIS
w3IiwZaxqcOgv/ek019UgYMQlNFOcVWrRe3tPIRsMkaFxzGEztykLRcKIonBgEaTjXw4j1W2I+id
FyXKiNvcCZuP3gBFOgrvlCZl+a5Sa7k1SAbdTjKf890clrQoGzo9aFA2o93g+fHMfIs9w0fIqfCS
U1mRrJc+klsjHe1jzhLRHxUHsp09Vl+rFEJ7GSX9vS3ILRI+dCktF4ueOf4BzuGi3WeMT76UefO/
OTuzJreRK99/lRvzDgcSayLizjyQAMnaS2rtLwipu4R93/Hp7w9qz50iCiatiXA4bMutZCYyT+Y5
578Mrpo6jdvmSFyntpmKnVoorOkUITeST5S35lo1TnOjYzgi/PEZB7Lh2Wbf7QEqf0b8S0PwwOq0
HylVBBpndouVQmBMHxMarZ/CRC/eJcL+og8UdgaRSS8be/+d7yMRCdthes5qXyUyoORhQ+94gCtg
U6xv5VPidINPKY/vpE4p4iA5IO0bJPbSI5QV58fQpe2xRB/gXgx584hreAe0GVpHJkxtZ4VLtKvC
T0L19Tu77H7UGK17QP1u7Mgf7yfkwF1ujPbRaW2k0oKipMNUl9/R8ol8V1QaYrF1vtRIMREtDnQT
dQ8DHz9yTfyjfnQKNPS94uSV8JB/Y4clgzV9r+wkHpBpVzTS/hg1Thp3X0Jjar8MCGoc4fu/QwhF
f4ANYT11Op0hHhj5fItvuuK4Ey2zx4GnyAF/0P4vw6yad/kcNs9K3d3GwqZuJKzBPlFQoGpl1jqF
IhGb8CqSYta/hhXY6XaSlacXU/7YGIF6qm1wAPgccjXvBa6ZxwxotWcB1AkIPHP4LfQticdnofoo
50Ct7BCaIa5KnBuycqROHCJTryQI/YTUDFHAQO8B+gfiC6WJJDg4Wfw5ajD4i+TwH/oitT6BqDzS
kHRo6oW+hjoNZvPI46TqPhjy+TAbavUQKH39w8bH+jFO+pdORU2dXGm+IacJ9sDj28hFrFS9ybNi
vKksHqJm4ph36K1lNIxV82hUA5KtiPkY70bNHr6WDe6VCxtrekC8xXyfBwMvD5T0vXnOsZUxB7kD
fn7qzflE/hYdGrVLdqU6vgcTonyYELR+V9MV4/ka4fQclcAjHLRUqzTSPzdIDpO5+fjMBCY7cTeO
hf0eDmfuyiJObxxk/k5ljDl5F9tU6CLHjaVa3HJkb5I8nL+CpqOqHVB7VGFFvVMMv0EqCKXzXdDE
yR+dPogvg6kFj2YS4Y2tayF1HEt70kbnU2It9VUBQ+jYmSJyVVTd98DxQixNnYzcrtFOCXSjox8m
3fNcdinPjNRn/4fOiz74zV9Zkr+kcY7gS9V1CLtr9mNVGFWzKzsQqHbTMQ49PZrdi+4EqCA5aCEP
mzi9nWww+KnAYlWYB6NSTqOPCqRpBWiujOatpg3IQSLKvneK6WuDzYEHkAQ2U/Kn2QIzKZRsJ6CQ
7cxcvS9MpzJ4LoAX9DWIHGqFXCnAoKw9KPDLvtINTt18yss9dZXxPiEbb3bzGL6nFJ7fjWr6vufl
3MssstyiIZ1QOtqRsB2d22JEPmxnTqTMQaZM4R3ki+jg9H1wB86j5UMQE3Hg4QLOqGGl/fzHrA6F
mxBEvZ5NvE+HBiiVCmG7Mz7YavwjAy92MCUi9jQE0UaKxMdWJCdK7Rj7ONO3shGNJ1mbF7zG6Vzr
Q2TsLX36OMsS9nMZDUAGs2aeMqgzMrxV5sz57Gd+RsHSniL+CRETK/usiV3pkxhA351xlTdz5S6F
tewW/aB8GJuyvdW6YbqDSM6VFnbJCestRLT0sXlqKklByU5raD5ZeCch/+5DgJqPMkWKxaDsPCEj
eqSmSBJC2rXHTgHkn4OaTlxl5YcILcVdQlCFlJeZh4Jb8GDMGnxOJUPngtrLQyAsasEqnjs4VzUo
QtvOXQurDoZlYL5XfXu6n6eu+mj6JLGIJCRfFEu5mSbltpg6PFD6uCjuqWLv1bb+FnVm9tx1pnNn
xRliZZBlT1WtNB99aYi7ulLlfRFU1V8Uj9W7SKkC5Huw9/X1CHm8IFafQHgpvkc8o+tAm4ymT5Dv
TQQ6TuUEiBCvZd6MxYyxJgomHoJAzkHTFBPLsMRsnzsrVx6RHSnuAhL/D6VSymcfxKmXCmphWjCP
876f0uK9qpXfpd7k903KdXjAMqs42WVheRGmNvt2nNofTkuXPwVUjaeyRXjOtDtrJPV6mChzvw+G
kM7wnAUVNHxKvbcID1DC5clIB6jAVKISieur9nikZiJuUUDA8s1nBnkNACseqGwecHNvbtE1cspd
PU3ytkhQzaDJXXybiDTjiVPt/FEjQBTs4xJ3s9BumolOplKcplEQA6IUPj5wtVNmT60HNoHTFpl1
/dnHwQKNYUBStdujrwClB9LX3Vgrxm1ATUXb611lfzQCTf0Zysk5tTVvsn6CSPuxNK3m3WAYysc8
6rSHOrfr27mdP8eVzB5GUqx3emzWt5lvFXDvpyzE4yvTbyy76mrK6BqeaghwOa6e92T26jg9UNpP
PZPEEKMuyvjFTWphO7Oz+kBQvw7q3nCVNoARa7Vqty/MMv9z0vOw8xxt9j+GVZv81BPfoaeicBdI
SaehbVW2TeP0MVs+KlRnVxZR/EErJ7h7oOI0CcGzMnkDi+auhf51JKDxZkvNGQwYeeMA5NcWh6bF
+mZHo/0PMAwj9eyueEa9JZQfsoHohyUF0/FxYXqqKOhhQYFxuPhkgKng8QQx+lbmOYZwbWfpJy2n
0KCWWYTOf4jrmWuMPUzWsC/FtBdGF7yoLdociWYD0yrD5BbvIPFDb4bqtnVm4oOpo2Pi6/M9GoFk
mvgxPBQovn7W5vlHOOaSjjy978Qkjg1o5iSJPT5i0pIc7FIZSlqDS5ZsFH8Zcrhpoa/t0AJ5KOzu
K7wwhWriGGn7qICHWEQmmjajkZDYlGWW7UFd5U/YPeeBBwiNqMdr+yR8iHuRFlFZwtAXppXmF0cR
ZFW0syYE1XmrKDYQJGnsesv+kzJedKir/Ihc6uCFXd48LEwuiJsJ0l4NFAUg2dYO8U72f206h3Cq
sxuNpGGvj/JPxw4AOQCmPGaVaD/HighunMJHrSVtq/pEOariAAGEINlFdKcag2fWGxwReLy7ZIzx
xcIfuT/MEHFghKORqMx8pIVE5850MRSkUObsQ1+Qe7pWBu+WP8wfZkPMz9IpIcoi8KvMt8RVerQ2
3WNeUBS96I8aNIN2GZtPemPUxjdNkPNG589UryFI00DOKpWKGRAVEpLg1Fu6XrumOvSwKa3wQPkP
TbV8MN4PtBkPUCjoD9kGIKzR/NbD0seAj1fQPkGJ90SG1X7B/HU4CbxoeDjIHOG7Rim/6J1JQ7Us
DPtLbSpgBe16yh5a34zvBnXkd/Do8+l5kS8HHb7bSt+8C3VKmk06UQPt8mK+iSjAXgVdvoFcgtKx
VBWuliT3lSv4d1F0rYH8/j/h9LOsJ0RBMsuKEQjJAfUYPBGIWUvWiZnCzTTI9jvNeptGMGa4EGQc
suDT4CNeuavGHIAr0XB8duhI8hqLR8j1c6t3Gq6Ibai8ZO1Ecybpimz4Gz/8W8Q+PNT41/89k6z4
pcbwJxCKOgrC9r/+PUWM40vx+D17adZ/1dnf3PzXrz8OXgr3e/v97L94wBJapIBf6un9S0Ou89+a
EMv/89/9w//z8utv+TCVL//5H38WXd4ufxsgnfw1i88G1v6vaX+HKE+/53+t/4G/aX+6+Ie5mDwg
/oO2haUtGkd/0/7QwjDRjYHzBzcAZsArLQxb/QeUOBXjbE0gP2AvjgYNuyT8z/8wnX/YkBHgFxlI
4WkqbgP/PW+gclNQ5CzZv80qgfUHsQbXU7x9DbRyVnhwXUe43MlRYLDGCL1WM5XDbWsF4Uen0Nsr
BKU1xlmFXydROUbsyWAdfoH6X4H2YzNIk7aNIk+1Jeljl4GwSTPLcIdM2EiwKjSF8Fnj5WLmaXJF
N35zcLR+F8DzYvC9Qj1j7tnGObepR34T3VGRK3k9VTqPT79wsRoo9q30s1sMDa55jLwRR/o1b4nQ
m4F8Cb9gRZHQm16paFEBEtOjaU/YplhZU6iIgTg/jiS7i6iakd81NKuOE+4BmPHZ2o1WJNYeEN50
jUn0S97kFQIc2Rw+BASKRWdTQtlYCFCvPoRCWy0RgQxpO/n9fWoUITK1OB6yJeeDP1cFkihaDbJa
7Rq3iLDd1sg836EGL/6Wz/mX2+8NWYKfAivHpHaMRNlCJDv/KbMvakDNeD63MB8f4jyndh2FlXNj
qWGXEhTD7FkZGoToFOQpvjppN/9s9SiwAO0GFJNsdarvrVCoZJtOIq/pta3B8stSYQ5jqEhXg5o3
1DUuHwh9M1kA1io5RO8NtR+9OZunvVVL06M40hxT/GHu9BTD3aZSImroRfP4Kpj888yeMVQXibbV
90IxTiCaQ2l7CRbniySX55bvy9hDz2R8qqLScPW5Th9hoyk3doovwWQGPBymoE7uEzJg3v64c363
rfQa3WdNDFvWw9EXrga6jKjYEJdebx3kKal1NkHi0TnS/qpTIzmMsd0eeZz6V7gqy6d/M+v/Gcpc
zbr0kbaq0NDxNLVCJxqISAfgz/e/mdk0PaNuYB8ur/MSAlYDLqtLqLZsCDxiCSGvjgWS3LGC6WDs
oUOHCrde5XeGketXouBy2t+MAoTatuGiEdpXo+RmpikqSjFeNZQotCR6SdAzp52R2gbJm/ndTgzb
vTwzsfHZOJ2L6t0SgqixnU8tpi4ajcFI2xfcxqHLkuk5bgiGWaq034yqCw9mOQJyMVRn38kZjZkB
/5wdSuKYXGSFdhQtT/md1jnmR4DDNPUv/8C3v2+xeVquQZMnrmqtFoU4hbhwhyFeU7TaMadV4Y7I
AB9pbvlXhnq7rVCkEgQ+eBYCi6lVxMGik8ZzYSxfGX9RpYyw4uOHfQiqtHdnOE9XuGpbU1tk8aib
QHax19S/bCxA+VkYfCcYGx7yyjLhZaiYEZUUWn5/FU0IwMyNi5aHw/lX7qg3IwgdpJ7s6S0YFP5c
PQ5BDeKCeo3l9nYbQ6GUoAJ4oOiCnuj5WInR2CAzK04nvTI8GA0FjFVPRrhzUl8ipAR1f4cWMk3X
op7uu8QoKXiC9QJs4vysMoGCaWc4z1U0DV/SRgN4orSj5RlZd018f+unWmCHYNbDoCWinP9Ue8CS
WvUXU3uY+3CNLEgyXZAeCG+6q5JRH9qcau7lb7E9KAuEWrHKp18FSihPvsDLKPFAwDQwlbJEvgNO
Ik81Hgc/y8leZG905cflUbc2m6X+/1HXNLJKarNQKep6odMad5Hs36V0ak7KPMorx+htsCSgaCh3
YusAXH2tpiktxKt8/o1Ce2xwCTrGA/VdeYX4vRG4zodZLeNgllEt5GKpjSLhbViRbwcAN08iUNH6
0mOktyq76EA5dMrn0vRx+USkJ1uSR/DhmB9X75Qx992C5su9OUz28+UF34om1sKx5cSRPK61oHs7
klMfguDpedye9G4MvBIY7R9d6BSfh0HzT5fH23gwsSBw09Gtk4iK6qvNXKhla825SDzwjfaPFlu7
l6mn6QOgpTXRqMcu+Evbhzmpvynf0abuxhvKoYgXpU4CWwhSEYy6fqaPZkWG2Vy5abbWwyEoLGcH
PvfaBGrAWo5Cb595ZtcOf9Bvg9NnFpXyiWCb3OXWdM09ZeOc8Yy1kbBgQSC2Lvv01aXdATK2B3sE
yBCIOIOnz/0R0bD93NKGO4IeGet9jJzxu8vfYdl357e4FFRFoeELpinWwrVJKMQwZXC2EjYd6OnJ
p1qkFQcVJa0nOhRyN2uA44WO11ZBGe3KNtg45wxPLvErrGFbfD5rrZqqDCpQ5mkyD10oBbWblWWy
T3UqC5dnujWUZrDn0AMw2XCr+9IseBenLVzMxi4UF3hlcwcPy6Y1NuATf3msrY+JOi/XCdRp0Air
j2l3VExBzaWe4wNbkbmQVIAN053JHFxB0/LYdTAiLg+6MUFcnLiiMSTFMm09aK83MwC2KPDCugvf
N77tu9EwT3ddotaHy0Mtn2W1ayzkfUjfbeTXcDA7/2yJNAOgGwEq6h3Ob6OAZeWnWueaYdgCcZTI
sYGiuJnD5OfvD4y4zq93D0Z+a40FtuvgE8rxL7aC8QtAI3hNoRYeAROZu6brNPQoZfJxef1eS6E2
IgIvBRVhEpI8A4WH8zmnSGkZxdJKVwwnfEqr4OfcRHBoJyzj4wU7c3mmW8MxGkUNogFP+dUSk2aT
o/hCAZvshHRuJvtzMs/lpyrM0/dIkGlXVnZzPDSAVSHI8Lnrz6cHObfSNWXAqWZsGyAGwDsag9dl
sJCd1ay9kgu+3UEO3xFNEgZbvufyc16Fu9g2AyDGfejNPn1Ast/2tk1wKp5T9EmUsH7GnuePPIRt
d3lZtc2Bsa1F6gHdXtDw5wNHdFrGDnqNh6kNCAMrzbqnBCmU8WjHo/Ou0GHHeWPAqYaQrUTFPmmU
KbkrbWu8sWOegNgaqeGdpo4BFKxQrf9KC78ukGeMnU/g5ZynLkA7FcClgTrQFLQT/KUKaxMYpKb6
PA0OhgBwHnIFxU1d/YbCM5TaKpykB9UhMK5Eoo2HBy4TFjJJJrIWNmX38/nWRmdqGCxAlGrVFO30
sfSEbcANHEeQJVL4e5q4vZeraur29PD53yjiKui8HrSUjhfw9ekuVFBWgGBfXwlZGxUcfht7HJ8G
wJiGvfp1WjTE0eCgtQ/YSYN2OmvvC7CJ1MeFCe86tGgpU11uU8fYa8MA1aQblQVc6Fwpq70NnvSH
DJwT0LtAUGKdWGa6ANwJJdezxGDvA9Tz9y1KjDdZXxqny1tw65NgrrqkzIuKEzWZ80/SgHtpRS8C
j14kxp9YbNa3PZxTF7yKSWdRa+OPZjPS6UI9tP8T+3pUOYcRyROk+eStBaF4n86ZCjXLtA9xkBXX
ZLXe3l8UeKmmLlrFJuns6pD0c5mGZRuEXhovDJZKS9weoOp9aZbS0xA52yUoMV1Zl81Bl1XhNY7g
y9ozPGhkr6IFG3gdPmYxJbMyPCWqg1xqPefJl0FyGGeIgVe+/BK3z++ypZj9P8Ou4rqlqPBtF0y5
Gg/xTSp1nLPqfDpc/uhbk9NRtAJkwI1Jonb+zQPstkJggaEXIdR5Y87gwjoonZ70Q5DrcW5644hc
7OVBN6p+2NhAVkLxjQxHrg+/BtAnFYUReiJHAynFRGevB13qWqYyv3fQAIY5x9M+yQ1iAfKU0K+k
feWzvtG4UbXlR1Ce1xdZQDii51N3Sp/EZfkRGC/qT4Yx0nPD5ubRSltgOnPef7YRor01iTQ3bRRk
N+jpFveIFii3SPRrD7RCQelcXpm3z15sbQXudTy4oUWsb1dhkWHWmHxAHTJKrxnr/A6i6HAA3YER
KGIh9+AQsmMbDdLrKMu6l4ffKKUzPkQfYt6ikLdOLzr0SnvcwbiFrKo5oJcyHTKk0O7RMxn2s6KN
gM6HEZCVSOMfjbT0h3xu7Nqd/dCgwFDqV67jrfCHFy3vDF2gYLXWWBJOW/VVXYdeC3cEIGw3HMZA
fpKBeS20bK48G+JXZVLnXjrfDWR4mT6pIwchSUxw8oaBjIODJ5wzNeiYLDwetRv0k8Bb8dHvR+3r
5aXfuP/pEiEFhNKTKcBMno8v9Ki0wpSHR2pQ/Zsq/wV8RvdhhFQELCSMbzQrivdDXQffLw+8FWdM
dMhIKSVCRNbyCV69eLI5BEows8SpWg5HqALpne1TAb88yrJ862hGL04Su+nS4eh6PopV0K6Sogm9
Dks9L1IBioWNWbtOYQcf9DrPrhQ2tuKauZwkCunokf1SqH81K2VuBBa6jDdHGthiEKb6Lvexr96V
laN85G0D+SuL0Si8PM+tcbGlRhFdRW0T2dHzeQJ/QYElVCJk6afo2Gv2j1CZ1CdriH7qSgQSydJ/
Xh5xa+NwSxiS7JHJWqsIDl8W6DZPfq82MB1FKKTljTrZaEzSDfosrAgWTpY6z3C0rx6areMJT3ZR
FTV1CSr1fLYQgfPERlUeVfg8c9EO1d2iqMMT2g3GlUiwtYFeD7W6DvM8HbO+yyJPkdieSKs2970u
nH2b5e2hEbZ1ZcNufkhSGbzreHEgOXY+NYosCrATzKH8lHdwPUv5UCJmvu/Gqt1HCVhWTCj/2f7/
l+26rfVkKHojPD3ZQsu3frVrjaZpBh8dLW82YBLHNQ4kATJoB3L04cpG3Tr2hFVi6iJ8K9dqfSiz
JQjdlDQGKbEdtIDO5FTisnB5c/7q6azPvS2X2vBiVUEd4HxGSZtUaNymsWdnUX07abV/oHNNA02J
qvKUyuC+V+P6q7Bl+d42CnFwqrL9iZ51d9SaqjrxCBxcvS91L1EE/SkNdLQBP9azNfOaUOLWJ6cP
SKcenVjq2KvdbCMUkLQplg6zxMZBqXJUZGpT92o1gs+GosvRyCz9jysrtCSwqxUCGoBcHPLAgnO0
SnCn0S4wlayx9ULC4l7Tus96G82foOPPe2Vih4uuSk+1CJO9nNub3tKGK03ijXnTqgY0YOhAHmiE
nn8jpWnToM3pn2tRDq9FHWdwY3V0cnTFcIVhR0ek7Mcr991WikWRRqPCBljBEr/csF/t9UYvkOyr
yTaQdqmPYUkbzO3t0N5Tfm3pTvUIpQgjexBt2z8qYkG2zVUUHyJatfqVw7Bx7vgtJmYlhk4sW2c+
naFlYxbgfpZbgXowiN1Pdh/oro6H8pV21bLh158b4VNKzIv1HjK254sdBKnmpFOC0WqbCAMMYxt+
1TMIpR5gLnHMgzB5iXW7OYaB44BjzOv65vKO2/rclAD5cDzx4GWsI5tRBu3YFaG3iKDe5V2h3wxW
F92kgfiJ4Iu+wwexO1wecyN6UxVj2jy4kUZcQzTESHochwndGhElR2jM8ISjDqKEaqWnrkzCT5fH
27gUHW5/FXYkNyOuZOerbI+GX+ZmznjgF7wAXdKD1SJaFLrNn11pAPyG33vlxtjYRNwVHCDKYjyi
nWXdX21ox1SAAOa0UriMp31lDCZWN5BqdISY312e3pvlJGFRufDpcJs2Fk+roSr6bDNZPLzmRS+J
DK05QrGsTrmhKK7iq9WVqb09rGxVLibBA9ExdIY8n5tQU9y10wRRCKNrbqhFmJ6vOCl6PWpS/REl
YgLuaQNst3rMcMD5fQhjuBlVBpP5t6dOIxtbLWReNRqOq2DVDGbVqy1VqkJdtKnUJveq9DDQrCrq
7MqufXNHLrMG8ehwGVMKWsMK44qoFUBUdTOEGfGMszKU/Kdy0Q78X0wK/NKvgSCxLN/71dYJMOUl
KUNCKMa3meKcXyGmjS2kLzDrCCd47pfHe3stk+GwVdmk0Ixtyo3nAxaqaLuJnq2LVEV5NGtZwper
oweQceFL1dDBjZHjgw8xjl/BjbVPyBUbXzO1NA9B02sHDMBGQNdRcKoqmX+tQGjDpVCKl76vuyub
/c1ZXn4rDyLa4XSCtHW8coIxxbIvUlwfhbBbTdHDH3Ovdl9FEuB3XwI2/woXqfRknSlX1unNkV6G
Bp+KvK8DpUtdbXszq3DIkTQs1LadbhA/0D40imMeaie+dh9u7DXQhrzIMGyD1C1XW2CcHWyoDLRg
Cqict/BrsEoVSvTp8offGoVu1q9enr1kDOffHcMNVAz0WIENAgieZKG768ryWm9+YxSaTDRgNKTv
2V2rR18sfB27+8mHQG/od9Via6/1AIt/ey5YfFK1ImtHDW5dq4gcEDTSHnyEclt5yislPsg+r6/k
HRtbgNSK/NghO2c6qxVTOqWjhtUuPasouwGcqx96UyKqgBzJlSjwZijK4eAXly4HagNk4+cfxypt
VJBMx3SDCRHH0dCjz0k44xgYZ8Gfl9du+avOXiGoSlPzI4ySatAyWw01QPlt0gBx7qCOxW0tDOxv
EjPkQS6sfRM24dPkmxAQYFpeHnhjjqYJRpun7oJsWfuC122XtDGwSHdIZPSEmXbgGmUH1R392Cvv
nI2hYK0hzMWyUmpcw81K/Cll0AgHGPwIYKbFMIdG4GTfwaWFHHt5XhsLSn+Pxh/QPWkSNc6/3cKD
hrU3OK4cQUDvq1iOd/hQAdJXmsb+DhWh/GwGaHF1RhqkvxumcLpZBMLxWgdp8wYrkvg6ZBaR+G7d
ym+RT9EyC7KJMw4+5feniaMFhT0uYevN2xEBGmMgQAEGHTW0kxtoSi5FOuhz3YwqZjaGxq2ROfnn
wC/jr5fH3vqei+8CQC9dkKwsf/7qkozMXoHSbzlumpEAZLWNA2vfmq4uwmt4vjcBjAUFTLY4LPLQ
AH9zPpQP8FRHJtdxm8ERN6M697edYjVXJrSE9NUhtClOcQq4+nXTWo0iR4F4IWAPl4d+fmuBPd+P
sI4eQWtpp2Bs/uka9O9XFyiD8egHRayS8KMRfT4rE0RBXdSQM7KoBNkbgsSkW66cHLRertwzW1MD
cQ9Kji7xW6RcMkRaqCqddBVqzfhtQZ6LadYihqDxZneNAfPL0+Xt8baez/Sw8KF5Sp1I8p/Pp9fl
FMcWkKBrt5SDdv1UoG2HIILwiino36NyNJgYg0wzoku6rHd+pshbxcFyJtETw3OsQvesRo0+Xv5d
G9uWn+UAXSIpoNm5CrWYJuoN85dc7GH+TeWK790g6KfjJMf5+bfHAgOwrDu1ZI0xz5fALAx/gr7i
0LFDu6kpUNzO8FfbhXqmHS4PtRHwAErxeCQD4ZPBkjg7jXVo+0HW+uiTNH12CGOEP4nhothLNU8Q
Rqz7T7Kb3zVOVrxcHnljQRmZWwuzm1+x9nzkrtBidPeY5Izm667q/epUAvqFvN1X1/bUsmCrIyph
FYEEYDzeAatZIh+LsXZgcUQzQJaV0SAiZ8D6SQZD3Fiyyg6T3vvHygCMCaluOgSOcc13Zmu+pM0L
BoKoJNcA13gWIU1PgVbYBOypnwfjNs2FcE1kIr9cXtqtjwp8hjodeZ4FWPt8aQPIb+0UVTDtDVt5
6qNJ4oYSmQccRHAdjWP0ERstR68gSX4boUy10wRpJqGvcEzWRJlaawGaOSitIIH2kkGJPAY6I9No
ma+Uu7bWk7c8VVaAQkBHl+D/6h6pDAeaXddKHh5IPs0WjUZM435Yw+BceYG8jYKgAMRSzSXcAmBc
PQoGgHkjjTLpxhkAwiJCHsUcagOthMK6x8MivTLe25kxHsrhS6jhwbNGrXUW0iBlrdhIfzUvtY+g
Sd9FT+h0j8fL+2RrIAoroOzBcEArWYXagnzPbGHpugIkzAlr7tnNQWq4lX3tItkcidzr12FX6TSc
f6x8cvRxSIUFIEagGRqZ5imoMth9kJj/F5PiziLlt3kuOuvea4z0EFZktYWcXUqyB4gfeCPem1Hr
dL/9YKPNR4LETuc+pohzPitIWUtdtLRc3Y9R52yQ1xgVpQHMoFneb38qSAVkYxqPYdphy5F/tdtL
paLsPKeWa1b0E3Zd54tTqaELjkj68OPyWBv7fSm60dFfpgUk7XysDvGKBo6Q5Za9/QXo7PgEv7pz
Z6XPaWjr5pXo/PaVBjoUrB/zWlqX5mpvpHYeVLlAkMpBA9aL1d5BMSuNfrfgRODnU/2NzOJkrSbl
kMJOlKAtyg80LbPGXzAndXPjx21xggZBL+PyKi7Fu/M753zA1bSgxOB9Z7APRQKFWBiK9ChyoHfd
zsZjNOiR1zh5eWUtlxO7HhQIhA07h7sVauT5p5tH3x9RO0CwJs+sBwxtFa81pvQkxzA6YOaAv+08
2jewkIybDNGeT5fnvLVzIGpS9+ApoWprlDFpYFfFyDChSDr7+0Ek6b4w2uyAlEx/AvMrroBrlo/2
ZrpyscoDxwhJZR2Zi56Tp08cQLU2v8Z+i3ODUg0mOsQSdfTLk9scDDMgIFxLo31dRqxIUBO9YXIj
csc4iAeowtrFdAJGGf9u25vNypmw6aHBQITgev4Zc7sbsnBGd2hQoxb2ka4tD4YGBSZZv+cCj59T
TKivXDtbHw/6zXLxcO9QLj0ftEVnp5ExJ6SamuREr6h1nRHWPNBwlCnaWP396En2R5WEhiJlmfUr
15DEZi1ikmWboXKH7APYR0O5cdQivJLvvi18Lwu6EKcoAFOdWceYXMcPqY7YKBYaoOO+F11q7Ot+
9m8NIM2PyLEpH8eah5EKbOM0irr16sgyjhMZxpVpb4U7Ng8/B/Cb5FFxvszkq4nf9zrTLqeYjq05
uIUd6ldeR1vRB9PTX7hH0hZndTKUqglBS/TYttmBdMmokNYLdUTZ86k/WL7Zu02U21eu3rfvzgXj
SHeYVg2PzzWGwahkDczfIpcvx+xoxMhoobxiHeaYnk07lYMbJH1/44TJtWC7tXeXTMIGaQcqcd3z
ndC6S+sKHXUTyamnJMZYh8wxom5Dl7lvdxZVxmsWllsfkhSVpi+5msUGO/+QhYHyTaPjUQLiKDhM
WoFWe9qqt78fdV6Psrq3fJDZUR3NlPhytUNsp+l3be/M+yhA7OT3h6I8D5CAh4ZGf+98QoOOqM4c
CZMyOaoTs+rP+5DegIe/d+RdHuotdJD1gtFM1kl8k2IN7JnHNA3QojPd2go71cUwXJO7wPTlF4xw
8vgG2wrtmHXCSTGVphrsWwPIDaS9xyuT3vqKNMLg2y9CATwRzicd5XpXCEEJ1dShTPQISzyEmZw/
X57v1r28PBFpngKT5ml6PkqdYY3jqAFiVG2pGbu0t/w7aHYDtgntoGBDUoXdjzGv0nwfz35zi5IP
b7vLv2ErJPAuWEj9UOydNUebexF55jlBod5Rcjdvx/lg2f1QuwCvymOjieinaeX6NVWPraMJTuhv
SQPwyKsFRuKnaANJOXzEBpWYi4q5CB2sSuxeH/Go83F/vzzRrRGBpoErVrk/gYCcL3ZeaGNkRZ3l
5oVqPTcqEjhDQRwPjM73MNEtrvFxtvbQAiuGRWYSfH5t9lePc0Xp/a6OWsslzY2RwA2KxwE7iW+X
p7X1/sB6BotepAi4PpZf8WoUfNkNe9K5LwE16vvUCCSmHkjuSJwUP1weamsFqVgiNomYJIjNVQFB
17BE6gcCuRX6MHJNRYOHi6qtLEHw1yOWqpfHewtYJRy8HnB1XRVaKCbYZ6bbVkl/JyQC23pnYHbU
SeR0qsrZG86QHFTRyIeqTL7JocaL0fExBm2vuj9u/RruZwrxIGmoRlqr02rVSp07FsnWXOXVtwiU
bI1WOdJI+0gxs5di0OfUC60ggXKViExhF0fZPbIVCoWIXEHcf5rb5rfRLTR4QPfwql/eoMJYr1Gj
d0L+Eu6F2uiNLbXQtrbQpyzsK9F5Yz+fjbQ6QFVsaL5Vk0UIRXwu6yTH3ANzvcvffGM7MwhPlKUd
zIRWt42Y0GbU05GErDbTk1FPPDdTf3AbZLSvbK/NocA3apCMyaK11clBb7XASANvjjlHLjqhy3KL
UP2HWR/LK8+ujYNDgKe1glwHEWGdfw2xU8CcpyJg10Z7SAcNLxxgbycpc8PTTZxcLi/iRkwHjkOL
gzhHa91YfakuVmSpZ0SewYZ0EzW2vp9Erp7CWFZIrxdJ8tFWcdb7/QhLoFtKqtxo3N6rYcWAFCoi
gVQjilneA2+ZsAUSJJfJ7D8atTkfL09z4/qk3UjrfqnoSHpk56EvrqY6N4KZ1EvEAzUWZGfNukOI
hxOR72XeZUesBOQDuopYXKJ+cmX8zWV+Nf6ywV6F3rjvEKknILqo2c0n3C0TVB41iQMVoH4dLPne
nLB1ujzpjdc0bV1YFbxOaDus3wwYWY+5MaYoYBdNeQptW0OvECl8v3JCfF6b9EYXSblHq0m7cv63
psubiHc8oYYLYPnzV9Od4rJObcKKCzk8PHIT+Tu9i3S8HIr6cU6QPe+y6rdxV4Q3nicUzOh/8rFX
4Q0AR8IlzSGNJYVBkoUM8/A8vieQXlMw2YoHlEggjLCFNdL58/llU53q/UTdc7ZQy557s91P6Pcc
elWqV5ZyKyC8HmoV5RCPF72Z2jz8ZpZSVrE4pQIbD4RO9Z3JQ+hwedO8ZX8tMAAW69d1ShV0VQGy
g1BpqN2RXvq+8lINlnHrJLXjYT1INcZHurDcq3Vjd/t46vu7QlfgfSVTFCC/+f84O68dt5GuXV8R
AeZwSpFSJ9vtNN/YJ4TTMOfMq/+f8gY2WuyCCHsw8IkBl6pYYYU3zF2opGb3vzy2LHQds+2jMSvO
v7d/oeRxYVupGLqKgg08xevFd421LZBfcIK4jMYnIuMfqLe3B7UMyRfmWeEJ/12FomZ/PQiywWPj
zKMTRDP8vsjCeHXJmwmpVeeIrPxaaoBC6cuxdnUTDE4Wb4xQF0J62EG7rtscLVDsCk/KxOt/pe0y
aO8gDThlCMY+/2LP6C2fGrw9lFOe2CDFHNoLWMcsI6LMjWJ3f/zSCh0imkHUqXkA9xeJgwbkGIGK
CewMD9VZ6RCH7FItTObWPchWX39csgteJChPVHWI+a/XXRkxRXSzwgomxdLfzpmNb6S3DX98M1Jl
JmoQ2b4IVHbhqWIPRoIPIokqQdrZxeHmnmiMuk5eLCu0x6b61M+zEWBiZ/8pjoj0iQyO8IvWLK3E
3fHqBngqdPKsIBp4CXpNb9AmahcE+hEev31QXu9hhqJZxvVP1kZycb2WURsVRla0VuB4VfEmTzL1
bovG8kQG889fjERGIShLrhj0eiSBx17QX+GreQr6vvYoBJd6wtpFMw5CsddPC/8+8RExAxHLKyKB
WtfAyIvIDJyoyu7iPv3CfTacnSXLiPjzGXOI/Ii98PoOvhrT3H2zdlXQ9MCRJZgtZQpUN07RQNbb
E67ZyTnNsbq6vZyyQ/BijvvtuS34tNLLYTz07MLN0dtznBjewamWzopXWlTayTv36nRb52DdF1lA
+ycM4WYPR9yimTDjzDfMumw3vtyelXQ8ajVw24hrYdhdb5J5LuwJWSYzSNQMiQCMRc6ujo5RW1LB
jC2MtW+PJ67o69o+X422JDUZYkzQ2NfjjUNZpNRJ2Sm5W55Vq0eACv/wd3DMMRjXRxcTIBt79M7I
Dh4P2UwFfZOYiw7Yq8zE7vps7jPPDKx8iO+6bCEPVYbqrlvU7l5blS+3JyqphcFdpWXOk82NQjJ0
PdO2m/QWiLkV6FgR3AO3qR8ia8AdJZuF22ExhhGah2jZJ8p316j+1XL1qPQnmzKgVUGYsYX62e7e
5iVdOw2V9mBonDxsrQyHrdRVrPseAYr7FU/Gg90ru9yofRPy0VEnQdjNeWy8OaGjbQVjz8nHWR0f
d7tZwy6qv91eXunUWGCqQUJ+aJ8iIcpvj21DLQNhsSZUp1T4XSL0NdpL8VhrenyweyS9BkYjT3ep
bOoWehfXn9PQu2WukVHh3hbQrHhSzyXG69RSRx1/27S5L5TYPmnrbL5D8Ky/lF6ingycKg4eEDHQ
/gTxUtExhgsFQEvcUy/CeB1w6EC30SKidiJS0Jg/BlULplYAfFpY3Xewd5ThYFj5fhbFXRfEFMHo
bjMV+VjksT7ybbsB2fCt6/UPs2UU9wNlkh/GqCg/rRWdBfxJzGfdicbLMivTUVFOusNANwhqHIoL
eyaunaKovMWNsFbFWres8+RLVIwf4wLfs9s7TDqSKC8ApHJhM+w+OAxVqgER4Ug5uMaHaB29p9FU
+vuNAsfB2sqGIqgXJ5RyI93y60/aqrgeKipD6au53qXICZwwQO8woSiOXmrpUOL2BSRKoL7n1ceN
YvY4mbJ7yMJOCczqf7c8z4IIE7gftxdQbMT9RhUAFGIPgC9I/V7PqsAQptsszQzgSnXfdMzPP2hm
ckQFlVwEyOqAdgUOKjBKu7XD727QRnryQTYnXWiPnfPFXbrpSbH1DwPmkweTkqwfclACyQshjYrt
bjjssJdJU0wzKNYGQlhuOwHH0P2m1CPKLbcXUDqWUMwGGUnyvD/pEE5ns6xStgU8EDjL+GsNlvnd
8Lb88+2RJK8y7zHpGwm6QCbuPtVQ0T90HGIpXJsM8zziDvPe1uIciOa4dQYaxW4KbNHDdJEK4sHu
l90sJvBsUZXlM9LMvd4ovZXrTb8SE8yqk53nzOze9DiWBoqrDJ+KvEBSwcn6DPNAzXqoMqyxIabn
/7u9BLLFFoeCXYRuEiIr1z9iqbEGwvyNt1IxBxUf8bR5yFxIJqAQmv7gbpFtWqG1+v+qe9RJrwej
Ma3PalSS6uQeYVZGb8GfrRlfrXGa8sDaWmX9i830ckixBV48G0uyTu6w9lbgmdNw3+N3EQ5a4r6L
tPRIHlO6m2D4IZXrEOztcZnGUqtJ0ZIuLnWFmCrpVntZ4CmFVu46aPMPdv45WpwOq85ZOwi7ZGOj
ZOCKBpF4sHfTpMMx1y0XRlCXqfbkeUJjX9fKk2d3BpYM9hyOcfktjZvi4JPK9g+bh6eJPivVNW+3
vlhgTNRnzaDqHPWCzytGNYVhXupl3cI/36oQy6GG/aYk27s7qDJRPdlsytF2PfysnNx6Lu2iv0B8
sQ4mJdunpkZxnVDdQzh2l2Mp1LZRwKvtoORyDaZ+Mp8nTEIwsleF4o7z/fbEZEEWCBka/fC8ad3u
CzwL0OGsEAgZt42SbwXX3n3SZtbjEunVd49i7acVll6gYMsXpMpsvS9x1kOEJu0PuqqS8g/sW65D
UfIXk99dB6k36aPdEV+6ZAu+0inrU1MDX9867UvTbHiZOXb62JpdfF9FgDo9FYNJunx4ZTY5CmFx
QUPUMo6wieJi2L2pXJGwESAhAa7bE9Gi2rLGaOb5zhXUVjwohIGqxobf44VwwtU1fkCC8kiCW/KQ
Xw26u62aAtnDiBqv4OpMp9rR+0sE8vzgGZDtNYHiMTTgLeCHxK94cUGVkRel85zaQdro/4xOal02
LK5Plpo9aZFavb+91cRx3C8k9QpRCWdAyjvXo62KPkOR0+xAjWrNV9NYxyjUnt+m2lTexSrmdHE2
q76RUPubsWx6vj287LawLDYAmCG4HnswsOVlkwN+BlRWioRl1Ke9P3Z6fMJlrLr8zVDAIICME7fs
o4gNpa/eFCDdpk6WO8TUq5CMv32XaeZRcC79hLBKqDh5v3mZ14tqRblwtaf5180pDZ0q1t+146wF
CPUhH9XUR1gd6Sq+GG+3MZFvbPoZhfrAa3Aq32CfnEjhttBT3KO2jXRqdM6F7BIdx33247pruvQU
9IIYEZBH6hQYjmZtU8R+UbXTG8tM/1h6FK0Dimkw8biGoMyIyb84D3ZJwS4ZKPnD7XZO5ZjqfhvZ
2HZm0R9TqXdDicm/GKrtPZycRhekwzbbfqqNY9C31XRQRZYdOQpMdN+pIlMV2R3wvp+0LuNABYaC
5xpSle7o55HmPRR6rF6shACwaLzosU635pvuLf12EAJJfwC3OhhoVhZ2wfU0+yhae8Tt7QAhEbyp
sxzAhTFN3q+yNhXsIDjvtjEpZ0WJi0Bz0yNhANl2xYKDZhhPKZo8uzelNtFFJsATN9xYrb6HtdKM
maJrfFy2NItOt8+9dLaCacRqo2axB0dCHS0qLJvsAKfTxXeieXy3Ia0ZJAOiVXaalkg1KvGT02j2
m81ajno1skCMTgGlbvpWFIR2e4p2oFaNFte55iVl5qtz9WVUM+WjZmFuq8983Hxq8CAr+/7gwpPm
E0Lun8oXyRP48+vvvDj9qHYLSCFPG7cfk7kMZwrx9Z1bY9LYoqL25Ch154tSB9hUKB9UU5qjbobs
0RQmB3xpvrm9JwYZmAt70UpzmRrWu7aI0MeMo2M7E9m9RMsTzVchagG99HquRYZWSKaCR7fU/j+z
wN05aXD4XQpzwPdSPeLcS2f1+yEBHkmvZr+Fq8LF/Bp0ZG922Wlb6DzZ23pUepFtXREBUGuD2E0w
eD0pJe69fBlJfFs9XrCFH7r1DTZhMI5WxNBSv+/1uAk56OitkiLj0Dg6xfIXaEaeZ/DuNGmQAELS
4/pnIAqM7YlGpS3StvhflZfGn+a5elBqpwjqGPPtxR6bM6bihm+WRX1nNGN0gIWXfd+Xv2F/aapZ
m+Y96M10pdOsbEn3pPUlfp+jlvsqgPi727eG7ANzQ2HYBfiELbVbentcTNuJKRmbdY03uzXodx4m
BR9vjyK7CSk1oOULzYZxdid0Tqha0nC0ghm3jR/R0Jql75Z4w/veFGHAd3s02VXkmqIWD8sGVaPd
GmqjM6wVlrGBYmQdLFPL0x9w5yySEyZu2DANGq53fmUPGYbsCEgfVWylsyVuQJ6UywANw+t9ZHbz
VCh9R2kBD9ozPnjrHZa0GXSGZT7IW8TC7cNatqWgE6GLAaLseqh8xsZ2o3cTbJZaxr6WD9giKitG
i2A5wxRl1iAXloy3F1g66u/OsE5/5dWmaStEi/BXJSuxi/q+tvNPNayzi4oow6MyIx9YxZzU22PK
FpUiHIXg3wCTffu7NklGfxfHknoZ33Sxun3WpnS4g3F66BklOxQioKXsbmjU4fYfUIfmFjsojhVd
Vp9rZHXezFodHxw92TYVGRtYKCEuu5/RVHTmiKCwFSS1bvxnVT3m3B3i85c1rcwAXmH6MKC9Blyo
mA+YKdLFRAWe6JiHhCL09bbBe1JPLIhvwTIm032PYbMfsRoPcRcfyY/Ih4LCQASExtZebMrT8Let
Y8rAaMmV4eoM3/olmkKEEYaDAEgyEvkktlFo9/MS7y+Zbl7wlMrBezojxrxoxUQP0+xikWjao3H5
492I7jrdb5jAFA/3V0wfa9OCF4gdDGucBoOpKYi0uuubJCe7vD2U5EVgKDBObBH6bHsurm1CiMJu
k0ykHpVfWDnnvqHrydexax1AteURQFXyGNPuEvcnmreEVbsXwdHmPFVtrhStdivl3Ywp96cmQibN
xzG5mR8ynLLd8+J2JqzFzSl8ZZnXf2/PWXIAf1sjUQkHHUIGdr0/3SI2CJap/IymnX2evHELe2ia
v26PItswFPahd1JYoaWwe++7jewVDUSCGy3CJW+Y0x8txpR+RBhykAvJhoInRN2BXJk7bLeoRe31
mA8uZuB6SXdnuK39XMVENrZ6qO4mHYoXwUU9ly7WvpK1qlSXFwhigTM1Wxh7UXKfj1C5RydOD4IV
yWcSfQoPyXgOAuip689k290InRRfoclIl3OSFs4ldahq3P5MkgNAMMbVTwdLqP7s0jhzdIGUiNeG
FHkIsYtt/udOc/nDU/rvrp4O328PJ1k/ocnBvY8WPpPafarOdYqoprSKsknfvMMrCR1eb5xDXZuP
AhXZ+iE5IlpZeGZpexgSj89gaRvNpbTTtTu3ncawjXPzYP3ko5gwcz1iEvLR668UtfnQ0MI1iQTq
6o6QRH9yYc7d/cWy0fUD4gHlgDTwepTcG3Bba+mnxLisnZV02sjuJ/XN5GTf/nwkiC9c8jzPiOPv
5lOpXT2gOkPlvTfNt2q16nfLmqSn3KbDeXsoyV2Ilg8sXPrC0A73XoRlVdHL6YkkK63QfCNuDB8X
5ARTXudfQykS08dPRb3rxgV5Yasnnr09vmwvoi4IwZK7WLSmrxeVGAviVUV0Dg9YvUDh/FybNaXL
xNjWf24PJdsljIEFK0Qhqoe7AqkaVXlZIhkQmG3XC7H5FWmJ1tOLgynJlvTlOPr1lPJGn1uIcJzm
tR+/ONhb3m+r28JwzIpz62zDZSobK0yUOvKXuT+y9pCuqMh1QChTd95fJkPW2PPQc+dvc1U86fhY
fHTUbfWtSPt0e0FlI2GhKcJIuCev5OqWbaNrkuo04MY8v6vqzvuQ9GTpiObaB2sqiceZDzIhxJIC
+ie+7Yt63uItbo13PPH42hQ/vdFUH6xBzb/FABoeUDcr31qLMf3FgacpQf/Wo0Fh7RtgPTCJIkNO
M1iz3PCTgabIVEXDnQfSILi9lOLK3WU54n0RlRWEH9miu/kZWtNtBkzJdlhIZvJoHC5pXRePieFE
526wmmcU45X/PDU/KuvIHh9eNxpDgKqgHu+G7nS9mZQkobeZ61AZaxo+lbPlPm+EEfZq1R0ElrKp
EuZRyxAkNNjF11NVUntYbYJzQPu6dT+h7OPrS9QFlRH3oreo+/VQdWGaDGN4e5FlFwDkRrogQqcN
/d3rkSf4CO3G0QsYrz15y5KUvupV7cHtLRuGWFbU6ii4vVLzakszS8tG9N3z0vxW469waQptPYhM
ZCeCkEFostKdYEbXk+kSiCRxhB7ZZrbPdZlbl6YvlYvTKBVobas5ZZFSHxwI6cx4jtiniPW8stYa
GqPXzZSZ0RUsglmHfT5t3s/bX0k2MR4j9N7QeKcet/9KtZJ4dJJQldFVWi71PPiIdPYn4vPeT4uy
8cc6HQ/uF8nMxOMn0L4Q718J+CJ8rdbqqkB/sMZx8p1MbR67JV0OUNnyYQScmJAfROFubmkSYx1d
UK/Hm0D51axW8VlrnKNuunQUusbgvrlOwCxcb42kNGhK5DD3ncZW7uxYWTO/HUfzYAdK3jl0vIVb
H1U14GS7yZjlVKvZSBvOcjLzbaUp3yO0fJGtNx4KEFnvhm76qi74O+iTe1SfkTw9aDrSSxKy9UgR
7qaoNYAiyigW4mux91j1LYqyZm4vfqctpnOwOaSDIccreF28QfvOaotadWemos1Trt6zGg1OqFsl
7WJ1bOolvL39pYOxmnw9mLpEgNcfb+rjeAVj6QR12/zicmw/4j2K2cGWHrGLZNsENivzIaAFKLQb
yeyVCmmEiH5G2XZnNEnmzV/x7DrqaUqU8gxuQpQzRPFbKC5cT6mYVWp3LR9L7VCsbFY9eZqaqg/T
1Znuihr+XlDMmxG0dorH4jLF+vOEQP85pTYfn7q5aCFD2qh4B7eXWrqBwRJTSMHqhZLC9e/SUPxX
thGGj87T+jXvkvGBFLkZ/XYZozPr4XpI06BF57eGmqcnOy+b9iD+ln1uSoygbEQlF7r79W+osxa6
e94BtyAReAO1f3zKOns5d7N+GGtLblZw+OimgMukLraPtbXUikaDggZV28S9r4dauazW2J1sttz/
UAtcTnqc9n+xn8nRBQiNSP6V1oaa2b2jlIAK895e/9FnnGs9rRi/liQ0f3FOqUdTgXPxbgMqdb2W
HSDnAvVoLgUddW4/0iPnv1wvyuoytp1qnm/vHtnxQaAXQqsw0AGMcD3ahGVGFsfsngRwdv5cuA1q
1WbrrH9B0yDhRIsBABEbZH8jjMi/KGRQcMS25p3Tae6PFnmf/27PRvzaXQCKyxk8JbQHRf15N5t4
sL0uirjjVGrBj0jZa88RdMBTkuojxuFLepQlyTa+SV1R1B+o1ex1rvBvjj1Ag4gfeJ19NkpgdFk+
jOexio7kx6VDUcIhsKYBSn3g+kvRmp40nDRgcCuYjvWDkd91UzuFtZscoZlkVwoN6v8/1O44G53p
1F3rIepmwE8YbPoU9jJ8GXDTRNF58fx507YwMbvBLzOnOeiVyLYkYD200MADcuHukul6yCzdot0V
mL1pvc9hnJzLuRwOokDZcpKLESpRuuQTimvmZS5WkEPPGdiKfI27uzVasV0HoviEnPh8vr0rpU8H
pGJBovud0u4+XRbXYObbGFRRq0XWfVeQxZ50deo8X0GUE9nVNuZ+XmLKx2/tLcY5BWuNuvXt1da+
gOhfLnrVzj/nwVTqgx8nW2047YAB4DWRQe2+dQ+JqdAMUfc3y+bzWoPxAOT7F6AZTOYpoQF1Evmh
cb3acdJEbq7BnB87LQods/9Wq61yF2vb31yfghJJ4AgCifL49UhE5Is160Aj0R/GysIuOwQOClXD
mDSnhnSgCCDdRZTqNA1hLbIy8fcvdpE+VUuj5UJ2zmqTrx5lwrusUPVPeVTYB6Vp2bsn5E6oHCBA
gLTq9VAqvIpkKAVKBiZpqJPxBpU7U5/W19ifnXl5UOxE+Xx764p/dH+h8hDBHCabEEi160G1tUpM
iDScxW5InharcXyu1qbyW69Xg6afjlBx0gGJRkicfkNEdgsaYbDglvWCph1m6giAaN731oHYM/VG
8r+kNo4aRNJV/a18zM4Q415PEIEcxVtVOmwxBoZvC2OwPmtKOZ6nzSjQPGlT9TQgencUTUpP3Yth
dzeCBbN1wLOJG3ZW9VOXFg2NsOaI1CdfTN4m4C40NfZ1/9KwFT0RQg4ViQYZp6XhX2uhMX2C2oLF
Gbkh+ue3d4zsRAi1bO13zsaNcr2geZf3EygfWpaJab/t19II49l03uSumx5EnbJFBAsKLYBAid7s
bqhYxWBkof0UWGOaJ36pguPy0Uo4zNNkm4S6FqZLxK+QgXYDrXSbKq2E395PNS4ftT1s50ib2yZc
9Aqj9cJzQ29sh39vL6XsGXbAwBLSAJgiQ71eyhFMT5yTWwUJVJZL5g7Dt63LwGIkqfFoGYp9tsFN
nNCU7+C9mt7BhSNDfdN15m6Dl0m95FUGXhfavIHAocPYImsHwaZ+thKs+nxc1rUu6LZpfhrMBld0
c5wBXs5A42e/GV0TmRC3rY961LLvAAid60gEedjMXS8IStl83EJEW3VhPIHnjs+kzHngDWqV+ZvT
agGqQPXBOkhHBbvBf9yAgEyvR4VlP83jQFCZGaqoKNbGryxfskcEHLe3dUr5DXrlkbSodPF5V4TU
nSqIjbuPTycKVyk09YIExNcZlbb+1Fdd8oz6i3NKwA5/8cDoPVU8dvhAqDaxQpT+z+2R37q9C2Wn
TNCP2AlArsx9gKA7iT3hssOiT0l0IVdAok41jjJI+ShQ79EQppy6ZzopSwF0dySNt+ctuzf0uXiy
M0s5uJzEtbp/zoSgDXuIhjmYjutPuWSKYXQiP/DmoqfqYtuXbMmXy5zp2/0wOrVfR0jf21mjXm6v
okTlSrTIIVGRmwDR26etzqihRNvkLqPm47PuKuopKsr1H/Tg5zFUYHuPlzw39MafLHd+wtk0R8NN
fPBysZ7NVsuOYLfSxaDjgciZijTmXoCwjlpkHXrHIXaJ1u/GouopYC8Xhxa9Qdr2wdRiNHA6w3xC
kvRIY0j2NJEHUhqlik1vf3eUcQrWjHgTXgdROWZvlaYvgqTSlXexmbfTFzWJzaP5ys6xyCp0lQqO
sIu8/vjEVqnVz8x3jiLPeqMPjvNex69Qfa8vrf6cr0MX9lZrHKQzkpkC8OfCAnQrCLpi578IEbke
1wxOGcrpjpa9K3SOr7aV5c++U/63WVN1MJzk0cDNgHQUfwxNKANfD7fmdd5SgGKfjYb9XKwdhkIQ
S7/aUWWsp3XyzEcUa7RPXiU84jflSF9aNl1KM7+JBmzzvU7nWnSxohemK1qxUeMrE7IFfk4B9evW
jZ4Iqdzt58HZElHo7liTfSNxIeTNrFdnqytXBFe6wQmWvkn+6dtJvzhzHj/DvrF/pvlY+qs9NLWf
Wsp3YzWGAGl+/eCalJwmfgNgHMR8QXfvu929neGusKxUPJ1qu3R2g7YAfLS7aHNK37ah3sFGd8pz
3pXZwa0mCblI3+jpw5shydorYIylZQOUZui1TNcP7dC4/8Bcde+1zXP/O1hqsVtfLTXYaToaol+z
B8iUBiWPBHGTYPKa7C1hgPfLwXt1OXmJjsVslGl6TTSQd2+dOVYaf1UrVT+nMb/Pr9Ssr8OUphKC
in2ZcNV1enP0IeS/kJ1A6YCHc985tpUxKcc8RYY3ctYCy5uhfKJ6bNzdXgnZMJTLBCKE//EquD5n
rVWXap2y57QoSepgTWvQcm2xFR9vjyM7T6w2CC/QBaSZu+jDGuts8Ax0yYB75fFJG7P2k9rrkT+Q
rKDrEn+4PZ50XlBbUHDA1pr78npempFXq+sSVKfuWv0L2kD96djjEdZFOisBfAJszJz26td9U5nq
6qDiVG7b/NasM3oeSHAHreIM75GrODoikrsfbQKTc0mZA9jE7u6vXXp+WbY4QTOPSnFS0dyozoaV
DPEp2cYyvtQa4PUQM+jkf7fXUzoydWryWUf8sXvo7Ma1Vq8nd3CVPPu0mlH8ibeCjak3Nu9+qVEx
rJU1uD2q7BWgzyOkY+gDvioWTi1BuJIRtDeTZ4wAo7b+TZPr8TsIfLButcxQ2nOaGsmvpEu95ETr
df2LSgyy1MAOhAwv+LbdmtubViH0Tc3c7LWWZpNaxV+8KvdW31zaI1aNbENRxgICBFIWE4XdMek9
aySII7waiiQ/47eZ+5G9tk9VHH3fSOgP1lf2VVH3otBM6ET3affKusY86zR1XTiuxtMWGd1dNarv
rLVqL94KaL0b2yO8p3xIcl3kAMgH9sSVqFDskgIh3kHIi4FvmlvY8IO7otK4eV9rOysfcUiyDhDI
slGFKhCQCpaVs3p9HeiFi+1botJdMihPlEqihIoVD/fxlnnfbdxMTvhCHYq6yL7mi1H3wbKNpDBi
ZnQllLVXnz0UwM5Lqa5f18ps1BOhz6z746hTx7BT+62ij+a5Rbcx0IZ5sxFmAuVoJ6rxmWXsP8ZZ
vb7FRGB4vn3GZDcl2lrC6Qg7QN7866UxlDXua5oQQbLE26X2quhtPy7N5fYosscd3W5xmF2emn1i
1K2Rmlv0gAIcEEAwl5V5UnNbDYjhhvOfDwUbgwoj7TXq4uKrvIhUNRWXJm8gUtW8CTNpJTP9jArY
BfGp9OD8yNYOiIJAOiJo+so5o7QJ0qrcBdKbFfkZOyrlXOjOdLB5ZWsnCFi/gZsgCMSveDGhJcsx
xDZEla1cfwHIi+/0bvtKLfgIUiIbiHSSqEoXFsN7l71G1camaEGrKR2Nsyg35pNZoeeUx0T7f/yR
MCmCjUDLjrRp3+KqtjwrJgF1rCGFPqKIn4c6uPMTVMXuIKSVzIoYj/CGJSRz2esZmHpuwmEHPL+l
aYQu/Zifa0rr3zf04/9iKDJyMHE0IWgT7L5UPKEaMEPkJcpxmguF/SR0UlQN+kw7qvjKujHkf4KH
I7ArCOFc7wryoETLs8YJikytL5reKqcUe8lwneLRr6gxn5bcacPenVY/WmPodKXWXpJtqfxEHdf7
vrKKA0SN5L6j4YWLqZAAp/m7e05Wtyo6vWL66pi2wWBPMLBqjfhYt9OTNY9HkrPS8dAAoUdqQ47e
B6882RiktcAzkllRwI9q1hau3WL8sxqRcRclnX4Qxcq2kkeNwcTNHJb23iBj7A1kDyeiIGVu5l9Z
Vsf3M5FAOJdeewDo+d3h2aUoFJFMURTWRCa8W8x8LiJAezxZilZP9qkeWNq3itb1qHDRW3+PXbT9
X6r33RgoXKeRvxFZo/aCZlULXzBbJn+1SBgD/FKgHs+903wgFtacMNm6UvV7y9uemxmM46nZ9Olz
Bgui8re4gOEOXyfp/IJYPjmVplK9zQqhOKKq46D7cYxNyM9aW1TLx9F+tM8JQX0M4badqOm1bfe+
2Jrxl750heIPjY2M2bpWantSu6FeT0bS5u/nrR6bC1J6hhpmTa8rgd2V3ccs060fW1vbH5Iy9j50
SdRtQY/c2FFP4XVkKXp4OHHhq0Dfe8+GMkfERyxtAp7g6s2/fbvimJNaw6W1rOriOehyNh7R7ZBF
Gs+h+un27fd644rReZ0IgYTQyu6JGrE8ippcnN0+it/g2zD0Pumo9ca2pt48zYnu/vyLEUEWYQKG
ejEv8PVtka/sG82BtOxyIb+1QYGcVtuonzUnacK+GdyDm/B1wEWdlUQF9VhmSlHjerzasxJ9nWjz
Dfi7oWGSDGdDd4dTjTcAGbS2njN4UwfL+vp4MigdIhTGofcC07ge1MuzuDS49QK7t4t/hi3VqUVO
1tsI5PDBmyxu8uvTyVDo/1B4pJgM8vN6qDgblXmNyC8TDuOpTJXoXZyp1kHNXrZPXo4ifsWLlz9d
jSWtbKrnzaY4D0VbjU9ObhSnZFKtzDfQP/qbz0YPCjgfRBuezesBI1crlJkbngx2GMJa34oTwPLl
UmQdeE9YrvcZTpR/HAuwlgKEKcBvokd0PSjsTcOC0kNfakj6D7aZRv4YTeXz3B6SU2Q7BCkwOBZI
klKN2CVzdTsOvWJx7EezQq3EnNoTWpK2jzrMkaqx7ATglCyEUVBS4qm+nhWZhRC+AOAVD3gmV5Pl
nWjKRZ+RaG/e2Nts+bZbHlHbZRvmN6ucqindgX1YlW6t0W06S5kCHpwvi5Z276fC1UO0Atrh1BoV
egS3bxbpPIWKCK8iilyu+PsXe1RFz2PoXQCFbZvq9zjATgFcxfapXCH9GBhwXNAlqC9/MygpuSDo
UivdHT9zcFM0kIC99IVaQ94fvo4ecXeiKMNJWfP5lFfa0UT3awvrWRBjCO1genNt7/YOIjMwFPN8
C6nEVkGfx9iXR1VyaspmCfTS2w5Kc/sn6vd4BK1QAbg/iV2vFzbKe09dp3QL53zo3oue0yXL5/Fr
Hq3tA9hB99Jksfrea+vopGstGj+311g2X6bM6ygUd17dpk4z0smwF+brJF+drFvep9DKfduc70sj
mX/dHk02W4o8+GFyfwMm3q1uQ2q6JTSXwjjS8Tpa2+Qhayq1Ojf92n5UlQYunrZ2X6JxKZ6GxdW/
3h5fOlt6xPBrocYRwV+vNtZ/ytT10xZSoHCRnrDywEyG4o09apqvrOMRRfOVjIj4vAgCokdGIY+2
vPhBL87NjM3iFJlwJvOh0u62eXN+iqTs0o+DFpprOQdKo+jhuLbqo6nlyccEzNpBVLC/DvkNnB0H
QAAyt8BQdw/mQlej5yNvoVl4azADozhlVlacMjhK4e31lQ7FTiI/AKFF3f56utscl3pN0yREG2V8
ayaFeh4qtfk8LdURz1EyFMeFQ0p+Scd5j2bchtRy+x67D2CN9gfbKEkN5jx7LHPlYP32dx/rR8UE
RSreEnBFe9vYKc4U4BuxGuqFnQSKuqH/t6zK95iw/m2G1KThV2bZH0QFsvnZJOmEpvzHs3m9lAYV
UL3Cbix0etU5RajQ+BFd0Ps2O/QdlO1SEEWcC9ATcBL3M4wGpmhpyhZOnmB7LM6yUhjI7LuSxseX
1ciLH5u7OojxWvpZ2xpXRQwHRcaDu0iy0EIPVdBywci84mrg/DG63aCo4ZDP/yixqTxY1NAQZa3W
c7JNNGgGOFsHg0rWmfhVFJEQQoSPIv7+xQndSqvQ1SLWQtIT7aLFsXJOrCX9sJD5HrxnktuPZIo+
ApABar97Sl1ZUXnX7FwLI611Q5c/Lq6G6HRa6mvYGs345LlIJGLEUQX1uOQHifvrmQphDViDOJqL
e2B3OA2lXlTFqrSww9skWMo4+Tf2ii5Y4227v30PvL5nBduZpEu4SlC32F17adllHR4iWlgCRzo5
ZTE+jKq+PTSN1/hG1w+fb4/3emU1FYMCMOHcB4Kjcv0RXbeDTYhQerjAA/M7dZ7uemf4YYxN/mxp
dfOo9J72oPKl/a2piuD26JKFFfKWRJtw8Sl37141PSqiuDanOUQZvnpU0uS/0mrjZ6fP1fPtkSTz
JDpBjYoqB5Zfe1Wq1R5Xd3W5ipZOX8La0/MPiO+v97FVUfBeh/6xjnG2VPSsDsxs9g7KFb/5GS8T
Ihpg3LWIs7BTwazuMSljS2e+r6Y1tHM9MS6GHeWqT8anI1pux8mbnmKEd8KmS//hNlo/n0VLMDul
6pC9L0idyncdbpyZn+ix15wGK8XPR7BN1seBWL15HO1yoIaFWFV6X/RZ1Plt61Lpyp0xuhTlXDUH
n+71lUNzgg4xbSzmRrfieuPQHW+1eKg5/ZFbX8zOXUKtUcXiUTcp4iblNoxq+9ftzygflROoCznF
V4ZGZVegaa0yalqO+gWW3XwZ1nF5663V8F+3kLaXU5V8uz2oZJeCNXaF5idK2hQmrqdqz0rlrbgp
hFYRDT6GGsa9Y1VLuPSufbBNpUM5tNJcZAdVKpfXQ4HvMzp7cNQw7Rvz0oCAPnEHKyd0JMuDDygu
rf2OJHomJ2EcsDm7oRBaLqs6ydWwtN38ZKTZerEjN/VVxbXfeZGnhHbaPVK/78I/X07iOaI7cHag
C3ZR1YyL2tqA+wvVBTqh/X+cXVeP3DbX/kUC1MutypQtXq+7c0O4haQkSqJIipJ+/ffILz7Aox3s
wEGA5MJJOGI5PDznKT5W02MJTN28iN44dlfuZ5w2XNDbFYX+zd6DYUBEB3imRgYCUs0Z8Lqvy5qN
B9Gh19G4szzpUY93cwBUfN6NtSyAt9Q3vvdKSMeJx+sdmHi8i/Yhlic0Bo1yxPZx4XFdG2Hu+FSz
HyMgYQ+9hLjLjYv5yoCbisom5AuAEEDyl5soSCn1AymXyoRz/4H2NSrclHZnDie4ysET9MZ4Lw/l
xmxEQwmZC3qle6+NJkY9Dp13t0pjTu+dLjWAswUEcgwsVoe+nacPi0r8D69vo5f7F8nOZpaXIO9B
53KL+H+kH6HRQcp6TKsB4KjYCltwoHe6T6wbu3uQSr53/QY8i5wbDcGXRxSxAF0mTC6WE8/Py3GD
BkndMuLG9COVPTe6QYO24e0db1p244hemdiLoXZHlM4mrJse0SBLawFAG1QqWxqlT+4Y2MNKhqHw
glXfyECufh9gRi7Y2pug2A4a4vbwQ2UDVtPrw/oLkNfiZxLhPrFMZDdOxsuh8J5EkNt04cBl3mfP
dohppNUyVgZ5X7GgUPS4+uxdOCTOX8dV4COwXYDsxjGEsuHlokFAg8dqXAH9I2NbCChzHnqVhnnC
Hefd6/vyZaaxQTEQa3DmN1mL3W0xcEgigreGoRLfnAc76dxJRnHw5hrFEOzHfOlgjgfNHJDfl783
WoXWkBtCsxaVH8BgwMa7/FRrxNrD0lpV7srlWXdz/IlNSZCjWOS96X3dFUiS1KlrB/OMS3Q9aBAp
ywlwg7agMzoeN6LDtUUGtt3b8toN1r2LRimEnUcChfRKDKuFYItwP6I5gq6Xl94yZXt5XlIP9yae
tAgKKJnutm4MB2gRrKSraBR0BYQsf9p4yO7qSauqn4L1HVv0LbT6yzC0jYnMcstft/zycrrdNiGy
RXJXNQ6hmw20n8fOtDwuTWtKvjkBymXxD5litxxlX4Z56GBAZh+rDWobGriXI6/AOFLR+X3VtyxC
5up556FO56Nj4IW4IlF6fn1jX5tdPC8R65EybDjXy/HauiO99sK+ioRNK+4mTQEpMF6lqwpP9dh8
RjXzVsv92jeiqAhy+SaJicB7OWaDpB0pn9tXpJ/9ok4kA86I4TC5c13QPo3/Ovjh5Pwx3i5O2ChR
Wc+9vprDgee+HJLHftHd0U2H+EZucvXTUOSCRwMuTrwNLj+tdxo1EGX7KpThlEP0E0WEbnCeGohl
QJ04+/sKHj4Nzx+I8iIRAV3ocrylVy3DGwVTOTf0lDb9r6np4UI8QppyNFF2YyavnYvfqAJYQSBv
3kdc5cdj0KSmqyB0Fn2i6PgXWcJ52cP7q1TSSx4jNTZFUwfixq2yfchlYosmHTT68TEQeENr4fJD
Q/Cc2xaUnYoRpp7ATV8eYjE1N6pMLwAGiLN/DANEyOUwdBiCxVuirkJbn0PNWdMyCEf1kBL6TGBN
fMcSwSoGkHQxUvCyWI3ZDq2xD/CR00jr5/AGTfHajkJ/CKkfem+Q1t+t8JgOeGvrBArz62IrWWtZ
rQpm5q5c7SFl+lbN8up4GVIEEKO3UuluBysTw8oUpJxq9NPmp3Cn5Mvg+9YtpkWJJme8n368HoKu
j4hHC27wrbC4C0FxrTSe6VjaWaowH1Hbqwwn8uCFCwUUPb1FZ79yd0FkKNrKapANwTP3co31EgL/
G4dd5YnUL2GCnBbpmnXnYZD6xn66Fl23MikuEzSLwLe6HCo1/QwhkhSLl7LsMbSLLWXXJ++JEvYB
8l+IeYsB+O31Cb0yKnS30JaCsuom5rSb0AnFyGSegr6CSq469/PknMQEuGyPhL8wfewVNbpVNwbd
DuDugG46FtAp/N2h2is91kDn1mvWykp7yYSKRkgemy78GU2BKWGjYu9Y5NPfRjX3ynrtjVNy5ZMh
5ISCE24TvOj3apYKakSrDSBl5lliik6CN2AzCkF0f2o+JPHoFTz0bxk9viB64ZaGChGKQMGmYfti
orsOlbU4GNISQOEhrtBJWSELLKfoO3Lj8Ex1QJZKwDruSczADd8vtSZfsp7yoZxjx7lx9+znYPs1
W3SEvBQggDByu9xsS4h2p2j8dPOYXM61MqZaR1lXkR4V+mlQMSW9uEXL2sdlDIrcG46oqNwAErCX
D4EarBOxpiVlwlj3CbPdfV7Gm8zw/eb6PQoASEDsooT6AqTnkQw1sEkQCOCI4MF3nPCryDJVkoCa
8zxO7UEFQ5Rrzvv7bkpvBKh9wNhGR0VzqxGHm+7ANvF/PEoDYyJYw4dZSc2wPrAuuAuoO90NFsXq
10/utZGQEaFuAyDCRoi5HGke+8BClALYb7x6bB51KEnloGPKr263djfgHFcHAxZnI0//JjntBpNZ
ZNfVB7w9WhtVhCQeC4vOaF0E/rp8eP3Lru2TjX77/4Pt7m+VrWZxDBDlox4GQJ7T8ZgAJnP8D6Ns
r0E0R5AW7VsKXbwEHpk2xC2YNQefq+jEUp28e32UqxMHQAg61LgnsP8vJy6xA/xVgZsvIXMonoml
H4GHM4cFjrw3vudFqWvbeps4JrA9eIC+aEVB6SLx6yEAgRUoVRREg/YfGXZZgUvE3A8j8wpJoJoN
GVp1DMYpfYtE6W/R679/w288B7BNqJnuMgI7SMFTBXw+9CL53ew3Xu56Mj5D2HopPeqsd44O7Y2b
c58UYFBkXyB8AMCOkL4nUOu4DpnLawSzeDClcEdli7pDJCXEH48OnrQ3FvXagEiht+YiCqdQabhc
VNBaCG+g+oQONAHfSYJaiun2y3SNnTuvvuk5emUTYTTAqCAEilRrL88w0XaoTZhBNFh7/SkZxHTH
wiU+JMjab8zl1aFwQ6H6g9AC583LT+vI1GadTdOS+LYrvWBwc4ly9EGGYPn99dFAPXQT7N54ZoBq
Xg6l5hivgHbCV9XSntlAvw8gAzx7Cg+h10e6ciWA2AylG6hJQS1on+To2pk8eL9AQWBs4+dl8sfP
6AdzkNmi7gOesfF9R1ZauNQS1LwtvTH8tTmFxTPuI0AagebexQAyLhKwbSBVBSprB0+N8mjTRpXj
Mn9//UOvRE4U01CCRd0JGvZ7kAiDN1Eyz4hpmQC/WYZO9tVvsuHGZXBt+wOKhjMHSu+GLrpcuCHu
4miEJEupRyve61GwM6f1VITKpCcPrbvi9a+6tnxAgW5dCvCqod5xOZ6BwWiyRmi8tmoyx2Wgzk+x
xO2z63VhDQcfpo7xlHaPJDbyc5coest25cVTb4swmz7mxnfFAXxRauY2i1HozUpQ8F16sNFICiJN
+x3QcvfjyIbuUHvUqlIPcTjD0EbpCmaH2Xu0cwXcfzKefOIZnf7DxkrwtIZxwPYeeiGUQNDg092a
QfN1DQ7gzyx5GkB5SKIjeOOwXkkYN1EvMOs23e8XYKeQumkNVYqsXCW0BxDphux5YSb18ohG5s1Q
q6AyMrq1oa/OPOBOwDlvrX8gOi7XHnE2SBVI12XbM/6xlj47QbRqeJKMxke8jHqbB7O/eaUPLs2p
G3UfuYZbO1D/04ryrmv6724kyC0MzZX5wEFDURP4INw+++pGS8PWGCKzMh29PteYt9OqMCBbUOgc
PN3zfISr6+H1k3AlkiA2w2FkK3BuVZzL2YgG2dAG3fwSrMoVr4VAVzaKJhgJz2v5+lBXDh2KJ0B3
xPCJwf7ffsofiayNgFb3BO44y52xgs02cA+xGkCubnSh8Uw4x233MZSircQKLcvXR78SyLDNQKNE
HMPDdN/B6qnSdZyxrARgMTiN8HDHW9GyG4Hl2nTCxBNiH5u6DN4Fl98YTvEakAb3Kqjz37qoox8p
9uA9bFJvEaGuhEwArjaY4KaBi0TtciTJJZ07gTmcgFwregkFmx7qqkWyqs3LW9an1+fv2nggyuMC
x1MTdNTd3epyKUY3UBmwKlqAq958UHC7Pzqy74qhbW+1kn93+P580WODwO516wBCph+Fp933qYk2
WKQxK03HugNnfIIkc6IK6fvD3aKc9cRkOuUj7CTzzeY35xDNfWwDbNvMqvhkovgnBPb8Yo5RRIf3
nr0xIdeWGuEjwdnBCqAvc7kAvgE2NcvaDLRKHmA70/h5FGGbA7hIqtfn/tZQu7locWsq0WEo27ri
XHuJQNMu4G8jSFHcOKRXjglyfaS8oA2i37uPQowyU1sof5QybOgxXDu0fFenv3FMrmwmvJGgHAn5
Aah17RU1KCC/eoBBKFReHaxrt6Y0T6jyqiG04C3pNP739Rncl463cAP8w++CmwsoxO4BiM7rSuIY
mlUETrsfvRT1qIS0j87Aly8Lyn9vILag827l7Y0vvbJ0yNJQ5vuN0AGtaLdL+lj4mY3wpZuDQQqt
gzxDM/1NSKW4UYW6+o2b3hIG3AwCt0n/I76yZUHp1KeknCC68wsEDKitMcftJFSkZf1liaj/Jhkd
ch6lHg+vz+/Vz4Sh8EaNA8pkT3bZzG2CBBohSPJr/5NcgDNa0oi0edZPt4hE18ZC3NvAF9A+Bpb3
8jv7OgmWeI4RGVLh53BCTe/qprlLV9Cb/v6rUHjZXoLoKSNVuxwJxgwz3poDgQwal06Fcg+giWYS
vSlYM/HlxhV17b0N0MPmEwLFn03B6XI8N+IwIk4ZKe3Uo1yZiUh/jf3awPErdXNnbUDpIfGnVcsW
ZiwiLLpODTc27JUAgN+wQS5AUd8K8Ze/gREaggjW4ZvhmfMZys/yo8T74sanXkl2UN1HexjFu9/c
vstRcHE6fdwnKNxNwq2rVLAezDowbKTxyhDiQtHB8ZT3t76oCAMommCPoqSBjHOvuuj6fdPw0CXl
6o3R18i18Yfa0g9/vWsuBtmtYlazbh08DDIHioBygsPm94wehLT239eHupbMYqyNYwvldggf7sJL
owRpksAQiJAv4q6hczbmJtHtR99v1m+eE/O7xZmbo7RB/Yn69VwAYjewO5WOvci1CzD8NC39rU20
feLu8kaigOoJCsHAhO+bHI5lgQlXj5SGefURJdz5AJO8zXiJyLyVtyRVru2mTWEMb9StU79/taSL
N0WwGMBwPmWkyUdQjkyOMtk6ndExS9/OE6pVbwChULfylCvBCAA+JO44L6jcvOgmd+GcganhlCkJ
AUyC9P17LlsJ06xmCf8+4/jdJ4eE+IY72Vf+HCdprQ003Npbry9UI12Ug7msrCf4+fWNdW0Bt5b8
/w+1iwIeyPVpr6wDaS0RlO2cmQPkSadD5hhddHik3Rjv2jRGUDgDzgTiGMAfXsYDL5PEymhxIIcj
0SknXvjT5/Nn4Zn40+tfdvXIbKV0iOri2n+BMZ8SRrXnY8WWrF++rQH0QfPAHb8ZCWni2Y/999uz
HZq+LcshnJGcoXkS5tIFOlahkoQ6ZCjL13/TtdneAK+oxQWgqe7NwwOinTZxXKdUSQYKF5iH05OE
O1veQd/hDNqu+Vtv9i0QJhumB69NvPf3QI+lHaTjLr2DgnijkUkn6ntopqGCG9abNYvEfwiJqHZA
hQhFXFSTdsvLDUFDwasx52knTrUw8JNJwX/hm//163N5bSclYPngTAJF/KLpiZS8aWyNiAjSOPnY
1v0XAFiyg5fQ/7JngcEEOQJdOORbu9jrZfUqeDw75Tr7yZdlYs9jONqSc/8WeXn7P+3DKdAVANMD
FQTs6fbNf2R2S8KaYcmwP5rZV+XQhConznxr5q7tQpSCQU3CxKUv9OPxxFxR5cEZDONlPKbK2s+A
B5LcaXVzoA0I06+v1NWvQk0YFAyAhpP9i9xxE7PYTarRNL1bzkktn81SA5D++jAvNwQeMkATANIE
MteLuoq7Qq2wg6RRFbG4/9yOABAXQ7f0zw1bB3Uje7oyGLImEKFwGeEf+z0xa3+G7WZPq9UTaxHo
LDu6EUmKKfHtjXR/Sz4vNwUkyuC+AHDGpre+B4sMkBsAAyPEmbJB8h3sNXrsBuuqHL6R5syA4z15
MjJRvkZhNuckWOyNU/1yAfELNvIMOCy/WW2X2xKWJz6zMnNKb7bt/ayFd1d3EM1/ff1ebsttlI1i
u3HbX/Dag0kvqh5bCuwNhQCVw8VXyIq2dcXk4HxwvI775esjXl1E5KWQP94wIftCFVkG2DI1mqIM
NWbneuUEWhAyrBh6HH99pePj/hhq+/g/TrZZqO2zcKTV2DdtqaNOPwwEzyafxuTd6191dbViSNZj
0/jII3ZFBFgM+GnNDK3UnMJ42lPqvUsz8R8+CJ2lLdZvRZE9r8nIMOtiBqnXno/ZkUXDDyrodOAJ
DKFf/55rq4QCMtqsW+77AnQxkmANgplQ8DU5Pccecd91Axd97nKUcP9+LCD9N0oubk3cYZfL5KW8
dmftOKWMXVMygOpOalFzFQPZ99ftMiirbI9OrBHkAPZykKEIBrY4mm2lEHFaaUBPoydhNxXNt0Az
13YELmSAen8XKPYGMG5sqdcbn1WgpOpKq9nb1Ozk4e/nbpM32Or8AEzvaagh7ZKQcMkqOzYJaP+x
zmN4GpwDSW9F3yuhYoORosSMGvPGFL1cpmnOmEWHn1do99MHDVedQ+DYpJJCtEegkuK3r3/alQkE
EQSVLDQBwcXYA3UBQG+8WEYMIJfQPsFGh76Bl3NwIwC+fN1s3CRYWoBKtwG5doXG0HGoDMaMV71H
gsKMwVTEAA2DcF87b/2a8oojfb5xu1yZyotBd9GCNkLSiSW8ise+B7igm942czPeJ2K139Nh1jf4
kFemEvrK4F3gOkM7eu/dYayvfJ8iqgulggIrmZ0h7njL8uhKhWVT3dusO6BKh22/2yF1v8lOQIO7
Wt3VqUiWqmJORlL1iCZFXDv+eeo6etRgh95hweGa7Te2en3XXAlcIH/j7ZFAd3XzN73cpdn/7PFo
Uy3RwMp27adjqh2CjmOXffn7ofC6RizG/Qw4w24VW4X2G/gBdUVcMZ6H2eH56g1rocY0vbFLU/zq
XTqyWXah1gmWKTqH25//cZOB1OeLnrUwzpjS5Q7bZHyGEUlz1LhNn6S7lR6mvuXI8wTUE17/zCub
FWMDHIS/YHy0X1WI5yYejURTOdSJq2Cd+xyy8l4RSFzi/mBviYJeW8E/x9tO7B/fKikRSxRiPBCG
VZHWti9SGo73vgnaGw/jK4cf1Z0NhgJoI9I5/3Ko1ArttkFWV/7K3G+zQJN/Dtv6WfIw6fIWlcB/
8LoTx9cn9OoH4oGItiCCzgsSrcGZj2pIb1QyAnYS/157AmDEu8ukYTc+8NpQCJ+bZhE6znhGXX6g
q7bHiMywdpbbktCaf/Id4BlGyC/fGOraXCL3AesaxXHgtLYY9Mey9aNoR4VuYwWjhw5MWdkfqAtL
FLZM4dNqm/4Yg6xwI+26tjf/HHT7/j8GTXQUOHAEwblI3OEu1tQrBt72d70x/C6d9N+K4OCkb3ie
7T0FAj2o+5fjhQySPg1hbQWi3qMQFne6YUekX/GRgKNc9Fl6K4+4Nq+4ntBO364MvOYuh5z8xY1l
Znm1AG0MOw28xmDkGpESPOyI5T1C0JGP6d/3WiHUDA4QgBSbZ8/+1MeNS53MX3ilO2WqaYSpg5Ml
+kGb6OffHweAMDdu4KbZvHeJduoeuETi8gq0+ehUQ8i64HNgiqF31H84eVC3BxAM0JCXGEzfkHFK
pOJVO3L6FNGuPQNLvpyWKbjV+n955eL9CFgpcrINwxTvls3UKXria1JXAKR1bwF97R9CLW9Z+77c
/5i1AFU9gOnCDW9xuTmgLzERsxGoAnjeQgzAHOLUgJbeu9/lwoPy9ZXaEvHLWwgNYyip4wmC0jN0
vC9HU97aZXwAEjvpmDjKtU0PAPc8RaaRecIme1KZbqGhp8kxCOdbDZyXBwGIMBThoRK4kSz31Xhm
rDDeDGZYQ0gEMb9puYMXRf8+zIyGqrBUQE5m4/Prn/wygEKT0kfJC/hkKF/tG+VpUydhl2aqwhNo
KppGqSNskp0CbnJ/awGPfhvIIHgEYTzg+/cCWzPJ2ORkk6hAioRNbG0o5MSp6rI+9+OkvoEof5lR
YLTfXJBNEQDxereWGQJZPDbQ1ySBvLOAnZUrtB0KPwFoSKTdO0GC4Aygyun1Cb02LsDPmysASHDw
57octxvB5dQ+UChBLZLHyW3rJxvDC4la5z0Tvj52NaTq/QVb+fWBr6wkkFcb9wUiW2jm7AbmLnxx
MLFtRcfRnr2pWc9+YgwAaWnr3nJnufqVKQorIFJCr30vAaeDWcZGzW2lwJtAt8J4Kk+UcA+NWZ4a
aeWHLhNL0UzxLezbtc9Ep+R/Tiq4qHbrGs6Tj/K701RD5CIfFFNwlGSdz93oihtb6OpQIGaAGIL4
hSNyuZQwBEQU5Wqb0TRAJwzcscgZ6VMoh+7GMbw2nwAXgQgMmCRwBvvII+usrZ2+rZoUXEnQCNVx
cKYe7GDf+zQFg39c/MiUoITc8mnfXpv4jsuwh0t/I8SiUoZcaq9XrCaraENmWBfAW2gKcrw9PHi7
DXCTyxXzBMTaiEtYQYJ5QRDCbpClobIPS2eu/ZLCC2vOA73OcS5rR7730I8g0HAOZJ9ba8OzAHpe
Fh14qUOegMnz7+jg/q26JaTflwQcoyLJ5kzkqs+kBGUVHiX5ECYaNqRwtLTFwhfcLL5gHONwNtsT
yAzdgPxSB/9MbSPFeZ5Iaktfm0AXZsC/iYEaaMwyAaRybsehOblRI1QhBup/4ZDtHkut2fIGmhK0
PhpqnH+iJcpOXUwblXsz5+mR4qsr33Aw5nQ/G79ANYqpKtxiS5nBcbMcnFqBHKlGD5AhTOHZVT0V
OZROIIpoM2im5AqqYY+Ks/DfGqqrY6FrWDeAfDcNEpvW91ieSsep85a76/3EmRNAZaeu3bMDLA3w
HhNefPnSo3R5JEvavp+oBxVETmlybEINv0+VDtnP0HfUD4Csmq0YqNs7U+skvB9kyllu/XiyBQmd
6dwMgfTepEvsPjSxa4N7Nq/0E14D/vO0cvutE7z9Csnq8RugNMOUOyp1M3RbguYh69HTqoiKANki
kRN/8xI8KooxSS09uCPeF8pzlydcM+NwxOXMn10FBnLRkEmeQuhQQZxa87gtJn8SspwklKpzF5II
LF/F6PyQTlebnOmB+MD42fUsh6Ad8wzSBkPhGNd/qwNgi07rSlpb6NYESTUHSYcOAAw1YWcQzoD9
KWgHpTmUdPQnjynyxlsazctxCPWXmjnzhn1tElqk89Q+SrxTfvk1ssCcD2AJnCbAO7+7xrKmkP0c
BI++oTWst2gL4c4obTpTerwXn+GgSfpiydbpblRUDyU0CfrzFHRxmDsuAVF3WE33sZ0ohLWUJLMu
iJZYCdpKOJUBOBH+QmWrBWYIXOIxjw2dP8dENuROYLAf4NEEooA/BIBGeCsjGwDyZvluIe9033Qy
/gl5LdxiTUbWoRICKoNVA9WkpgoS079VWeAkuXKz0c1prNlBocyd5DWJzL8+qp4/mZvZOxuRpj26
zup/0ImA5ZLTd7HCnBAXmSms1A7YxFCXqUPKlyIZ2oxC+97h6kDZNI+lFcLjh8Wduh6Sw34jCkic
9cvzyus1rlpLYwG5rz5+GFtr0hx1KPcbtW6H/jrgtWcb+A2uwaFpfkwSHp35IoRzz4KJfofSy/I+
0j5qKmE9L17RorT/oBQgAAUYvDz84SY8S94uDdT/BtTgpzJMpAaVPxxmWaxkDequnJt+YIelhjIy
VgNP7qKjEyAwxsTwigZQJvsaDo4XPhN/DmADojRQgrlOrG3Pk+8N0O9zlGQ6B1sl+iYMbJsOQxK3
/b+ADAHaO0Lowq0G5PZPxquN2xVhy0hY4EeQ/o5C+LnJeaKZfUMbb51yoGLsQzI2TgiJ5R4QQ+uM
Y/0lckIALGav6yyOkpOcoaszTrnxXKWKpCVEfZjmMFiO/UhNk1tnjX7B75M+QpEvZgHEnb3lLW2Q
AhXSKofm6WBninS1Fc23DKSyMYeetKmfNIww0jHvZcK8d02KUkCxxjX/OBjPyfIk5FMDhz9vAvIB
ykLQMxocC4CkmnVfMtoGQZ4ubOHHLJjM5yiiJM6Thqb+aV4dZHC48xN2EAufvcO6Ql3jsEDv3n9Y
oOMjfk2rR8n7YGSdeteTPny/Ap4OY4cs1P2bqPZ9/qhTaGX+bB3idfcQOMjYm8SdW/8LBO389DGd
hsYrUWFz3g0DG1oEBBrGAHYqqOsG8ewHRbg0NT8qN25+ZW1iHiLbWH2SHsLNIRmgIXvKkl4ireeG
SUhVyX4turiOsYjcUXC2iK0+BozY+hA1AxQoBEnML+ZxN3i0sRD/zryPVlBsYi0R1DrjP9ZibT8O
zqzJXUzBdS6HmKfvEuN6okIvTYyHJTT9v7FJuhgALLZ8dLSZ2sIgGeQPTPM5PmT4PUG5mgz+c+Hi
DfTOjcmU5nMrHX5qnRBy+yaFYg8kl5S6D0Ie0W+Lnvq6HLtoXcuwbYchd7Vq/HdK8o69xQaUTRHr
oHVkIVxstzcJMjGIzvMEVJN2af3sGA9NLPN6DAMN3jJNknfANTiuLGJlBDn0mjtzOUEJFiJkqhkX
dWjxMfJxUBSIWJebRosCOhY2yPlo4nuUSydxyqY1yQ7cFQvCpjMbVNEIHPbCKqWS6588WOlXHUS1
Kmgn06TqTRR8bBPXjg819VMOyB8MnN4D4h3XZRfGsIqBjLEJwF9IfWbWGXJFmVqRnaQMt+njlAzC
AdUAntsZhRgfm7N/vaBl7lPbeu702SMOZVXdruBkz2g3RsEh7sSaHkYV23YDp8ZjBWlWiGQoTQGu
OFjhLfKLSyHw6eQMUKTm4ChngqRXF8Ju/qjruhnyEHj7+heSRmif4n5GVVvCUE8e0Yy2+kPsuONS
qEEyREVIhnqlTboeKHm2NrjzgsVkOPJeHxzq1CQSUL1xHPIeeCybJ2syuP9kPK37fNOrCqAuPg8Z
6oSgmReIXp3NaRrMQzHDDwEFaPhNJYXrN4gA2oUn11ZC0csDaDCQ6Fkmwp7MFIulYoYs7NGfh/5+
dNq2Lvko2wcvaxxxEtD2dgvPtvT7VGMNIfOWNi2w9QBEFTWXPsokrTZZDgBotJTMiGy+0yGCXL76
1K7F3M7qywJJk6epWzIgpsdkJoXpuHFzAh7TeabUhhDh5RrBbfL1ZzOxzMBOJKZBXs96eeomHTl4
fLo+LRaE1E+ZHeHPBF+d9gmq5wi5AvgoVnoIBU0emdDnb7mr8bTxwkaIvKGaZyUoEiaSiGHaD4sx
9Fdx0Mrtm1I7tvMPC2nxmG6gIdaWQbAsT2ruxqDwUE7jec/iOYTYuW6nAjXn2MdmXCf6hoIqw34q
Ueu5LfqJNMCsoyrXFVGbIiH2amhr5jgQaX1o+zlaHoY0UuFZhSzwT2038/kUKU8PR+oQjd8OaIlY
YJ0xiiz+IIcllg1SIKNIBpC6TGge1lGXPcqwb/XjULPQ4LcNoLfmfrIuYZovYeLIL0hX5fA5kUNP
nojIKGKgizze0tyJGjPcT9ZfUcr2Z61PHonFGwroBi0T2TB9Dkmq6Fjibw7/NTIqIlS+OzWVEyQl
uyp24MCY13WK7AzBQYQ5HT000CEKoni+ZAJKfvNk0v6EwszglNDeD+w7WCiHHz3839bjCmwGzWfH
H8dK4BwMB99d0m99vA4khyN3n5ykovAowFOSqyrICJnubZipD8mKMmcVJjYBi6ajcD6oI6XHp0G3
jpvPcfIbra/hRZMgQLC8biOFSORAtftxRvoMSUJcLVPpjYT/iOYkXXBe6ugf35JIFjbJ6LNCTuKX
QGGEJyd2oUa2tBkab3jeMA3XEY/4sDkL1QP2H3GOQQ0Wa56hQfGkgqyfj53Cn3UpC5uyAWb6X3ij
wMNyQK/0HQ/t/FVbUb+RbYAyMW/AnX9ohjZE/iEJjVDPtEaemKsoyCQ9mKk+YWQqY68JWAVVsrCt
smHyPkYNS8ZchwsQbSCJd0+w6gCP1GnDMStAYPDfyhkMhxxMq0wf8QSTP9dVi/vMpOlwmkVrv0Al
MHuslwyGOmYChh3Zg4f/Ip6yRZ14kxxUEzhPXdgZhGAWpGcDP9KfDRxdu+fUGv8JGzMY8XCgznvg
HRKGFK9t7gB5IB9D4QiVN3hNvCMNoW4Z8rH/gM8K2X3COopheOo+zc6SeUXnePoxi2fXR8KrVnIf
93P4WbnIYvEpZNGneon7oFRBBLEOvN7Wz3DMwIkPMrOERzXCTvIsU9km+SywPmXak/GpXuSY5I2p
KVQT+gmz7eKuu3et7/7oQtrgnoUe43d4cvk/nZ5CFHLRWf04a4mbLTWTy/N2QvipcBTCL3UrdVdJ
kOPTQugoaguOF0+UL7wGxy9M9Zp7lHvndPS3KpJNKQTPglYV2exOfhGE2iRVE0zeQ8+xRyG7HRGR
16pdRfF/nJ3HcuVIe6ZvRfHvIcEljEK/FsDBcfSu3AZBVrGR8D5hrn4etKSZLhajOK1VR/UhmQeJ
NJ95DUXZuDr6k21XaA2gnB0JM9PO5BNasnfqzvkuRw2cz6q6MiWfXoucG6bhDlmtyu+vicTGKkiq
Xhj7nhsAjj1NiNdhqWecBhVCSIdc5PHLsI4ZucKYWSICr+84QW0CVbLIcxOYPtLc0inNWR6s3jOI
NxHbuGjMnr8N6k0v0D6uKifM16U4rGM8zUGVllZ2PypD/44pozOGSevm1b4UM/u/I5XO2L8ImXEv
OMb33PWLZFcLgyA/j53KIKEXoClq6pZzODiFWewyHLXzwIA8NwVyrpQdFjU4Y4pHiiKrM00A1LXK
hobT9s6zkmM3R1zbSc/FXLRGYPh6ax/qTJh5VM1tpqJRuOifpPXgh1ql4oUXTJnlKDOnzgKj60Yv
dOxEdtdzXDTXJfpYQ4BWju9dxSS7R1WU1mdAWfEY1FNf9ziq+NZDJkE3U+1J150strvBGk18THW9
I6w3M+pi4Ty6471j96YMRkfa2blqaTAGkL/tR1wZ++XYN5n/GaKtdZl1ifFN74uquFxT1Me4U9e2
CaeqsO7MCr/026xymufM1opqvxLVvs4rl3FY8BX/qCHUcJIsq3s1lXScAqLEIT0uZj0yn5aW1gGg
ZnNAvaNO/aD3NqkCM7WJWKrV+dZUs0rORV9h4+hMnq1CeHaCZpktShddp7lnmWL6zRXm9IV/PVbT
4lLOodxyg3xrPgZQDfo7MynjdT/pc/1a5vOiQk/MPtHUHAtqQoYtX7aMhMuNE3vak+6qH1wERorg
YZUiMVeMTIjjzeletDOO4tQD1l2Z1Jp/YQ/SvAH8bDxUja/LUFfLeKKjKcmaXDe7q2yxqKAxkTEL
HHSj7cATRf9kxHb6Ylqd/TrMg09vOm7qwzygQRaSspGK22S/gi3ot+fcW1UfDJWHomZaN0XMeW4s
r5z9Xo3Z8Dh9s2pdK5j7MaHpO+TeTblpSwKlkuX32p6G6WCXft/umFMcUZzEMe/jtTaNYJ5Xqwy0
Gt33g1UQCwTMcffc6Fk1BplyxjkAllE/ul49XAoIA3VQsRJuujorPqdIsb2mUsRHIlltQqG2zIg9
eueUT2v7ZVIQRYKm9SkSVFZbUi/HCZXOrTtoJQFjbpyHtEjTg1WaCbW1jhJ3gLnjjIyWn3DMZVM3
pScH9/ImpC8EjqYedDIBvazN66F0Fwx/5Kg6Htw2jkxGlWDfY9lNxN9QD7jZ0YLLSqvNd8ky1ax6
X3YzYcDQvFBwcXVikWS+zwjeK2yFUCcKssnRfwha20kgm6zwYCwV/UsJI8wJmq4jZ5272bvuuq5G
S7bMjAdL041vfiEnI5yHzvw+FH59l7Hg11C0pjp7S9K4oTYQgZycEUViapOiPuNR53uhlg32Xi7k
tZi+6u4U5IY3O5HbxJNGgDaVC4dTk35Bwaf43PpG/qXPdEoPvb4kYj/EzfTSK1nf+1lN/bL3nd7c
iUY4X2M5F0waxaaVxrKlv6R2bl1OwOCmUJcaNlmrq5If3lQTD47kTpwDptC/OpZsKGklKiF0mtr+
0kG+TSNRz9dLXJhXGSp/BZdl+rXzaPSZfTJzlX+pBKJckeyF80q4tbAbtdZ56F2UCXdSX/LPlHCz
F6MQywgbrFbPBixXk7LCSgzk4EcvIWSMoLxwMq9fFgOEdjAM/vwJAGc5hGizOKxSfITMKGlqg+gp
Lsndmn5WhzLGSxfVPmEfWzdN9KDI64WaiDdqcpfH3XZi46V70xbGnFArE973Wbb9q4IZ1geV5+H7
Yg0Uy0MXpaJ7SKxuES59237Xe07diGUlXheO5U/AxOtPqehNqg+pIIKItZoDtCjapgvdNNemaLUM
3KNqN+Nb512vexQh6NahJ+grbTf7TrtdhV5zatTEUTCNVnrjawlalo47TLtcoRwZKjvlEppIiF6N
gSAKVmclTuVY4vtLmmN/GjKAO9ciJzEMubAHl+0xlCioD7KYEW9FofKkp+ls3la2yxpaFYaToZwm
cUPbEy0qa5Spd+yo9pLd1Y4tzxZFxiIaZFacG2tWal/q2uAHRqmLORwd1Rihhy8GnYvZdlRg9o77
DPii47Us8WhSsqmQwTMoMR/8zJisMKGvgZBOLvOLAoM07crKyPJ3yvK1JvAGi7qNnwgbtENuGUTl
yqupifdZ+zApPU93Y23PQzCU/ihvqN0n3wYTtW4YNPlwO5TCAEq3Vs5NWTVFciq45e/rWirYCpLg
P4LaXo9BD4uth80+E65WRm13IfYBxmHox6yI2kWVD93gkqqOs0swHxN1dCB1HP+qRgEbPdFhmK4h
9FEn8uEbr4E5OtxrohBuS/BsrXlQ9lPbBAbVxgezmjR59Pss+0o8RB6oxY2LoLhPUQaGZ9lzINGT
vksqq/6aenb8NC7z5GxVZIThB/oSXjhlZDTh2vfi7FZ5o8IyaWmK+Shm18FMgFYe5lJ486mmUvcV
nyT7LtHcPA1bbns/SNj7xU6fDGPETzoerxJrdlG/ovhiBGiOUGGrPKF9nUkvbuQqhsdWLfltnTcE
V5VXe49sK15S48X5RT3FZPcwpDzzXvc1LT3hhWuBzx2aassrHMXPaOqiT+i3LEaBVEM/2OSENklE
pojiFkFWuYs9BWIPl+AmC+kTiYOdKBOTpyq3a65Ip77j9Khu66qYM24FCFS7LhZGZIm2sqhjKeOK
8E2xlSBUCe+ya6iRXnbkbGgCIul1FNOs7sRkLN/GahzSsz/0HIPJ2JvHvnSkG06b9UlYx8J71Vph
3CQcNWzhJhnyqHBn/wmhHYM6bFq5X5e4BWQ4+YPHAotH9yHvuyrDhcKBoVeVXeMGqY9eTeDljSsP
6WSOxl73qAdwu7UJgMuqKGPqeSLJA6tzx34LY71DUVO+281ZazyOtl08iWS0r7GjXXDW6nQqv3Uy
LwdwCTZ9KKvKGtRANR9lLV/KL90wxv0RPGyCK45ffF9SSBFBu7okRHAJ9HLvdXGhR07li5tqGNkc
cs5o4jiJPVPYJNbUd8qRzZ1LW+wP22xVhgIxgRAnO3XWwEtKgAnFmoiXwh6yF4zs2gSLgmw8Jng4
5pd1NZJpmlwBpC6OO58pvaG03SVun95V1kZwE1VXfwAy/RVA4QNV3GhRBL20wd8ApGK97VokvWlH
jzahly/1faP3BuaSUjxmST8//b4L/Q5GkgFtDBy8TWYT7bGfm6Z9MSA6gA0HRprVcm3F/RzmPUdn
0uOqFRs55TSSilNZ9NNOasrfj2X2kbjyO+J2fAmwkRtgfRNeewNOYbEP8PtlCbo77i5W1sjD6A/5
j3Rt3CFCV51IUiaoZAdqldw/8L3aZCcQ4DujqEKF9veT8itWhgYrgCp8zKgIws/9eU4G06hL2eL1
Cb+6uiSFrx9bq0w/AN3+2salLQRs3ts4JOhKv535xe7pi6xlpCdIydG1nDgAHHGRVKs8/N0HAvkD
y98GnEMU/HZVSZqjbZH4VeQXyg9G2UwXdDn0D/rv7wBiNlYq+gSAcbBe3Nb2X8BvdTmsljeXPFDf
cQaUbvFar233KGIHJuqKr12ntfPD7x/tvVmkwSEMQL6bF8H2+V8GpR49gZvyymiV7RTW3mwdbb+O
972sqw8Qhe/uFeB2GxEd5MYvJAQNQ7QVBH0V2TL51IxAeS2l+pBOXnWJEUd8NBFM3CN62X+qrbUL
i8KsP1IU/XVtsij/8h3erM3E1BJrGnyed0Y8iHCqqC6lVph/H+CwebGj1gzQABGVN+eQ7mKJvFAL
iRiLskSvZy/UiTGdXZX9QjOGcCDLlfwKpuYjCeX3jkAmeFPww/gZIdqf3yikyJXzKKuiqrDHy9Rt
wVAusgNVgJrfoNFA/v0Kenc8ZHgccNPIq5gb1uMvKyht4OZrRYcKrV4sEZX6KRRa7uyVoBk3brK8
vx/vHU4qrxBNms0b1eXo3V7xXwaEoZnoiyiqKC6LRp7yhZHC2hTx5TI52XU3W8N939Oeq/C2wbd5
omts5drqBKatvCipS3Eux9z8/Pvv9e7KQt0MWU/EyJ23MnhjJaw0RmcywmA5/6aNUMo1pJ6D34/y
7mxjsg16G+AMOfnPDy/HeSADNEGVrdQAUl+rb3JjojNNlnfVEVV8cJa/cyjh9MJBi8gTBeK3oHjp
tK1QpAQRpqj+yRzHYU9bU1A1A/Olx4O4W92uVn/3KTffA9T90OtBR9l8K1W6trlhE7VWUV818asr
svwTpKjlujHm9bTYEHI/eMxfz6Y/R4RTjRsSwMC3rFFZIgaQLrKOXDFkCPEK+9EufEpn3uqGKRjv
sCpY3ssyULYzXCAUJXiY37/bX1BR23dAMdUBPQsu8i3keuiUnWWLxsLWXQcpq9U75/bGdFPU26si
Mfee3nhh1hbj35WUY2QYGkw5Og98gTerijaaNcRZjzY5rtvHcWiTCCBKHzTLhDeUsj+SCP9lFW/j
QdjClp5z6peoiRt0SZa1rPG+MbNnTzpNsXNJo15W9Fbb0Fy7j1w1flnHjLhRjzeLFPBcb0UW5tKn
CQjKGxqLwo/OdfobJQGnpNjwXABtcK/BT7gfHAm/XK7boMDgXXSZwNm+9eNOR1V5iMHV0dh4VeD7
K9xIOpfgBIuPQpT3nm+7vhllwyv8KrqumTZdkipKXb1oA6GVbXlENszwAmvVhwOJQ/6tYnIPv1+z
f26Mn9B0PCOSwkDo2ajIBr1ZOrUCSAIcqIk0KGP3A2ksNTEfR/AimyxE0tCr/UStL4vaJvE+g0eu
6DapOLmUYLFoSQDsiiR4jgcpjdgLCpOG5//iNIEqtcWItCF+If8Se1pKOnEdeU1dHTWKaRG44+bg
+dR+5Lqom9/PyXurm3oqWHvCue0a/vmMTvx2KG2y/KiZ2iUUSyH3sybtCzTrcrSvso94sX8u3rfv
gNtwI7xBaOA/Pw/YOCWd0HJooniyKTvr8XpLcJHMFzEGVjfu4qxD1C3S+jpopnud6VV565iqi4Oy
W+27pgf0/venHKVNjm9uKh/hmm25/uWOVkPTqr6KmwgX3DLy+7o5UneREcJcxt4F7fDB+f3OTjOQ
38CkAkMgWE1v4i2qFVaV6BNTnlnpceyGF7E4SeShmLP//cv95ZonnIMXT5qFsBtUgDcjrXYs7cSk
W5IRLPeBo6fWK0p5Hwkc/noXbOsHFS5e6QZvfpPdJBO+LXh/tVFeNfoehA/i0palnb21QHJRgM9o
Y9c6kTF8pE71aza50UQA53KSQA9D9vPnd4cDul+7k9VGFp1I0uccTIbryt2AnpWKmtF2TkM9jZEp
iXPswW9uZDv2X8iQPjLd/fWtYo5oAWg3hMFOequxnU+kkTp4DAQCvPiozdP8hw9j53YaRDt+sGLf
HYu4kiSegj8Kjz8/NT1HD/wzY3mtPgTFbCG6a2RrMC9LHv1+Cb03FKRKHzNxAwjyW321ahRNvXqi
jfSlt3csseJkxuVTbrTZB6fzr4t124VQL9ESRrDy7UlEq8QC5+rzKud87QOqwkBCZZ80yQez9wuV
hDWDprzB9OEGxn3w8+zBFmsne8xwkuqWT/3gPGqwH3aryvpIOPhPrxblJ3fDHrRam3+wJd+bTx6R
0semwcOF+/Pgfa1bi1x5ykkr/H1Hh+YEGCk95t3afDDUr9fsn66AOJez/4kl3jwnrAOjAR3TRW4m
hn3R6M7tQuQU6W7cgKshRxK02vzug1rHu3vSpW/2P+O+oQGYTiv1HItVEGScCVOrklNZesberJp+
X+FGuUPosDuVme9zwwzdw2p33nOFZ/VHJ/s7k02iR4WImJBiyFsGzWonCA7nVYcFyOiEINL1s1tC
zW07/yOq3DurlyXL8kW32eHVvpnsEnMESX7eRQtN1R3VpuGiprz97W/vxk19YSOOMhB1l59XDxqk
Bvdj20V4dlWHRi0ywrnODObKmD+4pX4NDCAXk9GQvcEg44j9eaga5bzEa012SVt0kVfg0Zn0VvU6
s6kCb0Yh54Nt+e6AWEDrPIMJ4fjNNSy92QAP4nZ0mZBznGBT74pc/ABNAPtA5MUHu+O9tcHhiaoY
8jHAmt/cjbgxSzxg6h6NhMQK00roAbKGergwqR/siPfWhsDGFaYhtwMawD9PJXBpdy583DI6ZvvO
mHAA2/lOBqnr96vjvXGIqskbUG1x0BL7eRz84RqZ5wkSvIPnRX48XEME+cg37b15+9Mlk23lQjB8
M8hIQqsl8dRFk/SRi6VZsE/ccd2Jin3+++d55wDDymvzrCC04MHeHCS9IQbVzQ1ucLa12f4itRen
PRgXlc5XaM874Ziqvy0NybKHV0R9cavAum+dy7Dako3Kpj4ySjJ3v5u6IzSV22bpjQ8uvHdmknNA
9zYrZeKnt3IBBqzCavKrPvIybD+mHIu7DNpwOHk03X4/k++sDKYRZSB30yaAUPjzyug3yjfxUx8V
mLnc0oVyA3sQ6oN1/s4O5lozCEyomvrirbenUyH6Na8267zIlyiTtTxW9N7wWqDtRyn5fxEGQQil
HIyqLIfhWwaqGfeWUSzjENUSxveIRWzQVoSBWSnn/yo6/Nv3+d+T1/r2vxKU/j//g39/r5uFfrgc
3vzzP6/S713d138M/7H92v/9sZ9/6T9vmtfqYeheX4er5+btT/70i/z9/x5/9zw8//SPqBrSYbkb
X7vl/rWn8PjnIHzT7Sf/fz/8l9c//8rj0rz+8x/f67Eatr9Gg6H6x39/dPrxz39s9ap/++uf/+/P
rp9Lfi14LZ67sX/7C6/P/fDPf1jmv7qkFYhv0QXgHWzVzel1+8S0/tWAR0pNF1rptuJIGaq6G+Q/
/yEcPkJGyDU9yN0cv6yivh7//Mj4V5C7MCUhhRJMk0r843++2E9v6P+9sX+pxvK2TquhZ0yPn/+Z
PbeVp3RGQRWU8xfx3J+XvZqtJE9jU+yAjeZ2lHaEXMbcuodiXN1j0jdesDruQXhok3aj5p1Ekdyo
qU1RsYvX4qItUvcA8u5bq1ORNXwAImuNHyeFr5O/gjg2t+UNf49GS6/fVQlAKpg2xYOrGS5EG3sN
pOrObU4z0ctQruz1DmYUxLSg6EdtJ5akP3tVd3DKdX6Kva31teoBUrCIQWiZE8K9d3bEbPPWW173
y5A2I/CCZqW1TBdcuqK8gyU2HVXZfG3s/i6JM7lT3KPgYvobKEyfRA64u4ulfmmYa7trNeD/OhB9
wsBhz0nTHByEiaxgmfoL8Ipt2Ph+sq95Q0HSJtNFmS4/Jll5Ue1WjwmCkSH41SsYK/1tprSWfnfi
7iujq88Vvf+TJUdrX/VWfnT8sr5gjSSQw1s9LNtCO+Zxnx7NOtXCSpfjxZyjq4HtuJR7WE3jgaY8
HT/oOxp+G7idK9TOP5FOtYEO5v+xaGvnIsVIJcjlWO/ICWeYXYA4PbVe2iId/xhwlQBvtt5DKDrb
DmwQWUJ/7TzjMmtXgV6yeUlzYDlnyKv2AX9fRslE31Hl3mvbwA0OKlc1uJk1M5Sban5qc/uHn2Nu
Pbh9vfe7zjkDk26O8eo/C229AUsFas/Ozb2qgH4g5dveSAivkTYLWjZYIYHkqC0k6bvb2VL5lebW
33CFOs424OqgsAr/BI542Mk+A8IVu/4xXceTVQB6jDW42KpGPQNYvQiSegM9DelF2oHJkugWNxoe
ifbcBcYKvHGZyt2qSe1xSbLhNvP87puxuUinSVscIVjEF0krGtiMsZyCxVMHfXCeM8PebSD2xdAu
kwKJ3gLwR16DD+c9iqa/nGSCtKxzKWtxTqryswNLisXGu+gCZa+YeRpPc19lNGpl0JYSPGELsSmx
jwq5LRAsUNSMzliPsVWSRdILuQF2j05kPXaCbUGZhO1p959A8AsQaW6tn4t0ai/SWeueFKqkxdqG
MVvrkA92BbAhvuigZ+3cFZeitc1ASJoHhT6j7DcYT4s8Xl+lHoDwxPqeaUMVaJYJmDkZoYfqY7O3
9SkzAtkuAxVObbg09Nk696K1YXt0LcQXJCWjUp930EZCoecuiN8KjRSb6yboLZVeZbHl3BUQbGwW
ifNjypdrvxyiMesPdYoFXlVoxq7xTLXTRaYDIy+g3Tlr+WTXOECgIth9GQDo3pZN0wZU5RZu/yYN
Y0Xra7LG+ZCvo5vB6VM6In/DfMvivnR7c3xYsesOnFojbgWL84UrsA/7bDgO2XguIO/vjHqJD3aL
p1KIin4RqLEQZ0xegVKuFGPQmT1QbAPWpeMrKVU2nC332XVa90KpVj+C80pDc+nmK9C5A2sKudq9
azfVbtxYc76zancpsGTKojBCUT2vAF7NcdSlzpMjl69rD6ePMsLBz8v4lChw11h8B7Qy7p3aUGEW
u1pYwgnazUBc9wv5Oaz7OblMe8quMKz9cxvH0M+cxBCUuWPt3pQcFzIT8S1V72vX5HAQOro8qaNd
Z9L/gyyIBZmkoUrzb6JzYBCqOVg4P67AHIoj3bVtXCUuNS9OrVArWbn6XInAVuN4o0qnvoTUgVjq
nFahasvrbADNhjJ/ey1Bsz4ZLrhzzfByIKADMHetmc6d74Lngv56sKzeuFxJZw469w3IQ9ogkSqB
nAejDWEEU8/IziAC4HQJnCSo6noI7M1broj7Zyw3A3Mqo1waN6Vffl2A18p1fcy5J5LOPc+NHoE/
Dg1fRTYo9hTgeYaFeTYsYTlLL1QgvEenfyGiDZbNzcdPL2Mg/nBwrovZu0389CxEGrRqZFfWdzEs
8N2AEE8gDFS4GqxoYCAIQMXj1zLVbgb1ebLlgygAzGTLnU158nu9mEVQeJpAa7IJZr+4TUDRG9Mc
2loVQkbPYQXZP/SswcIAlpJ3tZjrEAgJ75x9lso7kPX6jV/X1iUA+j7UC2CS2MGNw26Zywmcfl2c
FkxwHqm7/6jLudwNuniKm3k6iNZXfNmpVEE1gayCWaMulKESALzYLw26/IMV5h19Gm/AQ9smvYbP
WkbmDDAtBl84B+wg7bOdIfee5UDDMJKCM9PzzftZBABojYulGq5MGTtQDfspOaKLml6Z7QLW3/RE
eZALsC13ar176LfJMwx545PjpdxVbeYOBxtqAFyq0k2vZsvIzz50+qvV0o0vQ2YdIVBZL9JdEnA2
mfMCIFAGPV2lAxbIxAzWrLlRP5gCvsvI6Zzrk39q4BQfwVq1j1NV+deLqzc3fZ9xWsgcHC+ob2gF
Tdmy5rb/55iETBgs0WN1Tt0IBSgYaFTd5pn4Avl8OZXgFmC+4wWGW8zXeqSUByILoLqUbM6iG+9g
ua1Rj2xDPmjr93UFWcfJ1EErglF2KY0+/TZx9O9ry3uoYauF0Lhe4ioZgrWSfQD5BAAVXNJT4jXt
3kUNJdIcp3xRYMeuWFjfaqEjPADIriWQEvqpTYsC4xvh3ctydK8LmhTgUlfnCPnjOvbkV5Cvw2lu
1q+VKI8F6GM2BJS1rltEOC25/jhls37CaYkmIHhGKktz/ZnujgCav/q8dNleUSm16Nuka3xax8m7
nOFXR1rDlda4nbZPlwkQpi6TqKmG9ZJue3eYVtgqo9PcZKAigyFPsKgdR5CMtp+w91JQ66LpjkNZ
F5/ppAW58FlD4F7d5TlVcf0VnZpubzfefI6HrVfo9QtCABLmXWb1yXH0BWAjy7vLB9r+Hea3h5Ha
UUTYhSpIUaWH0ZjKT6VhKipW3F5qKnHQpgOy69umPPjQ41L9TIjXXcEQazddh3E32eIKmlUWrIN8
Au20owPz0Nblt1aqhyLXAzzF9sOgbos+iWYaTLcJLgAnXqKAo2dD3QMLGwFmflzhQX4eZxFCGF4O
flFn3702cXalGKtzX0l1W/fejYPENG8T4n1YpsNLtsbIS/eGNoWTbhSRoIcYFjK5pU+cf3Y1WzxZ
ZW3cOA1lI2q/M5EzlWvSsPqxYBYvocgNu1TobVArN9+NakEu2EQaJhS+IryUGp3leP6Rx55+0Xra
3lptA3w8DQaMzL6DBA0GU8lA+M3ezafrDqUqfwYi6EyhmTrH2mORiqa5x/3oZOfLlzrZAOuWJBqw
I8gPVIDss5l5X9J5/jyJ5tAJ/XpyMUwCnXvQHbQ3cr1CEGKx0QqAJEr/XR3LWH7KHLCgK4BC1Y53
07gSt5X9WaT+2Vhwv4qnzfUhVYd1He9xBkcOAFvRSQNK+V0f3V0vdYQDliLgy3TfSs37NtbxSRZ4
fAAaflJe+YeHJ3ycgSWv2K047l1bDUD3tdeuKjUfLG840+6M5CZOXNUPGcn25r4TQm4N6ti8T6YE
mje6C7t6BtvYjqO4bPJRB0blZBe9JuvrfloaTnh7B6yyCVRWEDQlLkGSK/srLYEEJHXnxk30r1rP
/TuX2O/Q3OJtcdbxlSDr1In9uYK3GvQGp9gKxJgLuT7nRn0oQfmheL7cFnMbpHNxclHyrPTKJ47v
k12eLcWVO3jWUTWpcdtUaXas3Ca/nVe5h48Nx0pcWolvfDWwz/g2CPs6mec0yKbZPMQUeFlH1XQo
DCu5RxdNf57wgd/D/POjTB9fLam18JGQPenpMe+MbjS5GNzpZsFeM/Kztgr9VVg3ZWlfW954Nxcb
xh1RvGc3LZo9AZR8zdIUlYYZZFS19tfQLzi/EIALlPqsV1n15BvNfrKznVPJg1FJiFN8qTJNQIhD
5nLzZr7eWIDwroD3WN1wXdFkCCw9zYMqR3apg1ogjZp4S9V+qDdiP7WWe7XUhQehuWnFhTBj65xW
9WuMw91uhZty5VvJU292F2ls18A++hcAGQNoocKKDEoch9TIr8whS5797E8KwtRna0hBED86TNQo
BTnlM4Xs/kKoLt0rb4UjlwLyH10zVHkhbwAH7Se3dFB8qb3yuHT2EYmRK8ddp4dl6e4crykCt2rv
aoEkQyK/uJBinW5AkzpJX/DvbQHgpnQ6/CNKa2euNwmgF3W8jhsY3QDiBY6jFGmJhI4hnZidjoN2
MGfFZdwTuflttR5sZXD8ZZ71Oe5mfVfatfNctdbwtbONnTXktGu0XaZ8LGC3ShBNbNmIT2U5IAlD
YGxP1rEQ0CPHzj923D+HYnNBm3wbsrNXX9jYrKq21c44Kd+ZRfri2Eia6aWXHxzVPKvaQOhGvHoi
fx6mqQ8bdE0e09zU90IQRvcNR1HsWwDSay62tJwvUTkA5JwXtwi0YCuqQ1TCl8zQnlWpBaWm9mKy
nWNqNue51G5F5RTPw6ycoDOz4uTZE9EsVDNmTjiBWFV+TCdhPSIKCDlXdN4e+MvFJomBsVI7hG1j
6KFjmd/HtDtZbltemLqeXdtrMUe+m4+4m47exWR2D5u4SiTiHjsxt/nmTbF/9JTnHHO/Kkh10Ipq
M4Oz1V9vLa18giroRspurtLFVTue54xVzicAIhu0U3VHqht1HqYkdRdrQmWRDpRf7TDSa0OD7Rn4
VpfRKNBLguXSfsLwsnhy8Vkg/DK109AX/WebTvGl5op21/XKDQacmu6GcWmbnY2STGQriQJPWpCh
FsbGZCtNeZs2SRK0SL3skIJZAoS11WXNNf/qL2V2XAYdApieLpfAhJ5aFzlnyyzKl7g2usdcc8yo
XdPqtSst54y9WrV3Z5jCCx1NeCWl3PnxWO4s04o5c1AXqJ0qp1ec+V8bqxyfTRdfsjQVr5k56qfc
KwbKQW6717KGmgoIjb0sUbtRUq+PvV2OB3fm1qkn2Zx1b6n3cWHl0Vqu6ws1Zu3QamBlcfie4iAu
tOaeV6N20Pwa2CUpVLvFmRWqAq0W6JVyH2hZIgoBm+VuymrrfrDctNt12lweBzWTSo1zxZtZuhAc
xXhrqba5JRv3ALfr6Nr4g3sBsGMJiwX2be6NY7hksxG0c08AUteoZ2CrGlUr9dPCddKTl2r6o/KM
9CouzHhXQsS4gku9W0pjCD0AWOcsTpB+7LRSfWkVr2GY/eVk43J5WnTxkBbtIR1ZLYka1B6VjIa9
M3G0VrONbEZl3pidy4WtptmO4Kkg5qMvA2lzi2KD7bbNgRCmCipDx8axM7L7Ua5fLITEEkja13rR
eJFV56zMxJ0PUz0YP9q4i1GaQXLnGiXBskNLIK7+D3FntiQpkmbpJ6IFlP3WwHbfl/Bwv0FiBZRF
AWV/+v7IKpnJjKjOlJ6b6auWLumycDNQ/ZdzvkOPP+vyGQjC1wZdJa62Nn0uQZNgmoNRF4dp8g7u
Hj+qkTBDEPTWW0/fHpvMqJCAqIUZoWYEMyeTf7c4WKFFkb6LPEgot/1RxDQ4t6GxOVddw4bioqR4
T4YSR4PXj5xQDd+bk787VdPv8sT8CqUBug5fz5V6M8Okt+Zf+qZ8zpLl3QC2gd3eYnA0VnE7Cg0m
aLkYtb3GpvbhJ2MFIjmyTdfLUgX+afSl+Rbg1gl3zmwFJYY6Zz63GFTD3RRMwS4BIx1b2kpj/BCg
XEYzOHm4U9/swWI8n1f4dqW1Xjse7mvSZ/l9kTrzUy4z+w043X3XNk7KMZdwMLeYJTinTUaSaZ3v
DbdJkN0l4mYy15GncF3uXL9w6enq7HFzhFxM/GZ4PcGAZKHgTnQ3wzsYjh9Mabaspnm9OEYmTslg
dCBkpquHafZotsK6Xyr/LqAMbevgYNvFvFOk1b40tcJ0S35zMlAnRHIq1l1HNu+xW4XEUpAaGIkG
nIYArs6dReP7x3R65+lNqmekdTRrlD4432kkkcSYk8qPBUvpKcr7YLphi3JIOi+JmAxG0uZvRh4d
50XpRG1o57wGzfxcWkjCcM+JA1ao9LyKcjo09CHvHhKCsrfXU1dn3bWaFsoox33AFHAHMqB8aVxN
v9TkjE+aKTh7bknhOfs2cbStfRVOwvU5a/PS98t8i3l0uVcLhSRNqDiKhnRGiUthV7DTG4y1X3a4
Pg+EUPADV+MXwq6/k3DwXmY5FW5t7iqzfbdK2zg1ocfbNINraDOLuYROtHeU49BGZVF6O9vJPmbh
RiIhdCGPk/VCdkE8IoXU3MXELCNFPM+tXg+qmImuacm+sK0An6bVPoZ5z1i6v2+9+tZcm/sppBJe
TCgRbU9JxKglbCG4SK8Z9l41fOKRpnfM3MdqNEBnhuZnGrML/vu99t2Y42Y8qiBXP5lhxDo0nuvK
x7c+t+n3xOOHCErvUGdOuFvXzWvKEf5GXuelH50n021sbPLFzyyj8mPmXn+qMgxNDkF5MWnRI86j
+atVy+SQTMVTnZCx25XJ9OZ1orjrRWuWkQSsvRurNPas7L3ZAt8b58lAD2lXF2XIKx7BI0768Gcr
1IHZSETooIjMAR7JmukrLM+Otr4Z77ze8mLX9KuL3W2+PPcGQYTahXIwonZYnpfVIvY3XT47nYuP
06x/Wh0pU6WZHPPGL2/KRRDxNwXHiXH0KZd1e50xpu1HIr4WfxluF4A0J4yOnClDWl+L0H/3vSn5
LphyTglJiMy2X0ATQTbLS9u6TpX+Smtu7ZA6sk8vML/JJbcOrbtADl5dGFlj7jx0Sch/jLYoa2Ib
JcNyowez6BjeyuYbbbAB+cbv83szh22x6xbL1rf9YqqDHrtl2JV+4TOIgznZ7pdmzKqvHptHHalK
Kjy4arBFtNhp4PHhq78NpMd0jvIxX4+JjclvX0MCSaIVGuF3rw+dO0jxRnFJAikHWBB58G6Ntm52
HJHqGypo8liRKORfe1nPFxb5E7CRLdoYICA9fVH3nxaXEFVnnT+AVWU7npU301eDBT5BZpfAsJ9c
tULLGrIbjgxmbSh3bkxak+fab9PIQVp1LIzC5F3tw7s01dXzVBfZFfkDgmssbNneyBLsZ8k4RDZE
KBqdQlqHQS3+Q2jR5gEky65m08tjA9HqjBEjdjOccDsjdx6BHF3Zsn80GVCLJFgvK2vSXWP7x8X/
3ju8SrOlmIUtPwZYXW8DI+V7XztE9xgU4/ZQAz7ru3rnLXVLrrxg7QPyK1o7zrMwQ39NAnZ2NPX0
MYXuY2+N8rw2SJkxjKdPuB5jlw0XAlyOIaNei9eEXKBd0vT+AdjNUVCBcbpO8ri6oG/9+tIVTnkZ
Czo9K7V2A4yHGPD3sreSUh5nwZ6jrJhwyz4JYle2T1brMXPLHq3ZDL/hn5m/6MWQd/nK/QcexR13
yyoVzj5eOTH1a7Ab62R4rIbloYI9tpP2VqwU3t3Sd9PeURNv8aTKiVpOHO18zc46la/0N688pCLq
rHKnbPM9E8neD9KXIVjPXR0+1tlk/2To1fKTufirzZY3KKsh0A5GxWORuN1LsMz+2TbN7+m0bPSR
gHE32Xon5RACWybwUWa/uZOz+8NZuY1bY7DvO1Y8gLA8ZqAYu6JkNSkKFp7oIXDXD6bu9ebVX3i2
C5zhVCM7LYw69gacjVZhuYg/Vaw8fHiZs25qBvXUGf050Qm7opCmmeMehtdYIWWcMweBsi+PxrRC
nWwBkeIUnoaoSirQy2OavjMFL8AndsUB+7/3Gb+FxxljJj+HosQcqyvjs7k582H7Jeays7ABPhU4
cD+zdqvjlYKWFrm+1XP+c8XzzcLum9Uo6ENBnb9j0/lgND8c0SV/D3i6udbBbRi7tfXOJUyLlnpL
tadE0Uf3axseaf1fQovpv9NR+qg8+M71V0KvS6KKRLYySOpbabvLlen7vO9wkj07XiFut1+w99Ms
cjvy2QDhP2FFyHnaVizlBmPJqUzELjVKFQHYoCJJ1vtKNuihtNbkTnrEhKTjWYPQ26kKiKHjv3pz
fZmyFfBZgdPUZZydISvqy6A8QOb8BGtp2Bd82ZTMsj2APGI32xoPvqMqoiIap7oX8GxptTHkEni4
S+H+7dYumD70ZPrPlt2bnyYpvV3atxA+aBCe6qoIKUYKZxudy70D7fCGVWP2hOe6i0g3Ch5NYQ83
uld+rMbwBPMyPNQzHHl4oyALCJssXzSFYly1JOputoBzACbnuQ+kPvDcgcuy5TJHgXCWQ4WyLebc
s3FIe8U19do+prD9xm0pjq2cuN87lplACBl/4Jo7Qr18tgMDPFxFJic85psmG1v4DRn1bKk/pes2
fRNNrL32h7D6s1Wu3PVV3pBiH9z2praB/VC/uH0s4EzB/UHsK74MZITvwUjElUytO5Ga6lvtDi5o
LXiA6VCWce3TC/aNqc48jPVd4OXuNVm48BtYGk6VPiX8wy+pDqOl2HZYWpciNtkd017WzjUsu4xL
WkYMad7gmvO2mj73l93fqtlwLq3XTqdGLSBw+/qFtlBHziRejJ6QDPT0D7WFeSTIWQ+koXYjLPL2
DjPqOc3WkmeVjAnbTpjtVsOeFqlGLigSeiRj/uYNIgcMWvfJo6eSedcYtXnsmPkWnvEd7GHFn4bh
XkF4BdDVhrei7tqVOTrAM9tp51unZY/rLdOnfhh+9FNfAOChR9clLYFSnwNc0lz7TGJFaeuHDKbe
3GUXPPb7Xif7UVsZ+DaQWqoVL+1GsOvltW093FWWnNbHdJXeHZe+2q8CdJo04VMU002rQRDkFudp
0mmwQFV6FgFBer7HU1b07CM6gym3YetzP5b0ZsMjpojikmt1k4/tXdp6+W2O65StaFXUQE+YekwT
5LHKd15HliUnqInyPoEbG/vdlvQGo4ypaG0Hl35mpowccjfny3vFyiLlDQVn1d8Hk2NFflAz2TVR
4IkKZsK2+nNY0pwmnThHK5PD90X2tNNz2j8V4YokqxxdxEUbXmkQSb93a+WDz7Lg0eWr/wHZKbta
emRg3XsHXTtoI50rg20IETnVR6A65zlQmWR7PTcnIJfebkprwJbkY9+1OebyUuoiWg1TMgIHlGS2
zH57a01PTWU9tHXYXYeF+ypz5zIO8xJOAp7JYEOeoeS3CucUSu992o467OjpzvMHFhYe+8aqFhXh
N8gpfUuk18TvLmDtjWOdMaAsgnfdQLIa54ybFXhSXyTDvs05ZYvFgHO5lpz/2QlB73ctfL6RJern
9ij78sn3hl0xXhmwRZlYXuyWVzxn3Wt5TZw0ny1+oBz/SijLWxfeTNRYn8uGeXLQPsOjwx+28Hwa
mv6M6W9PcqOAtDkJpqutOPaqhEtm3fVzMB3UOELYCqc3XtfLZPbPazBAPWrEudAeA7URnfgY4wbY
S96juoWoAVd9nszt9WcZDKa47ovlUBA+ylFCJdpwSq+wmNtKnJuwjnLD+upLKxK8KTJgOZiaPJ+a
l9Jy963FwHTlX571LRy7nLZyjOoAbwEWXFJwLhkhFuyfK2b7LAiT8mhRaJ5X5Vj3AlAsz0yl8lfl
43UcjJ4whlKZEYPSh5Fm+VgU5XyX9Qk+zGY4SZftEGMlvkPTfF0n45ipuX6AYdFDJQw4rpwguxdD
q+ImhFKK9maJRT+YJw9U0KlgrHhrTeLD99HOGsoqzrwbTnGTp1X7YCNmiPpcJuceQ8JBKW4zuLJf
Zw/SIkfj/brF3xksRbm3ndc+YHHS5Fn5mdsCkUC9EVJlQhBbV7wjWqt4KYkGKcn9jX1t/ghqZ7nP
/UaQZ6EHmsd8iR1rAHI3+t7bWg28wCV7PWbp7WIePdXsOunTgtvvNi2KUvUxhJoh6C9qUn8Me2ri
oYUlzuA5KjgW966yTiA0YuSofB1B/p2+ZQ/Q4EiId3iCzX6xGh+HQjGvcYq7bKXtlIJRJTG+NnOx
z+Fine1csJmeYrmJmFdg2TFg5r3TQe0gJQZlw4+lDQ/Q/KBceBlHbb5Gq2nf+lPNDIqCSOvsGRWK
exStqFdq6vEWifHBNZnsK/HkW4b1qOnq6G6Cp6IMPhtOMUXlzFQ2GagwSMZkn0fJ2uXhA7+EAcsw
le+2pWm0+6QLjiRnorhxdC7uJuY92xaGpfwQ+yi+mp82bd3GcZmD0ziaOjKWxTkX0owGN2PyP4e5
2hbAr2zCQYmwxBcW15oEM7rPyiC9wen3HE5JdR02AiKiXnqlAU+cTHKDKiZjfFFeUzp8JZPIlN6D
N+f3ft4+rUb+CQz9cdbpMei8h9zxnwT0BmiVmQGmSwOrs8LnVLSsq/rR21sSuW7uZusVWCo6J4gl
aBnczPzpW4Ecd5bhd2/A37D0W5kdRq4dyFewMoM8jhlGsAOL6CG8qwKm3mtr35ks+hhS+49Kp1EC
g7ZqBgYyFrdeaPIjAplc1Z4SNIT66JoMof1WZc4OPkJ2DEbeyHgV7eq9hN1SxyrT2ZmgF/MVJKeU
MX2+G8Z8OK+zq5LgyS0L3nTTaw5uvxLxGVTphUoS6VlobzMsk3NptKz0R+YnyPVw5y3dGoNbF2ea
0hKmOcZQfxtswvENIrVQEBnOeOdqeEjgDu991XGINryqtWHGKkyei8bbjlio9Rp00pl44e42Q+0I
PiNcmCPJN7Rx5Hx5/RvyMVoCe1jPuEvSx6Xkag7YOkgfbqHqf5jQydYJZ6xjBPjOdcuQf4Xb7IVE
8waeNCKhG/NYWe7LorIHk2No7idAW/4YZUl3aUp1Z87i3i/U6zb/PACfUuct4wJ6lFkeiGcBmzb0
7LjgzL0uMxRwfzbuukJwKHiMGAY2eSzQuydkZqwzCURm3L5TZXpw0vU+AEC3ettqeFztWFn2k2Us
e8aiPlqb8qWokSuY5J0oI1nZEvvh3jfcBHhay4iLlh1g/8jArGq1cdfgejoaEGQBa/GwxJlavlak
EcTwgkJQPkMa2YAWaRLbmxEfSVy3a7FPNRrEyV/UE/WkdwXUPHD71MYNcavusRR/vFIEATVOKw6q
lmk0hPNzvdC99SaT5mCe9z5IlWjIoMmNgkk9OnV24KMT8kpNKJ6swYx8O29IZrPBzebzhbqkvTaE
/YBpggDHNwL/xi6r93TIRORDIr+pcyq+tpk+N549naRjArxPtIoB5yITXLv1yLYuuMt1+2NkmbCr
m3Taj0QUPBDYIHYu5/Oe/fteh8m3qh6o6bI0rpFtnYwxnJCyb5WrQ1XGgCa5Cc3pg8WrJh5y4vr0
DTs27BG8U22mp2n1mM2vU/owMI+NJS6RuBjYt0DtNu8Q03WRJ5r5RVO1XPis19zO3Ri0tXFfgI/j
OgVz+rAaTreH8gx5X3TmwfPH4oVKf44WRsc7IPThQ5fl3WOrypKLnVKI7sP5mnbmdIU7st6CJUyJ
1BvKfB/Cvz87XkNpRLz1UcLqZfVfyUe7dMUV8OF022zOvR3cR7ZZdI19HHgtfId0WR4rXfTfp8pt
6J9lEry4o3igjFyDuO5HMHBz3rMkNVN2I5+BQsz9vkDYVsZAss3YYCnMuoIdaGzwr4/HDoLRYnf1
T9WIrP1okmAxohJR8E8xti6HGlKuXRYuaPga10HJi6fXumpbK+qjRt8iXh7zA6RaVB8lD2mwy5Wd
PhRCrY+NANcKO9CjGFPgtjJgm1kDXi30UNPaIqeQydfKDLYjGu1q1+4bu/EPvM9dDD78W+Mu/dFd
M6jtlY9mw8mp2pxM6hOAiHhYgwdRl4fMp1/JhzV8HOCKxAhfzavTsR/bA28a7XPhTFZIN4kexGC+
F4cFrllbvDQqLO/hn0FWGIubiWTAR9DqW7D78EW1zr1j0OHAviQNIBDtpSoq4zQnrKkhDVLrgX9m
/sB/M3lz771arVurz8+poRSsZuvBlvNyGpXa27V/D1AuTvzxc0ZNm4QDcOD5oPvxavLr5LL9osL0
TULBNbNMx0wCbhIvPM9Avkiq4gJbGGTImaBQazSKw8DtCGbOs9NLmw5j5M9uTpOzGNdVwx+RfeYc
qYKCvVcSh5FKl89EwbvtjMYPofF7KuzDu3XyD9DFqbSBFsMC6M3LOKfuU5uxAIUcnVhftC8HdA1N
Mn5apQGss07kl76Q9EeAZ724s0HhdbY5RD3FbYZkpEturLLpP1OAPdpBC4cVHUhwMlI9Hgs6F8iL
SnKzDfKHV+XFngH3k7KhhDHQuM+E+UO5gk20cTbleGNKdeAhvWthnmmsM3nn3Biqe4Zg8DVg10VN
4dA3diStHrIgMQ6zNJpXT7Ab3mIo7qDn60i0RYdUt5JHCRG6GWcubUT2noiHYC6DL2Xnsxiwe7DA
3VrbXzqjq96JCGjAKeWOzX4ZoutolGcb3t5eiHqGSmbdDxOIzThkAnnjTYyedzT36Xu2bk9pqbxP
xeSuu2ImroyJiaIGtamHuRP9qb+vMlO8VkVJYZ/liH0IEYQwHDosF6zkYBuGeGfM+mSyC7r4Ja8H
DYLxvRpcA+VzrsJXzHg6BmhYXUQTyNPs1mGUVPb6OcsFYw92xj9QUKhbByj3S45clrWEYZxrQeKW
aKwvoyu+NSHVb5DX8l4k9ftQDs4t7cryhmk4OSGh7h4XxD9HjYrlK/ZO4zw0bXtvmo3zgLpeXIUn
5Y3my73nVGZ30ZXkoBT8kkVXT2dfFsXXvoNgX6HMCGdL8hsw5bOXbripyW68q4yl2qcbn9BL5b7r
rPAE8NZ8k7P/VWZjfx0n5s1eiap75gu/ky60LXd2Hqs+LaZTAY36A37wHPu5yp55XyO2pBjEcs88
o46+KarpZ+1O57VP+yuhHmBE3VEup3JounHvOvOPqUYBlpcLsCKxHFQydLE7LN8Nf+z3Om/UYzg0
SPpJW+HGsspHH2CiycLaOiSqDJlYt4v3TIIq6H5EB1FpKh0Lv3hDqul+9E5RLHGjZaz7YPjuc8C1
uxUBMq00rxdDfoZUerWaY+4LcddMFK6WLb+q1GCRMDnBxYOZq8s86U8MoKqDMuDO0YGJveURIK0k
306eNx9yZMVI+AKvDY49cluWVwWFELFjDozUdc/CCNQd8yDnatP5IC3g3V/k+u5nCDJZHoeaSUv9
7FsFV4EuveWkJ+8jG8LwptrWHMFc169VCX12TTENrCM/KuTdeufDL+SfMP5QHiDhUVSfGJ0yBF5r
UxyY7CHFGhaUI3ZCXk1tG7B2tYnqvspK/9Qrl/HLbOt6j1qsOtnj6LJQt9hOkRfwTu/Bxrj3zpY9
XPtWoLNqEmc4eaTHX60CYLLfG8U5p5Fl+mEl56VyZDRYw3hoQ3nFcBrcCdUHzCeaKiom/6jrwI8a
k7GOW0Cs92QWPCRrbyEz8Y0jb8TKCmpNXkRJyUF+XH8JMmSVlAslAT2BxCCP6Nqk4PqCBhAlpNj4
nkzVqfus5aZFL7V3u4xbMLXexsRLj7YIUfNOTBk5t01YlcqjMPI687lieR+lRgr2HBDxU6nDC7Qw
+DP5fKv87BtQtyFiGSlvWIaGkVVM9h5ke9HsmIe0kQ1d4RTkW1YMsohonItvYGE/kfDxdR7SApkc
gffaDedTbzjDfl6BbCu9vBDwtnyaM+MeBTYDaT98HXJR76Qy3wG4cm1RG5CTsImH2/Ds1fUdfKln
DHKgqn1dx9yAOhoxATFbd18JnUmPdZ2Y+7FVT4Jr+hFMpD5WhpPsrcyUJ9vwlLkLkELFBe6XV5zM
j6gN3EgyQUQ1u21g8aHt8IxvoMTijhUCxufSeWn/eDjq2n2yUW3scr2suNWo1IRgAhVKJo07zJpG
tC5A98zOjAyT9jXvvDgcbH+Hlb0/o+HMT9TaHDveGnzCieVwl7WM85TRnlqyOaPQK2q0hjk+EsNw
T24nXUJMeCaDFHsBitt+oJfs7Pob+hkfwrzznlaalkkVt6aRm3fDYFhR1jrwWUuxHCvunkNoYrFQ
LhUNshDacgJS9i4S3PkP5vCKrWogvGr2NGQSaTUPk2jtex2gtLfThdW90c/DJ2Tj06kbm5m8Gatj
o2Z8W4H6cuhYdsRDfd/ollpnkRVzpa3WSqv5CIV3uvG0XP4VRv1vG91fTGL/x5/3q43vbw16fzH2
/Y+Gv+3z/vzf/+/P//9p4/Pwtv3PNr5zh4+v/v5nG9/2//AvG5/h/hfcE5/NIp5hD5mWg1P1Xz4+
wzL/i5cJTIKFLWoz+v3JyOf+F7ZcjOiBY8FOxM33ZyOfg+eO/6sdwI3Y/qP/hZHvr7ZSbICAyhCw
YqzHGYgV/RcXn0U/RMBUh/dJiHcM1ushJNtpL9fKOLq1X8V/+mb+/Yj82Tdo/dV2/K/P41++OQbN
jXvxi127EAE6l4zP27js7GkTLotGQLQaQ0javTf2R05qxWiG6j5DUf9Zui0FYe+oc6Pr5dJPM11s
wwC9xFhoDPDwuQawSP39P/Sv/uE//p3u1raArgktC8bBX92NIW/LWks8YbnffbTIzC6Z3YYRgXzt
5e8/6fdfABNl6PFpfgjI8lfaI758y1w118SI7ew4zbN3RIODPFAG6sOfUcH//ef9/gvgC/V5cCA9
gjf7Neo4F2VedUJxShYTggG5OhEYh5y5QbHc4pru6NKN4B9+9//wR5JAw6dZpC26YC3/+nWWsqx0
SVRGVNt4lIyy4qbWRYGsdGlPtjJ+/v3fKLbH6P+CkLafj2eLhRgvlg/CxsQ8+2fsUK+71C7zokWd
UBNvpnHSv2ZEjdQ7hbnys4QQxtBisIxn228sAK1r5z23ZeB+903KNpbTDR1AunRsmT3Kd9BUBgYS
ItnydY4T6XgvJWqJb9lUmx9t7hJO1Ig1eKZxsdrT3/8x/+m74wGxfZ5HcpXM7VH9E0Kpy1vo5xnL
mRl92U1NEsOx0vN6U6WF2hPH5e3//vN+f/QhqVJ2bA8IboZfCWmuVI1vZmwLCBptr5jdfKwT0tx3
rf4n2t72M/z1Zwrgf9oORmWoMb8ljVI1zYGGGYbnRJK/GYbyFAToyP7+D7I2lsFfPmaDUHBmOoLE
PA7PX54+1yXnquz4GNML571smJpaDEW+zqTD7AsFnpIUkTmuM3fdu6XqjwNcHjwPifevK5Ib6z/b
pn979wIaIwtWSmA5ARCEX06/1Pc6Y3Arxlwj2oOA6I+ooX65lnPHKph07HiT4p///s/fjvBf/nph
C6hn/A/wM/cXPoE/dWObd8YGLrRlZPP27xJkY5FDi4Rmghp0NPsgBkKS/z988cJl+rRBOu0NyfPX
R9daqk14xN+bgeoi/zFhPC8zaitw/DedwTaedCdxJ1GJXSHkE08jcfUFRBP+w/nzn754njGTk9wW
lvUr7cIaEqMvFGjsoqLbR9lwU0nUWxkrjgiOtYE2CELE//Z7hx7lAcTjbAeB/CsEhbga064Je4p8
t2yOyyjIaMR5d2G+SiPu/9HkkfWYjek/AnZ/f+BdmHPc5i4PHJyyXx74PjH8dso8FSkCppHldlDi
Bys7wkbLP+H2QpZdIIOnOcr25LLg/hqcKh6I+Dn+/Xfw21kCKAXcIeUKlQ7Fzy//kFkGBaB/skam
sCM7ssbW6I7MF+QUVP9wr/12lvBRtuVtSLaNf2j+UsmUsJBE7/p4ceugOLVlmexdm1XV3/9Bv38K
TxGvEyM7n/LrV7ziYmWZM8xsyFrT7I4shfKnmcCKf3hcf//akK1anFV/5BObv1ZlPfbPIF1xUTaN
jw01w8fGnm7ZkToq/uEP+v3N4E5xGX75UOZgs/zCgUlkS9gQDXZkEGU77NFkGoc+D7x9Jb0R884A
SadMdfEPjOvfD6UNfOZuSEC0rrC7/3oy5G1n6FqwV9I+w8oFdfd1LoGEj9aELLIXKGzhWhB780+n
YRj89tE+1xrlNtWP6fvur5zi1SUhEg0kvkHD15cklZvMqRXDQ56b8KsK7JhHxYoEQdkwY2SzS/sz
KZLhVTFI5TdwyIa6c/D4M/RfJQoZJ6iZPQrinC6GTL0F9KZH0dGG9fIDC4f7GfSnUZ1T0phuM12l
KH8L4ZB0zf7iUiCyQ9KzWPUn3j/SXDM3yOYjY5oARQ+coFtC+3Ck+3UvyNfo0kfmMxg6NOs2thtB
hrCMOB7mS7gg5NM8oBNu9Gh+aXHTUZVYJaHSC0xbJByLDp965Khib/c1zTKzD8U8juUXuZtO334K
oYGAFmsKjMuWyhmTcJ8Qs9I1DClWmbTuyRka41uSz+4nKvYGOaKwWgQPq34oBgxMEUEq/slvTedx
lbAA9viITWziQERuctLZ3nFok0US5Gb7NSm74JVYN59ApIycjcnGr4vsBWNxPA/ujPNySsxvEAgF
Cn/UaQ9kc9g+Y2U9V0gVkW6wrJ/ZBBHRxEA9rZDWYtjtTDcaWSggbYAnOOFbYnO6J9q2pTNupuzW
r33x2lXszLalNqYgZvxWHrm1DVpnAdZRRQu8hFtDMJ4nAgV9+bbNC/LTMDaGz6YXaAXGczQJZGD7
w+skGpqDjKlJsyNHwnlHuIYKdWwA+2G8bUb0Ooh4PyrWvxpmhNK0L3Mo99now1hffQcdRs76GgZK
1jZ3TR1ovglRSyfiJEfhAczecQ7aJlfkQBoKUIkw8DeyfmOzgDQsL6+ilmr1ExHSY8o9KknB9Ngc
wfaclM3/jlT7LWyadYq7sDPeSzbOqIbnFB+DXQ8rmla/sG/6ahhgD5hyfusath2Q4EMQi/ZiTu8T
CMGZQbqcv/iN6ze7qe7bh8zVi9fswr4JVkQq7NUPjtOud0tmht6eQAKaCTnM5TEbkM0RLDSokQBV
pYfYW9Lk5C3r4h3I/Ia20Lg4/yIn19YDEzbsbcXYyxBFMkFue4Jnptt8KoufI1IlFp3WWL6xf50e
vNUcMFOzXgWKvBTpHVbfAd88z/V0SBFNVjiW2/K+qYT9ak6U8vslEM05w5dU4FY3B9LkJrywoYex
PZ563/tKAhSkgMZBRos1WuvdQp7Xd38cyBNMLd2/Y/NBNEdqjuoPdmfnY8QsFbmqabTwQnTQzuch
RarJe8nofXPZGfMOnbT5k6+cUqvvG2J112Wyfi5M+EkUt1Ht7/uhZIS9+mun9m5hkz0HDIqE6D6w
apzICTq4uTaJiCLrHXe0GGve8szNnRts6CPaPRRmOjYcD4JOX5VsMIeUPJ64YnWTEmJv4OuvjdJF
+tI3y1dJ9CDrC6PNH3ojwF3YDxplTq5JM4MsoTw87mNB3GIB2T2ulZj2ftkyR0e7Fn5nlMo/Nsly
42VTHj1WLDnM49iwLEK2W50a00yetvfZOW4qamyzehzfDacJ3/TKS7RFCyoUWQsu18jnXKvZilbh
jzDos5XmkLVoO1sEambYdLHmYAfiqSPfs4p0mqrnnKkZrjEsVgaPqNA3Rdm7aBMHE+vF4nXeo64n
TgMUqgjlO7IMXkW/Ik6Vpgn9rl/7D4K3lDpOo3bRBvNKxxaaKDfq2Qyj5vOXGalfoUi8q/Ma81hf
z8NhGiXw4hKobBpN02yO54y08/vCyXF1jKTfWZFLciuAcHc7nq0MlTfSCbuP5zK138TUBS/NkkBj
dhcxfISr37I56icUXajaHRaySsD9hmxEiKhAxrZLs6HFC9ARSoxJtkCIgfOfN7H5yIjZ+eZJMjJj
VysxcOL7E3tcgaJ2HidjudIsZ/dm0JbF3vRqnB0cye731TU6iSCsER9D0WHaz3SIL79v7QGdeLrU
EfIe8xYtVgk4ifa9OIyeq+3IX5w5+MnPOdVPiCxdi0Q9z+kZ3jrLwkOViu+Y10qsQzw3f5BIXrVh
lB9r5pukChrWXBCbOw3mRTH9gkDTZ+Rs9ZWcPtP7Ff9N3Xks181sWfqFChWZCT89OJ7eiaImCFEG
3iQ88PT1QbciWqLUYqhnPfnvDYoSzgESafZe61ugVdzFRqG1JqaVtVtUx3BIvNVkPxNQwk+piGq/
mbBZe2MRyDq0vwwe8rtdOPMykMjthGqb1AqwyEhbYuTdLiL3BI+wsVnEjAzhvwAypYc17GvU04IT
iVDiam0pgp0I06W8TB3aEDvKY0nOB4L0i7ZrQePcIpswEO9X2Y3OpnDe6ibJcbXNYfg0U3chmLjU
GN4828yfWbTwFTk43nc1JRAkK3W4vFJNBknACJ0fil6QWD0VBFEDCRpoJC3kgU4I0IVF65pAuIY/
dYCaDEVGmEzWFY7ezqWbnAp8Rpgrisx99dwwQ8sgR5ySoTUyrRN3uiDYqpW6rIiOahDBrl+Bmkjz
ARRPFdPRculvJDE934DceV5KrITepmsrjIDOUvM+WblALzq75vdiwHUfqBiTH/WThem0x0X7Ihxl
pEGWV94XCQs1vqRZXH8aZE9c0RLN1r21rKrALjHTS/ZWDWACIpm+uNoV3xxsd1tXsIHaiHYIv0f4
8XGpegqVQ15U4XPDSZqAGtOs7e1YZOFl4vXmV3MZu11eLtUnbAz2DVl1Pg0z0lpvc1wLV0Y1pQ1L
XY5fx5huvcSIKWPQHVut8aLbMcFk+yJtWFgEeAJMu9UpwVO4kpFw/WuTMGZQUEb/raqT5cW2Y+vR
qLBUKhexKDXStkFjiToNCepc4J8Dr0HOlGk7V5ZZWu0R28X4PC6SkyY3TqCZdhWIJuKunwc2SZ8n
UrzlKUaU8xhWJSLAVDVeEiAzmnehlaPa0babfiRDlWoFFu12T2calXaHnyLZRAPnfpImE14skeX9
uandOkKBQ+1p662/E7Dozt8x2qKsL6QJsykFukMtg6bxwwK+yNzqYl6egX0Z1bYltPk6rTTJJE2G
2C3oGUI+xVbcP/c4SctqA3TDfdRjzcysptZZPX+xXcUBpsfW36dl2E2kXy3h516ZaGfp7Tw6vhQA
D2SvEJikVftUxGthJ2wb+yOD1n0kNqc+s85FxHAWKKm2cvJoyrId1P6WtC8H1GBeJXrrjh6tN6F0
F8NoqOtwl8ocmaUfY706i9yrTppmYXIw0FYmG5Ur9dGYXRZEBy+hGWiIYe4qoI0vVSzMZuPamXql
QADoTQpUibuEIMZXDb8be1wzm+yhHFtS9C10cmHNYkK4kOf+vejRgR+tVlXRRgm7fehC/mLg+/H4
JBc7PfZigA/SWimUIcQJ95x4/K91AfJDut28bIc0ERMR20nG9qt2F1LSDRG+hPkALoeFAFUiqfUq
Oiagme/apAIWk7sFzc9UxOaNjlvk3CHOYFrLY8T87g3R+JSUDuLeKZ7Zp3Vpj6NJsREgEMz2jdsm
jdiiOUg3T0MVMSUhGci+WiBwMN12c303A+5zeU4kTdZNPQsCdAc4TOwIEmLa0dqzTSvGEPI4mGxk
Un693KYYeclHb936K/EKMUcPEmQx5yTtMm/qaCAnOHIcTLB5e5gyT+0sVpIM8eAMJoQSBE+m74fb
aY7ZnYdDS/cXCzE2caHa+cZwxmEIZkVB5s6yJf3pcIlHOt2wb75h0aavEhuNu4H+hczFitbwxAmL
Dimx1pi1W3us4vFYZeO0a60umdC25LQa3F73L03jIlMnDI57GjKZftNe5G4HCzfdpk6zhQ6fC0pn
VxUycbD89LFLDHdIj4JUIozfncpKxhKGhM8Dm6Fw05D/zAGZYL0sKBs5ElPUxO5VqkmX3rvDSjpZ
2BFuGlegJicyfloNZGsJziCw885KwpnM4kRXJhbGngZGPneztR217q6Q+S6EDvsNy2jWDpvMZL1n
V85vYzOwV1M70rVvZLSZGC2QcpTshgse4dQszXGqRjg2MbqbBDUD6PHN4AzT4yr4vvSaKkMyxl7/
lMkagdXAQfmkgW5gTs0xZPbDhGWUnsjzIAXimZ5XkxTwTk+fQqUAalHW0vsFZgFKs7RWe+BuXcMB
jqV6V2OQvoNChmCyczL3cXYcsItT5YFI86oe7oCkldIGdsGcExjsCxBmp8N0j9eUmW0NY72NqsX+
1smObb0O43TTmEXx3Te79ksWo3m8TtulfrHLtGc/6KY48PiaXRNUuqqLu74tzI99Mydu4FmxZYDA
kx269wZmyybGq4c1vRJr+gJrbozeIBV6G7b18tx2jTVdqGaiF9Wmk3ktcyJQAmFSDg9ydGXHpZk5
zU0Me/JSc5f+dcueF1BOUhR7MP04evxpwSphTHPzwZjJ7dzy8OVN3kgoRYBAhm3ewwnZ1oKUxrbq
HStQ6YClcin9+NJvo0qi6HRGdpUeEzLGi6p8zOzYwe/T0b8nh9S/mtISNWVdjXhudeNAHUnr/GV0
m+lujELjW+ppVP+QssPsbA6IGgLwXgoLDDvXqyVa55QxTEe5Y5+0HlQyz0K7p2vvoLTbvvguUeVH
MZfJqTPb6auPqm8+eChynG3rGUm0XWpJSYFooujV6k3BA6tIvIQwvpjBpFdww5DLMUMxii5babTP
HJXB96NV6Ep0CUMWmXtWRB94nzCNdN+RZHGMLR2SHm5b2eeFtxijuwEbC2sddzumR3+NYdL6njaz
9Q25eHPhJa47HNm8cYKbRj/5oBbXRjwQMV9gEQjDoI6RLc1sFrA6zS0y9VKX6KC7BFcKblHru87a
tN9abjdFL3OJ2GfrKams7dA2YBIbiqsbck4XeG+yYOs4wdI5VXrKVsAZEpP9kOp6IkUVDfyBlRXz
VTdmQwVmFDMtls7GuJgQI/Ktojhl7kkGzsmGx3LJFq7+Qippqrd2BYQnM7Pl09R13WWbzMYnDbzk
U05l2aOlXylWdZST5jnS2mRXwMrZBcZYN8Q7p/0c7Tkx1p8bjFNozpsFD0HdVREp8HURedeWLMUD
hlx33mHDABJD/V98xW9iYdHz12NyZcYh6pK2Indb5i5C7UamT3Y3Wh9bXuLpVHTa+jYn43KviQ2K
Aj9HXclpKgI7UaWApDeVHWJZh4CJlQRYmXGRMQnz46zynkxhF/4hsSzMtmbVM6XEvAVoayQXC3CZ
D9lpNAfv0i+zhDuOIP5kNsqRSHdjzZa07M1X10lpW6jKasuTS/V32Lp1k55bouRrZl9ix2H/5e6a
W4z9AI2rL0ErjpTcNqSq0tDJiQEO+tQBQdLg3b+m+RUjYUX7Zh90t7QfQrdtboDTUpwWWR2HVICc
0toXmgrNSkdpvhLMzNS5sNlLN8UkcNIuETnBTpRlH+n4cDJNCHkzV1Ms1b+wUoLyR19n+owWla0k
9jfOlxsb9LZmd1jAveBPve4G8Yr9mkjaNJu6mw0WQyIzn7GHlECW4Pe7W6cgjhlDwIxFvAFQmR0k
hb7vdM28y4WtPYw4PyleWeKmy1aSXLpdS5IoH8W44nl0GqIn4T+7CLZ5ucWYhR+MaSkk0gomz61u
cnY2Uao8faZ+kl5woJjbjdFzoAx0aznLJZHwRPPOAzUF7FDo0AO/hk+Qb6aBcOmHie9W7sfesAI5
uFBhO9PhcATzCQ0TqTvjzpnV8Mr6S3CY76r4asrCyD4h9CTGPiWDmR0Qia42qQXroEyJy72BjzZ9
/C+7gFNSdgYPlyribT3o5X70ou76v8owmxenGGnz5qUivpZF+wh2IHov6+W3Irm7hmaYdJVt5Sj1
NhMEVXUbLmMF8TYzLIoFPWgdw+y36P2za10Y4QMIsfadhsbvbUuuanqWLehiOyZRX7/WyPHaRlhn
k9WVN5qkpM4SfVmaN4fG0iRNGHl4kkonP5Ay26Sc0NPlGAeiyrb+tR/BJ6FliRXYtOgVvE0xNGyv
Ra9t18GCCfac6B7CB66AB0d0yzst0t8aLOulCF/zMZPRhX7bMVJ942C/Z57DCe5dWBlqJh339Ts9
0T9exUf6Yrqr7MJcH/hPPfXWjlupXXb6ZrS6pbsKGEaVNe9IO36/ChtRn/ME+Xyr6GJt8/x0FWqH
VGHXziv26mpfmiFp9GvTQf3z46H3td4x07UcoJlv2qxlnIfmGHdVMPFLWJ35IhDjKBF2c/LOpf7w
JrBlMW1amjb9NvWmXTRnIVUPvfathROdl6UdAyPK0wuJQxq4aufverdx3+kj/6ljY1KgljSR6blZ
b76fWUB5kiwGVLg5xPUDG/Qx1c6hsctXHcp5C94ExEPm5u80x/70CnJTEZOYirUfncKvT1AY4VpW
TNddixqxZOVjTjvEq+0LWQvz0pgUJTInxeBXN/1FRVNGwE32aljRUf3OXZB/ug1ghiVvoO3ia17/
/KfhZLcF7ZqG2yCA3t1nLRZZNVBTG6flG2LB4bIwTIjFC7SnxeiG02A1+dG31iTieD3ADUm9r6Na
kbDn6ls0OOoURpLuh4ke8Z/bpLT3eK+QJdNxX/VwP39UmY+4xLq+Clw1TY+5j1VpNkV2/PerIOHn
7SLxS9BK/PUqdji1NdTLKrAK5V3hVf64avvv/h8u4hItQkMd2r1r/nqRoeedEj0OUs/EfjxKnd8O
S+W9N9LWkfSrSgM9H1olx3Ms0kzejvHenJqhgGJBQ7SHlTgO1FuZXC7ZYhsbIlqg5/qrpaiFUdYL
mNtLSwIQB/4USlaalsfCVsmF107GU2UP3ue/34QfkZNvP57v20qtiQMCXtWvd0HhugKSmFZBXdjf
BdTzF5T+9864VBemz04sJ8c7WFDGE1g/uv0VIaLwOdweXFg0xxtA6lRN8dE///1zrZf9/WMhs0Ad
hcjnbTJQ4/ezRakd800ti31Uga5rB3hcfoHFftHDtygvi72c/a9/v+4fnpa1DolVo0mZ03szL3AA
8ZQnGRSZw9ZzCD32jiEl11EgY/77pd4kkqJlY0RIe5V62mu0lf9mG0BxdzAWndBazQr6qTUGrSKf
zV2R0zjugPUGQ5T411Vbute2v6At95f3ksXVOsrf3GgLKQ/JjkgH193Qr88/BznaszmFO2qpMEB1
qXY58p6NK9qGU+2cnuQ8+WdKOtPn2ujUJ8xL35vOkch8qBhpZcQ3mYdmOtbavUVzCr1aFdp5iGdK
WBFM5jUlop5UAMHDpoSRCI/ilXhPgPqHAfMjnxJZADkq5tsHRy11FrXs0W9Iq/9mR4l3H7J13tnA
Du+hJhnPkv4KqGnONn9/jutjenMHbdJofqwijJq3mpzYEl0tKKYEBVd+HfGfHQTCV5IyDQG2BNv/
369n/X498kMcxCM2ukEEYL8+sZJmqxKxKgCeaHmPlq2/mUvLfOdb/eFFcNEPm+wIIKFgmPj1Kug4
klT6dF/hLOgHUZqaGStKML3W8p00TfmHMch6YqpVrUK+o/1mDE7AaZlhwGY3nYwDaRY5Z5C5v8Dv
RvsKa/mmG4WkoA/BXsMAPTSwnmUSXrJLCS/UoP/5DruSKYeNwY9Nl7V+3p/W4zrXUdYPBQgsQ6YH
EgwW+ptF9M5S+vu4QZmDWIX9I9MAoqBfr+KraIYz1yAGyafkuWw4yg1wo8ALmsY13KP3Aid/f6Jc
j3whJhoT4bl6Ixe0AHKh6eJ6liqTfWvRg6AKH+5jQBz/PHi4FPFnrHdEUCGV+/WrJZRDcz3VeeD2
fXOyVxUSoKTpZCc4af71beAavkJOv0ohkcT9eikfthawQUbMgDdubxeOdYgHabxzlT8+K99hkVRI
qWh7/noVD0NLNo18oZDm4mqbbS5KakFBBwkVL2Y2HP/+rf74rH663ptlyJ20SLxG862afnnQDsZs
1OTpPp6K96S6f7qUyVrHQmtijHLeTCeN34ajIflqzNXexrJcGUBhaS4g81jvHM7+dCkWOrLjENlR
mF3v8k/vVQQgZJJAkmmXdtYJBE6IP7SQ15Xo3sus/xGb9eusjAaeE4Vnu5SULLGed366VmGXdI07
9ASlVPJVOxVqWCv1bmtHmSnkkAZyWGH1T5laaHG3AFzX7f6tE+swSO1ag1zV8Ng6BOb0RUi73eKm
kJu/P+bfp/L1QzKoJMI1334bZiY69o11zyTrTBkcKhmG+4jy8jsTze+33VNspB3lEzbFpP5Gq0nB
HoH2ALEBHx2xDGGRn7R2lq2V2fqdS6139c1dX2Ot8K6gUuLI+mYwVUnv5NgPcnqzS5ltaae4HyaP
1uMsOzCoIndlFAze/N4u9vf307Poz7Eu8r/wCN9cN/TRGllspokLIShwU8IcpLYvuyOW2gtufHXP
w2/PDPXlGkfvcDFnbnXAbg3w0EUYDnNiSJ4mkDaCxsqj1CQQ/f1R//4QEDw7Dp+S2gTV5jefMPK7
qRYdooMGitSDIaLqqhdUEOKINJC/X+r3m0H6JIsXnhMmYM7Vvw59XWSCw3ySBbnh+5+UygAE0rSe
tk03V7d6juft3y/4+zAmeRtbgS2ZIAXVpF8vmNZ0aHSNIBkfbvvkjeZ87zWL07zzvdbP/evgYmNn
EqwgXAaZfOs1qe3QriDjIHWn1HpepgL5Wk/FE12ZBzq7q+kgDvB7TwYV2o2f0x7/5+9JNYadsuXa
ggPwm1Ugw7Drq4JiHdtoH1ROT/gOFvqHv1/lDyOFeoRLF4LdpPfDIfbzzMUc2aBH6FJK3uZw383D
Hf6H4qOds9T8/Up/eG54aPAs4NthkXbezJGzhso0GgNSD+HDd62L4dUVfv3496u8CZBfzznow7Ep
oNKnyqPcN8NjqWoMOXmfBmRT9btUdXROss7Duz2HKZhgHMUOMLetBfIdBRGUn8kZv3R26x1q1E17
2uNIBcH0Bxge39vn/mlQMazWA5hnrYeHX8cuQpaQTVdL8zaJ25sWxVRQYp7fLi0oLkr9EBoV0aP7
2iHlrccQ8c6g/u0ZcF8YNczK+Jp4Em/mBSbHBlQ+htY0HbKn2PCzK7eFrP7OM/jDZSz2R1QhVr8G
G85fvybhlXnLggwgHRXDjPw6jg/pCOEdVAJVfSfLCANKPUQyEnnaroiXz5aMoTagxNsZQBN3jZG7
TzH9l+2Pj/ZP7tL/q2f0Z8vo/3chkXIt9P3FXtp9zuefzaU/fv8/7lLp/TfFIp+plKWZCvO6K/uP
udTBWkrNgIld+MLGfcFL+78hkZb732wiFDMTKccUcddkR5rNa0ikaf83viQ25Nix8AuxMfoXb+mv
qzxlYnyeDu0L3hlhq98GU0WXn4KwB2w56caL1BWfHX8EwNkp8whRvA1iW8bv+AqkNNcx+n/mfxdd
GG0aS1q4/zBb/VYmVVaRNZbsBCyArl2egIGn5Ynsl5oALyLt+y2s3NS5JGiphjmLy9K9WcZQkjZk
WaCg09KwmzO1+rzZm0PjmbuwdUmAptKaEG8TghipubdfZYTqHgBvxFGpamK/AgnjzuLFg3pnwuwB
7n4WbVJUW9sEoLpz9TCR/peF5kWNRR5lD3CA5whLwVfmVgjqy5oQFTHHahJU2uHjkEG42I+0i1UA
12tsblNqFw8QNYhwHsZ6cc7Sd4D+2y31/1O++NZH2+iX6GB4xMXx0aaxB0fKZs/ctdSVJ6h2iQQK
lzlM5uzyDeiU/pyNTLkZgURbCdvYvYiHwUE/0rk5lF7VNNZ46kJiw+5bn7xPsq0G/1BAI7pLYwn5
L1qDCgTVewCU4sbQE9QRA8TSFaSBch83DvEb4J3cj0VZtBbAsdaqbuH9V8UeQOBkPLSmSTWrG80+
vxRLKHAHOOmUAqiU2csoS+d5og6/Qy2HXsKuyUf0auptovTG175FLL6xbcLttvDr+KLVmBDyIN1Z
Fa+wNgrIxpoNCWGQoMs3GAElxzHsZ/IoMoOfN2bsbyEV1/Ym0eQRbpaZTJ8gVObDQEfB3pvY5uoA
VEO3i2qrI8JlzE0NhBNd/G0yz8Pw0BYe1wydQr8A8ooDR89UyszWZCmOJnc5p6gArrO2NayzVxXJ
I+hbmezTqB1LjAFh+kXQY8eDkWggPZmRK+cAGm3FBC+LhZhuLjCBHJZB5WtKqgf4/6ZJjWH86pnN
JE30OjqF0AdtTNTnGTF8te+slgNDr5O0vS1EVb8ImlGYNOCypRTx2IFh8wEtvApbk6q64dKzTvdN
GJbZznD9sLnNWmlmtwiCu+wQzgWM9EBh3k4PHVhTRotdiPZuwskT1Rsy50pQN6NS5ngrQPqk8GdU
nF+SKDcxCp1s/W3Uoy2Skc3//tBbQNIfJ1+l2RbhIv8ykhGXiKom8xykxjk0OYqqEgjasGwTnwzY
E05N1/kEHzmat3NUOO2+xm1jPDc65q5BgWI0A6+uX4iFgpVr6BHhwDz2fOvSbPnDqK69u5KAA7RN
Q6vbF7IKLNSHDrVj3pQKuamHJGSHssIvg3Kw+PuAbjpxgKsis6chb3hVRD3NKFr6Kk8/wB1ustvR
seriEXVJ0e6IJ2Le6FqPAZmSGphsU+ILHtHmGcmJAicsSz1zPPrCgg8Z0pngHR5KV5ffutZIvtOZ
x6ijqtp+IRx22aQgT7q9LeU5y2SzN6IVVAHt0t+Pdms9Rjpxr6setTapescY3gplATTOCtqLJsxT
DTMOeuke0O2dUlxyn3p3bg7S6fdLZD+ZM3UJO+JRdeWwwRoVBd3Qu7c+mai32hYGJ2D8OuAxkunC
zGT4YUCw1uwyZSTuHSClx9IsvusqXBUfGIMOIse11S8DGVRlQjLinJjXMZMxSmrfGh9KyUSYJ6r6
qopQgj8Szl1eFUfOIs3ejeznIUWjVMJWBt4lP9Re9a3gOV+RyKO3sSWPxjS2B5JswpNb9q9lV9yg
MfF2mKfirQiNByNFuj+27rz11wfjzxqnI8qGBq+CNqanMekOdSfifRsTBQOs2L0a2rBjOAyHvoH/
DrufBFC4vsgrr13YjBbSdLeeVunttZ/GH7zC3CXk6OCMU93OrTyCI9IEGGwEdyPLPgAIvfAwpwdC
RmcIZAdHxPrcOWTKOJl1mn29z4FgLcpbSymsBdANSSxp831ho4juKUnvBUqjjSaPyOxyJrE+JeDM
RT1a8cpG1gp1YhoF6LZnqrKfFxc0LYkXCOlLcYxblHqhWpqTJcxT1OUtwLXlMgyHTzV4oaAp8VTg
4ujYtDqkTWYjlBO/aQhfMw994hAx5q1inW2kzK/YBk8GfBtoYeaGAuf8EmYA3Qia4CnFo0BeKNj4
knGr0ujR9Cmb2JypGp9e0DJxmIR0VmhrO4OrgjW6xP1eDGT0aeGTeml2+sqKnHOUkcUIqPNO1HBP
YpTzBFigmh7cO5ESfNu3ySVCsePgle3GXz0+CdzufvILXHLpIarndGdmaj7Nc35rG3Gxla3acdIG
gOYblDBYJlmoDFAHJ6P2X1M6FSNB7cQ/wC91xIJWOUXyEi3jne8R3iOZe3b2mN/JZjHSbQQJEVUL
PLZg8ubyM0D9HxJ7tzC29TSAXl/sEO6+HuDTwVQ7DLK0j2PppE+zCEkPxmqFRko2Y4Jj0IlAtC6I
/hPaeBtD9pATY9Vn5yacarw0rvzs6yL65Bs1BD/HbXysIXN9ycwx3zTIZrcoZryPAJ6Jzl2y8nOM
vFruixitMRSzjPwLJPz91ETbCNEzcTkZgJsmNWuCXLTyHtu6NyCspXTWEdlaxq4d/WoXsl5cxREk
YYb6Em3FNLQvU9zJYyNi9xNFMb2DppvcZeweWSayYdg70+zc9NL/LGydg8QxwKHRrcrRKMmocl7t
zO/kpU/rOtl4fRTh7GSzgNrYG2piG4Z+M3a9E0SkK99o0q2++9Tut+SZIjKoZiN5tr16CTKFwob+
f5Xhi5A2HpAMfnKys0gLJtjJCYnGVajoR/Skqfcs0ry7JiNu7INSxcLblyITdxEqynFrEDVYQ2EO
jW2UwtQE/Oyw5aIscOgHtK7t0MQ3hSHbQ6hG99UXxIQtYhRnL8tcXHIRds2267Y5qr6cklwxsyym
E5J3cPJMvY5mh+Hbd3jkWvxMPdBPpzUyeMXKTwhuHFyNMq4Fttpk+kHreTkqfgpqnnPWSSST2tay
BeM0R9Hwha7gfDDbVH7UtSRZqadmDp7YmmLNmayHWV2lCPV6Z9hlQJjVPhoMHz2YTsQHd/QPmuxW
NH+6O4ZEqZ4E2ctoag3mnKoN7cCORutKpto9R6qoHrzJfU7yRmxb2qhwbIf2mBEGdJ3Qgw+60jm0
zIsHO6L/t21MQz4ijFI7llgaaiH+qEWTKot42LxLQGUcLSbQI2Cu9ERyMyd0Nu5Mh4iiiesg0UUb
zQF1H2pzMx9OXbOCAJPMuYP2u9z1oPOo0GnnorPt7xNa/FONwg9zjDeQ350T77BLC8JQAe5H8iol
dPHstP1yHZN/UWwNH8n9LgqL4ov22rbYpe1Qwnwbyutl8vd91YQHFwpdFsRL3/JqE3fn3ndGww4r
ctLwIEkBgsGfGq9z3sYfRdM2HFj8moRFak7h0R3ghtC8IFbboK+wNE510bqFCCYspt9YU1u58bBr
Htxxas4zXKozfeyVKQvgENnheMfUg4+TRcg+xKKe2ffGTX8kTCc/0PHtPbpJpJB1JmnVGXCIc4jH
ZZ9SiH7qTNMYgiwlyDZtRXpB76vbF2o0X3wOOtU3qwoRoqjO8fuLwVm6m6z1xw+1oGi2rwvHaTa5
ZdQEhODNe/AG7V2ZDQV9q8+He06UmFEXwx0PgnYuwLgpIo4o75msydPCLJ2Ldnqk04b1jnDg+LtT
CIZ0WszqU4SQImgbNJEBzDgcGFZTjyQ5rfbaYRT+oS4jQiucCdQlxpQMy80wv9b4Z9O9n8UDkWeO
mm6c0fDMc4bjtjk6HdiyzZRGlXuBaZBo8CVexbh+hRBuaFyw5GbxaEL+CFab2rnPzOlc0hwH1+ul
u9xNv9S6kzCCiWi5tCuSWQIupe+QaY9n4jGA+zYmTtqEPNhMZGBI82iU+8VqwwzdD5M6JDCQRCqZ
0znADx9ZO2BmYXQT8/jh+tUkvMwpx/SNrQjMNC1dJAfVu2obMjKPpmt/bvGa3SdOl2f7cUQNumUr
htGVaLKrMSyJ7GOmvuxjqNmomz6E2McvmNXlhQeg93ogkx62KS0rH5/6HkVKeGUxi9/YIzGCCpcT
e4AoebJH4jZdvcQ7QqXjq4EjNgpF0/riYQp/pv/WXk5NPtwZocgOJdLc1Mz1ScxmdmkjsnxqyKHa
L/WU7LCKtgfDKvHeKdVEe+ageovWVucEXyFixoAxXmWdYqGefVHtqiRho78wmnt3ZHLS0z054Q4E
KcFGI6l0DMyJSO6eqE1oE/GsCW+DFYRkliX/MCk9nMjhM7tLEUPoXKsdZ690OhJXcBAcNRZmPLbl
tPHoUEETmRN2iDWkKrBFfWV/cFrPCsKSc3ca8db2dqdYxJd2PVVCtQ9zvnDWyeg2nBxnX1ACu8p1
6X6Iwnn5nhIw12w6IUg6Ec0NB0go4ppPu/OJ0gwEanYcGNrAqNcZvX9BjA9RN05XiQvPK1MWHM/i
aWHpbZJmue/Aw227kp39IR+N7NZxyR8hqizK+NWuZgKLbD8yN64p43Ofj9UUNATn7pROu2AM8+Sr
rpZ5V/RWvZ/jxGr2Y2HE3R77rDlg7SHwnmOUXV2M7uiSHsrR8tLoSvc0t0W40U4+BNBrupu1xfDq
zL39MI/zgkAHMfdG9G24GZLemndiThVJLxwwCKBt8BOR+yCy7aTM6NmMMv1i5xGAerSY99Ls9c7G
rH1SnpucS6RvDMg2Lx77sQWT7RA7ONO6rfzvNlPRoxDutyKaWHWHiE1wrNrBDHjyvg2JKVTkG3gN
dq20Nr80NLe2cFVXSHOXc/6cYir39Pzqi3hR2altoBCApqDRBmE+2mmNi9lI0gQ5NOEuRLpYcZAl
soADiYnSanqckHbfPrO4FSd4sOZ1v0zQMQ1dwW5gzKgAfEf+4KdRdpUDiXos4AzDcyA+dyAjgrsP
TZ3Hcg5Twn60OU9yR+u2p/rJHM9CIbL0a46fYA/kMDG/zL2Zfc4Lo+DBzu5rQrzcubbr+pCWZXUS
jZ/YOxeJlMRqkSXkQRTReNc1oYtQJ3YLXOKDtB8Wd1TDkTyH8rkjKww/C/PY5ZjBD9xwmk44BLKZ
usiAixK/m8NA3fZZkh2UxhMdzMSE3KWKM9EuzJTzKZdRTnjRVBC7qZYaxAQwzy4/uipb5D7vWvd1
rL1RX2b2uGCVmZfJxMMcl5/zctafhVEsTyjcSd+YKoO08W5kX8rdw311NVolcetDht/3AnopmO3U
i59j0rhRcHeZIKCPHed3NmctA9WNsZ4YiZFcqVaQEGzavGKTWcgXqlOCKHV7jC7chEwYXbiPrN+C
lWNsq69jD4QKOpKvbUbW3H7OaB4QM1Su+KIf9S07H/j/BQTRL6wLQ3waDcO988AC1Gj8neaJlAOk
kCo20xgPr1UdYSsQZdEl9XA2vEXvYinGx6TDoJJgtWb/6Mv4ua+9/JzmspABWovoM1YbCgu2EUpO
SuFgUGugxW/mp57opufBUST8xIukumZ0LpWBbKbXg/StJY7Q78w83k4k6xF0w6ROmSJGNYAxXyaf
JitngWmI8cQS4dN/3nhFrDDJNraszwSWdtgrxrj5wt9m028PbDVkltcvIBXCixJM+cjRIc3qbMfZ
jX+kRgGI+T3SYtjntWuxs8f3srPWjAtPtssak8Ov8U6aDF5/IMQkMosU3u6Pn6c/6k50ZGsSOAvz
hBv7HEVYwTdkrqj8lIS2WMX/Y8NqvXpsenjtUFrkcsxbNWVJQGmwrm6KKOVmIPZbyMGCjroUF7k/
jK7a1PNI2cl0ayivGLtXN/EEDgV+g095Zvan+qW0bO5VDZRvwgQV8l+ZFqq4oGYtqidTla3yOP6a
+ROmKh5/A3aiO3ZxzypkpPnMB5xGbWZXLR06/VqU6Bl3Rbh2r/5TyqF+xU0iuplSUF9g3r6MUwOU
e6ndsNr5BSjRoxgNMQWO3afTHWrn+sWwTf4BtJbcvv+h7sx6I0eyLP1XBvPcTHCnEZipB/oqd5dr
l0LxQkixcCeNu5G/fj5GZHdLyqoIJAbonikUEsiIlJykk8Zr957znZ+9HUtSLx81DfrFAqzlO3Bl
xMm5luK/8avFy986keEShTnXtLxGLGjzHqs9p9S1Fr+/43ui8yplWV1htef7p9FmFMe6qYv2mbE0
fxJhGK8edLPP1Q3LZZTuWmRt2SWceW5KIrc502JSduqsJpH22dlg6SlOQ5/1TxT+bfdYuipsHoxW
n0nRrrxqeaFFIY4Y7EX1qhGS31YwsURNPVZOfmYKzlGh0O/dC9qAWo35pZtWvNLb8pySjxSvB45B
HYWKK5++lkXbDv1ZCFpZk2W/SdyKU1Q5ct3ANPsRG5tsIuJqHbwrJPeeNHcinb5R9mOihMkuFTh1
AXwWf+Vc3NvhMLrBv+lmXNJus52g6kLHw8kyQSSWdDPlFcZkAhpE1TrPbwYr1z9nBG/plO8n4kid
BLwlgYcJZQDeAHuZjr0Rg6RjZPp6QvhYbFr1VamsBHdfMbhMjXWPGG/L6IvuNyM38y8fys8uM38H
3B5TmY9SaYppZjMUT2QZafKZ7t2gr0Luhm8N27u12c/OwZ7aug7Ae5cR+x4ABNuJVgtqt6y+yUfi
2Vb+oDuMTEsi7JVebCerdj7XuKeBQsQjW+N6lrzsp84qSzYuHdgdjJl3Xm3EW9+ojQMGCAPmvZs2
v8NyvRdcck15MgXifUwdurnMT99f01kzpcHrg1kinU3u7aohCyxDJmM56roZ7fHSWgJn0iqq7//m
t+lj2dEtLAM0uZZR1PtPBjpuDAmYo2BglnzCL+/C3Y/ib7ED0DHwmUD9TmT2QaG4nCxFq/AZ+1Oi
GvrCen17AzVl0iIIpI3UFHl4nu2hpO2k+QeSXh0ZEDQnTliPvSvNGeShFI0f0L/Hd0+CS6tttY4M
RsyOFqarX1+K91qB5biwLy1aPgaCDNw+OonKGnNqzQs9INwPLEJRqOs0bigXGz2lNvj1hy3f6Jv5
248PQ3tBf3PxKPA8vb8IoDDcqmoNMCI+gnbcftICYqP+pkyM6SUSAWQCBk1SHUmfWEb2b57WaZjT
lGeK4Fe9pdsO0iPBrl/FhIXSyuDd8OvT+ngj83HYUZF9MSFlDuB/UEGUk5GUrEdQ+n+8eBKVMHuY
JppAOxFmLPpI4JcmFC8GOsszNdb61weAa+jDlWXWiXjJg9fGSBW12vL3b844IeRGZcyFAur7un+K
23zWNmRPdC4TSC26ouawh43WRpJpQdxmzwgsK40eT72gnrwGr0iPosgPOoaK5zaKK4zkpSfkBne7
GwWkEiXpKuws0ixsFQ402TrWj1UdjQl7jNmc98pKR2BYhJ1XNIBLIg0IqDX1Pb4SvJBO37H2/xzL
OEPHi5ZBwlKD2hYjJpPedMNIwAY8Q2hN+1kACUmO2P3If2ISQaCaBhVlwsLX6d11PgJGga9FSusD
e4sl7kxyJwQ1OaEMrwadXyxAKsRw2kJU/kpf8F8EPvHPasAkCdozdI41Bp+byJ/4U9gaDob80cLk
arPiGbtRd5Y3cQqhZ2UOBQdfYRDedRbCByanVvQSSSXDLSJncSAdkEaw3Xn9Ca6h/x2ECK9KrnFC
DYC2rD70nRuGT6UPyiJo4jh+nJtuvvG0CUa9ZtocgpMTybEx6b/np6SRvNBzJGX5qYMONe9jZ5pQ
pec2VXTlx712p1LA+BdThRdk12JFoTkhrdRYV3iMwf1bgt9jJXSSNuZcl1Ng+5RUq6mJqaIy5O/t
lj4NgAyFEQ3sp8MvDtuIHFRitXhBFxP67d3PesSpMz85qMrW1DaxOlqpbamUvodGqBdH5Y2Fi9e9
pn3d+5OsN8OP39AnNh/SM6BJ11U71niQoyTx98z2flwEj5P2GIMT3q7hSj7N1PjYGIshbq/hjMhn
/EodwxupQjrNo7+FauU9mVbDXZPqzDkmbazPYdeVxSaUSEFlqIkXhGuXLUZ4XislIHPDXVJ+8jad
tMPPKg2OF3BBsCd2oNXEvdt0Nr8bVWbeTFFm4OBGl+isQUfM+YFtE7k0v35YP2gfkISzVFBCIaNB
2ex+tCaBjM+kZUCJSnCrqxXIL++Gc2SdEjaC/5VRx2c88HwFv/7cj4uvgeyY16zH5yOp/ovxyhzZ
H4ZiZN6d+6zvEeDbeF2xu73+9ecsi+vbRR5lAQ0tw8CaD0ACxcX7pYi+qg2arSJS1NK8x9g3im+p
bjX1nnxwZ6FEeGxc8xn1/DGcjeoTXubw+68P4S+XGLC6i9aaEQ6qQoR+7w9hJpJZKwsgSBBNiFuZ
KONpNXk3CHkRRVjO9LWIJq7Brz/1Y7nGGaOOWQyqFtdafDxxZnAxJjE6QKUt0qNlsL9h1VrG3XnZ
POPEGf5UPv1LaPDHl7fBeaKfwOC2+K+Q4b0/z5FnVxVkoJGCnvhXagqJC4yU9c2fGpaSX5/dx9sH
cSzvGOOH9GvhdX+omUhUhfSo0pr0VrYisBRBPt1AbJzL119/0D/78hyu5GJOQSv+0VUXk6uOHZ5w
UTVX2avjhAmROER+EEkykKrjNUJ9/Sno+PXn8uR/uHNN3bSRQ6EAtqhN4Q6/v5y89Eq3DSHR0HrK
iapp28Nk6+THZ7Ai5Aa0l/s18TL13QFN99XBSIkiOhXtCyFqSbchY67+alZpY27QqjhHgl+Y5svQ
J/qlGKwHCTT/5Cu6m0BphvTRZxj9UiSm3hHiK0RMkAYKk4C2N41MolnGtRkNw0ueiEWyk/jqADvf
qdbm6E8vljPA3IZuVKcnVmdGTCjUX0csQyR0Gqa6QJtRimtleLyupqSJkk+VL4quA7hcI/ELXM0r
rJ33Y3/dUxhowPZDdvz6AGaTdMyK141vdixDLQnp8jBWs+0xTisHbY/ghlU7ttOuD5oeZjKj6qV/
4DeSPy9/NJc0i33FJVpXUrbsYeI3RLlMyrPeVeEteC2DMS7ILr049G6Yik0rOol6CD4Ve14T9Hdg
l3Fl8uL05+sIBw2yEmEjVpnJ4wQlMQyX9QBAeJvMNgtZOabaVYs+4E79aASRGrjETkfz17Qrlw5b
4utXrVN0nAgyHXrOE0UCgkW1c7KFhWiV6HqMcvie55ZDtHs2RLz4J0G6ZEvign5qnZSOtZMBtAOK
1Nv7SpaEq7jgVJ6SuCQTfip6f6/myPrUymR8dASVxZqoZ0ceiAJzjmUDdWI1xalIiFAT7a5Jl5Wp
Q423Z1wt3FVCihDtjtQmpVSocWiObTYjTpOjc/z5TnDoDjasa6GWnX42hVJSytpnGY/LV0U0XHch
o4R67Od/zyRIREc9QS58AoYj7JNHy/KTcioga8IlixcIFVFcWd5qzxrzmXsbmQ3dI5ucn8/IYrJj
aWhEPQ1Sq+maU+aCJvSdLcEyY7fFv4vUVJ/7PryEfBjm26boWvJHMWMVIDnbCUawwsW4dhD4aKRF
O9zMP+UvM2hbc4l1juTOLQQda7yLrkn7W8Y6yaD2UDCBW75csGyLg8ptKlC7pCzufjz5f0tAel8V
/P9/vYsY+RGe8R+BI//4lxrTdz9E7smfH/zfmUtCaseb1W85kv/xrezoMJ9fim//+3+eevWteK36
JnonH11+6Kd81P3DYYPmArTmxiAuweLV81M+6vyBzdexff6H90x3l9CBP+Wjjv4HjyCZJlQADpaq
ZSP0p3zU9v+wf2jSF00q0nvQy38jmuTnDv1NkbGMI+EasHdnrEBi1kfDwCSdOLLwFwXo3Ilj79W0
IV+7pL2WN19qKf1l1lpQchTGzUS89cqpNQRXOujb2IDPNmRzsWlDZg0Jft2da/ji0TfzV4ftGevn
OK5p4wG3irqXpHBfpBc+kmD9jGUA4ZTlMfZKvmMLv4eGBLgshphuxBLNTIMgsCtPHePggzdFt54m
vtp20gOAk/WFmimCZQw/zBXKXZlmrh1LXtZwLMLXWvnjc2c0ZJzyOr9TYzKt2AX0xGbp3iU+O9Zs
2JrrMgK+OBRmT6RzxeRJtugBynbeisjQgUQV9pUe6v4+dEd18puxXUXxjxixcgc87EGU4Wc6Sd0h
M7ObGDZRFOgcJSzZgVRrZ8oOveZHQQapelX0xmc6VDfgiNSOjsUXL1b5wWcaE5BitMFudBQxiVxh
ZDHRqYpXJxmtXdL5EJWaqGYi7YfBCI1yq89k1/HloIKQTI7nKupXVeEgHXMFghme+gHtFT3DuDso
Or/HthOfJVkdK+U15msFdbhYh4wP9rZZNMc4nYmyY3sZRKP3UOqASEutmC4BpS3vMYhSqQV0y9AQ
Lk35fFEI7cTwjgEHLdTzWE3GuhOEmSLSHNfEy9zGtmICNfvtWpYuRWrCGNBB0z9Xy4A1gTRFl7NA
Y9o8gn0gxbieBP/g/Zf49YOVTkTYE65Ju4aRY1/dkxcnVsIhhBn9xqOUXbfNjOnSYSi2GqXqz7Dx
GBh1k2BEBYyPPj5VAUP7ZOHK2WEB2NYYnrqxErga6juYJGEAKPqys3u0dMyPNjrt5iCRxDGW1tZZ
jiAV+UsolwBlg5lrtyj7imRVs5+YmVWv0WO86lPkIvOhD5XLaiuR5vYuMD0Ee4FRoIxiJTjmXQbI
OKIVW/rGazOgKgOVdaVF5cMs3G0GNzQwldbBHnjKay3cdqGrtpMj6k03mCQp4z/BpARLvLD65n6U
+l5YcLKb0P4ajeA4qnJ8clvbprWnawyXlIKYmzJUbYDxWdG9jFV457A52ycLAR157g5puruebPNg
tmJPQ6skH0i6MLc8U3HkibFNqq5kLGs3QStVy8yYZE1EAs8EDdvBiKEQQp8X7hcsFi7h4aAPvdoP
nUVSpMC5MFk7CToOi59ZPOld89q5jDyNEqVbtXwJUWyNWzL4pm0yiM96H31BHPEwWNA0FRwDkpN1
AA0cE7yl2d8ZfcV0ExFWkA/5WfoKca7NhYYDcsyQRF0MppxPKo7koSXOEISiS8ccCUJASPcAOzH5
zJpAWqrge41hiawNN3tqRJNvEzsz1l473llO+pwk46abSR8X5mDtNAt1dgiMNQCrmF+wNpo7uyVN
uHLEvPILEs3WruGKrdC6s9PMC+uakdMMkBwqlLV3kj7Z1jIvggivJ1cts28nr3XuUTqKNej3HyIj
Zt4zq//aMKZjYXUXLaRSHjU3IW4JDq6Z4eVHq3BD0/doliOripYYq/LFHmd1W0f5RUhpSNKP17DL
Runmz7oXjGZ39qPptQnHbEdDCeGEE4ZfydBEMyYX3Zj3ACsU9CHxFYSnss0isvWhL71XELSnfMh4
RKvIDaq0trZhWD/lo59RFsb7cvEHFbX+CnnWoqni1kBvU+xK8PbyBrA1VNcJE4KGvndkIN+FHA9u
w2gfJt63rOkha+YANYQ1XCpTfUV6poI0yQOLaeSFFSUeQDvQmf+1Rck748vuW7W8+NuP9c3/i5XL
0oL+156X87cu/tYsqWrtu9Jl+amfpYv3BzYP7IRUJksH2Nf5m5+li/UH5ePCJ2KjB4+A8Mr/LF2s
P5zlb/hBqCCIFMz/KF2oajwHuyAzA2EQzfP3nC8/7FhvKxcGAfjZll67y26ajeb7TaaB9kRNGf39
Vtba/dQ6gLm7Toe3CVC1XXtZ5yI2slsyRNm67Yi+TgtU940KnBGVrakrMuzT0UQyFvrPQCXLp1pB
zV45KJkRAJQxT0Ik/fDeZvW98KVOgPvkTds3V/2fDMQ+dHkwG9sOF4OOGxM83DQfXG86KRe1JRoR
iHS2ttIaeBXqjDkDK+rCNQKQ+rZCgLEf8aNd6HR7fjO3sJYP+HAdsYHrTMcWN4/+kRAw2TWN/JG3
cBvm6alJ9eyyI1gWXnjdpeQCWDS222gID4D0tL3Xk6YaR9pd7kbtRSlBHs7AqEjs3HOU7RVJDvWV
6at2N4IaxjXYNhcWYEJ7AzwFNWwptQcfJOUqwTT1nPbtbF/awBBdcH3ZvHXYeB9+XupiHn5zqosh
6+OpAtJgaoJ5Cafmx9lRyWI8eBkFQJ/8oDul/rlVOr3VeZa+C35hVucRzrmLYl6IAbyj6ggtRQC7
yoUfPzFiz1+8JkTcpyvLbxHMsJRTOzm9o63HNOWO+/XdwfDhL8cMnAaHPl1AthB/aReN+MVz+KoW
qQF1fjYM9Q3hzrxBAmxvfDMbjkU1hofOV3emsue9V4x6QNKu8zrBZL8aLJKP1xUlJQRosu+o/HJ5
xujZH3n7jQ8UyOJL1Mqp21Q4kyba2kX9QKIbe8jUHw/4Cvqt5Zb6NdEn2zQsbfJb03qrFZ27LmVr
7XA3168ZgUeXoMWap8y0pu+V5Wu3tVHkBy/xe14ikmBdULQrm873BnAvFWWTtUfqC+8KpbfY0Eoo
72BO+l+rcH7AmzI/wrEsnyr6AY+al7soki2AllFeH0H2+YuMerpGTZNPdHgq9OpZoQ7FnLpnOZGG
Xs1ledWg3EFgMlhPVmOGJ8eYFRL87NYb5pZ2dzJm6wqm2jZrcooAC53HGtnHRa1Q6gUEusJZwsR+
6Xnaidd7dxG1c3JWaXs15P5WNQ6VAPBLv9efySaJTcpGQeWtNBVRRGNasAknvjGSaSwDVQ74jZQT
rQsl0suIemXtDiRShH7Fs+1WcgoW5XUA1OWJ5Hd/O5DTeF17LSMWvT+AgzMQbhXV5jf318flx6B4
8ND6CdvGKc1G9f0qSoxEoip0ZytyT8cG1Sg7PvxjbGFMKZvvPRXTfuoMba2h6bga9ay5nFzvqdNM
DcxnNjB1VrXmGmuDTtyaKPQyZ++Y7Ifl6Te9ol1PvmecfnPUH/2HHDXNf/A07hKuSfTV+6MuxQAW
rULKWkhNX6PaEAylFtwRilii4ecH0J/DNwOdw44UYAaX0dSufTKcn399IB8XlOU42D3TYcXPC89l
aYS+mRYqS6viGdLmalBDfY8MLVqnYOzXcT8ZW7OpaQIxmv/dd/bXT+Vl4QEwY/duYH7/0K3WyZ02
tX4kvQYN6kDAzVh/sr0m+oKejWgJl/070cFELDxk6AV3tFALpO6K1tLzUONTIg3Cfq77tj1p9MoC
hiji6NY4Jxn3/c6ozxzmwwKGEp2KwMc6y9gaIQZVxNtr1IwU74nWuGzwBpICeu+Kg3+NJ2lZbJe8
cOfHYm00mLXQntAU6wb3OMRmBGoxx03SttS8Wmm+SBtTo4Ny/owFxduQZ8fMzcmNNYktzSux1vtE
q5LDMECqzp3yyULHt7JRXqxo64V3jDmKC7cu9B37mAdGuaOxnkU47QjtIV8jkuIOXLXPJiWiyWmM
8JZjxpBn+pbGiDmUnbWBuXDnM2BTsYk81S4YxE0CtHQ99E+taQ3kC8T+tWMgumv6UGc2FLJHmPU5
/pz43nSoXCF2KY1tvKJRuM2irJlXWFacLQM49w6+m77X2K7sMK/SIU3cZuPjwSQRI7afmRIDmp1z
fvmcGu4nZIMz1K8qTQMbg+kJzYqtrTy3PTSj2Vw7Tt3edFo5fLUjdnUsZ9lZJwYWE6c9zIci7hWC
R2mCYK80AACqti5jx7yp2nTcSdOSn9ywrlYRBNmzQxjStUYn4BCFJQkBFH8XKiX9TVUgWcAnIwHM
ivjQus18aHJ32BWWH10VdChYs/VI4pQaKz0PpOdUe9z39mtbu8ami9xZ4PzD7uGk1lBte0smOzZQ
TA6EBQrX1tq9asW0EUmWhOuybOQLjheJYr9bCX1OL4oo6c9TMrprkYTqxJzzQrgJSv3Q+WTqGIGt
On4k2F6jpbSguIfkkpybPqgLc5lqle0515zqZM9tt8uc2X8teNvsIHthJBrAkeRrFUmoygOxZDPQ
i8tONA/zlIeXLanmV2IAfT1kZX7pkXuxCtGG7VpPv6ZF+znGUHA7NeR5aym4k0AOAxzBOnfplxGh
YTTmLjVmQinT8FOUWdXNOLriiul8HYzUQg+0RoxHymjzomL3ftSj7MKyMLoZU8zwQWTTfVHnGswq
KW9RxGZHVQo6Xan7VMIYoJ9uj9eNK6frwdeITSuFvZ8LylnCRHakIowr2XcCPj+OIY6tL9DF4Pzi
DqN5kybluI5a1X3mOxzvcqf7HMo8oWWlzOthSJyTQ+PqwGvO+1RnDh0S0622LhDldRExwcdo/G3S
Jm2HeFHh6FHW4AVpmZsQA/0WE5UKVzhAkqCp42+V3S3p54WXbFXmKA7GuA/LKSHFa65hs1CdbokQ
0m5I02xuRmPOXssquqSFqjaN3VRfqMV0zA+Mtba9cMXBAlZ5a2MHwcjb9I9lbd6lSAcPBQLZGpsy
ulMTU8JmJpjEQU4Sk93UO9M+5ws4l1psvxgs+k8I0It9xdrzIPIfkW9m9YlSNd7M9KlOLQpuKuNM
89IdZmoCRMYcr3HZJvG4dWq4+USCGGYTZH4cftI6VPFZmibfGq8hK6yLi/IyaTVg4YSfXGByNHfc
Y/WrpugO1iVNr8YUK82jF5bHvrszsmg6elHUHZM8ma9aJKxHz1FLrPv8ZCXu94onfpu67Y5Xo7+N
dLB0RpoS8oVHufAVGVI5CsQenMELdFe0D7m50ukw7almMu/RIxo5CQYfIDb1EVMXz+xra618J187
dm7U20TLAGnTG/gyZVW/wQ6CHpa5RgVbf5h3fVQPQeO04caXXQjCAmX9UgqciZhGUtJmo3Ye66G8
i7H/syzgvNnl1A7U1zodgrlnoAyCnI5Ll5AWOKnXqY/EsZZVeYl6NJMrQXOLzpjKvyYMTfHAzMWT
KCPUj41rv/bh1N+h52Dhn2yAAkgY/AHtW+rWzZ4H2jgz3fM3o4csPRgcT1tg+zQpD4MqAWhnHgOj
qMTCwVBRLc4lYtBI+3Dt6nmqUaCvJ3dsDgbrGCYD29R4ApZnX0rZEouSqD3N4uIqyTMz3UiHHNYN
AbQmSYWqNNVD4jrs7nSEnmvl9IsgxtINFNhzZVwNaQvZ/McnIZl1LxEP05APl8dgWhTCRT3pTtCT
LkoGnDeN5k2T4Cn92iOCoSPl6uehCglWqdDsEqWG0fJEoT7hY6v9DRppsdZnhxcwXJMEd1Cvrsdy
asWKQWeyS9VsnNEnifXcYGRNHRZfpCYg90ZlqOvSq0wW4rCJHbRBUSO3LbJSi3yupB7XOjIa4whr
Kud+7Qqurp4luzEpk50qhDjxHvcf+fC8vtUzEKqvoSoj69p2a/R3NsVIRhUM8WybNCHzwcgQxMZU
cdF9HaS+RMy0xlmmOJR+HCrtJ/tCLuKhCVLwvdSLZu+UuXEucGHujSYyzuC1x8DHlmqxeWvEelpo
8SFvmZNRlC1NreXsEzX6m8LOplsMtPADBPFkD4SRM0I0IanOgVUN6rpzFlFP57nDrdJAo8VzpeX4
lgz7JYX/HAWGmjxazIwtjW3KhrINxmxMdmDM+UV6mTf7VjU+vp+WQAfLyp+ZYHMcQ4bTwNMb+exj
eUcfXAl5a0ofqTDJOx0DhCHlhq1i+6JPek6kLWe+jVamXrc2Nc9FNCQloos0RXgGIlVd5w07oj5f
cucmIBb7pjWdq4o6sSRuwGc8i7+6IgFZp13vIZZ8xHfOpSNtAb1vY7Zf7crzHwF3LeDjWZDjgZrF
eclDQ38y/KGFX2woBdm4sofrlJbI91lo6SVCKLF1TDKGKonvpI+XdIfiIJuwblY9k5vrEkzqpkQS
th49e6w2GfasrU9k1KYdpmkb6+WN3sz2Sw4+4tKZGvwFpbFpiWW98aFcHCJtHs9YthB8tATUMAH1
wnsrzxpF3oXzpYo7g+4qu6kD0RDTnjCX7MoDBXLT56Z9OfuLIiAvFx6K1RxGHHKbkUAhdmqtTwwS
lcSWYC/v1WhrWrWWHKt93ebyaHQTBOcwyb+2HlVHbe6yWPfTkzUhLnJkX+wNwyu/l1OlLouw02m0
xwD1EeLTmXa7BvBEWcv+ee7ypVSRRkyUpiGvJCJGGBhFzbh2tspp19TWnq6KzY3nMaRZldWc48aL
CT2zeish2oPXtNfhWU1z22eYTi4IV9sI8W1K1wj3uirpg7ea+oZUpl3buWlcNCjfD0Y6GLfpImFf
tez895U9R5d2xpMN6n56DE37iRrzzoujmwY350qrJTPySTd2ed/dIukYAseatjR/mtdoCW7rvMoJ
Yu74KwlNgqjGQrvRRiSKiuHAbpq1G3zq/sqP2UsyqZ82rRX2fBYv+s501FXUDdC7q7S6aotZ7eki
iM9WXJrXReeTUDNm1lUaiXKDg9bYGE5CYtfURJdtnoXnBd5wA/00fRg060mS3La3WlGdCdV8Iea7
emwcSSykFks/wLdErtPUJXs/bB+jqnafe6X5q9aOmq/MwpP1PIuW+6BriDVzaTcDGrZ3pia36P2I
Vki77qaLSx2FcSVoERqWt6t60+bbt74mpfPgm9Pl3AHNZ0S6+beE4KcRe5oTYH4/s3mJ4KPY+YZK
9KGk7Ewm/UrPBpKpFDs2y2heW7e7Fb3zxcyMp3JgTa91eQt66i7T0vuYqJooS15wVD/82Kv+OSP/
s9PI0Pxtv/rDv/7j/2Y4//b3/uP/pz64z470X/fBuXD0wN+1wJcf+NkCN+0/0Bvr6NvRGf4Ykv97
C9zgb0wbvdgCUtPJzEEa9+/Te/sPwTgdkOQCtXe9BUP8n9N7muag5HgPIdfnP/o70/sP2GroT6gD
UOUhsxLIphEbvd9a695sNHqEmUFjcjVvLOKAu21qkKmFq1vzPIJ+W8jQMnP967mOXegNOHfxzXLL
r99ctD9vrre+jo9tSg4FAgjcUqCidEQ+qtqg3Yw1lht91efNtIlyL9z0TXM7ieh38svffdKH3g8Z
OnhgIlNfMVRtdxh8loS/OL5NG+93DeO/NMc4KYgBjCvojuFXWQ7lTXsHf9CUtYWhExOG1XRmJ7TC
LyPXPhG5mxIV/FoNZOyC4PSPmvB/1136Z2f69uM/dE5muweipfPxRJEmV5ZFdF8R9djHLWZtv/76
ll/1dgiwfH1L9oKL/l0YtGzenykBcRjxKu4kOB7iVMHoMVauIO9xXfIIaMiL4+Z3wPO/tLH4TG9p
xTMzZv4gPpyeQ3Kg7eAPJPwV1h8aYm3cmNi9Vm0FMgJGshnAP5n3vz7T5en7y6kK3feo0V2Qix+Z
nFNUE5fX01QqyEZ/Ekbfn4h+nVNKEoClW7JBafc3XmkitcI+srapsvWLZsK/+3magc8D8qEzuSl0
t6lprZMaDXGrFOUawXWsX8oGDyqAm7garr0Uk+Bvphj/7K7wcUpgkRA26uAP3b88K6tBYMFceTaN
MDAXYbantYsJjOZf9ZsGJ/O0v14uxjNcKm5xFi3rw7c0zbZPX0GQUq3NM+xj1zR91pUkualEGRNs
3cMdWg92ruUrzF3eyXNqcwg6THLY0ufQ9VBIAy5a0ezHuW/EnTwZZCd7lIQdTIOeSHDgsNwp5bpu
OqzG6dyp+yluDAQjYqgeBuWp4oHgOkhCftSjxEjBKInAi+xh2DNcqL+b7OMI4jNEeV3GRabWxPUN
pbP2FuHoZAkyw0GFCHNPtdBURHfXGFj1nn3KdVNRme5lLUZwk01t5DQbSQorK8AD+G5t07lsEOHF
lGFMvbCIstMsnFhuQ6ucnXWbhVQeVo3QSQ/xzjGE18hqjfSyDOx6SXEjplrcGkoMu8brYeR0RJDX
ICnQvKxdXOf9xjQxsRPHbmSfIOD4171FUYkG1JYPMP/QLI3DUN04We0Uu6nqCXEt8pkpficjBd43
N6+8pq2fuUzoKsVo9l8FRcu07en8ERs4h0QptlCfvo20J/NgNKCuAenO2y8u2bNPSdG7n1BiA+Sp
6B7hrO7mL62ZEjeZk9n7iXDG+dzg3PtmsO+6GaoGn+lch9ln3A8oOpqSiooR4UTdlCkzXhdQtR6n
1oebPlRE8KYN6o+VnCv9bta0KNpAYRnumHQI4gAGLlQ+mNPCnxBIbVoAbHvpULazqyYpPRh1MUMt
Fuxjscp7pH1rAGKqgIvifcEWH6a7OYPo1aW2AQQMuPrJDuuiC9i/Ew84T7o3XDlRax4I7RtlULBa
3PKmJMnGRZ6ET4XNjz0/qjDShx2ZtrZ7iMvKtg+JGEyiJ+aCMOqdi3PnoQwbEy8341lcgClJdEFV
ec1DS64JtIHMt+XeRtfnXNgU2tXWG1okPjbMEUhLSer0xC0DaqBvkkKkMs9jucg2bKONQmz1DlJz
pm/qJtL10mTbFw+klbGQWSs0a65idFTlX6w4I3Vzbmgj43/RkbX50LU/yzHpGctp2gxEZvBoZk04
tnlUbC9d4ma97sHiBTaRpslMbzV3A+hXaIuZt6HAaV/ympyaU23TyiOgloxnrF80EQff1M5REYfO
3oxrBllwR1y4FLNsmP+Z0hx39oD7fysKyUSwtkJuhU6QvmkEKRLG8uiMjpM+oC/SsbZoQ2+vS5e+
xG5ixDpdhrQztEuz6afpCeeGP2xKWdPHkmWn1LewRS93EY34K8fA80aS2tGMqfzV5CGzVz4k1XNl
l0X/uNCJBtxPZhZf0S+kiUhFVh2RkoFKRArW6zeoBKwnR+9CslndCbIJ5GeNbNMEDNqq4mb18LI0
+NgZYzTdmVvAf9IZJroX9qQt2FuNODw816E/X7Qx1LNV78/J7eyGhARZ5FdDXTNjhJRjYgHBkr4O
HqTV0J9lel1i65nwzxAErPV7xphskAj/ZAVh0awc48kBFHntyWh8NRy4bp/CQiZeF2QlCpzPFTiZ
ucOp3melfhmbA1TiwDQapziGVlh7+8pN3MFbMftwCRQmttCUBi0Iw7OvigxRjrPGwJdHePeQAbFF
DLVCH9ZJlLj3ee/0Q0CqpscbkIRGGVixa46XkLKKYjfakpuwNx2ijMM0ApgzGqq7r1FmxPsCEzqK
O10M3arnl1mB7ansacIBFQagtESFX7+n7zmgMN1VocqKS7uVmblvJ1Kw72i5ok4v09J9zHp3uHfB
2Z0wycaXTJPmHgAN6Xl03e3oWDW92iLIWLIALbSaOvOReB7kA6Fp4Z0dKzIh6T/SZ8BmjQdTFeVL
CA5li1MdwRr9rts2lu3D/2HvTJYcR84t/S69hwxwDA4sekMSHCMY85CxgcWUmGfAHcDT98fSvbcz
S1LJtGyz3pSUVZkZDAYI/P6fc76DMFdfqWAeNpz81HNkzCMf54soIr2QTcgQkgW5LpKWEtSseK+d
qEBjQfAPK2igm37ADD/0RRr2SaC2jiCoZ0Qxa30IB0T9yaQ+9qki1eeOlnma4z5sc59S+Iazps5+
xJkXb9jS0bU+JoO7r0t8YkYXBK/5SO5skZzG1eCm+7Rxr8ogiK7TZYrC1K620Bfg4EymdzI6bGZT
vQAuzVV+9MYoXi/z8hDNkrCenPCMojmzm6UcMQvKnE2tCpXsdyixKXXjyuXaINRGGET12xQS2XYw
m30k2xfANuQVHUJU733Z+1tZF+V+rIbxABu5+BHg2tprlkC7cuDGhZ7tX/Qw7irSgqfSONMni6YX
AKzFnpRoSEaaR4BgVws8VDVb9tXZNUYbmDTS7tlbNDbqrRW9OdqxkAo0tr2RjcwH48wBRS/a55X4
pFITnDwruLc2X4w1hWs8zfss38EWAKNEq/iFQ1u/RJP2XqJ+aR4BN8o186V/Z8wLbAJVY6eR488s
abzQCJJT37efrJI6AEnFXV25BxZi2c4Q2Qs5mlsd4NItSp7S+eW9yosCLmnuCDak8xiQHMcMaxWV
OkQJdVGpi/CVWo+isB0WOBTeBVXb0p7Wy33mRC5tj7SsVynd8qmhYqhvbIFXJurua0QGEO9eF887
cmw2abXKoYtvXrJNJzThgQ4c6QpHzRvU3OShEgr8j28OrbsBFkL1s4ybWwQjbzu0KjowxT7arrTO
OnV54oi2uvE960gJ9x5QKPvzvv5ItDhnQXQU3WJc9In+4A/1QpedvEmdWq+Dsb9KCNiuI8AEa7e6
3FZ0Es/ZhtH3io7y5OcFbf0hWZducGhG68QLprVpOMspW7ze428Q2HeVjywpZbx28BOv5pqQCh84
cZXMCv9tQbOv0yUHGuCXB1fbN2Mmv0loUy9TzWJ/MQyr2vwJ2m/LkDbcoPJTeVv5OyWoX2uM8jPy
kdCcxcf7azs3iY4VUYzeODhLcpdz1oXrmKFrCZEaG7Mx6rvFFOnK6qZq4y3F1u5lt4VcsRkp0eJq
asPRw7hcjQvomp5IoTGETIPRIcUsxg7RVyE597vagdQEUeYt7pX/YEMGzP2Gej5z3JWJzFdB5F9H
LlKQbN6dQHGAMfoHwBiHIaCOPE5eBzt6pI1pXqu2O7HIgkOXxO8l4dgVWwhQCG10Lgsj9FLSnxW6
7+myPDQiph5yv599ywjeYqOFQWWZuyRnXLajwt80OIA5liIAB73gNwPQinZxltmX9z71XuuZ5bE5
zz/NgvVYUtHnN5YLpc0fTWkjgUWi2vQeeJGmoWNDzm+OmbD78sZwMYLhyvbJU5FHvnYYiNEH0tgn
eRjrJ39KU4+GLAPKXGcDHTU9rdfUeEIMLKfOqLjc0QzXboAXejMwO77GbmzzlznJ/IHCtGBMGGZu
ey3ZpTUI9nRfjsZyl3pR/DCjnbwk2hPRSrppy7tWxrSqChv1E5+7ML/hwlrI2N6lwtPimqPIM/VQ
l6KlBDXGo5S3viqoOmY+8aqDlfSwTVzDXcbXoJVLuiPQ0waHZpHDOVNz5GytCJtBzno+ArcX2HuQ
uslR8AR2VhxmACx2HaEwUAcBkFQJbXNZRkTEqq8AGyOJ2R8QSQpqN8yix8hr291P3sZC8oioYP4B
8/rqZh/rLxs/RwO9knFKMsHRJNr1IN+CcXJQy6rZVYcGL+UZpo/ibaTL/jEzSxVjhJfinkgU1Wjg
ATOCYHMPz1fa/ju2BYsHARso0j+926cYIDxUSr7LLApZ9bcwR9mK64v1gclXuEtNAzxFHv1GYbt7
5tj7AP45RoVgdYOModsCcR+ii8KV2PD/lUMZLRKtkfxsIgvlf2SzOm2a3miGHetWBFaPJNvBQs9/
Q8maQ+1G4hlaI+DEjIDciw5k120m6shpJRIdyyoMxpJYkh97V2lhD+ZmEQpILCSijiudR5fkbDeW
z56c0+cUInG6toi/Plr+xGPMH/ILX8uLVbFZoqh765s+472aIaSmkTFSpDnL6hYiWuCE8RglPBvi
fOKLy6F4k1mLB0ZVVrO3BI0Hh0E47XckZPpW6krdYY/Vb37ttIdibKi313XV2qEsAvcFwtQAbbJq
lx0c50t1ibPIad1oFmWgtwCHr9NltD4UodIXB9Qq/n/3YkUYcvJ0G5tw6VPfGHQdd1yYCmG60PeO
bOuvnMorbktxi8A3Tu18NdYcCuhr7WB51qPjtmGe2lptTfsP5os/O28mlodH2yvRoWqBV2adKpcM
Q+6TBtjIEXGIzqK5IMETVPrLGysbebzqk341oMHdO4Uc7mKIXumx56vcF5rpYFWSj1M7xx1ynpfa
K9ZD0qM9pLa/fESlW9/NkKnLdUvW/pk65vZTFTDecqKZlOkabuNyMcTtYwkehJOvl7h60w7Yzzcu
FgWxifF/ZswyHkMLsNfYBh/vOm9eFeFkwHuWfho9jiIeuYShV3xDRHSiZEh/Vulk3+EW4RAELKDv
N8wIy6u/1C0qnC9hgkCRnatdL5riaSKLihG9KqsvYxydjDtx196rYuKAai4VWViAt20cFkVlfrVR
Q61rNJu0uvci9pxQw+5ewmmeGUmXRVN+scAQuEptZehN407Gj0L5HTTbxWjg/hYRFB3lT32Om8Gg
uqKEqsabTLMfi6KoM/Iw0QiW66Hw7S1HX54Xic5iTLSicO9tfId4Yhjxn4pZEnG1ep/6vmVoEgsM
h10Oe/T0qg0N0TUHNSrayeeBFCiHPM86lHj54Pwk2TBtF2/IcLUoERCYQdYhV+qJ7NmoA5xLMnOS
O8ncaq0MVwP6dBfdN5u29UHS13YJBwdaMUcjo8uXb9/ux2QX1BFGVLYuxr2fmJO/MgmFECLAVZpv
3abTTx5GLxpJQZsbTNhVe2ctaZzT2s0idU8CTZY7M7aLO9ICwCSXqTejsANKmXJhCRbHKh8wHUvd
cz+PeIZzXlN4l0CbkPbx/JcIh5hay5pH1DaGtDJueyvK3//NivCy7fxtG0oTiB9wPHXZTF52v/z3
X/a+Xu14DYJ6silA/dzDlckg/wnU/oUnBOGQcZarAac744pvIrtxgK7PzWTEW8trjEfRQ6Lt4yWx
tn/9wv5hS8vrwu9OOx9rP9e+tEr8+rrSwIVvl8dgG+wZ+Ho2MqDXUGZhZocMZOa/ARD8ky/nuIT+
KXjAoG390Sbzy9uQx23njZOXbgIMhBsRoR4rtg97z7d/+oT3d3/93f0JvUL3Cp2D7OgIwhFXJ0L+
+3dHF14sUtNNN9BHo/4d/GfnP+NlrEMnSYz5TVKOlr+3aqrDxR28f7Pp/CdrVTYzjMesWRzpuH96
byuzhD1fIisAYJUrn+cILCfP3BkVTqi//kb/4X0FgWIK4ZmgkwTdkX9SMJSX5bhd+FJTNy/btrTz
jZ1hMLEGT+/bqojDv/56/+Rbu3xTgK+w/uCYvfz3X36OcuwL021Y7gsIWyszSqYTn3vuxIbxXwlg
tL/4u779+2fkL2UgghgsF23wvLB8gj/c7L98KZsSCqAsBV8qJoUtTaaayuV8YC+We/rju/qP9Mx/
mST+Tay8ab6rh6H7/h6u35v/B5I7QYAUc2Et/WvVkp7rWtW/qpb/84f+S7m0/kYwh/QOWqPNp+nS
afn38I4w/4ZvWPCvKTuykDa5/P67tsb+m5A2RC98qM5/dd38t3Jp/Y0L1bNBclAzc7kd/EfKJfoS
F90v91hyQ+xBGYTwTwuPdMOfPm/kxrJy8XL6Lsy2u3ezZjkaYx8faFOAmERBLKcuDiowQWNssVtW
acWzdJsvGhPe1GwfxTi8ZyZuNZZIS8iebljhCLdX+KEMiBfSvpvUxOoqYAdciP4dn7vezlBoa2sm
ZTgRzaW44gaq80L/SPSspdpgnaqY5Ms7w7LTPZFBY61bsZ6bOFibsXUjMA+VJsZE9vF6xfB9DWRV
PHT6WPsWBLIuPnZG8jSlwzfkVQpMUj2eKwEfDR8uO6aRQdaz3Jz/0OHTJqvMooPHeXuuJvdqkvkr
LK4jcf34FDuY74ZyPFhNGYcqyK8i4Y7r0cMrhLVvV2WQ6+Q4FXu9FOelbykaN4oTrvgrjgYnCNPO
dZq6d+PMXnJh52nOPJhnmO/bNs9uMmMuQtZyPH3r/pZSc+Po+NN67KBdK8Pd0fFZ7QICU37e72QN
uFq0TKiXKPckvOcBOPzSBeuOsWCVyWadBZD+J9t+iOPpTDKZZER9bwZz2I7NPm3xaS7dIZ2ox2mg
XprxlTLB9KTjlWZ6nOhliXCjrAFlrrkSHvF88DtbJI6eMt80sp9niUnEMrAQC8/aBWX3JCaxdefI
2MPMqq5n52K5MI0Q8kIaRnjYJh1/4hNCO112xFskbOVEHJIWo1vWL4cqiR5KhraKNoiVky824W5S
jj3+edfpwizJQllKME9jsSn8/IBJeS+qdt+63nVaAMvIsx1tIvUmdvJLpRBhljY+acYGWCI2GkVX
AmWS9SsEZrnOK8L1zHTrzvK2opffqY+w4DRYUBVrnrrlnD6mchdl46dyrKuM9gUGP9odcMivmzLf
wRrh91nFzhRDvpJLskfDwohoz++FOb8FOt4RJIOWNlZXS1E+G31+W3ojuH+QFL16vMzPkVNs8onO
cDGQLh0IxmXWLm0wgaVZM+Gj9z/wQe0oQnO2XiWMtWnhgs8ubQrUoxy1NPeRNdxPShywI1zZ9XTg
rK1XakYhhg2Pgd+h0ZPr5xnk2dlcinbjj949shzfiIahnDJls1ahh8SmzMekmWfJCY+LaiYYgLo9
AKLNRMkmMX5oqnyL9Tqkmu4FujJJejF8tNB9myX5xH/5PFdVe8QpuZmV87lI+d71wwky3KfkyL42
JvdRkHb6HL30we2iw0QMBWLRlU3aG8bvXsSjXM9zu9EuLkjPuumqBlz9dEdlxoD/NLiqi+kJ09Fd
3Iowre2HVsR3dHDcpxVXS9CxYJvzdeBVjyID1hzl1tYv5h32S1priuDFrtvNmNhnIOfvS8vlvdjt
XefXkGyGayjV+yWrHSoxCNwY5h7DFtl72jeipv7iYHrI/C9RkMMFXvmgLYPGzPyS7HLiTdeNaovx
9UQ38kBc0RtwLlMP4JVwyGWnDrQmlttmerbN+BTF9LWXFCi43cXOWolHfsFCdpTUIo10hYgfXKLR
Gt/quZQOEP+2dVcWNxzGgyPLdIROUdy0mVUdvM7devX42C79k9Cky6y4WUNX3OW11a4HcwAtQMJt
pwM2PEuTPPlMGR5WLsA6L2lmYw+sr5X0rY2v2POcCGAF3nNQPSX+U+lPy3q2ydJbgE0Mbd+pdODm
v6hrGPmrchLPedfthoBQpD9/1jMHKCemp2RunW3aB9m+x5seWoW3RqhduVN6hnUAUsGpRtqKvBNO
nesStH49pu7a5qO7yvSywV/z5LIdQDGjFGbJ+JTgB1/N0eCtRG8f3HH8kUqX4zGNEALjn+3dCmd8
GclEbCIbi3kUk0EtO25rpXNOZjtD6VRf6BLNzo5LGzNpdjdO6q0kVL3TBD/4+flPncbi2JC4mqPa
hYNbvuvkIqCU3R07lG3JWZLtDLdcOasXPfIr1iwcVyuyVYMRfGiMr6txso/arG65FcBtN/SLl7P+
UVPyTKf0B0rdFavoT9L+t3FZvHI7P2CzPRQqgOgz5lANxmeTOgRBNdI6IuMqAQqALuftzmYB33hG
5VxILrgEAOnJgfZmQt722vTDQLnmAaYsNAsOwcVwPQv/E7dftVF6TCAQ2GBxS7ZeHsvzKGtuJu3w
ZCoIuMfBT42rCsBqSXVIC8VyqlLQ6Dhtr+o2fpu0+epnxXFxyh1VPAR8W9ZMcSA/l0md6rG5SW2T
bVyFZa9RKFABdwaWJdVLRcvGlkTbLYDZ59I0vpWF2RO8DhKeRUYCj0DnyX0UyDsSFtdOPdyWRfte
LzxUF1YEZD7PDu0Kg52OsHUA8PqahXuOwKYt7/I478NyCvYDYlEyNrDkU/j65GK+ZCZu+XE+cePq
ruDS7XMbIwvsimbdNOO91DRB+MYfDTjcMnCSr8lFfE+x9TBEGeZKQ52GoDnz6MgBSqB0z5EZQjVa
AwEijy9q3PfzXdFlmN0xFGydOr/FF3YsKdpK6xzzLYsmuF6oVQsEqXWq449+8hEPAuOGjjT0fP+Y
BODb52rJrplo8guUgp9hIF+042asX3pKrfQc1gmHhCat79OmfLXslrVWUOyVAsNPBLkJaZMN2V+e
y8vYNYxXoiieirr/abAsrRfqC5LK/lnWU4hOdVJ+AjSkKflsaXPnsDrY2DG7oVGM1nXa/PDQR0fq
QFKv3dDncRhc85wPwS4ZdLsJBiJ9KEvcHvqtLuctCxG5ToLhwAqZCCk2jRQpYrYgBku0Sbwk5s1M
HCNolh91xM/JoyEWWDKREpDTORD5XjjJCd484BOeESJQ9zb8CISQcmc3LE2zuedyruyrFKL3mgIP
0DXj2KynulQ7NJgU+IP7TgyH8r5UX4PzMEPluZQX2P2u9L0eV7um92nJnly/PMxt9dkqD8x5kF63
8WStLVqXwGZwiLYrvbUGGrgyN380UvNKuFgZuJGNYaQcCNxU1YUx5/t1YnZq08QXdL+Df8MvAJYN
rnPVlvTuzj13jcw6zmxM10kUv+ippXRsbu2dzcp1gxkHyMxgsv1zC+6LMeDCGp83TYxkitm591V9
rqR4txp0OUw3OPzn4cx97qRsdcWdnHIpkV6T4nuXcMCQRhxQ28B0gb4wbw3ZBXhKo9cwGNsyJ7qR
Aw8N8VHfeDMZZTqUngYx37Oi/6GX+VqU6VXfZ+9yRN7u5MCrcXMV4i7IVy6UTPKi7H68tmEUiEj3
mhXCtBXL78YevZD7Ih6PnCQqT1ynzfaj015TU2aS7NLgzuxso1v7bpi4MVuVedbE/QfHHkBpDzIc
DeOh1NNunoZTKexjTKXeKhrtr4ZF20lO+mFp/Kfe8cPO8H9qrE9rVCGXkrwtsLXtBdW3WVya/1hl
8NECal+UPMJxwbAXrnIKLGsJHsYEpxPM+gdrufXoSPi8gb6aO/KA3EypwWiQ3r05wtMd3euZXqt2
/APakr3n03hlWVDtcemxoxf67NFLvu6zzFnbCWgi1iH73HR4frfjHVdfspoi8QVk7olSwUM2j5uM
3rRGEY9z5uURYjQ5gaJ9rADWhvlsn3oxvxoSAdmwc/bO0/zI9u4KBOpjGXk3fr7c9xWFNjqmTQty
v+WLdp1Z7kcfgMwxM72OjeloZ8V+dvXJSWg+85Ar4FQycUk3nDMGKqceb1UhLxx341vU7TW1lNTd
NMUMJzq4iV3YkUOhTroCuyQWLkgY+tixsFMZJM1od4v2pBRuCUUchj7+GdnJuHOBzBc8VTLDqlZR
X7tHKktecv+Cd43Lt5G1qtsFBxpV/CuTLAoSdT4e88Q7O0FWwL7p6f5ZtlSEXOMw2TN2heDRXln6
cNcxm/FgFqxWHV9St4Wet28hAkB0StxD4nK7Jsg07udxYBrntnokgmeGQ1ToI50px8WdSOs5p9mm
fbNNg3c1Mrj2BSCdmTCdpJKpof+SMikQ1OloFIwp5kzAk7gOwki37ofgONlmvvUdCkpNPb8SQ6CS
1HRvE2dcjVhHQoDqnELz/sUeyitRp89+W53SiERCVNsybLz83W74NJLlQDRh20/4RPOnAC2ZCiSv
XXXbzLgAgAlZzW1X3BLz6tdpElVrS7cpOYDsAwfLcnJG91i6Ng0ULbdEQs47p467HV6j6NLAGSM7
m2c7KW+TxH0f3M5GMczOg+FglejqrYHJrb58RU1BFw6/fPHPDlMsC2r+EofLwmhD069fBTZ/Dn4x
niwKJFYZwgTT8/zmUWVSlukTH9dPsGU3SXo5X3QQgvy5+wqatMHwnDx41edsFy+e3ZVbInVbh9ma
EyyYd8KQ0HyMotzmlHG8JVZdrf2kSUIgssQ4G4NEU94UV8hr74SqmOEs/lSZeiZ7l+QBbwPcgIEg
0IK06uWFufFmgwNEELZWhnGUEEHjXc2+8ZoldyWD4FBYJ7eyLt0r1eMCM4JjCNWGZDXsGOVBEK9P
1ZfP4pJGy0gxgpBKcobbRuXcm5uVFcXOPlH5vWffBPAV1i37GzIhuPfm/tA089Gp26NnoiYYvrtN
cTkgJXpUNhiav757reKErYnAreCM3hx6BpGOYXHuBvMVBwylMo2zrTjkLpROeBXkK8dvXyaFQSxq
l+dWEg6zcWNx9470fK57u6NJzL4RpYs1Su6CqjxMtb6rcvrMxJCel7o+pb15Dev0emAES7wKK073
WDbuQ5DXz5a29pikBnS7fj8uTkiu4ZE1goOhrcfnBPUfaxlTkMBJXYgfUT1YKIlUhzTl+Jpl57Jv
nzq4ZvCi+nwvvPmLnNCx7TmaOkxgkb4c4xMAHA0WQRMbMZBoT6zdZloXnU45GFdHFWR6tfTkZmI+
xys7So8D6rURfdriRXNDVEt7l6o52am4eD2VXnBdN+W1UtaRKjQO1yq6STpVHFw/OlZ8na5EAHS9
5LuX7VVj+mvPLHfoniSJ3fZKErR0pLFizHxdyvd2vHUvLgBJp1FebaShtoA599xEMcn3sMBSKzqU
w7nvRuTNqL4noL/gEynLjTslD7MtjZOpx2EzwJLbtkox60vzjCb0WOf+k92TmS35Dau566x9vlxG
yrCw6y93EfFKXjybqVwvYtS7sWv2pkeUjtYloAh7r+sf06TuttX87mbuu2ylPIBjzYrpgM9zR7/l
Dfml5eyyCh9r48viFb0A0FkBG35F76z345CD6uC78NWszvOM89RxIPF5id7I1sUEmGYiBICBDykg
ICfzcoMZj23dRd1CTUdIHY0dJXwbECW8dhwoq4D+y58dZg7eMgYdh76hHbDY7Fq5vnF0e5mdvMG2
4OWxBtAizzeAnpd1P7oP/3+3PMyHr//9v5hM/mqvfAt7fYzfi183y3/8kb9vlQ0PMCXE68BDRnB8
849i87+vlQ3bYnls2QQlXBsBx/xlrSwuKRrEBxclybxAof4nEGOzjEbTEoFLhAaIwn+Gs7zsjP/v
TpmvQDOEMBHILotv7x9glkjzxcJVKtdxn8szbMP0jtbZdkvzVnosKxoz2VA5NHhVeXptjl7y98vm
X6of4neW0kVksS7ZnsBzTcoZ2K7/rrRogLFVgpV6zSs1nox+QOsnOsZXraaDwty7akAmKjTrPj2T
oJO4X7D/hYuvsDDUuHdPk+s1z+Xs/YjSC5CynWz9KOKMgLXRFK7advTRVRMx719+zP9EuPlTlujy
0lE6GSt534hkWNZFtPpFuWmxxJI2wpkEG3Mq97OZsqokl4xHZcZ0+zoT2SW7ORk8i4doEemBpISV
n+ZJ9NH6r1/M70ogrwXkuI1n2reQOi+S1e+vhd7vvmgF22KGb8amuBotb+/VdO/Su5ZjkcuRCjM2
CWmgN0Qzkd3/+gX8iRT1x7uBehXAmAmES7nvnyQ6ysX78kIqXNd0aC1hoGgPWTnzmJvbyWJOyvzB
3fI4y/xNlJcLJWm9UtG+Czhp7aamTJNjjVI9bwXxYBL8Bm2pYaFjjM+0qaf9SZiaE+6/edUXhfS3
6x+Ma8DHEqAWHRbocL+/b1i2c8+idmndugldtIlaKpbqUzBxPC0UZ7e2plr5aEaOMm5LZw6Y2NRY
TzHFzLUHTVoUbDgGshxExSzW3pAr2nR4/s9fJpebJ/jp8hoB+Pz+Mv0g9VKgyOOaT1JOMBKDwwN0
8HzbjCbVc6ZoB07MYqzFPqPcJjk3y0QFCCAO/CzCpACViHBn0flatT74wt7W4u/i4r/8JNv/8Emm
A8RDDGbg9pHIuC/99nHgMhdzV4uawd+Nu5uitRkTs2S4OFRnDZDebQBilSpwkN7n0ufI6hc4gg1f
yH01Nvh0YmKhxwUQ9UefaFY2DVPpqXWLj6zNjHrlTXl3X7sDVbYeEHKDnDEEl01naFY/c0fWHU9i
Vqob5mgKHDsE5eiJIKx+klgM3ZU5Xnwv3lj68b+7jmD0/X4d4XLF/BDIi1FMij9jjeRSsJEfJfb/
OGtYZvvsypk1TBwZ2qR7bFVHLfQIrZ0s1LMwXxJf2Vfd0GGkJvFRYZ0TGWSZv75u5B9Yp1+vb8md
9aJO2g6sOtwCf/qhtMGg8WtC+AP6UciDRQXYQYM+yTYBlsPqA+kA2xjBbY6wnOYOVKPXWZhpG8vp
4N8GlQlxxFKTPsim4LSujG2fdd3zaI76cbaD16By7UMRpWz9XJi9yXooGxn2XQcAeGA3ml76MaWo
blKLcN4qpUvw2AGD39lml4WEYczHWlVfVcWZypbsxeLFOzOfAVrHfJmFRlRfnIG6ZOzWIcmUdW05
w0MjYaJ2xfxTtR6SZVO9TWYHG4GOneakDQqAwxLE7F7QObLhVFCeAJheNr6mSdB8WKi4C+LkK++I
aK1Uy+vlUpWg4M0JaD2qi3sd0LC7JeEfYwIYxyPs7/vFDNxdzCp1v1DA8gBV6gHztAWyVJj7YsqW
a2cqLqVYEUpMGbdUSU9Aho22sNZZbCfXEbjYjQCH98at9MiZwdlAtA726LUxYAZRHacW57WKJcrD
NFioiPjfaAqBduK+tB7ppVwaD0uGYbWHLn8orDneWaDst2XK2aedaViUg9b3TS2egqjNb0TDgdJK
Ee5mELLrriTGkVZXM2nX166cjLdOOXHCtZoRuTDRds2jqz3tHmkLGb+nsW2/So5n7tSHvt3nu76Y
ilvDH6aw9aPyARLMWwq9cGuO1bc9oXmGcAhifzPlPTbZ2fQWtOEu+zA7i8bsiRiNi98vyn72Qy+/
WvwltwEnsJduivzvpluqYY0jVgEFSIyzk3nwN/pr5g7hIO16cqn2SY2U7JrVyXR7jKj4GvE38XMI
HUfYmK6lDc92gvpbsti+08OgD/GCnGXXAP53mn6Qs1LM1Jb0OpbiAREmpaGp9r63Meam2gnlJbCW
sQNzADxlcaTDINAObfCJ4a90WTi7USXVYeAQtF/my5GU7qz6qWnVp8rjjhC/W3XvvuV2H0LbggtU
O0CyUe0e3AEr34BtzVtpJhvMsHWdvAcUGu7G5MK24RSw8vtmeCGNzOnMKFOOtdgT2GIKw6zXeGH0
LUV42LsJpfr0cBbAorzcGTM+SXnVb/PJk90BtnG6GzPHgU2SvsaGaz/42C9DQ83tBzfWfK8d0b4l
ui5uYSZo4FAYeKw5U6CwKdS5HO7ZmRnGY5uRSIbc4WHD850ENIrIupUhcnSgVOlVAm+bGeiPikHy
J4eyHfOrOW+X6xiX5mXFzM4qSaFaG0SvEifYX5gxJ/hGKNWT6exaPX40gPyfLMEVS4WqmI4alNdW
+djay9IpjkWkbwmV/RhGR9Gp5EMXnf3EXeNNcsNFWPpHvdA2GqgoIuSUW3c+yb17POfGQShdQaLB
2tiVMtj3lFc+Ttjk+k0pc2fPUHPLr9JnrBFsvKViNU3RhDyQzokfCymnD4Xh9HWAYCXWWB3YDcum
Ps+K5kQrH/jHlBAZ7yI2LXT50GEus6z6MeSz2s803bC0UvM+6iZcggNFS2w/q654ypfpzi6y8mai
evAjWOJh3c7DR+m430Hb6hzInMHivTMLVPc2P48iUz9ZcJvMvnaGMuzEgOoyI9n3/uLtxWLz47Nz
zRaUWEfF2mksn+hQhOCQjq8ONW73Jav0lVPY/hG6HDr/cnkT4LElnyXC3kFSzLpmVeoHG1lZZThl
GDdjN4JIRivKvIuthApRB9HCEkY6rRaV6jbs26F6Frlv3+Qu+x9XlhM6d+/tLTPJjyICPzZE6o50
WsZ5tJl2xJnk1nON/NxNnhmi6GFcrboeBbyJrpBlxYHWyJl0oQLnWPT5TT/w1dhLA4pQNlI0qWFy
HnD3JVmjXdyTQGUC0y8ppoEzWy/l7jxwLe42Ki4A+DlP2xufJOAq7fRAOasbx99m2gy4M0zu+3mZ
nukBXE7aG4LQYIbif8FVLsU3CXd1XfpVRRer192O2aUXgizxuveAyJGLfiZ2V1EwMUTwtSfv1bH5
kxiX8YJCTe1XYwTGbU0bus0+bqZP0lfqLu5Efk06Kbm3tOgOWR1BhIL9id2ECER6IJVqPrcczK6i
2vBQ+HjqQeQmjcGXFruC+GnYuancW/VkfHZSfadBjZslRbFi4p+nlaf4h4y4o60olaFDsUpRe2fO
AR10qDAnlcWy0xePzUSjPCEO58vo7eDKT0rYtc4wqhtAOttLbigzmvEJU4m1c5XpPTZ0PW/ZX40H
2s/EmwzKbe9LLCnJsFjfbkMFtpxFdRsh6+0YQqcf09gsZ4zv4xnYIwHZOO0PXkM2bNU2OUyCoplO
9v8h78x2G0e2bfsr9wdYYJARbF4lqrNsp5u0M50vhKvsZN/3/Po7qKx7dlrlY6NwXg5wgQ3sBrss
USQjVqw155jRPH1pazQGfVstfkdwL6wA5jFCvo+dufzWz657oZmQDFaDjSOt9CXJgWGKhQDSHYQv
Tl0zzwnBJkN+IXOz32djTzy2nxY1ZYfxWlpywFkypFu5rC1OTxaDU43OV8XkBjB7nzJsHg2xzRxZ
3PNmp8e5qttmXSMDWDtU4MDxTaCjGs25qVDaI20m/ZpZov1EdrC9R3sOLsf0fRf604gOuU84CFWY
LL7qflE/VoFufteGkVUe4s7wKjiY3lj5jIenybpgI8e2WKii87PRy/vModVcsgmNduveEy1W/+j6
NLjvkZ4yaCmS18Atw9so8pOt1WrW3oFGjCoI7AAtPoxDa4TEyE0smqVRGb601hwekkTVfEPaUqSh
lV5Rh6CLl3tmyEBj1pCzVyVRGe1jy7YZS/GKmJNe3RdR0XCykFQXI0mEJwTWGvMKs1wTSP+tYdRF
y4uVRC+C3sXRMBoE5WWuqb9KPcJfYfat3LSDPz0OfQn4pqTA97Q5I1qydCf1HaufWmdTltz3pqq+
VUU00RrOnJfQULrj4exnBYCWvEy+9elGFWXDUTsrzQsa2s4XDU8eDbQ8RPXMi5V6rstbvyWbI7zM
+qS4Y9ihCyyd0wvJ7Hm0GsmYQw0VVfaTQY6gvdIFCukV5Z/zIPFQgjQz3dj3eFg7UrvquN26hGmP
F+jOY+cRekG+FWmHpIXegOJtH5DKuizadSaHLcdxFzU22ASwliMOVpQZ5QSuc26tMtxXAeZ/IhyM
0iIqI51ueDqS4NKNpmDYxhXaP2/Qp15tDTyqS2fcoXvYtO6DCLvsxSBrcd9z2PsZkN7M/jpk7dXY
zcFNNhMr7/Rdh8ULL3rHuuMygAhtC9F/l+dXod3R1w+F+5LrrYNmwewpeQK7emLnDS9LVJF7PYrd
YB2PZODsiOOFq6Q3LfsGBglr52sRhP+WMRCCKwGJro47uU5a6huPnad4yqrAHjegnvwHq3aabosV
fS7RgaTF4MGjYsRla1ZlbAMm7y/tYDoPaQW7Yhxq/nC3uKD4m4X2TD5KlK4pMSH8xo4dfE1G6T+D
2rLH1WRq6Bz8dCyATFfOwxAlQ75Ds2s/5QmU5PWomW27E+7k1l5EWV6vCWS0n13GKR5+UypC64eF
tZAxit0S6K0XTXKtoTxi2K+pHG8SpnxnC72OHjPFNjWJg09kpWvwtxiXIstn3m+ElymRjqDkVJiu
l+06XU9DNAwXiZ87D6IyR4XR3lXiiImiBNvXJW78I4f/cMmrnGsXuq517Y7yoJt38aQKY0OjB4lH
G9Z1ehzCuY3X1TDAdO2QoTw6TYLhDZMHM6Y00HhejRzoBbV7pdD66Uoj+S4vMdCb1C3R0dQz+xF3
IyOuJa4t2sCKU8PWrhyK43zIQsY4BRlX61FP7Vu4u9H1NDBdsNyYu5WmTPwg4SjGbhgjr7RudJ7C
GlgzskxmaLmVW3fwvy8CK7RuKt03Lkoj1uAwiQzzhpz5weI0ZuqND4FQbSzpTA2S8R5HB1tDZgkE
e4znv5WLG8wpIM1uinGqj10XmM8ji/d1kZb9T5depOQ10goM9bJlyQtrYO9xlnHm7HB9ljsgaci6
4NDhFJodzNtbvrppbUfZl/kajHau4RqEv/mJTHxpw7459i88Fg4VjCOdRfYvzyS5FT6MpvdFs7IZ
fmrrOeT0EwU4SZPYLRFdxjg+iEN1oRh0sfXcA6wHNjAA/GGLNlxEGCnk8S8QvDW5EY4KYKqJWeGp
VgYGxzlqu6fOGFFooRrMjkSoII1sw37AscTjL1eMrVpj3etVCqwtldqOpQUNqQNNdBnFzm67qlos
kku9kKh1lBFH+QkIR5z30Gxw6+jjbIvnTlmoSd82fqo8sgudM/RqLuLgL6kTsIuOpylepwF3Nl9l
YLZUiluYMRT8bOjJKrFm0aLISMQVZtz4i0gjppxmJMfrjzsg/2jS8uUccobppkN0UfL8y+mVM7Rl
RdXXZMDQAl9w8CNy1gWBkVVZfzkEDuNwSUwrYSakoMA6rkgJ0uSiVPz4u7w1MSztRSwMSMyxaiAG
/wd7KigNwoz6PuOQNWEbImEtw7q4CSyz3c5JrD55ON/KxX99HJxtuoYm8wNTP7stMncbdKg6IOFJ
PrfaWD62VjOvi9Zynz++sHc/iUwuBmIuKnh7aY791gjPgkIjKXvK6Ju4CJMmV0dpQEJvC030cPqo
f2Vh+J8g2ZYP+q9Ytf8deWno+n/7uf+Rl3ZfPkf578Ol0///13BJ/gF6gifp/zkWTNp7f8+WhPMH
ODWXgZNiWRL83373LNg2cxed3O2FhoQx4f/87Vkw7D/gtmFm4NwsQJMx0/gXWWln4CgeQdYFk/oM
LwX0dcZYbx+MAQpQACM3J2C4JzoQwtpA3oKWWwtrNLN2MypwAFrDJOqV3WsjdDCrnzvE4eBTN223
JBbHY8b/YvjKrTcyzeBD0M9w6g0QAVuuEbX61LG6ncEYy4bQufvtt353yHOKun/TQjUZ8tiSt3Z5
e2HRvb2IctIbqsv+Z6eE09/yoX25blBI6h4j1wbKCmUXqkDMjhuhmYBkIzXvYArJV59Yt+AJ/ndn
7qyaRKp14cxT8o2CawbPaaDx8RL03PiwAVE9d1SQTMzRn9OdNCdSnFRpc07vU9VZWxHNRn1fLlyV
mDN8caMRZEmYBG2afoMDWjXg1hZuEUlveo/on8zdNRxUK1u76SI0iq0MFVUGAGCNBrO6YUzgOuvQ
0DCp6VVc96sQ+S/JmDE2aw9Tp/YQQtbO10EW+ciIHZX/NHG/mu0KT2R1HYmoenKI6BbHdpzoRVAb
NGssjG62Qo1N27ZHxUp92mHp3USNbaReWWi6gUs/vAThIJl258N0N+glbFZzLKcnzaAR6o1NT8j0
XAUMOGISLiyarwM6yzSJo68M2UrWzDQadiFdM+wrDsYBhgC4FTwEzdX4g38anixRJP3wNXQLS1vQ
qGW3BdgG9FoPC/0uhiiqrji6oJE0W5DMFKfuMu5h+PnU6gLYrtY3S1A8KsEXVjPfvidYw6QGVKqc
906n9yNC/3F44jiRplusLyJA6RSEMzQqUSFMqtizV6oSpKrNkXBxlrcipLnat+iTctu+5jxYmXf2
XPURqJiIq2hjo3wixiN0D8ngG7eofqnsioBoOjQTM2fEvg8JPCO4T645RozVdRuaJRbfoQFf7AQu
RRSjER3vNbzjYkUJOF/YRoVQOtNT53vXMFP2+h5Ki2eqLvwW5uBcV6ksE7lRPnT3gxY0OFP6OM+q
pyHK4p9FGVJMFLkMxEuh6vEGhACC/a6Hgs/JMYf9XTEkvaA6GIi24rTgrFssNQBNSdWuvJp3Ktzo
TIXCB7gkw59GEXeIGA295U0ijnn2osRHG0zqVmd8YU7FH0P5yR+TnDtJp6s5SMGFoWuFfJPzEc8F
GHnLPxZjxQJSycER29x1gS+7Fee8yh568nZk68iDowletpbwI9BT1Iz+lqQJgj1FPY43o6Enk8S1
vLyKbUvgHKCpuOdPlCpvxh8jWe3IjGCi0O4pQnPkgN6a4JZfJPPBeUCLBiqVZmiC4zlelSp03ccx
xJ0tESzCifZmdyyfKNxb40tK4wpa3ulxnY0K3H6HRR/4l5awNPx66OohzNytg/Ww94yGSJbLMFmG
MaaVJsiKG+fZlgHQHhmReuDVfaC+G4i4rEMuh5hYnck216WKm1t+E1plUTjJJ631k0uFWf2LJQYN
mnscyj9HbZCk7PnFS4xaa2+YRnwMA1bdHhLyoQMouLbyEph/4Bj9PsjynwEObG/ODStA7pcl13Zq
2Ey6Eo5WW3rq0P57vzWpAnU1bPLY11FLoVRX2CQ28RxPT2Pp2NeFrecPbg+2gu0gKH4Mqe4e0ymC
sDVpOUVDl3QG/UCfrJSiSB9BxLmHSg3FlYJ4NazQvsU3JjUdYKvYMfeB0B176U6HD+mo7pdMSMGd
iiI4KnoPmNYxhq7DjzsU1qoOUJ3z+zT20nJciIb0IfmhixSPARmF0byGmB0trN6q8kphT3dJgT/N
MziN31giKy7hbXMPTK372o2c8Ru/AVdjj7SSYN4BkmohZwSqju6mMkTeahEw8GXOu+oyGIpkQywK
PLG0fUjsNr6eDOgi8VB/c0RR0MZWvhYzFFW5duizwv8Gbfq+m+uASOSuvuTq0yV6oHsirZNeJq6D
Q0Kve12mXbErEx7dvi1NxJNRjMBS8kJHParwlTY6AkyJW0JFcx3e3Fj0zNLmJExZzdLwJ3SV7J4V
OyPVwMeds4rLptrpbsAQqrSz8MvgVm6yGaqq3oKFgyeSSmuuaPlxKlrHVRZfzuT6hCgGm+4vJ0wZ
Ycx2VGqeC2QHs8DSMs5y4wf4oYL2omZXf0aRRvPX9/XpvhoqC6pIUJGgxBAz8eypXaDeEjkUDhDr
ek5TgrzoBmHlMrvLbEhsGvEyuDDQ5O3T3J7xNzI3CtDIZ9sKZJGJfi0u/mRrZFKRVIjHgb+1e4aD
tbe4zOHNAA4yLqLF3rxPs2W6jAI1TBi6Jf2LRn7YK16Nn74+11dBWgReSzX1MEmIpY6e2D80Zxwi
DzTXnww5UYHHU+Sv0Ss7S34h7G30hoqPSlz7GDMQdo962ld3Uk6+h4F+jDyUpuXrpLfNTyjU1Q0r
/DI35N27xsXe/iVEa99D8e68GidTyvh4ti+7XBJ+UadGCsLGcG5LUl2eM7qmt6hUI5rJPsGyJEB8
I6dKHVsHNz2kdP/KSRPwhPosvtElSnDTNe2tWlTSuPzcFf20wsusMmC6whyY9cN26+Y6Q9f6dabD
hjsHFhXlWFOXPZYApdwnZrCc3o1UI9ohTkQOpZIwWzK+4n66AohlPSEj5WU3ZkINZ0KtB+K3BFmN
0CjTn047MJaKh7J5dGoCMGhrJ05KKtU8s5/4xH+EEegTuJR9h3ZSshkzn1gO0VZOAO4QxeO4ZTdI
vnHw70E5JXN/lCrvba/U3XTHZJGWScUoJ18XVdHqt1PhNPu2zdRrFgfFxRyyuK+UaZKES8RDOu9C
Rq1ExRhTlG1cijFJo5F74DyAbpnQQecdA9JVahcsc0GsnO9GxZemcYIY0MsUMdN7nx5q6mlNTxOA
Igg3ruTl8oTISzJy/Bxht92F+naAEkNjMZ3cnvGeUXm9O7bbAZjivA7LHvdOTdIPU3fNdkHIdEaG
k6hxu8tSYcTyEr9GPovBx9LuBjsCQ1P00B03Dvsm9BFLpOJHEUnxozPtabzp3EmnsSpluSM63tLY
A3Rga/nQVyEW077sbiwqpehS+GiTeP8no70IsBYSDcVynlwSFd98jyZZ3rIjO/2FjIaiBylilvFK
SyN2rqkuy5duahVWS8CQoN9H2YFyHE22j9QV5p5udxbs4r7VIai5mF/7mUHiahgW53Fj6lSt0o8t
cZtWMiWM1u37GzXYiL+SUJS7zkzcY1Z2rrMxKPAar8sHMraWcweLCUa1yS+Vvo6SMd6bfhDfGd3I
vipLqX5SHF1bYPdI/22Myr4QZjMieLAI4FgRbtGMPJKRlm01f4xx1xXmEYpbKXd658OnT5HFyWOR
jTz/GtQ+eFXagNknpM54gj2IS1jOQ3WdsIeqNZyFW+mHWYwyXwdZaTLU7FcjiXKt52uUYoScSfSw
BNHwsqcc3TacZyjWYRuEz3UetPcpTXZK8KZOrmrRWa+BsBEhaOG09hXVFjM5S7tO0qz84eIK43QE
OYC7UXUWXiZZDhkD5D6mwTItPvCGkDSIWnNkTauwUTykpPd2PSBQcDToNXBgbDPUQUSX2YFh4itS
2iVjUKfy5k5p4oKDT2vR2uyiRzIWGoWJM3e+D1kdeJGSpEdjwXMeK1NHVzyTO0V1ZLnlIe5D88Io
HbxcgFN4fWvscJwvzMJ4dMo4x2RHvBt9XDpAa1JE7EurX853gd7JB7NNiidJ52+XMCv/ISOTYl6k
xfhitKK6dUiSwF9D5hNpD5plHsDANQNeBJ00IdV1+g+/AbC3wgHIPxemYjQYRieP6C8c2mDuXM3b
fh4KZ986A2YlqclQ46jiD2o1CP+nqYboqEf6iLLAdg6M2NtLF8cPnVgNnpGH8H42PdiDGN+p/hrG
qIY5fwtFPT92Yuro41ndfG/3td1sQjcj1HgZixgmrVa0iaNzgxPIKXE2SIFemsVCido0iCLpm31t
BPU95Xe/QjTIZIt28p7RGQfCkESjFT98cuUyDgCnqdWb0rbDAyL9F7UMefRl3MNLN6AZcQL8VbWe
cZOX0VC4DIk0h3GRBGv1WstM/ux6pd1lblT/ICHYvQ8mH5cC+ytqGS1bOHbLXEo/jah4fV/909yq
XEZYyGHzck2MW2h6OVzvalfVk/0k6sIk47fBpgFUFRMgBkD+e+FU0xd6nXjHwqLdYg0E6uMuQ7n0
NJ8zl1Fdb8j8ggSCccdmiXySM6VDC7td+6eJHzL+G53KYxe79bcIRt6D0AzraNQM2SKIIfs5G/dU
b9MXqVXGd3WaLmbVEB5F0czmhuKk3lnLWNIgpxgbsk1psxvl2B3gOzVbErD7hzEV9s4OKOAr3dyS
EN4zeDYYh/rLZHRO7ZfiNCxN/FDnFXXn7EhMW7xve6Y6eFq7JF67ywg2KkbjwO7ziiw7eCG4GR1A
SKSew6Kae+4y0kVxW5sezM4IJ6NilLJu0za8Y5VMGTd32WYoI5clouTpZK9fxsnmMlkephgyXcSA
BvADmVGloLTVTYe4ogqmVNzXN1kU5Rt0mP0VmINX5CYEI06tdqgtMz3KWDP2vW8R8NZlktmklr06
cWluIoB+X9zTuFydRufxaYweLhN1WTTNLVTVZGeXuKoJggOLCquYyrKzmSRwCiFsp24r8NWpSyRr
qmGe7vwmhUztFPEFBNn+long8xyU4wXlRbtPJqu+TDvmKI7pSFwTsCr6DHzvZgQQwd7MRv9tiMdp
F54ECBjwMQGigxy2ZgrVmjCq+eCXdWTu0cK7f0qkynd5o7fcfBM3bonuqz2KIfU1BsmLaKJd9BPp
oqSwBVUN66QL5q0uo2Q3LAoMmwiKL02J9/RCWaq/aWyNlyg0ZpZ7bY7rF5RhyDz0k+Ija81vdcuZ
UNadyHfJohLxk5zpTEzVwds70RNdZRoHFB7jmZq8lgEewDHq7qWTaWTjmkhbQl35a7MkDoMdUScu
yMxDuWkWjUvlG0+yqsQxj/EzMn5vt6oaYmYamvZDH3UblRL6GfKqcGb6WnBgnN+tklYrN9Qo7K2M
LDHQLnqcilipkFTpfNrXtike8PUxWmNdUMnGavnOoyXEt9LJfVrySF9pR7nJTcDc8ocKcivldN4U
X6fR/1o3DCvSk7xoqDVeHAQ0yI7qvM/Uyj5pkhBgDjfMDjX/Czw+Z93XvfuY6+R+OGDhdlMTkFk7
BoOEINfqk1eRindHPThvxUkpZS+iqWSRT3UnJVWBpmoc2qT2OpPQ8EhLd/0iwKLyRIvlLLKssa/K
TZMxL2IDrP7shJbchApNEkGmBUcw7HJXxkn7pdEtPDAnGQ4Fh6TbrO+3tp06s2cHU/on05YS5mSd
uFAPsyOo7okBlR/uxSI9Y8Ia7qG7sv1RrGPDtjrntWZO26yhwDjKa+2powaA59XuxkX2Zs99970C
fLYnDKVpb6Y6mbYE8GDB5bwFuXSEFZKlN9kUHjqudtdpHS+6s+ju5EmCN5/keIHtNMOmWrR6c62q
76gniXiC+QAF2VqPph19j4Jcv6vrBQYyJwYNND16coHF7rWgo1+IZLDwmaDH9B4m1C3gfGljaFTb
nJMxSA1WdgmTOjlwnMx35qJPRHcmiF1HswgW0GsLZGdea/n9CERY5Qd6Pa03NMZ06EKp3TUxOxE1
j+JVMO/Eopek6ResoVDV2xqR7hXeremSETtBRsbcIg5wG9NOmNYRGIGKq4M9ULviiZgefU+2OUK1
LtGKo0uuFL059J12aFLDofgUGViaivywRyM1IQpoPvwrV8UXoxvWV8miHzUQks4Mctcg7V/sRWOq
moY3CEJv/iV1EUENY/PYyjyMLjUnbzH/K+2CCLn2yTkpXpWJuOUmpo4Yf+TKQXbZ252Og9nv4s7j
PGTR7hqiAJJmmUmukVZfXt1Ec0YzlQnSEHqhXjVf7cyiAjTRpGCxWzpBvoz0ahea8HhWFbCDEMt2
oZN5g979AS5Dx1woBCgahL08aiC26BBHjFcnOWRf2XFrvJZ5RC0F+TdQDAED2gM9hxHSiku0PccW
223oFSFF1Qrm5xBt1ChGAgTg8MYegzCWmVHaHLq4pw7NJ+D//ScTwXMzAsMFUk2IMLWkzrTCOrcC
wIAeDNN9ZWw4XThZp6s9oQiAP6cClRteV7+goV9P13aild8/btifG1rInCF3xLQAvlk4Ss5NGY7V
N5Uo5meH8OyryDW7XTAJULw0Xb1IVN2+MNPuTvMTma3jTtO3H3/8P0ceDhN3vgEBM2xcljy79tBW
oTYuHv1ZF2G4yTBj00B0o2j6y0fb138tiaggn4QpKa165Mh/xliVm21t093cDDVAjTU1fxV7k4rG
5OB3cIeOwCx9Y6dCI9M8mTTVeFPMACEWuaapfRYV/I95LnWHtBVTJVfxb0tOz+/jPC20BM1sFCqQ
2xNrF9YhfXCgbuDXetg7xqZNBFgdaihmOiFJFxTuqVhGNdo4PMpmoaDPtTb2njhNbYgpsdJPQHv/
HDoT6CugpVH18IzxPd9+SSipnbLR1BPwVcf9zjc1qzgyW+Z7sXETRzVEr27SMqsBHcePfJoiuUDr
641RBQY0ijiIaPcAXyOPeSLH9JOX4B+GGIwaCi+Mw+DZkBaD0bffkMZ2WCJnjfAzpVATfr10jdFA
yhYlPapr1g2C1K2Ifr1nF/VkHYKxAU3lImMiHBM1KMahZkwoH9Iq53FpRpMnxa9GMR0z6NhgE9qh
tZyrj59h83yeyxdeuH68RYirgOAtTo/f5rllrEg0XegCBohTuTeTKXV+pMjZ+4028WI/k6IqUm8g
9jO5CgwjgPhdMNu+DiBmhUd854HapynZbXhSwijdMgIj0W9QjUQgWqMSJZmPaRCdACS82BGMR6WW
iHjS6CzQopDK5baibibAIeOoQS1dOTvNKTJgobwCPzkxxXdMvem1RhUzE2TljvZchkiQbgdcvl9J
T4URigioLD55O4zzKb4jpM0LgIwBHBvEt7MXfGYwkYGSJhCT2xRea5HD0aZryW0hfHUsCsL7SJW8
auqWAxUiJmM6zvjikwsU6/xnyaHtC91/ojzdnBHtGg80GRgsokl81K3JkdvM0pUGtFwajVeRu2Ou
nCzgHzVGp4gqfKo6Hi6n7mLnubSyZD7QdYm/0+DXp68fPwlvF1NMC0g6WEbk8jDoLEtnj3A4oFSQ
iY/i2SGnlQo6WBOlkR4yPSsvrKimH6ATV4L6tjU2RLCj+/n4C5wIlv8ZvvIN+JGJwVY67kRl4XZ8
+yjO4aimPEazModRQ1xuICRF5OzQU/g10uFntuXBJUb6O2HWpDylYb2srCIw/lKhQv6TliqSmC50
pOFGSq9ym5lD9yOP2QTXcOz8A6JQv9oQSSV3qksIIKw47EarXM1aBkfJ8LUNhDMr231ycec/LxN2
7IOIU3DP2Q5OtLcXpwAw677VvnAyqa7otOTpGscg354OAcbq0eh8LM+2eeHbSfhMFCrtRNuuE3+D
A8s3N4Ob4wEvdMv9MtEZ9fopju8xAbYTMyWBrbybsP92OWuK7itoNExv8trT9UFcRaNjk1wpaJs7
EJgSEC54sOjlKYA9blnfSZ/D0CcKmEV08Jteyja4Yrx2eBUl/1khW3h7xakG7YOgmheg7szVTKYe
nCGKZumdoUoAOUDrqd/yjBVXaQ/OZacK+q7U5Bxr2soMx83Ht+BsuL98IQcnrVjstwKhjL287b8t
dZmUEfsMqPZFiigPoJK0+zh2cyKYOuFX3mha00Nf9cCCFeJ90jDV5PiXLoLqiG5Tizp0YFAdr0Sg
3J+kO8XtJibn6to2E1NsuzLJftaRYlSpyiq76vq8Su/1wRk5Xy0DThaa8skoG/VVdfTr8cvodO9O
/6sGjJpmvY4XYT0FfQRsUXOSdNsQRYLavK0QePUNxzfVFIm5UiXyfW/KRFOCYGxIuPBnM4rIiBgX
SHGf060jBrkL+ZODnNYZq0iLfavgj6WnCaSRSTPY53ZX7XF5IlVn7M9BUvkwDwtw9hwUEh9KESwT
KH65nbnykE8xb0qHGeQSULZ4aNyJjrAqOPuggQMmt+oz9yrVS4g+5IOlIERaglSYCqJ2x+IAJWI1
iY5x0+nG/n+tEzJ4m/57vun98Pry+lYotPwDv4RCSyqjxa4FBdm0DaUcnvNfQiGh/wEfGfisciBc
Gvhg/0snZLl/6Cx6lr0s/axRBnXC3zohpf4wTWx7oHgdgKkUu/9GJ/T2vEBOGl+APRWOp2Paui7O
FvkuJdXUHaBbayWmDka79i26frJZaa3uQU76P424sPDmgeT/ZIN5W+r8+miqdUzwlN2UvcuC9dv7
b2DSc5ukxEhU8yZlhiyvor6JPKcU+cVvt+MdKdH7H4WuihVfWfygbz8KenMojDlXa6xJlUfkGmES
VVl5GlD0T65q2Zf/s2v+uqqTFxu8AKolc9l4frsqEZD3azZclYhCeTF0avJkJadPtJXv3TZmYZBt
ydRkoz6rhLosCGLQi9j5ZiyMLYY5Oo16edF1eXVgPknAECGJCIW7eBSfXOHyt/9xhTbnK8sQi63v
rDLpGH+lcVwpmvJtQ9aDrHOqkrTY9pmpEfsExwPgSffJ/vXeLURMitCLzQI56dnT4qYDbiWLT41a
OFsBaL91RdrKngDD5vDx0/K2NjjdQoPTjcV5FvEeFt63t9BpAXaIDOhHZUwMV+rONLeWFdq3Vk1Y
nzTYDkInJTneqccrv2zMzcef/84jxIOzrAcGl6uMs5ubR2EsnJSb2491fDQKlx43N7P9TKX6tpz+
dZ0LLWDRxi4u5bPP6XVkFKSuwJec0/lQtqYOr8dqLss8rFGAhM7+4+t65xYaHMcokMRyKFPnv6s2
JvRwUA7iBzGJFWPUMk3s8ST4fSaMfvejKNMlXnjLoh/w9hamnKwg5MEDGofqr7Qu7V3gpO1tqJLP
Al7fe1hwHUsA/LpBtXz2XPowwhoE3vyIk1NuMBeJaA11Slw5rt58zUZcLetBleGjnvhE1vV65n38
q77zOhoAOsBmw/FAAn52F5F0CiYLHObC0tC+un4XrZlNTYeqzcaHjirFc3yQiB9/6DvrD0+osPDd
24Jt6GwNwCuA3O7EW0ITuEItGK4zx1TbYBy0i6TUOig+rtqWXVT//PiT37uzJrwNxLPouTktv72z
WR+NHVkUcg0cFjCo6PB5pAmROWTVffLLvnuRjHBoc0gHSMXZ8yqaJWiWhJ1lsFp4QLfiw2iN4s+y
6a2rrJsiuHFAJrF4SRxw//oyWX1Mjpt09HTn5H74bRuJIhkHeqnI6ArB1zVGFHsNmNtNJIrwk3t5
djI4rQOkRS/naaV0zkJn18mIzU6EzmcFNV1Jt0o7Wk5zt2UrhRU1pZcU3wYw2Mq6N7NC34jYftGQ
cn6y7J75Bf7+HvzOdEBYHWBuvL21hFz0/RzyPRD78Tj74QNjFncThYuKs6wIX8NHspYMptE0EB/Z
6a8f/+jvLIiUaHwROG0I6pei6/e9u+W4BntLIkrMW84fmkqOZkLVbskx3yYmsaoff947z7IJvgYG
ylIgcsx++3lljgFeqoEHDDHlFlus6TFqjZjFa84nz/I7y5SkDKVSwCxDwXd2aXOv0X2mC7pO/TRY
F3aPj0mKabi3BlC6hONY+8ruy1e7HNIv9TJT+teXiu8CMKXJ+cXV7bNlcuoNvcm1lGdMAR7rJJNx
dIMTYWTT3+eP/5aG8s6lQoqkLibsyOS5PVshSszFOW4xubbZgr5M0ow828dvFg9hs02RPjPB1INN
gkQVi1VYbT6+0mXpOyuPfv946+xtAqOgQeoE2tfUyyMbwEmsGmReH3/K20f1VKnTmwF8tDigdF2d
PTp0q4YynMxyk6ciWplGZn1jNm96hUtGDa3j5BPEzLufh5uBHQbOitDPPq9Mc+bxqVtuLOziHiK1
wavLnNs5RM9u+CnU5e09PF0e2Rw0ZvAuiMXB8PbN0I0Ao6zdtWRRAu+PjSTYzrPxnJTS3zZohI/S
LQtwMl3gMWCVn6yIb7fUvz+d3U2Q9cBBaznL/b4OaJ3Ad4CEeeMrrFKhycAoMazmgmkK5od0EFi6
GvPm4zv63ocuh0SeXENyeDi7ZNHhAjZEzCBCgL5GnZ9u9AZkjavPyU/biROGmt3wyW19u8WdrpRG
vs4eJ+g4/mPe4GMSdABAo7CqSBZASa32uGWttV4hIl21NjBiNyC3KJhL85Mf+Z0nyuXtBJ9B4UQr
aPlqv+1wnR+1EzbxepO1yFdbopYvsUO76HJswZxg1g8f/77vXarAsUM9yAXTWX37eXaIZsAwhnoj
9AWRHAX2ha0G4tZGy8JMmlZQpU2tvivRi3+yzr97qQCCOK9Rj9LVffvRaahlth9yayd7iI92XqlV
2LbjI8mE9iaexs9+WmHwB/+zBv26rQIWGblGsOps92wJ1HvDyvOAZIiyNN1tngHqwJo6Q8tRc/lQ
2BYYp5KwbrL8CAF8ZZDk3sQ+O7qJy34j+sH+rGA8KzJ+fSUYc3QZGHEwOjrbgMgWowM2N/XGzoYH
3i9n6wb0GRB0onxwDcZBtWFdohRDrKODC4qHwQQwG3afLJxv99xf32NJF6KfDd2H6vXtvSBT1pR9
KpvN2AEmJulyvkgwInrCKqJPXq63O8GvjwKtR2eHYSxFxdlt1yA4hYRxtygNbfdKDkax6/FafP/4
uX7v4VJ0os2lTbQcQ95ekGCnC5n9tFDsReYZkZtuwfWKB4iBeLpQFP670vTvy8J0S9NcnjyObz+w
9cPKZpLebsY6zbfdrI8XrmMOh8GMw92/vzaL4sjCSWpA1zt7jpnS0+TsuFkpaKdNqdv5HkjRtJJI
KwB0ttX248977+FAhCt0RocWDr6zNampp2woTAu/S90P285W7b5EVLn2DeZpH3/Ue8sRVR+8aYmx
nDbK218R1yvdE5izm7awDK9Rc/61aJzkSyoh/iTU61gFUuBQ7QjH7OOPPjX1zpcHBjo6537+5Zzn
XoENt4nhjaBKZZZzaFygGmPEWGey+3ZraBgsiP/2/5qisNmH6ezq+5aB7fb/cnZeu3IbTbu+IgLM
4XTImVlBS9mfLJ0Qsmwz59Akr34/rYN/L3KIIZYBJ8Cwa5qdqqvegI4NGgIxRLcPfax2aPUBj3m2
c4S/gHLG4aOp9a1v587sHuyknXSARxjodpvVwI7anN0hoo2NDuATcDe0Zc+d3qE/rSGRVsYfpmga
PqiJYvxMurnEHQnB3YPvdXuceirqofQpwKUDctgsi9xKZwqZtK+dOIMoEQ+hfR6b1AKJq1RU1+MF
70WUejvvZ90qdtANdCdOLnqLVy8v2z9o6hr/u/+bbr8IlyfvbpnRky78Pm5f3Z5mXTdj72BwELph
f3Fi/ATi1OkR9xb6j0adjT+QR3Q/FW03f5rrxP5+P/zt6pV3N8K3DrVbkodNkjuatSG8qqPgYTmN
b+GY4ktoyFXvBsA8FQjfJcf0XJvb8mCLbl6J8vgBts7pjZaJVGjdym0u1FEcE4uRM1/GfoBQtFy5
sFTjCgay/tdRFvuxs0X0PHkhGtrGaOsftEQVf9z/ALcnhQS5cK4Dd7ForG1O3dgJtaUq5+psKLUT
mLmOG/KkpR/Qx5kf/0sojlD8LvmG29XHLq7QOCJUBj79rxbkwjns2g4vcQdR7fux9ubVppLkstRd
ZBU3G00gUmOgTFKfsQTssCqGlQjhpbcdLD7c5ddSLM6paSZ0RvTGQ1TrfvS9Rc11yQnswfclJ1yf
iVNadHPmxbU02dSfQzt2/USNcHvB4NPP6AU/8IpVHjIXdS6z1A7gBbcXqUdxmRyYSZWX6SYzSEOr
cVCHq8/p4Jbvo3pE42KJbf15sdTqQYNLd3AF7AQk6aaZw5cm3PahihR1T+NTwcTIbqOHpFFGH9Cb
BSDZmZZnEG4IqN//wHJVrg9+lAI8WHnyJEUZeTO9oVE7Igm94gxsuAbVmcYvc1o41Om68BkssnoC
fpr9hx2rs5QoMROXN53cS6/OqrGqU4iMGeZYPRLZBpj8l8nokPyHd/BJsQbnqUGRRguwRe+CtOqz
9wgQir/vD31nw3LTYTJIqZY2wra207k6ogxRX51bc9RwYRnxUHGm4qJbbXtwNuzMK/czrXZ6a5QO
f+OnXo0X9Jlcpm1zBrEV/dPpXvlUhvoEJkZtA6tLl+ZgWvfORJlj8q6RNZ4bq9Uu19GAcLHZpQYM
Q1Vpejicbph9hbkSzic1N8cfDWdpfU6oAV2ho4Q91jahk5/f/JUNWWXCFpXCJUDA9VTzb0ZMMbCC
4ewGzZx7LT2wydQCI0T5JrgfbGc1M1SLVfVb3dvZXMuLa4wNlBrcpSFAvQxFYXxcbGE9oAD1icMf
xTqMah7ux5Q7ZLODkJ2haeIZ7FqUuNYDtGDmiGSWXjdZo30UoxUGnNzFr/tRdo5hyjrEkM9yatyb
kaVIGyXWbNXnAWsqf4YL9hRmaJItDumYD/YKha50Qn3yurhx+h+WL+kvJwTdJympux5iadhtbE0O
+bYRdu+KOhn9MR6lx6E5aVc7rhb7YP3uTCRZhOxkUmtnBW+H249g8IywPrsOJPMaiDJ0Vkd8B8b2
t9qhFHCKRkV/+1Jla4JghHVPbd/cXDb5qC4q8G+G6UDeKTLPfd+LpfwMc8398/507hwIJEpAEQ2p
Qs+3XX9Ro+60Wskc8kcDolTdZDg5hoXyrCWSs2pX5UHGsHOPmo6nWZZmki1BbF7HY66c1MV46ayn
MSBMk43BY3R2/MSIbaDklXjXQhniounD6bzMs3NQy9r/AS6vGkqGrKPNgK3RQQLV4gcMS1j+QC4M
462Gd4zkcr6rUaE+WROuPigxVH+mrf7t7Z/bBcqAqTPtTfKJ9fDTIU9VMXQdUC1aRH3oNvGpq2lL
jyPqphz4R2iy23qL7GuiZi6BDPyDdMN9fcM5BRU2y8q9wF2wX0syZKijaULbQ5m+lmlpPI7xMPnz
omD2qhTp/+ZBSdB5QwawUdzxw/3h3xxR/Bh6utBJVBNoybYArWaiQc6k98Bniv6lnWDJgpsyL2+P
wjORYxCFFl7MmzUWelk5Z8J2A5Sjl0va48uJrNJRb8riw62OW9wRuEfpldI4MNTtfVIxRn0B5hpM
MJLh0rbFo9ZaQupBRA/3B3QbyqAqqGM1S5eCL7c59urI4WizVR16eFR+F+yMP9y5cwB0Icb75lBk
eya9WjJtFZjIerl4U9FTcpuxO4N4jEWokuBxY6QRgECExVDevh9Orvf1R2SKgBSTjeBfTJ96Hc5q
pTGgMI0AnPNfANjGsyXm+tKODg2QQigHH/Jm8xOJ7pl8rVNC4QRah9OyOTIWZ9LpusRxkJQYBiPK
239QhTW+IPfXPQH8AS+HXOaCmGKrmNf7472tNcqxSlt0UPQWWa7cIa8SMCSCJe500IORA7bzIy0E
KOugC/oNAdkBWWOzNb6Z0H3phBXNmAEGSmeSYuDFMIfx4W0PLjh5gW1mgK4b4BUVhS46m5sJF3Wz
ZFpeYCnaKeYPF60+OHtR81GP8s+z0iHSWXf9P/GkWQcrbWfqSUVxrwbCy9+2aKSiszulb+hD5ah6
IlNn2EGjRv1zahvKJV06++Ds2fv0VCUoTdA3QQHL3pyE3rAYwzTgOEAZjYJJq4GW8YulZffm+QCY
uLNqnpcTLJUxmOnxdEiVYuHgq2nY/juqOtW9+6thZ1/zi0CCGHSuTLLF9WIA4agXACZVhETm9LFq
oMDX6uyd2eX9QajbPFzCabjmmWbK79x/61i6XmptpLpzYNCdO6duPJ6RHhmf59EsLwWq96dRGcvz
sog5SLCh88O5694+5WSnHi8dic66mYERcrQzlsYcDI7WPFYhbAEd6tO5RpzjLNAmPDhddrY7lURa
9lAuUKDbooiSLkctOMP7yjBx0HKsuHnRoJ08dS6yC1pnGM3ZVDysqzR7Ekiuj4p58Nl3FjmgBZnu
UJGmPGesv3oaJlRTUd4KqIkhe632SKbjOfYHSqLLP6LCDO/gE+9sZ9TVqEijqIA/znZXiULPZi8M
IekpqoifJFXvyUBKyPIhdjatTyPIbU7Ae2GgDCa8uoMB73xynh7cICo5DkOWv+/V+RanFigBN1YD
BUmZi5oveHrN8DeuNXoS1im0nPYLjnzhFTvNxc/n+D/clSQYJh/c1YEVbD+AmactyMR2CYRATSod
UK+otAhOpYG08P3tu5NbmSolX4kZI500trnkFI155sHcCiaUyqMgqyGVC9Y+gtnYZ0Rp5nzvSqMN
XEipD1nu5SY5lmZhZIEpg7D6+ICiczv5XGkGdUdQ9GQL29LnTJlPA0puBZYZ1S8RUlMPZLTtaRiX
/KksgYAPUAVhmJRHn+I2saMyJW1OACVyuGxrjhnyGRYcYQuOqZk8gOYfnxS25AFW9nY3kQL9Zpyw
uizV2pxhiD93Rp2YVsC20r+4UaNf00Yavxqog2eZFDe9P8O3BzThJAlA4m4sfduYVWJEzHUjspGB
w3atDKflbBhI+TPT9eU/hKK2R6EPyVQyvfXGEfngKm5e2gGXsea7g8u+6WLHdydUXO6H2v2MkoZJ
iQITmN/smld7dInaRNHi0AogCLybhjS6JEZunEc3HP06SZODcHurktwOKDDNMlk1WI9M1ZF3tDVe
d/rc1F8BBOcXtm7t95DePtcLuueFZoRX7G7Sg8Nwd6AOtS62JhaUW/zhQjcVGQnBN0201h9rvI4n
EasvZd/lD/RLjroxu/Hox+AbBYPnppmuuVU4R9TBENZPBeQtyLleZPGuy/GUtZO6/fv+RN4ethTW
5GYH1QMfb2vjkxZRkmsZ8YTNB9Qj5IHi2WrfiaUwkdLOcNoeahsNMi977CGUHSzZveHS+KTMJemg
lr7Zjsj9F0aW83n1esZJMrSMK5CmiKK8Zz4tU3TUH5dbYJ2qwvZRbXzzLAnY2nYA6llkqNy1NmJH
afuS08P+onS2Qe7Yh4HR9c4lsqOj/Hg3KE85eA7wSSlZrFevgcAUzsuVHYC4NJ+8yKj8OCV5qt05
xMhjbK6iRpXq7RPr8Kzkzc7LD7bdOqiGjbDXiNIKOpTOW39ARuvSgUkxT1o82v9malSMvqolGeCY
BEt5s3Xir/d/wt7kAgCkVMotyl2+yZb7eBZLH+tWoIa99VRNxnheNCUMamXpg2Hoj15Ge/GoQ/Eq
4xqhGL45JTzMgPOC0mKg6Mb8S0Wb6QLas/qugaw3Tl1WZX/dH+DO2U7ZC5yArBHYoMfW3xhpproq
BsNAr0BDeDaek4tFynuOnOHX/Ug7Q6NUYFBvp+zDRSIvz1fnbdoj5wD5HBkyYNYpgifVYiXnJEGX
IW0Q8XlzNDDXIK7JSgBtbb3rqixXpiVRHdSmEK4fEC46OUiPwhlFqLFDJfwg6bgdHScQFBlw+rJu
IG0xX4+ubZC2spUkOk8IaF4cLmhfpIriFyn+ebi1jAdJwG886PoYsEHr0OElt+cps5UPrvPRRS+d
x0JbzvqvyUzcX+7SFZ8wAlLfq4th/iiQicJTOY0ek3posmvoePFFLRLxjlaESqOh7BBDCt1vJLC8
d+9//9tUiBuVdQVtikScmVh/D89Q6ImXcRjYem4/sDNrX5/RFrkfZe+rs1NMzn4ucvL9dZQOAQy4
GOgGJqlA5rGr8IcpnK+F43WPvdIfrODbQ5CWHBeMB2ZIAzO02SsGvT8yxy4MMkR4ocsqnu9hln1S
o3K6xJaDumxcHuFIbzcoJSHyBmaZC47dsx6iaUDwjW2pbouKF7Yl2BClWWReSDPe3K4htSNrJkUB
CScLbetQSOWhm4D5yDnN4+mpjxznZNoNLtM59hOZUJvnpUJW7f4U7ozP4m3I8QM5QgKC10HxIpvo
utkJMDsLbIuKw0MknOFL0ff9Qf94LxS9RQdiKxvH3T5DG6wN4yzUYwrqmvFvHdqYutlwBdgK5pRd
749rb4Na3NDE4SXIP2x2AC8/WwhR4udYTtU/tT22H4RYBpSf6VFd1cKouajNOfYnV29/4RCHxXsZ
VVho4Ol66nuuGgR8hj/wPYlfpPTy+f4P3LjLgtMgg6AYAoiWXapS6lx/+SrP0QPEcOc8jXOO+ZFm
JE+JXisf0sSSvGKRY44zFfpHNILq9yE22C8dUlLXBrHAl8ao5g/IH0bgK8CkTmqLoVNatsMHXYnL
77qlGDo6YAa9zEaZDtbM79N7c/jJ5hdkCErpNMA2OxHlrwppzD4+D2r5parV/BFR6VjSpGK/RDjl
FBddf82GGqckJ+uveLcrkBMG931e6tEZzEh98DVvTiLOOriE9ALppPPXTYIkMWIlniQmYpyo/URl
1qEkaFJBxHzW+GypYXG5P317AdkuXAA0rmRhZz17YV9WmI6ggEYJHqO2uDOe6kGfENgpq8d6jI/W
883mgetGGPC5FM9sztt1PFTZB9NCvt1H4xKJIegqwBPAIyzwtYP7Q7t5KsmGn4wCHcEAAbf5liS9
Soo8qemPorEwp6BK9K+mwSykMDrQs8/UB69QRFBWXncQemeUCFfwiuDBCx50m38pPMa6om5MXHIG
9wxNCyVw+ta+aQ7D5/ujvHm2EIH9RxnQkf3xbRfX6NOWUhSECzvBCUsJG7zRaQwGdeEsiBwIhE2K
ufqMBv2IdnlxBCy/LQQTHxMEthCMAfpEmwUUExHcUEp8KD0IPKtDgu7UmD7Ujp1i4UP/PAnYR2F3
STShfUXOf37JnLp5iLJQHKRrMthqQ8sfA6gHSiW1adra69VVg4LQnAj2S6R7aPWhLhmUXXlkSbOz
Z0gWWFauIRlqW86W2sSjHjqV6YPlHy+DhzaxAmjxhKS4FyBvevQ03B0VbzVdskXle3g9qhmCiDMB
Y/YNOgqPoozKd0Mz5gff7iYtkd+OR4MEuXEiblNPTRTARJC4RzDXCP9GgJ1nYGKXf+Hsl+Kr1Ovm
R+RgnQOC8963lCQejcoCHPWtuw/emXR4pKJ6ovX2n1IkHmFCu1Yvi9lo6bk32qPa0H5ENgu1PYrZ
W5hdqzcjZuPwdhokSk+FiWS4GiFyVBgLCPUUgb77G/R29gyuRd5iFJGhfWxbm4XuZIteEk8fdOVq
4dH9SLvRutyPcjt7RKHHCFIFm3lnS6RBNDuKKU9DhkJ++gN69enZaL35vaiHHOAmwjGI66uddYAj
vP2YJF14mJjsBA6gLZaOVxB7emArmNAJH4awTR9MpDfOiRuqz5abTwfDvD3TiWdSoXF0h4vb2lwf
dN0RTuk8QNMoy51NZyofB093zp6GcC+dP8pwFp7oFTJgR8mCzGPWZwuhIZUgZuI64PU2Z8scmYoA
R234lp6hLd0Lx596Sz+3nVMEM5jkU6SN7aUYJhFYhT5dFFsxPqsW2N37U317uRjIcVHNoPvEXt2e
uCgLhjUW3Eg5aGN2DpsGczWtd55sC/mR+6H2ppd1RVme7A4Bh83Jg9iwUPQQ1Yho6K3AqY3Jb7VZ
edAtZzxpXS8Ost3deBbfVjKO5cN0fdJ1uaEJMKMsJxbWOVIKPuBg5+8wFHRhyHbzwfN371MCHGFn
WlIzZ4ssG2xh81xAxCFzcbrU1DQPZlzDz4OmHzXn944Bydum9A0TFKzDemhJp2S2URKqdaLhjHDk
GBgl8nJvnzCwCxQQSWmpDm/2RyTmKA4bRKMEHF8UxHP7FCOIj0xn+pczYnV9P9zeqQMACXwVDSI+
opzPV8UYfFczvXY0iK1d15Bhpdo1z0oFtmfbPXUwu/1OK+2DRXKb8VDGY2zsAqgidKXWQbV6pvnr
9CZ6wBroaCX1ho/TPA0PqiN4gJTV1H50lab4n4n04dOUqdOf90e9dwhBHCbF4L6EvS2/yqtRo+Yy
exkYMB//lTjI1QFS/NAkV03xvK+8d2seM6UXKHYtPt2PvLc/qNWS4HBdOgx/HdmYEMm2Bd/bzevm
0pl9g7pohcxZ1PenoUMb+n683yz77aFHyxcZB83lFtuKSZU5xtK2GrEhsWOKTzpatbAlo8H9W7g8
fAO9yPUSgZDQLgIbSTr1NBdJ+V6dxupPLSzT6WQWdY0d81RqEdaDtcOjKsEM6DQN1Yg8fJxLW2yQ
ed+6xNb+zSk6937ZIFb8AOI/62AoljVVEttO/zGcfvqZ2VOJylKIm8zJSpehPNXLWB/AG3aWmOQG
gWnjXCDt2qzrHuHtalwgiDf4G13izLZPBpYi5wRZWj9u8NibPbvxMfQsTmiKHeGGbt/UJESU5/EV
k8JA9CXW8+wZnVdboYtPxILK7GxgyYjtQKv+ErnWIUydtsOXXgOUejKtjM9RJIb+tdFmG2uYPjH/
rFykkLFjbBvUYvH4+mglQxOedMrb0ykRA4k3aC5stiNaL3CP4kIcJSQ7RyutYTBPv8UNeBqsh5DO
S2HFLYmdo5hTgE9o/gXFt+jEg3w+31+le6EsOsagEuj5gbtZh0JstK41NiTrBtglU0erRusWbo28
P6jP7hx4khv0f6E2F2KJtKCGnBlJgDVoz6Ne538u8ml04hWI1QuI1ulhsqrlcn+Eu2GROIaEQp2C
/G49QtOMkFNJGKHb2GN5Ms1OKg2LoUpOaj3Uf3peopxDs3UP4u58WbqnUsENeCEFiU3c2O3KKeb3
+GprFA+ZlEase7d5F+rqr/sj3I2EaBZPGU5vzpr1CPOi6nA4y3gxx04JIHhyLp7ZtDrusXbz436s
nauYm/H/x9pkGVNZjWWEprIfd7n6ZUQL50ct+9L3o+yOCAdUaiokjdZW4tVUK1fkeo2yhxY1oLgb
7/NQ6SXS9eERV2ovlCZl9niQSvbFZlUmlWdnIYhC36hxnEGtqLgA1ckesOqJD0rlOyuRvIJGCC08
nolb0OlYOJPQ45DXzNwCekLL4qK4grpuPUbXLG20z/NUWN/vf8q9CQPbJhcGTS3ewOvFkaDq71Qj
E5bPBWsxGaHx6qDm70fZ+4o8r0koKGgyaZtjhPLpgBcfQ+vaVv8eteU/dak7n+0m+w9rnaGQpCA+
RYVrM12GMwJQHScDf4cxeamshltEj6I6WJZQOZivvUGRTkOl4yzm/bKJVUvFCNS4DUwIRR9YKrC7
fqCoWc3zEYl3b5ZIppF1MeB9069ZzxIGDwL5fM5GDf3dy4Kj3tXpwzcjHanlSc4uTGu+Eot+HaVG
KlzYKGL4Tt/+RdbXnItMXy46A/JHewwf7i+K3UHJ2qgUGebZuRmUrXizWbsD9QlKpe8wfOG1FeZO
qAb34+ztKxj8/xdHzuOrnFLeODqOZ4ZvCHhayJnWJ91EStvB7QFJDC9/wqjCO6gd7qSTPHx4RtNa
0FFo2ASF1YLJY7kQtINoegrDLvk2JnOPv5fjvOS9W9UH75O9z8n7hGqP5aF3a2wSq1TLunRQWfot
srGP/VL/LCNVP3jV7QdhkUh2C+T/za01u2MhdLujwlOM/ZPXpED1dYzi3j5jkmCmUjajbnXT5tJw
b8RCy/ABMiXvUJ7B7yFP2qDECgKOsPssvPDf+yFvB0alRae4A/4RxeAt/SDVer3WBGs/530QeFZt
f9ZGw/16P8rt80bWc3AzhpwpSyybcxCXBz2OIdrCInHyq0i75VlPE/d9iV+pjyF4c6rQnfCx6xnO
9yPfbgIiI5JJQZnDCubYehOgFlELYOVMnFsWHw3FSL4Bah6eEWJtHw0zLBHaB9R8P+jtJqCQJCuP
EkMLEUt+9Fc7j+omJipsPuhXQj5lLBcenYMGvNX/WXKLXv5LOOCc0jZY1s3W4bQkslHtkeEqu/UN
L/H8kAs0mNL+14zPwsEn3RsdpyVC2hyWwIvkv381Ooxv6IoubPFsHGBbAcsL7BhTFg2i/x/ZUCgH
9dy9JSpPE8mLJBHZIqORUoaTE/Fy4W0V+XQ0xYMau+ZBC3ZvoYDHoDD1u3CzLYGlLWJ4UBBBmnhd
8p6Hr7gqIk0RWxY9HneNG0CdK4P7M7czNLpICIpIwiNIic3qBKTr9RCypYlmJJ5xCIzP3sgpcz+K
PHPXL26wXzw9QTlLRe5tImw2jl30OVGGYgZo65TxKTHt7gOCX9mbHzPkObKEwn9LNXXbixMUoka7
YKPrqRoGijGlJzfGqcVb6srXzHLwJ4yKDm6AnQVp06aX3SqWyE0DsGyWxKxLLrrYHL5rWeQ+0dQq
vymKQI89LLKD/EdOyvpzSr4sSAt6VPQ4tyhexypo2i4zWmAYfX00UzGdIR07PsowkZ83tfBx4iqe
8BQuPrt4PxysmdvZhBxB7qDSo4HCam2ylTwe8V6dHaD5RSR+uHaoNgEi4MV5qeZoOPi0u8Fk0YIJ
taFfb941hVgmdVhKGMFN1l4bDAXftctsX3mlatf7q/SWAYECjen+ptBTPr0RjS8VzAUwQSqCWORY
XpfjdFbZEmcvHebnqJ9ww53QQJpiC2KwMr0zR7f9eP833O5H4tKtkrcU2jFb4AEoGqzpFrRw0OKd
HlUMt89RssQH5/VuFHnXknCS/pnyo786QHmNs0ZztwiEPvQPmP3CX6fFd7Drb3eFTFSg0sjiHqPS
11GMvp0w16aIZnSUu41kGR/1foyeElvMxUmr+u5gAveGxRlm0Pm34E5u0d+R2SGUDJwgWBqj/dxr
mf0y1hh43p+ivWE5YELAr+hS33Lz8YrUQd8WJ1DwchkWLRMSAPmCvLmnTsWp16KjeLf3Al/wVTz5
e15NFt43iIZYxHNm5SUHD/UNYdb5IbGqFMqm+6P34iMPkpshQimm9yUBdJTrbigSaoikfxGh9jrp
rYml9+D5wnTaB1Miz7WkOoLt32xy4kEJoArlohp6I6fmxOXS9SleRIYSJ5e4rWn8GMAb+JX9weG1
dYZAbpBYhmwjsEjgTm9ylYnjsULItwi6dpw9H0en6E/W0vTBWYYR6bqkKGm6zbk/F4N3bmrP+Kkm
uGad2kxN3/VLrP+BcSO6onOKJC6WmtSRppG+slkWP1H94PcXRfWNR333oNnt/IkK9ohkm9FMJ6Vq
DxK93S/HmUUDhhuWbul6cZQ1Ms8T2ylIisl+J1RnOFvY9l3crlMOTuKbdSg/HGEAZEiV0S0OYZgc
YxI8vYPcnn9Ywi1/4hs8X8u0x6EJd9V09M08OVK+24sqEWKA0vjzhgRYejE5pTEVQaVo89lbphr+
AzYnIYo5l6JXVGD6una+v8X3virFEgjIqDcC9tucXEuWDmFjK7jQWuiQtak+Bx0CnNQJyyMg924o
Gj5gzdAS5H23nkCxdDMWqtxvPYiwE84jDVYpIgxiKt9vPY+ZQBT1EHgHIyALT+tQCF0KU7gmbmQC
S2yHrlowWj3ePFkcXwx8pf53/yve3qcyILBFEwoCkhBb9IUyUWrDMpPLbIrw09bMyrsAdM6fhlap
3olo6Z6VKe3Q5M2qvxOv1TESTauDG3VnAREF6Ae8NRoPWwEXrwA9WJVuFqDF4AQYP1bBMpn1CbvW
+b0Xes3JLszyIOjOrHJ0khNSVufi26JbuqKHrOiauKPgyHwOkSL6umhOR+sFpMT9r7wbivoUosPw
O8jL1rPalDwuZ0GoqFWja9fl0WV09eF9Z7X52w8bEDtSVVTSnW6a9KgPjqZRKoQaG09ai7sXBUEl
vyrbo3LHTYpL9iO17ID1Iu7ME249qqhIJUwpzBCCKbxAjTLriuly61uj5/2yrWY6jxrSqa1ELCAq
dfQs2vuoALOlVBdPCQoT6/ANGZGththyt9LzfRwUlFtrVfe1OhwOCjs7dy0wU4APskPAIbA5wRcn
jZvCGvJgMUYVBllbf8lDlKqqsC0ftMLIr/fXy95+oHBK9mcDbaH0sh6aMVAksbMpx6RRr58Kx2rO
Va2XF3R/Fj/TigJv6LQ5OHrkIFYvFjmdr4JuLt1kLpYRZ7c8mEJjREK5yOcvkLrta1VmzmNmGPHF
yxwN4wdTz77fH/BubMpZYC+4+4FNrgfsatPcj/rCc2XqjeelVPsTmSGIyc6I/bYcfmYYaj0Nk30E
3NtbRFSOpRwuiq3gTdaBvbksXSVJ8kDtl+hh5u37R6pSQOC4OoKF7oYiW/t9TUrZpnUoKlt5KX2e
oBRon5ZCdb5UowNheVDDgyrFXiTDo5PL20TK9m8GxUebTNh6WQC2LvGXblHOYirzczo57eXtEwdp
FNo7yR6IxM3OKKkLprbKcYNEaPk4F2mL+2defG6aVrkaNYxlLkmFJkA7/XE/8t7NRS2SfgvhHZhz
8nh6lXMDO0WgUFicdIuiBbqXGpemVbtHd7YxbWsnjHKdxP02NjF+1LpspY/U2A5S1b2dSrMchhXH
Arf2ZvxzmGSybpIFvZl6j4Meo9WH9ajf5OVPzUUvm1bOkazbzROKjSqRJnSLyPsZ+XrgdaLjhVjP
xEygf05mN3xC98c9KKjtbUlIKUgXyToGnM91lL6I5inuvIzjdZg+lCbz6eITfOG2/OGEVr34Te/U
72cbOYuDj7p3sUjbB3hzgCWdLYpZlCMyRm2RB+aot7Vv9ok4T10WPVhW1n5L+9r96XrRhMOzixl1
t7jqkTPD3oEvGfjgMJD3ICvZDH7Imhjx0SywueR8ns9gQ7BdDYRK9SYtzSPC/96OlTco2TuAair7
63hJbmtRrxDPSq0c0zZvCbTGTi8xrokHO3ZvaNB/ePRTHWLbbkKl7eR0SWWQ9mBofvIq14bKH3YP
uV3OZ9Et5sE6uh0a56sU8aRrRnVx28q3zVZbwijC6HcSn6O2G556lUQzB8Xz5oQOCAYlGXkW0RvZ
5iO5FPnysCgNirQerkJlswOVHy9FO5oHK/RWNEDCPfiDbrS8prfnnteVJsXggoxVSabvepeNzckc
EoSnUK5fvsw09f4WUz75nTckNMWt4dNYlfZJR63jUghRHZyGt+cQP0bqpHIkwr7cAgpzVXHMfsk4
h5Uk/1qVlsj83OrMB1tQrjqFRd39EQ11GR0kDbtxqbCgNOyCNdi2eQc9Ktp+xGIQHdRf2JcnZ6AH
zrvBohTOaxuzwsEyvtw/+fdWFGwOqgRSBPAGbO/R+zKLpsoCU2i4Hy4iuzipUF9mAz+N/xCKWw2t
PE4B3knrfbmIIeJ/yjS3oBsvlpss7JjGxsikPfKfut2XOlgNFjA3tgT3b46crot7azAJJUy9Oo0Z
XPeeHDdookh9AG+mP759aPLWAmEDLBTo5npobWIPepk37JbS+hC7beVzl5cXt4+Xg0h7I+OhwOqQ
YM2b+2ouE8NVBCPL7URqE0FbWJoiOk1J0n3pc1EegOhu70cJESFrhpDBq3I7aaY+R4qDbWpga01z
GR2l+9C4rX4AidxbhcBepNy/5LJvG/SaXlHjL+o0QNoUy25Fs89WRqtr4Mw535+qvQG9DiV/yqtM
p0zMvox7QrlVpn3I+jC9IuA9/oetzDuKRiR4fhjrmxx84irUIsxvEA3Lpmev7N2XsEVa1Bqn8C+H
jqRf94d9+Z21IW1GpPoK5xbbeT20qCtx0R5xUKGL9ncYUropFsPBAwP+2Qyn5+1f8rfGNpBSHv3I
y6zDhahSYR5uJugANN0FN+HpIxypt/mewUwETPa7EEa2T7NiuwBbD7fNuCHKUNRjC1A4rPymrdMf
E/7h74GXHnUkdtYivATqCmSi7LRtLQwFPpeIhlyLU+tDAbN8O47RVE4PZUf2QnHhUVignsnttzmm
hkGtJ9ofSaAaSX2KQpxZxkjrOYspHN1f9nuXrKxjwqgiVyHb3byYjDiD7c2hG+QiVE9Yl2i/tFAx
y1OYSHWVHD80F3OCIJ489RqhmuSjgJJfy6EsfVHYw8/7v2dv6BKWoLJMeVptVURNuObCUtoEUXYl
+aAtefjCoYdGkRod4R93rlWHFindSlqVUEQ326LD/MouljoJ8ErB69pp2ktWD2Ct46QdkSjScG3N
vOXhrQPk9gEcANwI5QEUzda7I9Zp47lqBumqTbyzPg3tKZs4EKw0SQ+eqLf73oBaDDwM7judYHtT
4QDS79RqliRBMYn8lHTNeAawhldLBavf09DWvT+02yMU9J6srFLsY5DbdxpMYVBiPYL6C1Jx36j1
Fmd4g8r1fpTbFYJ0ksNbic1Bi3kL6Riyyc7htcfB1AsjKJq0QSurw2IH85fT/VB7A4LLysMMzapb
0XZRIjZXakoUkLErgN5gKgvK/MH9KHI3r2tCRKAqjP8Hq5DVvF4RaI7SFhzjKSiRpPqktl56sS10
p1rehteM/+zkREr5qWtm9+0LhEuc6iLZkGw5bZ4pMM+dycM5NuAGxsql94ZLZ3TzP+WS4hZRZvPB
2t9ZkGRDkt0gOyiQDtYjxXQp7KyeeGFbzECoqhwX5SF69PRmvto5nN6DCbzd4jweyPTov6LcyByu
A+Z1j75QQYbcpU14rSHtInK66H6I9foTzSrzyUiG9CBp2QsKR5UzjJc9ImNyAb/KJMbMIDOfpimA
OV+e9Wxwzk6Hx5VmD8o7W4+qTwneZgeJxc6uABz8/4PKT/8qqKq3YCQAQNAJtUO/ahb3mSaU8Ns+
jz7fX6+74yNNR+SfnXFDSu6zvBVjzXrFHHf+S9MEthluopSXRJ+VoCtYSmXlvJk9xjsQQBVbnlo0
Eq+bqTQRFaqmOJ+CzIKlQtdtDiY0yZ/IQT3qe5b79mOGeKRomAnIh/xmFuth8TDNKqcgdebGJ9Xp
zyYKlL5wUufgDt45AHja/RYCpO/FXbSeuzBUuhHj9Cno6N08L+gtnNvQgGSUpqmmPaCFo1xDTS1f
KgPH8/uTuXPE0d6T3TDKMBRFNusm06d0aLxFcN+JLx1OSh+mxky/3g+yszjxUYZ5jD4Tuca2HELW
pJV4uIpgiA0przgkV673OsiSuTl4l+wsTsh+9CzlwYYMwSad8ZIsmyuP09Mt6c632bhQkVTLp8Ki
35fXafc/pRjzg6A740P0gBKePEc1Ltz1BM6qslCaSURge5N3istcDdBa7x5SR3Sn+59Szsf6soDJ
DU0cgjrlF5QW1qFsqws1T0D3Z0UmPxSAcL4JReozVbwiSCn8H1SWduOB2gSJA/iI6sc63gziohYt
+ZA5W+5TkU/JS5xHNXzjKSr+aryhOAh4uyAZIL1ZqdPGo3nbcercuBGTtoyB1uKREjVj/5x0U39w
E+1EQXlOAoykJBASGethxfGSGXqjDAELFmozMIgn/InKg0N55+NRtIHKCBSHVbktGC2j0Q0at2ow
xoYwyKjFeA1FlH1T2iF5XrQ2PKgC7AxL0qSkUgT1Ke7Z9bAqS1QJTd0h8CpTvdbOqJzjY5L97R4j
baURgSy5jLNFKi+unjWevQxBb3XJx6jtwyelnRNOZqFRTh6cj0ibtAcztvctUaAgTUHMST4t/x9p
59UrOY5k4V8kQN68KpWZ15X3/SK0lfcSZX79fqyH3ZJSSOHWAjONARpzIymSwTAnzlkvLUmUgXjF
GsA0Fe5f8P7mpyidpod4hnY7FdMR9c3tnSYDo+4oSToZD9hCNTuvYearLgQ6UAVCOXHSPLUmB4bq
7RGMd2fX6K+AbKLexijmdnp4HlJv6fqSI1+K5qlJDe2axaQk9z3HzoK4xcDBuMTUELcP2mKlSutq
LGgK8/y9nrb9OTUr1AXjI3LVW0vgRcBbM1APTMbc+gyaVbHTpxWxiKu278xOtT57RbHoDCc2Xnyw
rJ9j42uPiLWfuwRRMi5483pCtyUSRPOmYEjiSsAFXkqI/pK4jg+vBenVQpflYYiKWVwtYhrYf+bE
gkGqTFVS2Fq1cj9EmfjvflGs7pR5ffVlHOf5b8Xtks9zbIq/iVs9gHoNTGgPMyVmw89H3ViC+xt0
e62YAaTAAFWG5MzYokQEgw2ZESV9kETUa/x4KqovGW2jiDE51/AhWWcIyxsP7tUtxwshOdUhhgog
aOXIbx4vD4/bFXHdB4IBr29TuCiwHgtr0c71MMz9NRlG+2JKjd1LOzJ8bs+h8Z/itLXtL1lsegcu
7PaeQ7tN7ighHHCsb/W6pzjKu5EOA9zjXfLckSmf5yhHv0pk/XOWONHBe7Nnj540qBFa45xZeTl/
CZxNpN4zLe0JvgpLPxVw4569htnbGOykP6CfdfAm3F52ytzokZOV4GBuHtRO0FbJK+LKxEkasA4t
N7DMjqLlPSvSVdKxpeeOq16vCgFQYNqAMQNRpt61QgL3QkuqPTixtxdd0hJJUkMebOKRTXAgllar
IuRlg0h3kzN1t/aDGTaZr3IHX40OkaaIURkGpxG8xRCkM2D23GsI/5EX862lGP8oHMRYCcmnBzus
oq/3L+Pe0qCpgH4JvkvJjL7+gDXca0wyERfX5uSeWkjJU18vK/jLDDv/+/W2ZCDC8aN4T8lmbatT
6oEDA1nV3JnxM69feKb4lL0RylweqUztOBkOBLGq1G4iUNisq52mEk8Qkbypg/qgTJ7jw3ZX+TUg
pMdmtqaTTpp+vr9AuYC1i4bMhNgYRQ7eBYDl6wWGWjN5vSpd9NQMgBWT+FORjYMUE3A/zTCGPdah
cC7dLLTv9y3Lv7y1DHMzuCKAfjR9Nyd08iJvWXK2cWgoqsK2BvUI/n90/7pvZ++4EB3D1SVH0iDL
W6/QzR1ngKKLtGOhQlzQR/Tz2q3Ri62ng4+557AgGsIObyu56cYUDYR5VOYQajMun5/CKnepU+gL
Urd9trNR/Li/sp29I5SEJ0ZGewb4wfXKlilL0IqVyWlpaeiEgtAcEq9ufLEs2sPco0ccx4PnC2M5
IlrbOasy8CLt4Nqz4k3IBzpD04s2I46Ilow5SSNHmiABK2DovfKdFmHpT049Xe8veGcrV1Y339fI
o3lZRgoNBuQ/yBTm87MWRdOp9oYjQpf9Bcrys6QM5disvy2LVhp1xqlNapRcJtOegbJU1DQG3mA0
08dnN9OO9C3kH91cCdlUgKxYEm9bW5ykE1YTRBwaLICZCkF01EZvw3F5PR6bJ5VOpIyoyBC2lKT5
NKoQyCY8c170vc9T52O+OOGlNQb9aOz05+TgdkXU9yh2E0AhiCg/8y9POMQF4dJXIGTszi3eWXE+
PIooNIEOJ9VbbZqUf/q57QO9c7on+KCrj8aY9csJ55B9XCwLz97ntoXAhv1PFJvhiUij+49eK9XX
3JqRhouGo27j3q1iko4UjcY3Il+bSmgYjUuV17ycerxIgimowfMWcGUFyCiAx7k6R0O5nOnrKwcP
6e2Zo8SMS1Rxx3Q+tmdutHurzxwHGiu1Tma/cbP6g1qqzehTsE/ea8vsao8D4z7RgeHbe0U5RiV7
oySKEsQWxSCEAWRkpvjbz7Z9WfrGeya7z/1FhOGrXSSm5BwfpM50kbaE1XavhvY04bPSWSmZ4XVE
HSjtaL+zlKrp/KwzjmiLdhcn80TAIYBjtjTkqtK0ULYMPKu9NQZJ4tmXAhkNP9Fb7eG+f7o9OiyO
virMPUDKOTyb0x4OemrCgxQUvWNeen3J/s2U0n2HYG93rgXDflbPIKiqZkcQ/duXB8t4KppzFE+o
nawtG5HRNLbHnZ7rZTp52RS+VAUvXRyOkByUWd1+ur/UXYOILdG6puIFZHVtkNC1mb1Exsqu0zw7
jPD5eZVWp6Kd9EucAA6+b0++ZWtH4sIlSgeLJoXMYDefNjI1hF5q/HGBDPpT0hrjk6fBwDOj/BTA
z5R/qgBzXCtRL765tH++2rrpyHq6wQ+gQ7JJZCM9bwZ6guR/tklfOUoo2vpG4eLDvLY/Zcx3XBgx
K9+kydCfNb05Qq3tHOLVD9i+t2OjaMXo9EHf0MSjPQKGpC/ES2dNR4NOt48QQQWtK34vgFa6z+ud
nbTM8QqvHAL0rrsAOkjzpLoQt97/onsLwttxIakkwhW7PbDjaNm1aIagsWnZhzOOZg4HlOBT79UC
GhQhqKLTmiBckWTr6wUl/MtaM4chUDMkU0PNzPxyhKewngv1FCuHLFJ7S2OUkMCBlRHzbcIyUbZT
bdXqEFhZVD64Co407qvlTQ1S83T/K2o711DW3ODmoA+IKNX2XBiyC9rqA5g/RpaJvuhh+9msOH/R
0vIWHy1g64Lq8lxeZ50x/3MM9847d4itgk7bAMMQaAltOFNhrj5lc2i/OFWSxlAQWPMR7fPud5EK
jpDwGdTI5b//JRag70Y1KO+HQE/69mEQ0FNNbfw5iXLvwDntFE6IE5EKg2AATCCl6rWpSbiR12h8
FrWqu0vbVYjUKZR06zatz00bf0qZl7oimzNxd1X35HpL/8TIVnuwPzvbw+8giKDeRkKwfXuamTHc
AaK6oBpyD5XVZLF8iNvsE6mtwbxi5Lw62eGds/nAZAOErtuuaowaXF2k0RhMcTI8Oq6gXikERTcr
VA7WtuORGRwAf467IG/ctjvUogKUN48iKG0DJQJmxB6XtEgDpEb6gNFCIDK9Kh6aJV4Co0iOkJc7
p4k6N9U4bMusbnPyB5tR2qRy6bYkkfrk5sZfBeI7X0V7eMl2HCLpHCBIbhmV4C0cu4GipVSTEBrn
sjbOQ5/Vn5ewSQ5IAXbXA9CcIjP6SXSE10fWanIzJjcVASxSy1O6jOM5zhONoqlSH+zcTphCrQYq
DOZdAHlvY7DG8cqCDowILDsuvgxLVz7loWd81PRM90WNNFWZaJNf9Obrq1KAvCmlUJfSgNp5Gxfg
KJwoEOciKPJGCxi5IdZtqvQ8x71xEDDs+gDJ5kcvDjgPnn/9QSE3hm/JovPX9l5zUbUiuhZlWp2n
LP7UV1b2Xlh6/4IvKgJhL5k/eG51HciNDr72ng8grGbAnFllsJIbX6QNrtu4VT4G1Qw7np8vHf0m
Vcunb3FpApiOZ6jS7z8LO4kEaGjmh5mipLe75ToxZ93Ol5Smrtf0CR1/YSBMZTvP7ozMzoQC2UkJ
4Yu6b3TvmsiNpREO3SqJ8/p7z4wSDro18L3Jn/zcnpSPxlyl7+9b2bsmRNbyABGKMUm+tuKkRmKZ
LSp4Rh9Z5zAUlb/MWfN20qujCfPdr8i54RmhcASwYW3Ki+Z0QNlLBCgcQ6CohYzYJoOoznBB/ttP
hfiSq+ZRCWBvfbxXICk4MS5v19qoWWjWYFfVGEDMMXEoh64K1MHW3w65dfQg7y2QQrfK6ZRdhm3f
Lm+XUB/jGZejidh9tK0+ST42MEhbX4xJvlJRBVuupY/5UWdo706APqUsgEvj9djEmOMym2YP0UJQ
q/DTRwTxQS264TIk2ngGU3jE0HFkbxO/h1o4GXWKvaTu00BtRHzOm7a6qLPnXiJhHLGK7e2ihbK8
7JSD7N2SV0g+ITHMlQgUMGzfkNxDIXsIzeGMKnhy0CU5srU5psbE+H+mAwMAgqKfx9nynsqZelg1
x0cY/V1TFItpLUNSRQtxfTij3mhgiAQAYNSF9aUf+uQUi0I9g4h9/QwfHV4QG7TdZE69LUlkwlPG
SudsVkrrXWG3c696CwrA43pc7ruUPccFHw4CiRL7RmNhvSoeILe0dCECBqlM7VzyPYWcQjjyynuH
kGyA0w49E+DrjeuKs4RSu+kSlJp28sFUcpuugpU+1Y4ZdbAIL0f3e2+7pHArs5Dkrgw8rRfmIhIP
YU0EYJYI7aLag3lpSvTYwmnQDyofu6YkvgHB1p1BETq7UakvIYGuOpfnDNHQzxyMgZqAlR6Y2tsu
0Lm0SCiSkjluPmMbujoawIkIvFB0jyW53SdFOVQr2F0QWHKbZ5Su7xasBEPX4sbQCAUVUxTX1C4Q
wLLFUPlJVWcHb9qeHwZl9r+2NvvUG5Xhpg4ABtgG8iujTO6zo0zun33OYKeixk6QMlr2G6eefh0s
C8DLqXfKIPGXbCxP674ZUlwUpY3q30JrmeCKejc8iAp2v+PPMVw52AzcZm3GyvN0KEcOPRPOafqo
5ZH5FEdd117VDIzp/Zu8a4w5LInVkBjkzbPSAvGqorkmJxCdGfpGbcVPc98qpHoaXt7/DWsAAuCn
hKMISe710jQIrFSRpT9hKNVbOxxRB5mMpyg/5O7aWxffDlkdME9yJGBtKdRSR1OYsQM7lEeBuoTt
I5IgX2JRKQew473UgNyDFJIsHRGfTfhhL01rlwlfsEbq6psywSzgVHomma+Ts+h71S8nJT8tU/7t
/sfcq2Qg0wgLNfwtUnl0cwki21OyYiTLgkd7ebZHRL4ra66u6SBgeB8U65oX5vS+qUXyHf6k8LmF
HHE5wdadnau46q52Ghl/qOFQ2C+5HZf/DoaY/7v/I3f3QfYG8OFQhWwPM/zjdap5vH+eOlqf0ngE
XZsr0T+eSI/US/YeC3o0oCwATMpexHrLrZLB1MbhUSpDD4Ja/MPF7mYY/nWwD6h6HQ1V7y1NQluI
dEEmADld2+tLLeEpmXjasxk2sdJOv5mSA73q3d9JApkopIUmc0+oGNemuLoxrUqWZjcpkgzIQLXf
oNQW9impkRP5DZ8gnwoXOiDGu7bpVyUFBpnCIPTT0vABEoL+odQT44SwYXy+fzz29gwUnMy7QK2A
N10vTAgnjsyRKrGQDfxIR8N6Kk3qaEWUIaztifyP+wb3No3KJlUD4FokDBt/J8ymd40kHWAvM5XH
KNchhC5FvHBJ+/Dgkdp7dqGeg+WAwoFMTdaLI5l3qtnEViVM8THL7F4JSAeFc7BfO3Zkx5XRMUYY
6Ult3iVH7+aygKw2sEYjfrSKuTnnYVP8uP/ldq2ACQCGQ55102lloqcQCA9Tiyy6rrqIKtYfo0Qf
vev/z87mrFPBAZnIExgAzZr82Z1qoFtxctC/u5WLAAEADdrPM05Dd5tvWKaXCA0h2KDWjXh+svNq
0vyqznFLosmz72qfVH+Oc9UOD0aVayQjQ8y0vQmq5E90rXTjrM5W96ipkRIHBT3nwS+T3MG96U7/
R1tqmuKrRpx86pMy14OwLikutBqEpm9Fm5XSDc6G8EVYGstpYI42o8yQmo9uRypxbqts+dzOeXtE
Er1z4eS4HywxJCRUzTYlntEegY6ZSPlGrgttQJHMnwy7Eg9mlZbQ9M9H8017p4ZwkHPzE06+7SRk
YWl6NXwQAeS4aeGPo9r6Tl/XR+nxTkBIaY7JWkJpCmLbyoPeNUUqapVuT9syiKaD+idaU4OqLrTr
0pZw+JEWHRzVHWcipypoQFOAJL/bvAALncXF6PmYKpweD2M6ZR877PnMB5ivD+Eph3uy8QMjAlHo
2pcMOVUVVLB7jmtmUQArsm8GfeGDWGZvt2QLQPJyymk+eXp+iXBrRRe6EpU07RpV+Q6ydEz9kep4
cP+K7xUaZdhC617yefOIru1YXp+Zne72MFAngxrY7hS9Fzmq5qeyTOy/m25kFqZpu2h8M7Zl/wnx
9vmv1LYV7WxqGTon93/P3j4SvlHWQe2IOYTNpQCxWKfARnE5BrWrJdL0BxCx/5VafwSO3rMEHxzg
LTlbwYzceuHNqE5quKCQ7lIR+yE0ul1QzGaTHyI0ehBs710JuZfkEJTGmC5e28qmKMs7Q+kCrVMc
7Y0eOQ5gRpEq1cmE2jb76KWKm/uQ/01/3f+ee06GEipeho4Kj8UmMJ27vO00VG6D2FKRGpn7HMkd
9HneaV5kn5hMn39jA2mIMmTr0BxlXH691NhSXFNRBGFErme+4igO1Mow+9e2Xh+c3d21EWDKAX6q
cVvShRzNazMbrT6oerN/RMbJPoVWLK7CrodHS3Ig3/+WuycGIC9McCAHaHWsl9ZSFSayxceYnQif
40oxkNDxtCcj1o6aHHtLo8EsxdEpIgGnWZsScBX1AuYARog76zqIOT3FtZNcnC7svyrYP4hbft6r
DUKBiV5qBbJkQEQpf9Av7obob4TllCmIgibPqRCD6/n9ND3XU7lE/lh005dyMee/DaXhYaVxG3+0
jaw8uih7n/jXn7G5lNTnOjOiDh8IPgvM+AxuwhdswYYSR7/xYuDuQLr8pE3YYkDi2BDI4jBDA2Hb
cErMUgPFmXaXpp3M8/2Ds+fLoQKW908Kf21fek0dUzjSyIDjWclOma6PL5Re1e/3rfz0WNs9RASY
qggFFYmI2uyha7bdpEwDU7CVY5/TUZsvRuI2Aah/Ro1td3yxjLR6iUvweVUxmY9GFvVXBk3bwqf8
NfWXNhscZhooulzBflefy9CyHnvy54N4/Cf6/ea3WpJeHvZPDvrmvdZhUSyhGxsYLWv7f7PIEddu
KTWVfk9vMlDboZlcZE4nrrqetZ/B53vfY9PILmjzpn8mtaEV6FO6XR209Vge7NfeKaSJSTqpsV0k
lesPWdbwBmnUwIGmtk5yasbQfQCzaf3RMW574FR2ahYYAIRERwH6hy2dekVNs4vCmYvnGCTIUxGd
M7RKTksCNAfCpH965rMf6ik58p47i2TcCVgxBAUMxt3c+LZaFgI4Crqijapz30xcdCslqAs0Y3Kz
Aw+zs06Yoxn3xsPQtt3OoprwvY7CZRYpDV3TtwfI1UtzdPyxqcs3wH71S5KpP/Rp7A7Si911Soo3
6vC89lusjtNVzI/mjCdRphxBmljFuYHa8qoK94iCYc+LUoWXGGqSMwjO5W/5xYuWTC7NhtZw0Usj
eWjmQfdLpx58L0XqWOld56SF3fghUnAxypggPWDMr5Z1wjItTKZ+IX8jgdh68hAEVNzT+kKMrn5e
3L550elc++Vw2O7bXy8pG4gNKUux1eF13LQBlU8ZViya8s4qI+sjM2DukzeinqLGbeYvy+wEBVTy
vmPMztlNw6MnYye2Iqr639+wRby6DHCQjkAnX+td+31SaUrbaI58gu+gfBqnxPvQpUX2+hyA2JTm
NPeGPGd7a7vQi5WiAD4iOjH6MG7ozyFh64GVnShAjjbQsqKYIDVc1scpgqQVADFWNFQdPkdxWqWn
xuydt8s4q+cwplJz4I12Xipmf2VbldqW7PevLapq0g1hp/IxzXhe/MJr1crXY8/89/5btXcpf7Wz
iW8YGYwRVKYWSQekvoxTEZ6bGuTNWIzNAQvY7pJ0UD6ImZAcbgPSXIuWSLUG7gOsiEGKhMKJmeuj
CuTeKYR/FXYZjiIiI5sCk23AXlmnbNVgEuZHeihjX3M6D3PbBDG+9qGY7aNhrN2vCJOP5Djjn9s2
j2tXsHUOPyu6VfmkzhBa9xZSZIgoxAfue/coysIBuGfIK7f5tbYAm+h7+lZ2BRd6iZqy5i8u/o2B
uzyIyq779BsnRFIUGcyjAPjfnMTRhUc6moiZjMYoYJYV5iktpv6jgXzm4++YIj4jYQGCvB3J0ubF
VWbZk9M65O/iea6Cxk3ds1MZR4PbezuGgBVM6/yXUrV8JX95IMwWJnlNkc6qqZqvQ7NEfyDpYb2M
pRZ+vr+qvXMvI3k5Iw5ByfbBJY/vnWGU7SQ1dT8zQp1/VeAuODgXuwuiDEZWCzkceft6Qb2qMGrS
8+JRxVMuqHs0/pi19cNYquGBb9o7gkyXgGKG6wH+xs2JiFApmTSXh7zOh+gC17rykLdp9nkxhvYC
TVd44Dj2rjQwARYlOWz4jOultYyiR6gVkCCYUxPUg+q9i6Np8l2qHuckNmK0epfwr/u7tvc92S+q
oaCQiFg2cbGdKnU9oZESREXmfmbMf0QgfKifwxFG9fum9iKyX0xtsxJy56zJakotqhsX0yWJE+Vt
XjlK7dtj7J2c3ireTE4JPBJ35wX3je9tJu8mVKbEDpTMN+dmqdPErBVw2lI76A3Z5rvcatVA1efl
TaLHRzrse5cBUBdTBrLSA759vZc6aomwwo7Awk2VYSHTmi5Kp76e1gmRNdI7OVuGp9yGf30oCN1H
pQ+GKNYeNbdG1CY7pHXaO5ecR0lNRxkCKNl6LXEIhxPaX5zLZZjB6MzzOc0pGfetpV+MzEDVI4aa
+v5+7X5AgGt0SoA9AZpdG830Qk+jjjIh0L3sWvfIUDASctRc27OCC+bYU5IE9bE5FSEEIIad5DQ2
pqIGRoC+zNyHxfn+WvbuGOEqnCWgz0mV5dn8xQlPCzO4luDgp3B0fkvScvIZ6pkj38ns3wmo5Jga
k6K8LNoNMBby/XywKWg4tWtdUqsqmKxxj6a+9m4TsSie0WCMmQBkvSKp6p7Gg8qAkNL3MK2bMhCw
imtdZMWj41TRwe3dqxoTBYCYkWAFbG7eMdp5KsALJiiRTQajmSzeNVcS+8VUlvg8hsD4jaW2Ls2S
Kn6f2SVqdWZ4XfT5SEt+b+V0mqW8BxRxtJDWK+9HMeq5M44BbaXhH8PM01MB1AX1M2QotCg1f7z+
7MBnJpVEUDhmHmBtb3KQ2Bh67JV6Xz04ZlydbbNuvwljHg8w1XuXgc6ohE7AoHCrop6Es+uNzLXF
U+tdIq/LvoyIqF5fvyBIqIiyIA4kkNwsSMvz2NAmRqHqUFf8UkujYFZcolfF+41ZNkZzmGXj5Ejy
k40PqdoxBnkHv1dq96GfWmHlN1ooPufzOB90T3Z8JC0E+ubAdqDx3Bbcu6yjPOZJKrHYsi9G2pX+
nNfjBZa0lnEGxz3Rlj2iKdx5UKW0J+kTrP1SlmB9NkQ4JLmr9SPkC0r6h566xkPViuFkdG3232y0
C5OiyQcvHIyDk7Lj0GjrgTSku03qv+2k18Af6OYxHyiURL/Quf+nE631oKbRQXRycyQpFsnhRzmt
Y8pRvfUKbYFoepLEFN3ivDvNHUCBiqbrx/tH8uZOSyu8bmwc0CSaQWsrcdaUVO9zrIhhfLJB1rwt
kQq5EBx+jIXyao5zaQ5CBmbQOS+kb2tzUW6Mraipr1Wx614VdWgDRZgp4qya8drLRuOQ0AASKhwI
b8I2DJnpYIZVXweNNw1PplcsQTenxTNsW0eBufxTqwIrpoj9aVRCzCu1ZNarUvuocIqoboA5jFJL
orZ8p7Wzy1wq3kMIwteHvaV5rCl++6M3vZrLT5onJ4QElWEyCoxr8wX0XlXSAf4pIDw6UylrPtaF
nC0lFAvasqHx1c5HQcrNPZBGaZZK/D5PwXbNtdoiK1ZETSD1jk4dE+mXSkHb00jC6HL/jO6aIucG
0EYhnOOzXp+98OR2llEHzuIs1y7V8S02wXrdOvPBY3vjy1gVwQNck5TKpSjP2pTUr7IBd9SB6kWy
ZW+E3Q89LofJj2pT+VAZvfWBsYz4y/0V7tx1QEcSLyCzSJCxa7MNP6UdI60OJq2CrmAWRBdR1f/G
d5TLItnh+QYuvbYyIs1L6ss5KUVfXg1L0QM3cTW/HyPv/BsLkhgBXBgl0q2obTQ7imeGLEhXnfqj
UXBJqabZ0A3dt7N3NKg3geHksYM3fbuknlJ3nJs1BF9JcXab9L9p8ACmCO+or7RnSQ7nQdrHgqjl
rz8ePMOeQpmkCmxtcR9cQCt+k3rqi0it+rVPDIeQ/hV7BO5BgkbXpiIOiTI6VEasOhmRch7Vq7tM
vKWdmT/e/3477p+GCAPvHApmZLaTlhyBREBiXgZRZQ+N3825mr7RifEeM1qYyal23PrH603SHADx
JSmAb/rzCMQZCQtEA7UbkzPjo6afdtPia2hnX0vXPWqS713pX+1tIoUpD9lMgTyoNWjmqap75ZRO
+vzoDqEBX0McX+smO2I6klu0fREoZXD4NV68G5mSkufa6tSmDHSlLM/UxNVTTkXluc2XFqJTvX6J
YKQ4GZOtH9y82+UyRyrlQ0gfmYJ3Nst1Equ16xYPVkI19phHixGMPTMfIsr7T2o2No+OzlW5v6e3
l0MOr1JiIEVmjm5LfufpAFcaAUED/zToQ5TK00Qe4eswRLzaiXFa+Q/lDEiWMLe+HENFZMZZptGa
T9bXTkyzP1lh8alonfrgcvwkuV/vIkSgzJbQtwNkwSjy2lZq2bmysDIQmUufIDXRualfKlX2I5/K
iolAhIJPTVdE/WmYtO4NcHMe24zRM523Kkp+2GEGqYJrAo09cHy3LwZJNWEhjoLRF3d7cRtRNUVm
2nwGxUg/pRTnTipSK1/u7+ute6DTBDYCYmtKBHBKrT8AepF9HrsENqmqMy2eKJZP99j7PGT1d33s
3YP24d6iMEieTqUA2LQ8Zr8UC5bZbs2GCmfg2r15aRkBb96hTW4fcRvuLUsO0DLrCYnJTXWT+na5
cHAaho8biMf6OM98cKaRX3pd9LYblKOK/i2/IVM8JPFwdIMN4uhuTi20TiolN06tm8bR4xRN1Vuz
mqsHm+N1nk1LyXx90pU3TI+Yn505ZIoQMq3uTTh4w4/M9rogzLzqW1q69nPXR+5z36X2f2ZRWV/q
JjZR002jj3mtJbSvmkMwzq0349cjoCuLs9A8bCdAnJCU2TCTljncvnR8xcvUD82i508G4ptvPadX
X0prNr7PmuIdJJd7WwVwQaLTCP6geV0fiRn+rckVBqF1b/43TJH31lua8py45tcW/O9RVXHPHJAj
xm/pOEoA89qcUSZeqLZJF8woFf1TKtb0MKCCAReE4fpDYR4Vd3Yc509SMwevSRCzLeknpW2WvVBa
iDp08TbuW82nemo+1u54RDq88zBgSmZ5ZADkXpvLpZpxr2aI5QSd1Yrl4jZDfS5VcoSnCHD4U250
btBFSXJQ2d85O8BrqGLiRalpbrsw2kjFgW5tF6R5FH7pTCb1rgzqddOzZcxuTf20y34kbdpftRqE
4OW+A5P7tfHgRJjUiGUDiHdhU+QsuzB3u0pvA3Uchu/pYEKm7hbTS6uNMYxrg/EVToISjQh9TD7O
ZXZkf2/1zC0AzaPMSm9NnrdfPJrXLSGD110XtNGcfa/R2/CdOIkfG0eJTm6SLp/nehgf6so56jjs
nCypuk46yqfnZd6kFAwQWlo/DV1Qu4oTNPYYvdfVKH4GspB/uP+Rd01RjaGJLSuUWwhPz2Q0fZMK
CpgSBeNiiUx/AL53KhIw3vdN7dxPaj2Sb8aVJdFta7QaNGb0Yd8IBhU5muuitGPPi2wB8dT6uTh3
enyU6N43CYBqvYVuaqDGBMUnyskO3VHbDROyQctWTsmizC+is6bXzunClPd/iwSNsLbYOPacKkrY
AlZfliCyW7pC/by8WJlx5BR2FyfvJl3fn8xXa1Oj0mlJaGYQtWbC+JZ4Q/6yiFpBmnpOQEjlnv3+
/gbuXQiERShmk4TiiTZrq2O7VpcEEtNYHxI/rMrq0RPJv4metO8ZgZ6fnM7y3sKCcDTdsxNbUKoA
SSr1OehObeJiOA66zkjaNgiHzGaksGhPkGu9PktkKo0KjEQDyVb6xsnOTTEYNml2EKn1n1WZL28M
TQsZ15z78/0PuXPpUO+jVUqFC3qObQG06+pqiQRplB2iMAk3XxOMI1oR0N4eoX52nCjRD8uil8dI
8rZnb86a3oGqLILWMIbuNGlp89wOjP9BDKR0Ty5MWl9jMZZPpVlmL+kAwO7+Wm+xT7JFhX0KXGTE
XP71MV1cRzilxCbwxyckfcd/hKCK1yiVeW0NCjVabLvniPjHL3vbuxKtHwkZ7twUxilJWQlC+A03
tGKpOk99gnS7WYz5xU7N8d3YeMCTp3NSePnD/RXvnNafVUuGzbkqYCPXC4YOvZvCjAVDXhE/55Ud
fxFDlxxY2bmMWPlZdFItEu3NG5EPWuwQcrAmJIR/CDWzfc8omjeeU9fPGcIHH4lZaqK+5cjv7B0p
QjrmzXEGUF9tw7rJneOxVSkCRJr1ELe1G5QpraQoSceHLukUemqaHkyLUV0cd8q/3v+8e5vJqDHN
LNlPo4C5/rx6muVhbVITSDVjweU43xvCigtMtv+pSqwf5Gp7V5V2D/4OsCJh7GYzQfKYcZngFBaO
zeRXXdk96WWWvF2o+h9cldstpeuOFTouOnHXdji2cr02FQ10bN4Yzh9i2wpPBVIaPqg96wp1ex1E
ScgEVMgPuf9NtdtlyoyKtN6ELAjc6WZPmzDqhjiqu8CxIoT+sthKzvqgtDhadMBzX51188FZRuvs
KMJtzqozZ9dOlGF2yarY9NW+aVNfsQsDhkCFmR9hjv2fBz9Sfut1QAjulwIFQuhUDAmP1jvv2lFa
JSNEou0Uzc/6Il+iIav8oZ9KCLDc/mWxP9LSD7zIHGNfnWzrITHaV0PYSDDA8UBxJGfQaYWsfwbU
EnYdRQP0V5VhP/aK+BF1SHnNwswvGjSo5zRcjmqlt4eeUW05LSL5qRjEkf/+l1g0WvQqicKOKScU
adKzskxC83N4NNUr6HUYIb2+ndPr/Q9+eyiIfU3adMB66Jpt8zdAZY6RD6TaAwokJ5qP0WkSdviu
S3ProHrwE7Gw3luH5NTEXfIA0wnZ7O0wcyW8AiqqUOlNlIyasFj8LjQ83dfqeHzqE1jJr+hDNpVv
jGBhTqK0p7+WVhHG2TNSyF3UxXLfuEPbFifFGcSPUW9RplDc2f0KG249XxAfjnq/K9XuXSVyNP3u
f67bPWJvLD4YRBKys7mJUkD2VmGeciiHNFdP5mg7J1BRyn9RFeeMS4ri8317O9tDdkIIQZGLuss2
O0M5mT/vZG3gpGZkw4dZex8WKA8/t9bIZzswduucAK2RC9LDwfHyP9YnsM7S1JpbB5XzXK2aN5lu
hNaPMRvRr4dCo3DfgnqxRl9Bj7cPlFxBedIqhjS8OPTN00s+SqLquc3rbzr9w86vKluPfVet4jdR
kVAhH0QcUi5RlrfGUAjkF7za+9LUTHH71NEQYQhH13mfLmX8eRmWWvdVBwL6S5ha8TsndIeX0VXU
KKgq4iG/yWPayFluQJcIgrCrzqCMLNSLQ7B9p1EZLAv1cmT/HgSTX/Npqsc5uSxxmSL3yABt9FRk
+WD4WQV5+cnLJ5WZMPjgvGf0XaIUsewkFZdeadzhWRDhxd9b8J4oF+h9pMM96MF9a0Rq+N6YMq1+
gKUMTYxSy1uHopjt/rHUkCC9Or8CBEGpBbQ11Sr6D+sdAmCqx7pN3TpyEs+P0GU/WSIqoE/2vHM+
x8754Ejw99ZXlgkkmIR/AiLkyMLaHoIpttYB7wYwnMffO7Opzz3ES+/LEWb5+6Zurxa5KTkqPEok
AGTEa1PoAEQNQ55NoI9NcQ1dLX52ZvQ4yR3nZ8ZOjhLwnz2u9dpo5HGqcHzypdnWdox+NsA+geCd
Qws101lvl296OiTDNeP/8FIaRvhXBxNvFBDBhtH/UHYlTXLi3PYXEcEkhi0kmTXPk71R2C5bQkgg
CSQEv/6dfKuv3R3t6HWVTSWp4d5zz/AgtylX7QRgZm/Lgtb0darC+oqrup+aAdNfep1bm3xO2ljT
4HIx727JxUMfJuAovGd7dQfLZzT6xrP1UkUC9nHottLQ2qEwcbOkfc3haleTt3LO2AdBzvaLSexI
G1IoojvFZGDN7gR5s1y5qQUpRv8Ys1U9x2KMviweDDl4SqzVGwf+qBrbs/kSk1u5H/rR2Ucmovgn
uOaw8dY1FXtTbiMK9vO38Z663L3B+K24kvOQ/tw8IksORb7331HfWd0lARkvjZaI7r3feaUwHRGm
fORezm+IKNqBo0d0Vq2eIS2/VkNSve4Q2LG7ceYxaRTWqX7eHV/5Q0mzfIHBwSx2eUhZPJIHquAj
3tYou7Dx4BdwJas6vGULJ0sbZcZ/RFb1M5RZtt+OE7YAPDhhHwRfBkRVDgcHMpkCqkGHRzmcY6fz
hLq7FT5NceNGuNc1iQdGepyATby4SKB9HZEbsrQFzTfROMh+rndXT+uDC3vUMYYp2B/W9+9H+dk4
HZUspuTYuxBp/La+V2wzsIFB+gqF1VfJUssbKENE2doNP/jDw87nwP+u7fPDSly1KF4gfQE18q+b
aVmgl9gcSRCAGss2SFceK+r+RPL5G/XtPNk45/bhZjoDeCT762Mwfs8N1Hxxm4iRR91YsXANpIl2
hOHcbWxah2fKiLsuvJlhniurfG1kFUeiTcbE/InZimzX8xP/+sFRtiEpBW/z7BH+OzcTDoJpH7YS
+RMjyrqX0snIgy9Gaguf8qIn7ytDxm0+52cpYGJgo8BWMu4XcFIRsDgdTVhAJUgj5L3rxeq3gOj3
DHyplYNEwcaVH9LaDmUza2fFBUVsA5AtvcRpC0LJQh81EUPWTXOqeENDT5NuUAVSN2YILrqEU/dg
/czw25Kfj5xazk21VhM7gqi4+xZxktvYOOLLX2vcm/FUZ76XnYjq5BEnRTl2cgn1vU3n8FVRlu+N
6SnpT2ZiywfptX6onKm/+TzCFud0xktfWTGHlhdT/s1oD1Jnb2Z3RyUU9Q2bs8S9WD/sLzTV0Zdh
YsVdCVOxGKo0y9Y2IQympUbp4Saqa9jQDXJEPnhu0ulacB78TR676mOyJt+QSGPV5cz3mbXDzk18
jG0VvmDwt1xuNggQQgaavLi8WkgTuQlWjwOb7jFEmsQhsB3xcKaqBto4V01Zy9JS3EIKjtWFYdr2
AjF8eYXoAJR38JfGDEVN1FUNQpOQ6LBA0OJOaK3gwDnIbb9mUo2gjCMQpS3hufMV+wF/YQoywJWL
HWHQ0yrEDmkZTevRsHyDMK0K4rmAPiY5+IEY9GQcsY2NLe2gD9Qr/sBGVC1PrjL2Kxcx3KAZEglf
MeEbqybQdP0ywmoyAh0yjJ9xPO/FxQTr4r0dIlV9hJ7ZCBXPzIYW9AfyAbB2e/Zyqe54hRzYdouW
+seOP/45WI0AB3hwFF+WKRGqjaO8fo3DTnk3F5zqwzbuSQnaEE1h09tnGnkGK6NLu5WU3btk5Gkb
FqiIGiQXMwFOThb6RhVbPb9Nqpo/fSTjrQMjXt+BX4ahQ9Yn5EbtJh0OtTMqa6yB+BfExCiODvU8
iaNVEfyiLLwgsiNmi+XnuMjtJ5r4Ev+1SV22XMqKQJy9y8T9QlMx2o5XYX8lUK1sr2XGEGGKMPZo
bvvRrtHNulli2pJXQhx8XxaP8G/pnx3UkOSaDHh7Dfrns2zOzj1sSMeiVyfsI/ZkM18hT2y0+yJw
Jy7+Bt7Mqr4iLJ/W1vehCN1Za8ebdRFy7EZT4C/n4+azy3EO4wficOfQmLKMTlwsSBCATw3/3oeR
3k1rZSSij3T8QUBrLRuVZezRrUhbhtghzQ/YEGgLo5XMD3lEZNoWfMt+eivLpckdlDpNgFvLXcor
iyU6ePnMIEVOTzCakteDpxW5KRMKYiTbch1fIikjJ60QQ09Ew8ZyTFuCiNmbrDYIX4pCiv0aBvE0
0jO8FoY9vFAkqFGQelmhG0WH1bd1AO8qZKk2qEOSHAE5EzRldwUaInZBfa/vocovvulxLW2z7Ihz
ac9pVfYILxvnm8xiUV3lIhseWJQzlOWZ0+X7PLD0pNYeTRRhKmt5XzB372gq+8cUAb+mnYWdJKxp
McJt0Bol1SFafHgqs9RWBzjQVAssXXV4LjF4GNsl4xSkHFbJqSkQau6bJIheHiM7cgiaKsr36zlf
rbxSey5+RBRt66UUbNo6BP7w+Ggq+Je2IDKX9YHile1NFQJDWtQWrU/IPz0rd/N+uIM3OZgkKTxt
zBUkp4XuT4LqiTcT22t161nBfmFSUZYdiPxbdoxyB2OBUm7xt7BiqtvA0WQlB5sM2Sc6btRC0yay
0+4AO7ZnI8MHOJIo2hpNF3ByyrUExTsVEkhjTpb4KoqmmmEr7tnaih0yndsUy07jp1X9pHla3vsy
yb+yvl77i13rtXiAHNjJo5lqro6jNPHjNpB9O3tXjvflyvGdIB2IIyallzuWdSr1pUiJ+haf7WVa
JJS6x9yrip+QZjuGq82H0TXRpJK3XdkFR3Ma+JWHxSfBvCKdPoDZ5R7mUuP6NmwwN2/WvVwWhMAh
KHq1GbbLBA2KOap8qB69TRDfEpKlJAcQifeqkw7EnEb2JODh81j9ssERC+6BGd+wLWPfIPclkpdr
SuMfIt+NvtqdSh6RqpG5TsxTcTXAYU+ftJRzhZc02SdaFKgeY5sW++NqBbuOUKKisqD4WtgML+3L
kmn5EvVRPONCnNW3PvgpbbTR8Xfoa/u0oXRbbi3FMj+sAf5eVzC1micw/3PSHwmv64si+B2CJaTV
2maWMcJy+Lr4utUg/hzcCP3IAbw4m1/X3C6wlBc6GDC8zHCGx+rtq/FnPnidLMs7+AHLveTJhrvS
Wvg7Do7G+mpKNG5MJI31X1Bl5gieT+ppaksPsvLV2nvetznywDWqgyS6QplKIKPCqt/lCRF80wDB
bu9y+ANuExzmidA5IqCX7M1ag7Ow313/Cd4uS5vI5JJdGtdvaTNlXo4P1MzQA067T82tqGBv8rqj
9O5vJkxUeIPpyl4j+HIUZ/ILT+6HPVF1U2SKum7DtvYt84nM0BksFXS8ct9sU/gNwx+3plMHKto+
A+2Y5+2C5mLjB1lO6i2WQtBmMJO+n6Oh/OZyhV8TBSPwAwp2u9cC6oiWMZxUR93Xom7AIxDvfST0
IybK+dL5ISnDEX6qa4rImmERLS4nCtP7UkMsMhVrKlq04vYoNdsAQrCUx42vAlaHncl6qxOze7B4
QrLeJElAp3iWn+Qt0YY+IbQbsHnCNH2KosSNLQOj5ltgos4O3sQUPvA6xte0xdbeJWaKy9Pa295e
aQLxxHvf96jkSuHI+yziaGmRbVl+VDvQj0NKJLyjytRR+LT1kt3C651WDUBkt94Snruy2fG/giI4
Ab+olzSSTZjSDMAH66N8O7ipWnGt6FigeUd6J+5Ri0/eMpWG+9JtArFfNC4e0FhVl3Pq1qgd8bRP
pJcy2B4zOHTMmczkMRcpdqLpEQF9GphL+2MM5LxuqLb0BygEEPuihIv5cznoOet0kel3kZRSNSL3
yU1d+B1fi0qyNw6AAfZm0RBdwJIoqg4u9Xl2wllubsqzSUJjtiT+CcCAIJ8yOJQCa0UPJkiUTXFG
Ob0I1drHrTCE21aTlYgDvCuSTygUovO3wRIs3SQbDgPNKneEp8v4lE2EIUN0SzfdZHVv9iaFYv0r
FLG4N4Y5Bzs6kUg/wC0xTrydmKjW6wwHlLiuvAgT9vIMrgks9MqrXYGJ3WyrsfSILWlNq4plv83H
OaWHyjG5NT1IcrhXy9wC2ADBbG2ld5qfHGTKDjoMg1m5mAlyhJmr/EWfRkl5TKYxfScjYOATDH+w
CUyI40e0R/3QlclY1Td8QCZjE1O53sqMDMOlTHBZNTrr4T5LMTV5jmebLB13e/wNmWs2PlKWWnsS
cjXvZRwwSkIPwR7IikaqNRxGcA2pV41g1XnDyGCJEbTEirG6QmWdQYwOqFSdAFxFxcFgYhrDrD3D
3h057psj5jURb4qzWRsCfpCZjWZuKpCtaNK5ydFzAK1CHoJFkQcRSotojfmF1gTvZ4bF0MfM4PCD
xcm3qo0dr1BQjuTrMKeLaSVSgnAYYVnjKgd8cmODgXfaHM8gaaUYVkVAKUqzNUO6zLdjkINvjCp3
cPSKWeq2sli3bbFLkh1zBgShoaQGYxzfPYRbeDLzjV61+z6Lvhhx9Kj6TRSuSlBB2pz2DXJzCnGi
xQrCHyY7ukIZhjzOZgCt+RWFc45CLS981ZiVZT/0CP+wJkV+1HysIqPFSzWGGhMNOKKVDSE+eCj4
NKB9VZeyc2U2zN0EbiFpQETXulWQ8eA4q2vEj9g9UvNJ9n1+tWdB4GPAbyo5KTKovM0mgdiiPRuH
vYUyMSRtNjr/QHa+wmUOfIufhrFCoiPoyxs7GSSnpGM1lrgCYUn1QHGMf3FkwQ0isC73ZtiL/QYn
A8rqbLIoTZDwm/4cB04frRrNx7yrSN1kg98iuMuR0K08g3XNWbFCW1GXw2vst820nq5pgalSVV8L
tpFHfCNJ1lq0AUdoLtKy60cf3pjYwHMZwFhL2tzTTLSBsPI6heFKgc0V61uybrjcbV+NPbRsmIwe
6FrkEsWWjg7CRm5r69kWvwqyk/qa6IW/cQSP4Nt3Pnw4h+nUYVgi+znlNWCtxOflZTLlPm2rOcse
QpZsIxA/I2/CEM8gcw5cv+QTQ5npmcDXvC4IT2oLgwz6xmapWtoxaHqdGhjRtSsEptmhD1zJ1jPD
nz18hA34rhaUl77uHb/W3K0UuTXFOjXANZdnOwWyd37m+XQFb3nyk5d9Phz6RaMdL5KVlRcbhGDT
Ye6LZW3sUEev+5jaqSUADKdTqrQ7FqlTVUPGAjJa/AZQMRWjE5i9mlyzlz4IbLta9wcsz/w7rj76
jUcC5lE2aIf4cJznCmHvdPkkZnHpbal2OXdZvRQ/A6YkSA7dtUQnjcK0mQfRi8NaCyBuA5KBNK5t
hV/ZM8SSfSbRnv5whmEZx0KcjQmgAZgxIem3nxvt+RUTS6FhTwIbmNYDE3u3UQ56JdLgFTZaPEY4
GGeXv8IksvpVJhtBrkWyVPwgfJjLm1Xly+PoCv4FZm2FPPQ+nocGwO28X+3I2vuJLIDlskLFVSN5
NJY/kniIV9y/PTAFZyv3nOq1ZxdLDLHdRUWzFRswDuMvtaar6AYUZgOA0DH7CKP031wppqhFxEms
AcKoGiCMXG24OGvddEP0npuG+Nyb1lWufIwswZQEjtE5iLAUZna4uel0I1FX4XCZbHqCigVprKNh
WdnAg6j/JREpwBuoBODLPYJ9/rkg2Oi7EzMf0EYNozyANOUGtDMCdxGWP/LnwnrueHjg3hxQlUkB
XNGZu7WkOb4NBOEBEyp9inECXvl6jI0nH7H2GBIUtfBLk/VTOTUC58zY2RCTX6Yo0E/4/jzyhOcC
+m7Rg9aM9YW/W43z+gbhCetbhgLqOQo6WlAYhOjCYEBTNdC8WVzO3mE6O8C0osnoikzbGSX+m1Em
Q3R78O4zGpm5k6ZnP9Qw0few9f1Xh2oZWDVcoF9NArvmlo5sf92QYY7Pl0dQssq82poMviGsTSW4
gSV6s75Jepbe2g09DsSmkG12W0jYySNz+clu0/K0VT3gllnPYkAzbXAtWgDQ7hBx3BAtnL31S1Ui
YrXJ2RQecV4DQxAhWr/pKJ9+Gb1OGnKlvrSt3/NhbHZY9z3C0Ct7po4Ol+gG3C+yL9kTxw76GfQE
4p4EdDKh5Y8B3dY8KyAPMnGxNhQeulUTowdFrn2+Va8GnaFvOOCGb0kyT/wAVkspOqMLlN/wO54x
WSG7fQCOs0nU1ovwLYYyo30kaEH7q6zeoQ0Qqcq+WF6MDy5N/bd60IO/MZusVowm15I0sSmYvukt
r8YO7Tf8sEO9Tod+NvV0OWB08NkD6r+ukQU5XsFUsnyEV9nZYA5jR93C+quaO9Qv6m4P2j/SwYvv
UJmv1/C+o7zNF5699stQb804jgCQHUa5t+W8TwzpTQWsg0HgGuZmdiN5Vyo4ihO0wJGzboW/32oJ
9D/Jo9Fe4CjWxyVXPGqKlOIwD7jPMCKLpyhuFc7sxz3BtQ1l8wJsEsw4Ak+nOJkAlAo2PiWFddsV
0I38eUe1jKmfR+PchQTJSg0DBL8DcZTh0itgpq3s4xnLx0aA8ZVCBF4j7DYmLa+iWnbbkgXVWifh
e5aCZHcvbQbHL1bXQ3WXY4T4SyIR93UyaHixF8+VNN+G6pJRtQqUbLFZH7EbAA4hLsfdzUyMFl7U
xapaWcMntx0Gm72SfML0YkFWxHn+Eo3JjeHZcsUBZNBmtZDrnjbLdtPRfiwlWuokYOi57vrHuoX+
FaTcyRzgx8fEgXKCJIHZuhyFAebov+i6hpvN+P1TDjhTb+MpWbFDof1eTiiF/RXZp3S+2IyMLoot
Zg6DocLRo1rrejzNqF++1SGgl830nh41zYw6qNyIR+TIRvd5qfPnGbPUvnGmKB+hWFZfTL9GfTcO
JdHNHKX4L8OGXPK2IH5Ea7jmFFBA2HB1WPSNpM1wkA8HvtAz13hezqmS47Z8RVEr3rmrcDGWNNIM
+7/CHAvUX3cBbGR30Lhm2CDDINBtlVusYcMYjzDIGAwKhZr0P2jmydwsHgQt+IoFJjGRSWfVQLM+
hQZU+vQV5UnxlMtQzq2TVbhik07qRpckupR+W/LrtTDrpXfK9RdyS/mr2gEk3XD4PJojg0Vvj1rf
o0XJM02+7GhceEcAdON6EACsLpayonW7YfT/CjsgIo5Qn03k4ORm+BFDXPYIxpRErkoCcEpPSX0C
d959ISaUtzZEA4ZsQxpfgtwvJkyYLDbCoOrhJsE8a2lSP/QPUZrgbrfOz6Ibl5F+Y+D/6cZ4i4MR
Sc7QhFVyz1UTo5x6pptPUEbKcVi6wtP5fZcjOLBW49RoYLloXyFcjH4ILIAfC5gNvMXMgn7kQyru
5wUVRLuvJsN8HKYuJ7dbYHy816PrfMFmpB56Ja/k6CJ2TOI5uqpw8BUdHFLy8TD7ko4Xwyx31RYI
T1CN7gtcPPNMkps8X1zZwZ0AtRe6YEiY07Lnx9qmbGq5NcnlDqAe84XJuJPAZIw0jgeUroXyawWQ
3Swj8LMix0WN0xbVBgO7r8bxs2FYXIvb0k41yiOyp58KnIzvUw7j13ZIZIKaYIGjRc16HNoOzvEt
xm9z2dQTtfer2vvkgJ2hSrh4bIj6y2u35acikTFDE8H39yUja9wOWzFlhyUC5oNqInGiLaeQv08S
nO5rjviltLEgmtxu0VYnralVcu/3c5uJw4fwa3BNpxeKaJAzqSRNnggK6bnBSA1jXSWHK38uelqY
jkXPpYGRCIyyRHov0e2MjzRV+6cC6aG6nPLRvVZ9zx4KUx17puP5IkQJt0DbbQpcIN+GHHSDur5d
6m39wMii0hfQSKlrNETmM5IMJ4MNKf7FoKL0YV/3uUZt6RdwRdEO3GtcRUiqqnZgtxRFBECdMpdo
OYeMd+eG2x+YHqoDDlZWA7xZnbmYQPYCeqQlzC82ZMLLGyszjsMyX8XdltPwxeDafsrw5fTgci3p
r6niqHrPbnk3S1ZP4YTPON3nQmiUsSJQIOUZfhb3CM9qYEUM+tcua4l2tMQybxB1kUMXqzw4gfhi
H7OVAtsHtE++FqFEBZFa2v8ANwJ2TwucP0VTwqKjvsWAF6BfNeYAqJBvQ+LDhhVKcHzLCIIm8Ezs
PR+ZipupgGcYkt+LhXXTaJaXvEZm2LXDYGPuNgn5HNrhAupcXewaiSFIxv4GNsmgj1uEHruLV4HL
JrWc7acaoPsr5NHZGTYm6Fw2j5HTxQbUyjXLPEBLxm3CwDFipcqbQVQVMKAIdweuh4KNXb6PMBVE
0ZfIY78PoEJ2ceXq2DSZWTdy9NmiojsF7BnBtnqQi/6pubX8LrBqRXbB3A8oeJBjmW04Rft0SDsp
QwQCimegdNo712M8vbXFnBn3apwx+wkFjGZRI2gGblMdQN6EMV3Ko+d0CXkFN/p0AEWqYarAOdiV
JhnFU8YK42kTw15UwkJ0M9lLjvDd8c6MUYgBxODSyS/muICsCrGaKarsMY6i95irVV2KsJry/O9U
P11z+FW45yLxO0qtqNqr6ScCRlOUNhj74RmLrqFkaNwUkRVt/r7GyQUJQ7remhwgOiYG2o+/YGTt
96nFOBmN2NHqgtFftN5L5EfnYpbX84h43PcBySvLZ5Xg7ryLq4kWbYDxfHjDuMXGL8oXqIVaWhcq
+TJFmsTFUUrMCC9o4j2GynO2V/tnFKYzoQflHP82gjo7nPAYi2kiO8dxb7gSEU7wkeVRjM2dlCwF
XjbAUhgG+ZXNZ1g9TSAoAIHBRAUuDwPeDsQTsyvJhSe7i54VSSdUGm7VBMMS6u0GivMSG2wpAt5F
9b0wWVF+d0U1lMupx5yU8SYPhdAzEKg+Vx+6wi3zWaN1pV2oQtZfh76Xyz3ZDMyxW+jeYPnNy0DL
62Ah2Tj1mffqJkaHnp8qJGysnQR0vj8WGn//1MQVRgWw8EeC3yfrWZAvBY+j8JVuAdcGZiVbfWGx
vvHRimSoT4DFnb9MFo8rk8cpRimA11Z7tUUOps7FXA7+YlYrskSWUfYrrko3izsQorg5Tmvppiu7
x7voPFHZ8BXOHtSgz50r2wH1zOMLC6rJ3ohx25NDFm2qxCwDYEu7kXysPgbsmCd4AopwM28E3cwe
437tlrDAFgF+z9sXxwL/acOe2MsCh8BwCPlAv0TMTnHDIr++wmWTpccQ18NTP6nMNVDPS4Qs4frL
O7iYDdNXNg+0RK+V1eGCafxSi3tjo5cM2+XTESPIIQbXeTuBmJm8QoAEjIkAs68bVwOHayCqiR4w
SWXyMFRi/7qZcnqCHjp52SoWl2iY5r6bDe9HDBFQIzbcQG7bYITCb0f03g8V3DtAZM5nRRpaUP51
mdmctJ7YxTdK6+1Dpfu2opD1cXxIXGp+bDAl/1jdEK4iFPsStJipuHQzDO/RpBVdlGFfIORyuMyE
MOAMLPsNxkBedhPz+fWE3bM2e+owvtEbRUBv3q/DjSwRkrmibUAbmWmtGs9TjYwADMYxmQcI9F3t
SXjRky4Bn5bSjwcjQW8/7ByT3yeBE/EljuwMTBoepgiHICXfMNfIQEKQSQHSB8fbfekNAWl6mLz9
AO+oeqKDSoYjG2lZPk1I/n43CLQEYScP5LOe/LABjCHzdqAbUWNL1jB0ltXh7O0wlHBqhmmYbNeA
FNybeUlW2HVIoy59vPKLFWTm6ZZAytSjpSa4vms7AsuAnRzmNTCbBPazpjG/gWidyFY7Khiw5xn5
vbj4Rww+DS3zxpDSfjUMd1MXNgU+h0Drjtt4qJF863a6XQDWYvlhrmbFr8GmihSSDXslu57u7nUH
TWDu0EZu31WR8B8wsq+qZuUkXCsYP/njZkz/1S4r6MoV5+Jh0XmP0WVaTeAtbvuCKcuS2mv0S2hf
YcNf357lDaxNVMGXFkwfzGEwXMW0d/Ejkg+0Qu5qg8DRGZeVl3nUGLovz5yjM26QxQXz/BKVjj3k
YQsPi8i8xisJJG44TqC9YbaUOPGSGoQr5mcc53UNa/VTAkjzHYN9MB/8AFPqFssSwLXYe33NAkqs
zkO643G4nUMJyd6bL4PJ8pe4DlQ2OPaxbtJ5W9KbSFvbNzEmQR+MzYVEjzeD0j3NVlRHHEYVPyJM
lR9drCPXlhheJUeZ1PMjmdl+5v6R9HZitniAtQ5sXtWEQ7yJ9qHaOt5v20MPau5z1hujrm1dTLyj
uResNSAdLB0llFWY9aDIOFYWU/EzhABY3xPHNLDMhJhjkiqhjk7nNfAfNIAAYZfgW7cl7uuIuzdv
ZQIfnHdILMb9YGJw34C78ZJ1Ma97uKSX2XyNSco2fSRir/puz6PqWznNVdYaMwbfYXPDPUGoUSHf
Pcx1fmniabn1ASlXLZyQgLJXSo1X6RQBwuYJOrkjCoT0zRBvf+IMxXBr6OMzWARkO0b7GZKqtQJh
0K9C2P1CgEohgcFGGM2CHjS8Wm7JSxJgTHyd4L573FVSoB74d5Lm33hlYIvDVqmC61GMmu5306NR
LptDUQUcVgt7VIGTSy/++JTfpbAw+YXdERzA4UxXw/PoNyY8mhRTqH2sWq2BQZcS3z6ZEnCfBnA6
wpaxtocb+R8+2t/4eeeH/j8dFIpMIIrnn/8P/d6xBDcRhS11jpTha/gkT88TIgZOCiP8//4opCaD
rAv3KNwqvwu24MCTyG3QZasT8Aqyql9OrBjciSdm/INXye+s2rNf8jml/f9DIeBE9xtDj696xLbz
VUuFHpuBIi1hKFV/2oQoGu32P4kY/mGBnAnDyKSGvRmYgb99dcOmdwoKSQ3+wJZeyt2HywoH6R9e
4D99KjCaoWlNYX/6twUCMbsqhyDqFhQ+BM6uYIBnNBkO0hOMfYUlf6BT/sPaSJDjnqKQh1oCk/q/
ro0UDPF5hsK/rQvzvc/j4cBWcMx7N/3JHuSf3h+sEeFWhYMdq/E3ligkckabqK9bICD2GYSA8lai
7P3D+/ubYO+8LGro9LAiCvgr/K7T1cQSdIf4mqIFIP406PQWrI3kYKsou/em8q2QnD6ZIiRvmCy6
LgVH5vk/nyXQ+IDznePOhKLm/Cr+Z8OhtSsh08BLnS2o821fg6oCllaW/deskgTirvOSrIDcIf05
++1BqeBQciPwFCrd0ucNIgbAJ1tjnb7vq/6Tbeffl0oGE0jMtEC9xTlZ/7bhIp7MGJ2ghY/4EL5j
foLh5gZPhA8I7fo/ZUz/Ltg4f7KzVrfIzrbz+IR/fYVCzAnFmAOAV5lUt7ocvxlMqY+oan4A/VIt
9BX5YWB+/YOU5+8HNJ57dujA/jtTmn97bhEqG6Ggx34gnhw14rpa4/LyqGqtDxErtjZOVHL89/Xy
jx8WicVYMyAbQ4Dz1w8LMknIzYC50gIwA1p2UN3B8duOAYGDzZIPpksTAyYpzP3/8/bHxz0HiZz1
tSUUQH998pgbBASpULc029WbjNT4tGUSUOoaVnX/75/y7wcAJLxwPD7ff7iPfjeO6bNZaG9qPGtk
1SleN3NKdswR/v0p/7RKCTpaSIuw/5Pf3QfQllPAqCUO0EAsFMMT5lZuVNcb+PF/uIH+aa2QFMov
iEnL8yzory9vH+rZlHBgamuwte7CstG7HNyfLwn8GOJuH3O6NigCBOn+/SP+04v8P/bOozluLM3a
f6Wj9qiBNxPTvUACaemdzAZBSiS8v7gwv/57oO6eKWUxxKlZf72oaAVFIRO4uOZ9z3kO/DtS0EhU
xEa73oI/TC9KplL/HDjZLqNefi302CqDwhPGGPz6OudW2fUdxFjpYOi0YI8ZZ2tDr2hkH8y2h5UA
qyAIWN64TGgBHQnskwgYCJ8ZrO8dIsir0XD/alTlenmmccuhcwkX9Tz6fZA67Vmay5sISPbGBNbu
Z7pD4NyYwTZUxUcEvvdGDszGlcVqULc/52smQDiyGRvrxh1UuSUD5jYiNCggH839YJH66EpnNxaC
6JLOLTc2tmsrLEqNwIcsj4KybczDr5/hu5daM1p1sBXgxs5ecMpZUdxFprcxldR8AVRBErqRNk9N
mnyUUf7nrcsarf0/lzpbjNhg2AONJm8jEw9YtU6eaEz9LCTj20KQSbbkr7/a+aypW2xcVqKD+oPw
bJ1dj8MNMLchH8JRGbUd7qMJadbsbfM1O8AwJrl1Yko4xlz0H8xk5zf1x5UBA+EpXFfdc+9ipg94
GnV9CN0+d9/KuvYOOd1fwPha/cE7+N6lICaqzM3QBi3zbI6xAe8Xs1AHTLPSfUNSb26wRTwI2Skf
HRPOn9/6rbCLrXzgNY3h/H0riqHT0xgVq2JMl3RctKeuHDuf5oR9V7jFR66489mTy63mXEgxaBYB
Xp59M00MBJ+4ngwnJUUjabs764dpAg8FTdO65nPQvfvgyZ1PaetFmU7Yl5nrQc8724SmlmyFU6PM
dGlyrok5+V6CInns8Apv2XFYIUWe+pgMrfuczNN4/5eHLFsaniLHI4PvfPbiy5gmWjeXIiznTuxE
vq3rO6OMh5syca2QVmuNZKT+6Eu/M4Zw5nugzTy4h7imfl4v5MBmnouIMO8y+jS2riwbdqj2W9yl
aAl+/RXfe6yrG990VwAug+nni7UDwhD2ZgKjlJFuvNIer+ou6W8ibU62okVspjS1+sFj1d4Zu1im
wLSCHyTc45xUXqROrMZ5I1Cid/qVTtmWrotri5dC1N6+leP44CRLfsxEr99ywis+URQ2whbHbkv+
Da2yyCtTKlPYNcKojgxfI1z8ox30u58ShdoKEERjej7kJw7ppEpniJJVDHqtcBefUWLtu0Lp951t
Fd9+/SzeG+0OVhcM6WgX1PPdHWbPqjTscQgNVNEKGkSliEIDRRNimak6kaWaBriXolOeFv0+gnkh
t7/+BD+oD390ra0vHHsjm6R7oMhIKH4eDh1FTn1NMArzxi5PlN3KrUP++d6J0zxo+nnZ1L2wLnt1
aUKrqJFx84TDdhhyWikInH79cd4bnETNuOyzgUWY5ygeBPxxVOu0mJcxKU/lLOZbqWKuUBLrJW9i
hx7T1H4wNt+7JsgH9r5AYlmtzpapsVDVRRljEeIMyjbmrMu1FSWc22x2Ze7TvKOaUEam88HK8e51
CQtYSZXIEs4T0TS64EtCmY3wcsOmfyCqFRw7kENKNyXBNquoyTbLW/ODR/7udYEbrrMcRu7zJ16L
ZEoHqxKhqhfG3sly20ZWLLJThOs7kPWs0RTBTPbBvLPexvOBxqvFEgYQG4Dj+i78YVM8Iu8ddAOn
B8BM+ZimUx/og209/noAvfNGEeyDbZwXGF7kOUcALWlhCW/pQ7urs9CDOnTAFoCIoo/fsC3LTa9P
+oatgQHPfzAOv776O7cWt6ZKgKepodo733ewT5i7XEsYSkVmnzIb1bxLJtOOHWofikqHH9D2HwFz
3pm0uCjVFHYFq4v9bPyykkGa9VizhoEeMuQUVueZonruROnGsUb5199RUEf6ukiTuqyer5FuvwKX
bVeEZjErp97uu9sEZW+9VfFGphu1EPF29pz55q/fW07+bOm4sTpRzD+PH4FjwkJNL0JlWMRurrVy
L6xGDXHZujc6enUMgt18+3+4qEl5QweNsu6df75oU/apWliszHae1KfJpO7duZbyLW6aaadW+hXB
unP+wZvyznaAbQBDWOc+6hD4f77oHGWOXZiRCOuo7ClyG8O9IGOzYH3osKD++hu+s0kn2AI3NaOW
i50f+qVAQTjIkQ3XjLfYwD52tMbFuFfoY/oC9/bGgNG9FfnSff71lf8UPsrSQyOUBNkVnLVG3v78
PdVqYYmfPfREVAroT8ztVUsT8g0DxrxNGoN4VKPprG9uEzV419EoI+ZQdPVYEPz9SDcGQaI+VkmA
qgm/wK8/3XtvFesyLxZFSg4RZw/BkqOqMHOzLrqI1Vyy0jEPxfYlnXHVj2L5V8l+P24GtWsqsOzJ
yMr4+WbMias5bcuRJRmoWVsCeoFOcXKX6kL/6wvAygdGN2qt9OLzMBx6RUaf4AcLIzTmO7a8TxVv
+Y4JhrOL11nXnl7m4V+/nQTiwr0DoU/+ztmLhKWtthFxD6FV1tQKtGq4HtNqDr0IYYlJ1tvdr6/3
3kwMY8/1DDZzLilQP99Ot1LJ3ZwrGUozUvdTMmh46HvxiPtRgz1dRld2Xecf1Q3eGzSATMlxAXm5
UhN/vqpME2+M8RSE1WAZG9trUZYVqRIgDFRWJIHxwZN8Z6YwUAibBs+TMJDz6zUuMzBt5zG05ji/
bKy0+9Tp5ryjnpZ/+fUNfeerUSkHBcf3o+Rrrz//w/JtLdQ6lyUbaUMiv3Tc1sFGbGNAVAbE36Di
lw+2Ze9c0MRlzSJOr29l+/18wao2caBglgjzNo62lT2+lmaq74lKa6Af1c0HA/SdWwlOE64vHV6Y
EufHIhrpA31fdQx7Jq0QZV++Q9dgoi63P4KH/6C6nW2F1n0QCWhgvqgmn018doJ0zE6nKRRZMu8t
A2pBmyrDbTZkWmCPouf4qVY36dCrx77BX2P13nKtjkP8NYWE/YKr24RwYHR7uQayOIYV3cdRN1y5
HPqOjIdsX2Fi2cdxLj7Ck713YMCnwCGVoqP155CrRTOI0ET/FlpdXyMRijBiWfpknYioqz7VKDnY
xc5T/NljPT7UbQp3BKmQ8iqMOsUUAhCgD349Nt9Zw+gG0CbT2Os4NLB+HiqqUgNG7Rgqmi0UxEal
u9KXJFQWFF2NZub7RfF6zJW18cEB7r0rU5unkE0vAlLR+TRjDeTBJ/EUZqrzncAJkw37Iq5wlFuh
JvTik93L1B97b/hgp/nOcKUFQl+JIxvDVdd//sox7q9KNNoUAkVPkJfZuU9GoBFarfwohvudqRTK
9nodauHwTc6+oyGK2GA5nGA2RKs43xzLHUqdiR7uhLhxXrq90+rygy/4zuu/zjREULAxUPXzGvqs
WUOX1xjbmxnCiYoiFq02uI79Mk4VMwBoj2bz62H0p3vKaGaDaa29Ccp55ycUWv+1NrnDzNuX9le9
llQ7vTbHHVLKv9oX1LkUAxZCBbsY9095dE1WSDtz4GCsossj3rvUz6WLzoiK9gcbmfe+FaQpgyfo
Aq05X+0rrZkz11bmECswFfqyM4eNhWglQaY0FuGvb+G6jP80swERpDAJJZ0CK8LbszfRxSaDEhZs
Qopc+goFNq3+ZakBsPz6Ou98KeYeDjw694//eT8Pfy0GehC3xhwWEg6CiecL/ws5v7FXt8+/vtSf
hv/KRbTZGjNjc/T4wbb8w8Jn5x4IgrVgjm213Yuhb8Ied2UgBmXeUvqeP6laMW5/fdH3vh/lOWPF
yXISOA/DSmDkYVbVEB0hX4Oboad31UzNzhGIY/8vlzKIIFi/HHuln2+lje9NQ7W46psEKbVWj2oJ
/hySeM/5Zz/uP75N/xm/1jf/HAj9P/6LP3+rmxnEVyLO/viPy/RbV/f1m/iv9df++6/9/Ev/uG5e
q3vRvb6Ky+fm/G/+9Iv8+/+6fvAsnn/6AxYIfEG3w2s33732OHd+XIRPuv7N/+0P//b6418Btv76
99++1UMl1n8tTuvqt3/96PD9779x4/5w19d//18/vHou+b3LuvheSwbeP/+x//6N1+de/P03Q/2d
QxBgrh+7cabz3/42vq4/0O3fqdRSpkGUzF4B59tvf6vqTiR//810f0fCA1tvPRLDjV3xeH09/PiR
9TtEZGoQnFpQS62Vln9/8Z8e0f88sr8BD7qp00r06zf50zmNFgAaHvaZnEgdCNZne/cJrX1HkkQa
qLY8UY0vxxATurilNqVIf5Raq+yMJsadYmJ2yxwtTPMB39poi+vchBOyr1Nb7bfdkLpkoLiJ0PfW
HE13lT0fDRsPo+LK70ZnISoUWbtVMUD6nhO7Aawc6wkJXIduDQEdW6HPMW6V3QxB7m6BuBQ4lYkM
c3UL5nF/VHt38KEFveH0nC41e763++Z7pJvS2KYqFEZiPFBD+lo/SM2P0LabR+h4qOBMHTkl3qwr
XBhgamNjVG+sFBMm6ZWSSmimRrq7dVtiZb/VMlWTBxgWRbIdh8re5+2cbyz8Yw9LOX7V68adViOp
wBlLpRlEYhvNuPilp+5BlE2UF5E5b2gL1y2keLQMHbrgS6m3T/T/lG6n63N019QoEkNJgs2wSaAD
wHmY0gMNNTOC82D3ocXG+DrjTAPwS//kxoN5MVGMqfzR0/hhTJJqbFRewbdtq81gDAmeZjC6o3wu
8tVci5ZZhkNbOdcFVh5kr1Nkh3k+gWBFZ/vi5vAjSrPU/anBYiEsJbqOKyORR1Sy1qOFFlTfK05b
4iJ2ounBUzTrlhyqVRuIuuibalVZgHVC8XwT6esxEqaxqTrcRWGhetIBtjUOz1bpFBdJr1hHacYI
Sq0WmkvhmZgi3UZ+S6wuP2RD7eEG66qvOWZ9341zjT1n59jwFRTrJEVunRIs4NeCIvZwGD3cGc5Y
okN1DNwW64cfbHsj4r4b/H5GrtHRC72bvRvs3fGMi1V6eMMt0iK7PtkUIxgQQISXOTUJ8vqaloU5
89L9JLt8Q7103MxYQzegG9PArEp7pWHae8nr6OuUi/y2z6nn9qm3Fd0E8GCo521fDidojJ9iW9RB
Ae0G7Ac+RkKEt8qYDlurM4O4nS/tfDYwjJt2WDt4rZvR2nlKFIGsIF5FoBHEF+h3drbl0JxgXdfx
6ij2bRTpt9DlnQuGV2B0ugG+F2NpjqPJr1fBsaIuUQBu7ks8LXqQ1oyGZJnnXcOWKGhNuV1sb9xw
qrW3nOWAUyyWGUyNmh6aOLsYRXT08tuxqKzDHLUYzMQy+EZvWUEVkXXrtmYc2sagHIU+gmfIvXsr
mbsdsSatL4ZCR/8wCVwZxROaf3SO+JPowSEbb5DLjwpIn7RUZl8KIBfBhAYZ3CMkBocvwUOeT4pb
X/dzej1P0QXtHxerp8DebOKpkN3Gqk2f3smjp1bp40hCwGE0YX/gWKI6Z1/I1q78ivUbAbIu/cKB
7JgY6duCkZ3Qj/FlaRyMHLJ71LvVuwVbEnnP59iTxWXdCkZIuaDWIh6k8Ydpuk2aJbmp2nmGoYVV
G3rTNmWT8iJktuxio0TlDVkq9TFL71vFVZ+ckgh7Ej6sR+zNJSxzBJh61qYbku6nN7D8+MtQcAu/
hFWg70sMsGNg5xmub6uQW7TmZTBGUMEXXnXsZxZy6ySbzISqnSweZ3i1pASxNbF8WhbiGgdPIDSE
97WMLux5hLmNByCMzQJWV0nnZtBvF6kst8qiuJt0jF+xktTHIrHGvYLOf1dg+VT9GRT1nq7LfKWl
xfiMztE+Ycrbo99L8Ow1bjjo9VBfphQMVR83gvdk4YEqgkwp8nvhpBCMFBAcBhOPEW8zXGcI34k1
0q0cW86Yg5pbhP7FxDF1qBncIbYf87bs+5SnLhr3KMB/PjV0xZgoE9WwthazqBuWTSaQsRct9UBY
of7kFJoajl037calKPyGd4PWLenfhZkOG4HJnOE+67hPitqqMVrZz3GcRFvYBrg1ksraOwCw/Mhd
sJg5NTkJplLqIO8sbSCfrazJ9aYBuVNl07HnnCIWvyFGrO7oV03rNRdKOfWbhCrpXUw06gU1vCj0
VCa5Ro7xRZ2TMxOz88ZcbSrGXZoAh/KnEWhXIKSTfrXnxblup8HbqlaZX8ZWHiE+ZrTxGl72efd5
nA90Npj17G4PagfDg51eNrZ9Uw9tHULahOqEQfmUK3px7Y6VuVq84Ksb9YQ2NV9AhtkmTH1csWBP
ga5sK8aqABrQtUL5RLCrckzUvr4pYs3aatkc3Sw981kKJ8BmNOmDMNGD1xeYLBirZXVdyqkIO7Ns
roem3eZSCQyyKWErsNwpSgDHFmh5Aj57bvPpItLbbIsNH65y1rcbRRNHcCwx6C3WHce6T6f4JXVn
Y5NKqex7x+t2FvVCurwW53hcXFi04ZfdeAZDb06aKxKpbjjsNEejMMVhmBSTqLP2rc+1N6lp9UWj
yPob1uEqcLS23AzZleNOCbTK3N5bjLy7VuFL+5ay3FeSQ9cyieQiripl6/S6vvfsrLxwjFq9qewy
O7rWNByKghtPo769ztDW38Ax5LP3pfaiua3t11Ukt2pNmLKXmZep4z141Vx/QRiY7O3eZDwO+lOn
4EoyMR7XfppBz+pNi1cCctEAdZC5pWlvW+iX9xhV4qd56t8GiCBQaUlPneoxukqbvN0mHnwH4kRG
X9j2nZzAvpjM53u6YunOFqURupjuXqRRgLKZlO7YCkyrrdnDw7GSCwNIL56rZt4YSQIMpGvuVVVm
93k+Nidbq2GO6tVyUBs2SgRRj5eGNZQh98Pajp79pUh5D3hIESzFWWPKnnT3AvpEg6F9OgKxyi44
zyisYbZ3sPNSHup5Kb71o276dQ6yjKrzI6lGTzj4t5jsR/yuncab5lU3jowg2SEACUVSOY8jsdvX
QCLd66SoHjUX7SyA2yAxCZ1QWNbvFLQMoRrLel+rXn3qmFbuXQBGp6XBGJPWhKltdLfFGT4uTvoF
ywiwNMHbQeDBjLdE8SKOIUKhwgb1rtrQjNdPRIWUdSC6fDzxIpF/bNt18ZxbapIGdec9L52H9wJG
6qWrL+54AE8tkeQUy/MoDUrK2dwPX8s+tu7saeHlE1P9VJaWeTNjnPLtxOqPluU8zkKx9gar+Ylg
GlifU6Leeq024w3vk+RhmJP4y2gn8i0nNCZsRL8EQE611m88Jb+CadfuF0gOb41WyTupVc4JM3y6
ixSOqgk/xiU8tEfV0JK3JbZfs3KI4ALZw74bSnsbzzmW2ni077A0c65k5t9g8a/nQI6YofTZVONN
USv6fjblQHAjPCx6H3atBHZhOQ9ZsT5w5IWxrxpQFWezsgLZe94W2JVhhcLiyOBHSpYd4IRMJ5x1
Bmka2FDTodvjInJwgEI1MWqxbBuZG1dL1+rfcrux+ER1+VCJpX/jHalgWwIoAtnvULIQlB2Odjd9
mmrARV2WvwpQ1X5dGPaTwAZ/Yvw1N6MrXjJH/kjTiy4yGh4bRbfroFWA9rFZHB4bj0wP002/cCqe
EO96w9aVuJkT9zGWUJ5N9YAS62jBcdq4tRPtEr0HGTgOQbXkFyVOOe6g2j9UQ3zfinqDE+iS9c4X
WXaj9gNGLiQ8w9JfuUCrobkKZxcjLwYindi7qepvKlcd9q2zPNeucoW4oyOdpgYGiEqOnW0ZBSZ7
ys2oqumm1bUQBgH7a2BJvSmCqux2bEHSA07gyy6DZZj1sj8QlJEfGcfldTUaI5oaJd1o/P2TInjr
YsiUW2XWqoB8LPc2iaGTzrQltuWSJZd1Ukb+nHr9dl4qb5/aMgvAh2AnnTQmuQQD7Ihbi61ODGdA
XiguW7pk0b7lEELJI9Rv58zClN/OQzhNhKfaRWhMY9hSH9mq7DawBQ3EeiT5EaPrm5Y1xzaJvUPE
IWKjQEO/T5Y2OsyjBs7WIxx+xZceRQ7gR4yRdxyaMd5CH1JIByejhBjRZjPpURQWDiBLC5yhAmZk
Y+RRs1pkq4u4hjFsWhaeE7V70ZLZ9LVswl5p9GFnVTLQF4yJ7WDIjehA6c28zz37BjCbsxifqTRn
l3gPjWtm4k+VaLv7KrOiHc04dlpzXhyd2dxT2ZoC/hILOihh3pyiumg46vmdJ8pjDOXMVQvYF850
M/SutweI8VAkusaIxg3rOUFtwBJxp0NKVHEQYQLatrn3JJhPPEOxL7RuBp1rojG3Zm58RyxI2FiJ
ceiMqd+Oi8IEWg9ZYCXKsm+86kVpbWQdjpIGzlS5F7SoomsciF/IySz3KtOzE41B0hkhS76SJJfW
3PX7tDfEltOSg6bcqHeRaW8WG4O/pWjLtjPVdj+x5Q9oX3X7Ym4eTQMgR9kq497rxdb1kuSxUPLi
qxdfpq5guAA9cbmSlKcqn8dA2JSUogxDYeFFd6zx+BLN9kIb+Yf7RrLaRHsv5pFosvalo4RAG3mk
1SMOWZa4OIUW1gIWcNiq0QPZTp23HW3+HkfrXWHk87bLjSdYkMRVZ2N+iNtxOEHKHTlx0ha2c51F
kR2G06UwIPrjRKyDjp0rdJas2mJLZNvtFQ9VrISKyjY/KiPsw3BuacFnASZFEcJwPKZj1gfK6BbB
ynUM2lmHH6sMFN+zYfEBHkG3iK2DrieA10R1hPlt+VJNrT2OfSzQGb5EXatu5qLp9jmMun1SitX5
30d7qqmCmVvpQn2u2W867JWXEOj3jBM+t0FQpmIDu+v7lBg39H7K3s5uYkvN9gQWJHA2xOeu0ZQN
qQJf4Sg7QaHldjAyNUBwux7k68hZ1VeAV3C3tYOXqdh5I1bf5nNu44q2y6/wRus9OTD7sRip5IB2
VSv7ey3Kr4pDcd/LOAnr5fCY162+qTlDwEYMZutyHLyr1LU/GZP7EsVeGs6Qv4PCsk8ih8AEIvFy
pNYDFkmbAPblvgIJmxN3txyMhrdSwc23YUX3giRRpxPAG7GVRWv4lLObzeyVHCEGglbAdeI8tWqo
ErJrNgQlE1FeyfKUqCo4S0vcYicaNpmQV9oivjj6jLixHe8nCE8hi5fkVGlSVkJjVcHqIXoj7TeW
dG95Ov2WuxDjldHCIYFgAPHisNhWmBN4tnc0AeVjAOaI1Rq2r5toe9SvK5pzBlJCTewzb8RVCgWi
noa90OmMjLoHim9qjE3DPpVyjYDoIyusTWV/KsST6+V5IGU/3ujUrZjxFiyzWn0qIssGvuhlgYo9
9zDXJQ5baBgnDQsIBCuF7UzfcVCxIc4EVeyZtzMzNV6mo9a2bjhn5LVMSnsjk/66bMbruBg49bFu
uhCRarccN1HkjEfmmzhwxulHue4kC9oC3mCHacz0ixHlITX0y4R6jW9bCeQsan7+AqsXLIDmhtpc
m3uXUIiNLsu7CkoF7wl0NIRGZjPme82KrrH19mCu3Oal0bPOxwecXk1NluwVJXtLHQ6xA0bwQ7vk
SeBZuBxryMUbjMKujxw89iuEGX45VV9lMnLUyLh1qTCVo6ao9rE0eqzTvQLMRWOuMmvCJOoEpnBj
FpAhddpT2qxvUmsx/MTWQPYakD6GVEzX0aJ65F/p7XroyC/Zxq8nUtBesXfrrkjQPBKXwEYVSh8x
Agml5dZMWbPB5vXgNNHlWIC4qa1vAG93VqbclZzI9xCf7qwRTzTnsLsuEcYJXtlhLuNbjNaqr5Xl
cRbdNrbiJxpD39USYbFWgJCBstZtzBJgcql3XtDqTIf6gLveBrIII5Vd6sQuqixvdZDmbO3EzvJa
QCeKuksS1/cAhHGgci/NoQjHlKjLpanuwIM9YGGGMOXyUcaa6N+CM0I+mDtPTp+kR+BHM9hIS6sJ
oTF+QnBlbZA4xbUHEiqQLYzg1MRp3UzmtZFkR0fEj84oCdWspQ8P4aaAWnUwF1uFTeO9VfEUyCSH
ppuQ5qTKL1Rr9100XmPsu4Oh5ARK/ZqX4zMCkJnqFAwjNVbh5srszk2Te3zML2bvqLuynp3AQEW3
T2m3bgcZP6+M2THhLuhme+w6Y9dgXNhIuI3U77CdJKQD+aUa365gk23rKl+kW3ylY3RDcdoMuIsp
9LFhW2qwVlzkU3oCXCUTt4qQT5QlRlB+TedPVVoS9Awmg3wV09fnmeVqyaNdPlfXQlqbyfk01/Vb
F7XMRYjR/SgpbzwbwRsbu+JG92xla2hFu0tMqi0omwDLQ3pVEeLVTVpu4Zx4QM81zhjs8JJuBiPR
ndRUXA7FSrXL29dJF08xnNAp05/nMu99PXI5Lpk6ZcLU2XdUY2BZUEJnNW+DvihJqZrd6yKdvtIE
eEnqqfSNnB1jIrJv0mkchu7SBGMsyamCjUnhi/pl1M4Slq/YAgN1QVe5h3FyJEv+cFvEsHAStQVz
YzDwi0zcF5RaNl4FhHmeEakqAOmocbYDxi0Kw3A6tQ2oI1CsRfuojOrX3GQzRfqE8VAYzRPHNrhA
g42wLM+u2lq5rxfzqxDVN6eaAlqf7cY25ORrc0oqHAWZTePonS8N57ujOsCsBLAIIAfbDrObDVaa
sAbGLSXrdJNq1a3CL4L0GNVg7PRDpJIzaUlKpDZsG8nliOKAEDSaE+75edZCo8st9uq5ujEWBbwE
rEC/VyLGTat8N6MaigAwB/JZppUNUPG16qwnCoxySqKLT2soKK1HDuYRSMKGaoPN1eDJ5RAAXeQW
nU1ClaNv4nG+LTpP55OqgMbN+6jqsqDBZrFNMrIS+ozkl3n2COZslDcnkwelzV/Js2Y50W6iCcyg
MzzHLvBhfTGeUkevN6aRXM8ZNEMl2Q+TOCGDKP1lJKqswDW+FreH67yuoz0SrInFO1O3pRzKwCkx
Kiaq66G18oikQLbkZxqLqTPlsP2lT0YWIkptn82d/ZQlxWmGas7pegQccwGfdpd43U0am49TPpsn
KeO1fBwdJzbYffE6a8CVmuyYWPIzhhFfa59T3fvklsNXpFf2Uym6OnCcxTlqiMwRR0UH0SborHu1
Qqc65LtcBb3cEkEZ9E6111zyBIT9hODjRQjtKc96cBv4g7lbLjoOtgP1q8s+q0kIwTCKPNC7+asg
R8AvM/0zR0m42JNuBUq7uD5FrjwQMSg+hn4w2saxt5tvSIioVDn5QLS1wwdAiHkw21H3OWpYe1sj
v5NC33O2Fn3bsrudB4X6fPHgjsat2yif8RQD1suVOtRVciDahu2QZS3fE1W0l5FUeA7DV7dGbezK
QUXNHUFhT6KcFquV8ABnezstbktqkdmdKK+fpsI7Ecx3UZGGtEmd5Uu9KKNPkpnn1w6rY+mUkChL
pX11kD/MftQl2862rk1Hz4ixy2+nQdCbQdqmDfFDHZk35WDeTBkTtZZPoYTWZrnjsq9K61rUBmww
K4XSqTbQJqQNlRq27d5ly+ErGYxEL2WvZo3arcQIx8UTn0y8LBgIP7citk1qBfoxazxQfvCa/cke
i43q9t5dQr2COvdItErbv/zomP7/5vFv+ipY+o9/92j/1Dy+H1OxvHbFc/X9jw3kH7/1zwaypq7N
4NUijAcU9YqJmOafHWTrd4/2MKpSBHt4x0AW/E8H2fndJTZJRdW8Op6wu/yxg4wQ2EbPhB4O4QjQ
gX9/uv9FBxnN5ZkqhO62raL755PRlv6T08FI+xh6ENBB3VySz+yq842KfgM2vpmhHlNbtd94CIwR
HgiK6gmBxdqoODdlW0QHCgMqpV9P9U0NYwxnzuY+MaavDYK9g4gG7bqcao/CdxFfeCg+L2PEumR7
AdC6rFKFncxim5fS60KqbjrdLM9m/MteHqd0cUFExJgFFED4vi61keh5ZdgNkY0VqRNiC6R1+cKJ
UQsmCc34AFhwPsXSsE6UE+4rr04vJ357ZzgdEK9KjmDQ+rj7LAhXgGwt+q3eNLcFRh/fmyoakrDk
qXiUSbwDQksntF+RReZAabPj/OFTc7F2rW6QgF2mxXSbkRDAlmS1onpr8coEv0WGQcOWTIy7gn7s
Foa2/DYWAPE7w3wlsQYiXA0Gv4bEvdFzLzvaRckqqBRo541OXuKFkEe2KjmNaE1zDqPUnRJ8N2nN
hMHGlJqLPvms0qR+wYkmAo033adDjG5IS+fj1ANi9h1tUr4stMteiGF09kIY7GJqu/W+xJrIj2Sl
Nff9YMQB9cNiL/u8eJuI4dnnldxOEe6qPhnmvYSee0hqDiVBVRk70akVR4umeRw7IpIGmMqXsbE4
pz6hL+yTRi73ddJTKtfTwjqBMtY2Q8NRsoCNfWWkKsmEdlnvvFrNyE/NVqK0UVYE1ynpmtq4BrHM
xNAOlvWGmsc+yY4q+hLVC+0w02KXDUHNbkq6UYPh7dyWZrzn9f1JLikQSiO3jwDgSAMm5GRPh9n1
Yx7qo14oI5R9YFO0+/VdC6l/A26Pwgw6wKA1FO1BM8nfC0wCfnRsbJyrlojdtQPtFeA51DgM2mWz
60XuvIwOHV4dtRa3rlCp5DifEGS32xFlFQSVqGfH3zpHgmLMy6qPrA0qWhJRnJS1nh4QLEfLOZTu
Uh7YJgrqQsT72IgmSinVJ7T47oNpR1R8PI2KgacS7ES1zg1pkUvaSpn5uS5oJnSkmQK4jvXqFHlV
wjGjB3yLeBuGntln2uekSBZYLlJ+g/w1byIkWaxoI8fyvpm0g9tbKLPoxyY7+FYR/6HMPLJxC9nR
1JzTHPKHvZmcKAMcWjjUA/935llSELKpeIqJWrVvFRM9+UXd9LiWXio9sR7kMn7NFa2Dk1QYV1on
TzSKoYxiKdsZivX/mDuvJceRLNv+yv2AQRscGq8kCMrQOl9gESmghTuEA/j6u9jTZj2Zc61rxMt9
SbOyqkpGkCDg5+y91xZ3QAyTXY8zeq8BhqIw09/T1LxFA1WaN1LOLsfCGiD2zOoKqmLvzpvezTK0
uqUaX6UO13KTkMOF5zS+G2ROXixWDvRwOTpGiY3NeW4PjdHDbjKUCam9fG+DHv3R8ZM3vqrjpSiC
6qFma+onoX8YXcPeedb1aoQzYt/NTvFY5dDClmHOYyMvy/tkBJLslIzpm1LP4y0gN4e6z7YggNa0
snz1rHk+ULAw3g325P+UcybOSwBuAtRSb0OEHvItTDFNSdFsDpfaMWdjp1PDukG5Q3GuU91LViBh
c5uhE8BUrF3ojKXacyKD7jmuX4ZWy01Gd/wPOHMYEh10932HGLGdHW+O+4AjiYC8+VMkNJCE/H17
o1yGU1PV+myVbAsqscRdVb6UhuPSDa4L5SOwjbU+BWM+hXd5u9jr1pBj+Sb5qt+2ON+KLXDz9aE1
mpsAhZTpL7WOPMqyZGMBoAfABt+MNa/TPM+t53RH00ybPYepvosKa97xvPm7d+Bk+amO5gXQyeBy
u6sk3fMw4q1qF+TGK3gu77yWdfFsjR6wEB1cUk0pGqhYK2Kpy/veZsV+9pIIe0HaR5MRpkfbycZL
Sn8Oir3j7IHWUY9TTt9tOfDEGov6aFMtHAtBV9ZMBSpgdrdkfXfFqFYV1TGqWG9y6v12U85WgjRR
TCTtu1eqj6qnVSic3v2qunWoR/Eg78D+TAuQ/o3nXXeFAjptOncHXC2fVCIsN8bSphcXtXFT2pi/
TXSD3WgPNgSNORWHbuVOWSA6kKmx341EpLu0cuoTFHCgzpTTPJe5v3zDmhns2E5S81GO1VaOU3/V
WJAqK/keTsttqcM7+LvJRk3qx6CkigeLiDI3xh13C43F2Z9vV8NxAHfk07Fy+/Pgs/ZcnODBrgQx
e0N/NdpI3nBzZJFdNnmUNuvKYzts2BPRIZAHIc08ZTY6Rxp2oXra9FOliZXeVTBfonGi+6mq8mCD
lnIZgXLKrcsDuOXIrOuDk4fmUzf55WeNt5RBNUj9LfzK5DhBn9/3lENxtxurtyUBZIjlYt0HHlUU
8L+TLZyt9n0E2+5Q8Y4e3fkQDoXV2V+4m7tYMNJfXQm2f3YpiPlBu7J1F1a1+aC6zAdzz496B094
AUfcn6ygWE7aT5PXFqdWcc5bWd3PSfJdaF2dVMJDzIMyn/qCRBWxxb2e1zZOSdTSAdf5x7DMIcsO
bvYhlxxrk+xsqhCNtDs2bjI3O/pJjz6r9oj7csAfrrvnwjSjooXx51qzd4eiypSYVqJ7wNnjfzZW
dT9RH40WLU1Gh6zumxs+YviYA5Wr93pdxle2BG99yzdqDsge5MDzA9aVANHpqIlZ3tAXWY/2i8Vk
f0jl5GbbhqOnTzuZea0d4BBxVSGrCJKT997l+ATSzlYESGVy41lVd5upYnqErDwfRV+yWmIY2y51
wFje2tDfKec0vvMzVqgyJpbrbT0F/m0qE3FGgjNiugxp0naGreUqa0dDRXJZM8/eZ5VhC7arAM43
ZVhn2xH+YByyhDf6rjm0U31DLYvYlH5Fjm1y/HZrTADj0WTBjbEAoy9nwFwIIrJMdjoZWUYQIsI7
E7AfbwpRss/y6Be0rkUPTDm3bUI5z5oG62lWQj0XlKXxCGG9uJlEMG+1MFm2SqMbDhUYqGjmy+4e
ssKzMazQ7/AtsIISWn0gmOSpYtzTs54SsA6Mp/K61GKQ9gwkLq97XVUhPxTZaPMCyD/5WdlyFE8Z
FQLUv3T+Grf48JPtmvvfVD6t2Prm3LHihj6nbQ85ce96RfDitP0vZRu/2sGznzDCBVEAlXeT8din
0Id1ymdodwPg6aqQlA0P4a1y/JETSB28UvhisKUYTOMEw2svgqziRJK1T47Tq73PyBBL+jof3YJL
RQaMhgMNgMXIatOEpXo1i7Bfa2urjhyXNf7AB37nGt6bw1kyZrkLaz5Fd1nnufgZ1KsfBYFlH8eF
JykBhvJA10+345NAGLqy9tlO0tBVf5OOhQsvoaeSpdAPjhDlpQk5iaFcclR196L+8Jsy3/h5fnHc
9Yk1DCL6YEyfxeDeFuWg7nvW7EfOKQ/KkXHldbcAD39abYh/qnmUZvizqdbHfHa+26hFBiLyQber
daHA+Vkj8VeVf5/gx4bSKY6UEfeELWja6CVtGE7mHVUKIBrILYken+2kcjnTs5SqnGxvLdX6NRfJ
NcqtaXz2QzTiGBm4f1xmKQDl5K2mUm9k1//Q+oNLlUiZf/c5wT5YuOmfSaxhT8kGD+HCWtIH6ABU
V5qV3ra+VUUrhq6npLaLzRrOFMkBLUBirdKdBud9FyIcktEK1cQxN0+8MxRrw+Opl16bFQ39oCmk
XOKwMo0o81TxmI78J1cskhLLjcl26tCHRX4IupVpIat4utamkx2NtDLu/bVFvcWUvN461ZT/NB2V
MnJROZe7qr3NSElubT93750rBdtnCwplRqwmN2Pb24+ccuZ8puajB7LoQ1gg+oiatZkg0e9sB0fT
WneIWzoBv5gU5GgaPmAWF4qSjdGW5wKv4VZg97ipB2e76PydplneiL6ZjWOzVJwgam+vknHG8Aa1
jwmrEPcdXbybwgoeq3VoomZ8b2hk4GEyPtX5au78ca0Pnp2oOEC5T1PXPzU1WmJm29QoABF/yKR1
qRwJdX1Eo/NS+Qab1n6UMK43o4VI2FAecONJ6gEcjfPWL1jkKyp3sBQYyR6nyrpbOILf+XmAzCJm
K5a15+zJx0v2sb58KGou7xXXz5W8qzlZzDeTmz/QfgE8f9DGUXdrdZMsVx8mu5hiRxFoXcZDjh6z
DvOPsWjFQY/0WS3CAM4MtpJlWT4azcXla0cvSd+7GOpolPAtzVc2TcNHsejybaSdydoNyZTiytQY
HFRwVcy8OrxKK7yJlzR3+KPM04c8sZp5O3tNt1tUuEaZ4I5grEgyaXbF6TnNe0rlza2g2JNtONTk
i9vkQQ8z3nhXbUCBao3y1CeVeQK4TYnPtDKwwiQog665x83hM0ayw6LaLoQq3tSPLNmGOFPmipsN
C2XdePOXmsQawcrnsqMYQv6AL9y+uYNboR3P3Ic2KSsGp80pb9NuYr/OMhD7tvDKp0kuLI4hIcbD
qqojTablTV44z1wMHH5GXBOn1ehlvVPdtX0dXe04jBiOyO20PJ8LPt9MovowfzjX3yXDlDTPd1Ar
gieVdpwJrbwP3msujHOPJ4V9R9fdjLbP+pkCm+dgRUPzsa59JThxtz0Gyl9i8IJ30jrFsTT7+fnf
WreWdBoE1iZ3BVjnHC9LRjfHgXK266rQ/BRBoc//RlsRblbPofvFDqeDKcNmswAzvu0K77bI8Ub4
XphyWsgfGDuLWzGLfwT0/1sLumecOW39Z2Djt6DHfy0Asv/ZXqMT/Z9/1f+H2Q8W5v9qffdCOc3P
H//nnDfpj7b+bYN3/R//scH7G29/wIZMMKwL4GYEgv59g2cEf/Pgu5lXPBBEWmJI5O/+EQLxzL8F
HpmMK7UEogZ4nX+u8EL+FVcSUBdYfrbv/nc2eH8PUP4z1uXCdrLojg98do5XYoj5RxieuHSLWaqu
t3HxVN90m9vt4fxwjn6F0eGvkl3W39vof38xgmNQp/jJeSv45X4PJK3lgLFoFNkWZs6CicxrlR/E
eqn6q8SLa2yP/yY8Kx6EbVSyP3kVtczjwIDNVpmJj01ap8GvpGzFr7lv2hO7n/S4VEQw5trPn4NU
d7u5byv1tK7rvPcb2d0T9vfO3mI57w31jfsWQhL1UUOXJNvWXcxv+Tzg0hUFwhMPRewOQ9XQ6eg0
lsmcOssJYnmJqCfzYLL3nsaOSiXcGN6VYUPH+LAWA1VSPhCDKEUNx1BBW4KIawoe3lF8jSZqB7YM
O9piVibApA5/dpwN9WFANW53SWI49i5cyMLsVUnGhkacwKLLXfSalukJcmucSoiKR5IiU/BohRl7
/IQ9/nx0ktr3OeT3dXnCG0TZK9ZllKfanvdNrYPwhc4yVvtIeOlhCL2Flwjn+iMDPXunJRwZ3FEY
KA5NQFXLagVLEnUBnawg5JfppmbJVWz1mlZMvjX1OvvadpJdYqmMsYESu0tBPLeFJk7r53ZOJs+K
3cnpy21IR8iPYTVZRDBHLO6+m1pf3Wc6EcNxKUyaqp0GJ/AmN5bqqcV8emdZ3Zzv5qYtb6yFuy1K
ajWL2JIhSST4h80Hq9m8O6mQ4AQpjVXEfb/YX2LAaPZQhRR/xwMSXLF1+x6CCdx/Ky4qU+Pvpu/v
joqxZnzG1tUyk4RdI3ehX4f9ceBU/GWKEVZ/kuHsd5eCqi9EPV+fVaGCD8rh6XgqklTTlgE+52CD
fXqhPiCXmD7a4WHSTEjUrnr5czj4SlDeajTfKXDQP6bMk+8tDrQbB7X6gMHaP48GlSybMZ18CoXD
icN7ZnrrMaw64xmsZf0YzpMcI73kCOZ1Js/OSCXWJkd9fOqqWsWJtJZ1N1DlyyNWp+VrK5S8V61d
eVQV6P4QMMuYWJYKuO7NOiUkcfL5eysNWpHDoF/3Y9uatJn4qobEPoMf3rHoldlW1iLZBsbSMH0X
5cErDPtVCioLogqh66dK3N7ZdjBMKDojDk5TrvY/08y1VlwUSfuQK7fbQ1Gx5E5kPrZ35GVqokvq
HDZTTl/TZjRTeOdNXekUn0hSfAYGGxYK0zG8KT3rG6LR9n3poTTF2s1mmg9Fzv4ID7HeVNhvkejN
tHOP0BurGwPdkg0gX9sv9HfsNniSxV9lh/8IvsLC4S57TUhfA6lMen8EXykaGExn8MQGJllrmgdP
pYf/8NT4h6zyH4N4/89XYPwDvuBCfPgzhdczRyvalMVGqo1a/QOtgP/LV/jjxht2o7brjleoGV75
Hfyh/5+8gmNiRAd3CfHsj6wpNFmMa+xoNyOWENc5yEL9xStY10fRP58egSXAWoHCYAvGA9HCpPv7
04MWpEzaBRMMYDlnvsnGznxa+zp4Q8E2xNlUkkUBfhZ2C2XQ3DROnuyszq9uhJtS/hEAwfVikhj1
G9OZ42/7lIT7uxKTWR9gsimxT1yihBfTMIs6ElXZ/RVh4ffkO78BV48ggg4nC14DFMvffwMSCrP0
pC824SouJmU0YXlyWnOHe3T7ry+p31PG//5KFrFm2wROfSVS/P5KhiP6zET6x+7SPSeBKs6cfB+a
rF6j/8kLwTHmAGqx5vrjhdaKEEXeZNYGU1FU58RSdPtKB/37v36Z//zOAS3GAQ74k8/+P30JqQhr
AyIJZEwgi9NJ2m6rJviYSWgauvyL17peqr9dZ4CBQPKY1z/AovxZR4DXanDMvLE3YzAfmyKWlLaR
xMCfd878+F//Xn+n1fzxYvxSnNwFOe2rq+33D6r0mt4hveJsZkpkKu+VAiaeESG+GzCY/nXTdgro
4u3/CoJEH8Dvt53rNXIlX7mkfy2PK+TPq1E7HaNMo2x8iO7IMmIi0c+4V/nbNhhTrObhbG/bpfJ/
oIJVp3Ro1kdbTyQ4+lk6kYOg2R540Od3Ret4hNe8rsnAhyZoL547Gu+drqv95HZmDZbNaHCAjt3L
ElpcLe5YDM/JkouPZO3Db0ngoTH2QS27jeXKJI8Elk8MIfVIQiIHpLhgm++UsS2I1l+oQx6OZB/5
r6Wnp6+q040HctbSLx4JXR9XsfB2bK+DRwIuun9MB1QGOpqcdT7VZmLa57TT5tfQdfl9RX8B062d
YH3SnrGezM7HhWiztH+0x/QnzwdigrPZjDR4zvRRbVhhIkDA3BJPuvdy6zwGneWdwjmVT3LVqj3O
navipTP6H/mSDvduk7VHQmfNofbTaucM17BHViwZBcDdZKn9NILJsh1NkYLkcEIDnx+0Ji661nBw
WcMRAEguui9s8sg360gIJhrIA8x33Sr7qCODVd/Uapk+k2BszxKAQpRJSeyE0o97oaw2avEWXFgA
ZexNOU5RBz8WRQQmq72zqMyp42mCdftEvxNhh0LK3sJf3bfzTW/0qT6nXj8ZQDqTfva2RJMpluit
bHQ3den7OP+KVj91jZ9m2z4Pyo9wDU8F97uDSwFxnAXKfuBgGD7B9JL2XoD9qerMpwLcwEfMtPNq
eCK5GCqUw7ZOxvTS5WWjT3yYVtxLn3bcIJlOcHwWFiMKTWTjdEXzrPnW7DBYIWI1YLiu6bwStzZO
bd+9DKmu9iuAjNfOWhHAw3Hsd5NXIK21i6eyew4P/lb2BR17XuF1xWbIW3UzDhPLH9ysBBQwNGJH
goPzeN0ZdMjbCDDnmrcSP2Ugj6wveHjAytXLMzzT1d5r/jrqyjNRl5xVKgnH6nlwcvq/rXQ9q6Hx
IqzxGjZQ33Itb3KrDQictChEnBBRIQfTr05ST0hWEF80LQ0UopnWncbNgPfPtD1BwWIyGIfFDSv9
hDmk+Oxbg5AUQpB/rJq1odOKFAx5hzp0n72yUTn9ew25xDBfamRr1oHf2D0UNDU5Yx9S4spTfe8w
k83boRgq7GdC+WzalOmNUcv58q0p6UiPc6vXkY3GH1NBGD5l8BdjFxtAv/FMa/i0WIvGjjHqg7Fo
dT/DReD47HS/LKGdQ2HWVpwXRnAolBo/AwmSyU3zni/XXAWEBJwqVFGeS4R71hq0hC2B8dInBfaS
RtcmhVvpmP1oyVo9QiliOW5QpPOmbFuTHqM96jPMCux0Lm7BGE+re+qtjupbOulIPlPC9k72Ifhc
6EFrMJKN9h4FeLin4Zifw3BZcVlK1qfcU8L4JNBkiz17G2M3pjThRCDl5yrqrJkwATwF2jYzbnLT
vqTF4+Ksy1vbdNknOa7mQkne+p2O+STY65p66R2jMBZrynBNvZ9xyWc0dSb5y5Kr1N7UPVYEt04M
FV37a0i9VWb9Sw8yiMrO1uHjxM7A2xOIxBdhjs1s3dEm3oudsLt8iUpX0dRFdZRpbWjMpoqudukn
Pxg54vrGQ2R4YMLU8kaJAg2c+lK2rpE02XPm0ZBT5YCST0gb170Rk+XAYZjP1vzMz91EcNBIzFD0
3H0MTEv0hzjcOiB2QTAfpgJIpF3AaThkBocx8AzFtG+k0Hsr0ULu/WsRHYtbaon8wlKnWipDb8fF
WHeoOLlDhqI3HjPTr9PYDMl3r0ntvjTj7GJ3b7pT2IkMrubIjlEGw/IadDbF9aLPTfTSdR6fpTJL
3OB509wPRpHtR1gXX3okTkjPGpnS2CvXzsYzkwX2SxUgpDczdU2VSpV/aAcseUeEKa12JUHG0MNP
tHT6idmvWE+Vmedt7ANoce79gaI1jD9Sy9jJrTF/8Eyv3pn1aJ6QilvxDV8F+asgd6Vzrzk/XqRg
n8wEtjoHgf8wORD/yqJ0stJb4TTeY9ONloM1t8POHohkSiCt4ctodgC2vPTTU3yut74zUo7M4mAO
YqIoIj2Qol6s16FsOwYtT89nX03poe07Ijp0wlJixBiujotltE91N4X4gPSQV+fUHSlYDsw2JAZM
hmE3W0vdnZa5rlLSgSGmVTGklHvQDd3Lnngf2gCV2l4V06BIGpbl0VqeDXfF3ECeJHmcQr4th6n0
LI8Q7KQgAOCguCVBCRTVTN23OsWPvSlYOuiYDsUBvJOo31Am1veVG4Afp07exL0RLAVJK4yysvIE
3xLP7bNNaWVin5pqvB/WfPIvyAWz2DrTkoq47GclcfuE9qMzrA3v7AzJCT36Mx1yha2a6OiTXfYm
I0GCPaOwkt06BjgHFk4Ve78uyF7h8eI4slEukoGLwxWdYhXtPlvXfN5U2MCPypyEuJThldq2EQTH
H52WHOUOAIr5VGeuQbNyyOeO2ZLA161rL+kj8i73Hnb4zsuaZY/cpkVBrfU0yoNM5rF4L8s01Le1
gYPAp5byVlJNHlwodjRZE6lKjecWMjprD0K5qIcNRDYGXrXwMDUDfLBdYWyTpZhPk0nvbbtytJrL
oSLKM1cV37sp0Ox0el1Wu8bO8d1gEnV26I3N8GUYUuxqvQLfTO3OPDjIEiQeEzDIV1O+UUZCFYKm
ZpmGmOuMUC6sbITboyokqM+IIJVwdPGqB0AC0ayqMLj1xFpQmDYH6P9QMoj9E8tJj0Vi8lcoGuPe
15CWVMgeQ7ufhGmV3Gsh6R7SvsndY7qOZXOClVBEgdQD6lBN0eijoANvIqDVlnKL3YnQID3zMW7H
lRNUx36djfr0BLBqS78cGe5UqqhhN4Mj3j6QTMxuyR2V+0SHWZwOWAzgG6T0Bc7YmOWI765CqTzM
Jpu3KnDVGrWpF1xK2oD7X4QLMItPeGq0xLHXV4bR8KylfgOlsq+nh6nWsiT0gwHvQF/hcJuFjflR
y7kruZGM3bUvYDlTTD472NyRV5DKzHkh2QZC5Z2OM1y3Ei2VGvUrkdkaesWpN3emi7kMrXUTlo6F
NDSG1VfBw5WDwdWw0lA2WhCz1t55nrR3X4DyuJ8Xvw0+dTml6SuEjA5v5BoWPNI8/yOBGxhnNH7v
qlZrDhOG+WHMgLIJOtGKN9tWUxL3772zVYuApUNQtLsw1LVBI0YWWHGQGDY+7mydj93EcRHsQjc3
J2c1kq+aigm6BK3G+GCMGtetk4PwefKbjFBUsxKzhlWTLZ9DkZTLD8tvEvklFHmVePRrY0SkzlX9
5JIqOUyD7FoMgQRUjhZrXIqjIGlE7PrCnWW3C1yXacapZPU20emaOaHuzOW0sCQ8QrRo603gJEZw
4YkxbasshPnjO1L+apySEzSbTQJ65XEpy/M4IlMuje3sEJmzPlpWZRyRcMqYkFFK+V2R3M1QgZ+7
Ph44yvdshgi7E+bamDPlu3erO7CppuR0WclpQXCIbKjmjBvl6j9oqyDbptc+uA1k0eyYMtzb0QR8
0Dr1+KvK3eqFr1yw9ylWPvdhZwFH6o1fIuWbteXWvBy1GSb65CaZNM/XjBmnxqVJv+ONGvdyXTvj
BaOiPW+KNkiI6hWiIRhpKzMWlJrMSIKFO712EKyZwkJU+3IeADm4Rk+Qd+3BnAxleemrqwEOTaAR
20G21j5Rc7Ie83Vd0mNlQIMiW1yT2MFwM211NeniaHgag60qZNpcgoqK7I3LRfueK7+pqFwHv7SD
GtM2l3Jc9bnNLHs5clvMjgxVGL2wwpr5DuDA8p2nAeyTcq1tas0z0zql8jp35cS4RN8M1KnTIHQo
UoqqW7Pz+kNXpJl+DGbHZzmG1e5+AQbxJX0C0nj13X3ilyHGrnCcN5YswdaPRq7fzYmajg1RFD1a
KMHAI7ExDrOPdo494tKyRfdPQ0JD6fPQBKwnEeFpLpd2V77bDMXllrPI9DhPlf1gzEn/Leixs+zo
Kl/xsZjDeXIr53OurVRtU6c2m5sVURW3ST6o7NFLTMvjMenk7QZyDoybKV2ITGPdu6W2tzn0zqT0
dTbB7YJZ1d3k3aS+d00+3hEVbfojW8fyC2oSkaQpiQi7hl28LiIpb1yZrR+u4HweWYNCE7dzg5Fw
6Ys3CoIsdHkeu9V2YkcPSoIme8YYnj8DyrBF0NBTKvIw8/II6P3uYhdae8civGrMvcuZIRyraKlK
/jEMpzgvpyFeIFI+duKatDGljy0tsCFRNWZA5ixLv9GA7T53SwfMo0kwzsihyh9a1ZuvSjCyNqtZ
3rnsonbV7PXUhWKM+bBU57OgE/IcWLm6zdaWlyWXJzuEVz29hV6X/6raSnMmn8N5HzrZcutNC3P5
ACNg7wieiVHj5cMdkUULuwthwJfWcZdT1gNzWKkTXGO+ci6oA2iG21p73wkrGzclu3WCf6nZPHAk
bT/GSTg0J/PLQwLqOQA5dgLBqVlS2pynwWXSRBSyjrYLWYJAbX8p87K6cEWLSLdOEfOjywfbasWz
dirSQBwTXLYbVBbnJtZupxJ9NJty/cWNRpyKUIdOnHiZPi6c3ylPpPn6rVcjXiT+Nue2zOyyAweB
cYJJ1v4eEGbZaSXbo159rEZN12tMT4pZhEK28CMA0nWADMWOyph7Gu/s3uCRUdnJOu98OqYxfg9t
H4EuCV4Nowxj4Dzpu5cNTnu0ekOyNIehdMqtLojCKlEhbeFe+WDkwfxhqLR+9CS1sa6RzucKseai
VdJy0Qlf3LaBVx+mxS4fVTL4OxNB6cqwau8GeEEH8IoYO6AJ48Fl3qsjb/D0t3GkMQsrTe8doBy5
rHWEdMeYhHDp7zoT3JvNA8XY6JkfYJvLJnmRNMPtwa3Bp1CJQP1D6fakhdM179dDikhwVHM4JpuW
0GTU6Kk/1RAjn3HIFA+UoKKwaPcKQMvzmjxgDRgmmtjDP42V9vbr1M8NXocJNgZE2/LQAh+Is9aR
W5mMZI/aUeiY0AIPHn9pk5xi3HEqozrDNe8ocyFcv4QFY3r/dyNLJeYHgygxY7JUF2echijokA+T
bMn3rua+5oqlszdIDvxPfVjT/bYQfNxjKyqXjXCrNCY+HUaaNyJA27emSyNCRVhtUO5PmqdbvINd
8210++2QB8Uj9nR7uunW0Y2uh+eXK+79iUaEeuTY6o/l9zUIu7dFGaDAjBVuwT1vB1+fuZsAGoiZ
mrZhDCr+XGvjTqyeh+h33Q1yDpgDc+9YrU9ssxjM5dLAEPpscwcWgGIvGikIMm6c5wZAOc6v5BOW
8prDFTA9tplKylhmE48jCB7fp8TD+Ox4946A8LntOyapjTAIF48TXx3fgAY78Z267xs3+OkBUbtb
akvb28HK1vewSZz3pF/0I0swZskQc+k54NslWFf2I4EwWTJCZ6OFGLci2JCaXfMneuDJGNpUy4Si
SfK4Q5cuNnjLGEIVepK9oSNLukT9hH8hYWhU28BW6YOnFiyMHUo8p1+uvA2D2Dw9JSsQhFfjgpBX
wIwSnXnsW0T+uCTFNfYXaE35LqyNH1TaJitch8X8mYyeAecjqcW2ETqL3UStZ638K3lKBCYZuEb1
n75TO3vTb50ISEK+HJZB8NK6pw4YwtuksIx14m6u+ODC8lrqEtYk3epccx4SA/V3bU4ztZSOZZLi
6oFLdXn/3Hbjpx+QDFkDa3l0pjC/rIuzcpeF5axO7j57KLn8DksyVMNWOZzH977CHL/mje+fzKGe
udu2sr1hJw/TPWwZmmYrzY4iYI5lfpLeK7OhPlFdqncWFvfpkALs/NFxqCTdGgZ1NHVcGhuBIS0K
2E5FayIwgGbkLV4HzsFfVevxOSiP0XFXDnZWRVnQhhy3TWayG+hucEuUwuqCW3IecbxbjbzJdMDd
lyMbUZhiXZqXkCCAiHJW/XdzNoXtRo2QC/bSGaDDFaGc/Fsbng00mMGHFtYzW2A6cPWXNeo83+NV
G49WVvXhPuGs/1mOhQeLZSo/DToOOjL1ljglazGbMcPDQoRShnd8LR/KjM1Bhh2KKC9Ix2OoRseN
wz6vINNxTg5jQvH2TVcOFpS6pAujoksV3trJ2aq+RwSvwjp5U4w84dYaAz2TDAzUq8cSFsj8WvT2
o01ZNSmFwjl6NT9/bILqTCKMmRyb7Il+7CjPEt3T6uCwGLS1p26SdAl+sND8SWr+IclKUi79HFh3
4CFbEa9I8dUuJVXyZA8OXQTKyn8RuSSvmUAqxllvkP5v/BbF+RpnrS8ACKA7JEaWriT03QadArTl
Z9oFNaXS7Ti/Ogl+C0BrZXEWdjOxUhorYR+ttTPJXa0G4NBA96reET+AozM641DuqrRWRVwY2UJF
u6jRJzGpTskzQSXKvf08XacYgTlZNgiCCUGCELdfDyyLFpSmsi9GPlj2JqzTJYS6wX7/NqMyhQi2
cmdykMFChpXlOLAYo84vhdNIN6JLePEP9rIUxh6fiveJxUHoTcfJyYtCwAp7PORr+ZAKGTx3Xm2S
fOTKvow0P7LK6lKzPIa6NAzsoCxZgKZlHdQOcnjk4dnZAxvgBl7jVuyl/qwzAFnUiEv5ObGmW38M
DFo4uTn3HhvugfOhwTCAKbqzrAeRtl4ZJWUjno3rafeQOrboD2GLP5hwdbNzDKO+U4nXP42idNmb
S1P8XHM7i+eG3NYmdBvM0/1sd+PW9LLi/5J2nktuI1uXfaFBBLz5C4CuyPJOpT8ISSXBe4+nnwXd
mdtFkB8ZPXNDV60OqZXIRGYi85yz1z4kjPt6UCqdCLQkrjmbhLdq13jTJhH86rH25ZaKWA1tt0mp
333jiSGMCb+/A/reBQ5isIKAgmjwp/TB+8zGVqxQ2YPbccjV+rVdgc/BMSVPe3WvaNlcbVp7b1SV
i26KONo8UDaTY0zeEIV/gipowTthEr/hxc2R0Z8CgaOB5KdvVTvGI54AbUIhcSf0TCCf+KndCn70
FlaEA9ibdSFDke25FMTVB7/x2JiNuMztLDHJAOXDDxqjAJyin/IZBGL1iswdw4aEL9ZvNYXhlOB8
B2cJcNOm000ThZTecA82AaPuc8KFGLJMag8gK1bkQ6i1mLk33FxtLHCoRgyor+w3ijiN6D0MX4Uv
OxUm2MfGSrZDBtWIakIj2OHSACityrp8E/tx+ZFqAFW8VkDkYjX9s6igjilBhQMb+I29rfCYCnW1
jqzP0LBHS6skiLwJkYOBAyhyhEzEpESPJfF3LfVIwrshMmG+Zl6k7OMgDd6pQgZfGLagJ8iPMJ/J
KVuvRAXvuyB58SQtzt3Z8720ex9uLvg6KkgayHcpCu89OvJmW+e6QZkKWrD9mBEIOYh4V/pr1RrL
6qZo+qbYtRHIHFflVd+pTYkFR9bCxbQtL+5ga8oI7/ciRUr5Ks2m5qB6HgE+3jj4JbLpcXIvwsYC
EENiyKWmJfB4yMAnQD+StaKipCq2oOnSp3L+6PqNyczTrSKuHJPV/Z1EH2adNQX88G2tSV2FFXXy
3PAn+aWGI3LfGRknwZi4I0PF7Q2cUOfHm8hI+C5kpcn1rMcCMLqRpM74JsVyuEdyUo/3Vd60kq0N
CvybLJBufCvqQzft4eHYMfmInzEW6uG6qqakfy8KchaQAPsg3FSFwse2CqHaQc3rSdURtXksemiN
kF6G+DEjPUfPzMZPHqRGMx9DTF+ymwSzU8FNM0N4nepCvBd9fyptMSVsBPoXn1A8TkQudbIuc9Cx
9OE2LSbjXaGiG2NPodFRTmSJfmAueWvOUeLaGps2uxkaSf3JiZMRAtMLjIhc12teU/fMC1Aaw67T
2pg2cmqajRv5fiS/lBzFJEdWACsSWJxa2muFwSFx5OtkCXRzxMwPq0870TvhLfeo4I8MPqmzhnX8
yYuTACLWUfw9ptuzAlIWnkmKJiRXYIYAthMM5blvTGEOOsJfBtNEQAA39T6ac0/droGpiouDXxTV
xq+16SXSUK24ST8Mr82IS14x+sphJFz9SBY9+j4Tu7YwvNNqZwASjbdBlVEFNmjyitpBYpQpmK4K
B6s6es6ksTTtvohzyuen3npORY4Dt0kj9MlTk3uG76QmxeJgzkwEbpQwFChAq9oikJj5ichpxND/
CBS9JLumLxqSNSn7o6NYSb0LWs4QPwuSOOOroGdS8FTjltszZWEXOOOoEtLXzKp/7booDV3IGdlr
3Q8WZ+TaJIpOdl0QZvRzna+nzhKCx8Zr4FiHYVx/KL6f7gpxCrZqkCtUOUfJ9BbWikrd4xA/B1pB
XAmTY0/g3ekouIhzwOMFPAtRm3BMIR6a3pfCu1gTAvEpAMfArZG5hfaJT/YuTaE73ERkmbmTBoy+
PZpy+4Ny0eZOins0PUpt6Y+hzD7s9GWTPiDEqp8Vrv2ggwSgPyC4dIRJvjS0B6Sh8Mri3P/QOQjV
gCM9Yo2RCA2mturxR0nZt+G0fh12jl/xcUExA7NnL0w+DFdJ9XGMg7AUPih+oiD51bwyfy+xpLlL
wItzG/fj5B2SLoWWolQ3Lw2s1JdRN+CtqHohEOwP8xtzKqvAnWDppdBz2lizx4k7BDwzjKkdDsLp
gYBe8sizg4rEw6FRf8VjW+27TKseJJ2DiayW01tRjlDzwOm7Cil3F11kd6MTNkFGrpE5gNgG5sHf
wAArKcRWEhMud5lExvAURQ2ZT0Os5Mcoa+VPVSyswA1CsGhxQlHnR8gZkNjnSF2ETerR2Nasl12l
Re2BnJvxXSpac4+bo0ZYvUKPZWWlF2/6Sgyhe+ihspbVSHzE8brbyKGO4hiPdCjYdcIO27VsSEZT
IvBtuROTtUxraSu3KpesEDZ6uaJ21lppJCf+8MkClgkDw3Q9LUp+1G1V3VJaGDzAlKWqkGk1E1KI
/+VuJlAJCVWiKdqnUi7lhzpsw3UII/ZOtET5m1Q10kEfJOxb8b74UZK9h0YZ1lqKUwQpxETui/VY
5yOzBKK2jfsWamSlEyLzhtTP8E6kKFtzchbhUYxFs6+UwL81tMJ4E1sd5/VKbu8KWGTbEG3C6Cbk
oLmvSD4BfBJjGWdSEv+frCVv1RW19RBVLZEqeFur0teVtZ9K4r0StpRQFkljuinbyXsrcrgXmZor
ahpnpLsXyOkfz+fsdwh7ah1vfFOuAfcl7MdbDulUwAZ9JO6S3kufI6nuvytZ6KNu1PuaU71vVcpD
EHpFvaWOD0Jco+rbAQfWvzrnnBktCunTSH0D6cyojH6Lsjd9yLVGZkQk01ZtCVeOr+UkNuJtQAaQ
sVDTwtv1ClD4VW+Fym+FZbjxRDS9LmyoqrEz0HxPvm8SZaGQRXpCRQ6VHeKqZNex3GXrQCDtaaVN
ArYmVMzXFDm8ttK71ihXWIhT5NalaeumESL1nWf5QuCmrVEIa04UBSpscoTbLPGn5GUMp8HusAc4
yJzrLDCJ7HLrnE/anrq/VtokU5o9aCaHnNFDkEbkFRQB1xvR49wyv7i1V3OovifOafrfu6mUWSiV
Nie3yCK4ftr5t0BIKJZW4IJ2b3rOMQutYD3A8he0YdfKk0rU2SSQxhIvuUSiR4Hm75OuqGtdtgNS
ulPSdCsIQRv2C5TXgxGHN7HfxE8BhO4DoRWUlZoxAbhHB3wXipIXET9U/C35T/+lEELWVQ9P2Jd0
gtQU6vlUlHBOj9ZGJnCF5VLPupgYsNYROD27wySUgw3Jq/pVdXGPVj1vuu9apLFpAX5MH+q8sQY3
Jr+F3DnK8pVJViJ7amn1SR2zdO+xjd1xhdHv22aoHqEwIMqRRcwtxy6t15YncF8xmxiMU1tY85k+
wYkor1VjFchaum1N9mEHMyHxicQZgV8IEzrqJg0az8jHpruBJIwjG5ob3hICK39daWYa2wORhdRG
OBbLVF60+YMSqfLtkAmBsqe2Lh92ih4S4jIrMX8QmiwmudOxVMj0h9w1yuoeTbfG2uizTcT5Zi95
wfTDq+L+uQKRQQZ+0vpDZYFKXRWp76GbNjhgrYvZuhi5TNLtiFzLb/hnBu+UnI9E6DWFtINaSj/a
3EMGybLz8oehGOKVqmGiwxFtVG96fJyt92QQq0OGdxm4dF6LAs4yBQYN2wDum9FGZL3EJL6POgZo
zTFBMoktZbVOztTUs0eyEMH4TCVBUn3j2FNBHU6hOWtVEP+pRdEUNqmldMEDV3mz27ScZ1ylTvTU
ETsstOxKhbi3mtO4qH11cyBKTxnOE9tATOWSmPP9GAukYSDQXw2pHcgW9vmKERc/KO2DfIXoqxlA
5yceB36+3D2X2EkjHEHONGFbTrvIIz9Uk9OFeGGulKER4Ac2HAAATGqHKJTVA2qBEpo6hXGvmHSo
byrmZ25syMGnKfMo20odipoEBIIsbosSkSmeeAigC9TDOyiEUF+Dcq7EFTsuLnYdH0P/3TIr89Mf
JzneQfshjER1YpWtOMAPoJCKXLodrYqjjWT247cmU6Of4ZApP0qzqwWKwTLze0BlUwOyoEAqBnfN
/AxIX1hs8eRfCKH2BpBwaqrZuoSKNFEQpfdRMyKFkKjLQJ9ojMW0RT1hPRLCpAxE9s3wuUsrsbiL
PbFH/DVGGgcWtS+6+1QNpptA6oZfIt/V30peBqPT4UMvEA7G7JDknzl8k7EKex5LQUrIsqMm387H
M4NsIaGlNfFsQEm9DBH7QC0ainovNSXRDWWrQc0We/toCGIMz+oOmEnLRg0iqSOZjNBCnndqH7qM
nTY+6u1CLX2o3qqixatp8oh9x75QvyntoP4MMg74DpRzj48Jn9YGWCPeiTty58NjEwttvvlfzTBl
bYbwjRhHrOQuoLvuj9nWSmMHRKCf4jYzN5LeRodx8PsfMvhJYrCi+HG5LPW0fBiHGYO6D0nnFCWq
i0LlvJe6GeKi2DJa1lC+TVm4ljFd8Sc6U2hLLlI0SYQixVbVRUG3WESeMDYR2XgQA6LwFIK/tPI7
crmF+nC5Q2dqXS0VDDM19poGX3TRIeqzCrAMRHTxZXZE0XuJc+/xchNnxgzzPJ0oj0J/MGE+ruTV
lAJQcUwTSvFYGC8ZUlDrSrH1aRW0ie+FqFBfpqH/+ivm+mJYhVEttTBBqZKU7kFe4yYSb0TKZKdA
sS93xjypgTZFTZX4muM1JGETdNyZrDQUC/kytSSFZ0eE9foQ0wgTssqv1LwJkSBebk86Ke5H/Y6s
CTCVSRX5iRVdjgq5os5WBTwH+5DgoSjdZNUmtG6j8Nb3Vx3pXv1K8fXpG5vLnqlhkzW0/+Kydl32
SWpa1MYBDXjC7WLbZc1aaVeXe/a3XPy4wnvmYpk6r0uaOVkLQ7PBEHIKSThDw2t0AFJt4NW6gi3Y
kh2ucodDpms5xB0dMNNOs4I84EoOg24TKnEEl/TDynA1t72iEDhdETwWPoMS1d+Gri6nKwajbVjp
PJZk3Q/tW2Ne8ZJWUDwuyuhpgJGVZchgEpKH4ykEtIsotYlsp1zN/e5cyNyO7BALsif7n36jX3PI
kDrUx7j/6TW1lo7vImt1Tae4soKkebSP3sZcbI+mx9BFxfyPrvKr2anUF4lnpkDwzHEHmUvyXTKe
kCD153ot3XlbId3rdssbeA3s589rgy6frOBF8/O6+7KCOzHqcg8Ssi0Af6Vi4XG2/dl9v88dUBJE
VDM73HnrYvuLUhY7s9Fjjvaf3galc+X1S7Ns6XggTImNCkEKBew6O/3xk9SE3Y2h0nVbrVunlESn
y98jGMXVCBteVikTLwTovj/k+q0mnkJIehdG/8c2DlXweQuyk20GcQpKHr4x2IpLuDEfP4SUp6gB
rImYp6Ld50HhtmLzNEZ67fSC9ICxiEsG6u7ygvwrqVj0nDUvokoUtb8G6seN6olFyW4gkVuJYGSU
70XPIbJW+8dayA9jJq/aXr/LyCyS3QJbhPjrYTAVp1aAU5TTtvb928Ifnq481Zn3wVNBc0V4Mgtc
5t//MjOqeiTZifoL5PJPrJP2Ikd3LVJLu8tvTb2FA2TiuNO+4hByL8DVyVLlp6xKV7QvZ1+IJRLn
mc1rZXPxQgyZJK8/UGpdplTqasCgcBnrQUoTINvGRO4oGvt1uecnp4B5DnxpcrEk5Gqk7gObarti
4msEyqA+9eRo26qHCHdlyz/Z9RaNLTdjDdZe0tNYR1EV5zzy3wa30Ms9Ovmu0Agry9BwxVNkXubx
q6SOdozaDKiOOGorck2bIqY2myvE5WZO9xLU37iiaOzf2AXqixXsG0LTCI3icdkzH8ZM/KObGiG1
tH6FFpW/XW7sZOCwkDQVi1AKPoGQt+bd/sv0lLWqq7UoBoSYfyjqPtKvdObc38/JienPsLEjLKZ/
YVFa6ufUrI1T/rMhpDH1xpUunIwXXfjaxPwIX7ogREJHPQtNiJRUcRW1o95wjNZtKJS4PFinE8DC
UVE0OT3pqs6R87ilIlXAx2iGZwuhuMGhwvGV7o0lf+VQe7pYacZCbixjo40ybu7wlw7ljS93zWR5
EBvfmmidUo8CV6pEAdB+MwrNudyp03XKYV1CqDbL4lDILTrVg1uCRoyne0arNuZbuw6r6HhIH2Ow
J102XWnv5HUZtAeBQWaf5p/LrSgMTcLpkoxZQ/4TvN9dMjRPoF9sNfP3l3t20hJaOBYQnbIYREtf
7EDCnAnOIlDWMG8f+ZOQsbqKLHekmG4AUelyaycnEE5EsmLMh3jYDshAj9+aWA1VS7Ur+x1wJvVZ
0v70aK0ykQy7sUq7b5BGV5dbPJmOc4uqwRSxOPFoy/0I9E4a+yItghpzcJJftdpvD7L1v26FKxxE
CYV9Dz3ool+EckfZymDTVwOGAB9ahbNh/B+b2f/xvHDmTdGGybtSuSmISxNiksWFiRyfi49wMAmU
qdWNAQuufbvclYUTOtOBK4HKCZFspTV7Ky9upl2jjKaUYGtFNZ10QO/fuKVRDrtkUKL92Gp/PAW4
TukTzy26bBuPSBorMqQrOfKGK7PzZN0BEpN08hHzrsthfbFt9XWJwaIhaZCNAHcblNpvzFRVXhTo
qzsCTAT71Da7cnpnfTENj05JNAuTRDZAXovM08WGXFIN2SklklDXdfeue+vub/nVev6xXtvr3c62
+cfter3mV/bO3jT2brOxnzb89H//pyM/+Wk/2Rt+e8c/n/hz/NnV/Pv85Mw/HP7nzj85ju06j4/u
lh/7LW2580/83+HH/EfmPzr/i/u5f3t823/uC7fg3/Z7fnzu5/+E59xfWa2nM05RRWArmgGTBGry
YhjUltAxaVUqfBrLjqtfsjitvfjg6S+Xp9zpW1ZURWftoMqlbHkp2PZHrZyqhqrhnFnXFR1aRG2f
UtxVhE5h/bnc2LlOsUhVUVcNlXYXnUqVrg8li8hjnBQPCMV36KspMu4PnSxsLzd1Oo0U6NW6LNIx
nRPE3O8v36jYV6Ju8jE4TeG5595bPdtR1GTl5HqVNb+oQLjc3uleh0U5b0vXdHLWLJzj9gIpVgol
gtcJ9bfai16auJQo5DDtAcZebup0I6cpy9JEi/OKxhH2uKkQQJiq1TGyxA5fD4lkgx12cOCGEc8w
m+ynfuMbY7enDOfNoArnyn77d+iOVyi1fPMxg01dmb9gx+3DbszEIYFUrNm5/f0/t2rlnqIpG5N2
O9x0a3Sobur87tfoC5SV94yqbdPve7u13wpXtP98mg7IQne8Ea6smnlPWj6awkWbkMe8ZuT5LX15
6xMVmpFRg55sMeUKZKgAyrUz1mkT2GObf5EQGBucLJihG2MKwlr8JzrI0AKy4PLm8vs9jUlxHfva
xGIuFZLZGlCImbs4UoCgFEZXG/N2V1Fg6+C1ka/w6/yMha50cBO8V1qx/LdnoPkJLIgaM5qJ+/Hi
CdLE8wK14wkkUnKgNKVDDilazcZvCST1y909sykgRtbAQBGP5Sq+uE6gyBhJm3A1SprAxXZNtG5T
jFOy+v+zncVNohKAvQ4S7VBh4PbSrUcFETA1p0yuHBbOzRBLmjH33C7nOPPxJIQwHPutRNVLmUuP
ZeH/ioxr8/zMboOwmeOORAhlnurHTfRBTE1xQijhr01rrXSOJmMLDdL8ymKX5tE/XlG8mC8tLWbC
AELADKBX2q2KwjF8mJh4we9GALOKrYlQERNuf9TU+QMdvTwvpDNbOE1rfP9IBPCLRSchx44NJYxs
K9JL6IN6vlHFbVk/9PJGpJBBDQ95dyMOmwJNcPUUVAcKq7C71bAsyn9ceZbzA/7PsyyGQY2aEPQV
w8CzjPnGb+5y8bsHE0bRDgi+ddw/h+fE2wOVpCBlpcfrcbxyNDozrTgZ6jIVvYQ3leWJQOp0Jdcr
hqOowM8qbcH3mnq1yx09sxh1bB+kGQJHiG4ZGGspyIc9Qb4MreEfOdfWaCV+I1Jelfj4/OumZpSc
wjaDlRGxmOM5XPp9qRaxgr+NUb134fhY1Nqe2tpfXlxc27RPXx83BJBzJHv4KuAZcdyWgD1XCUOJ
WawIm7I0ZygrVAfr4992iWa4EMsiOR9J+nu8//L5GTuKMkeNZoymOwQD0FpM10GUr4g9XIkmnvsK
zzd90heUBHFlnafLl7YsFY5k0QUE5wgnmI84Wg87X1aE/j1pCpyRlYh89YpMpPmuKs0QUVwx8bWC
Dd+PDhmPcIcoXn9LgGAYt15V9L8h3VnTAZkX2iODQojUzVONy04zkbxdU7mQ/Bk9ZKSujnXBm4wo
/UGsEpw0TbLE3Ef67qUIKiSDgwJvHFBGlmyApw4UAQZh9Wrok/9Sh030QeK42UXZ0P72jKjZoQ8b
on+92c9pj38OAov12kxd3yMkNNH/ApVOMbx1olzstxP4iFWdi8PL5Tf/NzF1vE+S5ZYlDmbEqQyy
ZMevA9OJKW7hO9uUTdq6UtwUMVBokLqYRnNMkPbUVb0A2XhSo8ExA7RJebbPkeYbqF4kOXq8/Dyn
x3qdhCMgAQOhlmVoiwlvVVOUhIbg2VKmPqmqj0q5gkdQbyPsUsxJunL6Pd2b6DciH5Ja3NuYkse9
9+NCF+RWxFpQD7HHrY0//QTD93KfThYxeZ35ooIbDNxIfdmncmiyNsJdCVWP5UrtzYSzi2GO/3bm
LFpZbEsjiKypi2ilG9EakY+A9duMZM0M8coGeK4/hBRUUmEaV4blR7yTOSO0RUOxdVj/Tk3KIltq
uiDPXzmPnOzp9OhrO4u1oCCFa1urThxBRjs4yY7QUG88fUe/eeXYeDIN5paIZ2kEiGWuKIv7nV+W
sopShnJ5YbRsJUcYBM7jSiPnhs3CZJojIzPu9DuoiEMKBgX9L7ID0y8OWuId2sZ8uzzbzo0aZQgW
3ydCIFDDj6e0UXRCILVd4sSRnr3o4pjsKhSah0C2lDctjd8vN3d60GLsLPLefDY4DcMcO24vwM6h
qEI8AHC+dbtmJ0dO3n3oCdXRN62ApNa4TXq39taX2z25TM7NAhg0FUBgfIgX9+QcgFXX+mKCF2x4
QCuhbuJ6xGAs1+oHs7kJkrehzVE0Xz1RnexQJHqoZsFHikszO/Wi4dKaxiZUADn5SNKRGzXGQQiG
b0KtUFAdgB9KW/MdPMf0TgX06DbRqDp1HD75ivK9l/w3xaziO0Efp01MdpNSSEO4EgA7nc08HyPD
xg41T1yehRIBSsycQLJL5aUp3vvs2+WhPznfWsd//+KTkaU1HKNAwsNe2sTCmyEjPnoE7K2ZbuFf
ywCfrprjxhbTS40yFT0UnfFwG8aTMqEgT6XM/3KXTgOY9ImyDYnLD+xhVV+8VbluOlFmRdlEgWzV
eNPi74ryKmQDdnyHWH4t+32Nj4R3K8fZlX1BOvO+mMS8J65FtC0vupgZXY7LLz4YsvQhxW7izTp0
tMh/DM0J2lVVI4HV+pXVv2L1svasW1O5v9z9vzUVR6cACn3IbpNsZ8PFvmDRfQGFuzl0TGpqyVYU
cccIX8rwplEJRhBPE+4xAwY8xjLWHWCQTpavB3k1taA73F59kAs8rLal9TSNHiiaHijWpqOkZ3ju
Kb4V52Kl2Cm1YN2b0Ok9lMfRs1ptR/Cxg4nfe/2DJIUbC7dN8T1Vf9fVs4WziLWJRnHj+47RG+DP
nlv485nyfLnrp0GLRdcXszkMDW/KErpOIRpSLOgXKP8A2AUqZR4u1xV3jJ40arQvt3tmER2N+OKl
R8MgCElPs924bntnqBjHZyLrTDb/4DXhlW/26XZ59IKVRewN2EKMvwnN5ehyGwryxOQmHijk7hwZ
Pyh9/BTRbF7u4pml+7WLyuIsFxa4TAlZp1GGCggf211sP0BG+Ve6Js8nm9PJa3D9Q108x0yPv0De
OFKU29LOOA0Yq6ckxp+z5Lel3Ujto2EINsALvC+L8b3H+RLUtKx8SjI6F01HgNPbAlLUQrnth02N
5EkQitXlcfj7yb30gPMG8OXK46XEPdEBMxBUwGNKESGKztSU5ljzVGG3v5MRvzvU4AaI//B7XnCf
TO0GxlE2WM4YIuOwHgkNErO7N9FPVsadXOs/Lj/m6VVgXglcBLluKgan8MUm0BkdzrA14+hPsisY
+BC+hsEOzLHcUU+Dxkc1nsxqFQS+bZXvbWG3wyd1vVdG6+ys+fIUi/Uow30yYo+nEIlEqd5nWUt2
BmfiSmdPj0l0Fqq6ZXITJaq/7Kxo4Q+NCgrk4COYvaDC4SoBtoFlquW21jcj/xAZcIuCYKv4oQ1A
BKyPvjrEycvlJ/m7t57Mji9PsugwAUpFUWqepO4mBEnbtkZIHM+kjxsLag0afQl9lCDfi/WTKK79
6W4YX1UBenq0bUtI2/j6yu1NBUCgNlep1jgROqIBY8I0+YYKxh7zYnP5mc8c+ubRm1P1+GWSN5iX
5JcZjZCiNyCIa2SAv3ky4LoPQcHOtVY3Q6Y6Xjc5TYfhtE048cpqPzs9eGVz5SiFlssvFeoNPe/C
CQvCBPJW2wC+T4XuExl3cmWKnJ8h/7S0eC++6SGVr2gJgREXA4KGwRq+yU7HDfzycF5rafEtkFNe
mhfTkq+IrsencsqgjScPanvl0Cyf/er8M3rLzwBqbtMYA7adsJyR/Sgm+WVyU7QID8PHVoiwJKxs
X3Im4U4SN7Jy44d71eIY8pZY37CxNjBZDtrv/XiLLIOM/H2GkXJUrnIgezAzrCvhgPN7ksF+ROaC
HPkyPaUriWcY8z6pC97dEJCsqQx05uDzm0FZ40K9HrBAQZ7uovv8Hnu/KswQHGCRm8nqMBK4lsM6
P/O/PNBi35gCtRxIP2h2puNDhYuXJFJqbh3qQHagwGFKta/FB6RFeDD9++8ptdhzIJDxgBezmCaY
SQl9iLGBDfZpZUUC/srJqkmKK/Hac12kHYPYJmdiPDgW31OhjgmYGOzAgyZEjgBOCtMwag1xc4lt
NKnCmv/W23jkClEn8knD1gU/Cszm/186TLklCWWNbVqZ94Ivu4xXkvHAtZwp2kS7xOjX4ZSt8ia9
0sy5A/hc1/vfdhYdhv0zRkFKOxFckcFX3NyS3pRGd+Uhd6xce8bLYIcc+mBBNkBA8aj30n2oqmut
i6/Eis4P/pdnUY/73MYW2jeNl9zOwQ487qqdqN/m1DmiTVd6pxLTG1i9bXplpc1/7+IrpFFIRsts
DxJxkON2kzjQJcwCNTvGJBeAkdV8v7zJne/ZlxYW+6nUQb7G/QxulHXnG++DsqtTLK3eleExzbEw
u1XlQ59fe7fzwfZSvxaLxosxfAIYztnLeJWmdw/bKUyWhOyhApjVbIRwLQJwu9zVM98o6oSBDPON
MkwijMdjqTXcWvWRnqoYP4Dh2abgKvLMunJpPbOZHzWzGNAKXtxozM1AaXSKfhMAWcxQPj3lJCeg
Elzu1GkBNDfjr71ajCSnbBmxGF+pOH+Q0rUQ3VboUP3fIASJNIAw4Mvo5NmnpGKb0F85cVweUtR5
x0OaRGkiNQnbrlIHyDvFe7AVt11iXlkF15qRjpsB1kqMK6GPhfZUN/eR/m3yni6P49mF9t/Jgf3D
cRPYUQdiO/DW4kmwxR42hXClhWudWGxncd6IFJPRQhsEG2Xgcjn4NzMr6HJH5lm8XFmIQEi4kckh
fL6Y5X5JiYgp8krqSkG6DDLRvJXKhkzNXtDFK0vq3CmZMwB5gTlIolBudjxsPkghrY54M0DhuvGP
FsjbrNmW+eDo2J4G1r04UZY/cCbBMlowNqJRb8zh2WpBjn5a6p2ofObGp6CAaH6wcLur89xV+71g
/DD1ykFnfuVMd267O3rg+dD35eM1wyYTGNt8VGK5vpejkQhI3vxSLJKE/EYMNjYN32BKZPtgnELY
3OK9GbTJteeY3/biNbEHcW6Yb8fiya3OaHPJg16l2c1QpKvAtEoX4pd4wH8Gg0Hqu+0k63tHtaLn
IMHXSu+nwIF+hE+uB/9TMq4tgHMRFyrDLJGrl4HN19+R+zIyAi+tMhpFs6fkw0pEW8MdL4ZIXr7q
5q4cascwngVV+PfT9eh9LKYrITbut+gz7aAkBCLrjchlq+12McIOqkm7AoIKjoWX18i8J54M/pdZ
u9ii/VQ2oVTTaDqtMkJofTbaVZittDh2WoR8ovJqGle1YfMuddIqZ+W/0TyZ6uPjqafmg4IdICtT
6yu7vokStLz4mweueZcY99lY/VH19KnShd3l3p6LojLX/tuwudil/U7BHhRlL5fql7b/kOQ/fzWe
5kte7ZoodoQJpd++BD3aalc+hmc2vaNpvhjpQG5rApg0rVPekXYf/UQmLLuys8rnR/afxbQcWV0v
O2+klYhPbAdTKxzfqDLga4tb948KnXaQ2cRIjRzcgOhMMYCNDArx+FxEjYuqP2++yRaR0sSepm9X
Rv/8wxHy535AOmsZb6uzrEiLkZWet6/DuE+UnZKsO+h+A9TH8bP29qnqIEu63Oy58Bsj/0+z8vFs
i6dJEfCt0mzMuXASAumMmW8SrhpoLVXtmijJc+9HF1HYX5FZJhtkYHw+ezJC1HoCZiAbDkKZaLal
N/f1teebX/zJYjA1naMYskKKuo8fLyfzWgYCo6KrvTuTzOOmw9riAeuHOv4YpytT5LT6xzLnutf/
treYiELuJwCcGI4oHLbEcKSwtwNpXRSwgm/C4rUznzXtFvBJMLSEHm/BceHT8Dsa3FB61IurhVDz
8F/q/2LK6pOe4lQzvx7tW9ZOuyqZ1nDL7TZ8lQUnbt9GVSaY8lKOPNGVPfd/2Or/OxjGYkNArKAN
EuWORFXxIdYOiVfg6HfrkfhKuT4Vn1ZAldmVKMdyK6BaRjQoSUfng14V/8TFG5dNswuUoHZKSDOe
jl+68t7E2ZWtfTmvlq0svu9JlaliPNCKGP3CXKJu3TL4hYp9BJOIUczlRXZymli2tpjFmjBU2PaG
NWUZNQQ3R2seYBeEXeu2tYstTqsVeC+8hf614PW1wVxMZ7ktRUEDyQfydANCdkh+D/9aPL3s3GKK
Ih7I8a2kDUuGB/6tT3cpNvXcZSpDXk/6lfjG/Ld9XRCL1uTFnNTGKmwBpNegrFZCCwMOQ49PwYt2
EzDo0doPwubyyzv5aixbXNwqChNSSljx8pLdrGG9oQiwODR7a4WR8G29xpVQcZ7G9SvmTze9TRLu
yuxRr/R4sUNrFi5GRUyPwUjAsDScJruy5Obpdzqm1HQjRf9bln+85LpWoOgBw2fHzN/aYGdY+6Z8
C5KVcU3Dd62huatfzo4azsN56tFQMULK/ZzEG4yXqS9oIQddfmvz+r3UpcUuond9GgwqLYn5rxxK
GfSLEkVQfuXccv7dUBdkIhGTRWOxsMdIEaVEj2s8org2m7Fjqlc+0Oc3qn9aWKzgUQxkEC7MvgmE
7RjOaALQdYZ6wCwLw2bNrXvjSqznb03n6eD90+ZiRZtaEFilSJthVr7HsgH+LsFBVLSSdGvUBWQi
TF/5LIRRPH6ELZ7ScZ2Wez0xBNhZoaD8lOHg/GqHXDhUhG8OYj8U39UmSJ4AYam3ZG2JMpgAs7fo
bmDzFXrllhTT/EGs6r21ozj+pNAucIpyUN0x5oTijA0AiFj3/S3uZt46bTQ4cWZhxbdG53e3RFL8
XSjqw1vUNLc1chKZzIk6QAJXwl+dORY7M7a07WTU6u9ABCQDGBz8qi5oq0gZnnFBSzdxqT0rg2Bt
1VzWVpUQPmBUde2YfXYNKJQS6TryT0r3jteAkMlG1cpZ7fjSB3rnEZw9Ci81PoDrv7wGTr7ff3eu
L00tZqde9ZYJQJWdOZJ3usBF29wW1oegUvtnQNIsbFGFCHrlsn9uh6YKQ8ZrD80N9JHjDpZtj72p
yprAbocjZLIes9jpZyGBlm0C0l5jWrvUJL5f7u25cUXCZfxv0s5rOW4kWcNPhAh4cws02tBTpEhK
NwiRkgA0vGuYpz8fOHtW3WicRowOR6udXUUokVVZWVlp/l8ht85EsjjJm6TMDTS9CbGvV3HYjccD
87sYSPW+p+dClP7t/N+4tsfiJq7Mg3JNYB6lciLxsY0rtzK/7ut/22YwFTLxYkZpWkN2QIif/QKK
K6RFK34sSshZs2vZWxpKPnsAforjCmDGWmKUZdr6HsZDm0P5BzxERKuO96M16fq2gHa3o/a54fxV
tW3xBgZ+0/ak98v7NxeqgIaijNIZ8pl28cUCFHdmVpM/kH9q4ESEtGAVC55tzpkey5hsWpFoShl1
gMtHTDCGw6b15ZUB6kL6TW5+qtVCznVeI2gn6RZkKmz6kDcVICI1ULicVAGmNjBc9b3TsoV4aO4G
MknF/EfI9NEetaqoClFGuJxVL0GqrdPSWvAjC3qYkwBIzweQGAT0AHuVFBTttn3t6Iefl/f//wiS
/3vrTDXpvcEo9YpbJ/VdId+oHVhT+4bw/60QbUu4GbKvBpjsh6VDNqfeeIH/5w6fqpf2AZzMGaFC
CoS9RHenh0tkzu2yektSJlGcYMBUmEV4xaJ3Na2hyr4OvF+XZcwvIWN6Y/8gZ2Ta2+sXlhqlPUKa
/ZM/bMT266BtIp7mnr9JQgDW3svgKy/ay2LnThVYBv+VOrnRVEHOqrJDqlf9CIuXEBIw9QAJzE6J
niItWZA2u5BH0iaXGnyd9DQoSBOEb6HyoQLSMCzenNNkzD835x+VJndY32V7MPwQss8fveZetu46
kX6F7KoPVpVPdihzWlrecmHh7py7xJjL/29wMCp/FCDngRUD0MuNbZTeBtIuJwmDu6b170qj/2FU
yV8E/uOcNV3NuFxl6vAhELEgFBvJNiRY9hxo2HC7cJPlvGJAJf73ZnIsbGImSq0MchYhzIJYQn+Q
6FhrtXczzlaasQvqhabIOTNhHZn0IRTA50+clgeUnuFJTQVBEACZRmnv4VlMo/fLOo3fPI2Uj6VM
TvVe3Gu0LHNpZdadF9W8MzaR/LCPF8TMhVTHYiaxTdN2I40FYnwIAONa3VQHyPwUcz1CrTSkoNPu
XpTqhQ1bWsLx6jkyRivyYO+jR8fx5W9W81uur2Tr+f+3fhN7Dw0YexlIwGHVXQwUfB9AQiLDdK1e
V9KXy7Jm1YEBmvkUBv0tceI4oOpJavAFAVvCEkTJvGpV7RvwiPZlMbMmYYHxNF75KoA1p6uW19m+
p4O/cjSebk5nWg/MzP1W/GwzkotcljXjLqgSAB/DJQ+6xrTFApIQtUijsnQ0c3sPy5TTHu4UcL4u
Sxn3eWLkJ1ImBzft1YwKVAVEbrnNh9oul8KyGfNGAOld5rsNGXyJ0yXr9R4mIg8BWlSBz8s0u6Su
s+Z5KOkj9ISPoIJdwvQWBlRmri0GAWRgV4CtYR5hslGWF+iKX9YlyLdETaJnd7r6aOTMsqc39U2u
LQ1HzRjGibzpneIzY+QJyBMO4O6BwgadeLIbqiXUkLOGGC6vE0GT53sa6DqIXwiSil2u7jTZqXXm
K+DQeaELRyZ5H0fbDsLlobGZvOQROCxYzMxRO/6CaeKYhxHA2zJf0Pe3Me3KsrmN0u1lq5x73Z4I
mXj4xG94HY37Fwk9HNFwme3hL4SyDJYp4re92+BNAql9ynjyLCj4fwhn7AAQHVD/xMmZgAFx6Fu5
YdSfoFHLaDw2IWB7TdUnYNVsqhPUwu390nDy7EGx/kidmKyQAy8uGofSMZo1WH4pDFJxtRaLjZ/Z
OaR20RJu3vxG/hE4sdnWU9JEGFCzrG4L896C765beMDMLqWkqBIYQYBLqNNe3l41vNzPW8xVDOu7
zgq6lVj0nguyNugSVprbjCc3thXIQNKrA5U7NVMW4q45PelsoT0PiiadcOjUAyU6s3ZRO8BuyPPW
80FuHO6CpeGjOW99LGRiM0LMZBJcqaWTFhAXR28xE+WgYcKoVm4WzsaSqImh1KJVll6MPnrn+gx9
5I+h9hrkT129sYD/a3M3jm6D+B0E6gGqm9gZABkKqeV9u/whcz7vWOWJ/UDYJppxyXcICX2dyksq
QsSWQRdodQsncnYHNYmntjZiR0zTBxFlIy0owN5gltPpszWc0E6erS+rI83qcyRlEhIF0GzDU4OU
Pbx+I9Vh/26KsBNfB8XG064PRrL24NGJbiXD6ZpvWvTbG96rJVi/cdWmFzLjTv/VdWKtPRNVLRwu
OJ/QNUC2aiGULWgRAQdGL8lb1n9zOmgMYEZflXRg3k5Ph25CnCWADeIMg5WvYmhLNjynf2iAvi3s
ojIXa0g8XmmaH2vg02kq2EqDKB8hVOgvWRVut6JBye6dyI7uKLTugClzWzeEhtyOfzOCtIbk6vVX
7ib38l24kjZcZq+xE9yI2387DjNeqkcfNu29JpdK40PLhxXmU+QFNsQd0dIg19yplUEmww8yz8w0
5uk6D0rbx3GqlE5SvhQiPmK/rfsrbXAleamwPLfOx6ImvijsLakbFNSpK1ekbhGByH75rCxJmLig
BGLUNhqQkEHqXUmFHS1Vk2ZvjmMlJt6FKawkVA+ICPc7rbwOVLdNfgTidq+6jXDlVTdSt1DvmfMy
MjBEhsxAvUmm9HSHmjJN+r00WoG6Bqe+CG+sJRGfFczp6QYyjxc54Kh0GE6sgHYvXg57rIAes6tq
XW0sa1V9hJvXftWsczsBK9gb0XRB86y2mSss3MdzLu5Y/MQyBNAXmGcaFxVSDBE/TWRsqFfh8Ddy
iPUh0BiBsqbAIqbeivsqRM2+u4dfHWR9PbvX5KfLVji7YUdSJg5blIUWPCuk7PciUwhbHZ7Pamkw
46y5dnQOoIUCoEfjCD0LkwdMK8fNOAZKasNM7gRxUzKbZ754/kszANWSXUfWQ4J81VxbsWstnbQ5
8TKjzKC9GzyhQKA4tcq41/1AyvrKkbt7kH1XnfFoBK9a9yGnz0IBZ9uq0q9MDoVyD37e5QWeOeZj
+oiOQPpEQE6fnIjK4P0pWWpFa7vw08xhWq60JeyvORkyQ2Uao+Igt0xxVJroUNW9BUwy0CMQ/Pba
WjOix8t6zNyptMGSRSd0oPow7foWW0mPSjA/HQ1wkyGEzkC1S/N3E7pVV9qhub4sbuaUnYibuC49
6BMxHBAntPs1fO63itDZELitUq3bXhb1eTVNHAosKASXYMSRGJ7eqYEJ/bZnQXjaXmU2U7yOt8ps
LbCjVXOVbZgOBKDcfTdXha19OTiBbTgMtq8+klV0oziibXwrF5SfW+ujD5repYIVq+2g8kE0/crh
r94IVrjsAMoZeHHysl946M89iFmAEXqbg6oxHnF6Pg6+lqlQt9eOJNmWLTAEAkqe81G9BVsrsr+1
iZ0BDtgvRE1nUPgIOxE78T1yeSA9WSH2JXE7EeZzu9kwkWJ7O/UBYtqttT5cM7BsW671nRR9Yv+w
dj+qrefbiu2vq/c7eNzgI3c897JBzEWxfJjBhBBPV9gbJv7Cr0ORWiUf5n0V1vmNv6o/oFWAHevG
dyUYf23aXJ1kt/8LV3EsVj7dBs+PBWlQEOtXig2Js22+XlbsbFT3nxX/o9hkoxWx1Q6FgYTu47BS
tpAm3mV3+7fqa+h4Txo5YNt/Ut9ywknaEVZXgRvZv/+fnzDZ9CSPNB+W19rpncpu3PpdulFX2deH
5PbjW36rbdpXz2GnhRVAhqv+2lwwurlupZO9nUQPluz71FZZAmF7290nv2nf3Gr61tx9vGUbGvc8
WLy+M6v+ZG2Mx97+eVl9aXT3577mzw6Mfu8oZ9yV9BGpIepr9/emA/vDu7SC4df2Hz8kB85tV3HK
zl4otJ7NGX7uO9BXAMaO0JBTD2dFeZgnQ1Q7jedW+VqT4cxk6rbTVxRGxfpW8K8oHUJCataO+D0M
3G6pEDB7B49z12DH0ahK88Op4n1u5LrRsu4DuLiwT9oRqBc4ZUctNoqyy6x7s7IB6LOT9G4w7/Kl
9+/chQKMywiNOULYTu9IoZOHTIWJ2mm1a3PPdPEutXzywS+XN3hJzOQMtwwpyJXI/noAtwxFdiNL
+odQBl8g5V6Itc+GRj53lc7kkSvBAPpy4qaCNKglbbQl6x464FWw8R4hsN11z+aztFG2h+vui3Cb
/n7SfhJ1rLlK1tWqtzunel06VfMe8+hTJmqX+8pogfSqHTjrNag9aPjoVmCQw2qLQEgoZfuwEdfD
lbG7vN5zb5wx5gFhRLLASJim+LteEgFrgWHKqntnMLoN4DBOXbK1XTIw8d7fk2D9UdeKK4M0cln4
XNxFalwd4YFGop9JbBcLpVIUPcdK9mn6/XVYmiWZCc4B1BqjEo4Mj6nJ3w9fgAU/L6sqB33f2X6e
Gf66k/yYWfjELxauvRnXRHM38R1ZY4DPpzD1miEGqSFS000quO0E66koTSfUYtsMvx/ypSz8TKr2
RNrEEZaeVOp+OPZepb6Txrewg3nwaWX6lwjm8qi6VZUFU5mXSOKFTvmxcj3xQPTsqDAy4/CMMHYh
Hof4+3UPpmmTKE9t8zv2fJjClopqc7EV2OScch5ZJG+ntZu9uj/UukZziFQ7lQawhW9DjwpUuSu2
OzkGYiZ2VIGi+Q8N3tYy2hXKQnw7s68nVjQJpWH0rfqiw4riut6lJbCcleL2JhzoIYROwbe/OBOY
LN2e4CDS8nnq5ytYEtumzWqukpDWxOqmE+OFl/HcmkIQo4CgZ5LlIzN+KsPfZ70oKnntZDCJhyD5
DR4tl6XpRl4Gf2t65bU+wwfh1igBAYDQJpPgWywVBzTTJSc85/DpbYV5g6sFcrRJSCUfEtgcmrJ2
UsF0865m1IxJlD7edF63BTR+nabx2mifpEx3ElHZxE2/S2XJLszchur1hmlAJxCyXQNMTuN936c/
IoqVWpM7aRTf9qEJgksNPyx9zZc3atZzMm/Iu0fRVCKDyXmIVDkQfJEvl4o3o72RLFuuv+Xmpgke
4NPr0mud2f8FmeM9MA1/jmVOTr3uaaUoVsj0q8gO6TpIFcHxWzdRhLWY3XfWrRTHzK/Qnbhu/iIt
PKJQ/VfhidkEsSd3+x7hTSt8rSsmwc3nSqrdfZzYHZBQav++oO7c0TuWOD16qalVXT2qm9NrSY4v
SL9FJKR1daX7Okw6K6Xciv7eVlTSLrUdi5tQwBv+avtrw/q18DWjKV5a/NFBHsWe1MUg4er4GoNJ
QKu7+ewY1oABcAcvcg3voUjfIKYFnuW1iH8J5tOC/HH04Ez+CMXORa1SjJ8cFS2SyoJJNtZffi6J
ctXgheyLLO80nbnWtRXRa7hUm597ShtHMifPDTWUpLxTD/je+Ck4rIFz7AUdQuj1ocvtzF/wTDMB
wYmzn0gL+lYRfItLTTGyt7RiKsqq5XLB5cwY1YmQyblVw1bwAQik+/zg73w/dHTtsdRDh0rSulb/
onkNaZT9LJFRJox5YjT72ki6gVvTCkXXkAfHDF+lMHyuM3Pd7wkQpHx32U7G75+YybHEKdsGYZsE
T+vYsUk/by7HWw/u4Cj+iww/YugagjtkRAWeeAMBErw229PMK/Aks3Nh+C6KPy5rMmN8JyImx9+T
lbyVx95TcZ9uSYzaegcmtiOBBtcFIaznb5flzVoGMH6GaOlUiqd5HKULaSDLClRKoWdW1pV3X4Yb
M3aUdAmPde4OhiTnj6yJqR9Sqwe6D1nGkIkPfZ3fWqH+2AzWJj/QHa3IwpOsQkQukVGGXTjuHzzy
PS4weVdNnOzvazNJvl5Wf+6NefJNk5NhHfL2YIV8k5fsX5Ss+p5AEhvH0YfXviQUACPPW7VAZGjR
3h5UJlc9/0PW/SWfMxMSwEgzckmOWIu6PhnByn2FNvGC1joQJNviR1OvrOg1AXxtQd3x6E0PyrGc
yfuPPEbhiVXL8NoKeCjfDbcek0IOjtXWNj+E235V3Q9usvKfhBvdvSx87pAeyx4v+qO75GAd9r2R
jbLlaKPFUGLL1i5R/mYpj61sEi9kmdbA/MshrdK7wwh5VwGV2b0YzfayOnNbRoaeLieLIgFQAqfq
DFWaUfJDTug7prgx/GiXMcK22FD66VWme3YsaHJsVO3QhUqDiR7MDzFoNnpfk132jK9+kG6V+BvU
blvJ7Gylr1dJ9VrJh4dGs15zjFVKo7t9DxGxlSx43Fk/daT95Nxk9EJ0YsBHMfotGzcqoVllbhKD
VmWGfrp/S4hH3oJj+mexJ5sqCEIjlDKL3fSUEepVB5QVrUl/s6PsJp2MzKFMK5Gt2KVlt6dzssid
wMihdU5tjT62SFq4jucX74+g8c+PTgJs0d6h31fMTKQ/VW14MEAaM9daumr6D8VrF7Zq3lD/SBt9
wpG0sg2qkK5dDoQCByU0J1a1EaTyDrLpy+s351wAjf7f9ZvewlliUG9K6EYOwm8VBYhYXCV14tTa
awE6uhldd0sgOHNZSqIMGcIjHsywHUxu5MijCfRzjmJIum1XdLZEZ0ga5nasZneR0jmCnq9N7WfT
/NbSXzKTyDy+bDG1VnqTbC6rP+vfjr5lsquDJheAVHJ1V+0e1BVaMVZtoQQrNQyi7WVRc1t6rPZk
S3Mti829iqio9XcxXN8+ZHr7IXGGTnYui1rQajoc3Dd5J3dMIziaJNxmBcUTRd7qxuNlKbOxwZFG
nzn4IyPFauLM8BDjCfGmCdVXIaN5XqtdwVfgk5GdSKIpsNU3nUF5+7B3jZASrAppSbuEtzl3OvHq
Mshfmk7WeXJHmmLbCIWGGVd+68RAZuu14VSWdtPW76EEgm86LN1Zc1EY8C80qZgkJZVptbkl4CsD
E2+q9MpXq2xCSAX2MULTYlUocr/yfWnhsE61lKivywzYcl5H2Pppt6WWx71ShIVpJ8V7aAFnav4s
xpHY4m6/3xnyQr1wquCnNNLOdHlwq4PDcuqDOL5KKqo1HBfmsFUU7zHjVqal+1Ylm6YMS/NH0/Mx
iqPNQ9IoxFHbNidXJsm8spYqywSNU7JBjNaUdm0MjuQtQVVPT4fEO2CkgQZvm64LmNdO9YLv28v8
gyXY6uFHmImPUWCsBSV7vnw6zlcPKYy24uOYqDrDH4zyVAm7MKDdr5I+6jzdeHn/3AmGZR/KNnUk
bt7LAufUGhEV8eb0j9O9earW0KT9QZAigKaz5zSv74LQcCR9afHOSgAjrbehjpyEI+IsvaqnYmIZ
DIdMiAPn+i2xI9u3Ifr7eHVc53GpmjVu+HEMhSRZN5hSGMtohGuTYC2AIcfTUgvk3k25gnJws7mp
VrENG+DlhftcmUuCJpbXKnIX9aEHYJSdfPK1A2MN9bbuKvwvpq2pQ49/ktjXb2+rW8u9vV/bu25U
fPPwodo3YNSvNDd3NffDflBtaFLt2H7duE/O9vHnz+ulB8H5QTldl8kOyGYQAVjJuggG5fuwScNN
KuWZK/vRF0NrpYVkx7khj+LG6QqaemhRmlyRHfC1UiuxOvumuzJByxML48psi9uuq9fQvCxs+7kZ
EzJSvQP2H1euTMemc2bC07Dh2Vx3zVVVgM8a9e11LgsPl3d9Gvj8Y11/1Jp4gdgTjNosUCswgan1
3pohcaMKjpqm2yoM0+laLNl6oK0uiz1TDzCXkR8YbFJc+Rny7+CrlWJ2AB772eDo0ANqkW4vQuHP
SYHbgQ2Tx+y5Mok1ZC+wICbtmDevbrQyt2VwpP6Kb0RSDQCMJdwBtblTT1BERS4qaRvRhd9sNXCS
cIULMdOMHqhATWX01iP026mIZvAbJWam0hm8w0sQiOsKSmAxNv69zY0kGJ+z+uOs0kQT1dOqQhrZ
ZvZmZDMbvWpEILLfLu/8+eU93qF/hEye0vCL9H0MkReEM6yZ5Oe7BlYYlbc10FOb2PsddOXTZZFn
g7AYufnJCoQbpR1vmoo9hHkb9U0XOrQCPAatvFbB1+5K8UOS/McuOqySVHyVJDos/WIVqtGCZz1z
HSQTARAlDwwHEnheEzNsGsY4DwHIpK14KOy6NT6s1NB+FEojORJ09qu4SPuvl3WeMRkOlsgNRQPi
aPunJtO1alPv9Sx0yr1cuDozKVuYl0LXbznUl0WdtahK6EcYhjQmz+nVHr/lKAAO9tStDpUUOr2/
HiR4N1PRTYcXLz5sq+iliamN+zcHqFGCeFxqJ4mf+26jJ3sGFsWd0NyV3i/D2GlLr0f57OocP8wk
KQWdMQ/wzwza0YcNZd9GhUqyeEip4NHltSeKstIKrBBfAqQ26rNQd3S9jOhvFfSm3mZAfTxA/CK4
Ylg23jYJTT+4KrkZepvYT1lpUSE/tn7HK7480Hq/loROuDbFMFUdKYprwcnatvPBgyyUt8YILX+9
V4t9s+A/z016RMOidk2xnN5jDtTpmpeaJ0YgaYAYX273PNekwBn0nZg6h4HkVAp+Cnw24PsvIWXN
2BVyVTjjRGqA6hlRZhGkHoNHOG6OkBJptNQIK9+Q3AWbGn3NSTCCftwNVFaJhSXC4VP99KqzeI8D
FXKI2SzG8ITw0TK/UkiOBreEXrEO3cK7UvzNIXshH9iZT6XoBIcfeX6tZi7trV1zD/nd5c+aMSji
cpLo46GieW2y6np0KLSwzWmQzzYeTBMSbuuyhLM6JYfpRMT4CUc223QFI2YVIvKPvQrbqRNm9uGq
f2vfu29LJKEzjmlsDcB+ZCgduZdOZVlD0RVxhiwTcNC+uWmr+1qGCghAlqUGiDm7YYSDtpXxzQE1
zqkon1ZpP7S48Ac/39besPIjbWdmS9CyZ0Ehfz0xE/DymCd38lk4Ix86QSz3Tg6l601RmMMqb73c
EYeDuJVCX1+4mWflAf3ChTY2jk8v/6gcDlKlgx9kBfEVBWU/lNc+saG68AidWT7oPAA8/OQUOqPE
DOPoIPthhV59cceN9VF7jPkJ5vNl65tTZyRc5/UEmp86xSjBDw4BofPeifffJe3n4bDWlZ95sBAC
zEuBoEklBIRwYXK2w1CUgiaEW8wXd/Xwc8D4/O4hXIIQmVszXBXlIYU37lkP3j6uCW49K3T2RNKA
g2vJVVKoTHhb4T5bgHo/a7Qc7RoApxEtkqf72R24h8I8M0ImLuWgFV+6xLBACw/20mPXi2D19IBk
yrYoyOJ7lcKAlNZ98zUO/eEmafei8VB2cZ7gu3kpb1TTEAvbECsPmM+yex4CP/4wjErbGmZKcbA/
mMY3dZ9JPy5v/tx60VtGxyIjc/ChTRIdRcM9BeBW6DRqv/IghlGtbGt51oIPndv9YzGTKDOVgXHX
DMTEAXN5HQBeIpPe0WrwXi7rMyuIVg/gi+gXPCt5Wmoh54NKvN+Q3Q0ARVDVV8mMii8kbZSPQQ8I
DC5LnFlBXSfOoEuOKB36sVMnl4uJ1Jt5GDuGHu0Eq1upA+38dbi5LOYshCbFR+Vm9Nyoh+GdilFK
2VNr4NMcTy1BYWos4lr5qrcay9ZgpcyLekXS+G9kGkCRwEdIZXyya7UHCLlvINMKIVg/YLa7XHos
Mx6NyUO0xEo5czGNZIB41bFyQq34VEPo0zWYdCJKuaZ+LRIkJgeDtPfvsCYLbhzWl3Wb2zYyK0Tn
I74/KNan0grPbMGvGwkwBvNK1OArNTX6JxdcxIw5AqxLA5cxAp+DkHMqpdHaSLCENAaDUN+MSYR9
ktvgElZ22i7cFjPLN44n6oC5U9c/M5DKYl6si7s9BJvRwQUPW7jFibx3KU03e7he3Bbe44X8yIx6
tGzKpMWAagWxdbKIgmcKEG+aeydplZt90dL+Jdi9mWy9NlnIWSyJmoQt5gCfbxGR+I2yl9wM7IpE
op69BeqCp5qxixOVJucsFEVgBVPkZBpp7KpyjTrcNoP6770Gj5QRc5lcBe/DScwihmKplpI3rpy5
Yo73zstohwuXxmzGwHESUasWbwVdA6uOa3EiRjmU2R5y18jJ9q+tXvLAf/rXx4iJfYCmOLi0K07h
pnIPWFI9ayJHD1pOarLOFEa7vX+djx9fPvg+0iBMRRrT0ypqlRkIuk++Jc5uIIGmeiteNelPbeyx
C5fGdmZs4OTUjrZ4FI6HqrAnfubUKqX1HJc5Nf9cG/pVqffl98vrN7NBiMI90OrJw2fasUtnZ4j/
QJRWCDuzN+57aWk2cEnERJteCw5+7iGiBNnvy+CXe9KKvv/lsiIz5/NEkYmlBT0t/IOFFLMV7AHf
o1LB+KIIS2+lGTeHHLqNxxlpuuEn121bGuKQ9jm0sYX6BOCjfbC87SAHLl3qTNAxx3xZr7l790je
FMekN5Ug9r2MOzCv4M4ugwx2XN+wfbn45nnm2g/9TZBF67+QCgjFmHjmYTN9c7agulZ+WADKkMVX
1IXy+JcsdXauPiSK5FB8vyxu7gFK8PJH3mhDRxYvt6lRCQXy/IPs9GVvC5VmQzUIMddTq90n5Ik1
gPf27oLc0WtP/NOJ3Mn9qEq5L9KWEVPqGjZKsFaLx155btVNjbZ9tskqJh7CdN1UO30p3TBrSUc6
T86F7glJ4yfIpqqE5egADXXCQx/7t5LW2oOW/Es4Ml4LJ7pOTojaWVz82airfONLiV1Q+tfbpQm7
2XN4pNVoz0c7OeR7vylHy+kty+20+ntbNTYWS/8fFeiF7ZsVBnEMWAXkLwBtPxUW17F/qFRSubUm
5BQuGRwsjI90zPWF3vN+mzV0HN+kZWgr4k7UNsH+h6frzsF/O2QL/ucMuRQiyBPyy4ljEM2s2cde
C0w+rQxf0kESx+qJdt1pYI/kllWD3ccgQuTJ3CJpErhN4wHB1Oxbt1JCc2Gzp26DIo5OAE7OiMwN
IdkkjDiILWUiwcRPiDtt3zste67dKNJLefiyCEF93o3AwNuYE6S4IjI2ML2Fx9fQYRCywHlbv693
vx4+3Lsnf7XE5HzGjDDO1QE0Cjf5eN2T1z7dbl/IlSYYktB50WyKkrZ9QxnQdtztQk3CmtrV5wDf
uILM6jCnY03dkSfHmeznobO6pfr5dvvPz3p9u761Ecsvftz//Id/2dg7m1+UJv/zZ7br2m5q39w4
q+3j4/b343Z1/fjy+PLzZbtwBEazOvZgfCoJLrKC4y8e6ROzA+NCU72sIc/vVM56vQ6dz59tYF8W
dJZw/xQEwhshPqNS2NXp4ottlkRJz+Kvrler9WqN0q69cNnN7TCU7Dh2alrUn6cj8KViJQldFiHl
4Ovrl+vV7ff15pU676u7sMVnuexPdY4kTfyUmPqSZwVIur69Zdsool9er08yxenGkBUcm0ZIWptT
VIIwswB0DeFlur5drd5u17/sDebgbBd84Gfi6pKciSLSIcmCKEPO7ffv78/Pz7492M9UyOl5ZKp+
/OcZ0e6N62yffufO0++n1h7/+d0zYx2M//V4WfPPUdfzLwI8xjJ5cpLTO7WUEqyGlEYSLGU8Lrv7
Hcs7tg44263jLKj/+ZddEja5RVsjBemtGIWtsH57/WXDyUTSartaEHXWqzCaDNOt1Jv+6YqYuB+x
q/y+tqpR1O14Ata78diPjgD10G81/vqbtTySOQYwR9epb0VdUxU1Mun7sfmNuXF+f0HbyAmdX5vX
zcPNw82Nu7CJ552CE2UnF0hTHORAjBCMB8zs9fp58825W3Iqs+f9eEnVU/UMX5LzMhzVW91CUIn3
fNhgqV+XzOTsdp7u3cQm9TAuR2w3BL2t1ruNfbck4RxqYVwwXVWhTpLI1Uy7YZV9lgpR/89OXRv2
22HduKs1XSq5+/HpKp3teAYWWmPnj/+R2MnxjxQvYZoDsaN9RPZb47y9VG7LddDTtF65h9XK4FTY
3JRjewwDUPzrK5gPDMJDfGHrNtCtnM7VwsVkjZnbs4N59GGT+8JMg3aQ1X+2drxGV7efv3FwxsMz
3qhco+NhHX/jd35u+O/Pw8Rx4mc1HuPL50mfBvyfdvDnq6Y9t0LhFQ2Ndf+c4X8+aPx9vfrn9h6/
YvwWfnEjjD9LX3AOL4adgBgFeBoJTeKYybpkGfysainzBQgmovj8wUV+sV/R/s65Gt3k6nG9FNSc
xTSk2KFEAH12nBs9KxYoZRUoBxO5h6Yv7UYHEtMC0jDSXCVeeox/ZmZPNn8ibOKV630q7ANT4fLL
7Hvf9m0o1ZyD/Yt/G4AbGf8fIjcXfW3U3tw8OF92XzY710X9378ff7IsuzV+7vrl8Xr7uHp8ebl+
3Db2b3/V2j+XmrqmD7ExPh4XhUCKOiuVjlMnpEVtksLoQP8sEKxgXvUM+LiDpDD/VXReY2xA2gx3
fpnGC052ZktgOdBo1qcexXjrxCkBxVr0g0pHSkdLpg24EWRM2fCm9dr+KkpLaSGEmxWnE6OrvJUk
ddozXDaZUR4GOnoOwG8UVLctV7bGxLN7+ZCd9SmyoJQ/6BxiXQ2QOyd6+W0ogkmKIAn0XElnGLGD
xyWwB//GU9aB8OZ7X6t03aWvsrHpdKeXn2LBNfXNwneMt8fECk++Y2qFUWeJjcd36HvPNmVvHVtr
I3kAnkrNwRIFiOTGwHFKbpGCBAOQmrCQfh+d76UPmFhWNdC10NPh6KgS3ait6du0H9ipRnk9FSM3
8T23hOblstoz5nyi9eRG8JS80fYtQusucPf5VQkHShyshcNW6L79hSjAMWRMSoGFbbLRlWc1Mq0D
EcTlGTzfm1x24xIMz8PKW4LiGP+qs6WkTkg6Cr+pT43XjDJD9Uvezp11P9TUZl6HJYLpeREUm3jF
0uIyBfvYi+ohLcZ2vaAvgIRb9dLv2H+7vGLngch4Nqij/a+QSUAXlIE3kMeNHLGi2mqrjJe5guI3
b8kBYDadMYWtHw3iU9ox8RXneXtTk9M40FkihLsoDrWlh9DsITn6oEmgx7jwkIcw0TkBRCSiUwaM
f5krzbs2wMgPHq1wV1jrsGECxLgNNaeUlj5gFHC+swajr4DX0Kg2CavlOlIHg9m9cWbaqSUnEVxF
3enircZ4nxbambCygBtuna74ULXdwn6chSmf+/FH+mQ/hF7ttb7AhDNxE9R3g+HZcvhu9qu2fRUB
VC7XVbmg8byd/RE5WXGL/rBDWqKw4n2Poy99fpuovy+rNesDoHb63zWdxNVZIQ5SPooYwu9i+cFM
dmLeH4bNwViqmi4pM/750QNFTTKGojPWT9n3d1nzXbDEtbzYATbrSI/0mXhyK4JuozyMUkChCQBx
Ujet6RgwtRqla1gLbnsMwS5Z5MRtZ1YaaaAo4GuGh7alJeFO12+6dBPmq6i+8iXn8madTyxObHDi
sQtyv/tGQF4Kkcib97uyle3wHr/7u2y3/wKIxSZ6xiDf/21D9HhP06ZC3ZS+aEZNJ6GorhRx6WUW
bV/5Y9j+8Pdk2JdorOfs40jGdJKlkSMpYWQY7urIs8U6smXAnofUvbyEc6HNsZQzH6J1rV4gJYmV
Z7lVXCaCxUMbgfG2cHjnLJH4nckIwEjoEpgc3raM1NIKBPxFfu2X60S6D/u3JmzsRrtuvc1ltWYX
70jY5BhLsaZ3Bwlhrde6uv+4p0mmPLxfFjK7dkdCJifYwwMSFSLE4NqTD7eJvo4ZFBO9JVc7q43C
OI4GGgpdnBNzM+vUH/qKKzwHjSL76A6t3WvJSpPcspBdM3iKFXElZTwRUqcpV71yH3Q/ymbhM2bV
/fMVn3nOI4fFdPwhFHK+It3TUPKj066U+MkTVv9+UUnI8p6gTZdk/MRMLIs7XI8o29XDnRqtLPNO
6FbmUufh3IoSXtN3SIWdUfjJiur5IahasKQYvesoRH6rhNhu9wulhPMUG26CSSo680ZOtrOXY09v
ngjiBoUjUdg7TVzEqq3EGYQKctH+D2lX1uM4ziR/EQHdFF8lWbbLrvvsehH61H2L1PHrN1S7O2PT
Wgv9LdAvgwEqTSqZTGZGRpQO4j9kZ9DbaDZhavNb254qEN31Y3k7WLQFRbid2fXvnqBW6oikDJnm
TknEPTvMtN9Km5mJ0wThoG1Ks1Bqvx3HstoYdt51RyH0QdlmuTkgM2mMyvAMvQjXBnGXXAJ832CO
0lHau6DlykAWRHjcZW6tal4RbHLVGQzb4eMKXGUp1cJgDXIczBAi05fulapS9ZpQbGTdhOBRTuif
rDLXdCEWjYDTns1c4YAHSp4XcCMiGPHDo6dsD3EYOWERrcTAxf1itjLP8gHlJs9sWCLi9TQBchaD
msAbhs9GxdTnAMDKUI8rB2lpORgvB7RjHmcHr+B5fhGg71CPUEYA7V3u2OWjyFaAPYsGULFTQeYB
JJGc9UMC1CRZhsWASx6X0z7pfl4PBcsGTA04FQWxQEaxsTAZQmYAxTb19BfLFNduorV5/8t2Bs4o
SKzR4LXx6gYM8HybykbL6ybBDOzQBls13jANL9rcI5anm29h0ns1ORb2LGK3UlRYXt2/huf/fxJO
RRVCTiIDao7WxXfgIVwj1FaOzZK7na5NuqDUNrNz0JEDHKB9Ax7a04cNsU1/NFdu2zlaymkf2EQA
lLMowOmyJ4D1nNoYCgdQhaqBG9U/h5njsH9vRPLABmhYGEV2VDB+cN0/FpcH8CZGVjHQcjE/naP9
2AUCZkeBCSW11r00oT+yElIV5Nd1U8tugnsCBeqZNUVuSikoFhfWjAEQle5awZGW96OFcdW9pv8u
651pPhLthYrddbPzGb3Y2Bk5hXa0YuD9fu4jRlwCVTRjHa0metDAP1z8qodta6dbo/evm1q8ESHG
8kVebwD0eG6qjgwNLOQI5aRmd32suSqQgV2Ybq6bWfpmKPT/Y0bK2LPW4GUHYmV3DHTh6D1U8iBR
jMGb+4RnK7u3Zku65I0UU+kQbcc3K77Z2aFIb7Pqjhcf11d0AcGZHwO4mTA2DXQTFGwlM2Eej62O
29jFY+Q3B+q/VrhDswilYsPJo+YhLTKvxPB7szbXvBhCLIsivKMqibHw829WGiKitQb3qDs871q1
Af/0KkvZmhHpnQ+8ewHPgBFMAL71gfJCIaJ+fQsX3Rx3FRiA5/xS5rQmI2XDRHCTjIT/rsN4X/Uj
qK/Yzu4/62YNQDy72MWhOrEmLUhX8MgHu1bmcnVCIq3wDUquTth/B1LxPRDsTjXfr6/vEuYxXzKY
N8BXwswBEBjnH8qkOsljApNlVD32oM9Qq/iVQrEdmjpOH2SeWaheV1SVE+gfOhs9jRset6sNbdY4
/5f3+t+fIh3AANxIWVbj2mFm79YER++uqzccBBjZGq3xwkZTBXMj4EaAJvgFVXnbaFOdB/CccLC9
qt0m1ItMUHqA9cn+JGuEt2vWpM8ac7sTUw4co4X3sjW91uHHEGro0+DJxG6sNQmzheAC9BSgFoCQ
gG5GhjO2VWNOWs9xfZt0i7ofJ7/M7sme6pVLbuFupcji8ICYiYIuODyNAVLmTS6AfzI/iubF6jG1
fFMYoO9snQbSWrxaaYwu7SPEtDSI62FluFfPfdXOucKmADddNj0MtRsVw0Hb7HmyEV37l8h3RE46
+4cOklIMfssTnwqxmlCpcOe03D4MyCucgafwETDnBCl9sIy/Hfn4b4OYLtd11G8wrnC+tikshyAl
CNVJr205sZ0OLY0e5+z6eV/yDUyw/K+Zrw7vSWrXtFpldrOZAM+ipL0FnVRQaf6g+dftLGUlUKEH
hMwE1hRaXdIFUDOTd9U0S4BVjeYysFxj1LLQ6sOYGY9kaONHOx71n0FtgU6nANg1SiwegdzSKmp3
5bcs1IPRlmVoB+Jbzriq870lka3lna3ityTHCnzpZg8+9WDO3TGL6xMFAQ39FFZ/v2530V1PzM7X
18leRyDsG0SkIX8fyGNd4iBG1lsZ2VvCpoeaJk5flCtH8ssvpRvkbKlSXm0GQ6C3hZ65lfZ7qDaD
2GrGPmRHyvbUuGfdK8/9GuTUZrLvg5Un5FI8ON1m6ZODA1WlUC/EdTx8xsonxuOzCSRQ/MYE5pe1
TrxWZF3bYCmuTm1Qx6UFg+VIHJ6919NrDpkLrUzcPv9Uo93177lwP1E8xywAFjFPhPmb8+/J+24q
w5kTuVPAk9zuOgo+VNtVROj0a0M+yx8SNQXwl4NdHOS758bScAgEibE23aoU1MZjAED6Md50uQHu
bTX4aYRJtUlBQnCDKbxnAllDr6ed5aIAzHCJR2tsd0urB8jAmEGJkBSVK32sr+rELAx4VmBvqInp
6GSbtL5N0m2dT9vrW63Nn0724xNrckWvTPSwq8CiDtbPe65CXKJuoHPSPSJ4uVFpeH2eeEWj3daR
X6me5tK9Fb9UyRFBmuRPCkQyHwaPeGqy8sMWUk6KqwF9cJTPwO8qhxK9BeWQhV0Y0BdN6+oeV8P+
+tqXQvTMMwKgL3RUMJFw/uWhjxxBa2+OVmlMU28EL2jjjBS0581Ux348sO757y0CfAtQI7TBUJKR
fE3U6JjZRQCLcZPc87BFnUyZ0ttaqLEXhF3rXLc3r0D+uHiNALoCjARUhqVNxOPDJEAy41GOmf+A
7yd4bPT7uo3FC+jUiBR9jWFqlT6CEUEYc4YKRB0h2WSm7nVJD/T6sJ1QSSkS9jhQFkOb6dfKD1i6
dU6/4/ydT8I/eDNSDfk8kvl58qv+LvirNW16FWCJ90G7zSM8JL5dt7nonQhM8EAcUkNWC8GkXJgm
DVwn66EHlLfHPlhjbl/0TkBfUVhFWQqA3vNVqYGaTgDWgBi+PSrZgUIsQ9uy/vH6QhaDDYpfIJ9T
IVBBpTNgl3pTW+UcbMLiIdXJTR3Vz6MN2hHO76Kw8a6bW9w3iqwSY5WgbpSx7koX9l3OEG1mjtFD
a5XsaE3223UjS16PY/2PEckfqgRP9EjAiGkOoLatHZKkXq19v25l6c2P6UnQdwLvQDU4wvkHypDM
Fklqwe+N/LHpVTdh1T7uox0BfcGUGjtesUNv/qbsP8qzUG7F1OaMJddlrhjoNUQsiBkeHhynLP6m
gjM8ajRfRAFkS/Ntbn725bAFSnslKl9iTqG/9WVzpkdF3jmfxZOzpg4cTFvmNKcebFcW4MIfqBfG
b/qo7QixbtrqpQmjA1orHjMgdIhpaHcE/V6CBKWjr0YS7QwOlgz15/Wv8cXmdRbqvn4YSt3qXMNF
h+D8hzVhIkrAmTEQVJLWIzxMbyKzVDQ3A3nAmxYo0zebZWwPdtseApNj6jW8Q3+6AoTCDbspcOop
jd6LplIeikBLAg8areZM7p1yEGz0Q3dTDGCwdsrR0j2qRdUvnoiw9zSSD7+yIjF+R0ET+60xQAql
jy3tBwjtzX3Rj+lhDG0+uEHYTE+cNepL1Snpt6CtZ2Bc1Pp1Hrf5kRSc3aaKKFdq9BfJG3ZGRfUQ
M4oIWJeAMkA2Rd7CT+lI4i2xJm2Dbu++qppmr+tl7o02JsRGVJJWXpEXh31WY541lWauLTRVJF8Z
7Igm0xSClLV6CQqUGfQ18OHFSZcsSPdpD5WYMcmjHAXLClnv0eI3wRq940WEnG0Y6FejyIbZbHnI
Mx+BZ2d9glWoR2XwuPgmqK+n+7FfCVtfLiq5MCyhiQY5FAVMclJA4XpCwzFAdsChf9Z5M1Sd+ghf
jvYc7ye3eoQ00spL4rIq9bW6f23OznNynu1C64SFN6M7+Maf9NBvbG/alsfsrt5DFcI392uf7OLt
Ihmc//+JwczsGosKGFS24VP+Gh/T/bAB3cvT9Xiw4PSneymntWYVR1bfzEmJT32oDbe+ieWIlTRg
zYrkf0kRoTY/51fDT/DjPAZHyHMS76+Fgc637CuFP9kyO9QCaPHCSnIMIEAYvbee2MQ+XekUXV5o
kh05W1SNDu022DEeVV/sukOzQVz4yLZrScfisf3X0b9YwE4WNGk0R34AQ5aymwIvbPaB9nr9+19m
pUh40TWc2dsQ9XCEz/0MHQahdFOMMmv2rYKYMFKZUmxG6ymgvs22qfaHKn5JV6pZF0nbl9X5MTmf
XyZP75gRDyw9y3I3YALSmJ0TB7sal0C5dm5nz5JiBZYHtdhZqg51LMnz1IxnrYaZMre1+KbUa8AO
30vlA7e+QwN1YwtIXLeEb4Fw8MJpVS1v4Qsi6ZlJ+iiaRcBonO9uZQQJM0qkWAl3+03lF7vyqIPr
6BDs5nrr1qycYqs+h+/Xv+rC9p6ZleoQWdKpRlTNj9X2ZhIu0X8BJ5EF1cqz6RJTNl+Z0OFi6Kzh
7pK7zij6ig7dMBTIRVOApCyKxC3SA5AkcJQjFIMDjGyl1fDDLgx+Vwx9pTuKSFEmGNL2pqdD85SB
ZjmETNmUvzYgKHyoM8J/VIxMK7f7Zf0CvxV1TIzUQ24a5EzSp4jzypzRJ5mrPfI35uQbXXMiT9lP
N6VfCkd5aXfXP8LCtX5mUPoIZgmJNoz2Y3PaRx36eXRNu2HpK5+uSIpDnRF2NkGy5qr6BqrLJaaT
g1hxk79lC8G7H68QC2r1FHXni2ESUouaxyryE9tC94Ond4WOWrpoViBAC/uF5zHS9Fm0DnRq0rVe
5AIsTRiTcLndezFB4jm417/IUoqCyd6ZX2Oe/ZQfcT0EBnvRYCHaCIjxRis2gmtOC1x+o+orthY+
DmolM2pKRTcLdfvzky8Uo8oEeNNRHHJE8dkM9125SdI1r15c0omZeVNPrgjR9zW0sJALjVv2DAUU
zS2f6CG7Dx5AsPunCJ00djQ/wW1br4TWy4oYrkEb/VRAc/C2BzvYuWlDT7sgTbFC9dl8Nm6MDdkk
P4zHH+Yd6o9QpdvbhcN3ANS48V53x12yhZrb9Q+64DJnP0E6YqnJYs0e500uvln2bTKt/P2l2/HM
gPQVEyUWZsxgwPypx04XOLEjHMOLwXiG2fof1gomeOnZeGZP+pxRnEUiieCh0Z7flhibg1bxtDW4
M90UjvpItuM7xvndN/2lW0nRFjPc0885X2UnnkRIpmeGhqU2H9BU3ce2J95BfF066uxIbveU+n8f
IM8WOx+hE4sREKECTHGIK0MBBrlNOPx1019yUSmkJEpidfm8pkJL95YAV0O1soblY/7vIZgz35M1
1FWU1dOINdRF6DMd6m/Du4UJSNW/7umLdqDXPk/0qbOa9bkdU6CADpUMTLipj5OJFrz9vdPvWBKt
hK2FhAUa9//akRzQYmk7MhUvxRAsIeK27d8JX/O0OTBIOdmZDcnTUivQWvShIIwRPiUBunD5pkDz
Kex33XSrNY9xsVfY9/E/uC7PzEruhvI5I7E9BwvD5Rj74LXiVuVBX/tUa1soO11UYoCbY3mB/WxW
9w1Qs3rqXXeHNRuS243lFORaBxtN+DTZuxKak8bq3PRidMUwJwgf8HS/KEJyzHGCzRwbVkNhmZse
gzAVFNOzwqXK6zg6RvzWZM8tlLYDMEzz7IWsZR6LTy1MDQAvBPoJyE1Lbl+2dd6KEm7Pa1+njyL3
CxXSuTWUwRg0c3qw2RyzcuWsLRcYMFyKSaEvjj7pC3ZmZDXjXDZsvMEL9tWPCSPxtcMwyRzem251
qzwNBCPy17/pUoY696f/MSt91IToCXYBMm/WluJdOfih4zSHweUf9XN9WHvGLkWUU2vSww9EjtPY
qBQVynxXGbeYSbVb4P431xc1/2b5rJ9Ykak3G5bbULeGFbP5KCrQRt7aooIsMOKkH+Qf140tpiSn
1qSURCX1MNUarEGCfDt4IT5Zck/vkAIlTg6BDkf7CFEvip6e9ZsGVLBe37hijZxo8RI//RVSVlIO
vOpA0I/u1f1n7KS30w7qS89s81vbt36AQZsKncPDYW1Ocikm4LSCLgygachYS147VWpa2gpSwazx
mqZBGdml5On6Dv8fPvqvEclH+wmg72bE2jpfeOaO36Gm+D0/9l4AYfB+x9cyvMUM7HRVkpvyBnQ9
rQqD2lbN/GA7vISP5ccA3RjLUZy1IubiHgKjDwkZNAyAyDq/ZjFOYLB6zvfiAsnzsUt2/dozZ9nE
P9VeGQJZ9k3SxwNCmpEnDgDbQxo6rVi5xhdC91nZQ3JBkaYKsWOUPcp4cAr7Tl3L/heiB8qvc/Nd
A3QYtHfnG5VR0Xa9jQJOiyCckj8D2m7R7V8TVeLpeWZGWkcX6V3cMJjRw2OYHEW0M4OVaL+4VScr
ka6YSSN2HaZ57g7a5PWt4lThy/VDs/DFzxYx/4KTHJE0YYN6BBaBvgvwdX8i0TlmtcKxuHQyLWiu
gbgKqFCwBs6/4sTKBKQzJo5gJQkN0KChFhBlkGV2iuIOpRnYG0xvajdV+Trw12BtQnM+hlKcP7M+
+8uJ9ZToIsFwIfJTkWxbRp8hCHEYaeGEurWBjpiXANBU2O32+tbOMe2aWSnmxVkS4vWNRU/6Uxsc
M/N2UL/pzac+rRyoy2+IwsGXLJIB9N0FI2Pe9rXVKlAGgKBU5KS8vsstAp3naKUwermPwHEAE2bo
kFyBZrjkjWbH664YLcwYFpjb5rcVpM1qMKvpe6XDYO1D0a80n5YWhon3eSgA3KPg1D3/cEOVWxgA
p6mbAc6uvqbRE2m/Xf9IKyZkiJ/JrYIFJUxUJt82xofOLa9dG+FZeL+C4xj0GlDjQjPtghAqUFmH
JxJGkibVyf/YlZv/YU51aHWnaxz6SW6t59Qrd9eXdhk8zo1Kbj+Sivb9AKM1xewk5Lj7tUi+kNPA
BJQ24RIAOaFcfv6B6q4Lo7gOYGJTvAg/c3M/2RZ7dsz2LeC6LuRGize6rdzH3mHHZMuOa+Prl7H+
/BdIQTg3iFUoMX4BFdBX3pvaRugCd9bb9b1cMAOmmrnAaKOJiFB2vlAcL7AT8BgL5K8mO+iDT5UX
CMlct/IFCzsPGaBKg4dA1QD6ZpjJOjejtBqr8yxHRurkT+mbKpxwk6guyjpOfBNvAyiQ6aGb3IpN
6OfPbDU7XDgNZ/alA1dnk9Yy9D5cfjP5qpf5xjf1bvQ1J3u1b3/R7fdfKwueQ8aVBcstPgCnmjyx
YTD4NFWnV9z0TRxUh23MWz746h/APp0Vk5dhGQ0PcD4jkULQBGvH+R4nykgaE/BhPKDIc/JQ34ln
ANqto1WhfDZt2afqAmkSuLq52tBc8iJIIoEmE8z4qPTO239yEZlktNQ0COFFWZA5Ux08ZQq/6yfS
7lUlICvnf2mhp9bmX3NiLaVmMhEdg4NFXKeOUX0fiuxFC7/Zk7Ybuz/Xt3XBc0AJjMkPXBAmJiLl
XU2qKAB9LRoKZegOyvdh5I5VPV83shDR7PkIqiBghDiNXCMf1KErKePIS2c0lIPmIH1ECmiveOWS
GUtHtgJGIuDLLz5TbOcJJT2e2Cj0x0hY7L9P5W0ULgA7AjkiRhVllEDMYpJrKYAuU9F6Gn3DcLHz
12pv4H3HSwE8LrN0Bf5DCs4GzaDAZaPRRuxH0foZ9wDnu/5BFjICCD2B4BGclQsN2jFiuVqLDrCU
wE+nj6jpnQRTP2jTqj5mx9BcyNeO75fOghQycOOgS4JhLaxK7utFE8lZFGI+RAc6fXIUIxjdPFCC
h0Gn8HMaoZKGzawMl9qCe6yPeqdWbWBXUPoiAJKh6NpC+oyg4h9Pbb/ve2K85UGL10isiGqXVHo6
eUJHQqXkVhdteZ9B60kguTq2Tc+PaDc2d7U6hvxQ0dh4sCYLN880Tr7WjdHB0nLlUxtLjELEdrvn
OIixq6qY4HSMyVBrDLakpIHqGbP+5Eo5+JNhjz9iMpoQOQ3y54i06XuFQfKDAfJD34SNx8oOrUNV
FFrk5QMTN0ZmWR8COL+tlo7RPG/Rd6OnhqS4A5+58CYlmzVLGgXSTFoG5LEWquWeW/A3p+lBAdUX
TTcdgE3rgwdGFP0+GZgt3J7p4OkdiqjcUzMa3yreRD6NBQudUu0wBNGn1jaK9SlGs7qsQNDPRwBE
Qf9N7jOwh32k9QSt1q6NgRujZg2aIpJ4tBr75kYY4BNDOToqDkWVljf4jHq40Vk6/tZqrcydqU/z
l5hrFcpnkOTzi7aN/7RdnWk+oU2BIhClILrnNciCNKPvvpVTKCJHRHbyQw0bfYOhcmNwgGjTj0bU
oqregWN6xQHnK1h2PxiH1Cmd9VtlKFGMXDUidYk3fz65xoCyDem2U6Js465yMcX6OyFrdYYLRbX5
JGO4Bq06JPgIGNK9IfK6jsIOcY88o0BVHD9Kl05OfmuA7PROHGLXejbv0k3t8Yf8R7SxkYZpofO3
NPZfvwJD6CCnBdExBmjP7xMzCKlR5DjseupbEFnmw2r+sXBB2mBi+ceEdGXpfTCUdgcTLPBN7mi3
o/sDdWTqaA+s8PTHeh8fG4ft15BGSxH/1K6U3lVFRsuuh90QInUkwyxfsb8eKdcsSJldN6rQ9/mK
lDhfbXw3aI/XDSy8scEMrSOvAAD4C5h+/nk6vD9KCBwhdyw18kkFpd+KKEQRsbYLdH3Y1GZ+HjDw
IRi5JSani4JY8wC7zn81oZ7Af+P2UMW9WJt8W1r66XUqpQYg7x/60MB12vNXgpTWilaa80tec2pg
/gEniY7ddGmp1QN6Ab32lmrFtmZQHx+rm0L7DyydXqnSa4PlBSJKAhhmO3ympuUlvPKaogeIZY2q
cCmfOrUkbZpS8rLqCS7vdtypzU2Lp/aaUPtCfoiBCQP5KMYmzIux+1iMmkA0QzaaFn5uln6+tZ7B
Lr4xAnV73TnXTEn7NpRKno4Ete+gindQoC8ywBI7r1Nuo7+eO5qznpNVSRs3qDQUaYBGBUYEvc6K
vdHwsvLNUGqvIJZ7fV1LlwEkV/RZ6hI1GBlIUYel4C3DFvaVG7exU0WubuxYozvmsO+TNadYcvRT
c5Kjt2pqjAWBuTFHt194o/InEI7I3q6vaqFJYEOWEI0tqNkbFpSFzg+UYGYT9ZXAM3DDN3THnn+j
h/wTV06DXhOkBLbKrj+wXfXRM28NW7rk+EjyUbaFyvcloMfiAzczE7Yj0jnAdtvAiahTubm+xBUr
8rtzBIWOFY+4UZOocOwII6pPFvev21j6WicrkYsj+YQJpHTESszKtLY9+NvQIFRvwauqoq0cJM//
P3PSGYtHo87aDOZ0/WcGDQhkyFUwOFHyft3OV7FWzoBO1yWdsKTObZXMr7D4O3tRUGt0piOKZrg8
j3SDhhZ4V+5sP/6xYnZGml+YRdqBNAjoKPCqnjtlgxDSBByzNAI3aG5i7v2Ja8/qiDJu7EHUrhvX
kQ1L53sGSJpzpQCT1NJSWaRGfThP1uhlUUHdUj+UnD/zvso3UIwSaDITtoKaWgqV0IKG5iRiL+QA
pWUiE+51Os+Fkt7gIMZ8MFMO7ta4UPaVXX9AAWGtl75occb2o5VuMOQQ5xsLAV6jrVNcNeWYUeAB
1HjapX2sfmppQCK3Nuog2+YYSVnpCizkBZg/wYQk2H/xrJDRvfjERWqBNMEtInNf8lsKcc3rPrNw
yiHWC/AwZA7Qp5NH5wgA17bBgR9W0jTfmJMSeVYDEaEgpr+vW7rYQ7AnAUGL+sdMJYB/53uIAblR
7RkvXEgEOtqwU/mvxng045/WGrntRVSZLaHSauL9i+kh+WvxhHdULQUkh0Ghmiidp8c7CxWzNR3H
C9eX7EgrSlrGURHFinSa+Xh2/bQxWQsiND/N2DczMG6qdA0wuGZy/pwneRwtelSsJpjEIwOEaF4U
PbVj6IoSnAk/I7HGoLG8k8AJgggI8qvySRsxuZlpFCp2SYhuibirIAUk4kcz/etEa95KE54xl3rQ
8pEKMZCPHzUlh6E2ezfzW5L5DWoLBdvUfexc98PFLTwxJV0CRTUwOugwNRIQNWmOlvNNlt2E4BxK
06P51xg2aWVS6NBjPVJYM28haOvSKDiEfb+7vqLLZESyITliHrM8Nvi8e+NnYT2NKshXBsceb7rk
ppn8tAeNk5NB3jjZEXN0rfi1Z09W94BGFdDzLyu/Zt7As1tI+jWSjyYaL0vFwK9pBCgaD4YpHFQk
HQGceGUdWNA4muJjLDIqNjxaSSgu8QazcdQkMfuIKXc0U88PCLHqNLTbsQB6S/uWIo0A/eAdARGE
rabbkZXgjQQqqPksWIZcNMjXPsX89y8WD0JH1Hc1qBzJ1yFeC2Mfk5mcUrUwdgZoMugWC/6qWOhQ
5PqOAOcl8uC7YTUfhrJyMV420bB6W0XRfr6qtAuty1LnwspsrF70731heYEGikw7d82wfguYtqcl
3VRDCtcYNqGZfvR9sQms7tjkZbFyzJZCx+lPkY6ZGZj6kHXYCPDVVmG0UdhvPbpV6vA/2fFTQ9IB
68D7hic5DNW0crP0Tbe3mlI5bfliobZJ8NQVrZNUD3rUrSzxEt72td3z1Qm+bgUlhXNnY6CqFTXD
ds81Eb3amNYvXXkEV3wymJs0uY/Gu1zbXD9ey/v6r805vJ3cAJOBk8Vr2ARVxVRvNJCeZJ6V5P22
yeLhm2BV/3Td4tLFjYX+zyovKO/E1PDMQBIJunPulkGNm5veFvFzzgoXJV3vurVL8vOvTcUAIgQo
kPXIGlIZCFdKrij425HtRJOrKI+mAXFL+mJbP5LezcrRiY2PMrjnf010dG5anvptB2KmNmSx3a4e
fNCN5Jx7uY4aeLoWIy8y9dkSYAL2rBeKJEHyHNoMZGo0WMrLtyjwm9HVwltUmsFFfANcG53caY1g
bzE0ntqUPIdOU1aoJWxaKSAQ1M8UwyXB0U58Yh6sejsFG4t48Zp692XVTVqr1DGNhU14psIuRkTc
hu2b7s60EAjdrj/mHMjxzgsyH88TDHME1toMwOJ5wVsMPSoQt4IA5fy8qG0ypiw3CvhN88r7BCTW
EL6J3jKydvfMf0kO/faJpfmXnJzMbhCZMvSwVILlrIoiTxexX5G/prHGds4pOwiDZ1GQCwCaKgbw
uKhYEEGJnSZJ6NghYk5hGJ+pyldGGpa2DzUOaHqD/l8xZEe16yZXiUIKl2iFCy4gh3UR2Pfrx8BY
k+5b2r9TU5J/6ujChDraMyhr5I2X6qBazezE8iprjcTz8n0+7+HJqiSXpCAWECKHqbI4tNqnxh4s
0CXWx6j6ib6WPn0q6psa7DTxXqZP6gCg/vZ6lFuKqSc/QC6uFAPgSJj+QppQ/srzG8U+qkbi2tpD
Hq918+dtk93y1JSUEYk6MFoWhqXbTvRPGr2lBYb7LeFVaMLYVeQLI1tZ3JJFbPA/16K0u9EUV7mY
LwzT+JWQQ1o5JCidaHB15TbJ1g74ktv8aw3x9PzYBWo9JlqF+58W5U1ctruqDZBw/r7+wZassJn8
18AwqgncybkVklgkbUUA5yzMPWv5K68irxbB5rqZxeN2YkbKmnQ7ymLVgBlkkYeuNPwJJuLB3DX5
mlz1wlfC+D1mAwFetCyMpUgrirP/cUHK+naTBQbzeiVvMJJAH5KOKJ7ZDJEDoGizkk/MrxHJIU2I
KIHjWoN9SyaVKSpuRTlUZtGFicmTznMKYlRbrDjh7GSyFQNFIqBXKMonuuSEU60HZa7jYZzXb9BM
UuLjODlt8Gmz0cHksqOuAYMvW5DgnECdGxB/8ObOJFvnG1qXAiR/tVK6sV05OoboMi4cPlF35CjF
9eaOadMm1gwnNcle56pDabgxu3jbTSA3D/u7uAAO2+o3k0VflFJ1bDvbZiz1E5Z6VcHcFETa191t
wQcsfAMdXo0kBPnI+U+eUtQTMqJCl4ciTc6c2t5Ywabm30K9hp7AirWlfBndYJDwgLNGwwyn9E0a
GwUFbTZHc8zV/Ogxz412lGU+0mmn9pueb4npXl/hQqBFHKIgAUVzD3OO0uvALG3byCajdMHI4MUh
mnx0U4Z3jX2sjXhlfQuHFw7AcE2CzWhG35zv5jj0WT1UWB668l4VIF9NnCz5lXeP19e08NVMDMOj
64Cxbcw8z2s+STSoKEicCqxp6LamhlpdtA/7Fy3FC7PbUUT6/5+5+eecmCvVZlLovIVD+FqyyFHZ
XSLuo+C16IWT/yePKqwOQ+lzawNqidIu5lUdD61ilS5IZzLbaVDKTlLVa7W32HZacz+Vt2Ww8pJb
+nIUnw1nAEcBtLXnSww1bg5R1peuaLwOZIdF9rsYX3qlWdnKBW8EmcG/dqTwHuYMCiQqgpJp7wSY
Wi3HJAZ6N25WraKAZs+WAyDuKfBqaQABofN2vqYxHCCGEMMWVR8G44EMroZyBLT9eCcck/lU9crK
bwDcSvStLX5fd5qlsw7nhGmwAeOfLJiXWzSx8nH4ctJO+ZnWn9T0NbGrmKuYALLwbTasnIs5Wl2s
+MSk5KhRFwxFa+ErWhCUmCb2nOtrAzSLH/DEhBTBIksfe1PABKmjY202PglrXzTxrZlm7yIaV9Dd
S2+2012UsdealbWV3WEXad3/aqJ7minQaQvvUVG8gdD1Mwltn6Hs2xkfrb2WWS09xc+sS8eClawb
K4bVRu0+rTd1Asan6onwX0H4ZkfHsnqGLmCjv1TGyqtj6c14Zlk6KDHRtGK0YbmpE4806J910dG0
kvvGKl/bKvPH/mnUoy0JBZjwn0cdQOBsJZyvbr50d6S6NZZ9hc1P619Z8Mjr3uuYmyf3onYzsS8m
vNbf2zXg42IsmrvKCEUAUcmJyziGylAYsBqpXtE90/Yh6P2kWEnClu4QMDD9rxVDyprTJOAlMWHF
NJAhceQq/qTuNPNTm9FvL9eDwUIuhrIRlFNmEheMX0inJqZjYahg/HKZ/UqKdGtVbyMjz40CHs7S
OiYm0NPmmgDJilG5mIPJJJX0HYyKEpQ4rxCrS1ByiKDfoRxpGDtWseIvc0CVwg9GXNEIBVseeMjk
JwKGrFioNcj/MONddZqjNfsR2LvrW7ngHWdGpINh5lYedOB1d6fhoUMdB0yXkD7B9q3cVGuLkXw/
JrZa0mq2Y/8AZhWdBXRY13g7F6Ip0k9MrqCKgQFl2dWLGpOIKVp1LjqrRvbGyo09bSBsinLt2sdZ
3LeTTFdaD9MwAFEqMFUF95P4XffPNHw2u78d/wHuGkQ6+PiA2MwI9vM7126jUgtspEplHjllumfq
a1R+2MPgmN3PCehLxIy/9wek7gD04IoH5FA6WmNtZVBugUUgbh3SBdASCI8q2Ka07K+hNfPi/jUl
1yzQc0jNOp1NgdAeDEA7or2DI9GZSvu/SPuyHblxptknEiBK1HZLSaXael/c7RvB3XZr33c9/R9q
4HyuYglFeI6BmRsDziKVTCYzIyNEfYy1rwWidKD0AKRET5DLcBtQgZVjoBX21Nbp79wPig+zJNLb
oDTlU2MovuZORRqAdjJMj+k8G0d9AiW3R4gV7pLOKApmjhFt74GuJp0bzWHVO7Ka9YKMYyWKopEN
vehl1AvtJm73S20cm24yCuRUENVSNnpzr4GMKMVMqFqEbKjfr3/ttQMD1AOgAAqyVDTsz/0r0Luy
LxvYC9uKJQWQwe8jEkhdvjejUBDOVteGti+a9qjEXzQ3JFoXnbqsba5qAoLZcHIVo7ypgxJzlnN5
m6RFtMXiBZCHtWc0NCnRwlukPi9fbGGqVhGKmiVGznX/1YRsxKMRUPI0R6NCbLVP2/dBV5OtQjPt
q9I665c1hr3b9CAWZCN6PjuAqLU3PFiCiYE/xHw040RLPKmgw+DoVR+Gbt3ryQ8thNxapquNE0s1
+QpmFfUOQgIiTMVXqv1geMZMG/S2oB7FA6L9EjwqQwLwc1m8K/RGsaCCoT+UyoOijE447hvqoiV5
3VVWPt+ZzeWInbzaqDHXPTWb0pZSND3T2cmmX0tdVUtT1gK+26Kdf93iWvfxzCR3asdpCEaDLiZr
VwYrF/XA4730YImxLQlI4sqdFdygztRWm7x8KK3X6z9gfckgM4NKEmIGn2bgsgVnU9qBZVG+KQun
aR/NFn05cCSj9wBnuG5tLUfFcv9njk8wEowMlT7BV41lYBqVbWHdTv2uq2wJ02mLAICvv5Zg/kOT
R/891iINt7UX1pl97rKBpirYGQIsN5h3MeSjox/gpA5ke4peQnU7am9lEAvWvJIVnJnk4g80u9GU
WHZYUR7C/o8M3cLu6/q2rqRtZya4i7rs+3QeZexqCJHhAvgMmWw0tFetbJvNTr18Wfe6xZWgCvYr
UIWoYEgDHR63j9JArGFWZ5AZW/vJhCSoyaz6I/I9Q/jN1kzh/Q+BEwqqVfQgzg+lVWcYxQmAhB2l
n0XuaBDjMRMw2WVsnEWQmpU7FJM/mG1CXkWsi5oGbcGmA6Ie6OBm6GLmR+Smbhx/9tX2+vat+SGm
SvCWQGxbkMXcsSe9rPt9Skqbdhrwy7lBu5TRlIbO0LTFzKZGVkIGmfX8qEtmOzhZjHEhpwrGTIA9
X3NPAvJaCBRA6vJiBLUPQt/Mpxi+U2HIJwC/KwbofdMQ5MYrXxGaGAS6DRh3JXD5868oU9lsyZyU
aKSyFIzKsvKExqmVfKgiBtG1wwCCDFXG5BhK9Dx/Tp9jyoiC+tA2wXyZv5ZTzORmD2K9TBq9rAh3
uPgEX3Pxdu4Vs1DegdXTgnAjSjfnizOlui4rUuD6lb/kxENKy0gXMczo92OySaz3ongN1Nc4F9Gy
ru7qX8MG9yIdyy6RWxWGqdTbVQeyA8mJrXvN/6WkPauGTeTvrcrT5m1k2Q29r423KHifi9tGyORD
r+8BHxHGdsr6TsdPkaTa1uC8AwGQCCq08q/YaGy13irZMZidfGKBBOyy7efjf4i0eClTjKvgMruY
PDBUXw2oWuGfNi031u7CEHwpxbvgY68lJsD1LTSuBnIQnj1AMVol83VY6dGNGDap8svPPHNx5HoT
T/s67m3d6ARLu6yrLIIX5K9cw3KMT1KTAtLJUpqBpSWQsg3NPWN+D/xbOnltE7hd/aDIz6b6BY3w
66u9+Kqc2SVgnpht6lY1MxVgWi0uNhJqnvr4rynzYgG4K0glgFUVYOhzC3VAArVpMF+0wAtV4pL+
JZY8Km27JLbTSDRtdhHhYQ6tBkzv4rACf8RdXNoM2nkzBNybkCPuMDtuqd3EPwspEgSFtZ07NcRd
+02p5UFjYBaXlvlTN+fPqvAdexG6l7WA1N5AL3IRG+BiakT9VDV7YLrD9s2EwGoFqgxB2L5IDzkT
yypPvr8mt2mVfcsJDS9QzTAiUDJSze4CwH3uKxHsZfXjnCyIc3IrseQq8vFxpmRPgISUjJINJl4o
IiiByBDn1qMEwGWfYOdif0/Mlz69qZtHI9xdPzxr3we6qZidWyIF5ZHAYzybs77MDAWpCUZU6b0s
K4wp5Q/Xzax52gI1AYesgv/4GpofytpMDYQGM4npQfZJx4KWxC/XrVy+VOAKAKJbaH1TEN7zoCC5
jY0ceFnMZ3TSz65SPUVSmQTy3UlL2DCGx6FBDDSdaqo3Vhe4AY6UWQZ22pn/JRhiQFxFiwRJywVF
nlrqA6aM8GKo55ayPOpHlmBqtKYFJBgKe5AskECBvK6MWBPPdjHrgl+wBKWzC/97L/7+AO5Y6FaV
ZsYyCqNDPiTvNolxyMFTAvn1IJNdYHkhRiU4iWsue7pm7mxo/oD3fQD0klWPm6j9aCKvGFRnbj8E
33kJTNfWxp0NLbemyCBY26RB0iIHT2k5gMjCqPcBOOAZnpCO0X6oc+ItSNhYQZ6jioCwq9fd6Wq5
/JgmvWIOywY3GElLFY8OGaPmn1n7rPSPKbxpAatMqNd0gubRWrxDjQiFKbD8AgXB7bKpTmECJXSE
VBJvA8NiVgHm/vipNZ0YSMreub7ZF/nbtx/9NcftdVVAnUWC+rEdhPOPfKrcnur7skM7YRE5JNbX
dXOrPqQhb1nopjHPy18YbRRbKG9ALLIznalCL/N2lr14EiWDq8vCuCQISRZUN5/sh9FcdDSCnSp7
Wg5FX3kjCRyzujFFGm2rpixQOQGVIwM+wN3nZZ2Feh1XCAUyseVgq0pOVmwm/1ekCgqsa66xjKdr
moJOO3KW86swmsyx7SDJbZPWbTVHJw99cifrA3rFx6YVnPa1q+PU2PJjTu5dEiXAfxswlvdN7vUx
kRlmjtqd0qmtwAdFprgELEnmimYEptTh1pg+U+kesmMCG2uOBwIXZHjAy2AymPtKpAHgvIjhEGWH
GmyHbjNYPEpFAjJSYGl1NSeWluh2snExtIdmq4ClABNTkgrMkn/b9+/Xz9Fa+D9dDneO4qqnMib3
kBXTiFWgYasiRjRU0p+zqWLNeFdV7nWLqxtoUQAEQUGDxzrnfLhsgi6fwCQwhre02JTyLgLpTizw
OpEVzuvwgrO6sYIVUIJYDLQfP1EE3UdEuUtDEXzkslEOJVCcWDzWFlQ3ZsXPv1QI3CCJTczvZ0gW
6hyUTFbJ9CplHf0yUmkHsnUF14+2D7oeIiAE+I9acI2vHOll7ERe4CVotvJHeizRBiyXn2DQL8Vw
AWQptV1f1Ew2PkFkL3DNlVC1jIMBXAfVQrRouIOGulIBOKmMBWs9Co7SBgWoZ6qPW0sqDlmAabvr
PkOxgdxFvmwsxX0GOeuLMcWZ1GOnqvias6y7g266kOW8bmHlsJmKQqFpstQBQR56/gkB2UqnGt0F
oI9/lsEtoCssTgWc+yIbnE/SNJKNDDg7KMXWYFP8mRjSkZjj5vpKVjz/bCXctxmiRFODEp5Qx6h+
N3YKShD1ibSGYMeu28G4xvmOgVgG9TFQwNsy7Vkh34URpJNRjRZRvn1zt/AfHzUBwAbxP8vgSRUV
SDhXao1n9VyD9pV19VQmLKTEcnwyou9lmUVYuFlXWa4PqqddOIzDbmzACRFEar6lUQfs5KSjNpkO
YeLMZjV4cxjGG1jr/uRyIkesRsnw3mwtP3OTOoYQYTTOgcGyKfEHt8WpM7YdZHBl6K41qpukpQLo
1jz+8IdZfo+DJjhaUTn9HIPU8B+STlHfKXpjThFKENscZCPwzJTov/0ome+NVMkURzL73CvLMh+Y
PgZDjI5+3fle7bdGf7TqRAJldpOQ0CNBEP6ogTr6IdWVqtp5UYTv5WSSiEmBn+W22QJXBdXlfDPE
dWwJjvpaYAGKdqFwAIQBowfcZy5xDWYEA95+DjoKzauRvpZ0O1bHkrrorl133rUjcmpNObcWxF0E
ODesAfDEgLFGTxuzeyhuXDez5runZrhbr0nAMmVNMEPU3yR7SPzHvvushOrJy97wnotOFBjfkKNa
yLfOV1P7WmipoY7Uv/osVUfJPJXeJWEMYq6DFHtGcWdV97r+cH1xay8OUMj+Nbus/iRxGNowSPEe
AA+A+rvvNVZkj2mTML13NQxjyvSukdw2sqVuJzC88vWspS6O8AlqYQChzw2b1dxKFm3B925En7T4
Ofcg59Iegv6lg2CQHkyuiQdBkGi7sb2dEwB/dQA6w2I/qYZ3/bes3FBnP4Xbg7Y2U4je4qfQgejo
xmuOpIHAXG3BhQ9kBsi0BOdkJZHCwnFDESDAZYwana/d1/08otmQYdBIfypSYFnMMrG1zL/tpOIL
OqPbZmqeSiqi4vsW2+Kc7NQwrz+oZSQZQBqEAn0x73w5RbJjAlPfSrS9wdjpOCAFSuJDPAM4sE9C
yT/I4L2LbCAJwi9/UmXJbhOdQGQz6+9lZYq3MegrCkalJFXY1Pnte5ho42sfQIybxTSs9uHQa/tJ
ltN7OcaFnAciMcc1F0ZWii4LKEXBYsijV+NgbtqwH6FrJvU9iuDdjWw2GqICfQfWP3HrOnlGReZe
Sz1QiKgMip1f1x3ocqoaE1Z4NoO1RsbnBA3D+Qc1As1oRqvLbH160Up5E5Ls1Rpy1sfpk4W2SGDK
mMHqbdLUjITjfQTIf6tFT63yRLv4xifPIyZSJVXE57qyN9DrAuuigXMG1kJ+b6CsrNJariDykYN0
rlJbxY6M+Q61JeYXoVvOMounjxFqC2nz6Vfa0/WNWTvkYL6B0iboQWU8+M/3hYYGODMjGSI3UvZD
BQjTaoxXnaT/nl6A5GOpiqEMg7cCf+8M8ahrFdx6GmamQ/R10fwIvQyz3NfXs/Khl4ojiCbBSoEh
Ab7d0xB0gIk5gcBHeR/x8qZvgAzWxMnmfS+/0G7jdwwkTGo1shRqIGACTKNdGGxl1QanluDXXO7u
UslHWQPirrh0dS5HlFMwkuJgoRyngf49BMIGk34iJa2VmIEvh+CKVp+Jkq6+5NsnN4SUWkhwQ+jb
Opubu+flz6PHmL23nya2Ddl2K8h8L+9baKlpmMEAKyDONS8Y2IW9oY4VbqQAArkQAR8BNFVex1YA
erl8Jpyb4YI+0ke1aha9PnCxsIHeTpaIe+nyWlks4N2zUFnJ6Hafb5yWThHJNFjArL07yS/57CQ5
xnRm1/9nPrzv+INnJTqAQGDx3SRdn324AuJPYsXtfZtHkN9us38HJ8HMaTTh9gzMHlqvtzWEXytr
01dotU7SBIqb8Hb2v+om2kyAFLIZ74lRVMNb20z0r3Bd4tJEkOeuzKLwiQq6TURYPJmj/gYt1iU5
8sfDnPwzUHJZ5l9bPHoxGoA2C6E/bKtzC3IGE+RnBzU6mKLXyuqaNBWVNWDmqMLXJZNQR20bsDMw
tLSMyAUDN0w33abtz1zyBIHrMr3Emk5scad47GkD6lTYwuMVOfkfmSAn3+p+YVPjY0aBO6KbQt30
4/N1wytrxFPMAscG9COwRC7NUywzagxa5PaQfQVgjVVy3MyUyfHesGL3P9hCmWEhmAJ87vsyPI1U
Q53l4BDMbQvIdEI9RfHkUsNEQsfaf2+oEsx2oDeNnAPQeD59LdupUoKpgq3G00FDllgogBHMqgj2
b6X/dG6IO3OlOtV6OsJQlx2S8GYuvVH9rZguCBpz9Nv7/ICei6y8FsXObNwuETwQLlNVmKfo5eHW
w6AaXyvKNSsNkIyCJEUbHClr7DbS7WHphxpPOfB7ivo7Ec1cr9wAZza5e01FNFMyCpszTTdWvCGZ
vzXUvdaKOmqixXFBpaxaLS7HGg144EHBjI9FTQzkTEQD2SHt7UjeROb7dSe9fCOfbSg/TYG7HOLi
ChaXG6i57dvGmenPuaF45NtjXO/+3RrSUhmEYHhigeHq/A6aRrmvUUbHw7+IXHWq7KQ+Sqj0JWCt
qLqBAUojSErWDvypRe7jaVqH2VQDFA4SKb1mBJA0sQdT30RhBi5YUXayak3BCxbtFgJiFS7zA1Al
DpMa68PgkzPlBtOg1RFNhaMEr7kkeqRffDvA46B/iUG1JclE0nW+m/6gDH3XEQntVhus1wRsh6Gu
ANR5Y8YPeLFd/3YXGcpiDfIukIRAendxPYSRljepD2uS9avJAnugghTo+yI7ew5yFrhLwQ9pWxUx
+hG6N39G23S3mbd/VE/al6+R/dGzxAaSyMHmbv5Z/ASWdQMhBZhDJEffUhgnobovGiOqUkNiuYyX
EKoP7W1TvMYArSWYgMgwmT/8s24NZ5L7eGkG6vJegXsE088UXU5MFBUxy9NNSX71JsaufcHZu0jP
OYPc7ird3PY56rZsHG9NZaNCCZ1E3nUfuQiVnA3uevXnYM6MEDZChGQfupRDxwBVr6hgLWu+iMcV
KjUodMIbuTgC2H8TKhHs1OVzqoJEWiRqtL5Zfw1wYUNP2mnOisXA+ISKBCEP4ShID0RrsM5Pb6tN
apy0MGGG4MsFDeRMRT4mMMHPYBYE5ErZsk0NMHg0eJUtwXdY3yYwBoAPAcJvlMsG/FHRewzRYg1x
s8Dw6vpR0R+v+9R3GOPDgo7hZlRHTJBY8rnNoIe6pPdYhf6ieG+YmnxNQevvES/Z5V6zFaKCV534
xB63qCrXOlkpYa/fkCfy1r8p9mNi+9ByuD8OR+VoOLJnOIJFKvja1xbJeTRt5yQEwAw7GSROUGl2
XTuzdeg7qGobTDfuwkVVAHDWpHFkEZXmqp8AZw0wnoY6IE8JTIJET4waKzb8myq7M5t/fUMvYeHk
3+dOU9D3fQyyDFwdk25TtXcnk8nzTaoJdlG0Du5IVboaaNMS4oo6ZRnZ+rIIEUDWneN/W8VjfWva
SfEQwATqHEbg/Iwe5mO//QRBbviVH1Kmb7JN+SISvROa5RKLyLeieRxg1lLs6fEh+5LtiGXICA/D
+4/JyXYvlpNpgtzp+xV74ZT4dATqoEgz+BdMJ3eSjF6SxGaLVXvtU/Emz7ypvlrn+T5O2XQX4iwE
Ts3iF/kgUs29ROcvXnNifTkyJ5cyeN6BifBxJCaNzaFbvELduGaj70qe8iMU3FzfdFCXawW9C0o9
QLDwmKMii0gxLylAfKy+qlfFRjn8oO+INz5C9XFfM+BoDonMRD67uswFUQwtdfyBFsT5Ms14Hudh
xDLHpGC65pRoM8S3tWqr067UnNi/rUT9z9XFgmcWQQ4UI6jHcjabxO+7UsJiswwk4LKbd6zy8oP2
iFnA47TBZP7DsB292P1nbAO+6alhLrbqTdVWvQzDiXXbymwizxS4xUrbXg+na4Hg1AwXTfEt0SdQ
YEZW3jG/hv7Rn+sGVnPVUwtcSJMM31d84D0xoGZXTNmXG3rfMhYcm8DRmclemm3uPag77V50LlYi
kIp2pkzBDYNCBj+0ooxlqM31JLGqeSHo1VQgwd+Noom0lZsdVnAZLFAJzKRxAUeNM0tL6xlxjro5
midhnaB9LRL9XvlOKFpgLFxGVRIoFC5gy35tqF0OSePYerGMBzkUDPZ9jy2fnWpUIMEBjNl9aCUt
ykLnh6snlYbJ5iy0D6Nj2sHWulOZ6cWOv6lYu4kOidsesgdqB+5ot/b8ej942q2Ol0bOsvvmDrHm
4Lv09nb2wLi2U1jgvKT2dVe62GnuJy57dBLmQjNqJQB6Q0yP3CbDIdFd1f/X4wAT+IZ4cINKCEPr
3Db3AaaLQeQb2mV8lNNHqgr+/eU48buM6XHMcaPsbwCGcr4EqZeDKBuK0G7VL1I/De1+CDeghAoj
gaEL318WcmKI26vA8nEuAggxKJjOGvx9ZPykqSsku1GW08sv6DsXUlVktRdnLJ1RllSLDgty9NeR
gXr2iGG325+lA2CFHXjtMdr3drYLWXyrPaSP1i5zkAF40nPhippmF2cEkHUZHTBU7TGdjy7E+eaq
WQ5us3wIbaJ8tZHTYeDlugOubOqZgWUzThwwa2OiTxEMaMbd7G/CbFcCkSrCLaz4CLpu8D0NbQFI
unM+mPgZ8bV2sVLdpH7DcmW7UFyYKToqzvUFrZyoU1O89DcZrUIlI0yN8z0tvK7Z96Ygo11bDaoh
4BQAQxHm/ZefcLJnaRHSoWtVfBT6SUvoWBz8BupjaKkmApdf+/ynlrgbM1f0GfgiWCqgiRfn6GIL
x3Ev3h7wsFMTnIdZuSnLRUmxXxtDYVHDFNd3SrcJvAnMDIib8+/rH+jyScdZ5FwusIBxSkdYrKXN
IrPAqF3Z+SE4Vki16Kdm2iIw9GXhmjPJ+V8rzbgiKEx2+1y6KdEytf9Y9mjLb5AQ0CZGMkdyJu/6
Qlc8EZVq+DtQjQCX8M3Ddhj6hDYaeEdRoUteqO7GtQAQ/d1M42IVbGDyCLwDVEPUOndFVdLnPh/1
0O6d6jZgBjP3xl32CL07G+w7X7oDdTe7Zckxv/1S3YHdAvYGEY+M/RpY8HF9vZcvBkyQnv4YzlvN
Oms0yDiG9mTH0Dm1QodiYN+Zj9QOP1rX3+RsrOzC8W2F6QXzBff9Sig7M895MuazfLP1sRep+sek
LCg1VsWPBfjbr6/zsgvNrZNz4HjRpGpmGJpclWWsua03ips+g0Hnsd2S7ey99DbdQNDVpU57a3nW
vtuiOSOYPF1drgpeBrySkMkb3L1rmoMFqhsrxLSnE6uQOnB0824Wcd2sRCB0i4F3BjEQWNH4Ud4u
UpVIn7vI1lpgWp6j7OX6Zl6+RrCZpwaWH3ASTOsA9byohYH2s0GQs1i6iw6Ba+7Cj/lWvtO8wM5C
17V2ZCewvHY+Ty1fnJ2oUqoelhu3SFn/Rr86b76DXCdwzjfSz+rYRLjXRRm8aEO5Q9IrXR6C3CWy
y2TTZPdt+XV9WZdusQx3ozX9Xcy+SPeiEEKPTR0AdRor7dby21uTzs2uLQCkrcZQBB+7fAuhIbD0
BNAzRgQC3uj8+6XpXCZdj4JIqNqDC7Q/puBaZ/g1M9NpM7dm0yZmr8kzSgaB/VtGl0dwHJfYfR4C
8QMwxIP4jRlWSrnPSM1Rgg4nfkAfIdgs0Y7eBfcDExYJLr/cuSFupRWN01SJYEh7So9A5c4MSPny
EO0y+4fyqWxMi4lI1b4xUdcWx8W0JMtnrdFhE+DVZ3kv2/S9w37+Me8iGwBdln2IhD/WtvNbWhZi
TDh6POlLbyiQyF1mz7RKYzR289AZrXtAIOXYgZIi80VA3VUPwjVpgYAMiLULYl156vVYmkNMgh5V
J95l7uBaLm4OdEcgSBZ/Bc/GTW/aEzOc8bMDZ5HAgVYu0QWu9/cHcB82snTMVxv4ARlTN9IWCqjk
aH61x7ff5mbaj05wGA+YTnCB4S5YfkieKfCEtry/bWe78hlwGYJftHqGT34Q99XxBhpnK45QXJhc
vQGLYr2JkCpjaP96rFj+Hd67AMdDr9JEFqvwnZQmnTu/6yCYHY13JGwA990M5X2nNJty+HXd1Jpb
gWMWxEx4ioK5mbutkkoDApPClFl01kOSy+PDkDaHeUrqbdE3ka1Mw4faTOMhicbP67ZXD66sWwYY
sKFtwo+5DIE6SrWJ7dQQm3wjdxvR1PRy4/MbCSrA5TGPURbAL8+DYBCDzyzXY8CrNMjqSch9jBYE
4tGP1pjsHsgdA+zl/2FRJ3GXC3ux2kVh2SIyRNV9DObm9p+RyEDYnfKjcFlOk7ZU7lUZ8ofh+NDM
n0X01kLdYUrAbz+LMvQLj1+MWSpG6TEWKWNE7XwD0ZcN6rgDGQte38gMDYliui9/KyzjTUoBR72+
dyvWFrVdsOYs+ROecefW5MgAT1kRV/ZoZj/Msu23SmTWboir7KH3JxHw4SLRAIUiHopLoQsgyYtj
FgZ9ZFZWUtkyxtFZVyVQryFKwsYWL5J/XxnIyZfZ8AV4xDPQRWnQW6FcVxgQKL2wzt2873djZGzb
rhHknxenCqtaxo5w8cLj4fnnm9gNA0jWG5gy43abGaMXGo1zfTVrG4eZJoQLtOaXHv25CT+UZLR1
8goUEaAF7IPmtxFKnaPMxp/rhi7r8FgMsmjsGQ4xLqIlfJ1koRWy37Kshwr6JVB6k7sDRDFcq/d3
pWx4clvfJkq1J0m5Ib4ICH8RGTEhhhkLXD8UDAV4w3GmLXUK5gKER3Kn3kqp6ZLi3RofDeVVmbuM
aR04nap/n+7GgjH9Q5EmyvAX/poHmXMXAxFd2Yo/ua0/u0Wb7kjWb/SqvkHXFZRnDcsk1ckyzcun
MBZ82ourZ7GP9gMgw4AcqnxVsu7yVq1UubLLQQc+eZwMDL/2t2B/Dl0aSxnm/zriXv/Ka+50YpNn
PuukHicBVWFwdDnQwPspgwgpT6Gnfd3MWnQxsKKlzgWQIeUCZ2b0KToESmVHkeXJw/hZEW2Lqv0W
FaXNdVOXmHpsIxBVaIwjaOIlyGUKUW2ldAZ62C4gIrxMjNKeOgEktEjUOgl06c2ucrL+NQHBWt8H
3v+neW6p5giZoaCC+aYbDTfLwHBOowFJBIUoCXTvbdwgd8hbJrzEgw9Di4++WX8IfsQKGxDQ4ECV
4eygncA3KiN0KqAFoaGGFMb3ugbR+gH8DJZf/SKTso991eugkNeFGDpAzBLgltY+NtQaNSAUCFTj
Ze705mY9mbVlVDY4kW6GZnwsg/lRCuS3arbery90zX1PTH3HsJMYtczJQgTFhKm27JxiyrO7uEcV
Qq+pSPJgLbajX4DJL9TANTyuzmOSMrWmChFF3FjQHVCr8n2g2uf11XxXDs5yJriuBSDgMouODg0f
3DPMnCD7U0qwK+8qClwDksHfXbJNU5XlzVvY6gc9eJnKnT8+VeR3bJV2ld5I5Sabt0bu0QkqXm4Z
eFq5GdTd9R93+VUxtQvAHgZ5kBdjnON8/c2oBbToo9ImlaOQmXWAvE3KZ2w9/gc7370ZEBCC7YK7
4EarV3tQhZd2kfpMA1dxDMxUqu5pLtKzXl0RlrQkwYDQ8k3fUCprf4jS0p4wydDOjwZ9m/y7MROk
+ZeOA6lUlFLB8gqmV2DJzzfOGjU6mD445toh1e1KanXb95H1//u24SSghY0JF3BXc+7ZdJLW1CHI
FvtyTA9g6JNuilrRHQUCWZj2agT0yJcHb6HKxXz60t0ChS33lQiQJOPsg26sNnwkbZ2ndYatF6KE
e23vAARAOoqm6yWMG9m8mqQLjnk0tpn/W0nfru/aEozPDxyWAaIqrAUz8Eipz7+NkYT9pGd9ieF3
Ry2Zj5kMGh6IoqGtsKPdn+vW1lfz19ry9yfRihA/UtME1qJBc2c5OOqpCDe1nMKLBf0vc7qQUFJT
s9LRVSrBNrRtuk2oeZNsS2PmRTrkIgCXAvz++qJWPEFRUXFdptgIqiNcXDDHMLb6UQUjLho+1ryR
ZtkBB851I5dFHxwcCyRSC0PMQo/N+Zs/DsUErgmw9WuZoxejbZgSJpBivJHjH1OsP/fFK56yTuI/
gFrhc5LLA8Qxa0t1KkU0znbJEcH9GOX8OzYDyCn9JQe3rAdpRsRt3QCy3AluI9aaP/KuOPQQWbBm
yU2Hm3GcBBFlZcvxIAQ4DfcQlJH59rIyom4QF+gbZIH5jHdbYIM3rLGTJhUlU0vU4NyJQt0HkkIL
tAIpxflKi5JEEWaGaqhlU4yZSi0caJbvKyP41PTuLqlAMXX9S39Di3mTyME1sHphWBAV23OTaMzn
5mC0tZ0flZ9LxTRyP99jB5zDbmKHm9oF/YbbbV8GprGHfx8gNDGJSTAxArg60hc+eaSmFGrK0NV2
M7GmZsFtfj/DrKO5wU1vq69qyvCqu82etwmTRJnr4jfc0sEWhGG+pcOOehC32wHSfkktoHii3JRH
4DL25i6xfxRvxS7ZiOTJ1pwY9EQgY8B5wBOP72KMqg8ypBb7LD019ryFGoYHMtLd7ALYsY0F14XQ
Ghf6wtQIZt3C0ipX3wd7AKLvUieCdMPdOz3kopfUytsVB+NkcZwTGVZaEdJjcdMD2FMwCMcAWkgd
w4vF9ejljrj4aie2ljTjJKrrJMZR7WBr2HfuB4p1XvcG6XoGbqTNeCdKw9Yi4dnSuIue0A6zoMvS
2jeMLf4yDj3r9xjgoqxkwVPr1S8PmehMXj4nzreTe9PkkB0bSAGb5kO2DR0QgTmTHR4ttkFzo3Ja
l25G7x3KwJvce70eDy5b4xitQAFiKYDhLQPQ8/n2DqklNVMN2+TT+p382vg3CvoZ3QbVgXlf7ITt
hZWQd2aP81Qt6uSkXD4nvcGT+w4qtejctm8VUC5zwJQ7KMfY6Y1p54IrbuXmPrPLuWw7TBbEOGG3
s8sN2CU/HjVPlsXuur4+SBwAs7tAWDn/SYlShsTqEeH2itf9yW5UJ3QAfLQtu3b7X9HuV7jvDpNw
OHUl+cH6/trlfMjKMcRF4wGqhG/JL1QZAuYf64/aJfbo5il7eRCJkK4aRF2dgIUSbbBvxzo5l1qr
armyOM4gzUeMix/aXMR/pa5G7BMbnLP0Mway8wjXxWRTdLMb947sJvvu8c0Hog5dEmbcKrub6OWP
zqZ34L9YsPHCQ+TQW+v5xfz3TEzDKCc1QQiCohlfsBsiLTJjRcFJKZ7L6THNvUl0OlaeTCj7Iduz
gM9dVErOD+OsmUnlJ1ptp3R0wMFIFLBy+DdBL7oKVw19D6TiFYxnBncapCImRZLTGo1ue9pH25kp
75RpDzrEWAbWONVRRu9rvu9kwSauXh1IMfHSVSEBDNvnSwxp1VXNBAjduOnNbXkfIO1w9TvJw7Th
9dC2usYTS8vfnzgoeBcwgD7C0kKwaAP6xaAM+R9MQJgHNUUTqFX+DERd2gdDiu9V9S8h+ER8dVtF
O1OUuayuZOHVQHsUyQSfS9Q5Ctb9BM8LpKOePyoVGob2JNL0vuyK4ipARQmnmYDqFUfrfMMSE1On
vqHj6vscHTAcssQz3IDpO/MYpmx2233IbgdWbP0bYycSWV2+O3/N492hoJuF6gz4LM6NW1NYjpUB
jzTM7n7SzW3XWptooIIvtr7Iv3ZUjosrmwlEvEbYmfYYou9VG/xUkk08xMjHwbPcWWOhBNhS4YZL
y9WClovTi9QhvptLl6sFITVqCQpyUvV8tV0ehSQp4Dj6TfPLfAzw6DqCONeZPo1NvQ1/qTNTf9Zu
8Cxvwcv3GUG6TrARqz6FF8eiOgjEMo/lSQKaQagGvyCbd8P4YPgVhgFcEwIL/+GInNjhQviUVeZU
hLDjZ+omBKcRPOylizOMH06C9tDaFb+wdPy/JXGhZWFzi80OpiapvtGJvxk0yymqwlZI/1rrn2ld
YtpRkLytJlCnVrlTI7W5Ovc1rM4LF0qCiZk/E2EVZo3RVjToDjwzaCu0oJ4xlZ3SuP9H2nUsSY4r
yS+iGbW4UqasrKosfaF1iabWoPz6dfauvWYiuQmbeXPsMStPAIFAMIT77e1deYUxBmeAaWNuQcXY
/6Uh1Yj58zj3YUhabEHwDMK9//wANVSY0QmM1ABKVpSpoo0W9O8zvX8uhOYIfUHtHbQ+0WTfXsja
PiITBd6R+WGYiV0vV1KKAVom2qixMvAyueVJ3vqucuS/idM50KmAFhALcSXsvkCkTk4Tx9ZoQBaC
bqwUXTzifX9vNCaaPZpNzSJMWDun5eqosLATk7YsZqyoQm+kZvXI693ewBUHerEaKgAUu2YiWQCE
0tgqYLngGogisrZsNifKb12AUF46Kwe1rQ30bfCe+hDarQPNydTp7fPoad+317MWKWAWBAQT0Lea
7YIyvClrUr4uYgyaf+FUMPmSmXiIBrP21OP0zgBbiTQR1enoo8BUtijTxckhgrZDoKSNJXrGiXem
ve8aVolJs1/Q2POYHf+r5rCAo0yvkkqpV7IclJOdZDcQjxB01lGt5F4vVkRZXOLL+QS9nAZMYHb/
IHthYcZurZmCp9utYRJHepg/SUqzOES/lSfGfrIWSFkjaBordcqB3lrFnFq6++xc3vLvoRp0Lr5r
K/y5Dbjy2XWxWsowuaHlh6rEhvbGfZQ6XG6KEtSQfTOXGD2/a0hgAkF7BboPodA5r3wRVkrDAG/P
F401ZvsapNA+UqDfRWQT1hTNdXMzpq2WSJRHFDmxmjgRSOox5sx+p3qKc7o/8aVZbgYz8FJzB9Gn
1vSdllVQXqnyXmJTBjrVtSYSA9jFQ2cKpmH5p8TrnN8tWjo3t49uzVCXy6QMtUoCEWyjZWPJH/kh
PJENd+QeGgYI69QoeyRtFkZ1gfUYeMV6YR5ElCoIn0Ggj8VLthbc4dzmOTNwyqONmVoQgVZMJCTV
vKDJBWVMgFwVtOydYVtv3kO3eDOO4lP4OO5jJAmSz2RkhHZrOayLH0AtFgStTW30+AG6j577+q0q
7uax1uJLGe0c9FX9lyx/Tc0diriSUpsQDGeqNVyPNP0x3r+bQF3IOptaCFnNm3CMt+OD6gl73Rsw
4cp/Z9vOROuT25kDOvQFzLpGroaBt9AbTob5om3/cQP05W+hB3SqrG75ccRvmSCR3qkPcsGQ0/qT
1aHfRXUWn1KRCgFBCnXkSR1VU8TXjdUhLYEQxsvM9i5EDBOEyIrKG8xRbaZ73mPdnbXELxj3/wJT
R51zGC1uBgBjLnTa8vjW5dElDKnb2cdHJbMleb73txZKHSsHBvSkzoBHBNHsUbmofVMUwNFsOLe9
wvyHbgDRg+86N4KxS8eZ8aOlCVbj7+VoN9eqUadWZFcKv27jXQ/szEbydyfpkitaveIYLOCN9RHs
msr8wQuCWztZCHpt3mwhk8oI2FgrnEOSxUNSFKAiDVSssI03eWnXMuo+bqZg5sEss98aC24tPlyu
jwqndAWitAqZLQV8YLw91J8BuWfs4VpEvcSg3kZlqLJWEYCBuU+r/fGf0j33EZvqnfQvyqIXp0W9
jQ2RGpkI2DzSWmBczYS7tGNY4DUJAmUR1BuYqjIJ/nfHXOjHWeIutzMPLT0EFpFsGxfd8BvxVX68
vYl/sjnXlg96NUwWgAqBbhVVqjQhqoalGWd1p+2lVwPZ48a875CLAXWcW1qv8JxWitQuv+Ft4f1f
pJuwt39/AHWKfRUnUR7hFAVouVUHEPWHkjew6OrWIkRUm9HCLKHdUvqz+wvzh+Chxk3IBYL2i4do
fWYazEHD2aSvdlLWkErFvAioFiiTD40h5VsdC1E91MWs+DuERN9ddM/ZqZN6/Tawbx/detS0AKR2
ro312A8NACoIMMyxN1/fRbM5j5ti0zO8x7qZLLDoG1AhlVf7wCoc3ndU8CokJm8NprwlqNibqglh
7Xv//qt8DByC4lVykCCVwvgVK4cIxRewA6AOAPHFP9m2xSEmSe2nlQhiNRXFaxNlV7tTBpYI0vyG
UceIeS0dXUToVcFTRx2jrCUTiQ0ZJaKqtjnVq5M3tOROHQZU2lPI0j9fW5I+qzoCk58rxZduuUpl
dapDNKKpKT+dVVI9jzhSVsF25UMa3YMoJaB4CVYMmokAxOPVhA8avJ+B7Q922mR2oJoN/yKSN5I6
+nCA7u/EohFdeQOWqPSjmk1QWGpaCYXG4rtMlVexFh29yd9uX4MVFLRK/d1BKiZpwftVFCkaFPsI
fM+yuCOqjG8xdXMbZsUswJKLjPXMOo0SJhWKVLEvxHkXYguRyXSrToMYZgI1kTwvTlVt6I++XFVP
Ucpk+1h5uNE4hyAPXRto3aC56kkX+q0OhWjQ4WwD3WmN+xrhbXyskg9IAiXJw+11rny6XMBRz5Ac
YPmaDLh6xC3nnYQrnbiqkV+0BZjpbbAV68dwJ0gPVFgmOo4orxLIRtlmc/lyqrYduAtTiGDfRliJ
IC8QqOVoaaqUIRmwnBJ613kCIcZHOTsWzWDfBlrbt+VSqIsc9ngTkhhAKv/Q9BijCkpnqvZCkYFy
71+kuS9WRdl8qdbjUPAov7YTV52yMBmclquCh3IyHviciIy1rVwxXLC50xtUPvMLeumkxqyVy1EB
XGc85Nm2jr6ZBYK17UNmGS5QhtdF1+0lRFclQzaKEwrZxX2kmH276RNIo5+7nBHwrMVZoC3/i0Tt
3eBDmXMqgTR6vpf9nlyy/5xQlNEc5VE+B/elJwfI+t22jjXvsQSldhBsOlDZTACqx5sM7om/1zpb
bu0xfAw7xufh2qX6i4UE4+VW6i2IFMICWGQ4R/1OZ9XJ1z744dfnEAdNsDzUli8BglybfCGBX59O
hW7xTnbsvWHm2MfXEh7+Hh8who0PGBZP2JoZLnHFS9wxCAckhIEbBbN80mvspzbPMSos6yD/eSrp
D7O+SI0y6/FU4nPTS0oE4Wmxk3SWUNOaQYAldm4PR3P4lTKVb0B0LZCxFo3/XaSbPnucisTsahB6
413+vG19qza/RKO8oAhRHpJEQMNQh/qhx0OyVQ1IraBT1p/AjCJJzgDrvCdCoFhgQi0OGsSWt5gV
ahxoAkfWkHbNNowz1e5rojskKb9v/8S1Sima5aFUjkkPUH7QsgJRIeVjpo4wqkR0OvLa4uO7DUU7
jg23r75EDSRt4AuEnpYl8N2RSKNs9hUyXu37pN+nYb3lBHmHqtFJ4cHvYbB0vFb3cPkDKesb6gKk
/QZ+oHoc3BhUSsEmxReaTCx/I5+zbb4LcbE9TDTd3pm167zEpeLRPtTEyo9REyiSVyIfM1ZSZ80S
l39/xl8E1YUcy4ksw12IuFUSegZJZ2vhLo7v/c40MkbVdO16LdHm/79Ay8sOuriYFcLk78dYz3nz
F4XF7rX25i8xKGtXW33qqxI7xqVunDxJyN8ktjg+3j6XtYoRhg3A7IXxMvAo0V/OkPLKhizFUibx
BaSJVl1ta4GYBTKKiqc2OxntBBUr6bG2tiUodVqNIVW6r8AK++45TZ6UFF/LR5X1VbLq4uHaoVgH
DfJ5au/ymGT0skQj1N2s2sbFm+xT40Wag9NyyqPv6Mj59ab8yCpbrhkHprU1FMQwNnc1JBtpbZeJ
Ona0LxMnqlCBa7qXKVcZNZU1i1/CUDdZz3SfTyrYR0i8qbBxp81uwqQ7+Mh5PjFlifEgr1vKYl3U
FeZqten5PwY5EmsAe72MQTF8TBwyKbb7gtfA6BKeoE1kGlXHiDxYe0oZjBhCsF7isac+/xC170nr
1QND0HYtdlvuJ2UsnKgVE5/AWKIhfex0aBPpoK7V6qc67Bx0EjGOby13aizxqPuNBgGi+ynwpLMt
71JXe5MgOXdu3Mkat6gvus1o377r8yZROQFDk8BOhjlEzJLSDWwojClR4wNRTbmfMe4/81RmQKyd
E9rk5wk/fKZfsdRKUSqT3kA7lJzd98ldqj3xPMtjrR3UEmO+GAvnKyHIbrocGJpoDXvM+z5yVuSo
2z42p4d22+2gTOQN78I3i7lodXE6+kbAuI9mK7pg0elpoCcZ4g9laly/SyKzaEoz831GouOauQiJ
ZYzk4FtLwYQDBlQvVzgqGhnVoQcfwVn1Ckf44k4+brQV3IURMmS2YKNR3eO3emtOoym/oQ14p3/x
X+GL7kaME10Zfph/DIQ40VgAJm86k0QiLVAhokbQvqC4Bb42QKQCBU7NFe4wUBqbAeiTmoP0I2yD
1My92FOfWa7ueuMvf8Js2IsTx1TXWIPaHgwe8c4QHRHddaxPm+sXCRAYJMQsHFg7QTpwCZE1slDx
xbzK8rutfxtyZ0bIZHW/b1/Ba9u9hKFsN0G9PeQrwKQQ/+g++X7rF8dCHMyRZ/GlrNTXZix84SBZ
hqw8PeSXTMkwhT6wgiH20vZ7ktU9EX8hP2+pfWkKEGRGczsY5pMfoka2NnZHQ4G2RI0u81h3ufR+
CJKn2+tfeUQufxTl9WSolPsdXxEL3y6QHmkcDl3e43aMbEl9m6qNzt9JLEGU2Twu/R4w9ZnWAexH
1xN7fG2MhSQizZTp/EOSqec01hjh7fVjfAlBLUsKE24Yq5pYYi45dWz1gscnNlcG25HbhaDuvb2N
qxdisSLKWpvWIFzYAA5KaWaP6b0wbcBNXzFgVq11AUNZa6+WEL7zsXFqImyCxi1ilE6keXgPAyzb
f7EkMGHAy4gYdqI7l4K+C+MO8iqWgEKiUoELnzgYVr8Nsmp+BgSvZkpI8BjR2jRqXqdkyLCiWvgd
oosImToE1pFvQabKzGIrVE1R3NwGXTM/A92OmEhFxh+qI5euRZsGtdIVHFaZYeC2lu7SvmYEE2ve
awkhXkJwFYhSqgjL4qLY4jDHBJUKpMal8vn2UtYMYolDhYBRlWBXS+DkWoKw9oQP6wkt99DHJRzD
HlhQlM+vxEJIGhlQiZjboW6WtYhWbqsmhzT6ur0qkXVC83VbvC91nqhjxhNs36YFFaJo6keylR3D
Ek+Y2bTAGwu2YcGZvJ1+Ch+fY+s5sBX79o9Y8yDLraU8CNot+pYns2W2uZPlTj8Vbo9+BEXYc4HN
cd+34dY8yBKO8iAVODbGQgcchpyeOHFCSg/TlFWJfMVtoFXTnNs70JWIS0CTVwnIbkhc2xJLrtxJ
goLYUQ9+TSxrWd29BQrlqQwjSjMMnBIryrxe7zYcyJ0ifz80mVPq90Hr3l7USpsZxloWeFQmNK+q
UgM/O8EQqqn/1gIze5Ns/kF6VTIz6MwysLgXtEBsxLvKJZgPC863f8Dq8UkS0m4YpEDHFGWxnaRw
QzhivVwMzZ0gsiLZUlmSEKvXYgFCmWQwqiH3Z1N9tOrx4mvUsh6YlVaceTxonmudOaMFulF6SsAK
MvjYx5w7VcV9HrzXgacNX5H8XXcnNd6p5THgvIR/+hf7t8Cdl7648T7YIpJwvvHNFNgC5FYVDRFR
9ngbZbYCOvBYro46Ja7usm7ygVLld3LxI48HEYk1FPaCModISOoU6j/mObncT+rIhqKsDGSnYBfN
zojfoXoYNO8K661eudNzxy+oMNCejYiZegY6ZAEmIgKl9Dkr1iQ3Rako0U+dEDFegZUUDiAWUNRB
BRAJ7rUcn0JQyjPOQmdOm+g4edxRvq9rM9uC8GNvvAuMppwVd4IqGBKhSIihyELPKJUN10oQTScW
KY+6P5gqhF6gDCsLBRLqTlswUg8rt/kCjlokkfoUCgiAK8VDxj0K8UbgGKZ4LUMLvo/lkihbHNSy
1yseGLXyCPk/rgbf0LFN7S6HUF/kCN1vIru1vuf1h7rbK/l9E52gk9DCsYWM3V37pMRv0bG1MmYW
NLoYLDQ81O37BOu1gzvp1OJki1+y9RgdugPZhI+tm3Gmv5npkFVzFz43LImLleDi4gdQ1yT3OVTy
E/yAwXf9wS1DOzTeO+OuDDXrtgtgrpV6aOuKj9JIAZQU2FW84RVMmcrfofuTHL5iN34tBDvaBiBC
zQ+tGT2VHiifb/8E1mKpt1HXi0GrIPIKOUi7l20ZjGF15kTBhxS//HdI1KuYasVIcuhyWWD96fx9
le7G9LEZz37EejjmG0F51uUB0t2pMhiR5LgGUi0eavmDJIyAeqUrCUODMprJwPagzzwTlw9EI5eQ
DpFTYo3DSfFPmHEZUreS3Cnfj4ONxUlBCLFJlpzPH9YxamEYKselkEC6hmZo6mMhDJqmBOs6sQwi
2TX82wD689iLiWGKvZPq4B5KrMBQN1m5D7ojF+6hET0qe1W665U3tX9AF5opjpD+C7zEt+Oic0A2
3fP7ZHL7wtYmfPlIJtRIYt3ft/5oRvrgdNA+JzlnNZBhD0vMXf0SWy/NVEvLRrNM9mN90gjvDqFl
4IMpAP88ywOu2KgIRR8BbEEIBa6EC5GQQWvnpCAOgAdEh2xhHJPEMninUmr7tpGu+PYLKMrZFr08
kVScoaJDpNpNCEY7aNmCQx/U3CXDs6+CYVoR9RX8d0X8Hkx9m2YSwFJQZg/Z5PKcahLhjesPRXsX
l8S9vbiVl3kG+g8e5djaZgT1mAC8hHvhMcQiiU9Bo7pT69zGYa2L8moCuGbKRp3XpfjQXsxcXfwq
FE+aQq/U9K0+sTpgVgClmRZp7v2aFSqokIMTQ90XVb21hNrhg3IbTR8jOXJ5dYoE55+PlCMJIWKi
DglY5Mrp5z/LNdDCBUZriYpvjeXziPJyqLp9zrCOlXf/AocyxVKQQrkBg6KVG6chOabCU9QxXPKK
o7yAoJ59aZKMCMW21iK+DOXd3lJZOo+riwDDKBKMcFfoArj0lOIkqUEeYrPksH0lUCzvyvAxjxkx
w+o6FiizfSwC9k7QOTXigQJuPVNC52tRbG6bNGsdlMePudAQ0XnUWlX2U1ZQvkWuC2nS/wqEnqSW
lUIKcEHQAQBJLaJse12G52VUpxl7RXP26Bn6+uQCK+Fb5RR2oo35Pfv2OtaSyxgx/M+p/2GhWJxH
XScVUcAxg5H66RipB2j6WX0BzrpRsssoP2QExYCwx8c4Dx47zakguDuEgh12uan0vOf3Z5Kw6gTz
EVGP58WPopxEjpYhYnDY3ax91otzNd4FwR701V1wFBKnaxlNhivO9gJuPofFHsQ+3+WxONtk1Htd
ZJhc9JqKnp8wKq+s86TucNsZelMa8x1O4vu2rvZZ/nT7OFkI1LNRVIGhDzwQevnNzz2RCAy7X0u8
XuwV5SXUKJ0wBIO9ShX+SY9jiGdPPViWjfF+6DjHSHR3iAqTNI9GkPy34JTzCIMJIwO9jwvBP2V+
bYa45O0pm+4bdTfEBthY9jknMlBXjRFZLzz9qDlgpO3SOppaVwOZCyFBBY/l504kx2j1sbQB1JG/
1Eee/Nw+wzVr/KNkjzwz+p9kaof1QW7KwQBea3S/s7p4GpALa4Xc5iXmhoorF22JRW1oT8B5UCUR
RnAPaMKuA/TLlb+0o39+Fh/rr4LRzLbStIRJZigIK/+3NMo1676cQpAccN0Xfxe9aOfkbvypDKg6
gLddcmxl+6I8MAcT5g5D2pssUGke4lIToWOfAhVfp07/G63zylHegtUjNEsWOxjj8GgpP10oCz4f
gIVCp52D8nzKrSR+1FmkhWuP3HJN88EuXFaoxBiUiYGTScZWTeV92EOCaGQliFgwlCNuhbCWMjLD
KLyl97sY2TVW1n6F/ODCKhTK/Y76qI3tDMKB+E736rf4KT8Idr4v3uRzrJoRww2vvnnLzaNuNNhs
+C6ZD6nJX4JfUPz9IOAd45zI6yy0jXI/5V58QvOj8ZC+3L7brP2k/DP8ZlpHNZAl6avXX0SpMSv+
+TYGc3mUA+nGROD42TbUo4R2wA/BJPtop+R222NJxdu0G+4TWylN0dNZn9sMh6JQDgWvthoOFbBR
F0fHlHCSUYg3VQzaB847j7YCjREjrbTfqGBVF5WZAvcPOdXlTfDHLDJKImDWtozwbX/K0l0SO6lk
Y/zfjuLzWB1zf9O2XjXaXHUXJx5ju+cv+Uv3Mv8ANHGjWxyFafqLBoqygZHmMkbW+tpMOnRhloo1
8ibOFhxZMQaAQ9WZfCcrHQayNu/mLWjq5hR6oEdoGAA9p7pHyx+pMzAIbZJ+GyVHzjhlxaGu3grJ
q7UXA2JPYmRyhSPxP4LwS8U3imLyQ/JgzLwtAe9IxIn6o175m6lLLK18QpZE5N6yoraNMjYbUB2S
+mMIeYuQUwBaY7ncSGKIAuW2kzEQiPRFc2imBIWaDx30pByRrWF0BXETg8Y02yrVruByp+q3Oef5
8VbNJ5OgwVP31NGru3MyHH3ppAQ5JHkDO8u/AwhTZaBxRFSRoS9uuk/jUy7aquii4bAEDUB+irNt
PLo8Qbyav2To/vY3sbbRjZeifJAIMgKQiR4fUmjZCImt1xutOuvEzRLJLLuDou7i4EEtDhwIrLRX
AwX/6ZDU+0KCEkyy1YrHLPHy5pffP6FukhtnrdsUqqmNXiKdctwfvgNBVPTVQG+NnPrJhZiPE4GS
PXvjm/dCiyyUREwERYl6DHVLFp7z+MwVv6SxsQ0MpyNgIWqA7QLBWyXvGs42oi+xUCw5eOfHuyw+
cSWIdVFIETv06esuzM+Ki2e/Al+xO5HfBEoNxoH3T0hjdc2znnz2NYSYqkMHAQMCiWEQbhqDlXRu
IDsN32y5tjqQYPQU8ZRKvckXuqcnb+gWcrPIyQxW3WmlugauM3RtYnqNR1mIJhbJlMCvlbCdm3Es
Yatta5eANiUy00ODMVyTv5eO2nPtwMLOmM4bGYHbGjxmSCHsYwho4UbD16VrqFKlaGsR8PEhtUWr
tyA1e6rBe2i+ntVDYOe7LxSOXhuHNRqwMp+IFP0CmbqYajGqWo1H7U97kO+Iu8qcXoPKzBC6Wo+a
ox0h+XgYN+FWs0s79rjB5G3o3TIcxIp/uPgZ83O0jBK6piABtDMtcaYiAbRvqx6ccQ8ehufcxAtn
a4fEfDO+bwNfR0GXy6eeua5M9JHXUC8bAjvMPkrRacrSbCXW+ubfT/m/i/VRLx2fZH2lKahfZWZ2
J1vSPnQTrLOyOw/6h/tm01qslNJKIetybdQLl4Vglic69jR7qcxwm7uVDEIH5B/tX+R4l3qK1TPC
ZtYqqag5lWrQlM9mrBk7SfH84U7iNrcPbO0VXewkRgspSwG9tJrUwIjV4JNXNhOfb8u4MZv+FypO
tpEOv0gvmiA1T0xoSlijANmHqHtIEtYX5h+mvf//UFG0u/wphpGKpTGX5BEMPhghNMLybWwnd779
mXiDPT3iVYMUW242rm520N0kVm/vlNg8396TKyOGPhKE7sCVPBMZq3TTec+FY8qLPsKoEYKTGDas
4Fwb7chs3b86XwD9od1F4z5cOC0qaqRTWqrQ8UDiDXR8am6WnCOJ7u3VXJ8whULdSbGTpnRogFJH
po7BHsRnZhF7+cY/F1vJygezQPGKRe/LWht1Q3NMJWhBFfcWVzyQ+KlU3F6wbq9s/hMX9kItjLqQ
yFhyDd9iYVzM89s0qbJXkZPU2BmKsThqbZz+5tp4YOQx16wD/OigmoHYN/o2KCtNYrTJdFPaoxzo
8SC74zF1Ue9F6e324q4/mf+s7i8O9aE3ySJ0MdDjbRmI62xhcFUv2InvnGEFB/2cP5Z75ZhsFath
dUJef5bNyOB6Qq+lNLN4U0cXaJPRG1ECkuItbt1W481XTCY4ktdsYwdRGotTlwlIHWQbVG1UtwBU
j9D8RmbYMyzlQfvoQQAd7vQ7ZjriKjFArZByrJwy5r0WArBSwFxTWB3YXMwakZqbW0wZ2+vC/SXa
n8za4jFu87ToRh5ogy2cdK/7ggpqA4ZNa/4+mzz11CAwggr6L1jTuGG9W6sXEd8CEKKALD1Pl+pH
oShyccp6NFahpbXb9HMWS1FZIdfqtZDA/4zBOeiF0EUElehaaWBbEWy10HfloefKHapd+enfaw7E
y6a77D5wCUvwfN12QNuB0sUc6tGPBmas2kDVgYvC0pf8gMZ617fTT/EJ84RWdWo/GddyvnZXTmeB
R11LhRNTEoYFiGJFdLIQYqL/1Iq8xubtHoQ5+Ppj7Ox1/8FsPgtEKpjVWj9VMw4r1D8C6DshT+3m
LteB1w7qUxAUOI0gW+K2MWiWfkPC4qPccQcW1f4ctl6tGmOi4MM0sNN0D2Cdlo1eSLMzSg+y8Ftn
iZisL3IBQLkAdJb1WUDgy8mgosu7MKECa8W8/pi3aE9tSwP9Lijl16kZjzJS0KHpDyhy9+EmKGOI
8CmmqPpQCqlOfdlvE10yhb4+60qHVB8XsT4wrsP8+UwWP5dyIF0CympenF83dat+zCK8heqG53Lz
WIJHU//K3Km34520GyxBtQdrtM//uAPm8icYVOAmcfJQpwp2DFS2Ff/BtQ96BImnVwitMSxw9fBn
nsE5y4GPOeo9iDuliuIG/mtCrSufyrth4D3GtVp1Hxg7EnRoZMwUIZex35Br+DydPTJ4mhQQ1d21
d66yl0An807M4EnZQYMAPZJu7d4GZuFS32uxXydSRIBrROJWLqcDqtRWUIxOyKLaWt/Fvyuc/fTi
FejiUZlIACTdeI2iFzlybq9kviH0FUWXC1pe0DyAoJWKS7SmDIM+qGCSgeI1SHr491A37HMPGsN3
GavdY201SzTKDWZqOYVNCrTReG0DdxYsvr0cFgBlEKoWKYMwA6j6WRa+IR16+++vBY9/2Mvx9YNG
HY26wYI4SpLa1b3VaZ+NAsVlr4lcTLMYASNKXY2/F0g6dVGLAdy/WgKkSOI7aOeFyDgn8TELvgM/
cQNRQnNpSuy8M177KAddUU5e+A7TDIpe3Plpw7D4645dOA4wuECRZtb6RFv3pSGOgVxJXY7fk/wG
FYlhEzQVNeBDvUOTEhIihGd8xa5dMTBCYp4QlN/ooKHchxxJsh5WTW8FPogmtEMpZZiucYrGvn2i
V4HOrLYmzF9SGlSdoLNzua4ui0F/U5VQHoa8zmQn1QNe49sQ14mlGQMarKoC4Vce/U6XGBqpuLLj
G6jVfwynGK+U17luZXYb9DwbFkavHNACj2BQz2xWG/46tqqDHQ3yvSLovi+xdbUehEgnqZVs4tYc
zjm4ekNIwTdIQlocch/Gz6Ra0zFwh8ls9swofXV//+LTNEooLJSSPAAfuZUHDJfXmGfU7ckqvN7Z
TlYf2oJ1Zuz31S2d93uBSZ1pNHRxiw4biN6Dx3cbmckOOsWF+ZlY1Rea2SB+4YBN87U8sl7X61sy
f/1A6FPHd5AGOWvKakuxaJGfDZBVil413+KjbdVtBqgg6oFZcPddm9jgtM5VHm3g3u1VX10YCpqK
hUoyCCSSAC1qw3YQnF5QnaF7nJi81vNNv3gyKCDKokgkCn4+AQjCUN+1O71lO3krHTH9pkB8J0Lc
xXC61+wal4i0DcWkkeOUByL4LeWPYjPY8Wk8Bo/dJjWzI4IlBO35A+9Gz4hstV3J2NnrChmFT9lT
HkNjMFKBH265k3EOXtJt9YIc00F/GgMHepcQqrWqJ/Fu4hiu4/r2XNiTRj2YQkr6gQhhgiAqNdXk
NcxLl3CM9c0HduNANcq1137Ux02P5U3gKc1bZPHE8rExkOEh/EsAUohszmT1LEGQ61wFta3zY76I
bQasK8F8P47V6w58vEGKyYp+RsNE4XEWNxp24l53DVt6un1TVjd1biYEHZrBQ0DvErfsm4SfZGyq
n0JFKfbq4sVXGHu6ehsRV+HhwrSEQbtdsQo6rpsxKkPF17Ni/CSTcCLcWG6gH8B4nFcX9BeMvh+d
ISUgpQFYKP0oIGRH40nA6iC47uSZT2sBQl0CLUTPpIqBV0vmDr5sd+oh1jonh1JFLe4aTMmVXyj/
3T4pxi7S5h/GkzEKPjARZ+d2ncZHpQNzTmIUnIPR3u4fxwKXS6QMI+P9fNAKNFrz0kPo31foqWFF
wKyjomw+NOJw0oIIR6V/6rIpoS6qBQx/uX6xIJQOrjtBBGno/CMWF0tBf7rcK1iHYhw5AfR0x0I2
CV5/aeOnWyV60rjACpB0CNxKOcmpja4JkbBq+7NBXLmVxa+YD3fxK6CyVY5aj18x1FteMkXIEYi1
oyW/wuEE6luzR3UphIo7K9xaNZoFrnaJG6IBSygb4I7xWVQtMdlMZWSrEcOLrF4IwIBMTJwlGukU
WTO1sZL7wOFkiJnKWIeg1hvfL2yItg9mOGZWxQs210i7sGakk2czofcWTHYgm4OGuQQ5k8s1VlIc
IXAuYEbBiPJO5SQpKwM4b9MVxDw/D5FlqE/R+lpVBKIeQcTykkrfyRp4YHlUTgbpA9K624D1xl8P
XsC9QGLz/+Agsne5ogGDzMUoovk/hWKG9lMOgh2gNt48lhCgq/PaDgs3y/stAsZ/7mOWwNRWoru4
GcUAwHkMLS9J3QZR7Wqi/9gFTEnP+bm+2lOMBMztgWDUocPDtG0GyBkBS2+ywESJBQLwk5krqT2q
+HIrB2f+97qR7hIh3cD47ElnkIysb/TiN1BxYtX2JE97/AZOi/2nWuP6fabmnB1PBb4z+VKwey6Y
vGDQx10ZifUpG2qP6HrP6sRZ3wwFmkqCpIIyifJSQphm0DPBD+HV2PKJ3bVoxvjiiJsoaEBAagzC
WtgktJsMLA+55iJQQwMFoI5JP7DlXhqbOBpG1qsV9iD60BP0Z3wb0MdVrNuWtebrke8DcYwO+Tjk
Cy5RYm6QuKKs5zhD2bVqsQlbJNHHz9so15kC3ByVB5HXzGKi8bQv0NIyEvQYYZTYwcUOvv6Sa5CL
VEiJAn6bis++JLkxyXzL1/vPoSzemkZ7qGTfsIRMevaJLDG806prxJAfBijBOoQWJ8oFdymHh6kG
JWqCQWxf8h8jDVnvqbK4nkAXOXqQ28xRhswJWCraq7H6TGgmg4xIAD59tKjxdxKXArq8r9XBi2r5
Mx0TMyOPk0BsIQh/9ASfhcZzh5n3rnwnMV6hvha3jZIgUBNN1Xi/fULzjaJvPc4FHWeQPEAoSHmY
UWuqioxw1tEQ75LuIZNGL1Uk00dpvsg7109YzLRr9r1EpD4bys5IxxGUjFYZT5UpIVxr+PQ9Uoil
cAXDf65Z+RKLsnKBI9Mg9sBKEE0bfWRq5UvZM0KatcdoCTK/h4tYolZAeyIYABnhH+O4MqPA44yd
jw95FpX92tfQEooyoCL9H9K+rMdSXOn2FyExGBtemfaY81RZLyir6hQYzDzz6++idc+pnU60Udf3
0OqWUr0DT+FwxIq12i4u4hJcu60OxKdvC4fx72EaeTreeVD+BpP2hk9eN0mAGwC7O9hJlr9fjC4Z
Sp72FKNTwwqWErdO9cNkozBE7duQNo6Z3aXKvIFr/afp5Mu+hBgjZLmX2F1OS4mwo6hLwT+RHX8j
7uTgGXsubgxHuCfFn9zwYJ9HD40qXnZTerMTPkN6lhzGI38Ov1W/yMYar8U0DB2cpk51AOdNaSOB
JNqcYg1OGfkiEKRatzzajNlWNyt4D20dJA6InyTHVOTZbEK5Ci75gTxqQXGM/N5GpUUPzF0UpF45
OBDZvX781/busqgg8Ac5KMhgPq9uUSJ3UDQtAgzKpvI+m/oh81J4TdPjohzcJGrNx6Yp2Bbp59pg
oSFuwir45sGB/NlwXWa46wFddrPpLjWCNoeaz1aUuOZpLKRiLVCzA9Iq98uq7Tjk3BxSt+s+lPk2
il+4/UKt4PoUro4EwgdYMg05YdmDzmycBK5THBCLP3Vd/5rUsWMNs3/dzGr6zsI9uijW6uBwlDx1
a4dhpI5oaRL2jRn7ND0NOdCju7q7V02/0HwDDyV61vrn64ZXx3dhV/LX8ah18RDPiw9FfjZNDkb1
WGRbWhVr99Dl6KSNmER8jrIBsxgzUrq1wf6zGN3bnOSuXuYs4GWneVWeb5BTrNs18VIC/SDuZMm9
mUNeGU2L0c08A57AOvWMetMMcjtIj+WaElD6+/p8rrkSeJD/WiTSYyJsM94buQpXUkRguLm1u636
+mqIc2lC2ip44ZGKRjBhofRXdjhZfhzdR8NbSdHMvNchrwaFyevDWrsnAMbQIEO88IzLExmapdnM
iYlt0he+Zb4PeQFCzsEz+vaWgxizJdlZHabD/8mqPJkE93va97BqjXdzeZd093r8Wiv3DdkDoVGR
jd2ydhYuBikXZGzD7lLFgLkheSrEKTYImJQ3/Mnajry0IZ23AnTINNJhg6Qoq0HMmcSOrgioBnhT
689/k5+7NCcdvCmz0qlSYY7FHyIHR9fo193GKn2FtBAdzCW4x7HtF1odyYiRRm3VIJBwu0kIDhx9
H71DTpf+5HNqB3ah5U9jYaW34MauQTVaR8pdlqsU5ZA0Gs5xJcSpRbfclsDaynLiOkf9H8zYporC
yOdLyMptXrZ4Xy8iCSHUoqDVZPVbep5rpxHsAUTFkxrhAzrFP1upQWRcGD0ShcNQmWfFqvT7KDNP
YgQVPwp8u6nXBw8x3A1KQ5MTJ8XsXj8ka8MEFSDahFAdpYC/SR/AUEnPBB6zofVkkfvC2muboKWV
XUsvbUgux+jLObeRM3dbsL2l6eyTtnCGWfVYWPstV856y5y4RweUBkVdw3bTrHfUXHOg7LCfcuGN
hg4c/XeGnOD10a9EAZ++TDpPFoMUe7MkTuvIt43XocMZOkZbFa4Vr47NbVGCnnNI6MgJN9qLBmkE
vCr1+ndaP8f1y/VRrP2+AdrMhSIQMYDseWiBNzxl+H1ogYJuNXdx4V+3sLpPwWeAjjF8vvklJIvm
KmzNCI+Lgp7sdj82vlW4gr0TtMmAd3sckHLZKKSv5QeQb/pjc9lWF6+LOjap1tsQDzGebM1BN4ej
OeQdaMlbkMgmr83Z9shG7nftNIB+ABJ/IL/AbC5/vzApKLoASbE815SzoDsFj7ZNfd2Vy5Be2lj2
5IWNWlNDEHktw6o8TUWOyJuzm5C/qNBi151uKwT9iseEf0X9A2hBDYHhF24oiFUxrRnxPOnc3lNf
Ru70DsogrgWZMX627lRU8JVTCw7iLVDL6mwuYrsgBl5eiFIc3zRTtAhHIH+gHUl8LMfv1maP4+KG
pbcggOt/bEibBEqFpMsjPIzUHXP4PvL19/DcBfYudugjqNI2MkTrQ6Lw2MhbLaiSz4uXVYTH8Ywh
WRpuhZ9DdjO1GyaAxlkbE97TUB7CywFn+rORFno2U8qVxBUKr15U3E8/IOzXvxIrK/ddGerfRZPb
h5Anyi3Lk/aYZFrmJ1CS2YeFGh+ipG7fyRiqH1VShHtVi+YgUUz05eBBZ+yKPgqDMdK7o0rnHvKH
LJ/f0wltbDQaBbbHSNTSUSoLlFtT0t20XGCPNLR0edPpN83ElLu6AiDRUa1p3lVaFX3oiSZuaNaV
D2HZjGeS8PZeKHWHrFRc2kAyZPYY8A4EXZGq/7DmtEt89BKGuqPjmn3uOs5xK/T81mQ1OH25yZPZ
LQ2gQMDKwBrLmYupeW1pSnaYuOERV0p00MxK89FhFs9O11lkH5fgk0NpqqrP3DCWL0P7XW/ZpqdX
XZ6DRShO0N9WDEFFzTpQ88FGxzng2HuUCoYDDTMeueocGy+RmK3jQCG6idbB3OA+OrqnEh1vKjnr
JbrvosEeE6ds1Aay1ZjEYMjQimnWs/I+asCv7vsO+h0dmnbsIKE932WzTb9lbQzMgaoqzwmuuO9z
aIV3TTkQX9Fio4PUFDGEw1s2Ec8QEel94Ki1N2OGLPoYjfQksk77QGut/h9ScPV+YCJBU5nG8aYM
9Ux4Sl6ItyylaNuP7EL8ykNzPCaGkr0mWt8filwDndIwZTf43zv06lm52wpm3ITKpKEAa8QHa9ST
G52blVcXM6RFK5SF3uxKpw9DHtmJY3e1AWliYokhCLMoEruujPVDAbbiB/QKVAH6TGx01xjGdFSG
fPjO+lj1mVKjqGQpRbQbNKICSsNNcQ968uZWhFWCrll7CXPsMXqK0ix/LPKZFl5SxuWhK6rqPSI0
RpFdq4cP0idK7Qhtms2jHov2W5IyJUjQWnIMO9V4zrvSCA9kSPm+S/X5QRuMHI2Qk+kqocIeTFaF
B3TRmijdE9Tw/aqrQs2hOYonLknSqd+JphkfRNlPEGAUdngeTCXb01Dp9iEvFRCJj1XxIwdQ59nA
vMROFdfKU6SZTe7lrBfPRULGJz1qte92aSduJGxQZSdlkj/nRl99mAKZR0fPASF34jSu3opB2A+h
DdojJy8NY9cpJDtZwwiARtePgSia4VmvJr12IqUufo/9MPoaEA/POuXQ3hYWispOphdj6aNFOH4y
0jA5Z9yMIQuM9+uzPulKUISdETtqoQqw34bj8GrUEbi8RVbbTj5QehrAH3YbGS0OcKGaI04ROLfi
rOxPw5Cq7yCkhk5kWhF8ummFmTf1BbvNaiS+HA277FCFXIHroHU67Th0no6kVtL7KZk7yCuQuDpU
aLwKcrNFXt2cIejWtOZ4VhB7/QIOd3gpwc1yyCxhA9CGYgH6TmM/j6Yq9sq6qD8iK4xv4Q07T6mz
6QfLdLCzEkPBEzIfY7QrlYCnzdMUnXjP8bqzJxruAKrOnka460BNGn3peiDRobDLKrAMK70hZZE8
KuEU72lsmDgOaYmDROPWj4x8REPt3AfFTNN3dIwqDpnizs+mlO0HlfWgWIzM3qvrCRJ4iqY3VcBA
wRiQiYFWklSDz5Oc+EWfmsOupLS2XSsjJhQ8DK2xnaHgVevpwJTGyFvUgK+YJZQ5nJ4Yud8x3hou
i1jqUy0VYB8xkErNm1GZ4cLMenLnhswl2Maa9HdMc6iVjkXVvlaFHfqTUZfvjITtvo9FGkxENO9G
pLT7ClTWbq10rV+zugTFDiY9zpX5jWid+nsgqeUwlhYPgImxc9SiSZZZ1nzQsBFfukwBIu16SLka
ei+JMRX3N95ZcnBgqk04NbhJM9uvKrRcC2eqPAusbtftrN3YJpTc8cwC2BpO7PNlOugJ3pYpIlcj
POrKf6D0YYmNNPiWiSU+v4joVHNC59cIE531ZPfc6WpPnTaqjls2lr9f2CjSugdnCyJTq/hdpX5a
3I3l4/WZWl+RPzP1JTC1OlxGGEYJV1GZb1bxPQR2td5K7649Vy5XRFp5rulxRE3Yybujabwk/b9P
xNDL35dCQijyDXZIMFVV5lexcBvzVbNer8/V1nJIcWCS6kYvSoyhbY5J91bbT2n4cN3ExjT98yS7
WHE7zBnVapjQybdYVNhV/5bNDQ8DyK2aDPkN/JdcU5jULp1U0OK4mXbkI4QNuKOGW4+4tfj80oi0
GL0hBqa2MEIfso/qNrqd94pLvS4YenTWlR/q/vqsrb4aLw1KK5MKQFYXsh90Zmm42+7n/X1/AvTq
3ti92J563nrkrAXrYO9cOmehUwOC2M8HU7UUvbJb+LEpA95juLeUh868iaw7oJOvD+1rx/Dykrt4
F0jZCoOIsR5SvAtMBxDWoP7WHu4GP7JcukvuqcegquAM39ojdexd+Tt3cUW8EM3ZD0is+Ne/ZQ2N
8elbpGHHXJlSwwoTtzceZx6ogINo7F2335aeOwxdgRjxFJA+uG537VAAomwD+Y7q0JfHLLjm40Jb
EINKs6vGzBF1vTHLq8/zCwuSM4+6Uo/sBS5od9P3UvsFHjDHVkOHGqh48Z8gFL0n7ZZu+2p+Bfpb
kPsAIsLU5JJXkzRGoyX/LK0O7k3HROJhD7kciKHc8R/X53DTmHQmq4Yl3ajAWGoht8YPZh90OPyW
GfB4P/K3kPxKqt8bRpfNKT/UL0concuiTpD8z2AUkkDGvv6VHZFWdslP1UMH8y5/2TC3jOGrOTw2
TPA1o84nXTJEraooVBZwyUN9Njxx+MHd6KZ1WOZwV78Pg+aAIoR1G91tVavWNhBwWf+zLM2uXc9x
FC5btBZBeRC/o7P6s35NNhmB/hH8vDZEaUZzO+VhHcMQWH1B+fUazDvugM7fIQ79ld2Yj/EPPPdu
0cJMb+sXa+OcrGYpgOAByxlohwHmk7IUDR51OimxoDfFY3tn3ZMSpFYVwiwXPdtu8r24n054VNte
9vY3a3thWfKDph0XdrxspfabZTp3CIu1HfUM5hQ/rdiZgtrhXnPiP5Jdn4OPZcP66ka+sC55Pq4Y
So7AOXErdMI70f5OY454HTw0ou54sNWHsna9AGABnVrEsAvO4vP1wptYoNUTi1yEt5w7Aw3acjc0
N+FWaWktork0JPm9fqonu18Avkr93NXfjOjQqRtbZs15X5pYPuEiokkqbFe+uNaZHcYMwAXN+IuQ
BmV21JMMw4acvHQkChtZO33BKdrDaZjQpOTb5kaKeImC5VN3UcyQAfJakzWq1qNkoMzWebDEseWp
pxXcNZItAei1tb8MLaQlqfAMjfN4CS3UHUHrb205hD7M6a6wvY1NvZR5vozKBMEXYBdQ6JB11hOR
mbTPYCp8SO6Y5uP+6Y9QJ9F941f4eN3Y2k5beIr/vy05sNW1MqxykKG7veZZ5HYmQT/8TezMDGTx
UUBY+Ik+77R6pLrQQoDpoIdg2qDp3FLKWN0FfwzIXIsibwtqxUtJp3/Jh4DGpyLcUWMjmF2dKUCY
0UpINPwjHRim8rxquqVUwHZDFChV6qAJ+/pqrI0EhCzobgXKAUTukoMpytlCJy2gI3GcOxmwRHRy
BDT8Ev+6nTWMCr00JO1mVUlqkrWLoaYtz0gIp8ccCUmftU1zz2p0ndU9BFt6imZDVWs8OpuBoNxw
O8K34q21k4ViHF49QKBCbE66u0RrzMWs45HA0kDV0YgVP0bqqUXn3ahtoNXWnN6lKemyyku9QrAA
U0vTDjcehngLyrRugQJMj0CHanKoYwiRsWQps7TNrixujX7jMK3uEBSo//v7ckCTQzKmHvH7Vf4r
6RIvypHptJlv8HLDDa01zP3DagGCQxUgFbmjCxsRkA1wNbtWTz007iAaVQIzypwS+WbQMgNrzRw9
4n6UFmc0Jd1OyNvPTYesNhgi0D9vzKrDB3vfabddaCNpvTEXi+OQ/eRCu/HfD5Q2cdsX3dwtc9Ep
bxa9j+kxi/0YVFztsQJN4BbAcnXqL8xJDgD1AgQ7HNWtFHiPhrdgmJxcvdhHSO5eP55rruZyYMuX
XNzNuZ2YipgwsAQdC8ZLq9yq6oYHWN2nFjSgEI6jvCrv00HJF3ko4AkT/RynGmrum+Cm9fn6Y0La
qhMtCAoYmC9wXFdunLndbR5EPui8PXrXHRQv/82fu6dNOtCtoUn3TT+zGByGsIsONn7b3uuKg8KL
80s9656CRuESJF/X12vVg/2ZTJkPg+fCLoDOBOKPq65onhsW5OKbaM5KttVdtlpBphe2JG8ZDmGb
xqDPBEPSfDZOhof8+q3tlj4/NFBxBV0aKP5MhP+P80YtdGNebcl5hjath0rHlol5uS8SfqZE/MUd
ezk46f5rDH0akxATadNuVxgDKg+5I5jY2Pxb6yU5jqpPa6KBfgP6LAqwLQ7Le6dKPdI/DYnwru+N
9bP8v1MgE61NpapPPcWs6S3xaPGS0dSh1sa8/YOy/uoK/1iRPAY6b0mjot7jpq/2mTyMnh2EaKce
3ttTGIhj/zg5W9th3fv+MblM8oWTClWNM7vBWkUQJkJ/Td3cTMNNRZF4o16u7WwjuD6T6waBqkdg
BF502WVpHeWjKTq8WL4NUA9Oz+n9fAQB0tt1M+uxkQ0hXxPEuvaXlrwymdKBENhh0HjJjuF4J9A9
pmtvdNh3gGkQh2gukHIO8EUbjmR1syzwfRReDetLz2U+zimKkzAdN8e8i10VVd442W0McHX7X1iR
NkufsNSMFyuND4zVk+nMAT+Wb3npR9StT9OhekpelEXdfuu9vjU+ac/0JJ8Uutw6trVL2K7OGrSM
/o2buhiddO1UOZ/N2YSNMYuAlofz7zaO9KojvLAgXTDRUJZcUWABy+iECjjctpq+vpI8IbuMBiTA
UaCEDsz/MpEXhysLbX3O2xFIGnfY8UfhmQF4zPb0NSiQ0elv6DcexLjUrKA5v4CIa7/xEFnr/v30
AdIeGU1uAd2KDxi9m9Czf/JTfYDqGD0kt4ajeCCMPBb+9X25er4vxixtjsIE/0iRoQsgt5LnBDGQ
k2VDc4Z8OLSkjAllSTE9AqbwgW6Ew3XTm8OVNo2h87GlFWyDNblHM7Vn34HjbMcf8jfzhsWusiO2
o/k8YBt7adXbQDocOZJFeQkS6Z9XukqHJrGWleZm9JBZYOSxn4emQsm6PPcNA0em+lCPP+b2FT2s
PlG2tJGWhZRvDqajw0MDwxYgp9KVOyjZoNcaRp4lWpoEKpvUPekV85ctSnBTWIX2cn2u13wANjYF
/g0aZWg9/jzgkQ9aG/cYMGhWtRQ87fndDHK560bWXNylEWn7wvbISwIjsfGTM+A29gIxUVc/N93r
dUur83cxHGnXjmM1RX2Hl3Q5QiRvAKIDYCnQwLtG+37d0tbESXsU4RAVwFvgaWl/RBH4Qp7YpsT1
Ej1+2Q2gMkLPI4TrkL37vDgEQIpGWY59xbz5TEAxnJ2V/5jH4bk7xbvr41l+66stC/VBoA4Q9Um2
dL2qQA2Ljo48/GAgwGLAtJVAOUGU3P4wlKCKflw3uD6B/zMo9yBYokMnI8ji8WgzfDoC7knByw5g
1XUz60fa+GNHCtGh8qBrU7XYOda9+9wknv4LDJ89MJ1R62iJ96+Z5HBbAM3835kk+udVKwtTq/V8
2YNpQHOfEC8XTwbZcFVr196lFclTmLleZF0FK0b9LUM6v9xI5m79/vL3izuPcTqPUaYiOTO6SRs5
Q7IVXq3uuCWsA/IW5E5yorBPGgHBRg2BD3uq28lNxtdaJYBEAc114BPKpXxjL6z6ITS2oYEbdL3g
B/s8pqgtGNAPsGhrZw5a5zwJ8ggs1p2GDEJwfd+tzt+FLWkX6JZQTLPG/MVg2lFQ4jc2XN1qOX9p
df/vaKQdkFtTTuoRFiq0XiXHsn4qoscaxIzVrgPMDVmE5KhFwQBgnoYGpnwrKFlG8MVjoIaog1Zf
t75E5uGQUQ2yk0j3xxpkFzPWTy+EK4DN1YlVgEgvzFECH6tHwWh2B66ltHAXJOWNBjaT2gHibOvk
rboUNKejL1uF1IAcpzE9GqomNPBF/VMCxvnh2Nr+9WXdMrFcQBfHwsjsqeKCIBRM2G3a5ZCDSm7z
OtvYqatn42Ik0j2Gy6W3+AwzTS/ak8kgyhwq2jEZF5lLMzlatoCGcRKdSFVs5btWwy9A6v43jdLV
NtSlNoFHOHUfIeFi3ul++A6xhnyvnowHSET5+iOc537rBbt6OC+sShfQ0Hbc7MtlyMbCpR3U6VMR
7wpIs2610q8ezT+W/km1XqxhkjS9FdWwFEPqpyZQtduiWt/YJbKjYUbBWF3AgiB4U5WBDrQ0yTaw
dVvDkDyMPWolsL9Ypl57ZZAGGZ+ub/XVBbEMSLmDhAKdLcsgL6YpT5J8NCuU8zjS86rpZuBoEzdK
eI/Wo+uWVhvd8DzDOxv+DG3N0lBSoSUCurG4Mq3JCY1T3/8WIbjpb5VauC0ku4w9y96n8KY079EI
tWF9baAodCx9C0igUDn0yUkaz7xAHWJ4sAOyKx7nfZE65ND6ZzAqA1HknGu3g9D2BnBx3S4gAhbE
gxB8L3+/mOCQKnmihICx4Sr8qGM0zY7f0RJwN5rPBghIr49yzaOAiQeMFWi6JkjSfzZWFMhvWEt7
hk5Ud5xPWfJjNCzHLNw4P/Wp12yJ2K0ahFbeIvlO8duSQaVEiFIiPQooTXGamvfGQhp0vI0tUPuG
0fOcTV4EXoTro1x+VL6TEDRYC/04WpXkKjdDvoblGvrjU4ImnvSg96ep3wpcVo2A+BMwKzRnEpls
DvqKHYpKyLXVED1qQrAux+quiah/fSyrQDJgSGwMB/3BpgwjqQc9pSnU5N2MixsIN88TEvd1c2tQ
6qMZK4ir+J4w7XFKoDwlPq5bX/MuoG6y8AaGbi7KgZ/3C7XnnFb28vYA7bYynvvi13UDq7NoLRkG
nHe0kUoGUp1Uo2ogfGDhvFswr6WiBhEge9fNrL0IrQsz0oWtGsICDQOiJJ2BfENHG1kWdMkT+QvO
KXppRzrMWqENPTjoES8jhuXA36UAdWpgZ9nCOq6eq4sBSbczt0LalTPmrdBVcN58AFxExFNL7jrm
5QXfN9ZfIEcQ4uEasBYlFBnWUQ6drdYV3GOUHqf5m0r3Wv0XuGSwEAPsDtoSE5renzebYiTIVCvI
gdpJAllNUBDibt4qga3t6Esj0iVD0zkhcQ4jGbXuVdo92Pnj9b22ZcH4PAzDyLNiyuB9KpA2a1Cb
FxtLsfqYBWoDcrwEaUiAaj9bSNWJR0ONU9lYb2oBEoTTpD8p3UsSP0CVN75RbpAFn7fe0Gtn6MKq
/FKLEWsLc8nfDOmMbujXtmZOaXkQcbs+f8vWlb33pR1pG0S1Oow5BOlcraL5juvTQz++1bN9T+ef
GYhKID7047rFNSd0aVHeE3lqFGmBw5RC3ZI2mWt0j2nlXzeyNX3Stsj0Ro/qEMPq7d2cxs5MnYo5
RrzxYt8ys+zOi3CiYM1gjAxmSrw4xTg5Gf3RDvtyi8Z7FSR7OWmS5yaTJpgOOIJrIqcfTR9ziAW7
CcvHGoK4UVpCa11HJPcXYA6UmyCqg2oQeMBkOLmdRGhVWq5D0avHNme3ffd8faHWjtdS0bJt/LO4
O8mJh2YxjOiahAlW3VZLWqCcHR53TpYYaB+vkA47MiP3BvPbGH3Ty78gsQOWBHISaLEG947Mn0f7
Tsu4jktERbV8KHYJ+hvU7ybfOGcru/6TGelORIUjIimDmbZF61473rWk+t3mW8riK8f5kxlpNttu
rnq+kMSIJrkhIMpj6HZ9GJl9UxeQ6EB64PryrdyMDO9+4CdAKfQVRZFA87RKGlz1Ca1eiV74cfc7
DsEqNjxhS6ET7IcNde/rNlfHeGFTuo0Vogxm1eqLy/Lq+alOHxzHgAxp0m6ApVbXDO8ExLXgfQcf
yOfTXTZ1FvHF0DAVu86Kg37OjtUcbbxJtsxI4zHGOmKDCjNju6vofdIEIt5fn7LlSyUvz1QL0h4A
nOIwy0imNqzKPEXLo9sP6ELhvl0ja4XW6sxpt4qrq6MB+QOIGhGcocTxedJsFcoO3WJqjAevo3tj
hGr5Vr5k3Yhp4degigKC3s9GmsxAc6tpIesEfglwM06gmjCjjZt/bZ9pKtC7CMUxbTLnShSNuhJ1
ChDtibYLY1Q2EgLieTJ5dg8RUTEiccqLjZVaG5kGbgQLLyn4JPkJlwwUD+MyAul+a6muXWeVx+x+
CLgxbwxv5e4CJ+0fS5JHmmdG0U6K4cU2AfUSOUME4xDlsYeb5nB9+60NSgfSCi2PqKt8eQiDyDIU
dookcDlSf1DBFZ5Qf6rtjdt4bZfrFO9Q7HWKV5x06Vess0XBkQKy09zh045gFq0TZc6UBNcHtDZ3
l5akez9WshnUVRhQrgTgbXQo+9Hbfm88XTezEtyySzPLvF6EF5qiqxGGCzPmfMcGe1cU5YYDXx8J
w7MdRwkyQ9JJEplgKIkio5XlvydwX9lvrPMH8282AJh6/2tFcnE81YwqXrLEXXlfdNBm9sdxd32u
1vrRGIhKkdkBbxMWX5qscuyzVF1ovTK08olf5Zk/TsdnxRWncW8G9Ykf2BH13DuQ898CvXx6WKhG
trpB1nb65UdIh4pnmd0Ny0e00+1oviodd9VmY8m2bEhLVo9DjRsXNiwSkOjboIElewvQt+b7UJC3
GajcwQIrp65GoafgksadBOaLH2UWn3sjO6VGEgghXLOyHEuDlM71FVyLJZZGiSU7BwYiORIz0ZQ1
tBHGxfsSXDS3Ca6NKiucpo5cWvpg7xi2cldrHuPSpLRcfamLqFThMaqM3QIR5+pD9rMvNcgyW0HP
sg3nvjVCaeVIDWR0SDGrU1EWbkvGj7BUmoPom29Fr76rdlT4IbdvM+CRNyZ3rXSFDgEV7JILhwv+
9dmXJH2cVOWE2QWELDA4P4Bb29X63O9Zu8dlg2xk4oFY6bHvjQD4Ud+KPlQluhfxhi/46nFA/WJC
zgFKPois5HzhIMDjwCGf5orOBsXAgZffE+sbZcH13bS+g//sJsnlKOgnHkWJ8c5MG3dqiXwhKD57
L2PKx1iE72qh3cTmVkXl6+BQpUFX0QJdA5WLTJYTzZk+lcpyBQ0nvNaMMXVm7tbh7+uDW8tTwg5l
Gl1amIAH/LyaBKwfI5i24Ox0eqOm1J0E9SAAtauU5JSl760F6XeQdpjRtI/M7ud186vHZskfInEN
ijzD+Gyd9n1fg+IJb6biZ5tmOCk80KMekcQHGuE2du7qlF4Yk+5aw1R5CKpt5MLAJl/S13ROD3YT
BabyN48Z/Nz/hiVNqgnaioTWGNYUg31ItU4sZwjH2b4bi7ukVb06bh1r3uxF2Rrh8veLaz7HJ4EY
HnbjpNyDSthNTAjxgYYCBNQ34zS5wKffR+ge1BN1H3btU1bSO8aH1lFasavSztEgm/AXS/zHXcgs
caCeEfXQLccHBQMRB3bkUeKBds2Zfly3tHpQLyxJox9YDVbFGKMn43diOJnYCxS/ABIJl17RfmPr
rl6eF9YkF1xMoAczlnFBGc1Rp28h0tNatLVnt6xIziceUlMxxbKTTDSA+KBJcRAEbyzR6m1yMZTl
7xfbxmjNLtYWjz537TfDbs9xR70+fEVfo08o93n8kaM55vpqbYyMSs87aLDREN2SS85d9yCdDQ0G
viuVdiPGWYt8IVqHVxC47yH+I5lhoilNG0KfbsQgXp3QPTiVdn8zkj8m9M/Th8YePkYK/ErTR8eE
xUDzx6/hPG+YWT3cFyORfGVhtIXVThgJmaJD3ZQ3Wv+o5RYwPpsywMtPya98RGsgCUWnIUBl0qQR
u20UI7YRfIJefRyd2XwUYD03Xhn5Ns5BF96ZUHAnoLro/GarY3etoAys7h/r0nzGCMsbUmOgOhJp
BXmg8TG23KE8Qa5GdD9AGoRTAIXAXgdEcPCvL+aqE7kwLs1yw4aqq5eEQMHBM524MwS7eedF2Utu
O2SLxWctHftprNKdFEVxGWd40rrxfGv2fgnMv9nvZl4jfHs0lEehe+OWDPDqRlqw0MuBML7wdiq2
GFS7gM0yjA953UPIrPFzS9l1GOL12Vy93xdaZnBQEaRmpY3UT2Y2hTpSA2bcA5Ko+UpHdgIPmZl8
Q2z5rwNCMOcjmrFVpoLRU665TkVETIUUeFcYrHHqVPxqK7t39YhyZ9bNl+tjW004I/xEByG4GCCo
K22VqLCtRjVhDsBHArHW8tw2VeGZbTQeQGtLdx01fra8apzR6grPGCE6WIbzE2RXt+TNvs4zQuGF
ph9BFGrNsjMditrogCgULrEGXx8F+AlSL26II4z3aCTu9ZF/dd2frUkHdO71PklqWGtn8JPrui/Y
fTX+62TmYgSs+4AELFnh5SMuLiU9TseI2Rytq9nwcxjpeG+x/qVI2mIj2bMyGmwWVOqpgUYVU65f
mkSJR4TBwrWV7w1Ixzru0y2KgK83rLHAKECErALaYMlpRq0bB4FeMxxz+kOEh1lASudQM9CUpKei
eBtf//UCLbgfaK4g44KMo3Shq62KNFw0QWR08hVrb1pP879HSRmXJmQcVqkPpspKmKirGxG9VxCK
z4N/OwqdISoBsojgiH3R69Gz1hgRsAs3EfaRdNC6qNiN2MxQrPhg1K6XqVrwQ4u87eed1iZRD1WO
HmUA/mjlH2X/UEDqaOpdIC/j3G8UZSn5XR/bVx8Mm0huo1/BAH28DKBQLD3mRQibSeZqzRO3aggs
HYphi4l7y87y94tTxPQuiUAIiviRuW33NOUBm+9q8vZ/G83ini6slMkAuUMLozHB8RNbaLjXnogK
bMvzdTsrRxWzBp+7MP5CLUTyuBWPIYHZLqMRT0P/kKt31Zau4oon/WRCupBjs5xtezExsh8RO2i1
FxUAJP2et+p4XwNTnE8VohboiwMAVwaQtSCKVKaleWMsH6LaflStbqPqtGrBwtMamXLcTjI0ztCS
OOQhSmpd7bbJGzE2MIxrewtSdBSKmkhSoHjyedW7uJya8Z/yGXtpjMAICycN73K0c19f9S070htI
H3PAXQckr2nmRUI4EQORLcq5ZGM8a/OF4jHKt8j8ggxcCla6Fq+RkiK3XNt3evGf/8fZdy3LbQPb
fhGrmAm+guSknXN4YUna3swBYObXn0Wde6wZDO+g5LLLD5JrmgC6G40Oa+WDLrk3f2eOT+NqZAWQ
mASaAZCF0JdzumO24tTq2OM1V19jJmr/qUfU8VkQfjbbKSioSl9v9IOxsQJMnM70rcC0Q3+IfOQK
KLIh6NP+EQYROkXAV7W9vMcrsEf4NBziwlq2VFiE65ZjPrKcSjzHOqumzfisdiGNgSqFMRbKqxvX
/Tbt9KE1uk2WPqh9s0P19LnTDV/VOACWK7gvJnv8rtgicnugl8FVA5gQ0dx5l4cNEDbxRLTzq3Du
rniibQ1mbSaY5TTLMP3WxIGGFlaJAgM0WtiCqgJfwOBAz3gz1x+TEwI7tJiJo3tVnjc5TSfNBFha
x6xdqRSYWjXN3qHz6AyHCPyygdvNOaEAGqlKsHuSBWQ57ZuXELnhe6vqTcu/fGYr3hBXMKjS0aaJ
9LpYVgR27dwaypB7ybybzDc1veaypqhVEXAftgowDDRMCiYe97rGZwe3fD8+oZg3ZdeIpy+vYu36
xcjNHxmCeU8WgLaBqY74i7/PnyZOF9261j968tn1D3nEqdUVEpnryzLgel1M+hiisrO67cwKiSnP
4vso+k5AlG38uLys83cklBZUoP8nQrh4Q00lBQ4dMJ1hMCi77Lux/LS8nd1Ab/5DAHssSjgkd4ry
2OwgygUpdaTthuQTVb7Ly1mxjZPlCIeUddPQaCpksGSiSU5N53UiBXW1K0PmJVfc/YkoIRzTHMZD
rYaoofqlKYe8+a5Hb4i2lxd0rnYEjngJ+jRUiOBdBDGJGjdKBzpIvLzzEUtqwcYFegSSJP9kMVp2
nbj2cfGVAcKnyGfOwL8vf8GZEuID8AMYVAX+Oa6D5e+PgqZqGvU6b/EBGusjiv8ZJZtp+BkqjYxC
70wXf0tCJROdUXiJiyiMS44/RZcQ91wzfCvzvvdcoJMHLRKXo4VmeXSIUm45k8Q/nemMIFbQmRSl
qdDQIJah5RCo74njm1lO4zKk0V8DaAqyhNMsOcdkjYLNTBrA1pU40Hr3X47r3008e/BwFNhSyPES
cgswbToMV1zW0Xim+qerEJ+ipFPdOWyxYxEAXbiC7jWdVmp017Je4jOW/TiJRBZJaNlAEKLpy40v
KJ8+ZXlnYjUZOsSdbkTxDteV+zobk9ck2X3Bazo1TNIpIpMqOEXVTmIrNBtoRHoYwL5Q29eYUaGT
5o0LyFG9idtic/nYVpXwaKHL3x9ZmRoPjoqyKFDwe92vKw2Ysd1TVjJftRRMp8jiqNUTPBIn6HzS
Ac+auBCXWxOIPvd2/8CayTNkF/OqHB1Hh5kbTO+ZwrLQR1Zq04TA3narqzh0PKsvAqUGIEopG7FZ
3cEjUcKSgLLi9lbfwk81wBP4YY+7JBtRYyk9bstyv+uy8CpG3w0CZfEp3ulkqIsSBmAZHaFT9cOJ
8wMyTLGPHNuOm9LhpSWmP7OD5Rn+vwJ/c3IeqYflKF3Zq/AbGDHaq7V5sJPmqonUfdm9tzG7wyQJ
RU3pmhUqzCTfX1bO1StgKRQC0xGpIdExszGvwhz5ZjCi1H7KQEE7/wytUOKHV3XlSIpwgBVIFLo2
hRQ1Tnyl6/dqnG46kO7mViUx8NVbFXgeaADCMIBzltcgQFrnUQFZShvofQ5eTbRT5r4ege/ApCQC
4YdBTRnexeo+AvMOhWxc5Gd3ud7ZrMiHAX5lAgWMPdRUM1LfVlpJTnLVf/2RI/bST7EyhIXSc6/K
XC83PkFHO5RgLQYECyaSLf7Lcs3gsoosh3OmoEcihUfpSPTSUgyIzHFgbuzjvu4Lr2GfqVZS1Zac
n0yamNklNSavCTbSHKgePkXKo+3exOYT0mCR7Lkt20zhMTzYpW2WKmTZPQtmxUduqp0RjLyWPeaW
ND/De/fyXsokLgmAI2PPQHOClj9I1NDH14LnInWjYEAOO4Jloxj5kifjHQZ0vi6LXX720hEKd61W
aklPKoiN0KtSsNyPgWx8WcQ5ltlynyOUBHKxiU4OsZFCL9HM7SQTohPlOu5fOXtvmysDRFH6Dgwi
vNwV5maecxqmD0QFhxTGCK0rp9sbIB6Nkr99XgkfI+wzB39LP+VYcG8/Ft0U1NkVMnoSIau7erRi
YVdzA91xA8OKs+xg8DFgU+tf3tRVv4kJ+aV0BZxScYrOwVHlbT/Dl2ELtf6rMcMF4owwWb111X0d
CVo+5FgvTSOsUwZBQ93Sqge5jvGq2RLfdS4EDEwYwcBEJxg1VDG25Lmm52gAhiNBEkMBdVPVmRsg
C//1sZyKETyI4iSRkRk4e2Al9qgqquBuSVoZFNz50ZxKEXyHAmCDtm+xGDLrfpG+cvB7sfDnYH3+
rQoscpCkx6AoogRxbIWMtZXmNmIfs7W3oELecdcBFdfQbgdbl2VCzt0ThC1jzFA2DZotuHqdZHON
ShTGlaEG8fRkpB5x/HjhQ00DvD1gtRK3cW5DpxKFwypiw86iXMV9Zs+3TsNp60YPl3dwVe2W7ov/
Tam5gm73zogJzgmLUoz8Z1kO5ltmOuE2zMAhdVnSeeyIgjYGbzBggcFXTCOeWlFeK/OoTSaanrIK
HFq7vjVuzUan7ANp1suizlEWMPUNPoOlvRRDlWczj11T6RkpbISNk6e9b9SnkeoPlVdfoXcuo8wf
3iOv+6nJZvl+p+xPr5JTucKBaXiakcm2uOfQZ3LIr+f7Jpjv+s2DBpp0h3a03Hb4YyeiLn22gtHr
35qtEhDfCkBJuktfNc+mqu961XXlt8HwZnxd3hl9+YJLXyhYJqkqDqqy5Qvv4m38XL85QewR3w3w
BVd1MCCZPR8I1R8BexZvDSoFfDsPYU63aNH5I2c6q4CW7kZ8ANgZOX/T7Gct3ZvF/WTgppAo90q4
eypMuIQSVY8qZYYwPfc188awggh0YSpafvkmrJ94GMy1xCWtqvmR6gkGNQ19WiYJVG+ptRkdOhsc
EKNXtA93juwGXNtLw9ZU1NxgvyB7Pd1LjAyEfaU4MKmKjopBMV9Hpx7weVHvd/xK1vN+3owKszqW
J6h3mYAIPQX6hldmLy2aF9Tbov7E689zqxtlQifShnReI0OJX/O7yAVizgMvB4CFC45jrEclzvIQ
GjPegVlRSVyaR4EGar4MXZTqC5H1qaz5RHPpT0HmEdVfsTzvJkDOmsAa4LXZZuCfTvU6hhI7PG+i
wlYeyRDTVczSa73lCm4uzp/mcva77kefJZ8muF/5pN1rtXlVW7mvkgGzYlGQzW8Y35C45PMWGeEr
BAVK8yTGZ2Clw1B7tfWTheVDMVYbDfODif46DxGeMteKkmx536GUkv9t2lqQLyhUVmlW4ZbYBRtT
NQyQaLP5NmvXVnrvjBKwzDUtOt5wwfFVZV8zp8FSVWQ7eQ0KDcc3ui+j2SDYzpqd0/8X53MsUfB0
lWWkTjNDYjY9p2w7Fl5UFRQ1Rr/tXxonCkBizNW/z7SeKpbg8kZgnZjzInV0XipAOZqymEu2kYKD
I4VmNU0NAU05xzQCCI8CFPSmTDA6UgWGEb6WSknn0nq8fHWtObvj7RTcgNKEdU0cF27AAFHR+GRm
oNVpHa+O/0nTffL3WZllH5EjcdCFB64ZQV/mFuOuuQrVjIrvoe2RjKElSGX+GiPytwX8ESMoic7C
XnMWC2jndBc2043ZmoGqM8nrYi0gP16NoBVW0kZqY0CM2jyWw3IpGZuy9hw03F4+pf+PS/mzIEE9
DBZOaaRAEo9rb8zbwEre7NnXnS2YrMCtsDzhLW+OfcOSdTOu3k/LGC8BmqwGVGHBnZGx0arZjBpv
yK3hnyIzx+2CTLEvawekVl0R9o9KbTZvYM5lfs+76mBa9RDwtJCxMa1FAaamY6ZUM4G5oS7KfBTl
GLndJQ6PG6/oTT9On2uAO+CVYJqBk0hKBb9rAWJIdyxrMdgjWeFo9UnWYNUO73zATEImhM3pC8O4
CHc/CmPyscyr1sq2TLc/HPCNqujx7MfhWu2/FVJsoP77XP3larGH8eitMSrbNAkfGU/BTgHGdVc2
KCrbH8G6lLjO0PSNb1bUf8ZyP/BNrVxVSOKqsreATJJgYC6o89K4gCTiRl7lBGX9XKnvEYuDCrg4
l5V/1TUenbpgZRESWCaIiZGHzzctB3aIhyFiIDPXtLAST+netOT1ssTVCPf48AVzQ/SiOLMNc7Oc
bWrtlS7ANL6S2l7IwVrx4E7IL3VUInQ5nUsaJ7hiF6y7XetgT436wemgTdZV3rzlsxY0AEUseUu7
JWX4MBHK3QMI+STyVwM0QOpaKA5jvkycnWbGFDpNmzSepV3jwvMGu6NgKprTW5h5zT9J1GDm/VEb
PXt4HtyDrWLYVcYkq69r1p+vELbezKauHnR8hXN3Z39geGfL/XSPxmaVml6L6I0OvrqvvF81jek3
yoXqJvOVTR64/vxxeUdW78ajDREORGNzz+FxGm9UALqvD59IYoDvrpz8TmV7y2z8sbNkPZKrb0nz
SKrg5PIocuNGg1TuO7TcxDH959O9TWj4FeMZieZ/bAC4QyjGOjHFtVd2o+zBLVMEwfUlepFVOZhK
vIxTDB57Q+xXtYy1x1ii0HN1//egXWGiskICPM0tSAESWRF0Ox2Ed/b+J3jqf1rU+Jq8KKjfQoUS
P9mXhz5oKRoiPozHX5qXbKo9OiX8zJcboUT/xHxU17QG6ZfPikYN6Pm8tq1NmMWaV0V8fFF6oj1q
ADMYPGeI20PTJRjkTYuk+8fUUhPUpOHk/gQaTHrVN5p7o7YFaWlUuub0MI9h+1H1GbvW+ibEeJpj
NY9o0e42U5xioEQfMtevXLxs22RUQBdZ125H45iFUQAybXaIUqvdAbTUuKrAfE5VpmgPo9rZT8g+
JEjWOo65C+OavBXNEB4yHk0RRXNt58OkkPE2hvm2dNx8myqju23KpgqYomAsmHTldYFBPR/JZbSY
Fbx9yatpOIS2G3ujzipk0F1S3uTEdO8qjOH+ALsduSm6ue7A1k301Fer3rE3oWWWByMes40VOqpf
oueUgvTHRIq3MT6SNuvuK6h24YMcvkYdei79uS3iZyXtbYrBVnLf5v0EoCGTdw2151nbtTWxMLnX
TvYvFRt4FbOobJEh7NTIG9xaNShz43GHrsNwD9IbB8i1Kfh7Otflr2Tup2dA77F7Mo7xXaMCDgz9
utqeIfkZ5EOvfidMR+NzxdWPvtXdfV/G+MWQ8GJTTw4DOfektXuOYtQhykz1QQ2HyPBRnSIvvdq3
NzGb7NpnTC2/whnU9WFsd+EydGXsNFLUaG6Mcm4eOjTR2VSPW7fcIJVldpSHoVWg2JR1I0U5SJ8o
SXXg4o1N9GCGOijVqzoPbxvX1u/xUI8NajNSfDo8ChugTEbAa2kcrqDxjjnuTjVL814Ns/YQF4Zy
49pt3nq1Crx3bofTt93YplfNadluLzvI3+nzSzYsvDTNGZnCTIWx6DfJI2LBz9S/zw6h/wsAElv9
rton/ttw5eynTUxBIiuRvniIS9KFcKeIm8rtF09Jtj87JNV28RPwTOaHkuofc0CC9AFDn861cxfe
OovflE35rwYmLmaIwbyMIqxYfppymLUZZVh9W5m0ndiNbc4kCLvhR5GSXxnvrp0Sh2ZV0/7y0tdj
8gUSGiYHUBDxrk6Y4RT1CJT4XGs2oQFkx4q4P7KYmRtu9LgZbAVBp4K0rJqzhCoaEklVVUoSDctd
fHYAR18h3NVOyyuiou7loSZ1Gyrj1lT2c7EFgbp/eb2rTvlIkHAT92hdVVBca7yOdUj3dllP6zS8
tlTlo0sI7aX4casRIFqDwWgP9FF0gQqPHiXPXGs0AVPZDlcGbpyJ+Nx50uCb2whPG78fb1IZev7a
KgFNsODlINzFExnbffTkMNtJ7/IFGlPlP0sH97z1ZnOLku7NknXSrK8PmThbNwjQMsWHeBSDyLvh
2FFbfY5GTNpfWRiWVjqfoFnNMTcJ8xNNRjS9FlgAxVzDiL+BLgmxWNG7SVT3bdnAGZVocE2v4jYJ
ajzPL2vLqhiMv4KQ4vckkOAXom4qWB8ikK7mHc9cais3evt9WcbywBFV3zqSITyA8PYF06MOGZFT
s43G237PsigMLktZM7BjKctKjzQinCajYxqk9AOGPzNGB4ybDLrPx0jyyFpXCANJGZTMUfoTJ88S
u6xTRYEoa+DBPCDMxh1C2OyxptoDMMymJfJsMSe+WRsyV752YpjhQ6v1AiKniYNBeB1H6MNuAQqL
RgiMgSaqTY2ol2RR1vw1LPrfJQruatbcrGMDHpKZcg1j8wHl+o7JhZdUyT+1EEaem7RuZRW69Z01
7aVghllF6P/pIVoZXgsYcW28mu9Cg2batgdos+7NumfPI2UaeKxlaOxrG4r+GZCNArIEtTrBYZrd
pGB+BEt1jUcL+lJM4DyXXEKrMtCwZmOQEP+IzC9jwWa3qrGu3I6umL7V+3pX1/9ctoDVmw68nv9K
EQwtbQnP2wFSEsycalOMayx7ZCDVakzigYSt9wrOQb02+AO3nl1eKv/h7jn+gGUbjm2wxuBpVSDK
aLPp3R6RfpuTX4pR71QQnPJW9gBeNfmj9QpKahVaP/Qh1lvG27Z/Tca3NnntO4kprLTOIHGJuXpM
Q7soPzmCUoZFXGhVh9hl7rKvWSVfQF4JLCejRhNd9+avnoF4G1hMtDOSg6kXlBRZQsFgO1DXjlNa
j1810W4S0FibrSyuWHt4H30cEZ6GpWO3SRRiy4eZsuRqJtsOtFVW46UqyE9kuCXreozJUYwtOATT
kKcHrGPuP4yWrQA/Ba1LzedKtTfLUpIsXvU+y/To/xMjKPJoagMYqiAm7d/a+q6bU38yNyQngDMC
PgOyxjIAddnCBM2dWi1kcQ+JajF7LYlyStB0XLUjk0TiMkGCzkaxXZtas+yg85JZtyMYSmrAj172
BKv7h+bKpZ0fvb8iqLPpZHWyEHaDexePn+xtSG+jKfWb8AemFHFB0QZPscsiV20R6P5Ew5g08s1C
QJbXXWeHegXfY20II6BqB43XzdRpm8tyVvcP3bAWIP7AmyTChWUI/GaA+uLuRdf0bO5j5PyAnBhc
lrIaXh5JEU6pIAuA1owNZFZ9XWL2aBO1yofTkpnqevdQRUAVvCzxHDULdZjje10QObZuNthVjxea
8qvtKHOuYxTPSMg8RUO5yaCIqW3uq2mgx58RGwHu70iaO9fO8PgThJtwNOI8T2N8gsMKX42tTWY+
TuZ4z7uHy4s92170MGHMBLch8LlAibsc8vE9Mfch0BMxtzcBFoyGmeqjNedAkup6VNqvMun+OmL7
LRBKs3T/YqZH0E7M6jhjRBbEEIXDCzeqPxjdNVhWfWeefM5coGgV4BkftmAOkY0NLj9+Ev8uwjGk
aBLM8KD5WBAOokkMEs3AuBh71+eDulNUd+Oo4MuxrI3SGS9zMgD7AqQ5+nNfR5Ky8+Irz6SjPXH5
AsDxi4McJcYDZnAcYvQ6+jnEaKxpZN2JZ2qD9aFVARN6Dt5H8ACnp5n30ciMPgRKYBiY8Z5pV2MZ
dOX7ZZ05jw0FMUICBTS1Cqqh2Eb1tdaD6MX4qX5MPkDJzIhO28vCzryMIEu458Yy1lorgqze2eMB
QRN25xKZxS8/Ip4MHl54/aD1DR25ghU0fE5m3gCAtbTGDaZtaop8tuY5rTZt4Q0yWlpD5udVhqb4
tB1vQeaATCiuxkNTdA99O0+yL1q2UPgipAfA94pORss+o4WY0wEv4A6TlhPLAsCuoUqr0bDrrxyG
eo7Od45b32JmaDtZ4U3sRA8x+9vmpWXjLUBBYj4A/xVHVo0kHEzQfAA1Qv8GXigtyG2oKvedOwCR
dJTcWecB829pCOoWPB88OYRjNvoG4NULlk+t4bUBJsFrNzTQj8Yq9tEndroBmsBdG83OrW6oNylR
HD+dM4mB/j5nYdeXpxYe4Br8E5gYTu0ntEg89mEMIJPaHvCQ7AtDRVaqMJ8VN9V9pII52vXGrIyv
wNQAI0vSDMk7tI3Pe8dJ+fNoZN1MW8Uxf5AeSddMMWbcIGaRHVQ2lTF6d/BLtGnt5rlyE82vwxpp
06ZspyCa7eJFt1tMuLaV9qy2pvLNyoZt3VTRX60wZLu8nQo/jc35Ok7MAkijYYi2C6TZ7zvk+f/6
fYtSL0rWy04AbgUppdPdUBNH7Sctgenps49xCjR1fYazjCzu3MBPpQgRZuiWhVXnkJIYV3H61KEj
IZu8y07k3C9CBu45sP8QoP+II1g1L6pwdiGDoXNjBoEs4H2AOh8DyuyyoPPr9FTQ8kY4uk4zt2xD
NPfjgtHBG6b8itiNawQzp0zW23MWWC4pB0DgGI6uIZErDtwrYZej6AKXBag5q7zrE791nvrqFqaS
Vb5TSN4BZ48b2OcSxQLeBTgYaBEWFjaiPU7vyxy94iBs1Z370vrVArI10zjtiLEZZbQ1qx4BID/G
MuG/NAoLElFcMYfOwfMZUwkuecCARNm9lc5z3P/o3IcEQHS4bxpZi8C5NmKd0BQ8qZauERFYYMj1
yXJyIJahTrYbtRARSnZnc1OyneurI66L1BHAns8ytSkYAfiw4F9V4QAKm5/NBKD+q9mlSGsSM9Cd
Qw+a6FoWs59rDZbnIo2JiT3ApIrPEWK2TmhjWMKz25e5exprlOeuW4VmyovKd5oMOOW8AwhqgwZY
FRlbE9yFItJ0V3V1AVIOgF21L0Xvj4anZn6YBG1GnfTdyDFns9PsW1JvL9vhWqh1LFeww1SPS2Ug
WCdp2m3ijLthkrFTnZs6loYRAGwmpnjO0Ap5O7R6XuIEwQRfN3s27CZWLDREaNCXPCLXlPJYlBBv
ZVWEFAAwLzwStRivt3fEyqla5JvLmyZbkeDvoxT0rTyGmFBDSnG8H7N3t6i8cPqKpR0Ta/4E1ATI
9blwKKhFnfqTBcWyKYcWNy0o59xHN3Wpaz3w8KnDiIMtA7DU1/TBhifBKxXoXrboTDSmIDVkLAEe
aGFajbr1kz7j5AKFPTThK4jZFfOmi35MlVeQnQEIiPo2xviIlm5Jf6WaX1xhtKif8nlX2n5SFo9/
v/XH3yfoq80aI7MiBB7ohE9V2k8b7jwYzc82kYQ458VPWCTcKWjOUT+BixOeCAYnjRZb2AmOG6pM
tvkEtGfKYgyUZA/MnvxYQ7a3LYO8gmfPP2vU7UMvZ78s45CNryUZqT16qv0gT+Yv+iVGX8efJqh5
p2MYYVw2gRVXk1pg8wMUDlC2MtzntNjYqF9lu0rx86jwy/8AkobMM8SDfgFJb/FxxhgQmFBmz9GO
qKJrAhT3aABQJYa85n6PhSxxynF40NRuCX5W3C7aR9tSq906xcaInwdrV4R3uiyJfx724KyP1iRc
oYxNVpQAPcCzLcwn2dQ0bkeQfrqyZ+ea4wC4D1KzNqIr1GJOl4W0PVSugrc1sh6ErXs+P8Z4tpja
j1w2TbbiN3Bd/qYlAlnGWcEHvMJoWzEhKkmf7IiDDRfd29VdpNHMwKivJJxbOa8TacJ5Dake5cqC
N5il+5lVoOiOAfRgUlunhflpgPQXjM2XPcGKrz8RKZxZCh7n0uohUudGoLadP1Q3qkwxVg7sRIjg
buYhTUO+oEJGQ0FZfkAcjG2lBH2Csm5jffXEYE+oSQF3DA3Up8pRlKmZm9Oyh/lTMu6H5LYtDbTR
+FYUmOVzkppejIHN8iuxr8N55xjcH0wU0tRlgASQ9W204SFGdroARI3oIkZzUb9BRJGZtIrvBvfv
L0FUhv58rrA18I9dqSf4fY42DBftahrfOuznoJDA+bp81OflDNDlHMta1O/IHXACyr95iVJC9rOy
/EZ5S4DN5rY0i/fqFPBkUxvXrhbo1X1rH4qp9Jj+6FrveRFva9kVdD6GcvI1KI2dfk2j5uGgqvga
F9sM6OLoxsKgfKbSpt/bZUTD4b3j49ay7svCH8b/AH+IzfgX21MsOCrICTSozi2bcT+6z/qMBqrq
MMaSC3DVvv6IEYdtlDlU3CaBmLJ5T/jgR/WuZKXEiNf8xnH2RvAbNUgIwH2M7I1B9v30j90/6wZg
HQ8s+lmRTaJuJYq0OFjh5gSfGh6DwPgjCO2FyK1353gcNAtvJZ54aMLNkxenCvLwMJozJsHeDKRU
WoQ4kmX+PpMzuSCBRcIRVWKUiU9VximUiYeVjVF52rx2P4rA+Gn48VeF1jma7HlGoy+UPt/aG3I1
SWSvnCMYf8BTg24QMAr/jnOObCfjLQsdwLIuiGqE+EW77cfg8raunCJ6pjVMfKgOmOxVwTzrwqlH
lii4PlmCShSGg7ZoaQMkHbUSH74olcHbrtzXxwJ/512P1mTrJdfqMYTamCnNU4xAJfu5u04NSR58
be+OFvb7cXokp1dB/2oWLt4TSoSuRCSTRgzt/IcDOhaiC7pRd1ZZwnN7MejH3NAz3LeBS8okK/cY
CHsBObzAwUIThLsls5W5MDLoH7ACr5uq8wyGKYUhCaqFMbFPJfu2cpWdiBPuhkTBE0JRoXO5/pWh
QS3RNZorASMHgr2U8TDKpAnqx60OZdkS0nTb5+kPkLlQk+/GzLf0h6z7vqzrK9c0MlcLGhKQWXBR
i6lPx8pdhi6xzLsC4OW23+TP1XY68H0TkL3rKS+JZ95F16BDu1U+AYAb1Nv02ofDoU0Q+Ze/5Vw9
Tz9F2GZVDe2ycxQw1DYMj41Da/Zo45Hc8+e2BiHACUBCEK1dZ/NB1lygEjRivTrgIs3OZxgGLpxH
R9lfXsy5E4GcBWUHZHKoo4vhTzpHlVonkKNp35kTII01sze9TGlvPxTO4MWW5II7b1Ff0rZHEoXt
w7s61cIQEo27z8Qz3pvgCTNx2y54/uXS+T15/FU0QeKhPStB4xA1/eS6pvmheoo2c2AESO1tZQWW
czs9/SRBlXN1qLSpWDY7DABw0ruHpv1wLb+UTUGvlKaOJaGRSPA6rloP5aLGMzqMkOQNw2TjtGF0
A5ShdJO4hYXIiVdfZmxHj7FG4q3dudnz5TM/xxw4OQKwWZx+hTpp0TDY+IrB43g1YKzeDdqfuUrv
J78G5kACs7lSdo7EcFa32QRvDFkmMYA1dio25C43ChXZ55bdNGAByfUH4nyMls+4xBOuavWRpMW6
jm6QwkpVXi557mwA9CJGtwC0ooJ9ojJ38fDWmw9mKxltW7XXI4mCqydmCD5cAxINZ1sNwaw7KEfc
hfV/qERBg/5UPUQoZnOMy3Fa6hGq4yU2xoowPwTQR+QCePcdmo9q8jy6t6Cquawz62f3p9giKG4Y
qWlkl8v6NB8g6pQr97YblG6gDpLc86p7/bNAsQiuRRwEzBUkKWaA9tlhvtem98uLWTfDIxnC5a8p
So1hsBg8KwtDdxUUSGa3cxO4YQLSjJc+pcq072WMySsrs4HGggQ+ElzIbwk6ksboviRZgtg+vXa0
+9x6L/4+4kD28EiE4FwTtC2mw4QcVVbet/o9719YhXmLO72TuPGVlOWpJMFnjgxdNygR4iH6nv0w
PV7SnPavmB/ZRNfGLWWDZ9L4xwExz11zMFL6/a1+5pL8x+8W1tMAf0mWogCIexKAbWJhfAJ6Cxk7
FIE1DQAW1NySg/qD5TR7rbb5VRl782H8HpuNLgkeV6zhRK7gX1iHJKXTQy4J73P1KWUeIZ4Jh55O
u79X1RNRgtIAF5o4tY19Jvl3q7zb/8QDxlgm2nQ3GnvV0psolM1rrfiyE5GCEuWKaZYkxeqQThq0
91ndcve6lNV6ll+5dHaCAvVT1swTwcJc7WvqfxiKH7qPLH7Mk12oS3zK6ooI0EmBb73kUIUHqNoN
TTwMyDSaSBT0qMqhDTLKrw1ZB+iqhR/JMU/vnWzodSNrISea73TLD+vnXharLD8hbhsUHh5kyZNb
YsBWtiSu9BBUFuihA6LrtyHLNK8LICq4mVU0QInPSoMgO+DMoNSMNANwMPrTLMV2XBUBlPGlMoXG
LrHJCoN/1oBFL17qq6ofbVBDXbaatfNeYMz/T4Dg3+NW08e5LIDKXTyoKKbr2Z2TP8aycG7tuI/F
CGrFU9bjpsI64mY/l68Oo2kosf81T3MsQtCoOGoijP5hJaR6VZIPIDsTBQm4KaO5DJ119VSAzEMI
2rN0TWzZJZk5aI2K+pqVoJO/9ppC1tIqkyAsJkOwUlVLVbnFlYA8UG1JorDVAzlawvL3R3Efb2vk
8Fy0ASjxS2I+G9PopYPkRFZlgEloYTRD0k8sDUbhXLJsRAm+Gu8UxSfVtVF8X1bflfB1odn+V8Si
3kfLyHnUZGYNEfV02xLaub6Jfq76him7rmY+5k0l9rLmi3WCjkPULsAfIt6j6G7QUJZH1jGeNsxu
fL3Ck2vyFfsa/plJ0TNXlfpInLC+1nJjsMtDHOHXg7ZLnFfH8Ce+A7rj5Y1cP6s/6xIuz6EnrE9m
COrGTzvdMsDZmxKVW10LilgLL9lSKRauMcLcAiQzSMgb9fNQvyTx3ozQiveUppKISyLIESJw1g1d
UTA4fnXa9cUzota89nr0Zdl/O+mF1h39z4rEiblIJ2gsRMObZ8dvSg7IT54ErqzxfNVDu+BMAP86
WGtEjVPBZJGCUxkqDhBfUGVhBErtQBMpiRBXPc6RGEHTtDZNtTiCGF19UJR3JptjWXtJLGSzOGKC
zhUE9qemWqV2WoZLowCbC0x+x1ckzXwj0XeYZ79Sh9uxLNFLopcMkDyNZFJ0pSSCLIGF7nZniYFB
OnUqPC2NxCHtDFd0q10VW6R8fVWhKNwCFoUCMC6lo0Tk7/qDGH4ci1w8yZFrgqfogDYEkfq23CeP
z+UeABbam+sxv/5G9mAb32oP2qfhKZj4oMrXZXte0xqguhmuBQ40/CvsdmsUrjGXMLaR3FWYqbTS
3aCg52t/Wcya20AfxhI/IDOLaeDTRcZtb8wNgQVU2lYP/+mnuwmzzpdlrLRYLUNk/wqxBHvG9FgH
hm8I6WoPLTQ+hv9D58N0tq7lAWdwLh9TAArkEuNeM4hjqULqJ5oMFG0XqU15lWDOqjbfLq9r9Ygc
GAJsG1MlYn6C65gbnmsYRAuAj84zMYGzBQiKzjzmZHbrWWAm+B/OvqzHbV3p9hcJoERRw6skz3bP
ne7kReik05pnUdOv/xaDe09sWrCQfbDPU4AukyKrilWr1sq82zbn4iUFclIFch66hXLmMtAJxIOY
z3f9Vs9HB8qFMWi+SqVyzai1NqzXQNjflNFJaX3U9sZM3dz+AbMH5u+idelbooHcJJZYdFV8ZOau
sr5zvr5tYt7TnNmQvlyFAbaqnGBDNXbgMnEwmQfwyUPaPkwoETe+Vyhg41rdtjoXdDAID9k8xATR
Ir+8CWmqWJSnMKojlUrpqsKl8+3UUdJvWr6QWM2eHNEhRIUfVX4iNvnMtZCM8s62OVpmdeSBWAEE
mG3lhKmGPHGREWb2i50ZEz/mzNhU5Kk/VJCGIeXDqHtt/5pYC19sdu9scDMKyme0LiQvomAcPM3T
Hh+syqGIrTim9YGHNTB4UDcL2YI/mb0Df63JzC+VUbXAwGBBYwSSdev7VL8H9vSY5eRAcgu5AqYE
9CWQ4XUEQvgWVLnQjgJ2jTFpjUWM4XpkJYWbj+tBv8eEcwd6FXD8uB1YEvgJvoxbX1ZdO5Bb9VS2
9KK4+ozCPmQrLNHeVTVbsu8rOWSr2g6wOG3fR7/06jEMFmLONUj0wsZVzX40mc+MGjYaW3/EUJeT
cd0dyK+YQcMq1rY0yn+0wfg95oqjcXVXJkvK01fpufQLpKsPYqnWSC38AgGytAFtaJq7MmwPRjt4
DNn5GC3qv4tIehHnYVI1QNSArZ0ZeKhSMSmg6oWrlAD+bxQMsL/zSRClkLFvn0LWlY8VUVi21lgJ
XhmfmUFwVAM92Zpl0dE1T3Wyj22rX3p0X0Uw/DKRcaGYI4Ct8uCHMXTFUFA9B0kd2yiTtS6jf84a
hQkDQ1gY1phBf3ZGlowmQj5GZYNdpVmu1jULIevK2QkToAQwUC0S+a+UyRA+VvaEFrRbZtlWqwJH
GY51pEGX4d/pDhAWVSjFApaGx+/VfhVxmkC3GCypMSTnIEBV2HtWPAZLoWJuRSjngOUAeRPQCFKo
wMyt3gCLge+SkYNKfpGq2jYDgdgdUxai0uyVRLaNBAr4ZoGzuPTeGibF9dBMBBr2zu9fBzY5JNyq
aeJmxb1SvBr8wNk+615DY+G5N3cVzy1L+W+Xa3UU1mmBV9jJrE5qvtNUxWX0zgxf1WkhIl7niDgl
gr4BzwuK4UdZjDnWwyAbSQE6cAAI9EJ7GrsXuytXQVCsy7h1WtqfCEmOlmLtG9X/fjv4z60VfCK2
Bs1EYJP/fIWzGAniPMarIS9c9I2/jSx0tIKu7dhyw5q847Ae2kBfuBbzK7Zw+zQDSBWI5V5+WWUY
aegHWPGQsJdBI3tlVL1BbdHKM4KjofbOmNh7UlKX+Z+Z/h+Ga+H2sNdAa6BNacoBhfqhanYtbkvR
HK3SaZud1WO4F0PsKCRZ9sqyN7a/TimkAqB7gVmWpU8uUkXZ8QICLlDgeBVr8uu7tiO/4QSOoY93
agbCMoYxVOUrhG8wlG067nT/NPTuv39pqLFQDCABco1s73LXIRIPlkkRYDDwFx+Tts4g59aWJ9Q2
nice3ZmxD8pnu13Ax8y5DBuTA9BMBv7ySkhCpXWeRuB5cvUKVQAO+TBjvI+G3iFqsNABuErGkB0I
EhZADxhUZmUyFL/Ua2IWGKXt2C+74RuML3pt0Th2W+9MNMFv7+d1si7MoSEFWT4YRb/7ckMhN8p5
IqYTkPo8D6Cws7TMLUiyUq0KE+8PnU3cjvvrQF1SppnZ0wvL0qdUCiOuegWWG/+h92O3zWtk68Ea
IyJLd1W7PqowheClgz1ACNFeLlIZwVRmZ/AP7UT3ehQ7iPzHUAk8WtarJNMxkRCuC+tpMsLD1Bub
hiyRhc0uVkC7xaCGGNe+/AX5BKq5MMdiJ+VHy06Ngpmk9gkCF/9+P4AcN1DhAxgHUmnSSrmV+Q3u
JNJcle9rq1vBVQN2p/5S8narZMMOj4nNwhGaPbGALuJNi7FAIleW9NI0c0uBzSTasWIbsb0abOp0
qxNooWzDycvMN6Ycc3utxa8Knr1tv2XmPV8qcc1EAZACg9QeDlmM+0opNqf2ECojfkcM6bRko9MX
k52s2neT8GCnbH172bNf9K81uSrSDWMVxRX8f150bkveqib0hgHzPksub257NQsJ3h/iLJS0Lo+O
j0m6nvMJFCgEtH5K5MY2f8rV8hDS5Gmw68fb65pLWfAUBOEF6nWYfpf9ekMGEkGgvgAWcIS0aumU
zRokRo5envLMhYamHz35+bfIilxAOG4b12cu6rltcZHPAnnS9Sqpod2GSeDAnfz4qIZLrIUzDzF0
DzBYbqCHoAPyemmia8oytHwLBMxAolsxdxkZkQVGu9srmSG/ADEBgrPgLoL8odydZFxnHWim4N5q
u9hEQaiDiD/DzKcV2F7HhnSDYTCwyBkwDjBbMwKqGgYjEsOAvSoINruuyMYFTzhzlgSTCf4PWDq8
veSGgKbWs9HEY6lIGm64eAT5RytMwMRpaylye7OmyYEpfrzEpSLunpQsoOOAFA1EXsQgck/AiBKD
FygvQHlrpdV3vVF52mQAmFi6qfWRNaDvX/oAM07/wqT0oSOe2303wKRpDV5Vvto1ccmQrXQlecBw
BIYeIH+LzGZwUo1sUtt2e19baOtcT4khvDLxnyokbwEtvzxt2YgkLea4TDWNnC5FMQwa2hX77Gh7
0Enm+gkCnv5hRwZqR/VG5xBqU/NtlD3UlrFNWOv44HaNjejgW8Ym1BRnKBcLvHO3jkHtRKd44qFE
Ip2KruFxMNq4dXlnIZvb8+Q99h10uvwmeI31cqdH72oD6DuYnzVMS8ZxDULmpZHvuYuJ6yiGaVGp
YXLowgXAiPyExCeiSutGujpsa5blLm3qhafRvCW8My3gnfEGlE6GCjhsykXJINa1raWG26ZLV0Zq
LgTGuQhhYvRZAN/BLSV7gIFQBYy6WelaISqDDSREP6OiWOtLbG+zHhsAIhQ/MVYOShTpkOVjxOI2
rkq3qHxfW4URydaM1C0SNwUYMWs031SuqtsMk5jHxmzUo2XU6kHPS6gOgnxvIYLMrBtPXRXzBOhn
4n/CCZ05cbzFujqeQNSVRuN7lKInp9SnViE7q1kamJtNXzHEhniPmp6g+Li0VSglsFY+GhNN7XTR
0S8+ufKltStTf2faBuVMNIdvO/brxpIo352ZFMs/W14Uc7AdJzAJGSyvfkNB5OknuBnxtnX4AaOg
zsM+/A1+D9f0sgV3MrOzF6alnR3Dsm7suCvdOP9eEaDnU+ja3Pe0XXgVzISJCzsi0zpbop/5pGg4
7ChaCgohxU3swVWGZgfxcIcq4cKWziVu5zsqJW49xdxE1GNH0/Z9qgdnKp/76IkoXuEDObQ0mIa5
Bvx8KRihRoEkB8P0UDSTo+AUZ7GZU6RuqKyZHAyCw1BvmgqNtBU8g7GvW62iq8A27fWYtfU3Utba
g8Lske5bMwPauy/VYW0kFIM5HPW3YK1P4/iojQWgrnSiNH2Ak602QFDr5jbyk+EjUYcCGNgxoKtw
CuDtAytIDk1lt72n1aEOYgujK8LVwJR6nxJ0SCJxO2mu+YqbcaJ+2i1ptlrTJ6NHMluJvC6Mc9Nt
Bt+6Y0oVM0dVrfKBBjp5qTQ1fWckswiYtqwJj0ewXxNXj1Rfc8KijXc86ymeQ6OdeKoZ1vgNFr/r
TJ8yKFApwYdaR6WHYnr9TCsKaDJagP2Kxy35gV4nXJpOIgNqahnI39YsrLR90BdD5rSl6DCDgJyF
oHVXsl0J9wKBUzXVPaDoyNauNACA25RrE2bHBzRo4iGv4IHJ2O37JLQh7xDE1mehYhhl5Kb9lQSl
usuoHYF8jYyenYJlew+9EnBztGOHfSuwyU7QxGCDq0zOQYzQGr7LiZ79rsqRnwzwVDaumsQ+X0c+
D0G/XcfsK7P99kON2tFyoZlR/wJSMn8uomLyHVaB77e1FPsrZdjeJ7Mwg7taHTA+GoxpQZ0exDF6
O1WrrsZAK2IaQmeP2fcu97XBDct2l7U83k99n+9QP9V2pB2sj2oowcmi5WFWrOsGJ0ypB5rvGRtp
dspZYa00aFQGXp3y/ECLzj8RrVTq7ZirZgBVYaKAdB1nFxrRWvGu1aMPojEb+F23HqcKAnwms4vH
cojDg1GPVHfRhasmJx+qCp39rmggjpeEwToO++ZOYZP6rNdDBI7FqpvARk4LTX0oWZeXK96rPEAP
sqbHodeaFcXb6mdnj6DQMYycoRerGdnCy3U2iqFWDt5c4c2veErqusXpyUpEZSKYmTZhddL670l0
R9EQire0+Konb6RHA4x1t136nGk8llE6tGyEUfBXXfq7omvtqkmQALUROzZdd8eCzwSslywpNxrM
QYBuXWj9ocJsbwOgSasvTdHMuEAQ62DaANBPMATJ7alcIVMWIkV2uaI6mrthR97ruJXEDaN8fXu5
M96dAi1pIMXSwHEtVy5VJWWN2iqoXHLHMO7KzHCjZjv6Lz5dUsWdWxZqZoIhVjRn5WJWOfZwmxXY
/v1GR5W00ou9SgaeOsA6gQEfXoR7U6Am0LbiRt8vfNeZcHmRiEhhLFUAclUMJCLVUG2tikEIHJ8Y
I7kBfbi9pTPrBGG3bqPCj8FsyKdcHiA6jHZtjWCwirt85YOHydOU4lkZ+lVsZisLs23DsDTkOJO1
X9iU8hAThI1hF8NmynsnrykS9ufbq5rJk0FZhowczwK01WXEmF/akd6MDVo/DPw9OdDqQw15hAV+
tNm9+2tFfhrmYcy7qeeg7uc2gqryLUogeJIbrmKmazPQN12gbP55YRgYB24Rlw3c/fLnaunYRNDh
QxgDn0NDOBINf5dG6r+na+CTAl8pFKpRvZHLji06EFYZQnwjVttVzbYgHENG9YJhtdvLmXtlYk4N
zyZcMSRusvcYwUtMyyAqIYvU9+/VkJiowY+Qi3PbLoXyAkao8CvCOBknx+h133BGJCE//I53FXQf
g+SYB6p5CJvO3oaBEa58vwwOYdQrK1VPO9QqGyPxvaTti4chNazK0eoOQym3lzFXIzg7bnLhqWjB
tTwlYAsAnM9IHyz/Sxt2EcRe04cweza637fNzXqHs3MnssSzJDduIw0jXjAX+idr2AKwPNXf9KXh
09lbemaFXlqJGErcVJzu2kQ5rY9R5UnCpTnkuWcQzhlqKxogHHBA4lecrcXuopwRXkNv0kB5NZwA
RgHxzPQjpLmjhj/6TIi1Zrq6kLjPOIgLs5LbS5o80+oYZjnrV2UGGPO4SfmCkbkdJBDYgIA3AcGX
/MRrU9qMHcHrtkNjL6DhfRIszQgtmZBcqVrUiJUBTGRZgrvhh49auyQpN7NXcDQquuggaxItu8tP
VEN1pksboNUtUj7ljfIR+Ok688uFx/fcJTo3I51qHqW10VowIxCr6X3RZsggTmCFSu0V7d4yY8GV
ziQTWBaWBJJUQZEjHYGsQrslYyjjtSN0oor2PhYKRoO+hwQq2POWZMpmzVn4m+AXFXAEyVw8GZXB
VbxMfbSn1CldscrwtBKkSzQ8lUszx3OhCaCd/1mTzkXVDYMSj7BWK/dT3zia9tkkp5atQ7S0IQJ1
2yHNfTrVAEYIkATbvGKU0pNIm8J+gjXjt26ubHMz9F9p/GL3vlfxzwHQ+tsG5zaToSWFYjhmqlHT
vzySOh3QaAySCuwww4oVPngSUn1weBK7Y2iOLjf4z9sW5y4BsDo2gEBAeFCZHCoLh8IuzBJN6yJw
1MG4DwK2gfJV+B9WhoeP4OhD6mLIbMzWOJoR7loOcpJVNx0gUQu20VVY49mzhCyb28SzyracJFEf
pd8pRZJp1u8FIU4RvY4GJkb87bjU4LouPQHwjvbh/wfqyepkdW5VejoBqDfdk9ANnnLU75CV3dmr
6S5yo13wYm+gww0xBA8x/K7YLY0rXTlK6QdI3iUNKkULVPyADPxvYvaiWxrfnaFCuVyjFDBNhWTK
EAMeOKzVNXsOX8LQ6zx9j3LKoYqdKXTNvRt8B67DAfX0+vb5vPqYf9YHZ49nkWgPSTciy0Bcj6wa
KNL4i06KM/UOKiJ2/sqWOGGXLEk7Cf6LIWwErJMTcB9D7sx2afTYdSBI+f5f1oQrJwAFYlTu8pa3
IKmjrTEAjwcKIrO9qyu3s17AUtnhVtw2dXW9sX1/OCpNiuIaxMUvTRlQN4toJs4n61YJVGArjpE2
7dttK9fPdcmM5JajUIkLrYYZZeufig/00ocnHY38Y+8xiL05QLzctij+4EXB8I9B8Ari3fyHKvZy
XQU66hBtGjFwZn7E9GtAV6/y7xtjAWUydyZEAv+HLRpAOOn08Yb3QR3iSwXKkQc7ot2l/UErHrmx
8OT60+G4WtCZJen0kYwVPGzFmVDLzVTbh7gFWxbNKfqAJffUDkL0RbXRUB4cmuazZO//YUOxQgKK
aIDiZL4ZXlvT1NpiQ2soiii6F1SrFoDj4Ou2ndkDeWZHBPizvNhSlBQUQAQ7ah1idtDjtbKEj/xD
eXm9l3/XIt2vTB2RGiAVccmj8ajuws7RHpvfGElst8Zza3rKqx84kxt5GMFb3V7eVcYgzuXf5VEJ
zZ8MRonaObZx6N5QgXCqYRsPaNrTrxF0Hdp4R+j2tsXZmwBed2ADID6oykfUtEatV31saAbqD+jw
GupXOHqBtlQ4mr0K4B6wQHWHrqkMesjGiGsxmuRuAhGv+KOMXpR+1ZT3bGm4e3ZBYpJQFMRQeZPu
XMqDBtIXGm5CquyM+suyu192CmhDXS3c7iVL0p2rUz8a/RqWeu3RttAGfKON6YLGcuFQzEZQ/WxJ
UgTFuCIwbL6KJVXWaeoKhxq12+XxK7r/T3XCjxGBjFH4opVQ2wofUFNwlGha9dZ3HbXNEZCoyYhc
s4p3ehfu/sP5OfttIsE4u5A8Rb6uV/htauU19qrUTyTE/NXTbStXebu4FwZwE5ibQDdZHtsOKrvX
1A40btbwI+VfXedCsJxU+7F0+8/bpmaZHc5tSZ81zBAHMQCGOaVV/o5Zs3uwKkLxxAtaD+kYxE1c
YNuKn0v6H3OZmC6wriCNA/TdlD6yPsZqbyXiggz3hXrftEtjGrPH9cyA9KUSqpRjUsFAZaReTI9j
66UVXXdLKPlZF31mR/z72YkwtaLLDA47LPoRZZPDMJWX/Lz9kWa9yZkNsdYzG4quoG8jbIw8c+Lk
fSgDN4Eue8yfrCVGn9l9A+e5/geFBmKsS1t90GFYboStGhLVMIU5BIIhjIXS4uwJP7MiBbawbnow
IsDzh7iyRrxqgdcoVpygarbWrZfb2zcbZs6MSREOKrY9VYWGRkROPug7GzCIrm31JQzQdt9W0ffb
5hZ2UEbW5XgCaGz8kxy882IzYFSTvgTEu21lPm4jLRaiIEASyw83vRzpFFIRt7ODue7eySpwSAx5
XWd8yJ3mgW2MZ+59QJt3IZucPfF/DcsFb7UsEp4XMNwo1mZSE68y2pPfmguudtZDnJmRIhuLQI/h
xzATQqkuCiGL+7awg1cIcOFmzyxIrq+iNEt0DguT9qUDIVjV297+putPWvUWgtJPUfdWsRTdZu/y
mVHJ8Q1hRww9gVFWIpphXBnZuJdEoYPHj0fNTw61rjB/4gZeIPb3IQpdhb8VJH/poOtRxQBT6f3r
7Y2YPbBnP0lylQrUqBmGj1IX7RjMzj2XJXh1n+qlrsXcBwXrOggaAVkSsk+XniUr26wrMF/ltpoX
jVA+nKaFkzn7sjozcXX1WBRYBaYB3eAuWQ0Q4XT8dfQ6bfg6+USlHIWh2zu3aFA6pEYRAJgguBnj
I//Kd/6+w6yGgzbT9EUcDdia9W2Dc5/qfIHSkbWDxKizyMIedm8D8QbzUTXf2T83HnExzq1IZ9SP
cRxohVWN6e8B+lRB4rTDj9b+ur2YOUcCUhqBMmWQwJA9mNEXTQx6KyTjmB/Gg4Pp6+nfhffEWv4a
kb2VpZUkBDoEeQCa31nwbFeeHT9atdPEh6aIvRLiareXNRfbzi1KZ4JogQ35EFg0qrUeuFzDHdec
MT/2n0m+xCWzsIemdCAsm3fAV8OYUrwk3Bu6V7oQzuZIDFFiRW8fHwljMjLcqG0VvR45cDGsbl5M
SBRsh1Fbm9X0bhdq4iS91W+Gph69KOi0vWWk731RYQo9XtnRL4Z5Kpb1azpM7UIOMedJwZ+BOpdB
4MblfputcT0kBUpQVqdg5DaCQJOPCYyP2HDaJXHruW0+tyVtcx0URMkAs3TLqndAlOZO9S99iZBv
7nKfG5GuHVKiwBo5jOQQiu0D1SvS7i5TEmf6T9xTf5R1hXYJoL1ivWcZJdI+K2yCAaFP9diQOGH+
cfsSzH4cId37/wyItZ4ZIDFg4mYGA4EK4kuwXlMeOX73rdBXar6EIJ2LLNALMy3LBEYDQJRLY9zS
RxINumAK+lH2v6p+fXsxc1///O9Li6lCrpuBT/EiRfk2oI0Xmi/tsIQgmtuycyvi38+2LMcIpp+B
JN8t4l3HNj5Z6WoHeDleuM//YT1QVALaCdEY7BGXltI+KyxL0HUDtO9WzZpiQEozF/zG7Ef5a+RP
z/d8OczvtIbAiA9adcvcAOyx4Gjn7osJelOq4SiDmkVaRl6DTnaIEaZotZ0gFp0DK/YU/xeatjMr
13K+DB0DDevQgnWmfg1QWrv9Na5HLRCigG2DjgXe/CCWltbBOYN/GWHBAL9Eru9QWzA4xvM2UOG0
/F1Zv+GGJu0GEAnQBHoMr8zbv2B+I//3AwypDgfl9LgGpk2UU0O3thzfeC2a92FppGH2Gv1dpzxk
G5BILdQG61RVTC4gNqTP9lLqMnuJ0DnDjCXwlJh2vDza/kgbrYtRoMm1b6x+ZtGO5LuiWcVLtcu5
KA+gwv8MyT5BK8YgDlEOQxVR6099/zoqW719r7OtvkTYoYnwItdoz41JrkEvbF4Deoq0jzvT2ny2
ncgZYwd9uoej8/Y2uc7quFoZzpYu9Xlmb/HZMqWHel/EeTqasBwD6zphALCMFsL4LMHp+eKk4x9n
fWwHA0zQe555zZPiKneKW22Ck7mqvGpXuitnWAXPvZe/6sfAW3rPzr6kz36AfPxzqzbCScGZsX6o
z8Fd8Q1yjK0TP/9WfjQP6uOee5gXOS1NQC8cIPk2FNoAcJoFq1oWQhEaxCVHix+r1tOTH6nxrwA/
uBhLCK9htBBTBvL85hTYesqFMx6SYh1pmstNtuNTvW1UG1pTg9PW5QKD1axbsyio+6CirAIxIqUz
tPWjyE+RmhaR61PigBiFYoqoVe79ascsJ/J/I1d24uou0Y5m4rWLk51zD/zzXyAO91kIUqy6U6MO
vyAo7rQBSE2QeKzL9BQGpxrnK37y8eC97UqvoUxip3XowaGvoQkcxKVNMO61bcRtPGpAcd7r6DQ/
ROWDUh9CA+LfBmR2isSBnMyCWfFnZQ8B8gJED6hvAMgieYjUsvIsN2DWBlHLZ5lMDVopdn/gA1Ds
eSOIc8E1uqkgZQGt9pjiQaL1eKRaE8EvA3dTx/v/QgoomoGY14MsA4DJl1vBY8iC11qAKbH6qaFv
KTCeESYibq98LnadGxGu8+wba/k0tpkfZq6urKxwb1j3SJdAwHHbypwbPLcifdV0nMxOIVgK3hmO
WQGsusQ/urQO6az6RM1IrsICSx77DFVD2IDaeLgEUJgLkDa0dQGeFhdTTjYSixRVWceZqwT1t9i0
H2pVuaPGcLAMvmm0dnt74+ZiPnS2UeGHQiL0JCTnXqHsmtuT0E4hhZO375X1VQIGcdvI7Nf5a0RO
NQe0EPXehsSI1XC31jEpspRqzkg0ibk+IMEBt0XTV35sFkHvB7mPdYSRU2VO9qXcR4fhUK7zAx43
0dFc9QgV08q4C/dsd3t5s+1uzKIB3Q9EEKB30iaqKJRYVYOzUYRuZzsIUMfkVPXPyS7x4g0wCrft
zR6Rv/dWLtSxBFKXQRtlKP9AtSf4xaF5mNifefmwqB8wezz+mpILdqo+Wn0UYWVDkHpRPB2jIfS0
oV/oXc4ekL+HXo7wSRbFbPKxoo7xzaAOjxPC3+1Nm10JpvjA5iQQ9LIOkaH6rAsymGjKXxQKS0m4
6oPvt23MAagAvwREGr1r6OyakpfPjLQGlBTyor07re2j7gb74He9Dd+Cx/InCo/0CVQq2icEBEXP
HjC1fJe83f4NM+u8+AlSQsiNJmCVUmYuaUZfB9iUkAcILcemp+cgGVndtjZXYLVUBjATXieaQAdf
undCU592OlasY3AoVhC82NEHeIubAOi45ZQ4FheERA+0bteY71q4CjNJ2oV5KbqQTosTI6nxVfW1
gtYURHk7zHBVLiX3RFnIhOdyhwtrUpRpIMeQJBGsUfrUotwwAXYPDnUz/MYpAjsKcEe//Q+h7cKo
FHjYaOs6BgaBsy3vy6BHkr/0vJx7vlyYEGfqLEYH1CoyJcW6FOXRZ+vGWtEw8HRyYv57IkYFFaf+
pJmC0S5M/75hokLw7aKq45qgHo0OvfGLBN/H6sXqlki75vfcYBq8qjhjMrUrlESyKhrw23j5LYPe
a/fBpnVfWpusftEnD4cPzNOL4iIzt8jCZDE6IaK5fsVKRiNWpKGFTR/35Lf+vQLr9LbymJu8gMfv
oO6qVU9ALLtwmWYcO57xBNUGwHPhDqXvEMZKmysa7u6wHlfah/9DW03QAsI8X/A7vzPW2b2Nk72L
H5fC5+xyGch7wcSGYr8cPcmo+5UKtRHXH5yYfjNAHNGuby9udm142oBXGyVNU5a+SxVCB0zD4qZq
dGMOvzD5OwaNO+SbId7cNjWTqgl+lv+Zkm5MBaZMyyhgKlS9VAGd8tbON6O5sKCZmHVhRfpYkJwT
U32wYiWbQbtvrCXehNmPcrYMscyzW9nHrNDKCAZizTWC16hbh0tDA3OZi2CPQztE4H6vRBTCsFbq
qANxvxmRFZQoHEtdZclPDONE6pFCYCNZg5gKojpLtNdz9/rCshSnFJpCRZgKyYDqkaMtngHK8hPF
wQl9itKr0aRbKm/NmsQEgQY2NQESl99gqh37Ke3QKEGVJm1eCohNgakyAXvcyJ0YFGPKiPeDd/sw
znxFMbbwP6PyOokVj4lgxM2nh8J4IOqXMfy6bWImCF6YkNLP2g8mWg0wEVguGZ3adIxdALqA0VqI
tn9wk9Ir9tyS3KxrupaBQQeWaNm/MF7tY1/wwcXgGB6xkdRr6VedvhvqM14TlXHMhhBEX8DdWA5J
Ysdi4S7qDEy9115gvGo+AV3prwgSUQBROh3LH4ae3cdQeLu9QTMO4eJny0lK1IUqa/CzO9QztGLd
q99s4CXz1W0zs98BirTAFNogoZFrm4Ee+iXmGVG2Nyb9W2Tb2Y8AxxDixzoN8Qxh8OxtboBkjWAS
/d8fWQxaYrjDqhhlgvOT3EVaZRBUi4DYSp8LcsjThdVdH2T8fRPBCSYYOEfFv5+5o6wDvagf4+83
aNRi6BZz1MnaJu+393AGXQgzAO6iUoI+HWxdmhGAD1YwKMek0RMoRvpkTehmCDwjCMDtfM8mr+oc
0z62bvXCdKd1Xc1h5Xpaco1zyzUwZ460Q6gAyEjUNizVeNSw3Kr4XSTGsR2Vzci1JaT0dVgEXxH+
h8leA40xucrYprlapW2FItzosBey6TzyLdv7R/PEard1zFP2mbvZId0vadD9Yd25vMuwDB4VAhYK
jFfJGOmJEK6UBA64N4wpdBQ8r79UwA0PGP8XnMVpCyx/KxiMo4I2j8WQQjJoytSaemoUFQ8gfkCO
HaRNBBkmuzE8Cn6jVd/UHRDyBs9yB+weAYbZqyR88U3evPRTgW9HSWJtNT9eisfiYFytB1hvUIqh
nomxnMuDU/EsNfS4RqddD1CbKU2+Su1UdU3FspxKy45jnSJFT6FMgzxrCc54PSOLxA0jQXgLoeF1
PQah+ilw5jUuf7zTfvgf1CmPCmrUtqvvwEj+3qFEvcUEeu7ss3v9DgwuC+nItY+7sP8n+J1dT0UF
VRuxYb9IvwLj4Eebzn9j2UJqNXsr/q7yTz5xZgWEBV3MhCSG1Twl4Paoocmpvt52AXNXAnO6QNiC
3Ecwrl9+SN6AKb+knRgCKh80zk6hTTeGPyFEF46l+AsB+jqPA14YA9RgzgbR6BVnGYgylEDlWBLG
nyAkrjlauNBrn7WAejOyLEOEBdlz+oWmaaFIAUxjbeuYtqsXxAxmt+zMgpQqjhUQJmDbRvugeOx8
cEw+k/hgJyBmWZrZv45x2C1b6LCi2gXGF8k9c7+rIYXV45hPdxgHINXWD1d57zCQ4S4izcV7Wr7S
Z8auqNyR2dS5GAerKy/TTv24yaqVBe7QYGvo64F6RXOfRZiu31og8bh9CmeEdi9WKg/D+UomZhph
vLprHsngKK+2O676zWd6Yt4J3G6hZ27e1K0T7EpHxUALGJuc3AXD2SoDMnfh58xdvPOt0C4vBcaW
gfgS+06qY42Opr0NwgUPMudAz01I1Y0ytH1fFdN/PPX4sNMAeZy8vkVnca1YbrNI8Dt7LcDIQlGv
wmGSS0dDniR6DhSpG5Trpn0g07sWb63mfsQIXvvbortU/1Eq4DnOE7cgHw3756IjLj0K7MwEwh0P
Aula+pURxJxivRmEUaEE4nTagrecWyHQ+QAAgzkak0iSBTKVZaIZAiJLoQ2TnUB8uXAsZupvWATa
WOBDg7gCle9jXSmk8hMMzEBxwDcO2fik2lslOQXtqjC8wE6cqgHQDf8ttA/nHMGZYfluJmYXtF0H
wxhWs5WNSn/G7Z06vjblXv13DP/FIuWrGI9wRaVYZAm672b8KCdtr4SRd/vGL61IvmJVnhqjGOYK
KXWM6T7ND3iJ+MZP0m4BdF6wNnehz/dPum0csL0mIWJNwF6ZP5p2H/ffby9oLipAeIYIHTsMs8sv
grJkdV210BGxfB2QlTr6HXVgeOyLaVyFQzCtIDC7xLI4t4miTIcGK1DvIEC89FODEtLIFkC8LHlu
W9DSuwp5LVRntEG/9XJ7fTNbCCJ/sMKDHB7MjjJFuc47tVAM2GptFH413XgpW2Nap2Y0LlyzGdco
yE/QYcTDThDxXK4qID4evtCDdKM8ctQxuguKBwwz3SlquS/pXUjo2mJIj2+v7+r7oayOxpyFfBJj
OGA3vbRaUF8DqDzH/QX+q+Dfqz9sMtEu58Eede/dbWtXX06yJv79LLVDehQbvIK1rtop6mtc71kf
Pk51D9qF2KFWtOAcl1Yn7WmeTV0c1bCXNsM6M+lDaTRQLEpX0f+R9mU7buNct08kQBI13mqwPJSr
yjUnN0Iq6WimJmp8+rNU5/wdm9Yxkf4/IF830ECWSW1ubu5hLZbejyW4B2+v7ypAvlwf3ydmMTU3
zQRUbb3CkOd8adrftflrFM2GXafUOBwu2cCsMEkrChxmq9/bLI2dJqXSAUrjd2pRQGV5HA0QV49Q
ToDkhc/U/rfEqkzgXkSr5ZxZm1iToiyrbaSNankVWmI7jPKMQvLz1c8ISQTYJ9KhIFe+NBtoJhSq
PeEzxtWxqDdjdoKrdozmPRZV4FcN9AxJu0QaJNOm8wgkW31DIQkUiRTdVmB17zLLiQbRmV/dQRCe
Ih0OHhCkIy7hNGnIWQJWO5fVQEoUr8ABZ7N6NDA1/R9M8wxq+SlnRy9tskquCKAqU3m2wEqX6shE
Dsau0UUCl1c+c7HOMyjOp7SpRKnKsIlaZJ9AK4ve9+5Ts1rBitZPwRkO501SDdX4Ia5aDKD6ZPYo
eMTUuPIobKPOXzCLXUCuCxPZolBB9NU4r5KZ8diVDbayJkgOqXbp5E2HHvjSG6gucinXw5lfuwlm
GgWyJMvGXn64uiirhSqyhQTP+E9eKS4aph6sMdqxIvkIaYFsY9v9TkEKktn0LrZk9Iu0XlqHHkrF
7xrmZm8b0oJ38WC6/D18Hb2XTFoN3deug5hJblxL6508NsC+spEMDxw9VTv8B0+D2xe1A+RdcO1z
FiWVuU5G2uBLyyUEK6jpa+XkzVXj4UoRvHOvU/hY4DkYZ1Z5L5UWSLdbjKQcSH8Ak6OW3A2FV5qv
ID3N7fcYxYPbe3qdkeQwuY9c1DPDyCAwNWVPk4eCYSMrj6XPGcLEztPKYyRvs9RvQV7HjpO1VYZ9
zJ7MBPHVIYlEHZ9rJ/hsC3iJPUmCMAzJ8XNaPfo+ZO0vQ82Cagz/9nX0tWp0IqJ1e5HA5tyfglCb
JCVgUhMtGQb9hnzf6fbOrl0dyIf8C8G5PTsiRojpG2xs2jqtdmhx+c/So5K9hbIgBSOC4ozUsNmi
5YqD0UAwMC5OrVRvKhNU9BQPW8HOrX+gP8vibJS1cVjk6Ady4YjACO9FEpr5NIGMyzrIQmaOdCNS
/tyCstG2klbCqcta9LKkMWj9w0NFqOATrd25YDL8F4ZbS5PkZVjPbevO9Dg2L4bUfrT0vszZxkBK
JAZhuCBKW704zhG50zZD0ExOGRA7Cqrbcmv/g8WR+6ly9onkzmCN6v+esBROZRFR+yJtBmXppRdn
iENZN2Iv5YjdpWjXkszBz9k9RpAZEXDDX3fdLufqDIyLYqo8opGeYH1JRfwRhL1xgWbqqnHDatNH
iqP0GCt5K+0Tpl0hBNwpTi7ipFjf47PfwJ3tiM45ssVYsGE4dvh91J5AtlgwSBfgBoMAx9A4lvbQ
mt9un3chLnfgIeQSmygQ4BSiLwiVB7k/lWAVUTcVGISlvHAqA5RPmqcgMrgNvXpczlbMHRda9FJK
JyBXqArI/X42xqAXvWiWT8ffvigVwVkicEKOlIv8pQHqAlLUta46yx4YE/BqYt3H7YV8xdO3QLjA
frAbZtojA+O0/QBGNaa+23bQSHeFdg+WRrd+t9WgZfdW+ZPZgk1cdQZn6+POiVRnmtTbgCY5AyWj
7MygTYkx0gAaYcPeVpIpqqqsxTMQIdMhKY6iKrhOL0+mXtFUjmYgStXL1B+Z7ZjJJqwGJye107Gt
ePz7qiV9OZ5/EPnbtbfUvJ0oEHszYKpvlI9TNmMwrvRovDAYYS61Qm1MNK2yap8E2k1o3UTjET9q
i/GejOojSn6ldNeOpyw80mh323JWrfMPBF+7jzpal8sok1tDIglKDd6Qiwj/BKvg24gKJRykfFmF
jnJ+k5VeNB3i+J/b61iPATVIFi1SV9Bh48xQjpQ8kSyg5Fn8Df8eKI21bczKT8MZPOckGIwTRX0J
ga+IE3n1BJxBc857bopiRgMDoJW3aowdO++dIel2XfiNDN/bWqR7uGr/Z3jLhp89DGu0LaRDv2yo
PQdkHgOw2/tVqTqF3T9EtRHIC/dCLuJdFS2T89PF2I9EXmBVW3qTws8+r2MwYE6bknxX+sIf1Er0
Xlw1HRTav+ba0aLLfdQu1gqbzdjZRJ02qjpCQ7I6JmAPs6z5PlVeE2XajtDmc8wpqRBno5nWlt7l
zHasNgxKQzRSunpaFsJtBZ1RYG3nPI+GnvUu1a3GnesxyNXuaYyJ4ECuxqT/QhgyN9XXV3iQzjEg
SOcM+j0eL2kWWBpGsQUB6dqbGMHN/1sL3g6XViR1ulnYo4kQA8IFCVr8OlSvMIKypcKS3fpn/APF
3U6Yqi8TefmMPdv2xska3pkiuhT+Pw7gDwhnK9RgszwxrMcsImTzoJeAJtws3ychilXUx3C5GuH5
24pGWYTA3PHHfEFXQRYTq5MZOKzRDkFAMbXtMb0DWZHJ2JL6vjYFIbhoSzkfADHKzEolgFLVM9G4
HkaB2faCsHsVBJPZ4BPHH7RoXpoIoXkxWst3o2jOGJMq0CbDB2WPe9t3r5r8GQznWGrVmKzUAAzS
7E5XfTaYtYpKdK2lmzAcBWCrZn8GxsV8is3MspkAVk/UmfL7qtfcKfrRlqJSjghocadnXtqIlAZv
JAAl9DEdAgWLMi3IjwsqbqJvxLkkvcIFkKUwBNlE/iMqnmN52hR1+3z7G63DoNEao7MYC+PJzeqq
jIt2hltSMAw4kAl57OcRbDv/OxTOUdCsaiKUPhp3ZPpWseMXyB0GKbUFz+TVmwwj6P+zGM5VdImZ
R51lw8fi3T/HgRZSX0+2DM/JOvJm0etVtHecg4AY5KB1JeAw0BirbqX2TpqIWgFEa+LOKpI1sW2M
2LoCXWteo9pxCr2L4keSW7PP0GfZYgJqID7J5+7l9ldbPb8GQVsOOvPAT8Ctr6nbnBl2CGj9gOh4
VBqPMI/Erqz8l1Qm2A/+heJW2eYYOqEVoBTS3ZFogpja01ig/CZ30Wff5DuCAuZQQXDo9hJXP+EZ
LueiNDkb+zSTEPvAOjqwFKH1OhoHQSJz9RueoXC+iWQg3SbL6izNY/lTBXYUBYV0UH9Xje0LWztW
PdQZHOeh5q7vbKXAovLI75EI7quAtN81oxNsngiHc1FKPvRWLWNZas2ccYka6wTJ5+y5K1NRxLhE
LVcP4X/XpPDhEyRhizCxgGXHr8mwi8FDmUFsoXPnIXTy7Hm2f4/yS6mJJiavx9GXJ+IZMBdOjZKR
G3MB4KS10LT+uw3taGONkJ2CK6szKSiq576fHLu3vAHBatWDvQOqXioBp3VvPoFo/XEqZFFl57ZJ
oTB+eQtRZmqou+Mbs/SV9QfdOrEy3qf5m2F8zxqRMt7yJa93H/Pq0DXC/Cg/sE6UqaqaHE6oyWUH
yiB9OToJaR2q7Eb6Y8rRIhz/l/v8ayQHKgeY4eM8wpiFqpo0cK54oGPmym/Zt5b8U4tYktczLGc4
nAeQuilN2xBLM8FtQHdFAiK9n3mzLfrTpASKuhurX033WucnjM14t73PeooMbwEZhVMkPfieDa2T
YjYMMK6G+XpzmDsfBNsOKe+rcm8zLzWdrm6cCIQjt4EXz339Pf/F/ZpsPIthaDTXU59h0bOiOjk6
+sNRdGBXUyt/lsZPYE69xPJcAYRF0XyPVVTm1kAki2nIDKJJU7cxpk0e/XVf/Ndx/bMy7lyYlKLL
uYfZ6JKJT9e9zU0e3N689TvjDwQXZehG0rUyRABcuzw2kBRNyhcT1/9tkPUT9weEu3vBMGxJE1iY
XdT4HE3atQtPgUqcFh/MGJ9Ytp+l7W1IkVFwJy4f5IJ2KiBpiB5mM9+HJf1+G2L9xvizKu6wGSRE
U4aFoLZGKzFtjjQsg844JmCj+i9Af+IJ7htBzGoINQL3qJmYBC/SyFWp5fcjdUpLe7+NteqKzzwI
d7trVq0yYzE5EB/lBnrIsrcWFejO2nQRxtFEE6Kre3gGx93uRtUqUIACXARJwuReq9zaeqC6wDWt
GsMZCne3QxjUwMgWUPps3ul690vpVEG0fnshKDteXmG5nNoVTQCR1I0XIzqRiNNIj3m9uf19Vs+r
tZRhFFnTbF4mBBzcKksLTB+qY3mUNHI0CvnNaMyn2zDrzvwMhzNuzJBkXUjgF8jwjlKWQvw02RDF
YXrkyw3k4rZgxIvBbCrAXWz5ypmf4XL2p05S23bzcomgparp6304EwePRy+ko0Ozxo/tHy2Nf1aQ
malq06Fde2eaILW7/TtWP+fZz+DskoQzJQNbIpK821dadWjR1FWMo6NKohHmZUW3VswZZ2Hr1YDX
V+N2xS8dhtOkeNyhrXh4B22rwCsKlnXFit9mIUUjLo5bs4nixAWWPbmyJvCMq05kubvAOQaSHIv7
iJo2Gqk5wEjrKdDaf9CpU2FIMpE9nb02cis43au3yxka963szsyYOeJbycN3tXk1+oNqvw1hjJmF
A602E+sEZ1AEyH2xrA0lDSo9WB5NnchwqXRUMHzRlPcF8XXDJ6J00Kr/+rNCvmFZj2PIFKkxDr0F
WgRkGuaUvdw2+PVWkTMM7mkQtmj3oSMWJefyyU4Ge5Hz7DHcqvaeko/39ZA+yKz92ZBhdk1tfm3D
eSdZIfKHyUPSLOxuTZ76ZU5CiKWDXmaYSjCK2xDpFfxSdeXALGqSS+OevgiVc642lJhcQMTIzQnK
+m0UYN4Lw1FltVVTTGXW2T7uWaBVGRg14anSYTcyW5QEuiYewF4tknw6yNPRX/sVip9FnVEFpeFu
+SaTC4pZjIG65gf+gUYx815vHeZ/kz+ZKz9JdzRgr2CNyU/S3RTc3ou12+D8RyyGc/YjGAGTRyVh
K2pQYY6Dsik11yCmwBmuoYB46n+Os718kDOUEGOGEDKGaaTyvJdQN8or7T6qoez996s5x+HiHIil
plVq4iAji7slYenXJmYPNFESft07geHIlFGdNXjeIIzalWhrw3JM47U3ZqctvI5hMHPywd4iG6JZ
+PWrFEPbUMgBHyq62i+3LxrMMcw0WEqeubk5OWV3V6AGDJmJMT4OFPKKqSMxUBjpgpOy6jbOgDnr
iBJbyks0bLiTWQdQXA0GkezW6n1yhsAfxbjQEUphK0cLIfC8qQxIYZrbErLTt01j9ZIEVyCmbSCn
hwTe5R6CVsweywGmQeMnvfYTNFzIiEo1H/PRAqhVaz+D4nYtHNVepnSBqk+aMjhGK4PcORXcISIU
buegDg71miVXJyV3NhoDEnR7CslrVy8qNDeDw9gkaP7nQCBmLdWkxedRQKYcJXcT5DZkUPm0D3bu
p1nu1ERw818zOi9ucZnoQYbV1KGjdPmhqrzPiswEJKNOdtSfpkfjpb1XH8ON7C3CZJjx73fRbwR1
tw1k7VCf4fKRjdpkNFW+3kjzzjJ9HY2z6aMaHTrFm1JBWet6YPZykXydAQq8WY9AGHdlYDuRb0ZO
BP8PAdnHYl9AjM2enXfZyV/rDcTJmQPlVEnw3Fg7D+fLVS+3GUVkkhgazGceN116mCbkll+sxjOU
H7f3dbVweI7EnTy9sKk6REBS0wNccjd1HpEPuo7OErJtjE0NjexaNM93zYnG7TB3CC2rj9Rewg63
TnmcEeZjKtQZI0jwOPE7ew2fDow4mGnxfoR+JKpuE5ExcedGnbNE7lN4bJDkbcIX4zF9bz3TT3xU
4YIIH/SUepYHcfmd/lR70ncG1oqg/ahg3ZXbbhE22aASTXdb8q3ZyCfpkIjeSWuufSE0gICjCkEV
ftAY015zBr173GHjfZiMoG0QXVtrDuo8yuK+e0MLlssTLg8aOjrYVaQiCIWDCqsJy3MU7js3uZ5o
83JFFXDo0Kcz8yOYJrT4F+nQS5FL0FLxa/l1loPB3uiT7N+2btEil/vtLLLRUNVF4yLglfI0SBg1
RPtgQUVF1tUI4HyV/HuIFRL0QGBPSD801qZt7+bhzZAgLp9/tOmrXG71elfPT7cXt3Y5n6Ny7yKp
GtHvXWBxWi3ts9k8DPlvUNG+t5P06zaSaBs5p9/0ckkpWN9dc3rUldepf2bh7/8VBP8ESru8o2aE
xajZ7KqJCtrXeTPn1LsNI/pU/LzmbNmx3g3LpoGVDdkHBBqdtWvUh173B+VXqhxKxZONYncbV7CD
fIgdxWOvyDFgI/2jQQq7V066+n4bY92r/ftu4uNQ3QI3QVHhKyUDmkl70HEN0odlDYdGVz9T67m1
ku1txHUv9QeRO92TnTW5FgKxqY+hjBC3gMSI4OJfxYCQLAY2MQh91X1FW6tVhsWDqF18X9oDUkG2
VnY/b69kde8UzbY0kJtZOr93MrqdILyxoEBUeZKcCXJP+eSpEoFE0UOExPn/Do/buSKapwzkRPAY
9VOjPYTZJpvuUutbEZ5GsPLcBls1vrPFLf/9zAuacpJmsgGwqYc8urZrshYsAILu8VVvdAbCudos
6geU9wESDrUPgitXTmzkGqwHNLUIzE70sTh3a0Q0VTMZUOA0JTbac3w2f07jM1EPEhNUw1f37k8a
gC8mmqydqjxEoGKCAXoa9orlJbWIb2A94DxD4cyBanjlo2UU4nnH+KHZzlvU23fFsYJyVeqghlI6
iUd21JWOxUYunPxo+arg+12T7iwh2dlv4KyEdRpIYjIcgf7nA9SPojf0L/76eFF1KPrVXu/qgenO
7vRu+Z1L9rPuso0m+A1fDxY+V3r+GzgjQh54LNoI+9CBr8IrBld/Gg9t0G/Tz/pnfCIg7vRRuFf8
2wdkPRw9WztnUTlVJ6OtgQuRLEtykGs5sK36K/zVEQfVcHmjOvUn+joeKjTOm34hqj+uHp4z/MXi
z05oqGlZZifA15+PNig63sO7IfXx7eUNRNieukP4pN6DZib6vL1wES53sadGW+kGxTcHmXmC/Ih2
nCVfKO4rQPl6gpytzswwjzASrC5pPtPwALGILO2duRa8TZcfe8N4vq7+MxhVb0OS2ssmghQ4j81/
CN4QkKVwZPJ7jmU8a2TkqEXtwavO6M+n+2LBOEPV6NzE/QTUrvolhZqXZ6CdyUFw92IgR5q0m9tf
7Mofgcp5SYyC/Asd5jY/7j9XtpHJEsja07L1IKfamUGl1oLz8FVlutjKhTBaXVpJUO3HE4R7HECU
MoqLRSAQlLWTrx1BrLwjHj2gCI6H0QyPEHuj65TURe2QBt6PvWv5+9srvc5Ycz+Cc4qJCZIIbRF6
nAKwukIT/dM+hF57THblzj6COOtX9s+d6mQPlWcJQuuroIOD5nwhhnziJmsWpT1jckYwTJJBcIdd
u1sOYjk0Z3ZD6sbqrUVYG9RIyNRo37+nG+PbT31vPcxbiKKf2F3yvTiVL+x+/kShNtJcxQ8Fr//F
r936zpzfM2cEpjLBjwCJbZ0+pvJGIduiuCuhECL4mqIt5VxclMsUmk+AMp38G2aqjNGpPovXu/5N
+m1tNTQJ+ObjbcxVSKiKQ9wJtK6IIS+3OKMjnaxpYU1RwITc2W4VC8LGFdbJL3qgfyH4r5gkMpVm
QJS5pzxg4KEImCc55sML2mF+Yqb6t/Hy3jiS7TZ+EdTeUDkWGKg3yadx3x1SSbDLV54WRmWAtUgD
a5cGXRKuyJMNqVmRikBZRtmrw55q/mT9LnVRTL6ybITiIAXE/0M87aoVSM+LbkpkG8abJuXG7qJ+
S9FUMDsm1Y3IM+3YOiZyEd9HdtyVXlMW9f0w5PlzMpNknxdqUQYh1ANSp66R5FWNMH9WJau+U9MR
Kt6qNtag0dKhi9sOQxs6aQnmTd9IkkkFv2eiP4PRLkXLYKsau7Rt0bAj5YokeixeXSiQAcL0PF4F
YC+CBgrnBcMpi8KmwSpJpsv+NNDQ1dpW2g1sAawZiJDVQQv0qRsClLL/ejBwgbdMkCdh9EpGW9ml
+RbmMCRZhbssUdV6w8ws+rAmUiFh04jGTK9vFUAt/DGodYHyyuBWOtqpktIUShh5h+5AU6HJLq4M
C7nccRCY6BoUvtwiE2cTFdn+y1WlFZHKIQefczxV7aG0jOqkpsz6tCqSjAKs6yIeph0NjDuDh0oF
Sw5PJDlieHZoqxrXlEtf7IdyO3q64nU5NJDa1MnuMCqxye6iwPJ0P/fhiN5pIMpcryz44jdwjk/J
OjZEA35Dn97p+ltsfstASnfb04kwuE2dMjnqSgsYM30Iu4cm3qTJ822Ia2d6sZV8Ar4Z55ZJMyC0
edooSr5FzOP9PQR4jDCZjT9guFtWeXYlmoNGa7B945kDBs7EMB8HmglWcZ2Q/Jp//YPBOeyegWmT
ScCo/Tz208fi1bqTd2rkK3s7iB2lcmbRx1nbufNlcee4TcwYTG+AzOfGscFQ2wsC3+u2X25RnIlF
SCSX0oLQ3JnPsas2qFboT5pnOMVm8Fo83qwHc09dWfReW/7iy/hhmSb+s5uc3Ungs7LHuAG14Cl/
XPoIXOubflAfE9famT46ajb2m/LWH0NX1PK1iqypYK1E7UsBEdWlrRh6D62kGshGmTgafUk/SjNz
9NFDwVceP28b5spFADIDMO0uEi4IvDkwuBc77xoGUQzlYeoXniT0ykXuaEBjL5hCzDqKRgzWDjS2
FuPa6K6BxD3nkLs0Lu2qhO4wRegnj/si/YHh7durug4WgHCGsdjt2XFrSCOBehcYEnWS3337Lkde
GosO3FVr7VKHR/IOTDTQKEQx4xKl1Zml6tpI3fBV3lfPxmIW6qa2UN2ZBM/olc90AcUtKB7UcGwk
0PlgBEQyUqeInw0QUsa2oxhIgrr1LKjSrewgjhZYU3ULhHIKP72Y672NLmHQ4FfVQ00GJ9OQ2UVL
VCXqiVkFAtcTejsIRsD5loZINWqTZj0qJ5irnxLFsUEqDcICv9Xqp9tWseKtZFR2/weKf6yHlVbK
MwPUtBAwtfRh6qpvtyFWjBsWsei7gt/ZvnrD1lqBmK4CxNBHXhGSxwz5pjgTNc+s+XpUxqFSShZq
W6zq0vQ69EcMUT4VGLvYdPNTkh+k9C1Sdzp0ORL0ZNSHeXSH9L7KH0H8dHuN1ym9RUOS4FvpICAi
CMYvwQ2mm1kcaoWrnlBWQ0bpztr5WZAFyL1OzrSxTxLesdBM6ZxXKQgFZ3vtKyKfJ6N+iDe8yj99
ZEky+yTTC1fBHGrR4Ugkm9sLXPuIGHBfWgDQtQEassv16Z1ehgaeFiALedPL/ayehKHiNSHJsoca
qKuR8wCDNa8CpyX9ZBSKgbepfsgGz3bopnfGU3KcTwzNDdLmh7qtt7fXpa6dNZBkQ+XEguLJ1ZDh
XOkl02ssrHBap9t/tD5LHQyNgNCtcwrnoffUwL5HA9N9uG0gNbMr3AzSQk7kRhvRj7lOTC47cPZj
1MtdzuaiqfIWPwYND4rtIG0Wuug5cNhjusFzUv4wnyBejQdS4t7/EmzE8ndzl/sFNue5O8xCKKB+
gPLVR/Z72ntK5NeO9th9+2n9moNxix6Q7XBnmE56MoOydBRXyG+1amRny1/M/OyK6motrZrlW5S+
/Uw+egdFraMewOjc0ZeOJ/VUCfL91/0Q0AOHS8I7GqZNQCjNQeKyH6KmhNIsC0D3O/ntEXmvh7b1
s8dRALayvOWVbkFec1Eh52Uupygrm7lBQXzItnIhOfO8TSBmevs7rrgC6PWhXQdeEKE1fwFbelkn
laXAhCbFxdQgGIcFCNdpe4Try3A2LkGELJDtvtyzEKpaLS1NCOjct0H8rg1OeKd2jvz8mH3EfpRu
kZBondvLWjsaF6DLOT6zDVWKC2oVAB3cNoi2imMh/t2236p386hu1Qdw3DSb+FgclEWlQAC+EmpA
OxoUqOhnNFTEf5fgpj2PVVhYEM3wwqA+pjtrH2nO+Kk+Iiw80bfE03fJt+w9eU4D9u02+IqDAokt
5J9MdMsBmhtFKGroHMRhjNiQHsP4PqmPpv17UAV+cMVsFkZ4A9TNBpI8X/fb2fZaWUJZRjG2ONRv
ivZh5H9v+8gzEOSyLTT5XqUcaNuxCSTbFLRHtTNknkofME17e6dWvhLeBwSWD4Iegrvw8iupeagZ
Q7889jAcV7wMVlCaoDbcyfpTCMZFSVhpXfMeoBqE/4BGJmYP+fGNpOgn0P5O1GUsGHzQdf2we486
KdjXRS+gtVN3gcUdAAkdQmrcAAuTx8V9cbR+xRvD6zbqRn1wwQF/lD9l0UtzxSouMLmQSilraL8q
wCz9GJIgJa7I2MvgjskxvmfO3opEx3zFR14gLg/BMzuUZAVDzx0ECU1cwD/ltyxymTPtJqf1bD98
Vtx83+1ECiTLMrir7wKUM5yhVUswRS7LtJ9n6YCxpcFwCSscihbL2za6FqWeY/GJlbLodYONwMIz
rPUhkoRas6s900PqPZqn9jnybgOubijYE2ClcCAKnyMG7SaFV5PhLLvJnXHdpNpLjda7v0RZFHkW
pjGMh4AEkCeIluVQnvFIQQsfy0BL7VUKBmNFrGZXS+FAONuoKxBphCNA9BBKWdAHJjRoRY7qyuQX
0R+IpxA8wzGRxT/yZGUYjXGE6k+qwtiJN0SVwASuHPoXAjCgd7OIi3BZe9ZVFdjPQTo31rZHa8+y
n5QczROff/1JEAFATARd8aasavwtXTYV3pEVVJIwAZ/XIyY43qO/fhZA6kUDSZIi46vjAcKtRWrL
WG9MEJ/TmJxI13s6VQI1EvihlQ9/gaJeOoUpH8IuDRcUku0w1xsoSfdAzDb4+x3TFsY11FQ0pOE5
N9CPSMobM7jV+1y/YyM5miZmgovuP8DoyBGr6PUEUy9f051mSTUaHWXxFjLXCGgWkWhJxLq9nIUL
l4YPA3U53IKQU4Y6CndbqGVNkdE3oKas65vBTnxQ7QdDZHhtnj6N0uDFsSjzfXX9cpDcZZFaGOAb
mQnC/URDY7qfVD+ikHnZiIxdvtGaAPqctz/Yld9G1hgFDIShEKyCUCVn4uZcGpXOUFG1rBZBNZ4m
QwWOhyowZuupDwtBjHTdTbjgIeJFYgusC8huXdphHJIu7ArodAxhHXS5Xxn7wg5KtOGbr1n2piin
OP6wI0FlfG2VmIvSNKQ0EDzxwlyIqoakaJBsJc0+it1yZE6bHNoR8s69IMO74ppQ3UOcrS56Y3gU
XS5QpVk+1yWgEATvChLedXmG2df6d2ez0+1vtwalIiDE5BduDVxOl1AaeOkHvYe16EYvY3S86o5W
PLG7qq0lh0XTf/BUEHjBtAlYaYyl9HWJN6hoLAxVHIhGNXxMPDiWiXKkKBGz9q2g4IQoF8kYDHSS
SxTbziZYD2qIpZKZmJ2JTAddradEyTW0T5SbidKP2/u4jkiWtS23O1/Lq82mz5vaWno39H/yCcR8
Wu3MUdM6qZVtWmEjuQhvuT/PArR2bFlpxsCriuS3HDO3peN+hKI6hlNORiOKl1ZcP3jv/yyPO+IT
3pl1nmFDLTpsKulFMfRNKdKOXgXB6wfsegupKN8OSsvJhnIv1jBm6q4mJ4buYEPJ/v7eN9UzFG7n
oqJrsnTp5RljdSM34UfH6iOZf0ZJI+iEWFsPiq1wirhfwG3O2TqZwRsypxM8cf+UD7YbSZITi5zv
yg3zNYWk4H+omPNXv5ZqUxNCWA9jhIoXy+9y8h6iykrD9lQnPwpT4C9W4cC7ahEZJFqQB760u2mM
ZVmrlltzrvZmdpeTXw1aT41/qiHa9eT59qlaiQJNSNUgCEBgg13kPH0jD53c9og4Mtv+KYFkldBE
8CJec4AIzwhKPgjTrqa5cIhkTW3ha5HG2ckd9bph+o6aBjoQdcE9uWYPiNJMlJaWkj9f0EqUGm84
E20rqbnFXKOTy9tlAP72ll2nb3E7nqNwl4ehJQW1ayyI5VrxS5p1Yx+OpHmEiOP0qkizuUV1pQrQ
tZIjOW+2h7RCrRxUG6n9oNpD/2wUvjr0u9s/a+1LYott5G7A3HvFsNDl1UzzWEOCzw4fSVI9jvXr
bYTVD0kgzQ0HgjcWP8yoRjq1p2ZBSOos2fdyoaTBSBRwTqWVHv5gcS/KlK5BIvEGlRMoZsowocvD
EDJCwlaHE8bk5Mcgv88ZOVWop2MOoNjcXt11joP7rNzBs5NJD2MDxiNBYS8fAqPzjRmDDbFjpF5Z
E4z3BK3oHl077ehqwlUNQVBN5Zs7FSlqzFlHZ1PVsF1ikN2cdHdhPm4nuLKw6faZ1ni3FyqC5Pa0
L40ppBEgIVXlMM1wRusnC708Cn10XdLkP/gzvC91iEbhkXk1WdlPU69FEvwZo0nQmfIHlat9WaEm
a6pHNoGXqDD92ytcsxqI5pJFXBJS27xTi+t51FMbIZeJApw2o9m4oAetRJ3F0gWpuNVQGedt8Z8A
xJ9LC1XNNNPLDhYaonRDsgFTk8CNNmn2czTBpnJfh8+muhFOFq+6OlgMbEZDtxHPWhWjXXbOtKUl
rjUdhRaPDcs2oZDDZy0KQnb9f2B4kqrWmiLogQJGbiI/Ym8SihZ1uYmn2elF/HJrn02HmCy6w6Cf
dkUAHOmSkqoQkEXkH/ZQHrZ+2fVguhIbY4iZZcFtI1k97+e+hbv6IpDFoWELX8voyH3SPJWWWTpZ
OQS5Hm3UOf82zhhqKh7AYyS4Ede+HTogUJFA4IwkGWczZt3TMEphM1mtZ06la79tVuxRWa4Fkdja
nYCeNLjq/8sZwLm0hBFazqOE+KibvpW1HTtkEokAr341HfoRGH4BowRZFnsWJ6fdWAxoPVqkVicH
w0ZOmaa46kGYLaSJu+q5gIfGWx8pHriRhbj6EsoqpWkeZrTzGYxZyp7ZJMqPCDar0YFsqG0EcZ+2
lmMManavMT1+UmO1O1hdEwvyNNdrxnMOngW/BCkUiy9D62TQhwpRgItKhj8YzhSCeJ3pDqVPt430
+vgByEL1SUPHOubSuRWTftA7YiPTH7Z31Pg+Qt4op1s8VdFRJghrro3yEmpZ89l3hJZhRcCTSMGK
CcZ927dLhFGiEEIEwhlkr+ttrSytcAXmn9tPW+qdTBcEQmsY6GWCV0S+BLN13OlKrL6RxwjtMiC8
9Yy83xZmviGSKEmyAoPWa9xoFrIIBNX8y/2aFIQLlYJ8M23NH6AaCcwQ/iOqor+OafHu+IPDiwgQ
CemwgaBQYBQQEaikTSuNfqgrAne4uhwbM9lfRBVoa7pcjmSjwtPWBnZtCntXtkrLsY2SOqwTyRyt
OF6IRyJQRd4OmR60dV9CRXWDM5zbIO2D9khh+ZaJwZmjVSae1Xw3qnhjKbU7i3rIr8OepdyHlxyS
uBj94MmdjKSN0zABqpXnL1XTvKkVbmkZPSoybR1dghxLZPu3j++Kn1DQIGYskrsGspCcjfQkSvNu
Tko3NOVNTz7zaQhmxFqTLiLPX/6myzQoDPEPEm8l4OGI2nEEErNedcvGFepLoe7P43cdM8fMr0Xl
g2t7gS9GmwxS7qZ53e+sJ/+HtCvbkVvXtV9kwLOtV9s1V89T0i9GupN4nmd//V3KPTdxqXQtJAc7
wH5ooGhKFEWRi4slSJ5Rq3aTun1BSgETAtTYy7VSNOyMYy6QQEe9w/HDCbLwWXDehJjthGgOmYCj
Zscgng+qjd+E734/fJ8xmhA9Pa5a5PcKMkLrGyhaVuZUpG3hAyuPZQ2byrEGhHG38bA11bfIsjeN
9MUyBTc212LA9GwSDCW5joE6S++MsUkKVzGBpgofRnXyZN/pLUHcyjsNgH3+Rw5KCZdnsMYUvdI3
oRjYR5C5ftPJ7PqxKxlfMvJmSyIe/+tARIEog+Dg07uMZR6x0IYcBjWcZWWeVJBhaMHfF+YUOrgV
sSOqADSsulRorFIkGjr4r9JWZfQ5o88waTPiVFaZC041TxnkjsHA9MubsMVwVNRSKVUtAJ+D0jGM
e2FI9SuqZk6zQVDUouBStGiwgU5Xy0lS+/BVo9HkTukbJysz2q00xXehLN1ljW4cfXU4K5J0tO36
IKnFS1XNN6UaBJ6Uw9c04T1qSDpi2f5YqJimLCEiC2St364fkF99gFefiqnKtOyKaIiFcA51DxBd
EhaYempuSyXbyyEQsKbslT1xozFE/5XvyuNnMBterAQu6f8aU0xLBRrG0iBXhoQZWzZoSh8VyAlj
5QrlGPSWE9SPqiKaK37t7qgQogCggmS+xZbMsjSrsnIK4AjghPxG3pkqnpb5fn01fxXFmdUEB7Fq
ADqFO+NqxlyT6nOsEhzLcWtspduP0cu+gU8SrCxV4+ymz/rtkYLe89M5uaud9PVJeg6P5bvlCUGm
17E2FMbbGS8/Cy0mbFjfxVWuaAkULsZkk3cv1kTboNpxP4Ocrq47b/LrR6WsbccQzrfkLjZenVQ6
Yjh2iDvC7kqLDMjWY/JtGlt3LJVTGopgzpxzDBX/iGEj3rzGWO0OYqIClabUvG3D6Ov6hnLuD1qc
RDICjWsG5tpeeiW7Kuckk7CfZv2o+7d9/kUDyHF8tJsvur7vfEGsyMlGKBfyqNtfBPHthFnIUxQX
mKHjFfVtMmFUkTsq3jAfdemdaE47vEi9wGo5CVFIpQkQgwKqCNvRlfQlqUBNjqn0e6nd2Q/ypnDV
r3gPmZ7uZYd+l3x+X19XnoUsJTJ6aoipshIwQxRn5LtJK45jYNxF0pe/l4LCHQC6wDojScfc/mZF
KBVdVoClcdrU7XSo6sZDE5ngLub5UBiIgmMPzDFYpam2y10jQzJiOjV27S48j9v+AP4MV3kvzvon
WuUFpU+hNMbsZUX2kSWHtHaLns69ucM4rxN4z29TBw9p0XwC3iHTCJDUMiJvwACYNRxiO6wQz+OQ
gUJea37g7bq+Sdd4Mfj/pQT1cvUsqzQ6OYME0Pymh/aLCkYzGaVVx1S85IzBg+435I//vl4HRAtu
HBVgWryWrvJ+MZqpe7OBj5KfFeOoqZshFdkFtWL2NgCoAS1+Mh60CH0vNfONWvXrcSjc/BDf2TfP
5nf1QG7no/yUeK4NpBj64kDE560vKO9sAVxowv0CXQjXxUhNprAAAAA+K6u9vDadQEOGQ5Q2umbc
w7YtxVDDWRj9lAdWWJc9nMZdMTm9h4iwcO1n4GuTnXVTnOtXc1+dyGEWuI5fVH7Xq/pHP+a0GSVa
acoM+qm79xGC57v8PMBrbbUn5P9+lOcK2L8eg8cBtkXl/E06brrOTb9N3uQYByEUnndFLNeBOY6m
FJuBbOJz2mZj7K0nEJWcTK/cqE9l4TXbcUM8fV+do7vkzQUp3/pec4UDBIbCJqwML8jLTQhMuyBI
eeJ0mqcu3WUN2r2HhyT0cv9HPXiZaFAvx6KBNkPDFB6OGIzIRhVpX9c6SdrS1SIZyEfwUg+YmXEf
2ZGTxhFaHwQXIseWLbTkAOIBHlO05VD9F0YmTb1RIRtUuEkOjqDW/uwDhKqa+te9kLj5kMwFBo0+
C5COv5STa0rph5FMn9+1dJwHtUVJ2hDxKV9TR0AMMB2oM2ABEXEzRzMOrcDMQFDsmi/2u3VuPQuo
Sv+eRA4QsqPbefMRY6OkG3uLaWzrlsJzsxeymfNaxfVUdRVkq27zM3utz+m9dsoqx4aRkhIUOhro
sl/kt3Wx9FeZw3ohlTmsdlLBYFJIbbLT2L8Wfz3iga4o8iawfgysklmMogoS7gJwnMKV6k0po0CU
AE7yrDRnzOlTg90kak7kxUoXApnbqgQhTluWVODJ3LVn5Wyd5hPZSD8ab/LQASefmv36EnLOODI1
NAOFxBflT7i0TWAKjaGVYZtWMR47Mu5Q/XNM8lOzPvDOdHzF2oFASTA5jbtvoF62UJGW8SZj9m3o
82pI8CxFCN/urWC4zSTdW9eLa5FQSwG/BvZPZx9+eqeFhYH/MIQBiHT9NY0OkXzTIovRuXX/ooJi
aL5X8SCMvqXdrkdwJYp8eVouv4DZzMTA2M4q13Em/Fk6alan3umV8bmu57XPVIH9g4PG2ARUjDT6
EQsflkmGH4xNU6LJ5UnOUYw+tqBx0u8k+ajrP9ZlUVu4PG6XsphtA2RBKjLqn6fum6XvwKEZj2cl
uiGxYPPoD10KAkpjsXeMJ6u1RIF1YO9A4baR8P+mbw9WJLrf6OXJiqFYELRJAj2JMOpy7SYCKtCR
UL+MV2Rb2q6CkQxKdFcVxXZ95XgKLST9ymIudsmo5ygKM6UAu/u8z3TwL5B4Mw/m47oYnkIgSAJk
APV0FNyYdUsTpYo7lJswCSG7s0jwMdbRjYzUC1r+BHcnL0KjFMwGqocW+k3YxQPIPku1ALLUuDx1
XXA/T+bOAhMi0hfbJGn3snavoDs9rVSHjLeq8oQ5k+egMcDP/FEniUB13uN2+T3sErcVstxNh++Z
Df+t6JWNXitHDKw+xkl436CQkAKQbyFdASxC6Iz5X59DRBFoHMIrXkVUzvrRoVenZGiBks8b4mQY
uqW44G8Cu6KbSXjUf13faI49YY4HUtoANito22MiitkM6ikrMeYrn0dML9lN6be5FzhpkQzGfRl+
kaTED0uMQsid2d/lU+BVQookjsleaMKYbFCVo6w00ETHrN32q4QO79QL4836eomkMF4yLEnX6h10
MSc3D4CaOyD/qNrP61L4K4Y3ugaaHtQjGH9iK3NswQxLTKMGqYa+J2ignYjAlfBV+S3EYHLz4dgN
8lzTrZducv0us/bx5I6dAIRwfa3AnJHARgs5eHiAqb10jVVu+fFoYcGkBrSHQ3soterc6WXq9Knq
Doq/UwdR1YG3fLQCgO44hMnoJLuUmcZWUpMsL4FjxwSyiZwx7WpHWuVlfZfoXjNe30ZYhx5Gm2Kg
Wfg6JjzEGJZXwRZM9Waa0cXrf6xLuL4naZoLERVI68D5wxYTwVDfqbWGd4VlR5k39CFY48Mh2yhN
/j5McQe/GGQC/3e9YZd3MzWbxQ1Di6adXuBubsEuYN/G/gvx0eb/WOTnURVA8TlFN2DSwCyEAi1B
Wl2nH7MQRmS0+CdorXDDyD4U4ZusGW6cTa5pgTMvhzsaP+UgffKJKKq7XlkV4yaQawPgAYg/tno/
I9xpiY74uI28nnzVtY3fHQf9vZPdv91CCEKanTZRwq2zt1vkK1rXFIhQy+7LaH7160PQvdbqcRaR
UF1b44Ug9trC0DjLSAdEBkr9BdwJzjju1jW5DvBVJNcAmUKCzcRrl566xV41ej8XbWsilhpPc3tv
5jspfKuDfTWcSvUUNIIEIm+HluIYOyxAU9vVHcSl5eRO8mGe6p0fvUvjvo1FWFuuLFA9APQP5DAA
MJeq9TPm2MCf4MqXX1s73uvG/FBo9UaqOwdwFUHEc+2eKDckxcXbmAUJcq1LaYbUxkFB78NhyBzL
2g72i19u1jfr2rlTGei+IqjrYdQuc4MUcW9PxZAgmi9+GNNjFZ/DCVBIQeqQZ3NoiMKzD1BoIC2Y
dVOUKss1i0pRHkw/Qtr/YV0NrjPC1YGX3S//xyxVJ1dlXlZx6Ra5Z5Yvqv8Z6HdafMhAuZ+Icq08
K8AZ/S2McUbI7YZdl+JCtDEgOEoOhvVgGKVjyYdG9D7nmQCaF/A4ARweKVdme9rBHnIjxMJVFdgx
6h0Bp7SBac/rq8eVgrk6YHFBJIm76tLQwrowUKVNS5dIDxMpHZU8SpZo1gLP0hCo/BbCrJpdDRI8
LYTMOJzFoYk+Z+UoY6LKui7czUFJH1ExUsZXnKp5WTZWEkGMnRinDAwte2QVGkcPxncLYyXVwM8E
R4gr0UBVEu5ORtsCs0ehEeaG7ONu8rPvNJBoLLeSDtJQem2xW1eOu4a/RQF+crlRvZ63TVwUMIdp
3ySHCjyXxEDwKhDDtYeFGOa4mr5Rdd0AMX66MfuvXfhYRq/rmnAXDXUSCwUty7qCYZM41GuA6EtX
VR/6eNsaR5n4wGq6pgjwzVUGzkdGhxG8A9uPG4LLadAyKDM00bacNDcGdn/UJ8H9zd2ahRj698Wt
l2aDbcZUTNKBOTzG8K3NpJhOW/yDK6XNpf+nDl3YhRzw9aWqkkBObYQHrbNf8zn4l+1fiGBOKpLH
QY6CC0Y6B48GptKRu3kUBHT87f+jBXNmGp10lUENuVGSbYj5QsmuCkBWqRdOL0wcUHO9jL8Rqf7R
h33AgFp0aCodwro8BHndQFv05p1kvJud7bVWtulnHfMHuhhsz/0+mcl/t55s1GBa6KGuAsiHe+3U
517f+Y0o4y+wckO9NAs1BQ+VXUJGWhPPCjFjkDiWCJMrsHG246YyiwFTxyFECTzSbnp7a6hHS5S6
4toG+n2BsUOuxzbp3xcWrslTGCojpAzlp5871bTp0wcMB3AtEDiveyFOzhamsZDFmHqoDNFo9ZCl
7pRtd4xui9viBVWuvTU7IJpB8HDf7a2/frVToWiOwmLhgmIJb0PdavDIKeFe5WcNBJnZD0vkwel3
X5n8QgQNyBZrGAdpq9k+9DLzVzv/GJVvCXF7+8keVAfYYMEqcg/YQho1zoU0P2xTJa2gUAl6Koy5
/5qfase6kXaRR3ba93VpfPP4s3qMo7V6TOMbdLyma8wG1qLOC8cRJBvOYHwUxuu6rGt6OTz9llvF
2GLSjo3RhBAmT/tsI7vRq+5iUtltf6z3yYG8SA7Z9Jv2KO20Xf0YeRhcsP4Foo1kDLQJgl6uCixt
WBt7gAr68Q3zMXaK9lUtb3r1H14cS3UZtwz4X1IHOqSpuf6BIYuRA/DTdqqVw7pWnNzpxbr+Ap4t
LAaNUCUAhVjXNtjU/rORexaQSHO8HzuvMPdFhDs03PuyJVhOqsDKuWCBn7MyhkYJdg7Xr5PXnsQH
Mj4bPpWJdnsSg40sdqv6Xx4nf46Hxvjmwp+bMEggtBvqbQYytWpwwV+gNl+HDMN8BkFimHsVLMQx
CU70YVWJTN1L3qFRCUQXdVs+ppIl0Eq0lIyLUaXWmPsMYuTi04jdsj1anY/s4z4c3Aljb0XvB5Fa
jJMJ0jKURg3y/OnGam+L4lmtntbNkn7ymnUwrqWv0rIiVMQ8PI3ThzYJoh5uGmtxvq5QwbYfmHEP
AfbYvs6T9KiQ2CmV8AH8mZvJNE5Rflem6EXMTNGJuwZQXp44xpHUtlrJcQTRmNv6qmXdOU6DE0Z+
H1M9OtZEdmeMwSkUc2OMsuB+4PswRPkWnkeU5uzyesjB3dFpLS6jWNLdVP6U43AXZvNWmX0vq+Mb
0IkIckJcW0EAgVYlPJpBGXIpUUMr4pjG9MQZw8ashk2u6GA/E8HxuVfRQgxzsPXOrkk8YU3bqN9m
tu3WQ3TXR6qXaT9CIqLJ4RTAsIWLyiujlYmXX6RnyLj671Lo0LEV5qG6qfcB2HIOuIGO8egoX+OD
qGLP3b+FXEZNs261HowTCPtaTK7PEpd0uxbjBuTZUYu3pBf4aP6q/ikwM/5LN+K5USUUmP3iVQKe
135rCm9utprobuWFszQjDxYA0wIFBXO5G2ZjdDPAVy7GSxxGiZxw+B/i2rzpw1BkKjxvuZTFHD9M
TcgLOccZGNVkFwbeUDx08x5ZnQ2RHEyxBQew/Q/ruBRJP2lxx+pZUFZpBPWa9Gdmn6Tu59i+gCzX
DTFubd1x8iyEPq4xBATIVFQIL0XVXd+OKfi13DnZWj44L95V++xPxVZVPTsQUvLxfNlSHGOQWWFp
ZddAXIWIyNIPaag6kv1gA2U0k7NdbMrsR2eaAiW55rJQkrXLMG2tUqNbCETTuOsLvA4AWDFFlJA8
57XUjrlYtQI93C3yWG4xvCeyK4f3iYjCm3fR0fw8ZvChbHg1+x1Foi4wK/jHwi5u+9J/RLwguHBE
Ipi7NC+k0i7aGuFB6Z9R2dlUjeihyF0o2okK8mfKIcMYOJJKVZTbcBQa2paV8Gsjj04sYl3lHtzf
Qq46k5AIi+xmhPOzpul9bp8jEh4iJHzHj0Z6iiPlwQZ55/pp4i4dAKEo6loErSxMpJMDUmH7DXYn
md5rcq//PYsFimmL32e2ZpTzqZdogBiZ5t4m0V2YADEQFNLGn/4l9wHWXRsYBWARNY3ZIzPsowE8
KNgjUFk4gSVlTtS1xyoU1c/4xvBbkM6kRjtrTNXEgCC5xJOifPvffmGBS+W6gD/asHGFjLjJivDS
BQIfjACpY4N3p3uJQsEzjAOsxA6BFBvbBGAN6Bwu/Skq3qrdA47sTg/g+/AfvPGzOIJq399mh/wt
2I3HfDd5ycF30qMIAcz15QvZjHPNpaadbA06TrSbJkhDN8wiNJaNkTsTTJNK0v2A19K6yXPufLAZ
ojsaFP+A5V/hiHIjDtHfBsR1iln0nt6DusupC08ir+uCeC9PINhBAAT4LeXIYA5XAiYwMzMJkIBG
t9GnbCel89ZP0Mhez/tW/wFQwK2BBFo8mefYEKEceHoCLgWsMaWVwP8vN9ac5SEfYmCG9K7CBPBU
zTfKkBCnS4rWxSHKPTkEZeS6zhx/goY0dAcAgYBuRBb8qOZdPvkKimOpj5k8ZP4YJlAvrMvgAEkx
dEKjWelfw43YNHs/G42ZdahUmZN+n/WAZUFae7IVOz9K04Tn9SjdIy9lnRTEH646x9/ArgEAl9kn
ThRgeFb89wR+9JMAZgc7EMgR2EJ0OalyNmrQuzc+jeopCRIPg56w6pPjm0TgtDn+50IY41Q7lIHl
0oSwMRgBXZKMyVXN2nCkcPpYX2rOjQRJqKTiZYPHB3tW8grJCtIgrqunPsEERoT/aRRJnjJJh2qK
jG2dEsUBYdyPdiye12XztASXEwYuoLqG2IFxTHno2y0g63CAVnjIA3AD5UjAdaL+XJEYlTkmSj7N
hQUVgdat1czRu8AZRI2aHGd+sY702Czi4zafOnA6olIozaaLXmBL9cpW2+jFZn3NeGd+uV9U2YWc
KUaissHIaDeYmlsLUWOF6Vdl7UrgNR9EM255xmGAEpjStaG7iXVvYTvXajpCqa5perfSVJCAyub4
WuTof5P1/HuUYgJIUffxi1x3meDdzVtSoBlttN+hqRrs3JeqtiPozLtRAhx0Lmsnnuv23mibyouM
vHHneewE8nhLCwIFg1KAYYgAS2gA7oI+0BNoW4GMou9eSXPs/L0S3ESt4HjzUjfoQP0timU0mItM
NyId/k0fDd9RjN6divCL0ZpuovpvSVcfAHv9nEr1MMmih+qvAjyTmFKWx455eswJmYOAPj2Mu+w2
vWu3xIk29/kWlKQzZi7SMkXz0d+AQMsQsctywoEL0cwpyXuzMiNaPDOme0V11f6hbR7V5JwhIS4a
ECySxZhP2lfKPDaQFYzDOe9Mp8b0ab1vNn0c3sc9wQzWXrCvPJHLbWUdWmMgwY7cItBk8X2vgDHF
UO6konaTHv2Hs2U5vSHdrzsE3imhY67ABqYgR8W+lu24ssuBwi06/DNlV/JflCjxJtHYYa5uCzmM
F0UVv+ljDXJsf/Bucq/I0e9e3UvJ1lYFPo4rCrcCUOBgzAWQ/vLgW1KXdJoBh12A+DrAeE4QsFat
19bK3tBPtqgVkSuOxsVYQ9yELFjON8rM+FUi7OQg2lezqYAlD2ivKSumW5IRxUsj/6ZMh7+ndUAX
PJoewEOMN+sVUkar0AEZTQiOy+yOMjpiQJ9c7dbNg6vcQgb9++K+iJNc8+UBMsbY+mj75ORHkYsX
4RMC6AOaFB1NEhHx80RamLsG/l3wcF9xFPXZUNkzRSsPyrMkuST4as2HZnjOUC4UJot4V9RSGONR
ik71QwupaNRzYzfsv+sxZoj9mh/9LUVe0x9OkfHXyHKMjkaWAGgT5BXRsHa5pGUY9XJMRUrKvB2V
9ji30bYbzO36znF6mSFHpY19MhYSVPOXcmY0pDUVDQLVoXNM7SmIUHQFOx3aITw1+ESJC5kpCWMw
M1EvHm9RMQSAAkdxHAy2NzeWYzSdlDjrMqqhkh1tsuhFtl478xhYj7kWAVojCAV5XuwXLR4a/+h4
HfpFCzMFU0EQNxLWVAnVpw5kF12mbkI0Gda5iCuJe/kuZLEIDnsMAX1KsK568j3EDIcMs3BcAPRe
6iDaRHlxUNuxcuSS3Nly8Lq+qbwYgxJlAyIJOveraj2KaH3Tybj4SQquC/+RIKQCWM4hUuDmpQDd
IxLGnI15RpdmrEBYr32SYKe2qZfGb1W1GdHOuK4X/Sk2pljqxVy29dyA1IViMnvlVU2/gcPoH34f
ZXoggdEoht6gS/sI5DawS4Lfb0j2pIT9h5pJ3r+IIIARYQgbSLgZEaVca6RA0Q4c9F4Kxm25DAXh
AYf6Bicac2b+I4IlnMxLOZPTBMG7dVdEbnkeD8luuq++6FvzyXS+lT8xLXxTbJqNvZMGRzusK0j3
4GqPACmmw7UtsO+w/sRv+yFGLti15NY1cmdqMLlC1DXIc/4Ut/x/QpgwATzmml3TMohGXirrkKWe
OttoStbcbLzLPtc14lrdQhgTyYJKc6qMHMLUUXIUcPrpoiCSu2YgkQZkGhxPV73PKLREllojuzkF
wN+B7geT29IXJW4E9s2XA8IFOAXQSbN7g+GKOKwUJWfb4bCT8cLZJGi88BSlEWXHuDtEMHABjhZB
I/vMkeQ4wXQ6uD8i15vWPMaYe9X+MMrEkfNnzX/8+y2idF9odwDg44pbiMwYUZFbMPlyemuR5JRE
STDeyv0RgDbIS88wVbOdpTYEmMM3C0pU1jEUXRkiGczJCVHlbvIYMiZzS+IHzbhFoL2+TrwLcKkG
c25KuZNRhYKIoT+HMYhvD2XnCQewiRRhDoyBKUJqp0FKrTXbrEq2E5B9WVtv1pXhXTyLFyb7crck
lbQDdQJ0BrrthOQlAbg4MT9z8nNdElehPykkiy7rIm6ISTchtIakEtOETEyCyMxd2ggCPm46cqkP
1XchpUJz5FQOWLY+mh8MW3KGCtd2qHimnrz0SuuFpMXGTaj9ghVobnsnL6Jtmsa3dTWKPka0uExE
n8ppk+v0+d4dpTvyND1ghjOm2DqK5ZCdfPD3k5dv4hf7TTTbnhs4LZeBuSEn3WjUKcZijzZ5HdCj
G83FNgXhqVWEx1HXHTivHfghvDD7BwjiReKAOeUh3ridTsGiQXQzjh8VCBOHDQjYJlCcKE/rNvX/
6Gkj7wX+W4yQYvSsq7aYKop3RAeXf0gnLdsiZ/jFyoJDXI0I1tLOcBMjfioIOcrVVG7XP4DjofF4
wusJdzR61NgHaW/7oVYAZ+UGRYjT+TkUNqzLNYad3h9jkXPjqQtxugnYAlL6qGVcWndaDTExY6QP
7FC61RXExUaLnFfktphuloCGcgrNzSQ3jjyl+3VNOcf3QjRzfFO9bps6haaZchOXm7R6zX2BCM5x
gQigYzWaYUZT0qV2uVn60UgBIHH1EHeepG9isvX7U6sJ8FhcXTC1F701yFZijPCloH5KFCOysIy9
uVenY1i8xsPz+nJxdVmIoPHQwg+lkhkkfgQRebSJu5sKlKDgy53HPRENXKALz8SKaOz7owyzanM9
kDEpsTEgXs+i41S+jwFaKz7W9aEH6UoKWqxoKzhGt7Iv6TST+kZNZlx6qaP0DnHzb9qmO6sYmLsu
iPeWBgcZXu3g5EVz7i/epMXKJShOp0VIbftmOgaP020EwkHpEBwySOtEFVdOXLqUdgVIxRx4OZRk
1MjO4S4+l+dwG93YZ3kb7OadsauF40W5AtG2T+gcS6CPGI9lJXkdzhbUI5ig2qP+2A6CY8SzbmzQ
fyRcIRcSNSKj0kGCLN33mIvdHDLf+5dNWshgwiwb00UGv4eM6WH2ptsUfCDf68209d/Cd2n7D+89
Fbx3IFCC86OMQ5eHCWx/aj/T0nSQySNAkuDmRxieOetK8Q7SQgqb6bfKTpPLAQ+ITv/S6m6mnvL4
rZ1361J4N8ZSCrNyup91UhhBl5iAQx1TqsZTGm+l+I1ot/n8sC6MZwqUpQOZbjrKgD1LdgeaDFAX
AUU+1SpybmbjDHMZbiw0tApWjyfKhjkrdEwxmPAYh1dqyozBY3BDRbJHeXeK3zsR8pi3QTahXWPo
ptfQcHtpBuU49HqT98CvhN9rzbPzbdSgx1hE1sKDCoAu6Lcc1hAC9A+rA2Bt4ArcKNtggylLSKrd
G/4m3UjnUgT74a7cQhxjEWUSZUYN8kpXbgCFL0G6SmHighMrEsI8WkhLejWq6X00PFXDPm0e4+Dw
98a2XDbmVpWKNLAjoJxdxYACmL2mhujTF5gZz30i1AP0CwYNXDGzWFKHhz2iPlpuH7xmbk+TLIIu
8U4oiuxIX1lgoYcfvTQzww77TAWTuBti2E7pj24xFTsVmdu4IA96+GFrmWDleMECKKNp3xPYKDDI
4VJii4feENCUQjWC6b6vHFV6NNLAMSbJiQwB4YZIGGMJlQZoW6rQF1++KcAoOI3HZo63k4KxO9t1
i6ArxQYNS70Yi6BQQDuhHbL9eCuDbhtzfx0/3mSZ1/gtOlvuJTw510Vy7XyxlIwbqoekn/oW7z/g
bo9JTr604N7Q9FCEe+EZCWwERShMKwO0nTGSfsZTPJBwWYzARqvJa2W9EkDNrYMS7f1Q8JDkr+Nv
YWwysmizqbBUCCuDcD+kOXr1uz1m8x4iPXcka/6hmmPn2JIs6i7ketw/WrIMJqEcD2ZMO1gKw3a6
6mUMVGeObjA2RrBt1+PmQWy7WE+VscrOh9PtqYqDWn4LFb125MbAXTKdrXLcZLLmxXJ4N9pfZdP3
CvsFIdsublSnNYc7tXwORh0l1ciRMRL3HwyKDjUAqzDycFegTE1KtdLC2RzNYN80iAui9mc114Kw
gHsqUWf4Nc6FDvi9dAFKA6C9JuGmNuXnxn9qtbs6383fg+ntH9RREfIqlNb/ipFhIFUvVTP8ZxLr
7oT0B7HQuS6CKnG1WQQDjDZV2mRhpUOKbCYP+BY3wRRcH5xnWVocW0UUe/Bv7IU8xnrmYp7hynC7
IYmjOrX8fQ7fizFz5U7foup5MyvTsy+/WE3tmqlouhH3kCyEM14uGaU+TQLce6qcnmzjKZP9pySc
txZW9u83DyNc8PbHUZHBDnJpJEGWdL5WQFJRnTGtrK7OoWhmGTfFAEAmLJFSToPQ+FJGVKLsYY0y
bj/7s5ueg9ByMMUMHdq3HQxmjB01frLBt7muGe9aX0qlBrV49OGBOxEMaISHw9itVnZNdEesS+Ds
EhRCigjwcMxOZwFSFeAL2CQcMH1UXxINj69ICz660QBcqRXh2Dj2D8ClrqAYoeDdwl7ow2TOZtvA
/iXlO3gQPHNKDlI+ebbROFr8ua4Z58q7EMYYvzUGihoOEJalx26scQk5wyCoT3JXb6EQY+MY6jhr
So/UzAyQ16y+qOljgl72UPq+rgvnprvQhbm+h0aSmxL/3EgdX0AVsLVa4I1I5dU2uZk67QUDlTZm
LDI/0RLSvy/Mz5xV0g+0w0pCkdcEoCQrQOd+WNeNY+MXujEny7a7QClr6BaABiWzK2doRbg4kR7M
MeoA2BrTAHrEo3ZCbw66iwgUSQV+iBP8XGhC/75YrhDzNwuMHoc1WDuzPdvtdqxVep4co83cQmAT
/HUDWy3ooREfs8++NlMygzRw7qCr9bTmVEWinNOvznsmUIVCv0WwL760lDBVWYIIY6vt0ca60d3R
yU/Sy618N3wNzsAtPwN/c1Pu/E1SO8lH9jMRfQTvErv4CObSNJrapi0gyAyFTjc4RDmPhgvOKQuj
V8BI0CkuSrOmSCzfVf1RnfEeIemlVikgNa0Mp9EesuxrOZ77cHSCUeBEBBtpMU5EG6OkqWja1cTA
rWHa2ZLo6c53H3+UoV+wMMxCAqVDQ6gEvDTswRmDzRDvsoQORMPYl90gmpQiWj3GcUQoY45zBoEY
dIGu1nm+j4bE7SJv0N7XvQf/aP9RjfEeQ06yOpMhCUNfpg5ZPcXJFVE2lNZm1s4B4z8qPW/aLkKA
IU9AR3tm9Fbn7y16aHv5PY+9SXV6EWucyCgYX4I2TXQw6NBLU147/12YqhStGxMzKVWPuUYjfr8l
4TdpGvbgenxrS2O7vj28uGl5em2m7NViYFw/U+MuAx1NiVuwxDUBWHhB5h3emLmXq0dDROnHq3Ze
CGVcRlSbY9aZcMQwdPsQbeTSUfb5KTrAf+iqW91Jz/AheeutK8uNBkBVDvZ8A2Dv6xw2Ih9fhVh7
CLwokw8aEhWW9GmhaWhdEtc6fku6ymXXSiRnXQdJU42Oy7pwyuZfztVCArOEhWV1nUzvshqc61b/
iaGrgYjNjXtfLmSwPtaumrjWYBtG+tUkT3NwC2jCmII3XwOCXLBkXJdEBxZZ6HIwCFsjVKTBqtD6
jjOsPmgKqjW2NzbnLrorpd365nCP1kIS45JkEnddolNv0TzKhmfIG1KKPBLfAP5ow3gkLVCjYh6g
zSAhYOo3ktZucnWjlK1TKW5RD5jciMkggFu+JtnXoneHTnCyRV/AOCgQuCK2bqFlU3w3tU/0vayv
IvfOWqwi46DmlMx+NlIN89dgeCQKBvrd+x0Orpc1mB5XiloaBAZCGE9lzLmv55iR7gYgsrRk15/d
IQBvYuj2olKUSBRzuMyhVudOobaIxJFE9+tLNH3pk6Mh4qkWSWKOmIY+usFqqKRBAlD6FEmhqzSO
OX6OInAF1/uB7h94aTAIIwF4GWRU8wQKcFoekO03qcU4O/OjNe4bERyce7oWYtjTpUZpE9BMzWx9
Q9daP5xNX5BX5Jr2QgRzuFq7VzqLvhwH+ylsf076Yd20RSowR8eIKxPE7VgpNccAqSTw5G6n+T//
OyHM+Zn0yh56uk5qb2LwZwZSjp0WfPmvhLC3e1bXcYs8Ad6luIdidTNLhmNFIg5LwXqxaYO612K9
oWksxXoJ9fco2KUiAr5fidSrEO/PntvMQcHMyipNqCaW4pA9CGaNu3f1HnOd7pXbyovfQGbqpa2j
e835JWgx4NmpTpLApXIP6+IbmIdAZQOBbNOYD+QbrtG/Rn3l1sU5ic4KOo3Xd47rXhey6BlYPAmk
SA0Tq4KsoPzmY4rpXKWvcqx53SBvWkK8qsq2hpl9XZcqXGbGSYT+/5D2Xs1x60y06C9iFSNIvILk
JI2yrOAX1pYDGMEcf/1Z1L3n8wyGNSz71C6/bNlqNtBoNDqslQsN1yPCzo121DBozKYNuLl+Z27c
e2Q/bfNjcFP54lXdPPLP+vB6Xf5ixHGiteQ8mkYj6TS/mXn/3Sy+KSCD6CqySTUNBSbiMJEk0cpC
z7/ymmFJziQPu6B35iCnKUCgFDIa+MAmZMra5NbaIZGcik1EpQ2zavq4d0BM2b+tUrqsiZBcSlNN
poo7H/ZJN/bwJNLP1dGGL5CZK8sl38IjgABzOkGN+Fi7+VZ7ihja5B4QhFaTx2+trdDc4k3fBE/x
G3lTWb/T71qXet+MbeZla1mAFY3l8kMpHGVs+dfmvaTtA62fzGjlslkWgYmRucyJt4NkH01q9KU6
n4hxalkY75LgGyZ8r5v9smP5I0OyjZbowaA5kBGl47coa1g0mJtkCFhR5B/CXOtLWTxlaEgBnCNg
/pGfOvctZQVmvMxA0GFjjAkomYy2m66KvLI4hPFeXavhL2eIUPg20Z6NoS95zCgjos6GbESm96l+
RYc2TCQ6YrDPYtmDeVevFeUWT/SJOOmqqALMn4421IvUD3M8OOU+zN3M2V/fsyV4K/CI/dFKug2A
hyGcPodWys55HH31NjoYuZe+Fd8rpu3jbXxIHiw38K+LXTTHE6nSvWAlKbpMBKQ2xhH9jOrwFior
ms1u4uKIY2pQQwEA4PHyS6yvUp1kHEWNFOPJ6k5L/BoYwfrg1Xxr2gObkrd/0OlEoOT1q1ZXEkOB
Tqkz6keCkNgNWgvNOOq4Bta1uHwnoqTTPDlFEg8T+gFbmjxOInQjbt+kw8qc96IFnkiRzrOOo1vz
FlJIunUM8C88ZOqdtTYIs4QGiwbePxsl+3sCBpqBzs2NE/cwsZ6qFSPhXVn4Q/4KakgnusFYXRTc
dPXTGAN2aEP/6S1tzzOYwCSbsbHPXUlvAhi7J3MBDJUpYzha43ey5h0X7fFEhrSaBloVTAs1iPm9
Hhpeln3azX/N5GvBz9L0yzVIgsXNOxEnrWqt8EatAqhkmu/W+EPTXwi9WU28Lb5hwM0H9DETJTcZ
NdgZUysX897V4+B25WcYrNjgoqWfCJBWrTdDMypsCKiabZIdAPG3Smq4dI8gPQTM4/nqQmX+fPOB
PqCEDoejNcZcPBVhc6AW+nGmNrYODcbo7rgK0iLdrLPddYextEXASnHQIwhsD+sCIWYQg0XFAIdB
nmz7EV2Ig36TrGVQllbQADeIATgW9PPKvTJgoVSKMjTm46V7ATD3uDWBHt7YXldmwRLQ54jhbBRy
kPaSyws1mAGUyLFSV8X0O+DTApUB1/MfiGHOpEj3RkdLe2gJpADp5aEogF1ephvQ7zzXKNUQ1Gqu
K7WwdiAVNAAHNaO2gQ7i3DSAsJyazmCnrt2Gfl7VP4xmcImirpRmFsUYSLQbM7rLBQuTDZIDYOY4
qdvFxbvoMDajVQ90Fd9qaYvA/IihRhgbbG7+jJPHmB2RzDJDJXUDR1i+Uybxk0rC9ynhsR8Z7TEL
irskJm85mn1ZN5HbgGcGU5upZENQ0n1SW2s4b7NjlS7pebjXwDfZFsHs8PknZVahRVMZZpi8DVkP
io1kurMaV0sOGX25vpcLpw1IaGhAmJESVZBenIsSGEQP6yTOXEzIYIii5YEbCNzR2pgEuKlrpVmr
hy2tN7px/z9aDFDFSS5YCzKlMrQ6c9tu6Jgak3rbFHm9Mk6xBFNCLAxK4+gBSQAbe66YOtVBlY8o
/RbhVlcPXeWH9FYoblZueeoh4bCt1AMpKlabPwLHD82PsNoH7UO0hhW8BKB29iXSEicxj3g8tJmb
vNbzQ6r6LL0SpLC/2m2CDOQ+PFoPoe/47Y7crYErLlmSbqFDDD2cIMqT8Zm6TgfuxmxJc2d/T/OJ
iYZozMZ71QX3acjm5b9uUYsiZyxHoP7g5H49GE7OUzjYvBRalrnDsKHtAUzd+PN9tHS3WBvrWipw
kS/cyP9flvQaMCPSxcSErBGQ/Fm4E13M6shVp7tm8gzjcQTCUaX41xXUl87MqVTJ/5GAx3k9pEBM
ypIZe2+w41tdy+vvQeCMt04TGfdaQKxfQT84xYY3bS1YStRgz1Wte+zHVKAoq2vg0lYGdU+1rurc
uqrRfVEYrSbcVKHaj7DmxO8jjiuqwYTVwFLdKHZBEvFvoTDH1CuVBnMhQWetFJ+WtIPFzAjJtoX5
MekBaZXoqrEcmKsSz23TO1BtR/yVTitiZquXfRy4p4EjZwEpAvhM5+eT9mk5asBWB5W6tq0GbePU
oT8GxspmLZoIiKswCaeDEwcP4nM53CJd3Ve4E/sRoAl+1ofWb6Wr2oSNgR4HGxq1gQ+Ey+YphQu0
3U5gjoXxJAvXKpRf7VyyyoaKWxP91AD+kJtGpjHuLKMFtYixAfh0sNc8YO+xwf+heRxN/e0j942D
PTIlZbrD4kO8B8e6n+2AqbYfbkZfbFvW+s/6sXwW7j/MdWN2/H8fJ7ebGFreK8rMezJZIBs3nlu6
x0eG5ra3b0W30u+9tPmnwiQb6zkcljKvBABEdJ31SqX+0oD78tQqUfpx/bhe3DfoS0QQDh8IyioM
ikmGpoGwIMp4DgNQjTd7rB9rRC5/L0K3NLRBqoAdQiLk3MbUoW8HmoyIu4qWuADmaVyF1ytR11Jh
/WyHJGdXZJNNsnmHyGMV+tqN7jteh74OhrGGjbgLfNX7fV2vtW2SHN0YKUleJrPB8qfG3BfaNkhW
lm4J1OJMK+meNq2cFHUPGfbze+RP+85LvmMs6P6ouQ/T7iFgWcjMY7QxfL65rt3qgkquwZpoVZc6
RLe/7Zfpvbv/BGb5Fijfh4dsO7hJsbKDy8s5zz1h0A6OVbJ6vTAwHt3iMk6t34N40NubVVLnRRFI
G6gYPgau0VdUdHL5tjSPo75CMKta4zbpVYZuCZRr19qLlwYigVxEKTBV5ulYR7IMPW0Tvf2yjChn
42h+cvEja9OjXsNFjenPSrNdzYxdK0t2E3hTeRI9rOzeLOLCm54EydLuJanaaJUxGyeY6Xywp76p
VOk3FsWsc5nGyjawzGe1clKmqtHNYEXKhx2nT5nWEh/wlMqKIS9dm8D3xJLgViN4GUk+wBF9YsyB
dGz8ajS/R+NhOe3IWifFmhjJCQRtXPZaATFJfhfEXhHctjF2YA2kanmDwQyORiSCME6+nts+TaK6
TDKXJ3a86UCmE9P4GI/jC23fQpHeVmnrlmr01hJlI9Jpb+nvKxu8kIEgxsknzD8/sWVNi0OemfgE
m3vhi1OwOGTp79Ev/XtdYW+9x5+1kdV7uu96Fq/cUEtR7EwaOoPI2Q5G+86Fd7zOOtNCZNmYINJ7
hbGxId9W0c9srY15Uc0TSZIDNHRwwRVzDFs1lkeT9zBsWTKoLETyK2r7fRH0K1WPixsRsPh48oEO
FcxtGFiTdFP42FXGHL8iMzKwLBlGr2rNfyjfILUCX4d+fSDDXhyIMTIbVRVYQZRwk28DagPq5K3Y
yEJzIJhC1XlE3wHagTwJg6kR2ywVRHcqB37pYRhfW2dTTUcH8Osg8NNsz16DpFkaCzqTOR/RE7vk
UQCKSgqZOhhr88TT4GqK/zrjzgg2pe5N5D4s3RGeSHkvdTcF+lquek22J/me5mu5mMX7E1A8M/4u
3vHAaD//GirqOXs7x7f5DafMMn8FwyOon5SA9fozCQDK6WsgIq3ureQGNYwAgCrloW39ov9IIz+P
V27VJQdlYhiEUNAbUmACS98z5MijpHg+WOqvqX4viA3wbgfQSqtTl4uSMNtrYhzSIBf4vzYNeFgR
SKr91Mt35hbhwwZoi8cOLaE7a/PeM21j30eM3ims3raAVWG5+xH6AJNyHTbcaH6yF3cO+C/Yrnkf
EWR0r9M2YI+FF9yG/ut1W126mi1YqklNVOUugsQ2qevBMnuEb3jzwXKm6MFZgwFalgGMM83Auxgv
nvPFryMnbzHHnblitHa2Vd7aubZTtHrFOS4k7Ql8yJxYQQ4VzuRcTJ+kOU8pcit9LWjEpl5T7ztg
iR8qtcw8o2rUx67V20M2NipxxywUb9fXcvlVZ9vQEUNHMDLJynDRKhXSZHik7kBA07LhcyCeVW0w
5y+YsRJqLK0qCINBGAQ0Y3BUSHeuFjetHSQdnkb9hhrfRcZUZW06Z+kWOJUhLWmCLuoynOZjw73J
Zom+01PAkOcb4OOQtamPpU4QlCb+aCTdOSgcizDm0Ciq8MKEuJIBXPbjPd9mjAM2Id/aII5NXWSU
j5N7sH6OuzXataVLyAZsKaAgAbGELOe5DbUAnkeOEJ9QTTgMrR6zuI1XzGRx405kzB7k1FNnyoBL
HDICB8ORoDzX9nodftpZvZb0upDkzLAgMEgVVR+cO2lBQ1UxSRd1wp0Cextp3NXtzEvqaXPd7i/E
4NQBIQYGjyY/A/+dKwTi6mgiLQ6eUu5596EG22zNrS4Z4qkIKeoqC2NEkhwiSjy8lOA4ET9C80en
Yn7HAQ2C/w8anaRpJY9llIlRO9UsrtNdM6O34WD5YzQ9XRezqNWJGOkItyXaj5sSxwtQ/2BwsquK
CeWN1C9U2Rer84rzb5OfJqe5Z+kw6zzSJ7OHNGQamvR94jYLs2+IncPirXH8PFeZ80st9+B3YNf1
nA1Alnx6qiQDQc3YVrjAJZO+1Pkdae6H6VaN76Pn62KWlvNUjGQkmdOXGImDgkHyzGuTpblbmx74
rSdzi6h5Raml6wbgB8aM82MB3FU6xmY3CJ13GJ2t3jMUvkOQesaH4Gnk7B8aMAAOqiL5qSOuAH7t
+fmqrIaAPhSSVOvGibep/kj+Aen/VMTXzXbik/TRqMq+nHeof5v6n3rtaZWbrY1uL3rXP4pcpBoi
PTHaHoo0au7qbc2AdHbdBJZcEeZggH9DZvKSC8KypEBtwdIQahhHCxARGUZz1qqnSxv/VTxVkYxG
zlQ6R3SAo63Rr4I6OgoI2wkQChleR3rB2VBsG5F4cb/ijxYji1OZkicnItEIksZwsRy0u+LY8Arw
FzdqtulHt+Z3oH5Ag//1tVw4tfP9gRlgQwVvu5xyVxoeVxhgxIsCI2LdjOeb/YpHNONUn8YaoNlX
RU9yERCGNz2uEAuAZpKNg3OBt1EVoGbimm733Jssy9iIQYbX6KbZG5vsMLniiaYMUHXlA93TbSsY
9QiLfbN2197ZS0m4088hUuc/yQOgTynQXRydLXHFC/eT22DHlNvwxjhEz+rT9bVeFSjdOLwHZHoe
Q/+IMMwnMcfjj83OhqjhNXDTfbH9uSJxNtMrK070c68y9VlgdAkk9ugDZwpL3OEQbx4mZPsFyJ6T
lZO59CQ8W1Lp2IRt32MaHvIAen80jlPnUpawnIl701X/y+84eyOVd4ctxiB9DXe6EqWsLrF0hkRY
5aTOvz6gvq31DWyMbH7wwxvKGoGN2jkDBc/KVM6CXQOdDbkqIPFTuCT5SWDxtBV2B1yQ1kJ3IBA5
iNOxMfE7m2wa66cDZPfeei+QMqI8xHt0g4Q9S+hvI55uM2Qx23pnDkdqPzfqnjhPvBW+UqWeDaTT
tdmry/M+fyp1ANJiI/iVfaca0bGYMnxqWvtR/6RlH0hfdCpe6cOv67Y3r/SZ6YGYh4C9DRG2CoRG
OQlTU/DJ1CFJ3TbP8ZaYzIYl6VSsOM2Lu2CWQq25eISb88J/AeOrICJCpwagvaZDndffBqqD1V6Q
b3+vjq0THTR7Bppp5LRzZzQB6EdQNFRD/l+GjO6kc/e6iIvQBrrMCMooXKNhR5NbgkWjGCnyfihN
FR+j8dxMoMJCWYBzJqJXi/zDyiHpj3QJBsl1WwZDM0QxJpNVoXIUVa+Wxo9OWL1SvgblPkdI52aA
d/pcakVLFUTJiIJJPShTYmeNO6SbWPFE8JDUXk9XjuCaFMmzOtZghkMqGuSMd9b4u6EPsfA4nVZu
yzUxkjt1CluMmpY2LhhYmr1aRz+UTpRvwOT/paFhZmWH1qRJzjRLG4fCdzcIdX+T0afRC6kP6Vot
6vKcYoMQryEEQKsKHsXnV4Rl1w4Nx7hxUx6C9qkg3DPHaM3aFnU5kTL//CT2jAaKEbs0aQAi53hZ
62z1mb5Amas0m789RbM+CDEITBtUENI7JE+zCNgckITUJNLMrtK6QfZfA9Og94AaXLnxLs/suTTp
OTKZbQjAcljEUDU3RtDVrCzqiBWd1mzQpjIy0gOHKaN0LWuzvKB/1JRiKUya2gblULMan4tMA50k
ZWLCu8FY8UoXkTD4NNCeRfH0B28lgPnOd860u7YREY6WcAJGGhtvyIiNuuInuM/Q6+RlDnV7Yw1g
d2lh0Tkx09Z9eUXJ+MvI5IlWwfibAVQ2QEd75tqeZ59hMYIPyV5R8jL2/tLyjzgpbgAvmN6pHcQB
dsdPrDsbI3q5uguMB6v/FkWbrHUR8/+9pZ6qKJ28rkD1Ik0hkzdf/L2iQuQLhHbuq/ajs/YuuxyX
+FIRjX3orNUIPPL5Rg4D0GwdCwSLNPpmqahdbmtlnwjOYuOo6bh10BDieDaum+tqXnahSYLls9+X
AVEKCO4CcVSr77HzX158K5XaBekk+uFwPgxlPzYA9SDFliJAzK1222XGtg4xRIIpkqCIPVUYG4K+
kOsfNystX09oL//fokjW3ZQ1F4YC6wZwMNODJ0He42FFxkXMNeuvaXOjmIWUo1wnqaqKBNUIGQDn
rNhIMT1Vh33HOpK2/tiKOzw/10p7l6UiSajkmLrMntSBY1p6tPNv8dBv7bD1CtGzKAIfNfpGO5Td
4vKjQIU6tn4byXRrat9SFePCducJa/RMYzpWgdheX/BlMzxZDclxqYS3AwLOxjUAzlQrb3q767pt
Ov4AsRwTvc+LWzs7dO3+utzFjUbPJ1i50AOFstW59Qvgn4cx5uQB2iV2lt3sdAcAdqJYU++iLPi1
7mh/gHcHzZIl+S3MsGUof+JQd9XoBl2KpqbOb5DTtkBYoJn6ixnmXmcnj+MUrsheuslnaL7/K1ry
YWaPbno6+7CWdIeoLPeGtXYZLK/iHxGSDxG9nrRFgs2jzQCUIxMuBGROpvZPLuNEFcll9ESoejxC
lRIpEC/ZoYb2O9qhhfZY7cROOO6D/uww2jM8L3bj07+Yyh8lJVMpRMP7FK3IbpRgOInGfkpqvx+z
lZh18WI90VE6oXZQt3Y9X6xOtLemjZM/UVw9yRFY75W6a5PH/zet5HPXUANdyVjSVPPq/paQIxl+
XhexYoByQiWOg54Wc3is5C+Dcb8aRC7+fjwnUctEcwZ86fkZNmoTwSqgRt1U3DfVc0l3179/MeYw
0XWC9Cug8eRQh2Rdbqc1fESjJsc+IczQ4mereCFmsatIetMN9ed1ibMpXVw/JxIlGygzopZUh0Qy
okjvjspDqeys/GfQrBjb4sE9ESTtfk9VnmCoEDCzzn0LKFGzxTDoWp/gojZ47wOQGIXmi86dpJ+U
2DRKOKAe11uWDnsQL+QsVN/VsXSbSV3Zr6UYGA1gc9sTil/AyD+3B7PNgyDPqlmpXW2+OaA1oZtm
jVFg0SoAAInQFyxAmgwzqSCbxB2CpeMk9aoGDT9pibu7djW+Q76JKfnmH4zij0B5FjpscrSN9hBY
5ltHv6tAdpT/Up0XjazciYv7dSJIejVzxSn5UM6aAU2GNN4ILLfkU9dcOq30/XxxSMiGjrwvug9Q
pUT+RLK/zB45H8MGIZ9goYvxhwNxhw0ZWbSLWMeSvXXbb+7iw8dD4FG3fX+ub1ovvbG25UYwLLmL
/PvKkbgsReOqPvkmU8r/FmpfVQapQcl7/674/GDsmpv8MX0DsN3NdBe/RfvJf0xUZj2UNxy8pAjO
VyLDy3Tl/AnzmA1IEsGtJ/NIJFUBiA7a1u6IvODB2A5e6IFwqHMbH6M3DwbTt+FKB8VljlaSqZ+f
mjENgH3gQOYnn1yg6r2pD+OD+l56H+DD8UYXjPNeeDBvsOo7a8XiLqebJeFSeNRTI6ZUdFD4MPfN
5H4wuslWcftN/2Bt8Yw9pndAC1tb59m8LszvZJ2l0IjjeRsUCcSiTuiVvsWAhp2AtqP+cSxfzHuH
KR65tT3V07flipP6Gve5JlvyUs1Y9upoYL0xm7GZ2Kt9P2w+nwhrN8TTDuqDek9dY2t6I0ventsN
IvQ1oNzFx8CpmUnhVCeaqicBPgHg3xpMrPGfJjZsFPfr6IlN9l5s7YPhr47oL667DTgnlFAx5CVH
w+iBGGveYd1tBrw8tEuh34J178YGYF8bEAnexCNao+LSzTYBSlwrYeRSvGCcSJd3vU4xnuhAeqCb
zOx8nY7/IMEE4IGB0hmot+Uhp0JJI5jzgBnpNHbRbezGqxWNpSU00VSFBg/Q81wgbmsi7eNIhYga
8/9euYOTbj5hOTc/xGvBfvE9fxlZuG/d9NVZW8ClC/ZUtmQ3Zq0ZkxZANk06YKe4XHghUgegeLx+
4y2mCNCHp+ESB6LpBQUR6aoqKUF67Rotm35QVs8U3/9x1Kusx5RZlQsGWTf/QIKkZ+N21SstRUen
4iVDASlalJFhXuORWT+G9+Q2Br4p4GIwJcgcN/nPwEMju/+5ovXSW9HGHC6obwx0zcvzIXHTxUHZ
G1he7dVOmZP8IvaxS14S/TW2vDA5dObKQi/eeacipYDTjow+xDxw7VYRSx67HQby7oHGeFPsk11v
MQIu5zsrwQUEQGhUJWMf093hN9Rurqu+YNQW3sYYj0GOFu9VKfIIqjoLhxJF9YF8y3OXZveFuUVO
ETxsANa/d9Yi04UNRmZ7nidH0xd40SR5uj46gmhl5aJLsNsOFA1uZhB3eAiBbea6agtOBwRs8/g4
Em2WJTdKpVERdaYKaHUU3TdOMf4H9JyVaGpRmxMR0iaKqEOoDYBcQLqVrMknr+nvu3F7XY+Fsw9O
kbmkNpNFY4LzPEwgZRsbUQEhk4FUKE/8FuqAUyv4uC5nKfU6s/FgRgpvBg2pp3NBXMuMWmmbCqzb
hwHhIfB+OxPAaIwrgHTZO+ltET5fl7m0Rw4A400DnQhoSJB040ZcxEnXVm7tZBsRFPvUrlbMYCnP
BbX+yNDP1ZqskIg0gYykQJcNwCCNys1FwRpjUzXeNDI+eWGzCfnK+PGScczc8zBy9K7QiyuJiiKi
DnpFjPEuCH5Fw3Pe/r6+fIumAdx9ULTgUKE56lw1dchHMXZdBWyrl5JiZNEA1mmMG/b1upxlVf7I
kdxyKCKUQxvIAd9EYtyZ7Z22hv54OW2CPXLQ24gMMCZ6wBl+rotiR+kQqLP1ZfnjFAfzoGv+Wk1G
izZyk+9GPk2Y1y7EMdfCfUWND4oxWk9MPHu6ru1Xf7oUKOJTAGygo8yCm15aVs0E472WDJXbpQNP
WU3t+rXPQ/5gp0PxYzTFoAMurbAzBk66xOtq4dyFSYixv1ZJShcOTezwy/OtAGUBOmgQlxwHp+5t
VlHCcxYBj5lTTAdGSjFso7wpj0XIm28WUUnF0r7A0JbKrehBDKb1kzsJfWtGHXXOYbRfI4rhHw/g
H+1jFCQaDLhigz6ACqHR4/u8nVNWQTE6TC+7aAOmkvx3Hyp4NDmOrvocffQPmijxci61Vj/obeus
Ia59tZhL60cxH2xiHgNccgBHP9/KXmmm0anGyhVEAVL4NyyxD9qLzUSnXe1ozBiBmRNHn9z6rZbN
M0CBWKjHb7gwvMxCRwq6TkX1PdE5M+sew8caqmnd3yJLgGt8LqfpSA/PE2SSuaVoIFFLC3usN9FN
j+6UPB8Og/123ZQWrtczKfMBPq22To5oLRVSaF30d4BsqUIWOuh3ZSqJpr0q6uQpAVMUt9EpAyKx
h+viF88t6FQAnYHmuYtoDoMIOVcdnFs0hhxTDf3PijgGnP/DNYitxqDYTK2OcaJzLa2BZ6SIp8oN
W/u+UDsPY9YhxlBWcToW4jSKeSzkLVS0MuCZfi5oKrW+s7PZ39GR+LRNUZ0aCaAU0PTzXHEEjRPP
dVdPtZ4Rpxa+3gr+cn1NF3zuzCY33yi4s0BZc/4NZTfG4Pma/RTipa79XQFfwLT8YQ0/dE2OdG1V
ucgKA03KrqanG0rKo2oFr3HqHHowYrvXdVrIP0EZ3PkOqHfm+PtcpzAYijSezbTKkS40nmOwYIPj
tOvBrDRursta0utUlqSXGYR4i46QpdADrbZW2Nyq/Jjaayhni3JQX0JAj3QhmpLOdYo7ePgJzCpg
5dOB36YjdLaUWvtNSYvBG2KJb9f1WghlQMqG4iL8KBy1DDIghiSaMEeHo55hDs3on7J+LVG2cJzP
RMwqn3iTrjFLOlL41b7MMWOqbag2ek1X/4NrxLA8xh4RtWCcVVo5HjlaPs7H2aw+q0y4Q/AcK7+u
r5Y2H9WLO+JEiGQGGQ+tGv2tlVvaX3UXNWFD8i7UvaZ9M9Kt5Qzo3XD75q6lWzToX5e+kEnGQuLN
owK5SMf02PlCToD6EeiBQ0hNamabO5B2Amv6LkEyNPTqbo2UbekW0BBXoztu7oiR4W6yDjgdYzWb
fNHvg9jcasPwHT0VNznvjqYpAFZi7i2jf72u5ZJFzhhNGMFE1x/c5bmWRcCVhNTQMh6Ar6Pnd5i0
/XvPPw+a/U+EFBimXZwZZDYVS40eOzV7isO5wXVtxnPJ8LFbABxD8sq0ZHZF5K4ScBgI+MKKemDV
2ujFtKfZ6F1fMHvJLvACQjQws+dhlPt8xUobGVndzCu3DbUyZynFhrEKIDmemiWVtelCi2ycrhye
AebZ3RVpmnipXgb4Swo+kkVq1IzMVsNaZ/HQlDZrhir3VKtSRrcKYwBGgrbtVkEC1E8nvdjOsAcF
C1R1OAadPR1MNCW/DZMeY3KcBuVbE9DMd0INkKEYS4iOfV1Nj9Tsi5c6ptOhQ6+b1zXF5DDkTWyM
ok4N/qlRFDHgAImRWYwjufHDAGtj5+d6nu8UoVGPD2Hw4PR6ibtSt/tNag7CtQqz2xrlQMGlhXkc
lFTCB0A/RxtVKwPQRAX7JFf0va1YgLmfjI0o7HEz9QVFmxod76muThj8UMyjVeK1xcK0zTPfEIn6
aAxEAKFzMI3dONXT61gRLWO9HRcPxoT6OEuHsAkYiOFT37HC7mVIB23bllnyofBIc8c2Iug5UgI0
Pl3f8aU3L/qpEFTA0WFUVX6A6hQMO6mNh6Fqm/YxCsriru2rZg8SaPMVrW1BzCrRDl6hDM4dIFxj
wYZ47FaO0dJdBYRF5GEQWgCoSnKGABCMVaHgK5pYZfnYuWb/bDj+WK/Eg0v3/Kkcyb6xgMY4ZMi+
OBUH2e4mpwlgiLyyf+46Z2Vp13SSXAP4cNOuSRC/qFnEWoAXheh1zvyyXqkeLcoBJRx4dwkegrIv
bzltDL2GTkYTernwKuu2MB1ma7vrprLkTU8tRdqjFDW1orewR4i/jkNiPyWi3V4XsXRPzPM0yCgB
IxvwUufup8czrjaRgUWHn+ZOLUDfcoy5hACQUtL8M8cYTxA7+4KslW+XzAJ4JMiUwfQwuzj//CSu
oLRXOmNeQqEd9cjNFc50pBvjdIfS3D+YxaksKWWWtfGQ2R2WsQD6OQPla7ZRiPrSpGX1hFZ1419O
1km0Llk8z8qxTm0kzywafBK8fhlH61ddpQ7rc/vp+v4tm+Kfp4Fk8iPQUkoATc2hLSglOatI4hf6
SxCuLeLlhmHgee67QAl3rudI8UsVgfgTnL2Zq6VIi/cvBppXuPWkmAaShCs4o5dKocMDOulICiJD
LhtHFGQdHVMTAZIDKIHfiuZl00M7vP7t0gFnRJshMIA1a2KQ4NwER6sHBEZuzSAOw2NsfIIw7rYQ
jleStdbxhchzJm+aUSnmnOrFI7I0OcmEDVFA/vGG9tAZyDTtKK5G80az3GHyCSAT4v4jtm9w7/69
nkgK4u1oAf8LF865nrRF/bnoEFSruBFDe2s7e0zYIxG0xtlw6a7wEEE3Bjr+TRNnWzIRx4jSgo4Q
BFhzd4zbu4Gbj9d1WRaBWAmggniSyxigeq5WoWkJ4ZYj3yOSQaWiK35cl7FkfTOfCWDokJm+aHrm
YRs5ZgBu88n6dABqYX9UJTg7+hUxlwGmOm+JCsuDpQP37nxbeBsnPfpdsVrmTV7S28y0PXDfrmz+
mhTJ9wGVqDe0CFLQbbCdouoYW+bPTGQrt/zimmGqHusG2BogNJ0r00RWTPMOYjh5j8TnkAasrL1V
Mt2FxDoW7X9yMJBzLqcgTW7FPeSkovaUcjsN3438MIXI5pGEWfQux4R16aZ/3wd0Llcybb2kiGaD
Wa7Z+CDrc0VHcVk5fjegumw8IZRy/9oKqQoHSDASPJMUS6dWDEHUDE2CGJmaLh+QwUX3UWC8BsPK
03th684ESTcIAT2QZowQVBtp9owiob4HkmB+M1bF98QO1waRL987KooT4KynyKhhDFTSq1XA3KsZ
cBJ1kbyqJZIJvG0ZmOgY4tFbA8ACgan/w1riMQy0BzQhORfYkomtKU4UtwJtx8TtO3Rfhx4VIwvK
v66/YJ4WCd4v/FfcXJJyUddXpWPDdQCp5+BkImREAyKQgWfS31vHKfCDJIiOatH1CTQagWIR6S8d
fTRSP6rWen6Xbq4zhAnpkhyCEA14GQQFk/CSZHKNflPbPhndghw0JFCK0C0VrwavZDvdRMaKcS64
L6qD1w9bhyk/S05jCJrPuKAAuKBgGtKUxNdH09f0fCWKWghuTsXInEaB2WqpkkIMD9GLFXzvjfLZ
VHOv0bVdXqxZyaK0+YacYU6B8SU5y2goB6V3JiiF/VKL/EY1P6PoF+9qL8Ro5nVLWbgxkSBHHh7g
UZi7/trgk0BbU2oVWLxQzYjEg5IZR7v877qExT06kSA5kFIdK55RSLDjzhVom5i05slM0s11MYuK
WBYGCg0KizClVWsiMWad2sNxOPxRtYdnI1p51i0bO4adAHGP4VEq5/rzCP87yy0Y+xA8BTNqcf5i
A2HALJjzLJDa7x5t8/+Q9iVNkupMkL8IM3bBlS332vcL1tVdzS42gQS/fpxnM9OZFJZY93d479Jm
FSkRCoUi3D1O5EvGu5IWbHN9gUuBGF1IFECn3AOl8cu7jeptHRrDQN3Uuk1NvIz4z6TzQ3lciYZL
EViDntC0TEsFTeHSTmMUXFETCP6mGjlheoUnStMJB0Di7HzTo1eWFGt3zAL0D/gosKPRF8KAGNQc
Lm3mI6eUT2VHMEVf9UjszKToPkiuHSpmnGjXmu6ox09mQx4SLrhjZLGya3Qu78Oi3hl6owUVq6ES
pGjP13d9snxZFEaXCuFlIkZB0Glef2sqQ+HJgFZYw9ElbF1UZ6M6qIqvEJSUwX7q4hU/XvrM03Mb
SBw8CfAVLrcCfHEjMZuIulAXccLukxCUtUbwDVY+8+LCzuzMMj+rJrFklRLEUvpnJu56upMNgWbn
trJPShVU/B/uPoAeUE2aTg8qz5frSuC8UshjpOZWimISlCwAFWsbZWVZS9Hm3My0vWfxTGcsbRUL
22fad5yUDsOcEst+uu4US0cEFQN8pslfgae4NGIlbQFkbkJdRdyE8alodMciW2B6GPXj4V827szY
7EPFclO2RZ4i6uiyU9cHNdm0ebWybd+F6aHNALQVnmWTipM+r2dDOw3qORpiW123jhFrDjchj4DK
j8NFulPLMDC4DkA7KiRGmrkKhFUNesow9qvHFJ2+5k5t/DbqtdGOS16KdBIUdOB/wNideQ3CfMjT
GA86yogHQX6c8N9Z1W5K5ZmO4JKcqsK7/m2XHAhlTx1yUmg14dxfftuKSAz6jTm+bV2k21rOdeBL
YnEqtdz8F1PYd2Tvtoz21izq6fCjkNpYXNmMJ3uANKKQn0zCH6+vaAFJDmIhrGCwCMTGv3NjIA9W
ANCOFys1NiSLn3uWnNr+awh/aZzvrJihNd7JLnQAH5VE+IbaVJ6kyk5vdGv0raXk5vzozNactVGL
6Q04OgNk8QiYsxizF5dHljyr/b9E0j8HZ47h7wGu43kEU5HyXllbkd036lNd7a7v7mK8PrMyu5ZN
m2eiNWDFtnZ29TpUt5gJ0vOVy3/pHEwskwkLJ0O2dOaVeoS+VlLgFRZpkWd3XzKKorBGWsx5lpIA
PWDXGtYS0aWjYKP8YAP6hDLY/CgkaakWDUHkQRbv28DnpKjRW+T++gb+x1mZX7HnZqbM7ixkM6VO
O8mGGQndyucuM3oArdqEpX5vkOFRx6C6MAADnRoO4A9d4VWK3f9ArOJAdSgRZspZfS65SAmU8sFS
JfYiOiWZtEYBk8JAAsB+giGGEKndlOSzGEb7oTebvEIlQLEe0zC174UJbnxfhO17jb8C0T/g597y
2hIbFgPfGESS3jMoPGHEthMziEzdNxyVLg+HthVumtal5aqanAU8Fhr1OdA7bUDa3HT4OGpe25Dq
rgrrsQCAPwdSuasYcYkwqqCGyFwRMUyBbPWSguQdd5UN4SNe39gNU0bHNAX9JXUkeRvkDEI9CYG+
sYPR6XhVCR0qOrSto87V00o191lPNE8lkfzI616kp04fzDslLmzhYy4zR4dFqPltpiadB93vyHRi
HfPC9BzCoJhEKYcvcWULcooLCAUCT6aRW/SEm10cNSQQaY/sYNCrVN7o1Gamaw8peeZpjeGnXdfn
G6VhZVDoVkWD1GYtJL4SnR8gWix+hHKcdi4XUuXHhlrlK5F06RCeu9DsmmhGPjZ9iuNRQKqqDW+6
8IGg6GNlT9d9daE5h34YxMXtaUQEFMZmhtpU1mNlKjAO4paW25j4qRwM9bOFaZRVegjJTpO2120u
nsIzk7OMRoCkQKiEikgDjfZKrQGBjav7qBrfr9tZ3EMofUBnDhIZOPOXx9Bu67GnOeygQbzlGLFQ
1ulzqpkPVcdXPtfyNv6x9d+/nx15MVCeKFMpeDS3ivUpD/dMT9zB+qFX/jj6bXafNmujJBYeGRO4
DsofkJpBJmHNIjXETKMG6uEo0tmnqL4r+akRP6P4xwDkihEMOLDJE865g+mDoF06peol2RvLP69v
8/dIfvkr1MttxrQoK2QxfkWfgUEQPjZD5lFZuOHE7nqNEzdZa0d+dyBYnDDn0wsf5ffZuqmB+YNJ
zKibgdpf1VKgJ9aOh2tmFoqvsINMDVJXJiSX5qpBIe/NKh9L3ITcfNTt/j7p42bLYntvaknpFGrG
3VjDI48lzS4p69q3gKlbca3v+YUC2T9QigCjxAyXuYjVCGRqlUyV2KRtT8hl401YWJ3HBok59jig
GmvE6t9HhWnlJjZXQeaMH3D5TUMFsuVKBqNFDTDsVxYPjtbgS0rvUvGjH24wYnIY1/o2i5/1zKh+
aVQuwjxqdDiSMMZtqphvLO6CErz76/66cFaxuKkFAUljzCObVz1kDA4JS71FPQDSbEVx09hPBbKN
AkwMwLH8oj0V4Zp++PdYNNmckDXYUty9M5ctANewuwYu2xZfTZu5KcYKhKCDrWG+FvfwzM7sMIbQ
3hnQi0Vsbfdl/skKX+Er6c30GS6zm8ulzHyjSe0OepRYCmvuR7l0xLA2wGNts2aOYKktMWKKRWQQ
WMdNscsS657kBwuzMJzrzrAYvM72a9rPs7hdVFaKFgsWQ61bifySWtMZxU7D0yVUjlwJnZapKyaX
VocTNQn2A8gILapLk7ZWd4JbqDCrTPfi4nZIbihQ5NrauPclVzizM580xONWG+QYdmKFHkyF+gyU
7jGPvOs7uGZm7tki7/VOhpkO475tjAiJi8aritVBc5Pnzt0OkYhAgR4iU0gfLreN17xKgLOmbpVw
kIAiHuqByrpkAKaRacUJg1JQM7Nq6QYIsd7XIELzYfGiP6gt5Jwd3kDo8+9XDl1BkOQ1xGXcRZe/
qOrtyk5kaPJGJhgITZG3blTz0O8q5evvLZ2vfdqbMy8lWqPjmYC1W2H/WIbKr5boHilXntVLZ+Hc
yuxgK7QdqyHElyT81WaVo5QYXlffA+0QyyNSzze07f9hXRYKTqiETMnTzGJUJVkVqyhxJ4kVBmkt
G/sSEp7obebGysdailoT/w50fFykSHYvt5C1OQNsHaa6ToPST3mXUNO9vprFiwXdMDylkE6DbT9b
ThxmKXQf0OeoRedEEylpq8pb1gca8xX7TjVjh3V/Db4BI1fRIFWOchdSwJlNSbLloRIoboMhAEAW
5ELGYVfoum9StvK1vhcJYQplekDo0MYH3PtyC0lm182YqBQdxcIZJW/sI0cx3xv1RPmeNs/Xd3Mp
TJ5bm1UJScHZWBSwFqNsbNGNJjPUVVqnTFZ2cIEVNZGa8R8kr4HinVNppLHJWzqtazBkzzJYoNmF
l0DMmbWSmxLF48Mr5ui5Qy1OYU6CMB1WPGdprfgBKCNDEXPynsudLQpg0ASGPGAOXBuExc/Oir0C
wuWynax8w6UzPmmHgnhlTxQL49KSBNSbaUuQ97ZTrYdSycgbJ+QKAVmm1SFVZg7trZFEHLI2aE/i
OYgc8R9+Ath0yITQnZ589/InQFnfotAUnSAtt73Fg0mHmd0Z1lFLd1wkDiHNytlfcly0fzBmHvT1
qStzadEyI6G0eVK6wvoxKshi7wqIqbdK7BDhRe3fMz0QRWW8SyafQvtu9jXVuqwwkQP0AbWz6kM9
6NYeYzQAUBN6mvgaqiAbxqx2FWc73YDzGxJkXIybAP4Uo2pmN6SR9FhoRlB9paGjaRwDEh5r2xH0
wxhukwys41vT3Iw1C66f1Gn7vttFNc3EsHsIv822V7FIp0dQsXKZ9EPS1QNFdYRGa73KpQCOhB01
CgDUNTCgLj+iCSlt1YCAsEvU2GmGTVneifTeLFBT28TmVm6PqhqMie5y5FLKeyGv5DkLDYX/OnmY
MD29uMHmuvwB5ajImS3JANtu2gfL5X5/UA7mjjr6NjxiQCAENeQD2akPf7u7k1lAR1AQBKht/nLg
UdgXXNPBsamtVyAFt0ppnqzYWFvetH+XX/HSzizHUIzSqpscdmLMu2/rZ2hs7kyQP1t1wEUGwLy0
UfvusU2gWsdbp2IJCrT58/XFfg9Plz9i9pF1UigJl0EeNgbttgtjN9FbP831o2RGGIxu+ejZeCXM
Xzf73YMvzU6+d5Zf9ZkKTd0aZrNGQ8avOZVC/GJNgWhtcbNzgpIBi3obVprctbAM8Qzgv6a9DeGP
PDuEYu1t8/1WuVzVzGHl0szqGLmj2+h+DJ3u2KX2q7wmILdoxcAIs0kDEDze2SejeSwj2oF4gwEF
sthgrg7vILzydv0L/Uft+uaeZ2Zmn2gYLYJHJ8zop/GNdI72CRg/cv09ezV37L56MJGMfElrp+J7
TMUeTq92QBQmYO4s50ki0hKMiMHpA09aB4h03/wmpkfU2750SO6JHtW27fW1Tn/z21LPbM4yn4i1
Ghkq2FREkKW/hdE5UwaS3rB4reTy/WYERneCcIEXDrDzHHhcxowUTYtDb1inhp66+NTot6x60cb7
Xl/ZyyVHObc1W1anSuPQlbClg7gam34VenpZORLfXd++tTXNrt9E0ZPSBAsYTNkclGj0AcpfiakG
KWWOSTXX7Cz/usWVlRkzkObIo65uomkXq9sy+iL9czKmjr12Ay35BdIzcFhQvAKLf+aLDc1lLhHo
wxgkc6z8xuR76G06kM8Dy+n6ipYC4rmp2bcSei7KzoSpLN2F5Q+Z7Izo638zMftMtKzAtDRggisC
fZU7qfpZ4wlz3cjil/mzZfMaiN1irmWoTD6XdDo6G7QB5NgA4ie0zFvFDtcGwy36ngaaDDSHga2Z
13ZMVlkNJrnAnlBfxjSN0A8QXsOHg5xTZ2i1V9P+e7AnzjCqtHi6ICv6liDY6N9EDQ+hu1E2QCzi
IoHua+zl+uM/7CUYXMgwgff8BnmOSqUBEZiAfEv5LkcJE20GW4rcak2MZemeRDTH8wAICXBIZ/dk
wvW0bUdsYt3/aKsDEB6OVm4ERkw0HnqRilhx9sVzdWZvcqKz27+oaMRVAXvquC25o6lexN6JcqLV
x/UdXFB+migRaCaAgWHiuT4/wWrCEdmxhfxk36AWobxm22qbnJp9/qy4reRA4OoOY9K/7G6bfUrB
ivmly+zc/OxUa23cyvZkvg/Kmw6iGaiufuYHaZN47TYu3evmvp89VFrAdgLjHYAiTPS73Fa1kKCO
mqStC20JIGg5O4WjN6gr0X7RCrSHwejCtpJ5LwiDaw11GFF6q9OtMI5m9NwIT7Jfrq/lP/T55Z2s
QeYTQyVRswV8Z/5CH7gyigIELkj5SU7iq/h/u1EO2o26hwpn5JSbVnNklLCceE92iYcRPofEq1ce
Qd89Fb8CU3LxvgNuEsSk2Zbqdoq5yvjbOVQLR09SnKIK4vKualY8dfpD35Z7Zmja9bMjwa0oRsMR
yxXaTygTFT3ms3yubOmajdlhMHvZYlKGxcj37Fi75s4KtE2PbU1ctu2CaBO7lZ9tqIMcwUt9Yydv
LF8/rb2vFjJLDYUXQPMnZsr0cL5cqz6MIZchHeNGL81PzKyGKNutuYkc6Yv4dAvJlJOyH1Zg3gvI
20ujs6OYGLZI1Mko+wlkuUeccdscE0fftYH00dwM2+ubvbTX52ucXbaKlcmx1MNcOhyhz2D2P8s1
xMLaPs6zoK5S1bodYeOl2lkn4hT3kqPITnh8tTH0iZ2U0/3/tChjVu8QdpcxdTKoDrvU2GnyRlrL
7L5fRRefyZg9ioeiJGGYwwR51F6RPnqVkzzRDVlxhyWZ0nMf/CYdKYNT3g3T99k1paNAF89VgjzQ
n3AW/HI3BN322fKpE21yJ0xWJUPV73nL5Tpnr6vIjEK9ndyR+6EbH/UbFqTvhY/X1UE89FuGM0hw
FuVdsrv5Le7UW8xf9pPPEI66Nnl9dS9mQa6UaaqFqI/hPHa+5sXHNKAQyw9sH3Lhnxh1/CJt0pvH
+MTddLP29lqo8lzuxCzy2cZgGNn0JYa96YcbC8XJw+Ar0A78OgJ/8xN0+Xtra6+8jab9ncdbtJKm
2wUEKPD8LmNQJdWDzBSrcUkib3JWHJqoXJHCXQoB5yZmEQcycLKYJKNcEJG3VRVtE5yWuqMr4N6l
KwqXE0jiFpl4LLNyANFyhn4qstGSGz+yuEA9pSAAm8bGA+fMCqihrlwkS2cUwhsEPR0oC+Nyvtw7
fQgtyENM7z0UdPPoZrTNTd/78biLgfoFE7nIVgLPUs5xZnE+5imsDXno+ul1VL5EZe2LOvno6TTD
tV+rJS8dTIwPnKj3FoTS5pcTKshZEk4PCjCGDlnEHswiw2y72nwSPHzooAOFkv3z9bi6eAbOjc5c
BQSauilk5IkkGu+AsvPMwvpppaNrk48B0x2yKAmGBkejHKR7s2xvQJPcyORZzqFnrfd7apCgyqKH
6z9rwbNQvQcZUp04bd+ev6URNdaYJhAQlQDEOaVQ7ySVZ+JBb611SRaQP6jdo8+Fko+Cae/zJwjm
6sl2WSF3jVMMDoFIayV5Sl85VTIECR72RCsVMGQHlIXGB2qk/vWlLp7Vs68+c+maAkcdFvgAChuD
sGtuBK/cMq5XPvSic2ElJvqieDzOnyOAa0OZTiAkFOLDZEASDZErp64p341i2xLJub6qhQ8ILaDp
nTrRmSHfdHlQmdyMcmphVXnxzjQaWEp9X4y/aQ9SjLGmgr24tjNjs5u7hgggqXsYC1uou9Bsm7Vo
p7lmfGjZTkF/7fraFr/YmblZ2GsAxDOaBls5hkC999xPIR0sEmnlAbC2qtk93UHGQepDhAOBASuS
9gMjviT5h5K+9taBSL+ur2kxzJ2taVrz2SOgF3ZjJy22sMxVB+mqV7NfkaC7HLyk/83S7NJtJdok
8vTiN+nvEuKrkupk7ROFPtV1O8tfCSRESDqg/zlv0EMyQCepYqOyoOkOYH83DMCNuM22180s3uaI
1f/PzOwr1ThtBqlwB1Ysk72wTJTtwCPNv25l2Rf+WJl9HppAeNfqsBizPUKEK9DIW893FdtAELK2
3q8bW/YFMMYswGlR6Z+dXUweHu1Qgn8zS8KUObwHwRvTIL4UU3UlUVlcFxrE6NYCHYVH/aXb1aZQ
tBBDpFAUhDCQ+aDVr0RIzlhCDUZxlTWw2VJUQlkaOE9oEqB5Ot9GDf1oI0aop43hZM1NA+m6srof
+rdG/2uZj0kEGjU6wK3Bg5sDkqmOFB/6S6iIRIqx7ZsIebSaJhtaGXc5RKSern+zJTeErAia/BO2
5ttQ0p6WpV6wCDrjTeoXanQzRCK4bgKFP3yNWeYKYSCMJcXkOqjuz6Ua09IqBiPLWtdCcWtvpGn8
TiKMg1UYB2goV7PsiYYS92UtKndSohU/WWmZbq+F5WNfWfFTCCTrfTTQ1s+ohDmCaWKgkGNJR641
/U3HFE4dNCexTZWW1T+FVbRvWS4012iV6g068lbsCqWS3NAqxacsScZDC076TZPbIeCrRbxV+kh8
JZ1ZaDci1ONdRKY8LR9l87cpWNl6Wh6ru2oUks+jMd+NckwKj9mZER70LE6PRoV+glOIwsB8jJ6p
gzeIwcQEBUnHjLHMLG0Vk9xUsGbDsdBjH6O3NOq0MmnxjOAx93PZ7H28JPvffSfsFvOAU+Ci7bSz
NTfkI90NiiYOqSIVxzYv+JOVjdVLK9XPUFW9g6l+K0oKTv0gj2PvMGJD6StWC4DOQlULwMLPPzrC
LHdUqvyhQ390G7W2Avy5Cp09KtAxhkRs0lS+bma8d4dCNiEjlmu+mcrpTsmp6ufKxHLXBNnDkySf
9k27k5q+3huQrdoN4Mz36DmIGLQL6Ff/zMJOifZ6PuYufnVl7RtmJqVf6w2B7mwsVLcYseUOUrYQ
8YLKmHqQN9mkCD1Uj3qTpEheM9xe4Nu/FFUzOEyy7UD0IaQ+a2J2jqW38ocAIQMKRnk5mJ5uRwJz
aEBvCYAPSCu3rvrosRtbZj3muegGtzeo+ko5K7aVLirFNSEWGXBFGX7JJIJaUKNUlV9AGe55sPHN
PIWGZglAhA6bamPErzqkha29HtX2EzLvYjuwrlVDB0OetdMIIprtQN/XtLZU6dhRqJiQum/RXsA4
i0n3l9YyRviVthUaDtSCht4pqU1Gp0sqVHg0XvZBR6n+khRRhgEQOaV7qZDlbRVmzVbU0MWxmhGI
VzB5dDybMpVQJ4vCJ6PHHIteyOzUaZhEFiOS7duY1ttQYvZR43miwnaUpR6RWbRlmKHwAEz+uNM4
GqrAsyaKX4Ys2ehihGBSZffQ4zYMHnlVTvpd32QA44hEYOACtAd+a0kfpU7bJ0gvelVgDmYkwqMm
SfmjTEr+halviT/YI6a68ZJtLYDSvmJJQMVPpNZ4yGgaQpjJ0O7rVpHcpEAd3NGw5sCoewyYGaWo
+QB/PlEdUlTRu5qm6GVVSWXxu5DSYt+EOZR6LJnl9zpv7Uem1tFdodHhnQ/tQAI50+zNyNWQbkci
tcdYyQkuQKCW/IJl5j1E0eTO45aUK0cm59WDITF6UCUz/V0aSJ7AYLLRBtShe+yDV4tRomZm9fyR
cYqRFhCe3ZsjGTyocacYjqmQYeXeXqBt4GEMQj9Uy1FwBJPh8oLjNikMq8W0a4xDlD1pBC5JYEw8
sT3bJD5uvWej/tLzBjxCRM/OyfafQ1R6tDxB5vjzegBfAL9d/phZrtLKctVG2XQn5ZCC7p8gleOl
5EMIzRu76HdZ/6wj4xiHSMcYc5JVsNTiU+t8N2b3b65IuUXFVMDn6T6lndfVmNHQqm5T6GC8KVsd
CjRmDkAc2rmgY7+ubMCUucwvMHwMVCvsCV7zDf0n1Slk83GBmc1nFgOR3caBRtuPLn8tZTDzm74E
crqMvLyKHbsSK5f0QmIFCusEMgA9HuTr2fIxv1wTOalhntW3BujxOCr7nu4pOtYrK53a0N9WemZq
+iln+XwpdSNhXYO5QFXtJbYvp7WP+qbTyO7Qv5jJRsT7Tl3JhReyuWlUOV6XwDbqSLovjWagG4do
5yG9wj1ojPwFlMjtOMoYaEiJWzXZgzT8uL7QhYwOhG9of0AHFi9bfZarxpEkjXkHk0mbuFyvnUiN
Qc7fhTm0HzfXbS3kWJBmtVBbV5DVY47e5fJ6Grd6pQ0oFGg/gUl3CPOuG1jyj3MD0/6efTSEQeAJ
LRjoWJ1gdple3FAevuVpNuC1lNcr5iZ3m/sImFUQgUXdAz272efSjRRXuDHic/WPDX+J09fIXKkQ
Lm7ZHxPzwYnxIA2VxGFCaMIzBVSz1qb/rizCnDkADUedmyosdM2n1W878vwPPWqoR6IDBug6gge4
xJefRRslY8gyBbl1EheO1eGuh8yApChvVK2Ofczuxzh2qpqvIRqWzhNw3uh3QjIQ3L/ZB8q0HFJI
stq6fas4YfEpFz5yNikGxzB/EvJKvWHxesA9BYnvqfBmzo+vVIhBAk8F4emDeqDC5LfNq3KDLGpX
/qqZM6zYW/J2MKSgd0NAq8CJutxW2tVdq01XY6Y81SX0ez8lchBrkXDJCsgGQM1DTx9hf2ali/Hg
kzX4R0pv28YdQuHUGlKIvwfgaUA4/7EzO7tGZTOeZDJWg2kLckm27ZgfSySqOZVXGrZLhwqaLhip
ATU6FPNmbiGkhhtpDLdAunHMrfE4ZGuRfOlUQZUKUWF6LuNBeflthl7WkSrAFcDdjpzepKCiiySE
rAta79eD3tJ0C+DQcbZQhoZ0uD3bOTw3askobGQlvnjDwwcw3wPb1L7ujocKs9TMxzAgPnlG/90Z
SqfZ05UixOJiz37AbD+53WR5TqYfkENyWuwp/crWFLeX6uxnqwRz5HJHbeiTiGyEEWmLtL/2T4XP
PjHAbZMH5q78GT61d/wVI8RXgBlLzWfYhWwGeEuoUc3rvgbRu4ZK6HG1jfMxbjFjJfmIFTfaPday
o26LzF2FnkzOMb9Xzk3OPqiGwTI8C7FU2e13yjbqPPOuB4HVV1zp3dzqD+levZHu5O1aB3cx254k
H1Dbs8FamTekVKMaYo2FoHZuxFF9Rgkp9ZJNuAWuYAMF8Rqjv5oNP7xc9+DF83hmdfr3s2t7UPKu
ttNp6ru4y2TDCdUV1srkgN839M+yJgc+MzBaPd7GEQw0R6ju9Yf0N31JAhusrV/XV7J4BZxv4BRN
zyxRarZZomMDC0xMvWFv9Jj4EoCVgbGx92yTvV63t3zy/ixsFmaiOEp6BhUKzN9rPFMxHB1SPDl/
um5lQUJGwxn4Y2bmkHgfV0TpYYZ5xY3hyG7tv4HWJO/CRzn40W6TlWUtkMMuDc4iim6KpO8xB9vV
fgLQW5xG2VW50721T5iNpa0tbynXR4ER7wr9vym0szembpRKSmq4BxD87K3dqO+As5ysW2NvrPnH
0m0KWT/s5pTg4xFz6R9t2tb2CMUPF5W1B+2x94B0ZMf0zdrFD+ChdQcrYD/Szdr86sWDfW535pfg
72lZhJaoq/zM/PiFeomAMqQjHoDPNlz1Rv9IJUfGSNm1ESGLvkOgH65DKQuQ9/lNaCZJHZcY++B2
qVxvW5qhWG2wYfCkOJV2ccmx/LFGI6jSjAJx1dLTx7GW2+eSg00WForYltpIT1VTyaV/3bH1hbhw
/ttmfs1Gq6HQTUBcoL2rQniulHhw3cSiK6PYi6lTeNlNiMbLL17LKSYrWgR5zaijBqg9KvU7V+Nt
VvRuRYEuKL6qSr7vjXilWrG8uP9veD4sGu5utcmAjQ9TJeAkDqiSb1YWt+jOfxY3n8wSm6j8TRR6
l++rI5i2KL/gmpSfMawx+jpKp/FH/lt2tLXm6FI8P9tTe6qzn0VZNpaxUpkG5jNT+YVV6jYK281I
gIEjOkaD1pFr1eZdW+nv19e7FG7P7c4CRa41QP7I2NIC49jzz1rak+r5uonFHdVBhVMwXkSBEODl
0mg9CIuE2NECiALUL41bE3hy+e26lUXfOLMyc/wukXQMfZ++W/LLqnbdGiR+MWuaaHV4nIBL+I23
T1OMNk4iZE0aZhpDBLZ2yI18V3vmzzqwd91WrHWmFleEJyby+olz9l/l7MwlRpMiDS9xY/Tqi8SP
mbxyjhc/PSQxQS6bWL3zbmgDLgHUk7CgrikBPhYQabrvx78X5MZjDshc8CDxpkMp7fLrcx4jEkKc
xR3ah5L79XDXZCuvxsWFAKSBdwkqF/LcwSLFYj3juOzq4b+3+E0IblDK23/x4zMzMw+zxgJ/d7rB
6xQKnZlThFvdfJGLlafH4nE5MzPbMDuXUZqf7tNh2BbVMSO7TvKytUfA9GPn+eMEbPm/e6bP3h7c
Tii0IGBFJe6YHuXmIyeejQmkwlfWBkcvX5h4NkJ1CyKz2pyAK+VGr/M6Zm73w+r8uvfF3qKOtsn3
iQdJ8dSxeg/qBtpKbFs+smd2p60+O0EKbSAj00x293xDbqUHvOdOZeeyE/OZy9677fUYtPjpppmM
YFOBxz0XOtblzhQahN7cVDkmo+FCWHKXNr8yqVrpJC8m5ZMMxv+1NP98Bto7Fu5hfL7B7arAMg9G
9aoMrzHdZbREsWHH0vuictpoDemynHedmZ5V17RG4UTusEgbYzod+zV+VB4gvxE5dCsgDeBmkhuf
5ANGMhHn+vYu+uyZ5dkdiZEOOBY0Y1DGA7zwoWBHrYM03k2RHkW9xrZawjNjpCxilwxoITAAU9Q5
cx45jTFnpMY6W+K1Jwjzokm2H/3hjmyqLVqOJ61yilv14foaF/shBPKE6PUACQohzUuzWknrzBjh
s8zrXxH7nfAx2r3HJ3s73q2YWtzPP6bmTpRyy47CESus3jrf3NQ3xmf2VZ6GW9E4Q6AHxl0WyB/R
e+ys1gOmtOJb+DkzPXeigWtlN62y9xTHdopNfiA3dPv+HLqQB19znGWfPTM38xylhwBq89+mBraj
bO96Nzn1DnG1h9yJXHLMT8XnGpB5SmuuLXGeWU0CWxQMS7BubxvpkMl3DXckE3gg//p3XLz+pkom
iKgQOJnPdcH7OC1STE9wExt0bV1xuP3Zx7vrRhaTkTMjs1CamQ3r7BQBRzJCRxEP6FJeN7C0XRPq
BwO/5Ik6N/MISFAWhRXhcI/o1rAhdscoP5XCdiOo41LSrHQhlkL1ubmZR0RMA1WvgrkuDZ1cj4Ku
OUlVUKzRoxeLfOeGZm6gNiKNEhUbJwJtl5ZOvTUc4YkD1LebA8B1xkd3kLbcofdi7Xyvben0Tc8i
WIXR76iow7S+MX4CI1A6o5f5tq/fNpVr3+tBvol2ox/6dO01s2Z5Hjuthmldgd21rR9FvM/J05AD
/LDt1gbQL/n++e7O3NLuuMEZgyED8MSaOmW8UTEk57prLl4FtmKBOzfhO76zwNuis9iUw9bUj6QS
QJhDlL82+g5jX7r0IMcYC4XJEFArOKbqE1Q7w3il3Le0oee/YArlZ59ShtA44VMVkxW3+fAIBIED
LAuaro6drs2WXtpT4HkQTqbGjzWvmBI5K0ZLIDVMhltV+lUXgbbWNl0zMfNMqWl7VZpMDKVyT1MU
wMwwgKCru/LhpqAxj8HnS5n5YdZjwC/GE+MyxYTT/Ecn+Y3qR+VvzTgBgezFg1vYt6JfSQMX7lW4
CUQboRmJFGJOTBoFz5F3w6rS1I6ifPbQEioKR1ceRQjIeBdcX+VCKLswNwtlfZnkObBjeJhGzV1N
qaezNOhBlsXjbmVDF26BC1OzYDbitWhxc3pp9YXfsGwftab/v61m5hpNLxFtYDDRF7ej8jooj9b4
SP/hyYiFmKaGmdpgNM9JIzWHFlQ5JQSCPwKEYyQ7uiaLs1QmO7cxp4koEgspq3AvD1bugSnt2VHh
gFv6ziDjr0a1Pw1xHROxrZPh/vomLr24LmzPbtNBVYVtcNiW9be08nm2z6ttmbyMtd/Gz5GxZdrj
UO945enyvWauBMyFaHVhfeaRkJfX9RrzRiEErbux/KuxYyf7P8R92ZakOLblr9TKd7JBCBC9bt0H
wAafZ/eIeNHy8AEQg5hBfH1vPLIqzHGu0Vn90E9VkWZuR+PRGfeOwP4g9UdZdCsnZk3a/FCCCD1N
Jq+rda8N8412wmc5oGizM1R0rqzrNPKZQkHME6YbRZM/RVjjsx42AUrdMY6ZWQrmcqmd60jt9k14
XYoIaV7+XeYoOG2MW2S7rhiNJ9i840OYVNaxEcxeApkxzTUSzFYMqExirDdQ4FYZvmOUa5hAiwt7
MNmZK2KbQAfXc0y2ja2zSAu3BbVOTbfzEpICJuj1P5kYik/wwoIWZh6O0sMxSnMDE7PKEzqAghhF
i7vjIpYn9FvETLekcVdybYAIA3Whg+MV4Hca8/Ok24nk8bio5RsIePt/TWfax4MX2yARQAUMGF/q
FIkzfmFs6wv2ikzMNUDRrVO6T2/WXlWyqJ6nWmwbXNQoMJzdetcYEqOLIbO5bzciAFnIHmWwWujF
PtK8G3OXBcMm2xZedGpf4oNznN0z87peK1JZADrA63cwkJkCKBMcyz7FQKyr1H9MzoD4ktk+aQJ2
jiYqX+2fk6AoPe0+fzBPohXTfvH5PRA+0wc6Kn7jysIuq3Rf9b5unjXcp2QT57eFXa6ouiXb8NNU
Z2dKDlXi9nJa820RAOBg9w0A+t1eBO6tcdtsgDGndnzlGV4+XAyoPQS1/RMVxufDhdUte6KneL5s
26vRbiTtqR569MCbfJFaIDxBVx6xw40dh35qEGB/J0FrvaCzbsUvXLxSByOZ7XQUGUM9dpMfhR6y
/oK6ACml6JSugn6NSGj5VB3Imm1szIqkMBRmTU/z8wtkZbprcd3s7Xs4Uolne6Yfb9tXLbgR6N09
fp3XpjnbZZ304AeIIFpzULVgow+lSYIKkO6ie4t6unaoFtK3AA78vb8z5VGIPGZWAXFKexoiy2vL
k8rZZxwYV/Teta8Bq+HF5cocF+1IBlooIOwh3TBvetRGYreyglAOmGWFcD2zixugSxhyDQ17Gv6X
N+xA0jSSA91oWSUwpygkhUg8xYCwAMOI7qyogWUhQFoBxRZDZ8rs9YpZ3SSWnjV+38AUBsGzqNk2
0uvg+Mn4KgagIOihRPEV2qLMjwaZg7nwgouQpyjgdcBAhQLNkW0qUHp5UWetJAYWQoMQhTaDiQgR
UW17dv4zo9dix6yQSGvsizh8ddP2lOjtTo+SjUjeHUv4GtiXHdKeSH2NEfTr2/IBfgL0IsAvoq97
uiEH82SGAKRkCeGFEttYWLdJN/7tPM5nETPThohB6HJE4W5rJ1sHpd96mgYyKlbO+YJh/lnO7GSY
OXbpo0BYpOdm9NCjUnOwb2oSJOWpHQk/1b9p4RrU2tfbNQmdcm02cEZAj/R5/fLSRT1b3aCSskX9
Wsa3uWh3jiSextaCBWuiZjq5tWylQgpREbM3w6DwKkx17O4VqtBXYkxf39ppVmicYzYU1hc6dTRi
uV1oYcu01M/EY5Nv8672uPNQZT8ttmZXLE/st7SZ3qjCpKawKpD/Ny5sVoGg5MSNYi+xVlTHV23/
eVazs46Igu6kCrNSYYaq+N6Li3dXr0+H6KnT1gje1iY1O/UykiVJJSalNZsYTB6J87Ph/VW9duyn
U/1Z6X6e1OzUkzxuJp4cONYqdoMy5Anqh5ubxum/haS/bFWP+nJFx7PUFig5OK4lF4UD8RcZx8k6
ndeVdwg36UYG4RaYejRQMA4vWn3iZrEn67u0eA/XAoMLdhmm+1viXFmOloF8UdujSOUZYNinZEOB
HnpbbNQ2vy1hAUND7/SzNZdpIdPwWezMUAiRU7FYMYl9RP1yFGh7DtCi/pG+Zbt8r4Ai3frVO55v
a+UmLr5DUC0TZIGBvNFMv6CYOpZItE+NmBeu0YDrN1BOtfLYLeQdMb0DKTPVglrw2DRqSBHVzgJU
dIgImuOjmj/Qgfofyk2odqVwPWhRt7s/foYWL8qB7Nnzl2dOF6NzAJWBDT1TKYTo5TnIwnZVbO+P
i1pUAAeiZruYoUBbFCFE5Vq/07JxRxQKdDPmSzv1cMYfjotb27vp84O3dSh40aY5xBnu98K4keAm
XW0cWFu9me60UldVkZpWrwLnVnGTNfvQOWXjykVfnApIVQAHjU7ILwESgOc2EdCmoDrzs1QLquIl
WmujXn6/p+4HMhl3X3ArSgSKM0ZgiljNk8GQ2+8LuBvj91GrLyyXbLqx+JYbiMOvMSQsvnYHgmeq
OkapXy6n1y42t7Vb+nKEImkA+ADD3EaYTdjWCjLU4kE8kDhT2mgURL0bm95XvUDeiDhbwb4PvLsx
Ss3PqL5SVzCd6y9vxG9xX3pzcj2KuumBFY3mF20Irp9xjbZqTcZMUeUVOrMztIT5FLsGc5Z7utLX
Sk4WT/vBRGZ6Ck6iRdup7axtiyDudMvnhG1Gx4DNAFqL49d3oc4EWhFFAg6bYJBRF/n5/pZ1aSii
sGzohJDjLpbXgn/n9TkN7xuTgmv4iVgnrbguopM6+r4ifFqvr3v2W/jsYgNVSeZxC+E0Rb/qGSUX
of1kiT34TtL0LirPDQv1NSuvzeJ7PvVHUGQ5YA7NZjyWBZgaYwgFPQ88VGOHvv2gJ2RTWEDWB4tO
4Qhfz1brBhYneyB3NtmhjthgT8bSGJ+PKobXD9xnztRmkI9OnfmGesyj1pfs0QL0xn+y0gfCZ2Zh
W6emM04mfAOmM41eyPzSsV6UQEOBc9o6u5IHYbXnzs1xuYtn+UDsTOto4Ri6UQexGtnUgt2U6Ku3
eLk1nMfjghZ194GgmbJBz09fAWMafoMTnSh4QEzLtzRxV56Ilfl8qPeD1040lhgKaxIzuNwr++Ep
Mke0+iJX1q4VYSz7zL/n9PH5gbAooWGRlBAmyLtRbAYALoQnHA3upeYCnGGrt9uh9jrckeNruWwI
Tk02+lRCBLLfzzpBZqhVckJYvA3KPsKO+8kQBlRoO2ZmIFOTe5KiDb+rTqguNhQLrY3OXQoQ+NR9
VOZbkbUnKyNavju/RzTTiUWVAYG76uAAIKwDQNbuqkv9vIxOLTB4OeZOq0GQ3GzccMWY+kh0fdFQ
B0sxM9xA7kytnGEpxvJ7FZq7xkaZ/mBf2Yr6MnM2BSLUhrhpMnXasQEQVPqJFWUAdLwDMgdg//l9
af/s2fepK1xvCY5JdNo5ifBQdL5rpPFWp9UmDAEcIQ1w/Na58EAi5felc3t8CRdf44OJzMxC9Ecm
wAfERNIO3UsnoXgpieFRPQgHtbJbywr292bNFGzFQS/FJ4epJGcNuav5sNOLG6O5ovApNMcjzv3x
uS1f/t8CZ5o1rPTUpj1OR0G5h0u/r3UgaAzD5riY/+FC/pYzV6I5BcUTMuJTJQNzNiXzQwmee93v
q5Mk8bO2DbrRQ/pgtyJ4OmWfTyGYhgEHM5W8OhPK4ucLWbiggCI6DOAiPq85WsDoqY0TD/elFT8T
xGIG4Xf5+ZAFFdp5eb+iXBccUsif+mSAfLaAM6vZgA82J88wLBFCrhGU2Sb6GQWuFi8ZeOqV78hr
9OJXoOoeayT1zCCNrnSVb48vxNdD/Hkcs+cEdMKAOCoxjqgZiy0iAr0nhkgPaF5dceDseDlx1IrM
r4cLMkG9hQATYL2Rmfq89v1I0Koz4Qm37mVK92F5n6whd07D/rK9U3GohT6/idnxs4hurA0GqBzE
hpAKUV24Q+38pmUA5TEiErj8vI5QHX58KZemBYRrNP4Dfhr4wbMjpaH+Q+8ppjWoSxt4HZnaAmro
uIyv5jJekAMZs3s52G5IwqntFiVxTMOxEen/4yxmKxerMuXDtDlZ5HcILKvLMv12fBLTIOebcziJ
2ZlrERlwNQ0inBw0i62X8o0dnjf1SpXUmpiZAdNP9TjTNfOH8sIcXmX/xLMbZq7E4Zd3xAXEBDje
8LjPpGTK7kOVYkda0ntNuE2alS1fnsa/BcxZC3isGKixIaBQd1W1y5zHiN+Rbo0w6usTg5NFbDRZ
oy8HuG6zSxk6MQgFptXiXWhKDxxzULxjwa1XW7T5U2hpyetIi+Z+5AI5qDpN+IoXsZCwxhAA8a8j
VkCdLz3lo7AJUyMqpSog0pc7fhL+sEKvtvzsZJM+Wn7u25dn46t55wT9N+Yhko1+V4DBHT+dC+nU
aRiUgblheh/mIPJmCRA4kBEisZgG5HQI4h/293YL0nYvO0+kl2/ce+3vd/d8lkk+6yumdTQqXRRX
4Dmyu3uyRguxqJsO5jTb3arRBLCy8PuReV4Ve9t9cEVwfN3WREwX5cC2zmK31yiDCJtdatZJyBKP
rpEwL94FsCmCfcecAj6zy9axGDhtAjKyskJL8DPcy0ECnoptj89lSQ5AXNCmBGqv6VJ8nouetANO
+ZTH7kAgz8aku0s5i3q/ZS35OSSRlCunbukdRqgWrElgjATu82z1EE5IzKZCoZubAvK7fQ9tNC1J
nHqn8yw6PB2f35LSouQXxr1lo73g8/yQxCl7c6IOoIPcZcyG17OW1V2cEMETDGxDHLx5W6gDdFcz
s/ECG2QIcnsDXECvAkWB+UKbu+Oz+dj2+YNioxEPIL1AQ/m6XXUh0rRupqZjd998IxdmMICK+Ft/
maD41iMvIATfjpe295Bf2FfqWl19B9DH3t07HjChAStxfDxLq3s4nNllLnvQfkYFhjNt4sDRgKMe
j0tYgMQA8ubBjGf3OZaZSXgDEebWuuQXcqdfN4Gzdy6z0/a7FnSnxYXtpTug++2zc5D98v3xASxd
kEP5s+PakLpEDgfyJ7S8ND1n8SWXWiDhaP19QQDixGHFtQAg5+yk5oL2upw6mEkY+Sh8yHSvRnlH
Rk+Oy1nUXhYEUHcqEnBmN35wykzVo4MocvSDdUA35Kmn7JvjQpbuBJLl/xYyOxh25GhlMwmhUCrx
9djfpd0jPBGvRU3wcVFLZ/BQ1OyAyJAb6UghivFz2003eZut7My08vNLdyhhdgQ4SHIKrYOEnn7L
4v0QX8FWNIqHGgAe4pvsV8oBlix6KOSpzQ1mFpkzPjZDXUlhATMklfe5mXgaMb0qeo2KF+r8iPOV
47C4fAfS5pPjbtojJoT8vNqjEVorViL5i4sHml4oRyRH0Fr7WQEnACvoww7q3uqemvDc1C+TAvEW
97uDCl3ll/3L8eOweLwPTKvp84PHOe90lbHJtBId3ZQIfENlbgCjuPJuromZ1MaBmMrJ3KwvICa1
ToDQCd5RWIprftbS3hw+zrNbNJZmqIUZauzy/qkrTnX34fhaLem2w9+fXZ0xMYqsm3p0jHpfdO89
+MJdteuytdTHkjZAexOeLcQBJmy6z4ulDEPoQPAGCs4QGH3kWWTf6Sesr+EQrajrpX05FDU7zlqU
A3ivxL4UJsKbYxKY0VPJ4uD4wq1JmT4/2H2tsxvgFkMK008zA/zvyZON/pj/RAjQ1oBsBdzuOe/0
2BLXbtxpKuSVl75Did9Eaz0+i0cA3XP/EjLzUKsQlVXAnkHTS5N6oxkHNkFhSWJ4UXt/fDqLkpyJ
I2NKkdruTBGQAtFuYcDSdFAnSfmVGPZc36D9+biYhSzphD2G9h34d7YDQ/Pz3gyJikmMfIXfOdQv
LedRUMej5lihfrH2RkSZVGbtkLrc2rX27bjwpQt7KHt2+phqTNlzZIFJPvqtVV2PrrHihS/pU+BX
oSeLIsbuzK3NMBqjHOdlqtEJoXLavAtoHZIAoMoog5OWc9JUPAkIq55y2rcridKlgw9vEQfGhE0N
3+Tz4nYO4c4Y47VwBCyHUPp9wc45a1Yc5KWzMqG5UTRjATh8Dp7QphpASweY1DbfkBS9qp0MGlDu
ueX2+IYtzue3IKZ/nk+pZB8Vk+1u6rXRe0bFmzv0TvU6ghwZbsRxactn80DczPZCiF5O3EqYF0B7
klj3UgHorwGPPLBQPRGDS9qNAme4aotxzU5aMisQiJw4KAyECp3Z1pm5wY0B1aE+RxyWurdFAcDX
tjyPEhJQ47UBGuDx2S5p/UNHbybQcduBNvmk9a0eSDJNFPqhFed7UpJr0SF7Wq7cvoUqnclXAOi/
MyHa4sn9vJsiRf1h3Xfo/jFRyoibnqgcUJv0NLYBLpfBXGsb4ZFY35TpG2pCAl22a/WOi3sM0HmM
AVEyxFVmei7lxljSDzCEpD3l6LDKbOaJqt22RHkD0IY7dS2iLDCi1+PrvXSWDwXPVDmS8SVCPIjm
DGEO8O19rpVeM6yYi0s3E1iIlgEyTLTIfEEHKIAQaNswGTRnN/KdLnbM/mmNazs5nY25yY2qAtDz
gvPGRi/h551M2p7SdsJ5MMJrG90qUul+nKT7zqhPUHW/jy11ZxffEwPMIyEIJUvjlORrDRWLc0VR
O3o6mI761UkVH77yGiETpO5USQ3mansjZOhl1QaYhcc3bulmAhP7X3Lmcc8h12swteQwWXNxa8Zi
UxrFj5HrQUdCYKm+qnitXG/pEUGZPeiq0KuJqtzZzOiYpZ0xFCh5j00R4HHM9pWEHygGfm2a8mLo
wRRApMZ9ACnKv11lippxNDsh+qnDrZorIjVktaiUhEdv/RT9dZe9jb0/1FuATv/9dWUmEFzR0DsV
Ws5mGRuDFiYErrvNnor6RIjvdfySFN9b/YXfHhe1kN7DpCglIDcFDin+9/NZEX3eKqg5rChCym23
Vchp9VsjujIsEP5sGZr7C/JE1lzTxRDuodyZxTEkianpXT01PG5fB/9G29fVlv241R5ZtYnrTfW4
omWWtDqzHDTfTHycSOh9nqg9psjGkBambzr6zDqnAAUznnXxEA0r52Tp+h1Kmumz1OoliydJsPM8
l3iF/twnPuUrBtVCFRO27mBGs2MSDo45sElO3qBS1th3Xurlp+ZNg4h8UF6X3Lfuj5+WlZl9PCEH
ioX34q81jBERafhVJZ8kKALcbO1ULm4WXC7DshgBkvHM3hhrR3ZUDhMSgu2DzO9+K31qeuzK+BHe
jb7YldcFnEtv/H58gktPEaKT/5ZLPh+SJgVFg2Q9TmX9MwTVQngRutvjIsj0G/Mn4lDG7MZ1emrK
RIOMbgueJvJYnvJgOGEndcDv5L3RBwBW8kFcEoTPqX+Gonn/P3FrD0cwu3upcDRTS7G6IyHXyahv
i2z0bRR0jOy6K6uTjwn/r5fhf4dv8vrX1Or//i/8+0UWqopDlBx9/ud/XxVv+T+u0+eXt/q/pj/8
9xdn39u9ycvn7OuXPv0Nfvwv4cFz8/zpH5u8iRt1075V6vatbtPm4/cxzOmb/7cf/uPt41fuVfH2
zz9eZJs306+Fscz/+Oujk9d//vEB//u/Dn//rw+nCfzzj1uZPefx85e/eHuuG/yx++cExGi6yJEA
bwDRsj/+0b99fKL/SWxkPSegKOh/k2Jzcokyrn/+QRk+AtAK2gddVEixiaG5hqE3fWT+aQPvAll0
aqNnBU7WH/8a2acN+r1h/0A48VrGeVP/8w+winw6ow4SN/aUwUHVBXHAozyvK2VSSxAF1Ylf8HAs
z+A6tTIoCpDv7W1Ns8EyaFSJsjynHsPstog7mV6mAxWEeJXoed+AjEImxisIMcrsBNfKFfvG6AzX
R8lPlqFmKeZN0Ici4kFagZdnI1ltuc+DSmPg5KehUV45oxkZ5wosmNq+EdmQCq8NqzC6T1Leahcy
az/iV1kq5bmFsrHKz2MHWhCF4PCXOykN54T0UX2rl1KdSdbmN2Yb1+NJ3Cb0CUs+tTVkhRVuVdhn
VwCKQ1lHGzpDqbwyNyQaYprRaAGOagLB/5w7SdXrQWQag/6gKzPllyXTVbGLMndKnsSqJh6g85CC
Yk5t0cDVo/w7jTJub0nadcM+ZzgMXiNcZNMVqOdx/0AQkwTjUFboBEUnWuvlRm4nqBtg6N7OkLfW
tmHoyAIEG3UfXqSN615k5pDdFUk8dtuqrPtzPe3RlZTEXdR6mEL8o2nG5hZJb2gXFdcD+oa73AQB
pLDZJuu1im6pSOIINEoM0HEgeura2EMUrEsvKJH9t0LYBZoz48qJNymqzw3PalEL4IVtS99i1ajH
JGJByF2F0pu4phAb2jfpUEkwamYO9cAtFHK/jI3wNQfht9hpXLvNgJOnwHJf1888BbWDK8MMcDOM
nkcNHZ8U0z2nRLTIcsLiFCEEq/RrKKMzgDhSEsRk5A9NzsVJUbD0AnT37Y2TkWELWup7IG3qT2ki
sp+hOarAjYcUaBRm+qJbuRGiDyDPBj9JhHvlgCBmQH1vnzSBYbTWmY4eth9pDT5ARAYGPvhQhQWm
1Q/s3cyLtvQ7Y3Tu20hViZfHFpDnea5juStAMQaVTOVd1slI31RuV+zQSwMwmzIBH4kX4uRejNrQ
GR465fUQDYblSL3C0lttW4bEQlc5SaYenjpUGxToRsTTaaOVfo5g076yWrP1Uzjzt+C80lrPiJl8
AqnECAarOBkfaJ9WHcAzjdjyG9oh8jUAv+pSxhrRPfBjt+OWRV11n5cxADZJbAGGzYT72kdxVAZN
Yar7trYd8OlV3AYGVVk22l7FjZV5Na/QrOhG0UOFyUcB4QOROz5ErQiGXhXvZR2mKIHilbjJNdds
PGA+aTcliDWdjRgodzxW2ym4pFWXfu+7LqkBeyOxFUSTxlnWiBo0V6EWv3JJGnXeREkPYJzYtG8M
kYQPLppdQXpvC77TrIg9Wx0c5KCqa/YYN3ldepWKo1udhVq30cEHc5WGDkd3cVXlPzPgHlSe1uIz
VEA4A1bc6frz0KHmfZwKeVu1Dnxn5F0IkPdc3iO+T+snDTZBc+6Urdp3SGaBCTvn7kWcpZb007oU
QwBshUrf0DIB1zPNbP2KaQV3t6JJUFxMVF+gt7OkqAd1Wq1+LXqtf5NmBXqyvEnc8NoqyizxRkNX
fOM20G8/R26Ryq8tkv8IMYbRy+3WHM+1MYP7AhqHykApQJa8sDCjw3biwrIB7KA5D83QoQiOkByF
OaKTVQaERiN5MGxN8aDJWhR4u2Zn+NUo2EuVq/ya9akhvNQqw3CDxLYpt1kbAR9PQ1cChANR1lNu
Wtw7TYfeSr1nerrVOIneiTPk5SbJCvnNBvhkfdqwrsl84ODz8zyUA9sWljGOfmHzOtrUiusAj7aT
qEZNuYlSQSZ6BUIqe2APJgFhmBemKqu3U6/XZWQmnQt02Y7s+SAI9UJjENcoVDcVlE/Kb8ArBQRa
auawZZsy/GaTRkbwF1xUvEJoN/hKp5yjRN8EqqKFbQMEn+mqeIPMp4wCWvL0OdN70/GrHnovKHG5
qV9ETKRbp+8Rm7bRpTEEZljWN/ZoCMQ4uEQrPFq48VRRoSMCC4o27bSgshh8XOvxxeEhe5Awu99G
5GsuUof0mV+7YfKjRuYm9kDeJrmPBcfY7V4bw6ACf9gd+N1YG1RkaqJAcLVDXjtBuVDfJpbY9Sjd
gROrHECoCz0DNAmo3GLLI27OgeYEzj4RJJGbP2LXOkCQhZK/sk5AG6XW2IV+ZULZ+g5G+SDLvDpr
YzDQgABvRAVd0zMR7Yo60W/DERSdG5aZVe4XgrYnqneIRORcdbegNUCwCzUV9eih6Dh8AilXeOWo
qk9R1jTx0lWsrhgyIXK8onUPUl1mhj0eXaMfX4FM2p/GjkDVTatqY/CNAVxsvhrRsAh7gcCGTajz
rcwH87uBHISJViC3Vl7UswokbaNLn9pUGbeang/QEnWM4+p0hbPvjRz8joWwzDLQiQztbaTZaen3
rkZjX89N/Vl3KKoWagpP1mN5Zl/nCkCq3tgimnWuwrQwwe5G1bWWYDh+BciwNpAhqR9bGpGbEf9B
2+JV02NPmbHxgKdLJmDRa1EpbFUdaNOj2NQ2CB/xwsuzup3S27IotjKsVBSgWqrFFwHs/g0Y/222
KWyqXaJ3eMy8PmM4NVlZ9CpwEE1778JU9l5UylHzzLFFJ5Kl1e0LfoOnG4Q9yPeQRvF10eqxuUn7
guB+RaNxmqGepfRZETk84MyK79yxieDeSezIhsKIqAIy5vUZ58o2vbB2C8eP0HHneq2hJz9HaxCX
5UAQlaGypIC+QFHJGAC1oLkxUN8LxBPgkOxEWrPSV4NdUg8URqiMcDgBAh4TAMXzIzSgfgPT5wAS
QMMqz9NWgYoNUfUmRn+7BgWuLNd5sgATCcCZuDYfZOIa4850yGh5eaON7bbuhwokiKqO6IaOcY+4
YgFJwAcVsvFaqvJxL/PCyUDulYVwiKLeurfjUZpeGWH9/UFE7rVwQXm3cYoW8G0DQDOGDai6SLux
Ko0pr7dhM4PYsSM/W20AfQT4/dhznYThj2ZojfI0sZwaTFYZaNu9hNXabWrIKgkiFqE1RTQKeF9G
IijzSNm1N1GkVeHpWGaac5LR1u7Oq5FNV0kZRVDgSRDnhqJ0QOCyA4WwZJXSvFp1xm2vlHkLEP7k
R+9kTuMRWYud1baZgL/FQKAWFxKnNXWsBAaHntf5NotZBDMX+ESNdQGLldGtaQ+JfT7GXa6uTJr0
40YTKXF+OkMU47EZDY21dyPY+UYJ3hNDd87DsO6iRxjMIt1xnef9OVGj6Z7SUZPytq6Kut/GLVBX
Tsqe8XobCcPgL1ZcJdHWGlrG7k2Vu+W5ZXJFb03FTeTvDH1cY8SYvMzffjB8DAoukwkzFT4QOmDt
mRfKBSj+ClGFQYaPL2gFdklXOtnLcXd7Ftb+EMPA+qcD+x7qGvWJn116tyryWmtK4NfQQeWwMtLh
znAa6E6YnCAlB9pKcW4XUghfmTAR9aovA+7E1f3fd4Mv4pdK1vK9OeoET87yXVO9vTUXz8X8m/8/
PWG4xTl840OfFqzrU6fM/+wHbwBGXrwt/MkvR9i2/5z42lF+NiXZkflEEOuXI6wRCp8WXLWoqwUT
B1im4KT+5Qk7xp9gGmJ46f9KJmIIf3nCJv0TcVPwhEy0VHCoEH75G54wfvXTKQUpHYHlR6ekIar+
KJ1X/aV4DYhMDSdoDOlUxuVQ6UVYXIEuppIqMHCfdWOLakOhTdkboIAoNA3xUUdUzjQ6aPjWIYlr
njghPIRbPc1LIC/UPcqeb3XFsvGxgcswPkoF+KV3YGrF46MlkwqP1l9/L4V0ulujrnL7UoE5tk+g
XQEN8BzHnQFQ+8yu8HksohS/kta6OgMlrY4Pqk7HD4PlnKgzpY1l8gx1Dl/xrKnhw54hoSxhDQz5
UNmXIF3vIPLXP/BUCbgkRjJOwxCU4zfbAv5tvGsLc8RP42+nabTSTsQ7LwdDnaEdusC3+0SDoMxo
R7U30fjWvauxzzhav1Wr5InRjFa9DQmPMQ0ilMKPgZ83G1ov1sH6k/iNbZPuNv+YFKKfKcSMLZ6A
RzRCuUO3w+RsujeklibPKs6keG9rhhmMtZZg0Dq2srvlLSiAEZDgHTqQ0jKW2KNSawvxLjKY3qVH
GKhFb2sCbfsOU652sXlWy6N8Q0NQ3BHwilrRINHpMc3Nba1MvGsFVPe7ZYeYAd5uu96K0qywwzQF
XvqtyzvsAJx7mTxbEXqa3qkrwHAQAJMC381zJ8UPFlobwYND1fa0tr2WlfgBEmcFnDbHHJ0YboAw
p2GjRG3AZyUpevY6mo3J2UbnAgv+65S01Amns/BrkoKHwPvdhEwA8e4kD3UtvQr1BoNXdqK797Jp
0wKpxBijA3MBrbcptXP8/8gQ0zl2bQwYZbbThlhJp3XYHl4XGECtu0Mb6Nxyc813EtxlxC3g4AOi
JIKriZH++j2jzDo0dLYI7UQyyExH2pd/fSHvzWnuCGWngm0TTdNrE1y2H6eURnaPa2WEjcRXfu2o
GPQiGbwCBbCj61VDjo2LPg54A9sYkzZRFyXeYSAmmealRTkmj2UKzo2LLOWKd9uiaKer92tjKsQt
hHkqzDLVZBChARV3AB2FAvsgiZq2I/+4fZSksYkKdh66wngMaam3r1mrYR7AscJB6Ut9WvFfU/v1
27rONSyE2Y2lDfyuj+XTEDMqgG6bUhS/5R+312EhPi8crQLhcK2FsdWFntUVCudyrGFiADgKjLsY
SWEAeL/YNkUk9FV84c8vLhrv8coiJWghJYjwHpDIPj+Foh8RwY9c+JVFz61vWKmeb1mdNORqgI3o
INmNwQwPOMmdMuCPJMw+NUlf4BOwdUBlGZVbkau25BU+//WfXNF0Yi2z+Dn+/2ukdLqrUzEMtewp
EXGQaIANmPCsBHTLrzGWRalVGyM20bsLSxCBByTCQfWzl207rdrBA/VXOPQw/Pk5ywHhEIj6Gxcs
Gwx1X+bMMMmHsRjHPDP8HPyo9umIjm3Mtu6oBu8uB0fPg4LLnKykc+YPDaSipQKBLZgqoOgxZnZK
F0ecW6bUwZUjRvQm/bUjrCwBC+INtVL4j8cnOut5hUQLcWbUHaAyBnkxFOV8XuYksVmac4lKhzgy
7bvU7uOS7IzQwIVzUTHDz5CDbdp603XUyZ/MLmaN8qQo4cWfI02ZpddhgZDAbW3ELj2paoEz4oTl
NNSq12x0CZKMgjV+beB4+g9sx2nggGUBVRby7Do4aq3ZwMfYRqZdVxVASxLN+pbAkOZnbYQw0Bkr
qppcOS2Q+tGAkIki2f4fws6ryW4cidK/iBH05pXXlFGXSiUvvTBabQgSdCABEsSv3491tbsz6oie
mIiuUdU1JAiTefKck/lYFRGiz4Sq6kM+btPwMUkHN0LMASJJvv77qP5S4DlmDzwu/GgPR0eAyPCX
ybuuRbKl7UDPd6c6ZmdP06sGX0FoJUFzriWy2GewBYaKSmHTxeXWSe19aJI+jx8Cr07i+z7NmGaO
s259X2ctJ14hJn9565mUG50muy9vVeaOeVIAD6SPM02tsBNYBuy17xonLH/JdnDr/1G9+scWQncF
CCq0KSOYpkPfL2sDkDmoRQv5rWntLr8sddA2L0AsGGv/+yj+Upg+RpGOHDk2DSTkEKl+fcSdp/te
gn8i8MgZhQ4ESwUnHJE8z5wCOBjqR51rRslmttg+7RM+xwYvw2WTXwopRfOibDvb7/9+Wf/YG9KC
HIpmrkC5WOb+umIOtNtvk647RToYgk8Quzz9tygINR6ogtTTU+bqKP0fMrlXscf/T5UYi2M7CijT
RDRlxrvulxmVjG6rs9nDJ3dmxb4FSfPd/TbuRCJ2i1r5YfJTl9zJuOf3kWjr5V3tD6OPs9c+p0AJ
2Z5Xl7bJ4/1v1+TYHCnaoaXJebXhcQxCpmi8D5XI9+6tTJp8+wqyMPwvm7OjHv3fd4FGIErx3CA0
h2B0LOr/2NSl7Ph+BzYv9qlzH2crxhkfmN6b3H2xxqtKT/laL/7brQ235NuabTVmJkoHWXT596f4
j8mV5pBWIjq6R0hsuKhfpvHhFlb1jetoWt6FSVo28cwc22xqvA8pdE8WZdGAtHyFH8HJs5tIpF/D
0Wc+eSEljod9iuX/6tTy69w6LiqNjgkPSemfm1o97rkZM9WdbN6kwpXVGoIylEEl2q0o1UzV4ssc
RjN7yf8Yjlf7j/98NPT5Odpv01s0iOP0H+NhJOKKjL4UJ2plcU3Dr8JXvqTrXSpH7yTNiJ69nChi
aXXvbf0GHB/OQ1s9ztHULsOlaYJJxuWazAShfbasU8cAtro1p15SPQLi8ULj3gVdSzRxSqc1Cj4G
8aBMBwZTCP9la7INhN4TIfBRFOzjfjcVQibfZOgKKjI9aWJ+l1BwS++3YerDT1lS5e2ELN33i4c0
Cy0tQbp4Rz2kwpquGlMD9F2VUSKzRp891Qd1WEJyk0AvgS/adnwQFqjfnGqZWv+3SlVL4JDt+om6
GB+3+5zeH56HPUneeHnRP46ji7z5LtetclFZbNE2P+WI3ehtm6oBfza/Tavm4+y0J/4Kp7FIinPv
C+qUl1aPMnsDWoSa7ZzCcFvfEKVJ9TeHgQkSGqwSjVMJtHP4B/h5WgDwdNI9yXxWgMq2rif3xxzv
h+sGx1ne3kdUXzywuWyQrpRjYPT3KF6b+utU6SF69optLcypYTfaEIz3a1WFp3CRa/XnIPtd5xT1
jE7uIPxq0Z2DauGhlRg1Lf7dpIt+bO7aaBHpx9zMfdOXzi5+/ueIRT1i+04fZ205z8bLvizeJLyH
fu/n5E1lOt/Zk/MY/B/Flg3xN7NK1SZ35FoVrj6J8PxkxvhhIekpU2edP5693aX2o6qThBnoDWkc
dXcclhPo9R5ulK4gSuikgrK3xHnfn5AFRvP/ONhwrP5leyKcIKTAXT6BXEbc+cuewACJereKLJjy
cvJ1onV7VVrRpvJpaQo/vWshQ7FZKjzNqisAYcpp3kHsVOi6sinnXHahlV+krPvpvVe1Ey2Ati6H
JAu6LKMXjHlmJAq+9mZaIQZTZWqLJ+0QuftwG/LxkxzJz/9AptnrQ9471csl0a0dlvt6ifb9oQpw
eX1bEMfYTxJfnSU/rxPp9Zu1xVrqLstcxwd7xhM2K6uC2G0tjYvIWrcQKyWEGLvFSSXtu22wd+3o
E7kloV4tKB8PbL62kAaG5a7v0A11p9HHqN2VSdG59K2N943gOzyW43garA6Cd+wKYzaVY2MmnEF2
EQ7xG5NWu/nbubGF4WLidlyfoHcSRi97baMHq5t6r+8wUMz26lEtgsDHtD35s9izNH7oh8AceYhq
U7rIJNIDWe2pCWCLrOKgKmDFBN20PiaWx8Xi95tmyk8rS7z6PEUtbg6lascmis/LtLBPT7XZmt/W
Yq1otRtR6CQu6pPsiCFWDLEZwdHMCZFiZT1tv/drwAh3Lhrtm8WQl5kTod7AU2+1idf3Op8Zs6oR
6/Houk4kX03akq7fNWImAp72XNnvxWtK5dleMCyTbveuP49JobFtievK5t39FOHa9ziKyBKEzmHd
scFXQW2rq3XLwgbfBWKQ16KqV0Y7U4vkk9Jeg/SEAF/qB+I+6MDXqLaSs6phb9QRu4ATNDYZ0mmb
uo/si3P2qdExK68s1hCHp/vOtjvHXZfXRfK124Vq/3becJyAbMiL/d7uueUfZplW+51yPP20/gKE
6ZqXcBpGea0F1dT3qK9JfxY88JhuDfH9Oj/f4tPajRxSupWLR7uCcEFcZJumgmghXBzfrx4qA0r2
gqCxT3cCWpoHpw3egy28Iuo8RablFwUQj0oxGEdmrvOqLIWOXDBFvHh2y9tqLUhYK6C/RJVTt1TT
AxZoPLZVCp447rCR+pEC8nvg4mpn/FSWEqvKJbfL26RjVp8Hqirqxy2ZC61rmpdbZK3mieg7bNgj
7m0/eN2fwh+t96H2HSlRDYTDmu+3nYh7DY3Pc0U0wV+kXoL0Li+2QWILYrOKdCOZGp8Vkw0TYw06
nYGfQEQgdyUfO2JZ/TpDHY2axMc00FP+SPmdaMNVTrbRKU0oXT1GwrCz0DGK+++7epVf8miB+wJh
YzmChCDSbE1eFzL7anKR9T2W0HL4KETT6zc2g6ILAwJuC9h3G2syDKj2Rxp9S430sHP5w1JzR5xR
5E/Lpohy5mHkhgwnGVo36n9Mxj7ZiI7kxAl2RxB5XEO/x+hmzmSIEZcSuZhBncKRieLxuOP7HdRX
/aiWEZgu8pvZ+9CNLc15kAZCNtfnIY74yMjx27+tinm4I21V07tmoF/jU72G3G5zuBO+3cfOBWez
d8ATGPUnTL9u52pn0wZND3I/zu0TtTxW1WzwSSBfqpz6QUFgZTsZ4sVT4yVTA10Q+iUceogGcU0d
cQ2Ddn+4TbJ4j7wpvHOtDNO7cPPj8S32nTqQ2Af14XTuU7MM9xmBjnwaX08HyUlkvkc+YPALOSZL
o4omdrTNum791oQqkh+6JNFRWw4TnVLeDzucA7+E9hGG9AI0Sc3CJ6Pw8ScLh2NpLikY12+AjGPw
XkVrH3xucrWrisO2mQXWeJ7K35F6Lo0Ejd3b4EPsr0reRftmszskiiBkmDMFvbwuYyJZuBWDeU8E
eQS1Yd0wyG5GzntvBgwmL3MNG+ZtZkKhvsRKquQ67hOzpBEt1qHlkGkKeqcxhJI5l+EsMSko68G3
89d67gq20Z+4iN775qVdAqb3iobW+1BEhbXxWfV2U/Wlj/Mpwtlv2dP0kQoUSzTyrLd9ooZaVIDR
aZ1+RTbYwzapl9n8LtHY9O9EqtJ6LmNY1+FzyPaWEt40R2ZP7mDkl51a+3xJRHQMnTlsa56iYWXb
qBw44ZcJKyuTP7VZK00LEWQ01VWZag+G0vMUaTdsrPBYlzqpCY/ZQI2AkkDQMclLIDyZvUtm1lt+
0uza4tzy/xkGaoGCwZw2ZCLlhuQ9u1Em/4sx+Z8I1K9YEGEIXD4iWv6HCc+vCAIUqH7KtdzKovAA
bH8iyCICsL0h6P8e//8j8SgOl+v86JmIAgvxwn8nZuDTUzfW1NOhK7H6rF0qxmR8PZz9wB0QBT20
WYX//rW/gnzIMHxKNHzrUd0Bf/rla+fWeUSQHE6bqEkzdL4dTzZZAh7TahPWclzXFWd0E+yGg/Lf
v/5XKIPewKAE7E9IycELfm33I1tbHNwlW96qMbeaAUhSBfb979/06/hmWCxQqkK6BF4VF79mm5Rl
2f0JyEtvrALu4+Aose5BTY77VX24jt90Ok3hu3//3iB+9YT5j8QuhUBKogueSFhLI+RfUZRxW2mu
Yae/w6gjsDiBL7qEfF8tE4GbsJHZPTrpwWtxSKs8GJdPntM7zJ0kl2miz12EI//ytAyBG79FbeTl
X6CLLYnAGWhdw+7NQmdxo884v2skuHlcTdH6mG0JFRvqreFanFZVxBmMDfZb+5L6Of+V5H3EVJ4m
XFouzs5tHJybZlzildJr5D11Llmz6gr95YB3ZZ4oTGQiSJlxcUX5Gbgcr3Q/cvWnzLoshO4pG5U0
MHSKmTKVb+LEjKRNYtWgHHXVk9I8HT5Zc3Ke48hy810FqWTExlAaMryiwqmRuvjE5pedZODmxZwz
ivc0ACN1a0xy8dOOGPFZpILBxEVZ9Pvv2brr4EPO35ftcluaMyUWAYHHAWll3z0JnvbFGar18cXv
c3beN/maWq9+BPFtqwI+E42X5pKCl1n/bhHKYt0DJSuIxzfOtwO8iFHsMFHvqZ0u6QcdNhu3tNfs
bc/TKMMpvLg6ABw670tfFP1pygu1ZaUDyUqx2OAIdMHFS5q+8E6x2xINUzCEqNac8mIXfBs6+mTb
r0zGqngxPnxTdSIdVXvyxjGQTFEd5w0vTFWQK9gLddJped+a2UHTC2XCGV/s/pziTti20eBdQpRc
y8cijLY6ONeDmmEnwplp1rxs+kpiHl6tIh5gEzZhp9ozTJduAlNcfJ9kto5hguDtsEMGDE8zibF+
p1wrxEc7RMX41RtUXHEva+ptBDVrMsC/FOlc9UPZmUwP4srpsULE5YhI0qn0pkl2+rrjqLirS17t
x+QTxmRAAGD8Ozu/52FOmp6KnQMs5pf0O6UQtnXHbUexZ5lMUS2Vfh+sZLMU9aomZSUHabdky2Oi
Whg7ZZ/zQOfTKPsi+MGWtdmvAB2tothW54uJLyRog3teiSuT/QUxjtX2ftw34arzXC2hT6waDMno
p/fYJdfFd9CAlVY8uek5yO6ZmUsX3Nl122kvPYph9/a7HUwiUvfCLG07vwnHSJvmGkHv8x2YC+BB
+54DTvM+uSkdygsoz76dm1Zle32qCOnSR0ONTyd43Hl9Wp+sjLLhrcJ7OpA/CM8t0+32kOFV5fph
rtuIiSUa8pDvjLLQf25UipsRZS/H5HqyRcy8ORk3mqPMNduG4V6gd0cCmpY3sEAz5/nbw9gWXvej
MjQU/JyKaeQP8WKqjYOWcpTXX+LDADs8rfVONeBhJqnkk9JmIHpIzOJt07cN7tcUvU8akfHpso47
tp8kt9NEEyd2tY35ykEwWneHoZRa/bdiqHIEyCqbUt6RdT2y0nNRr8f7HcEt6yIbs5yLWFleVpzJ
eJjgqKOPrWimqzjf0Gh9XNhCAMaeJo90KMBslk+yqRh4QQBxlg+8Xavl/DsquibdDLlzgs39V60q
7qKzOA/Q5pNHxKsru+b8SBJZMxROeUeYG5lx/eSPXl28g1LYSXmfUNJ1n9d5hz3QDOJYoLTHkPZl
hAxYPWkfIuV0Idc1i35nM5rpAlaFxVGoFLD3j5vXwudrZ9Ii+3Ib/9EKjOvui64gHiwbU/QOuNml
bl4p9x+f7ufV8dxdzG9HQITe0w/sP/Hxj9dH0npYaXAXDv7oF2/26ns9DA0juI1VJJ8yKurJduo2
v6/nu4bCLxeOAVGsfsxDfmxEu7eOvTtbPKCjopwIbJl6XjuEfEXmBl54ixxv8VB/27Yk7cuXq7f6
PKQsT5tZn2FUHyt8yPXxROYJdE6f2wpCw2cyCsmfbmPbrBH3tXbhUW8Hsz4ehWTvinkGr2V+IP6J
XdDk6/EnFWXHe/c4cUySn6+HStfYlwWir30BjIMCoG43k4mUaU05x2MqETYq7kVW6368tQdO8jn3
uohJPt821wWemqY9hjo+6LYxq7Y7FoOe5uNdEdzP153/oBNIg1sFnMzbdwX5TkU/kckxPSwBpXy6
3eGeYk2Hna0lffrcec0x1rdVlCG94rPRih/f583HoaJvixN9UnLc7us9jb0P5ZssP8vkU+55M6c8
R99xSqX4gjN8c5O0/VOnKgVnrvPDzftLDAYl5m+G3gPc4NE2ia+6HY8CMvxRwV9yX7PV16ZN1vs0
qlMtntJ4qNWnoO2DqS8JJdZ+PzONRfce/Mw6ScesmFLZNdkXmNYlwdRixnIswsWET95gOPsfEn/R
3ZcIYh9RwW1W9CvM/muREQE/trAbieCrzidZM1lV6PW6DNNRC9Spx+F75/eKUAdycLV9AggohAe7
ExbANxqg5oTFU7eTre7Fms9/9i4Y6j/XamKhotnxZfuwjPoglS+aSfzd92EPfqmLumfe3GCwSQak
MuzOpN16U4WWWGvuB36WO/hDtqxRNAx9ibLgSEzYK/LJfy+9uuum0wrFH3hibA3pTqjUUXhP4vVY
2Wunj01Dji0Jke3cUaD/CU7CRswZmXaZgDVXS+KOvNKtDSH3oCJ+97OQbxPeGhpgK/ix02zn3+M5
GbzxLjDskpCRIZhTzVTBURPwB+xn7yedv+IyGnrE5GYi9q5Yj6ta4jaaviY7AvYPEnImv+L4p063
ydkcc5+YnHuY5CpATGCM0CvsArvU456tolNiTalvh1tw6Yi2xsttu9wKwyr3Ykg6X2P0OGH76DjN
jlvdgrr4ZguToVDCfGh4qXKQGXnJxQBjQbl1B/m7wT5kJAetqEoy8ItTB4GVH8GIixW915izoGuk
mrwc8OO4OpV1YfM3dWbff65zp8fmN4rxGbuXzuVxIk2B9Kl7+J474MVVDWv4HIgm5OsRWvG4d4FK
yTtFSwjj8fcutrEXlGvRU54IwubgWhSvg2+yAF6G3etI/KEH1dVgGr1HY0zct46PrkHKGUkn0Rfd
20q4ekXDR5+i6TTaYMsjqOzQhxa8sexe5SeXdAiqTu2igN3MHh37YJ637AK5p4v4T+nXw0R8bHZH
4DgnrY9GfJmJqz7tOzUqRDHweaL8UuxZ27y7JUpj46/VtdFFV6foFMZJibKo3ZwT+bBwmQivabxd
NibIDR0YE4/vXIAl5XeideO7UqVLzVZNoMt4D4Ynnz2G/XBM1LmP92Z706uxo5sZEU0y7qcwFXoA
McLyKXtsWlfN4j0CiuNMds4zRXOne5MW105u0QTIPvQ0wXxQS7juajxNXlDX3b0nIj9ar2tDYSK7
wMTqkJoBb+3wSH4fvSA6fqxk+XUHDSiu8qi7NOzFUAZOkSqKaWjoPZ6KZluuin9vxR8Ui5DVLKVe
c6jMf3QYmTjY503qmr36O14zfSyaNre+lRVzI0PJtV7NEnRpPz8ZWUyd+OGi3DPRj4NVlULA8nbY
zySIsZ2dZf/ZbMCeMJeyS0UwYTHtB7FdwHsN3ErACUKZlhixHNOmCOvsPG2B2OhzyjzrU2jKbbiu
rn7rtPGz7c94LHSbPdSQkAvESVGQT1Pw+7DoOLVNmTVDTVhf5hy4ImOFNpNsw9OwzFnwV0CYXBUP
EJmCYH0OwI+4ykSajB+rS9qZCTNbgqkHH5PonWgfz5eWPVMcxkOg+roX031D0T99E0gEUvWZ9E1X
+hL0vbFDj0pr1kF0squM4/WhcTlKkIf8SJ7jU0+YmXnPfp5i6v9InUmiOWkaIfixzdD69XUUCR93
5+0rheiTDklVwuQEISPy2+dawUStp1I1k6vSv2A0Z+N42SDOkf02CqwzflCW2hw5eR0X+/3SeGpP
T6i+6urLtCYyDT7TO8ErvtSxDtvoDuJfrbmUNSUZfKKOl61waVJu6Mn4Zs+/d2NI8vlNpsL626nI
Oqx87hLZeh7LGLFD33Ouj2sBwpIZlcbd01asY9A+E4IOvENoM6Jqmftc5tGjAxJnUAc6ZEtc2aFh
oRamgbRvf9RxJua6rPNuPKxDqhQU9pIvHCwAaolF4/eg0sDq4r2SPRPhTiNuGff7NvIzUTyNRhV1
/mj8wrTuOsKuc+1vrdeutnnT5iPoy7UwHC3oEYwkisVxKV898xtUKZMIOjqE2gqETc5zvENsdCEp
no1bOn8/ITxcG4yzsvW4eBky/IQL0NtmeaF4sx7ooEuOhZzsCJLYJtoqVdfeW+tMXeMF7RwKocQd
ce4Iux/VYQwQy0RqIT8WX2KXjFl9ipyMquyk8mSndmknZYhAlNds3gdqL5LnaHs/lE25DhuitXJZ
aV7rP/cEMQC75ehWNEaXQbaCbWmZAr9HTe/TESC723l+yQrzbM2NidiGl7Up8j82308cHIu4wlxA
PfYV0DAdoy3Ov7qgkzBCq3C+mKal2Hjf0ohsnstuR0z33oKiSkSEawpNtZr7MP+emFzSJmlTwG39
51kEhX0/NYbKFVeczsGylmJoKrM9bxHMiCZCOTZrt3zuD/7cN2S1k21/Vyt1OULUvN9E8qJMEeqY
4komWaBwIY6tKCPDB+IYEfLwy6UYlYdkhN4xafhhCqN+bS6p1ZglnBHI9l7/gFzPz8wbAH09YU3j
11QH/cfFm20NaNSJIBDlik+rGKhZqmIt7vt9DcL+gujQYeWCaXHQDndpL4tOXUSe0E3mMTZVMw/n
WrEzDVc6ovY+IEU6+n543joyrxXkOBh0dk0W+sKgCc5djuA4GKbYzNdpNbILSkdZfA8u5GZ9VJxx
1Rp972ymbNjRgZCt8/YKtCcW7+t5WUx9XUIUvdnbjX0w8nFnEksVPqT10HMtuvKPnBPd1cTftExl
j0OUhBNaZsmy0RxJTkh003IXhrjvDFtOR1kJh4XI70SP5yT9PoVS8WbVbMcUnkx7RAlNl0188ESL
0ARtyEKWdIEKo3lhm22W3+EtVxHN+yQa7WkQ8/G7ZQyPl4eYHfOjqKt1+BT3/bip0zzimMD2JKre
fyM52rR/6trE4FDnHId5d60r5XiXgg3L5y6Gvf37UdvialbBpsoTS+TIBYRdSM2jjOelHvJS1FPQ
JqfIIA/1y6AmyAkfEDENDE+s0+NviEgorClKcbwCSrTfe/eE6mn6neZ0BTddRNvx1fY2jEO+Sjve
+/HGTd9uHXuxlOGAF6KX+MIWQeZWtkkdbMhghFcM4pxC1vWaE9JGQpYTKeShB6OcjaP1yYgjO/q/
+Wcysr4R9FFGPxMjB8dQGWqYXilEftxg8Xpt/+9uleCFP4dbj9Xx3NkiDmSiUdZxIbXOOn6pELOz
+yDdSvhbS17Fv4bQUK4qgCr4YJjc5GszG4D3gXp91r21AF58QhfQfxHtJxVad4rTSra63CuoHwlC
7Gk+xjeHmKLvaMSbRhR+okAWPDn4E7z75xoYZEfh6orPv0RHi+I+R+y5xyr0P3Z7VNfunlDhSK50
OJu5OMFARlhPc2x9PNzuNq3Qve9pU9bZYikgZWt3XN7PJ+IFuAQpDFQFU6Od1DEE0H0PQLq3ocP9
CsRfeNFpTGyDlrbpG+sUpJ5NVeJETchLvqzwcAQgXhLyTFDPJY3sn5obhNnKaaz8hzojKm1BGhLI
rb8FNp2juQQ33MFzi1SP6Tdr6sgnQkpVDVQQgCpzVxJhoueffF0hL3lpNYeMveabEtt4xS6KGAQB
fr8+x7MVuM52A8bo4jzvUOlsGU9DSELv1eQBT/YVezA5S3L9bdzCjcPkJ56RjXIbkF9PY/0OWduM
C/Is/GV98lFlUtkZXbF7Dsf4bdbDaQXFWh83KBhOlJpSIzvyNmybvVLJXKPvYcBOP5Qg3mlGbgyL
zH1Y+i4+Otu3kGPgv48u0Z+b0K/Nw/qKhot8UeTTvQiOXNyzeu7/2CfRZb9VXr9sIGq+mfe63P2m
TtKzj04d0WYTHTCE2pYDM8qVmbjZcAyOlc70AuQAVtjIsW4QTbduB1zB5tPxOwalTZOy73Fr+AP8
UNTmuXXsExsoYxUghnVeumfPLppy/UUho02hQKhpUPbZtcTH7ur1WzC/j1uT9uqil3Tbm4MWsuM1
JW5olBaU+IOvy5jMyECmcCVHpUNe6DtCmpC+Outwdm18YKujgxOHcq11hX5Qa3HgZEOeHRIM8TpQ
c0y6mJ8QekAauBI+doIOJLOyyV9rHUfeJzN5IQ7HGA+uVX1x+wCO+LQmhUrxNIrn1W6XakSBO1+y
xU+Xr1tD6Y2oxCMG/zI1oo4WoAmbRN5VxlCiXrK1IEQqMekAcH1okUZO36qdOuaLoQCiYTfhGktz
h583S6FACXPew27GpXsWhorZZUKh5K8XFEUHUOL39CLmUSHbNvk1CqldUhbRyTaJl2EY7S6u1UAP
2O/jYrbwO4lHoouXWcInfSlomMjTrvuRsf256Qj4bazTRU7HRBCUJfj0Y69kJGehD/zKjEUAvFj3
RzlkXYODuLRhLdJFZ/CScdJUTOD6APGFqGrtnVqqY1P2GmrGT367vSJvQxQdaNUWHpjhT1Ct9wIC
nNNGZd/7lOkmNTXscZb+0yaKTba/zdxYMTDn42gh4aFakoY0Be4juIA3tE9PlklaYT3OpK/3AfAU
FLkPqtMy5P70uaOegrBYS1OF6/3k1E4uE76SC24IGyVeZtEFeplyht4rY2ih9NlwSeefOKGRE3ER
tte1i14ApfG4elPZUVeIfBeZ9/bctebY6xCXHEPTgtIBnSHL9lmPyW4gYF9c3Ku6o7o8md2/BHsQ
H/gu27nnkVr5VvUn0S/H27NFHXUmov0DfoS0c+CgyPmPGW5vgxnF86Sz5yUO9OK9zY13YI6qVjjx
nVvPZ6fCReRYChAOD7TPjNFx8sxhVvMhBnKsW+5a3tCnF2Gh6yK3z4Z0aC5e5lfuxcN7BS855Bv9
26JKJtrayXZHXlnCotE01VuWbdu/x9oE+zuJmE1ICtjd5r5vE3Q9ODS2USJ7SFcrbXrKII6EJMGv
KG8tJYHzqVpiusKUQk+pOkxJLe4uZyoMx83eFquqW/w7HsygNl7P2TLYl5/QvG39Y39PduCcDzqi
Dv0ReS5MJnEDgvuG1hdjWQnhGBjypRyXyWDuyZxPwt9osHFqdtdt6YchENUk39xQ990MOfCki9Gp
uj9R83XHIdLbfXIfoBI3+fA12Qg5M9Yz5g5/ZZ7EWOqSJ4hPCNG1RF/xnDb9QfGCtg+3Dkx1PJ5N
RNvdEPmTTXPk34OOkHiXNhirJLlMiRoVsp+YhrjtuQr3gLit9fZ6YZMk3n/wNGWOZ4KIsak/6QjC
gbpEUF+qEIeBAovxc5QsGdN/bOeM7/S1Iqh4j4dKb6dvgWjNMTtuc1O+QlI/UWWaqh6I00Aj6qOy
8Yox/wSzX7fLcIyJSiYMIeBAvT68Jlpe6y+vi667jfIYQPkaKfhUmu+paI9y/LjtNEUXBjy8kIob
kuLRRBxVZTRLtDeYx78i6ukSjeZu74MmK57dz+2h6Y+SwqTRj1McIiXm+nyonwcinYeJi68cx4sY
T2jGWP7x5k8Yv9I5GYLYb3ro1llcBWFSNJxNW/VR9YgKJ12nsz+5XvoneMvdvJdebY3uzhEEwf5b
OO/AtddaTVYNT2OUQUD+Xcdq9MYLkYFBrLLEMZHaUx83ZkgJe/u00d8XmH1UCTfag60JNoLzcfyi
R4s1XulWZr2+Gl3j4Ya7oLb8q+6gbgIvdH3ef8MPRIFdbpS8DBjbGCfVC5lOEoFwOItD6eZEENlT
0kEa/lbR+jT8MXeKxhTPuU6FOo623enPMoq27J2FijynJ6Kqo8ZwK22MhToODHAlSggw0KCgEsce
O810K7ioejsmUcWhYB5uKLdn3LHdrDVZFxtalh2nwc8iMEg6wcf90el1/QLkHzvKq70/VPF5KuJ9
mc+LW44IMG03QBOw9zrK/iSOxQL97MiAouwsG1R31cNY9FFdlQ4jprZ+oejupfItWdXk5dctQLVi
r364CIUov8GfByezvGqkBKY2STu88WrRLcQLYorBLuewabtvXcz2Zi9pZTQ+HqZKNk+U4ytHyI89
Chd4PQj+2yXHCFHSl3T/yxMvpIAZpMzMj1aOc/Pd9jPocFOvahYlMtSoOUxUgRTa61B1R1hZT3aJ
p7PDN5qPoKK0hPYHHtMDmzBoCkikHZL/Q92ZLbeNpVv6VfoF4MA83HTEIQFSsyxbkmXfICwPmGds
TE/f3yaVXSLlpMIdHdF9Kqoqs8pKgQQ29vD/a31Lzr5FYu2K6lEpwsfJ7SAErAHbyN+R7btcOBTk
2W6kFDPdmWYrJy9IVnzOKQ8RP0za7NT3Q2ub3XwVmYSEtdeTmLXsTrEd4t7XUw5Ul9aZpnSlhzCr
DdWbxgQDoF6JoUw1vG+Nt1j6NlOYpwHs2nlOnUrtdZ1SH6Vv7JZBw2omCoZnHZb5GdairFU26Ux4
PYdKZD2kZqc1QtkFE9I0al8UpUun4bNXmYC7VnhZCu2JBXpwP1FLoXWz8ipvqpAdzy21jTUBXTXS
tDlFavEzqXN6HCvF0a0uC5bEybUnzYh6fhF0YHYAcnKXvxYlmNEXm9Kmee1sh5GPiv81EUtdr1Qc
zAKhkUCd2q8x54v4a+/SsYT8TC8hzs9wfuFYXlfzoE5mEO76esXAVEBIR5rJrmtW1Q4lQy7s9iPL
X6uVvyqP/hmcXJbqRQ2mpYzi8WIYy92Enhdy6WmHQj5TTfrrmEF1zryoC+qEh2W7k/z/itJq5bNY
eoLJUOcNU/5gNZ4azR/3zauX1ykahWy+KS29bXXLNpFVYFVlnOv7i7lH1cQoCRVZbJ+mMkGAEIH8
spugqg1D7wNHYHt3t647lsW4cWrBu7yigxAtzoUGRGaaqaBZfHa2zGOyOGdoi9n533eFmSbt51yN
Z3c8W4pU7RX4LmzNZXGrGoy6DNhzg+q6GJKJJxtqYlTDtYrDIHy263COIDyoqWb1KyWv5/B5QllS
32txZNb3LnvqSuPh5fK7ZTGWOQ7FAECmu5r6Hbd/3yuE4CE8hepM1FrdqlIroyBBdt+HHOJWNnXR
RQtagi9t9H07oGsbubC/3DqrHOSR42W1d8dF7hdeNkC8gLJt+7JGldTeeDS4I+XnsVJXdmxVWtuc
eVD6TXctfimuidjC7hO/bmu7IxZNdpCpvOzVCy8dYCtC6UyKGS0NETKyIFrrGyUt4MWtpZrAPE/7
0gEk0k7s6ZtATcLJ67ZeqSrKO8qsXZrof3RZtmep7CTpOGoObhvD2lErXnmhnM5DmLzAx/XYcjp0
phQm+xytjCsbT2NpogMG45ZZ5sapaM6qAUXjAb3xaDr04qiMSA0v5eOZplXIDIqR9x9dC61duoPY
m+Rfdn5VK+Yon7MgabIL5iaAx66VbJITGOipkYbo3na4bwfOhUJTj6MeNgMzKXa9uwquMR0naRhG
NyGawMR4YP4KKZPZF9hjEUcimpfPtHdGNvTtBM9A5SheJTptgBkJ+1mdGoamwvvDapCsinHokoQi
uE6s4TuCu0NpH3cX3SSnHWAfNsJC4tIOlYUOrKG+oSQZNN2oVxt1Sah2YKwfOg5epzV2f7qUCWVZ
ekeQ99lHWNkCdQ8qN7KqjcapOHdlU78q9Cx/PH2ZQ+/c/hu9vszRN/rPZWgcRbaDQsmUcxq9zcxz
qYnVnqoCCYS8V1y00AUUlHtmCEspGbpeeyfoRZOI0oPRy5mNvCgEnIb0gh47+QDnZTb9ipFtMe/N
w1w0cgyx8+MYM06lbACHrtPQd9VChhqtFVqB+7FSASzjZ5eU4mL7T0NzFEBaku3pW3aousTQTGFZ
lzZNj+0Jgtoju6HptENsODgUrLCQWIOYUlEXuAYcA5BWRgbVAmc36IjTl929uq9vjuRS666D0R5k
iLHDlry2OaIXX2xCZ4nqRGnLRNZ5OLV+11nH5iQfKd0hhopi2u5LS/XcZ9mVr7zJ7IpSZtfgPv2B
5NA4+DyOrumw813TtXQNQejhy2DWlpDq3jCoEd1jNaOmBaJjqK0i+55TrZ4vF0MtJY1ihwLJHFqk
n05/hDcDxsVR5fCOWPyH2M3jF7LBWGCjs5GyXlN2sEXhTNY3fPBL2fhNP9LPd5mhmmKznz6cerEw
DuxPJKguxo9dN0l2SccRgm79vq1++kMeiq55aNJcK+8Ul2VQW0dyZOgfSO6UHsSZgQ8tpVCws9wX
jNQKrxsMQBpdpy95PEQl/lUDMMNA4fnwN4ePBrNZGzed660Vd6TMcw+DoSzO8kbrqvoyUu1RztZN
Srv99HWPxijvLdUrw4PdgxXXpFx1dGG0EXMyTb3qt17Fb6f8hXSjSKJketizFvZrQFSXQr6lk8pw
pXKa4seJDaPW33lVj0AE8vOwOaIs7sK25dMc26qpy2SxCVTAp28oFfZ7rYysEVJPEZDbWOX2Ah6X
GjPoD3WUqok5Aiun+mzWcbFt+EcVL0Ff16XjtJ0oomXXAksCL581j/yGNO6w4py+lbocFv95vfjo
Dgpy24JUgXdWhR19+AzDulV6Sgbcys4SgDRmIc9fqpjRSyX08oov47KgQV/nXiT9QLWFpcbEtjrt
xCKpjs7Iqa0c3105OVK245gxSiXMPFIF41SmnE6TnXhHq1DIsd7rWOIvooUtDFre3aJ8+ku9eR4a
DwQ+l22zo3dU69hwDofNaeM8EWt8S3uBDnKba9E2+IsyJnJUMbE0UowrgUUWJ1sXFy2daSV3EzqN
Zoo+ZaRNlV3vURl6tFNP4nCTLShXp2UG2ZHM1Pdmml1UxuvHQZOPV4l0UPhicL+OrRP6Qu0H8QPY
PTWTDY4uU1A1NSZHoQd3op30jOHFBRlBfhhnAlvw7VctYEG+noNM6FeXgh54pm9jmciJs2auLpNi
tIYblTbkdJWDBMpwFM0iosBIlVXHwtywBQjx7tCnUO9enlihhyyABAdJ7bBe6WYMetHrkGMjOCkX
7WtWo3H/bSlaYRE23+SNUvpzmcjpMUbIml1Tz3TjH51mxEYSGLT57KfZwRP25Z2HLWHqh7cMuaHL
jGB5MNJY2g9HMLrmAl9YDbe4oIYToz7fbQkzSo+8XPsNJxqPtLIQAWR5+kxblt2gZ1DvSrZRO6T8
WFaAG31nl3y0bLBgsEejTsGuUGctt49TbjSjNEwmwWWt7lyAccXhirOAlmGWLV0MdmwjQwP08ord
BG5RDISmBkN0pFPygMJgEp2fR1lUXmhhpDViHSMfYE49fQPlFu/g/jEDOCz2BlAIC6vH0f3jiBVS
9iAE1zXxAT5RauiB4mPB7CD4DtWg1d89OsXgme1yNJv3sAFHMAN5lyg08vx0LB4O3HC5yrw6S9B8
1HkCSUQOe9UzeepOKLkBS1fmffJ5ZgYDlLMzHtpSh8WpNDRC5suUWHF+vFVqJGqFXshp6fSdefPR
yL8ko4CB5VAV8JAlHX60Fl6MEWeJ6S9lygpDrRdpHF6ynAnEI8RGvzVQZfBZZksN1afZQtZUbOIx
l8o8/M9gG1dWmKc/3/lcx5M25BIYC0xxBvtEzXozS/RVhb1KTBf4Sxa60Kqt4GlFxiIFM+06M8ER
LJdWNZn5DZUVt4O9PYeyw+bu29saNUc6Bac/1uF2gB0jRBVigNiqo4Dy+LvDu8Xb7iY57B26smgv
vuaeCVuH6J2dmDPRGAMXlY0d/L2d8i6R7dUI1rFhyRkAGqPBVuTNFnF0UQHndD2pRqmIyhdAvLJz
Qa0GeUtDwaSjZdiPvZbinC3CHg1ESZe1W2XYpdNbcFE0YFfIKTVYBQZnc48kZqOTPRG8PRSkc9FN
4lc5DmgZl5KRvIUpXHQIo1pmYb50Vz3BUJ6sH2UlVZs9Mujhqp/VYTZWoCFjmz6CR/c9oPLC1Ph3
953cUtqDrHVsP1TepaNRCqzE46rDz71Xvh9mBunL7uvlHUFBzux7+qrHs5tOkUdn5pWRJLjC3tx1
WtbjUlFdAqiUTMz6TSTYf3WMArlGRo2cqVid5A6sozOF/DrR5OZIgfAZLbdthqlXW7ltqfKDsVKw
wmFoj6kVnP6gR2QEjg9MwJYJqpQTNfvF45yfzO4nrfMGDGP7VmNap1X3Fd8aAUDobGapJ9L1zvPI
+w5zbPSz1/Xlb6LI0046pB3GlJu4U1hQ77fp4ayTprGTH7UWSn37orY1v8hmDXDJ+Og5hriXCnxV
VBYNtYqUYjWU1Gbx1QlVwS21aqmph0Qgd1pw/qV3gJ6uXlzi48TACCBAcYA+t/EsftWAJtzMt1h/
y/Cd+e1o5mfF5JaotqU7HBve+jQbotBjyvZISNEsmV/iMVUSf2hwLxU+zi35UAW2MfGjmxNK8O+s
O4cHFh6LZZBlozM8Tdpxb9Yd/Cw9bYIxWi8JJj0X/9fuwELGQS8PUrv6zemRcDxB4R9keiDXypIn
B7aHhxMURRz4BXNG7zuPZH2tMjO5Oa2SRg7SvYZZ1ycOuqeva8gl9PUEpQPpYS8HocO0PJy/R2cz
mC0iZPml/xEZWnFZIuRFnrdvf5kZe6w7hJ/MJ8qyMNsITR0ZO0pudPyFLQsth21Ly5opCPWMFBe2
kZ1bflxrBhBdTYkBQp+15RQ75boqesRLwTSyKQ/2x1F4Ekv40UHlPlExmwtUQO48ReonxNtlPPoj
uhwKpGh5++YziTgQxuAB8+TVG31qotbE8qG4WvdxVAemkk3Vz6mevxM7JGepw3u0Y2WpHPXJjXLN
o4fTWLnBVsztiUJNPYBZCruVp70I5vTTOB71TFycHT26phZ6IKjUh6MgbAZzVkO2M3un/aIjKfqE
9J7Hvt8sxooh5y7OMkzup699vKPQ+RflS46JNMYdk4ySw4uL0ZgbBzIdfdRMvvDGIFsCNIF4+vuV
hbMIFnyt9Hj5w9142DfVQkvlZ4yylV2k05/qza2n3ggSzGYDJg3bxyWWQpQ9TAJEpYBYohBlhh7T
aApsDFboGU9f6/jsDg3XZdfLLsGSe2NUpId3oO/rtLZkXB55gkyssEab6rbuOnw85cAW9NredYV1
o0PKEZEJwdxaegtrbk+9pXivFng8JzAb6BSwSashmObt7rdyI2RpmgGVx6FrcePyFo/3TerKrUPm
qlIhbmAZ1tlcEKeg1lcGwhkWDIA3DJiZYhOlfweSCjYAptlB8euaxly6Rb0npQ+jHlloDLPdV/vb
W0lx2KVWx0bQsQw4v4e3sk7apNfGucREwXjb0osekwm0nRQjebHXZIG6ZPIbhBGH5W2nuI31m/ZT
XRi+N0ni7l9/IPalLLKylqATEHT0aiFSxYc1gYZoFY95rtDQH5837SQlFottL6yg8OUahWJ6xoa7
pf8ZlXw+jhdE40nif8JtP/2hDuuHALQlG5LKGLVe2G10Lg5vEmmfRI2qhCXMFFp5dWIphHkWJudg
ejYQVuRMPE+MrygGBP8Zn6nUwJ7+EG9GmSxichLkpZcLz/EWBNuGW0J9LNZ7+Zxjt1ypmCjDNv8o
N4W0hH4+fdnddPJ6UqUU5VKcwSDA9RkER1vyrnImZ9RMID0TaKAW00A04VtTEQdHX4wYFNwFim66
9MZOeCEIV0E9aqQpw4W4GPQvcPMB9V1Cw+QrBq6tqJi+zVH6nepBXcQvL4rRQ+AklnoQAVuxun2x
yiU243A/GkWKsCdfqQBo+EubYtVzsHnhm5+u92/66S9+2G/goUvsIrO7SiogN/e4PwVHyUpST6vX
eSxhK5z15Xr/okJTcrylv7yRCZHgoCrvO/zwEUU+bJo7C+Tus7xkeH3c3+6jxLCj//k//5Wc/v+S
h860/sdkMIt+yb8T0R+/98mP7+X/IJl6fs1FB0PI/9zFg2n6B0mDJd+SJoJc5Hgd9lR0+Scm74BE
9dnQ7Fmb/0kH0z7wtEy6MqwKpEdL0H1XiV06mPwjlXmOIy+nO2a8v2Gim0eHZ9ZfucpZrqHZZB2r
jnxXX9UbegSX0TgZmNZUBGriLjHvwv57CJnOodtRns2gyKbPqr1KvbPbDSw0L7nVjSgIY923oKEp
RQ24yl4pHiy79r5sHo360Zrh+jyoy03cfBR946dbr8HcP23tcD27d3b1w3VuounKCT9Z2v4t/6sB
dl8V/PuYtg+x5T9Rdf+dxiDP5N9H4H/lz8fZdPz8SzKd9kEFVKKpaFNly0ZjhL0MPe+D3IHL0zA0
Ex4+q+U/Y0//wDmIIoLOaqGSe81R5WXsGd4HElMpZ9ALozQrQ+v+gsf/5shDQ5f9vxyAtHjYCx4O
vUY0SVP2ISXwNB7uiJ7NGXRDqgRVXk/v1fXYxvDrXs/+MKCZ+kHd0tfl8+tH+4MG7LsZyfNO31bm
E7uC5Fl1mhiNP8Zj3NAmlrPRLZMWkaU+PlO7AraVR/pwM6ezbZwVZR5iLUP5dDuhvsiDKO6E53uQ
6O+AXNiaH/d2AvLZ8IrLzuwLmMFlPZ4PQi3BYXiWTPVC/ky1msiflTmHyNsHG9nbOoIkA1xMTwt2
gG1Ro5VMjTvqKdVHbywGPkuTIv3PEmdYmyi+Bl/BZ/7UhnV0HiVCKVeWJTxvjVF3BDWa1DVn6LbU
PXS3of7NMxSYLfPsxI/0TGxtrWq5lxMQwJrLPwnCHSdIb5AGbTuKs3azergBCFV96TjlX+KXTD9F
pdOmGMxmc1jn+HbECr+zQI4ymLpCQlfTfBwGR48CDf3A8AuTUmMHvbb03yLImbcxejdS66bWenI7
oczEe+U6eaq5Tv1AoW/4qI7kgp8pRBeAKAD+f+eg2ufgPYPeXLu10nylohB+Sbwpr3x207mzstgM
I6ZWl2YmOX0cv1E37TTkaJr7hRSkyaCJ3RfPRYEBdVOZc5+sRNN10bpTXUm2iDztblSiwjgze6uz
fAc70V06GjZem1EUPdaZxFXQQJiDupU4WUFKKdUMRm2tMtnN3r0LRRJmYuFa2N/LGnuArTj2txhI
hE6RTTe/I/1XiC1Abh8FdkY9clO2c/NxHvvhOW1HYa4E+T9Y1hIxWevC7IZmZVIfeDBVBPfrbCGW
a2iaJd5iXUA3WyH8fejrseSZl2Zar2zTHm6HUMIdu6Fom3UYV5bP+cVBtFVp09bozfZXUqsVeQh6
P1JqGZ38ypV2z7WOzP1nhDeQ9ls+q/dlRFyTr8ZtuwRzPXTqmaa2XRBr+SCezBGlwArIvp6uDKI7
9SDPnPFbFE9TA+7CNjp6Ly1KMLyZiRSkzbq1Cs3Rw3Y2d2Z+jiUSqT3DRHl2U9vBzIiEjew+2wkt
+i0Yx7l0mPZ+RuIV6E7gkMQYx0rzGVEnk4OBDLTccMo380DPIK6sQ6eM6MA34/Tsjp4JVKDJejoH
FnCzAFRGA/lASchyVOsZ3aLQsq5YoTEaf+ONhEswujlvMx/j3jJAm53ZSdw5AbtH8mkrBffGelRn
UDsOAUPaRvdGcd/1LTwLpq62CtCQSBQGUrBVBlDgpsBwGgcx7e6fizGAWiPtXth0fb1qDkhg7L/X
9E4TfmlUObjnxvzbOPfwQXVBhoQfJokTkaUUGb9Gwyr667SeHajQQNCrLTLUxLrwyCC7j0mTGuHy
4OTaWEnT/8jjBYOEGArVuAaemDU4yAd3RMMYC/S+oFPArtm5/W2xFXqwRoqLvke5+OhA6bmvqfh+
iuDzYndt8+EjjFBLI8TQ1Rvfgh9T+P8Xt4AHi/T/t+E5/7JZlCeZf1+pg66vjlJk5T/wslS7HyjF
qPTs0JCxDfvPUq1rH7Ays1Dzx4ihNJO94MtSbbEeuwDXqHXLHf4uefZlqbacDxaLN3/E0ZPF3HT+
ZqneHZ5fLZ60ldC3yOvTXjE4Qh2dGxe91vs2STW/FKpOhGz3JINZt4q2WFf9MnsXiVaUlx4k1K2r
IRQ1ANqQnujkDYXmxfHwS4Xioiyj9OHVLXw5Trym68n96dEHY1fNSdbisI1U5+iDOSGT15jTs2xw
CV+WvShk5NzIB81aQtUUN3/n8Cq3CYcXNLgbmkTnI4Eh4+Fw12KqY5sgX9F9B+YvL4zbXrSG0j+e
/lpH53TZfiSsl3WMupBOKeZob4QEsIjcuoWWZwj1agrJjFmRfUOunWLoDzRdoodINPrHGuDU+vSl
j1sZXJujiE0sA3sk+U2PviGghGbgqBwFoGGzbxwT8wtJVVlxlmFxbnOj3Ba9PW48Oy1WSueW/WqJ
hb4FW0xOj9PZt4Tsul/f+VRH27fdp+LkjjSDsjXLJ+er1wcVB425Z4QRmXkT7i6LR3PWaFXXo1Mo
51XtLfGndBpvqV53l0ybWFtmLT6zAbB8QUnNANS8O0UUIToBprT2nVGhyQfyeljImya7fIiN4E2z
Qhx+PHdx3CVqS9K/I4/YTFKifFxT7fepEtOZM2faF7NQEA/Y5BdtNS2VemkrJofVri7rLurfqeQd
vxZ8HMp4zBmy3IEY6ehu2YuNcqIDCYrIlhcxjQsR1G3sBk6tKk+x5c3vxRrI33h0AyyHso6U/XC0
OH4vdFj3aRI3SeCB+tgsE1FZIDhb9XML6x5/XRKvqW6NvxsewSpOu/5mhrQTVDjzLpQwVh5UQKvv
PJWj4rYcMwxltAa6xcxAPMDhQ5m6zmr03E4CsMPOHfFOU9Cq+uBLcPNZiZoSwkXhvXPrjycIjlsG
L61MG+P9YcI8vChLuSG8MEkDdHLRFsjosAXdUr1zv/9wFaC7UuBGTQuBmxwAr87tJQu5l2RhFgDO
4IbafWrDuzGKT6dfuzd3kJ4/CRmOQ2qHR86D/PPXl0mYJrI0tf3MnvPrSo/h6dlhLsCVgOZYoPNu
U0BzH09f1T6qWFGjouBJS5V1i5IVFfLDy/Zm6VkNWdE+CDElBPViKb+pjrH7q+Ym3mBaZRuPa9hC
0qK0cxuEZVV0hOQisl+7ELDg0LM2DivNa/vPxJjFMSXokbMNvCdr3VkwrFatOdefkJo4HDvNZfpE
TFh0xVAybtMx1e4ai6J7gM9PddEEhd0V9kPCUME1wTOsCzW8jt2wmraCL7Pt1FSvbriNFq6dAXUQ
2P6amDJ9mMi8AvKEbaDD6gHzpX+M68m+UbHelpsh1qsLxkkarVBwjx1qhdho1oRCky2qCyf/3CEj
4LShkTLtl2hrh3MQZ3Z5Nw1ldFZTsHO3JCyAy8yWIf/WW9YCusOY80cc7EnIYU5RBl9L2T3SvOWQ
tzaU0XlW9JS4DqVQseKL5ryrvfDzmITNY45Vfp1gpe/2uz72a3/Oof/TSGI6knUmditMToePNMf9
pNM54JilF4pPVE64RW1iB3YjCh9q9HAT524ZnB5IbxYNOY4oY7Bf53e5xtE0OCLmEUYEFYmYXDtY
oCsFHN5qDh6l/bdzDXMfBQauRIedAvPRkOVcCWnagGlf8FZcUl5WNzgisnVt1OYF43ze2DZa5dPf
7w83VZYHaRwz1yOpOr6pUTSEsNRsX4MDdJ3N020YO7kPXL/1VYf9id2Tc336mn+4pwgjTTaC7AQ1
b1dneTUlVKYRK7SJ+KJJYkKI0NDAYc3cGE3knJ2+1JtVTGP2RkkqVWOydHo0+3SpWZCFwXG2s6fC
Z9Vqz9UySYJU9ZZrKEPTO9eTm+zDRUyTRVXkV1yPfbUs4r6e7qQwoRKQ58GD92xwgCr9dol9eE7i
JbkXWaE/mS7Ax61atdric9pePqmhM9VbNQMcvV5qt9raYzZUPu+X+rGJtJro6rKbz7tScft3Xqk/
PAnZPaR5C8uBtVeuEa+eREg08KhAqwCkVXpXQsBOb+pQXdt1N/0fXIr9KFFmms2sbByN7mEgsLEp
wVFpMWDW0VWSc7hH7jpnVn7nIfzpGTiYPjgFIWFCw3T4rSgvdG46pA42Riu8EkvYrRZWeoyMXYJR
k779JZzk4Z2r/uFe0g0zaYVLATD/dXjVyvMgkyiL4wsnKwMEzAmGRkKtifV4TyD9dlRzgsDFIHsC
GhBpufi9emwxlKx87gbbLw3X9Ink7AOs7+3WTHPV17I+f0cRJT/6wc5MMxDr4WixUVzw90eDOiSb
vfDswvYrGyJ8p8z9lccK+84I+dO3omVI31XO7jQnDr9VQ9oBgk3KaIk9o4HXErE1iljcINqr1oTj
uO9cj1/59nsxM9hMfzwvnd3u4RXzzKMYiGzJ7+1BMXx0VyVBrZpJED0MCLAFZQVm0+/muL4AmoKZ
UYy9TX200+Zh5bqUNZ0QeVbQUajO/cm26SokQ4pyVzFILx1zi0JKN7GNQEgXnoE6Hh7ZtdPKCAm9
+pHQC9zGiTH+7ojivI2wMuubxhGs3LkRj2ID4EogWnatKAooiCY3E1yYb5jn2bYojll8rOrWw3Bp
dflXHAmTTeUvomCTqq34FVcVpeihjvIEuDgF6bBi+7X2SGnpOVKnzSWHNPUHJIKJMHtbKx46IZqH
jKf9OwOFdBPqE+AqkExkGbltr8reqiKpbI0DggEbrAlvEnDUswWVLLyAZ2bJmxjOHy0Fpt6aglEe
brosmcm8KeL2BhvbRLC9IhwNohJ5djC/E+fSEBnIDm+Kpl86Ri3O+5FdfLdrdEvBJGr9nsPC8AWR
KD7ZTKIdr0RuYGby5nl6DjHV5quudk0qdfYiY6fGsv8SDyRtbPoFSOtqqvQi34AE76inxfOSbZPJ
sdg6TQYxKXwoJiR8jMWPZSb/u868FG97A79rRb2SWwh0xTY3YR7x/7AltH4UbRj/xs868r2yJBKb
NhmjT8AVySTXm7G+BWlUP7J167FWhgml3QSulbvqikaHdVgoXSSjcXGIJ4h1pzVygoH7AsdOWQ39
BFPMNoCNXeUL4UPnwnb7h5xMQ4RWgLjJwyK946LXS0g62eJ6nzwDh++2mezxkro8dV1gFzE5HR7J
MyB6SJCBqFKGlzzBSVuz+xxxluOiL3FMKA6ol7bnB51aS5Z1GhriRrgExK49gonuU7VUCGrAzupe
j25RnSvwtX8iYPeybVrhAF/60Z6xIzblOXGpJRkaCDXuBnvR77mQSnxZ11aP2MCWT4zrRDId6uFX
A/NEgCed+LQ6Ibz1ynJD0AstPuJ3dhtvTwJsIOg3wdqXNobjyTKZLC3Hb0MEa6xa24aSts8SrF8L
uJYB245iJUv/vhOOiJ9z8/z0BuRtLYTNnNRhI1pHi8XG9XCOKXUChnWspX5NZbfEhr00RAXpi+8i
aVwXvVVvhFlHbFAQ/Nc4Em89s3JuiUQqfBeI11Wt0e04/aHeLlW8zggM5C6FndgbzZBSYDAqNNtv
XE4XOD+yj2hZqEkTXXh3+lJv6n5sZdl2yS/vIURDSnD4/T24YsJ0esOn/Die40uGlp5W5RW6QvNy
Jl35O1q90h/SwaRplSgBBxBIRy6arsaGLeWImYnKNcvN6Q/2dpNA39DaHX8R+dI8PPxcCbw2vECl
46tAHa5UMXoQPAi62sCe7VdhZpePSj+M7wzGt1UejT6ewZmbOQuV8fEit6S1mljxaPsES0Q3dcKE
TxmwPi8FzSVAjWKzGKwttgwbodzvnOeLoOMQ0pj6RjJi8XT6LiDN4nserO0UjMkhx+AGd1Bzj8/n
WjvBCxroLeF2ERcmXSBrk9kcC1eNEdbwfibAJ9vWEeImigDgrvWa4QPWWzUuIsbwz2GmZrr2ltI5
nzJNZUznccZLtdBJDZqW/SVs3aytzzkyM9eVXjhdRLXrCb/VGijGaDitx0yo6hkJeCO8Jw3w06ro
tPZMT0HQ4TqHfrwi2YdlNMQt0K/H2bK/xBi47bVKLkBHk0E3Ql4mkdzkuh4TAKGTrAGBn7CgNWUz
+0ddTkwyPdbU6dwAHWJD8WvHB9dtK7p8Zo/qqzbH6JzgvOTJqI2c5t0YVR1Em8Kd+eGkK340UUXj
qJiF6l7k85SzrhEFqHXT2qHVVJkbI3H0W8uouwd7GZd+o9FAuhXMu8YambwWbcx0Vhc/AXx23zmU
EgJBUKF2Nrq6svi9pV4XFQkHHwfmlH41IfTSIPur+WMDFm1NPqGLbG8CQ34R110Hl05xZZ8pgVUJ
e3cuJKyvgfJe9dbPtMIpuWVdzItfxTCr/T3wANV4WLzY0s8wMsXFKoLGqQZGWTvigoW7O18gXd9M
XW0Dy3RSz1xD0VwyfyawGz/82Dftdo77LNk41tBqd3rmio0Sm0bji9ZVCchL3DZZY3dtYBDnXXyb
DI0HNrZPx3uIP5ZL/YKGA08zsht/Frjl+Pi11vg6jg990xpq94Po4/GOhTr64TCIErq5ifXMptcG
XO/Rz11VplI/WWhbJMNZRcUZK4LiVdqGKUlASROegzlP+pXdjQO1uiKjUkC3Ht9c1ilmADiuv+86
W07905xv+7lyuwD8gnMPx8cBjtTm0wY7UUWuggPlbKV2YYYNQZmEullKhikOvIyeXQzR9zadExcM
hZUW86oN+1jSJPrukV1Dh+o4haSKQT8BXr7w9mmbNk8KIEAVWIhwHAkt6+AA/hoBAMRnNcSKkaY/
NrI1ocZ5ToJFm7fbBkHkVbq09Nxx9rj6lVfK6zgz0r8SoKVYAUXWZ6byzt6S+Eh4Wr+Mg/AZhFN9
RYKP+hCDr4/oQFrKsz0ChEEFWnSO3y4IQ8+QbsdPkTWNZ0rhuVGQhN6k+g4pBk9LOdtfRU80zKoX
oW2CbKOZgLy8ZVuINhrBAqdWRcoD1Bli4lxO30b4xdRkpnx6ggGrN+vIY6StCLGvtlK/yM4mcp+U
SgExLLrMK33VMxvBZrVTH0QHu3ydMKgupsVMf1lOp9xFnTpQpM+T4Vmz41Zd04JWv2aQTe5BVTmJ
3FUqd0VvjMYqoUzzmVc97P0Rn/HXLHXtp0H3xL0FaPX3ONjDdRvVqU7voZ5JFAR/8qB7dfSc946j
INIXolinAFih9rTg1WgBA1QOCFCu8gA/LqpqKnCIBjhYE9bi2tNUrcNwdtCnEtTprWSjKdBNSFm+
HuYaVF+Ra7c5m+p8TeO3KrYl2/5vQxFnOEFxFV64A6knKxLAUv2cMKqhDERfYnfScUr86CaSwYKR
xvR06eSoCTYLJ0sohc34RC4dViXdLt2HTETWRdcgv/X1fJiwkIAEv9aGMDVWWuZosMtz+tV+jUYa
xHlGxit9GVgtUNWKlk41QMTynFweNTmvsT8qQTYUyU1Rtg3hKeA8Kf25uasFrR0tKCs0O7yr66p6
xHKBvovM72QJdH3ofhqKwnzmogvADTRnESX9Ugzrnhsr1k2bokVRpkx9HHvFc1eAoMhR9RYKnAg6
zfhRDWWmjocR3qMPXc9bIONV449qRvsqcqssu3UI27J914PNsl08L/qNEDyzSUEWyheedAteBXot
dOd4ZJttQakd1vGgJdlqcDXvSXBGWNUAyrIgdeGcr/IitePAy4T9MBB3hQRBVPnPRFvUknqnk30h
R6O5a3AeAhQTZXnVzMlirOtwMVEeCHMK171pxkgfzB5Yx2iUBZ0ut5qeI+DLw0pn3wyBpVme21gJ
h7O4KllFeyIngB/qHexkOFX0mBwSCVc9ygEnwNfrA1LYgcnk7kxUQnsq2r5uzwgVsSNf1clxJcki
gYat5EpIBbigebCvEP6VHO5ftW7/rZvtFBj+vdf+X+VPWL3fX0sy+fl9q51+OhUs0sgp96B8pKT1
v1VxH+jZsNUlwwpZHNpKSiWvVHH0YhHSYfEi2fm1IhMZp2HtamNSqUnJ+W9a7d5RWQNziS5reagx
cbHhlT3acusgLVDsZFA3wkp9ph7hfDSnasJHuFTrRaWJwAJXnYe94z4MTt6fhaJRHsKmvmo4u229
XAlIJwVJVcG7nAfetdFdmUyzj1OLeivB9RpEqDs2+CpLQFjDj0Jtvy1RPviET9yFyEG2Do4cDu9e
jJi+ys5zGzSjCuIKIpnZfmu15FszuV/rccFDWBmX8xQ+YDY2NmU/09Ns2kvNLRTJvHuoURffLGP6
C4s2ScELYPvIJGFsLL408zAE2N7ICtCrfgtNaQ40VPJBSlN51QM4/2Eq6ic+SnE9ZKWc4NrAGycc
EOS0rFqSLG+jxQUkqs1kMnYLcikvYSVj2fBDpaJpNfaXfaspG9gCZbDAmt/0YxsFdWX8rHAB+cno
cgq3iq1w4+E+zetPdAt+hpnyxfxf7J3JctxIlkV/paz2kMExY9EbIBARJIOzOGkDk0gK8+wYv74P
KGUVycwUTb1q667KSm1EZkQgHPDn79177hBqXOnE/K5M4tiZkvhzmLXGHsXT3iXad69kbuPXRb0c
L4NT/pgh/tZdi4KV///PRKxvbuzdc3X2tXju3v+n/heqrcV6x/39XX383HbP8+ub+uUXftzWivYJ
/xydYBVnwXoyXHu4P9Su/BVju7Xf6jCZgdHEPffHfb0KYQVkBNdEHvsiaf1D7Wq4nxhWcc7k4Mvv
ccL6nft6/SSvjmpwMNDi8BIY3laz6J9a6GnY00rjDvRazBmat7K3NS9XqjqYjVElh7sqs4eKnK09
XucFBLNcK5VGMBqkwzE9dXgxHnDgxi3+0OwzaV+oGKCSl3etWuV+WuXug5G59gXsX+2+E6P1fWyU
r0Zsh48vF/23Vuf/zT1lVQj8/fKDU4h+6x9fy6d/7J/b5TmqhqR8s8esv/9zk0GaJdb2vr1SwehR
08H4Kb02P60TdYQirEjiz01+54/FaH7SsGOy1DSMuRzn2Jn+kP1rnzDoaTbljYNcmn7Y7yxG/UVA
9KpxsLKD1qkR2jDcwMAG3rXrp56smGIwUt8Y2o4O50QKnxcWuXMq1IUEC7esuwcJzzvzFjOiNHba
hVMaEN2p4twgx3TLFM5YNoS8jV8jOYqbLka9vQnnpTTxXbZtCrpvRNAoB1NEweRw9PVMIgKdoxrf
cL9hNu5OmwnJ74IwOuzaM9rRKGjcbla/0wodcWwOFpqNfgBC51mZkt8qZkfOjmmRFQMbJiWcJSSj
89jWpGqS7qK5K18yuQNomR3oUbrCE7ljXo8jYWne2sgARrlMxVFIliwsaRObDhuSJvYiGbSU/A1X
PXYg8rWnkunfsiu0riXjcdRp7Tq5FUR2354kRu5ek/slTomFyTeMKPjPInkazsY+TM8ShAmELqYD
AlNkoAVT/35pdnAktIB3n92HUdSe5EUFerixkGv6STaaIbzRmQZr1SCvRuWVNletMsrvXVwW4UkO
IazaNJniqhs4tW6y0UcY1UHDXE7fL0anhoeszZLBX+ELgWjU3PVDq4VyZNdu8mVE6QXiXMJ4heFA
4mcjR9OFv5lHp0raWV9ooyMY7QkCfcTzaj8qMOFmfyizBh82c5ZNSHN3H4UpcHjdKWI6xXkY39iK
brYcm6DdbAY1y85gqsqzTutU0g5oT+a+HYesstiR4+ClNHIPVlaHX7QW4IyXlIl2q7WKepSlNZp1
MeftHlqzCbfeWXrpL1mJflYAfL0Z8hQJMPdFfZPaRfStjK0xX4k1NvKMoljuyOMUNI2IwlECezZe
Xlpl6kGAdoYQBLHdxTIkhdhAnIRiXeLRmraUM1p4Ylm9lntLBc2MRElLnKQz0woA7EkCpjtFPEEG
UCyvB44L5MnYvebp5FkdwbCt0qN6bvpveVqQvMwE41syqfKMYVKFhW+IxIH5sbaeDQnPki5WZTJL
OmTqRJaWQFMbgKwbkSTF/TiYcxkocC0z37HKHVaz5YJYbKvd6Nlof+kikFf+QkOeJIISPAPs8i6+
VlxNXzAoz85jQi7JncNTgJ6YMihfeUvzJT5MDiwwQFFCKtZgKn6fjNlJHWa1ONXHASSzroQqM5Mc
ZBbyNXJxzMa2JIkmnfyMUKYYfEVfWmJkARZ1x61m9arf0I8sNgjA0+aMmgw27IyH/UnN0yrDSKgs
FxmNgbuECd2jSzQDvAi9EQGiay7bnF12aMHuC1OM96TMZVf6SOzzDsF5OfndFNfjrhownHqaCJ2r
cMCv74W26Ggyk99DLIuYrWKr5w4IwLRUJSc0Jx8v3UR1NTbOQvdtCQlI7+s7FObLI6ruzKYzkLQZ
71OtbdqjCKkxuTeJJ1XDOJZdjabTaUrjiWAr40FI5OObLmnR1WvOaJt+O1A5cvqvdJ+I4zgPqihz
L7tO1wi2qwmq8tuwJBiJXDe92bkcM708McIrlUcY30pII2LiMN8H0GxD28vnWRLdNslmPnC3MhJ0
7Xp6XpQxv6SPh8bIVBVpbRg7WAfCriduM60BLpou2fjILsHAwayaevZNVatPFHcBa8stgLxcs9I8
DmhtTnfg1MsVhk16vSdJ/lnghE9JdUjXHFrfnXRMB8qU4vpIF1UWZ4BAy0fHdeiuzOPYX4Yuyj2/
NSvzCoWf+twRKAq+eVmgh6C3YS9YJB2i1cSwMPrt3DY7tp0spqdaI83146SKCR5XF6F5DFzJ/nJr
1+SJHlnKvrOnduRA0hJnH0eRdkuZhnY4ZvRh7Es9cq6VPGvpJhNpbW4V9MlnLKzC9a1WpvVlk4RW
urEZkGGdjSLxfQYlT4cmKsz0eqmXPD9u50VRbixX4cdjtivXJ85cioCZh3ROIteM6s1YCxcUCVv2
F3e0MTEIeDEI3GybxBnaUtoZBtHlqiIqRWxcJe7hY9jW9I02Qn5n9QYFW1WF9kloiBw1atL1j5JQ
sfOBb685MUs7IkbOJSWwL4egVbid1vZjlG3CPo6/vKpHLn7s36/V0Ouu/XZXR1XgcDxFqY1kT3sn
LTDK0eQ5TnorqWDdRQGg+Yhd22baLKNAS0uw9oNbnszpYP8YSv2nJvznKnD6RU3Y59HXNnlTBa6/
8aMK1JxPnEgMwAqoQk0D6cwfVaCmfdLpF4MughqIiHKVbv1RBRpYASB42YgfMY+jift3FSg+YWxD
8L9qI/GxCfd3qkDzZV71er1QfcL8XE3BKCig11BvvpaiQEbiGAFzzgdlCfpHzzB1KqYBLLpFpow7
bhr8mqeVs8EcbT1nOc8xhgo9uyje9PTOchpLBANC3rPWYALhzwYHkk2yrAEQKTDYe2EoxFuZLXnA
dDEHrQMYJxdSuQmaqQh1m1oi6OCwXS166eKmS0hj24ROjccIGotz2SsmPV0xaRbBZC3hZbTn8wjD
lxuJpwZ+KrucOd2m8RweZLjwskO0hvO1dW2rR/Tj7NnLwucVgw88JKqphzIUpO1Y3lGZbZmsYWct
zmNT3isLE5DROVXM+ECgvEeDfTMOGfHWoPNop2rRRFevCGge78OSlJJO7Pm5ZJOl+hDkk6keNQ51
qQKegCkOdKJvpnYLlNFEQBJrp6nTbkqYhlh9Auy9+06tvzbSPguVcVM66Qm5PTdEo17ODuM7hbRM
AJ8DJRnZ6lFN5ZhzGQBagjUgT6qBhl81AZo7gshiB4QiJQm/QkWOmNpHWOLZvX5P/vd2LoujtjHK
aVs00tOBMkhn2U+JMXsMJr5ozeQ+5EkyEANJmiSHoGkyN1VlNL6lONGdwiTtXjQVLZdYz5XnUZsN
oi7J2Twd2oLq1WD/8CYUOq2n6+0iPeIy0XcAVmCfdakKb5K2bc9SZ9W/J5FuHGZScXaSudVJnuk5
gTNpf4xqrmUbJ4/xSpIfe5PUcTRvMnYhBlBdk648+6HetmKk110WcZSw3egJxiVi3vE4ieSEgN1+
R3pVF2S2LC5Vq5+36qyr25FJC4bI6XocmtzZkLExflcTl0LFGtD1kPvKqAYqXYAsrfy+IgdPWPnT
XkYqulozdJnll8ORtKtu33T5QLZJFz/OsjSEp7AJM7AssvMI82UQhfVjZHC2IKa2/47XT/PcxrC3
XVggZHMFQYrHNu08TI1TRaVHBFNS4rUeB+r1Kqye5GTJ+3iU9Z3G2Lbcjy1YM/Yk3b3U83REegMT
ReGdi/apdfX2dlrc/E6tZV574WCaF9PQGEjmOJl+YUjY3eHEMb/NJS/t1XM7J5sy7cqDqacYvnHL
UZYUamOeh2FKRVCDWnnUqRtZY7Hm3sxuMQi/KMhCJmc37r4BqyIngeneiAwzbLUqiJvITba5hYnX
T2p3PADOS8dgmtTsGUIimmatntpDNxpIE/Ha8tEH5r6Fl9faEB+q3CieaYiOj7YOcv9MoKVqv2Vp
hr4iHrty16hjuvCNkk+2i5mHNlu7rUJnb6OuNDCIMujZ8G/YnkzdrN+zePiMPJ1osTQhA7p5ghdC
/Z6V08Yeh6I65GCwk6NMLa3uCMhexpm3ZPhaEgUtLhnZ9TyBsqQj3YIbwPBiuxtpv8psVvY6vC5K
+tRB+D7iLqVaILwUgKZ01fCM6TZdx6JVGVNOjNsxq0QJcywt1YAIGdGiAZUWg3D9EnAWl7HTW1DW
5HN3myKG2+GV0xjFZ5Hgtt5wqRrbG6kwMd6y7I4NUasPJJ6oeYB5O1GD2nCpMiF9oB5MMttBQ6gr
07jtRysiiyzsdWtbdOhzgthQ6zoYSbeY7uK4wycDGkoEUFrnibEFQWWBa9CY2jtL0lcbMcqpOZlK
x33Ew9sOvBfSwVbPsq75kyRflGA/saCGX4eCvsHyag6N25EoX5OkJnw3L9N4W02ufe+irVz2MfC3
ZAO3KVzTVvNBHGlquVDgh3EDRcAtzVVEZCrFsT4vunsMWaMcDwV925xjes9xqO+c/oKgBf1srpjN
+nPdUtRgioqqvTWOxI5NNPiUbdvIFDqnCGuGeIMeip3OfcsJLlFzLSAuAnMYKDCTwaqUyfPSWC3h
0hmzxHPbQqd1ICJexHSL6/RIHVjGvhgKG916xDQ+0AdcEltYIK7hpS0N5qNxMsuvLsbJQ9iMtDI0
N++PC0ZWzLtVPSUMNKoHsZ2HLi+9ZZLDCVM3jsQhWycdZlVCqSErrDGPONz3ua9kC22NAgNP5Ekl
M760Jcb1II0GRIqqOrfuJi+RQ+vpYJ30U61U3qhk1mHszDzdwHIKe49NnUajInpGmMswka8daSSA
e3pP+eubPFs7lIQcNTxyQMoa85wtp63ujJrN4aZ16o1B56LyaC50X+beHpDr1cy7tyJJbWBFaZih
OjZSQaiDMS/kH+Oc5fCoxxXdjtBCJ2hX8CgDsturp6Jrhm89R43Eb3o0cDytQ/MAArB+7poIGcAA
0JngaHIEerw5zaYT2nWDmYBxQLxOytJYvUZg3c9A6/Ji3+cYxbBx5fNhicbxzjAwy3maJO+MyIVq
AzJY+0ZqkopEIhyTkZGpSI6HLOpO8gG2UmCVcCB3RYWCfQdQWbkEN7ck2yGqogfTvo3MlYpWGP1T
MbVzfuYMxnTD9qQzmY3ymKghK3IfjdBODM9a5Hw+z4okP6oftduU53Lo5UQnIY/Me9JVuMDWNfY1
/VGviJv2tdGU/YZA2PrRKZ0O7wpWYn1XhAS+e/BHaTXRp1aPiF1B8VhMhbyfVaXGlcFgw/VcKSww
F47+3QxH/cmwI0AdSjMRWodpOA0kFJx+U80WiixkASOPPtTBHNXJL/geYRw2PL0etHmLpTJjJLNA
ocQ+J1GVOkhbaVlllX1VdcYEE4Rw6sepW3sw9tjz9UmYwdJLK6apG5rw7EbqGuvNERh7lyPoDNp5
fqW3DXFaLfJRWAp4nxs/tpeQ1URGAWPtOc16XyuYxgMYmRpc44swjodaJ1HWLKH3+o2Tjdu5tp3E
Z4NWps2oV81lHCboTQiZj79wz7pPS7eMzsZcrJCO4OxwlEyjeKAIscYh3dZgu65y1SgvJcn1X7HJ
IRVC58S+hR1awmIgzGYOFrbLY1of1B4kNAmFziWCWi8ky4k1jPIGXiMGaiNYmGHTFu0W7RtD/eyb
5E/mzOFKTMiLFs0GI4bkJ3T1P8eqf74A0v/+XHUNVOeUg1VZvR73vPzSzwY7DXHhCId5Cjx6Fi/y
758NduaxcOlV/kcjD8/xqwa7/onhLkJORrs/u+j/arDrn5yVf4fBy9VsAJ7G7xytVlP225M4UtWV
pYGJhMw0ZsZvT1YyNUsUk6gLbHteiI+bkp0LZpAF3jncnZ2702I9CEU6nCuDuRNNcmSkst7SDPuc
p1rQl+O1yRPRM6e4ObSVeauTY8TjeqaB5PAMg2gWbdpBb48s6l6SzOlE85yttjGCGdoc4TNwDaQl
g576DGFr1rv93a6pwMmq3zv05uworzfD5Ez0p8X1YKl7ha0KtYyG7rzgZ8zuoQZZVjZf+grMgiCP
AvBI+LkAqfpyZv6tZf7/cd7pcOD++3tg+7Wtnv9x1OVMnLrXt8H6az+HnhaTTdoKDIVw5zsYNf+4
CxQbjA8E4nW9Q5CEQPWvBoNF74G0AtABhEhgNlgJ/T/HTJbgr1Bak2vK7FN1zN9qMNCOeH0XwPek
tUHCwhqhgZpiVUa86S+gFI6F0ZeGj8aru+yAkB0ZhB+FjkyCYZjDIxczfaCR2Q60QzF3mpMmZ2Bn
teMkzUB9tOPGqa34OoIuvycS7YxOLHJfRWaXFHsfuE71v3q3XBcmdtiALFisb98tGLcwrZSSxPpQ
dLeUCML266p1Ptd6ZQGnNWqaEKl7pGk1GvzR6Jsr9ptiYtdLxZFM0OoHjASLbRrrzl6H4ckBOwfv
4UIbIe8oWXrXS2flOZtSeaY2TEpS+Jccy9ioPc1Il8vY0gi9Jlv2unbCCKy+S+sdEG+BFUXRwqcu
wuboOZP7LEOyx+PG7FMOzUp2ITSOV0lu12hw2zD/Qu4px+1Xy+8v2osvJs1/94vW75N/GbKjxrcx
OFvv+kVyzJmAYIPw4Zd4jNe6Q5xVw2EQUdLt41GlbKoTG02rM+pHSaQVKmKVeLyiGVMV+L/p1C78
QECUfCyC0qq1S2g6LqWSaRabGdHgB++Y9fp+BYK3ZWKElw+WAd/t2++UFlvndAxo/VaPlGtJdtyR
WpnaI6HoJY4B1NzHtM/Dm8SMTCogCAN7qrbvRlhJ3W9gCJAVl7endtpH9EMg2yi4cdT5FlGwJPa0
RmPdh9nYeTLs4isUkBPO3L6f/HbFtk/zMNe+aRPiya9N6ZclherE7AeRjqQDSMEjR/omLJgYYrWV
DT5KehNU9FiSBDTLmYf6NNVMBKQMQo7ADY/2OaMisuPPdjmG99iPU59k1uIKM079tVf5GKm5pNpm
cesefSl8Hn8qHOUh1vp2Pwune+ryGjnoRClLNGnRzsDmLfeUfqVyMTKFOK+KGdcRlWZy+esFtD6o
Xm2LLwsIxRWGVf5Zb7R123zlfVMa5sKhqgifaRAYXztcmx8pl4RZTpj4U9RaWTByKPRw6DoBmld3
i3jduEpH3N6+oljIglV/MNrhIoFPaJABpIrPDU2/xcshV5yjr0WIaOkS3KgzRumpO9caCcsL5/Rg
FPV8ysxwX8dlO9IkTPiSVCOEBkWivD+K4YDTm+rfzHuDX8Lg5Dd0qwKcvDylS6W/zYcKaXiWVeiC
if45LZkQEbNgZem1xMfqkOExt/CoOCJ5HSeKjA81z+jYR2U+2Jx1BTLh1KP2hB8U6+i3idD0sw7+
LSyq7hT/mGltiXKvzxYFFS8uhvi4QgCC/nmSOee53GgOccEP+L2V6BeJZp0jmJpAs5R9vG+yS61v
OPpAxNiq9Rxtyzq07yy6QN3Wqsz4unWwS23sRDlRqwiprDDr83Sy0weryaeDUej5lba4zAU/+O7/
4qunsuJ4zKAGi+27pyummcxShdT8PmdxIYVRDxlM7LMG+89uAbtFky3vvlVLrH5ggHznYvmx6qDW
ObAEEDxo6rtirEAlFhZjqvkdNLHAVOrpIXV0+6Q1tZPOGfIjknSbnWkOwKHgqeQupikt6eNTqIZG
4NYslZHR5AegCO0vbgY0IuiLkIhApHtv5BEkyk5OziDXHROdFo097FI8RADcmD8tdBO3WBksX9S0
eEsmfp6tRPkN8DiJrQBAlqUDJuvbcD2W6uoxrj3Lj6HLHTBuTfTXSo6cMF39pjOnD56rtvbnbxPb
JYUFtQJtjPfxBnNvFJD8XeGHipEerDKdaY4LbS73YSauyzAmfTVNW/dezQv0uGnWnmd1/T0uUmJz
ESAAoOdIaadezsiWP0krOQf+TbynNdV0O0hfPpvVpjkucF+RpTWyw3i0hJqgFaIPkO92Zxysmw39
hzowuY53uWnPvnBHEYwEqHO71Gp9UrXz/KSpA/1wPAjjSdcq52k4ni8W6gqfkUjyWZMWI2U1c9vz
gvv6YRRiSQEH19Npv+BdGYt+OqGRA6wyzycE1QkrV0Wuz8MKb0AkTkhZXxRPGV3nxDUMejtUCMkW
G/OybzOeVIbezfeadOJrpv6ogBOhTV6ixQOTdWvRr4yMZqPdmhN+odk60BK6aaxCfrXn3N2QymBt
wpd9Y5hJVP7gtvyrPR2pKY9jPMlr9fPOb92nRpnhsBM4ZpLws9YLY48LEX8PMb4grezON5cu9QlO
tU4a4uW3Qo1VL0NCukv6vtoStfsVrVq6jZvY8Fq0GjjkTOLr6/kjw/sLGv5d/YEYj+0ayo4J2nJd
la+2jy6ii9jHKtvHUGR3TaOTLUBspo4Fc1umlrVlNek72LUi6OkcIa9oHpohG49dZ0x3ZAy4rDdD
96WSMkQgQOxI9kNzsgjijroo3QonNm5IAoA4YJOL2S2ivapjkJRu65kP+PrTM4mTc1fYfbFvlUb5
6MtYxb1vPiDYATZG5n+QCGzzRUT46gMqSRI6uJz4gCLT8AcLx6+qZbzTJuke2iKzA1E1E1vWhrnJ
4E5JAOGIN09WEZ0R60llW/voXn+HaefxyZtapZM8ozgfQ+9/e9VrpwhL1SqEL2j5XRhohAJlbntf
2MNRBu5rnyD196Rzj40aVqBxPOHH+8Dwt77GuwvDPBQSPjZMHjfWu8IhSVI60tj3/boeH+mzWPvB
pataIAT74LG8iuz+9FKA3zkFoAVfDy5vPy5ThFTJ1Vz4XTTlF/R+3Vs+GPW3bbOG+lD5ksDRy3xJ
z/qi08ruCzaj6BavegTDb9LwrwHVPNF0AxOT7ebiW4ZGAMpjlHgN8E7LW/BzeTC+l9WESz+UuNcs
3RU8M081i4qo1Tuj9gBMMjWAofS1zIkrQMKUNMd25E5OYOjpBzyhF2DQuwuMcAAUMS40HRS9/vZT
c4gb1KRssOZQ9WzKaS7WYL7yMMbOctPPBsaryB6vWoAzRwQ+ptJjonNeDQYyoI58k8I30/a0WGHH
TDPL+brJlSTyrFko3xgWdddCqU/Uvq0+r3CZjunPUJkYy532a2Mszi11g7kdlKhifphnFNvmQB8b
+Q+ioRGPjNskNIdFjeBnVVfoxVI/ja2iPKno4R6iynLu8zFzTnRFs7+N0qCqRmliHrJmjbtVqt46
sft1VtfF2RFDDcRkRWn3dEich0Ib8vt6Eswa3OqGU9ogdrTIqx0BVLwSgjrA/FryY0n/VtPj/6iM
dt1E/r6vcVqV8rl8jtq3vb31l37KJlTEEXTukHIT5cOz/l9dDeHgtUBMC9SMv+MUyt/8IZvQP5lw
rNf6jkc4XGFW8B/iWfHJgYbIcYPnKsoK9be6Gvz8mycET2fk4KgvVpvGj9SYt/eKQkSh2et55udU
YOs0fqWe9oNk7hq/0FAnWU9fjBdGaj/M1DegI3KLDnMuOV8KLbUCrGtdMBS1pgYlh/pD18luCdIE
TC0lPixWg4JZMAdq7aeMyQx036Jw84O5MlxBUxTFBrZZAw8YvKttTNq0M1boazFLc4P/GhIsKZiM
bYmXH86NF1bsNIfAEljU880qV6DQ5Fjk9S94Wac3nG010FTnqFLrN0WhDA1yphVLqy5rkB343i+z
MK1TA2kWstnO7m50o0HRYHAFgKSGRig8UoKVlI440ybVFEXPFMqsa7JeFJUxpqJfVrRenzlqVIov
jLY6NiC0pj6pLQmJkTTVUR3D0fRcXfIoCFMbR2c5KgawVpOZHcVoBk6prvuzfJaag0gF56UO/wHB
xkK7a2/MWvQ5X/ToOFH7ZfK6PLcz3yZU5CyDi9f6MZf7QcmlecdoVZPe3BMLaDMIwKHYVxXTODet
m6B2q0CMGgK7Jp1r6ddqYTHqHLXhQnXqxqQf1Aw3jWLlGuq1VS8aMV2lLRJ2SPZ72+FD1MYMjaM3
jdPJnFAIDAaakLLX+10BM5h+Q9W7cFn6wm1PCTYRx2TQIEMmVl3s3UJwSnPc6bIyBqcPylW3rGWr
1pgjIXLmRGm7i7Kats2L0LlZNc9grJO7hqfkrfUiie5DjN4coHmA5omrrB5CCZCgMN0re9VTs8CR
VvcvMmtHyYY8UEJy1j0GdLW7kVSv7Vk2le0FU+DlRKsXzpluUuFNNV6U3ArcidtCY7PsX1TeOXKN
KIjMpkmRQnRR7UdK9BUJZJ9ulA6RuGEpw1dkmuhUuhcVef6iKM8GQ1pol1eleQ1xF/VPbbcP6osW
HT7ydBplClngUYnChD0xk1dZJMPTEUc2r4F3sSSEJC5GXwMtdoSrMicxnM4CZT/dRRpMTp9ddG5p
175jE7vmsYYqw3eWmDOI1FrMohjGldVb0fEKgEOF5RWaZZ3hw7ZTFNWGPDfSoVKCehqHlpGpmjzH
2hJXR4taD6cuWJBjkyfQHr4xKVdWtfKrq2xui2OYWfUR8RNFszULsAWkozP29IU6pKa39PrpHI6c
9KnOL1NsAYY3Iq3ovTkxkCUUcadeFomqlkc10/1Doacji7hUmcdp65T0syxsfKw8RSktXp7L/9mi
/rna7v5+h9r1zxQhb61G62/8bLprnwT0CdSoyPBwIJHQ9K+u+wrPX0m5hIiDLKNa5bf+2KDcT1SV
5HsxgFoVf6/a7liNgHqr7Fz0A/TfdBD+qV4nSskGl8buRKfWYtj1dnui7yZhTEWTx7PCPbGUMLtV
mj49syslPumZ+G9kYtp+GNXy1FU7JN0Uf15lJvYHRfs7nhqTL96JAxGKIporwa759p1ItpvU0cqJ
rnlWkaaWfAktPTnoszp8n/MaQyEA9S/ObMYc/uNIej1xBLvWHKMH2Slmjh9dmpcGqY57OeBmxi8h
kiulnpcPyt+1A/S6+uWNOiSw2YBlGaKgfXn7Rger05mmc8maoU+3Sqrou5Zim3CCcfU6FE5Yf3DM
EO9PNOtLWhbIZ7KSOVe9zE5eH/UgU+AxpMuIJqAvlnhvqxVyfoFzQrXmahtZs75Bw3OfZGggKlo8
UNeB2gOEzDzDQfTWj1myGzOz3fznrpfz0dN//dPlVvjFXd8+Pz8+vx60rT//syRdoy+45Zkck18H
hJsV8nPc7H7iC1yn0FQXQKFfj5uxGhsIdalJXxTZK3rtZ0mqG5/gGNMLX/uhtF5AzfxGlMZfVKRM
80DBIo1H+M1x/e36JbEwKRUSYREuzNUxVOHl3FWbeK9Mrgy0pe3PUOINl9BalJ2EFLhPOH3tX12s
ix93y2vx+dsFvVbFwOthzK1OSm7T972LyUpGHSQiYNbeEPtqUZsz9FjtCeMt58cKxbb61zDR9Xb8
9+3646W4rnxanqScEd41dCcYXOagugo9D0BLSPugP5VNh2n61x/pBTb45oUI7WFGZBkrdJr28btH
aSZDZ3RUPlNFBHnQL9W0R4DP6CLHmnY22mSKkGnbgGhoylUPos6FpRzhEJofTXNOT2Efm5/DqGxm
9DJt3VBwWO7nbBYT2JihZC7VjJIJX0Tw5TpDGjoGHPYArkRVVvTKPOrkIsNGqB+mRDMDvEtlQlaU
0LsgauT4ZJeWHXSoBlFRpWsbMSZgAFndPJmIW7CCYn2KrPqkLaWxbFuF/qvfj7EdQ0JeIJMyBqCs
+uCqvf92GJ+yOSJv50+VVsrbxTjpWo4sRo2otKdHq5kiJNRK9kFC4rvnp01ezDrwdlZvJTNsIPBv
X6VpkFslSkaqeoQQW4mM8WQOJ8OfWag3LsKIQCjmTI2tVOketbg4h4AW+Ulb0IAWSLAKnaandGrh
jQOL6YOlg/zkzRIlYGx1InP/01K1cRG/fXutBsgxr3l7S6c5oMEsYqRrRR1QP4JkjfNU+fzrq669
P5XyikxkITByQagv3me7TQUCOz0E9KLhW70RRebgu1OXYh9VefMYZTj6cM4PxZ2txQRr6M7Qf3No
DCeBSBNz8O2RYagmcWtth6ywTD9vDY5yuOLnr06IdnVXaxnQJCqG2PU4gjXO718z4Jsq5YLOPoxs
5u016wmWBixYsnDU4mZpc7lLDHTevTROa819+vX1ev+44nLBeXCoyOga0E54t34UmpacEpnnGlCS
TkNjMXZE/MznpRLqh1+/lPG2pbiuVYGgACXG6v5eWxRvP1iM61OxeiX0ygEWSlDkeDK3K1spIBVI
mfeNwwnJC13ki95sGtHzYrbuBYNDshUJERLE+eSR2mwnS0mdI4At2U3nTvaFldqx6ZtZoxNxIofM
3KgG7El4PMgWo0J1el+StUxqkF0gMx2TYbiozLoFs6gTeRgMmiYVn5GnOlPoDI2CGbbULqRhhe45
f2ldjstsfpvI26k80Cj1cVXS9sZl2fGgklbFoCRKYvWMifIc7wdGAOPu19fu3ZTsx7V7Qc+hR1nr
yHffU+a4jbZOazwjrsLGF1qN793RphiI5TSYNyXqvXs8X+6aki6t3TIA3Q0aJpHnLempT0iGGagn
vd5+ays3vO84HF5YTWpd2GgksSSnYwa6CgX3bVslGZZ75Idff/0h3hXCPz4EK8Bei4G1xb8uxlfF
nsxbztZmzj5SVmmxxek50KkMqw3UHChtJdTm1dXs7KRJpnsHVdfLTUg0rdWE/jKUHCibaLDQKjj9
DaA7He45286mkJmIP7gL1wv6es9bFyuTPXjS8Hchy717ryEmQk7pPLnSTB83AjmOb3YcgX99Sdad
8+2rkP2Ib3MtttlX30tJaihqUdhUEePNkABR1Z4OiOAwCxZIbsCljtgV9AioculY7cWvX/tP5dK6
eYgXoz0IfUxQ7x40XQt6JM7ryJdFPH9rOJNszLiezwwzjm4YiuclJblOKNKYTzT+OXYnIM7M/oP3
8ec9gsrPWaG8xP8ZyAXfrgobf4LSI/HxlHjpt3GXNgc61GBK5xK8pwqi6YOd+a9eEFEYB7OV4kxV
+vYFp6UcBvQGkU+KE03+ubL2mBRR6U4I5CdpF59/faH/vJRwlb1gNzDB475/99yTLJsYFQunqLwZ
NrUYSr+jnPvtBcurUAaaJoFysNDffZv55CK/H/lUcesa+25U2w1E0Y9g5H/5WV5kcZzQWbnrM/7V
LUw0HMg/l8+yxqTihc6ajaLyUr9/xZhtQori6M598e6zFCGP6MFIQOU2MLgM+rOBKQmb+x+8imND
O6JeN9T3aSVmRFYL6VPUTnWfozGVer4f6bJd/fpl/nyPMzPkPILYloES2UVvL5mqkb1tYUDxxwzv
QKVP+rbmR3e4e6wjbuv51v1vys5jOXJkS6JfBDNosYXIZFIXZbE2sGIJyIAMyK+fA84sikkO03rx
etP9iAQQCHGv+/HcpI9YVMaJGzwmdfKBb+hSbBzUYvjH8emaGp3RgrjjMNLyx1W51g+yVYZdmWKy
r1fsBtQQ14DSYrUbzF996T2wCYrhwOGe/fopbPPl+5kOj6VLYXw7NlKV2f79PwPHoiOYpeZAMHIz
ND+TFuncYpjNmWcu84miwttQf38tDiucRHnWsGzYCL6/lp0l3ayaIqaosHpPfO0etKR8GJ2Ak4Np
BnaVTc4um1T13AIX4fgEoMWUFOsYyFwypE+NnJz4RvBX7mZzoKhOUral7MSAAApK5IDXY1kz3A44
Q3J6CeMydpT4C8xt+JX6hJqTOtIMMWueY5l7BC2rHQl7MDSSE5/9x+eK1Rl4CeiK7ZB2XLOZuyad
llj3fJwx446KqhYoiRzOVgOd8tev8OO8yfZho35RsKEtbBzNm5wWytnUZLzFnap/phqEuiKxcEvd
+1sTYnliz/PxzgjFBPKCGB1JBuLd92/Ro7ljoPiL/WVZXdiIWxymlIT0Kb2m/p9z+/89Sx+VC7e9
CTfFeZ01mO4+qOP3VxMjjZuiz3Gt4BHyG9UBT+32zfmKL3cXrxX+ydJwnmDD6HcDDv+DahRqWGhW
cfj6KX+cLiAxQW6iPIpQyz4+Nxqjm40m+UC+g2rymVzaHtQ3FD6/7VpjoDYYr4eyBPSiZcI6sUX/
+MhtvNBQ15jbPzmzFotJngSZNr6E/gAMgXM9XAGcKwotna9v83ghISHENclR2Lg7qL8+nHJiuJG9
kg+ByIdfSCqUMCY588QQelvK/50JOGig22By5xCKbPft+PzPrJMXVg24muYIdMgROSUa1D32PUpE
4zLPE+IxHFVn8B3BRSp2NbHjMSplCfG9alaYwHmhrydTuw9mXveAo7jC4kewFYD3aR6db0wGFj4m
C3QFUgglex5L2hr+SghPfZsMbdHsoGBjOPj66R2/KO6LIy7FU1zrCEk/fIqO3Wgtop0gd9biOlnz
kVzRVLkcDas+8Qw/vihc+5TzObzj3ofs9/7DyE3I3uQPNQGxpPJsVhQvrEftVKDchwMOgx2oIC0v
luLtjHD0tS8pNZyh7PDlVSOErzKl10rZSck57llwJHJLYPv2xuFeguBjPh+3vM4UN+530cuBArIh
NyelnekqyBmaWHRTMwkJw5yEFcL8r7DADXFnoEE2IGcSminTYFjz+NT+8sPGmnuh8EDRAIknrfG3
CPZ/Rh1CRrm26P4CYjoeNE90P/sJ95i5ZM652Zssvfj+7+ZGZA9xOraXtt4YJ0r5H98aHxjLLEEu
nF6cY43YIEoHNBE4likey10Wxw3zxZqcWBE+uQrbQO6Q17Zd6Giflowyzyd0DoHWcmZpdN06jPF4
KmvnrYj1/is22QpCFiYxxGa2OFp4UgyDGRZYGQhnxk2XuBOZJFiWu3sTU+IL7urxBj1vf9c42Xxd
5cX82My2Me27xmtAFKBjwK5IB2hj0arTWT+6TbMfy0b9245rdxWvcWnvinJVk12Xj+JH3I3THKSl
ni2+hyq/QOXlOI/Ur0cZLrDOr9VERe01dm18lZFm9VyXFcKmjVjTBwli9asVTqIbZPOCAK+fIPjm
PcrlgzWrswjiCi+oaIz1VwlRoPa1wbSJ4oJK8lgm0FS1RDj1iSnjwwpngoj3aLuxSdiab8e0eJKx
OPhocxewFZueW0d4fweiCs5gTbsPQ2YUYaf39Rx5mZe+xoICSsUpo8XhsA7NqR+zvbL3r3TbQzgs
7Rvojc3a+1kl1YS3QmIBu6TfAaoI5ApVM2Avvpy60rZwv78SlbSt1ch3wDHzWNlJCuIoEgVcgQOD
YrjEukEj3K4sKrO4MhBFTOmYVEHnmNUSNfoATccehKPfqkOiP3w9bR8nKdCLpKaHoYhNKTdtH+8y
5h4u+OLoFf5XZLxA5elYMF4mz/NtMqz/9o7Vz3sWKExp5FzqF7QvNCpewP9dliA1e6L/AS6dxPrh
xNr/cXzw26AycnZkuoCac3QOFxqKy1Yp6iDBKj3stCWLozl3h79WU9TlIWsJqvbBotXebt047b47
unKIiNlSLprJs0+tcf+7wzt6dUwsPCuGLdCJrcH875lhEIMmk0SU8Ffzng5OTBYSyO9y1XZzOVlZ
xAnC/WZUcU6yL4vFSy4rgo8LMAkvIlvURznU+rNZ2fm9QIIQEYdTPpaDvpYgjIbpWVP7+YE6VfwQ
W6YoQqNbtCu9TA0SPng+mT9DEngw415Jbuu+gEY1weGvWVKM3D238Lxf6RT+fxSZpvwlXA0h0ogm
Cv2cG8dPINlnJp+GUIFek94vds9uw9Jkzsjc3dV0fVJFDSNwvdSBr8B+ia6HJ/LXTZ14HtMcWfxF
R8TtE0qj/MlIZblfcxgPEQE5q+5PLZnLvsGs8p3gh2TdVU5a/WgtZhvq0hps9UEtqXbriKfGndYu
1q8WISYTmOuiIswpJ9q7ylrULaLSK81Q1i4+/94Scrqc8dlnB1cs1g+iHrDIW3ZaPZl0MJinElsd
z70E6DfMjwkSSz7KuNkDsnCJR289lSyaEWZVIHTqBSGAQe+xr6pF2Wd53twNRt09xliJoCrSn8MJ
hMOo9MnGLZDZZPLJYBHBlOn2xR9cK/KHmy75ZY21aAoSFUhtaIu1+qXOdhXpAnjDARF6hjl/qG3C
DnLIu8TJeHMApkz500p84QEe2/WJjjZD2BgTRT/0SMiGsEDeHft6XwLQlXhaYBGak/NaWysEmin2
vlnOME2RuzDzUyEehp9SY/z4tZavSWDIrvwprKpZ/Dxf16uqEP26HwdVXlNQqgCY2Plz29Q4vUkp
wETVDPTsdigmYONrtlKnfgUQwL2o0zYPpGPE4qomixMeJKifgQI2ARsos4S49kTbu9FaGewe1LIe
uusBDcMCe67EIKcscPQgWKAO9nO3hW7QxT23qtqrp0V6TWxMWBseK4voB+cPzjqFanitT4JSbNHh
9LYH2w6QrnnajWMsDi066N/OHqivjWJvUQAHWW1XyGChOwCCMddo1I1WpvmOKk3TL2DYjBh2EJOL
2eu2h1etUS01qYa5pa6OrxJAX2wxcP2FUkPK3ykIuefdLGL50GSQ+gjRydPvdddIJ5jWdfwhYuCO
ge3MoIrgd6FzijkxXcZrnj6Ouky7pwGGihIQVjHlcM/NoQ9aUSSEfacE1EXYAHOCDCzO3zhCNKod
42x73QW17uYRqCE6am3UDb5Jkp2/lTAa+22PtvwhNty5KJpeL/e4y8aHAnx8H+A7s8gSdET1IkcN
pqScHfIwYTGyPRiFciCa3Hkpk3T4PkMmgMnPHkylk5FD4bM1CQvBWb3iYVCJYrooFlvqfiPd6nKc
Gi/dlwV7UQwXzL0+QuOFpkWv6n2ozcP8gmNpIcGjGZdbIKVq46tON5jnDbg+9VzHXSIv1CSx6Lnm
gwFxxN1ylcBF32U68ZyHqVFmO+QL9owLr/IcuDuqO7LB7jh/h20vvT2QDbAdYi6baUfQYDkEaWug
8KKNUF+RnUGHZJ5yb+H0PWzgqzxWwfslmrNL82ZaAtdd0t9zQsBYVG14E8VunXO78pRL3aBgGCxK
3LxytkJoFqMruC2TEW0dHR+2yYUr9F9JiponMBoC9cKqY2fia3RnriaQDdFSjLAVmSZyLzJwrc10
Oqs83g2ukzYHNZVILqWLjvRMVUX2KCUE/tCqBC0eJzYKkkt6haArw5Ptm2FgpacsMrK7FrxnemjK
omp3ptehkY711qC33Az978wjoR4Xy2SAPyALUT2b20IFN2VY1Z2ztsufsnKycudIaXwnfgWJDBEn
LB5Tn3k5BEfdE1FhF31Y1t06hkIstcrM6FQD0RbZWITkRpjrbeV26Sspp+50aXksemfSVfsxwBRJ
jyfzOLr6OadkMPmDWoeFyrKLni9b/0KtmO5nXeEgqydW4vmzTYdKW9YwUdz9mA/t/armFp4U7YpK
FELzeLxwup5aglCvBb4JvO6vUDVehaXsq4SOUR7PoeBzh5I5Q9ZRfFEMD1Xm3MK7eXBHxgz9SX+t
iJhuXkqzOHBqJNWh+KNm+U5XzYM1qjAwtBv8e9exrdK29MrQ1UQIRBZvWz349uztndS+z1vx3LO4
m01/sWBVuq+xPU/LeGHZ5WvuaD68tKtVe6mHhyIRWBx/aVL6oNEPJn+hX8AtyTTKhLFjZXV2DjyK
MDM7jaeKvnU1OstPJbfhJ1Vs/EAXymzbULkmHPJmwNsg/FRLh7u4cth7U6KYz+g1XFBJ5b/Fgusg
3E38slfFLXyLOcSGtc+c/mEYAabhcdAGUV/FU8m0m/KWHOcbtNWDVMyVOyS7o+ue2W889KQg+S5J
Jz/UyunO1MXZ18v6w06tqO29q0S3Lnj/d4YuHi2lPrMyBLjwqO7cJvmW287BKh7dBFeq6MKBSA4f
yEZywSiTUTP9LdoEeZb7EAukayKRj1qTXJmp3vikgK97Y00P/Wy4dCene9KI9tOoaMhxnUOnGo8o
dH9qXQUEF7NCOTb7atJ3cEYyn8PMztGM77Oi32optbeU7oxaq/d6JkPPi8kZci3q10qI5BL7F/Eo
e4lsyyDEJcVTGCpjkvsiXaNWKRN+xq0trO+jNj0r7XcDX0+i5L9yWf7uYxpcoFWuSJC73IIsPIyH
ridu4nIeglLRDnmiGT/cjBc/E29Eau98rqVVmMTLxQR5iQjAcNLV3zUDKGrL9TeJJBM9+slabqbE
ei75nnwMouEK2CEZrPZuQilIjAbbOFB6+hSpbv2b8LCzZR6vKQnsrRZRswHFLGxk96IrfR3SD70t
s+6sthgVeaKiBB9e+fBvancpD/VSEYHkMMVBh7sbuqn1Y0P+KoYC60amEMECurdjkzQ7XTDW1dUk
G/WyIzF1x8LsPqcMHfOgTtYVMoozd+nPVMLdz8i9vyzQngvHvWwtggERgmd+aSjXdl6AIbMN2qgZ
DD72Mfu0L35z7CWoAMZsrouHydVenA7Pc9//HEeS/EgX3FCA0xsW0JKmGgcVwM7LYuMG2pWh/NA3
liAiZrCCeLJBDKpvuEHR56gDSizI3zx3AxJaHBXZQ76BCmW/tHezl7beoZeEOAcqTDMHopeu4T7u
Ntxh2sP2DYqNgpi/ARGXdMnISosbDMpdOhbXjoueMVoQwD+Xxra29DruzqDaWIveFNsukKd6GomK
h8Yo8wQw49pAITWh3d3Eb7gZ8YaeSd8wNMMbksbb6DQzPe1X9Q1ZI9/wNe4bygYpDFgbbGUb0OwN
dzPpRjtyshDt+fIGxFHXDY5D2RdQjuIWQHO4a+2n2Eg67cbUMe0Nr1MkKYV/WeVgd/DrgOBR33A8
bee6v9ON0SPNMWbsbuQe5w3i05YFQJ9uY/uUUipWgM0A5M9IXehcvoGAYmOtCLh5AwQVqQQWlL2B
g+q4ACKEkJ8SiNltcKGZxeXOzcHPsg6mgap4fUTQ1KT5VWHg3h1aG1CRO23QIs2c2YZYs9b9avoN
a0R2i31HwDiwI5QOtgRA9AZBWmqASM7YaMsufQMlCbAzf5fYJA1p0rvR8hPIZSYyHs8ZAHBvuCXF
wb8fTHpBfFRK0Wu8aJ0VOdiijcadUaL2uG6ZYItAZY/mRLSlkgsv7zItNNSJaLhRGay/edVCEaqJ
CSN3Ap2qbzll+gqWFnKbXciOLDuc6VBjUMiie1poPxL6wW2v4MN8aNv5leMKlnY7J74Gb6azpkGd
JwSGTGhpyalwWsHY8Zr+dqWJ2UbZrK2PZY4gKuTgHj85bV+9kvupk6pkVdpPHPiQlJVBbW5MyuJE
SxuaOEBqh1SnGSXioKzdGnsp8DpYS/k0Jud1K7wldIeEcDizb9ElUMBVL6mFSPeMkkfRBYntZXfF
pOF1xwDy7BTNCF13QyhB0OIp04dUtmryNBG3Wasgq4lW20RyK60pq67YnQ9FrP9g8tbhJWorK7s7
kHHqm9bgeYEJRaDy27hJyD4Zs+/JXBljqOSZMwausJHSzboxvKpmUt+qXW7wYZtwE209F09TURLT
npdbdxetDZbpMuZr9Mukcr/nHkIdfHuuqIKyaqZDbxAZxw5JFReZtEnRMihkAZYjz+ebkvSDF1IR
o2+b2UN+E9uTt+LoXmzjzFq78bozhEuIaFdNr5wzCCl1jVXKXTMW9ZUGdrUF9KOkrw3/h+92YWCx
U1tXb8MWmyaleFG77CF6yG8OT1veanFZ/QQDSbNvBFj8s7bj+goZ0oC1fFSopylsvH8pbJy/ZURY
cjJwhObuRU/kMOcleAAB285mwGasv2ETOIqRvjpojt+ZamnsFNDoEn/NqPVRs2JvPEsa5Iu3htl0
TehM6/CL4owqQ1cY3r2dTNUtf3Z8KbWao3yBHOk+9djmhpKDJHG0fSv/am0V37V1TsxAR7hetPTb
3JRTNOAQ1Jip7VMp8sarfJLpWddVablL1AUSaleb7GjtuKCtQWwzZQ/4Cgsg58xUUJrrq8wj19Oy
Zw1K93PsIX/1TWfm3y1N0dHHssVNp5TlxNdfsqFUmqTB6USpwPEbsXaLb0gxXWawmotoXABGBaPk
yB6gD+d7GdkGHNyEQw1HiU3CTpNe/T05agYC31K757oxa0nNrXSI4raH9HwtYhA4MzR/2KOwOajj
KvOshYUubKzE1kVOtGwA/hRT8oSO90LllEp/w3KvSnXIBj5cbfiVzSNxqxWyFmClpDNc9Kpi4Zwf
FCKD2zjnA+/IpWMy7/IZtNwCrsyFEMLOtpiHJ3a0Sh9psC4WP1ktwL4kCaa3y1IlD4lq949136Qs
YImYzIiKBWOizSULtzdT7whxDTlyl4IcAn+uzd6BMVdAjhIz3P5uKpYeA4GVanurdtVzTSIxItrB
0YCy2akLSHf1ktvUWWpwoCBwtqTcYvEgZFicRXqvxsS8moq8QPZgmFEpOIyETTo6V6qZK0mkaa3z
Qvor4Q+okDGcM5/pu7Hp1JfBJqpDX8bmNU5ikxBEqJlXcrJTx4dcG39b0szT9+XSyXvC0mULgzRj
iMUdVHHSt52k3XOI3ipcQDv+aFivGAxpmy3h1FN98g10P68lExfourKGLWrOeN7wvA69inJiILmo
HLdIu34d+sgl62GJKKM2cBwUIlAp7lT5N8oBpnq+sHR1fMrJ2u9bp1jDojeTG0nNu47IX2Rzkyaj
oUQ1JX+LccX6hTksSW6trmEw2D01UZ+MIyML8mUlhWBQ1rX2004rvxOfaf3WVBYZ1qdBZ89sNKzg
CmXsGeP7ujdXu/6RF54wImceRbCUytqeDWIpflF/tK+MuZDXNawczs/siW0Kjd30052K9mqE8Lph
Yt03PYCpiLOvi8MfmilgqpjmVcBT5taDPmq06fmq1XGewePtq/xiFtN8xeH4hDbis4sYDtk5KEMA
tH+gbYweXeSK0ylHzyzqSh4UiKT0RA/7gyzZ5AswMTnTaMATgD3ofeVWV4y0o9RDGkCeNFcLQb6s
BL35XM1UovS01C6a3DNujIqyNrV2Eh9KAXVhpk7A7vgcj7tFOmPPUc9kU/X1c/7QO337bbBG0Gfb
2GGPqspzRaioYDuM0Y7ylV516c6q4zvg03P09ZWOqBIEBXMpCzWiq5OVCwDsSFSAQiLXIRc3TB8T
3nXyJp2/Xm2ycxHkcnrARUNr2+DVuS13tmN4gQTP/QKJAZABimnLHx2pXvaJsUTDXFTnrlSpd+UU
HWoiOx5P/Nztzt/V2/m5HGtRkhP0tDVh37+1mV54qYH2CRQzFWdZDigb11e/m7tePwxZ2u1S7Oxh
zoRzbvPjIzYTAwbT+NkTpGaABpZ3lKhI6KwN9crdsjow+Jspgn3X9ctZa0+Iij4ZzajKGT0bX54+
wVHTmF1hpWgkXQSYfts/wMG917TR5H+/io6dzaCr6+kImI8Gs2p0osmzvgykjLNLCruQkcd+3H39
9D92wGnjU27bjCt0xTCtvX/6HDy82snqKnALHdOsq3s79MTdb0voOh2Q1Luq5soJ1i5lUm1q+6qd
t9q70IWJFUqbFaAxYxIWs1bvQSs4brDGynpB0S89x/3b7/vZte5Ne5mihM1r+PXP//hV8euhoiHl
QLtCU+/9rycEvncrtSWgLmPvwPsC4NqgDuwtYuy+vtSxDmn7qjj8wSZSET1hc39/qQbo8iQnXB7N
Wju7OksSvK8137Nu/6qJNzn1FW8T79FnYcLvM3EWoRYFl/D+eoOqcJjXIHbbVjxe5yzOUW2abYSu
oDsgzbF27bCqd5MDjIpSWR0aztjt6VGL2/9848gjcJRgeEasf6yZUbVFzA616sDSBvmHxKIYc8tU
7WxqbJTdK/uE9OPjO8U7uXHKKPbQPD1WJ8+xaqWEhxCkMXTVjW321Xdhj87lZBb5iXXps0uxWmxT
8/Zqj1UmrpJSV5goTFPGrk2wQLAEipg6OOZ77xRG5eO0wYGWxwg8ASoeN/f+hXJKmg2DhQkbDGYp
F1pPmBIee+KDflNXHo0bnG2MUJYAD9nc0bxRFxO5rEaGcmaWMWR1z4qfYRLQwNPHasVIVRgaDGDT
nvtbbR0yrKoWwhC/pAuL6b2YAagDCGmv9ZVaud9hR7nRyUV4GPu8V9j7i3UgT6ZIntZRtacTs94n
bwTbl45cgHePlPLoISlkR1O8SBukD5CAdCLWr7NKqy5jbbCf/uu45s/jkDXYMeAN0Lf39Y9eph3j
TlvcVQQN+QdnaVesB0UTzaE16EcWRpOfmKs+TiB0k7fdFtM665x99GJyIgaagTMgbIjF2k9DMvgz
3dAIiIp7k62Yhk7MWB8XVkAepJlumy6EQebRDDJKbXK0nnWqRJvNKUCP73Pdba+cTnP2RV9QVhsS
eQ+WcKVuWhXlqd7+RyGcjVAHXZ+17Udw+B5tLk1O4BIxrAhsDPm/01zzLuCSepSGW6JOwmQpJgUZ
7Nzpfl8V6u/OS8z+UjQubmCDzxAYYJLMSySUxn22ce/PdFY6cuxb4dAScdWa5LyGPC6q6rlJiyDu
yvSXk6XoBPqsMpuods3ePtDuVOE9EnRM4nmpOL6ZFct8VWQxZWq69URvOFnTkZwUS5i8jgcKIByK
RiGCop3lVSodYHTArJx7bVgRcKGCs2FfLZWuXvDKtwMqiiULmoFKjRCxQ/I0DJ7+lzQpCup5aj73
WZuNPiyG/m9frf0raKN8OEMWMkMPLPA1BqIT9h+cm1oOgMOd29DkEOw9j50ElkCgC7Zxb+NnhnM1
xC2t8Sl7kXrVvlD9kLcJh0I1ZJWXT+kgKcoSj9YgFabkp+/qHnHY5WpsUeJ6YuJbYsOlpWFcWdIL
ytIsv3dZgQy17iwnp7bFkftsorqsYNdLByXI1lEe+sb1fpskQNwlCxKwiMCK9WXO0fv7ilwrbaeS
HQ9M1enbGF/kmFEw5zTpLy6tb3/BgvkMDn161M16VGgE5/Qc29Emwt5BykBEHkqZxO9mxSW+S+lL
XkeVaddmWaEJWWBwJCGS8RLk5pBW9wX1MOp+FCnJt8jyv1kzUgeUixiVqB/M7K8yiBbG2AzBTyZz
+pAnxqr5xeQmF9lY9n7RbBF9HdlRNFWBDXb+UDnlq9Y7a5BJa3z4err5OP3buskCSq4wW10qF0fT
zaxnnshSDD0W9Bla+3pkT3jHvr7K2/T+fvpnr8g2DpEUF7LdbRb6Z1ZLvFGg5qCnK5aWHAvFLn4u
PJ/OJ7lQPXAczyK5lk00K/EcVG3WhSPCXxSWTR1QJnQucrefryRbraChkUpyUJ+ol1jgkEZ0XhNK
crTPOagTXKDUbShGyiVf38In8ySnOKYsNj6QPo63101cNSZfmQhEVlnXxpQnYaW33XliqLRgDIbO
19f74FfAlIPfiisyUrnsG8Lyn0cGe0Ql3IStnBYqd+uZ9b3ciX18tv4tzycQNeLEK/pkheZ6DADc
OS7zjnu0ENSEDw46IaBB+ONw9+fucNj7UXA2+eG3yT+xwfk46N5f6mg5pXsm1G7kUnP/PMMkphJ4
6m4+eV3v7mb7Cf88vSVhFlW3u7nYPey4lf1+//f+4tuJG/lkXG93graVeDWXVe3o/FxPaoLglsu0
Uf84XxI1fUu04kW5mwPkJEEfznvUJgca/Um43io77+XrUfJxY8K18ZdzFuMnfPDMUZrpMHeDHDYp
RAKaHd0D3xKhSHJ1T9zrx5f2v5cwGCCczo6N7w3ZMUrXgr9dWj157hFjs+n3/qvRgc2oyv84zkMc
dzmAv39veivo0S5dxj4xKx/apLLuFjOnn1mkp2TWH6XJXAuGIeMdAwcVhaND5mpPs7mQ9xggTB3O
Z9QyQTfSzmiRoJQ0LtXkB6jSKcxxguzySk+HMNMb+wSL9rNXiDXe5Mtj/22+1U3+Gam07+gZ8CIp
uGuSnNJhgvtfPXldqp44wnz2BmkHMEooqgEeOhqsmMby2gaBFORKNh2QKa+HZl6NUxPXVhk5mus1
xiR1CHA4OEiOJhKEPq4+OhvCeBXjsHfWBFTXknoSLY+hDFGteNpDLYtE43Qv1BeorO69EE16nyam
fkm/Z6W8YDk9SqVyE6ZY9NWkT9qMt0vqVv73kgbMCPx78F6A7XjH2IA+p32GDmkrA/bUlTd/p1M3
7YmH/9lTQZnqkFDBXEGB5v3AHlSvJ6JUx4C/juIytivnW2qMfQRlIn/sGJ8GUoe5PzG4Pnnlmo1n
gTWLOgrb3vdXdVtH8UqDEqeVDtbBa0GnESArTtzbZ1/SVqzxcJLiXrGP145MK2nQGUlB9KoJVJnG
ej4HidnmnMmE3XuUI5pUj2IjEbjK6hWNsZuX4wVJbWp/Yur/5HvStyhttvYeu9vjA42SFT2UI7TM
HJbz0NUpIiNRXfau3qXhf559KQ5iJWRfSVHzTUX8z6drIDKdtVSDutU7zq7qUByijILazRbw6yt9
9oTRIzNCqfHhoNSONlBYdEeL/T5zFTG1DQZwhFnYpJsbIvTYy49mcoA81n0rutUm5FCnz6hU3vXX
v+Lt8Hn0aW+FPw7BzFXUQ45+RWPPKG5czh+zLOzeB9i0Xln1YiIfj/smVNz0bzeTYpIkhbpX9Cn7
xqdl/iZRBEo5VWj+0XphXwusv8S8HboV76eG9KTdx6PBCoYmZCamyqG1nAMFj0Z10/eJNn+aF606
8VA/+SQNFwcFWN1tCXeO7ibWWjzBGpF7Zm0sT/Q53Ht6lsQmUv6ONHXyHgEgpCee4SfDE1ey5qLG
ZoH74IAta4nkmIi/APAGuo1Byy/7oUVI56bqiZMuh+qPUzFNFFoPRG3gWzre3dN6LlIBrdifW/Q1
vqWNygSQkvPMmJfIzdSxpqPemyriNkTfxUNWrF6kJkb7rUp7D4GAES7eoFx2Q5Wxec8gn4YVMOyH
1d5UiZYsUXUOm6o3avOp7PfYfjUzUOPasM4ToM0/9aLWfjYwrV9h3mkiUuSiXxPv5SicGC0bq3FM
xxEzWS/gemi1ilJtnsXjkgnBtqYBh+vjJ1ZuZapNeaANXnmNn9X+rhSVc1EXJI36a6zO10VLTlUw
uq12jTw8kaE56koaOLJt/gw2GEd/FnqNwHpx+g55r9KUfjPk9sMgLe2ZuIDmu4FcvN18sc1ypzhu
Fe+I4NCHEEyfci6nhpYkHYP83PPShdM6DV/ypBJIilsoR4yCZyI0ivqnYt3UBRCRKDGlXvijlSA0
wblzTncOGWabLO0VsRgZkVn92sThsrg9X5M7TR7Gf5VfvRVeXKwwhgK/MxZo+4A/CuKcTQfpnu1V
tGwsPclVX0X1HYMEcbIbN7EsQI1LDwDb66flerCXwtiR/I04vSxskq29MsmfulgQpElTuvtJvB3U
DJIwijxySkxivk1On+p71bzqIbb07hLBlKuE5UoUow/2WRIyoEjQt0ppcrJldDUYfc1mnMmvlKvc
r12CsBBx+0pqIN2C88kT8RI2jTs+wl9BbKXQJ2tD8guaQ2nFjrgU8wiiStAX9gsqq7+pEawrkHo1
KwlytNOrccjII0TNP1yVrbfo+x5pFhK4WUUUjSTV/ZNSaeHdcmuXTqPqTWSWg8dYnYveQrgIKi6i
eKGW5LkqNVIGs5nNaFEL9zeVorkgw3zpdEIekOFYQ7MoIVry2YpcZVpfmjkhvkOq40SMJG0hxAPQ
kG2fIGwktPq8oeUpYVHFmCwvuVHlYjCIzZgcO0bEgthGp4sZ1apd/mJGocLW1kWl+Ou0Pera1ka5
h4wsRQTie252K3bKNhqavm3PYixlLkrsfgOut1677oQ9gYIeqnq0z1ZcWZRreq0xGPkp4nUGoqC5
ltbGxToqJOe2arH86DotHs8tvZFDQDJg6QBD33pDhJ80DcmgXoqRua1MikwdUXrEnCTFul/GuYOq
jWSjuXaHCs2kh646PysEcMpNnezoYdFlTnVYGyKkooTPd4nyzp3uE6dOyOcZqXD7WZdNl9CW7eeR
Betniq2miwoWSYRYwmvBXKKt0iIlsQfjxhsKWFrZrCeYJ7LkdybV6mGqC7bhTq9Z9aXZT0yUnTow
WHKbMk9EGN+AiLuL41eTCPUnkt11EnGmyfnTsu/A7Tb2xRRVaFMvif2rScx0ab36cPXMFEdB7L0g
ZIxR9Iz5rYXA5lExZv0OdCgnbhWa3qYmrapAcUsQtqUltfN8EJ0RFaqd/F4w0z+ii6ifvl5rP9m5
sVXHHoVfl7r5Md7cwmlrQbQm785jjJdsn66Foha/v76K8fEy/G0cRZQDOQ1hP3u/QbRdOLWr5DLg
fqI1lGETlFfGARRIaITVrr3yrrW9cleczWfpDjDQztsD+I+0qN5ZEQYTv7paztwIDcOJdfKTtvn7
X7b98n82V13jDCQp8MsK3/HL8A9ItOgPWhb/vthlIYaeE7uBTzxf7y94dPSsaThM2XZB8T+cnVdz
3Nq5pv+Ky/fwQQ6njn0BdGAziSIpcks3KEmkkHPGr59n0Z4ZNbqrMZrtqm3LkriAhRW+8Ab3x6N7
+OptP3++PNund//xCIuAI5oCMIMjI+C+7qrVbYCwFf4Wlwc590Vp5WC2SFuH+2DxGkqrtfSKuK1L
WpBbq8IimQ2+xpA78yrkSsTZVKiwC9cXrxI3wORCNIE8NIPrg9Ea8s6Mx+yhKYtic/mFThsGyPvJ
oqMtG6ggLNPWxMjB1aPnAnC2AFoU1NS1y94sfgz+bF5n/QiZBHGE5rmS6mC4MuJAWlsa6kkcBQcQ
jibpjYFW18cu+m0tgjOkT9YMqdf3dSw/wkbMSq/pFPwtSe19KD9SED4MAE2+SqFmXks9FPy9g3Pp
toSrRWoZzNHaBjnzoekOfsipMjvwKI83SBFi8ov/TwqeqtG/TGBMgFkxhzdmkVfEAZmu/xy6tMRz
rOsJ08xASR1XjQaAXJ2sZd+NUJ7+0nEMmrxpCvPvlz/bmTYL2peioEgGKqoOi/IK/OTJUnpA9Upi
xPktPQ+wmU2jwB7LJ3DSIGgjA/S27Vs1HqBN+2aMvp1uc3zfWsDaTfK9yuzooe+bWWC/sZIhZGxL
eOLKPO9TNdEyKLMGpDWrqqRqLzkI+Zu2b1doRWPysam6qmxWVuOJcBddUvArdAIN6qQmFOzjac/n
OejgSkJbTRLa+UmbaHe53/Rv9VQPD4TVJY7zuB50pJ1T+RNn5DJCWbDUn6RwNFsQXtq41XCGkQ6G
knSPoUlF2bUr9AC9HIKEvr38Hc6kjhZPSUMRVR+bRbw4EKicVd3o0OFLBWoGOb/5ydayzqusPHlq
ejx0kSNVfs7JHH0LSZV3MIzUbOVUOvcUQngHxWpEM7lwFpWIrkR+J0A/hhLB4Eg3BO/AnXBHjl5S
jdjLS5x0+obOe2Ji0zOPwzajBvO9mfPkx8p8iHV3nMSSDpF5kb8qXHxLLZU+Rc8voeHnGXWLHmfZ
FnhOj+ZNoOrjdayV1kGxK3mb5NH00Mbh+IUFATNHSaRPVu77m4EKyJb27XRFJpXsHMU39zS19buW
Tv3KahPH6PJZ0SMEm8VBi4bCYo/LiIFRM2MPgQgIdl3lZ0juSNoOCYDAw1asWZmcM2cKPvGoGCC5
ItTQFl+p74bYyvwx9UzaQvcAdsurqp3Gq5VPcMJDx6/BEiU3VEgAZy6b3HMVZE4cRKkXRSkNH39s
kCZQAkMCtzpKcwDSscEFxTJbeGSp3OcTXolR+zWYZXPlGD2dYXwjWA5gDJGIoNtyvJ1nKx0nvDSh
nHYOyspKYW+btJ1ejNnQrgFpRl8uv/sZaBMZMKAyhdoDJLClKCf+7LQSNVpheW03/o7Ulu5km0jy
r9ge5nCb1Y7509TKXCVxbOsHA8rCLzPBXGtD45ousaUV+h2CD2i+Q+hD/mMGKcrJWgjyFcCd6nuQ
1gEa2ZP1ox5Medx2sHxXq+enEQDvgQyKEFhDt2a5oSsfj2ok0zFS6B3pPW3QUeCaVj5XMTWCKkz1
O4LOCpaD3m8wv40Pvm0NmBTBb3WlScoeZiWdrhBpojQ0+9ZK4fPMecPVQ8WMz8pCRm3r+LtOce2o
QUhjs0kK4KmaH0r93VQEIxYS6GT9iiapeWy6IXipKUcCgK8lFWfAulgzSzozTyrFV4HKQ8GIIOb4
QRpVbuJxUilpj45x1cK2goTV6jdU3tfQnGfuJpB5oGbRQQacdYLOUjUcwXEb56Xn2NzJo91e57OZ
PhlWEj0piMp0Lts/2HMbdC5GTc2nVDOCm0Yxyysrr/sDeNz8PnFax02iqjhIEoZlCnlXstIkOD2D
KYBRk6b9IhMkLPvBbQg6oUX+0pu0Qf6qjU0Lj1Bub4oYIS2rkUJItX15ALGqr6kEn1b9GFqgPmxi
A7o/i7Ckw0+9njXMR0ur7icOcpRxdgl4TzhwY1rQQbaj8VMrB9GNH2NygXFH5fzo43744sh9I297
0NQ2bLa8uc2jMM83c5NZppv2E+ALHJ8UbeUSOD2UgbdZlF1pBOFwtjyirKaf55CT0tMSO72lihFs
TKWe/j8+iW2CWqQ6jKjCsvPmVKToXQ8vyQ6K/inB0AwlSMV8G4laHtqmGkmG/aZ1c8LxFYGeM1Ig
NjcxhnN8FcrpSxCaCeA9lQY78Xy6RFcGQkA3jRn3HhYjxS+ghfF2dAofXxMW+KfUAQyHA65WfYHC
YO6jrPE/V8lcr9WHzz0WfXfcZxA/ZQcvM49AdWq6c0XqUSuJ9U0G/eepwKXLtRIHi8VQjX/otQHp
J1M5xOpcee4SORm3yDNZB7/KSt1DF3cNG3/mQKH+jxwkun4Ak5dxvzSCrUxCeDpz3M1PGfWXLXVC
A+M1+myXL6szQ5FE0t1AKQdx9WXTypwUDWkWv/EKBxGKGskGXDCj5K4YzDW8w4fv7nGoIyB2eHp9
HAhAjI/PydDvGh+/wNYby1SfPkETzLYOrcT4ECpBeQ8bHD/WBBMYLBKLFsxHbfoQSBtHe03imvpM
gWXCcwWAUHHx+QkfNLsIgFdZ/OZGtyTB/sOs8BrPtul1VjUErx1iHQNeTiZb93bfauauBZryDTyr
8orKSvOaQs98USTlp+qU8guUO/lbbTbXdPjS3dxXSb+dnT5CvCSfEQvxk2rA87Gpg30RW42886NW
+9w4jWwA55LBErUV699ttQjqEfwjZFakFLS2J5U9nbleysLeHUvHf1cGCJL7JHVGZReC0elcRPbR
uilyHJ/cYEByg7paGtBZsxLj3QH++hL5tVrBawrGH4PJ7LnxMLYjmNF+fjWmERUEJYOi5RZyJBEu
tGYF1G/Qxl+pynGy14G0TBBLzfRZC0xzLYs/PXbpkqE7JGRMxfmyKBjAdoeepVMMZTr9A7mzvtFr
Z9iViaFeoVsSQGkcm5Uz7aMttlhUJO40eIRqm2hNHi+qZBi7uakJQ5wJNp0B/OvWgCX/MMeySV12
tMxNA5ETEJ7UXw30tjb0Mrt9qmXq51p25h2gMf0QwNEinZMr5xaLSGMlAv2AKi8eUjg10BgWGABC
w8VDloOsRqHA2hlxoWyo9fX5xmapv3dDWZIbV7rRbsNR1h4nqDDPk11EKgBNR0KaRB6N2kV9Z0TR
j13guIVTQTXWnVlEgw220W6HSwGBGFS9O03pYwvEPDZ5G8VAygI9aZuYEmZ+NG71qoucK8hpwaOF
2/obHNAp8uzI0d6imVzNnZMk/lRPpv+zafOu2wWOOX1CwaW65ibE61P1Nem9beGzrN3aYvcv5kiU
KIXSnwgbluGcZviZ1NFq8CzkCraW7CQbyrXxNgfY8S0KrP4etLANJJPGjEbo/qkgxrxNe3Pcz5ka
eomCrfXK6jqzpOmuAT8XGlEggxchJoDGwPbNCifnWeo2FaJ7b5SBlE2dBT6O20pPVytcw+ueHMkW
0A3AFVR+QG3ry9PfbzC+rNAh8epUyg6+FTfX8PSIZkprLXI9DScZy1bR7JNBLVDqWCxMbljaKoZC
sz5HR2rrj1L1RuNCeY78MP4m6R3xpBEgDE+PdXgCNYvPBOVq4w4XLOWtVpVfZt2hQDhp87NRWdM7
4pHt57i259fL99TCzxlyEbgKgFAY9qCdTWwnPtVvBTqSgNZqyqr0MHu0rf0ctNWAqwVeGztdqabo
TokhlGxKpcxRNKhnf0DwYBxoc9pdSKkUKcfZK6jwT24XR13xKetLbSUl+ZA6PFrDPCTde/r3WBhC
uVpEnjkbg6+nQXqe9OT7SLnq12Rk4HOdTPVfLWNGlNcazelnUMbxSz/LCB5B5SbYyUHP616gQNvz
UiutgMQqQxYc5L6EATF0CCce0KEkknc+UsgWNsie90O7JNBLUMMozCT9Bh0ku9yqekoDyZZAL+4d
rZj1lXD1tJBu4YpDrVZIzMHxXZLKdKvNrSEBRtP0mX7oY4W+i1bpOzu0euotqb1BELDfdhSKvLCj
dulAo4V/R7N5ZVmIHbiYcfjalKexHiG2XJK4Wi5RLYX3yjDZV5tmqKsazT5UpesgCpS92o87sCoH
a0IPs5oz2mrp2sn1cXqfPoMJusjQdYqHi/zP5/jEGFE8g9oM90MAYhBhZNX8aga67bsNJn8e8BGC
CEum4RQgETPICg4poB4eBLxk04T5fBhy37rCXl6+c3T6kH4nh7f1YHS7KPcrRHXGcZ9WGmYnPqU9
GmoyNP4k3ZqFXu/Y3cE2q2pI9U1b7fCvKzeF3CJXXtjqjV3X7cvliT89pFQgkUgXkfQC8ZcXRZU4
RqCycQwCm8bxn2d57Ldt0Vk7tGWrxz8fiokVvEJAiSBkjnc+SjZJ3Uaw6Tp9oOGcmuOubOGBA2Ev
VspWH2ip409JAgb8kS2MEQJf83is1pKmAB9D7tJ8Rhe3GiZiNigsKXWIjYL5+aYonJx6O3JLbk+e
s4HAPWLOQ1kH+2Yh/DROrmxVcszFbX6Ty7Q7zEUKhXwoqldVA+sf2XxOO1D0hyzMpE8Uv5WHwLHw
Xomj8kqv+mA3JlmXIsWQywfNnKpDjpvIbTUV5Rp+5KRMR+MF5VSNqQWNTOPj+H2VqZzwe6fKnliT
+S6HeZpvUF+SHhIfPMmOu7qX9unYdDCOKaJFVyTIyFYG9IeRkBqD4I3ApNI95lS5GtsuCF0lN4xy
Mw66fIWVNSyDarDCDAGS1HhR21L7eXl1nFzRvAF+QNxhbD8qIosrmpCwnsM5Qdgn7qN7pfPHT2Vn
DQdnVhOwlg5FkjlaO3bODkrtlA0g+CVLQWJ8ONpIx1gJXOnQPpDG5cgJIiKG9p/515yM87Pe2qvu
ceJjLBYnpS4ZyBscK2REF7dLVKB7SJ0P0qGWFFfYHyhXZU1M74JYca79RC+8mX+RYEjoEE6qidyE
HCJw0Sk15IVYWiv5n5QtmHtWBwUlQP8ESYtDQNMRoBxS9D2NiLEqWv17ARpd2ZRnghQVwXfx2tw0
p95SRhCVuaOjwjEi7P+EpGgWu7If2+Ympt91PYUDkIVsbKZ+FxZziA5tHw6gd7pq/EJA0eRb9G66
cCt1JQCZObAn36WcCICQbBRERRiWFFwuL8tTcD9lHEJ+3LVFWIWn6vHOotaQJHQuwYhPtX3bRFnw
ZVKr1IPMGR5apzE2fpLp9wXCag+TDmgSHZnx1qz7ZofU1PT18uOcOa4p+1D2p0j5YX90/DTdHA0D
Qm6Zp0Rd/NWMM4TBA9P/JgcOIdXlsU4Ls7w6tyFfiv4ZXQAR6f8Wqk1ICbA3OFQCxx+3YWRew63b
Ua0e0KxocmrD0VeWJdJONgoSWbpfGf/MPlFNoPI6x5rw4VtMPSbNwEMRn/GqKc6eYqMKtzoqNEC/
uRXLOR5eJ5rbn3CA6bZKU+r7OcpxV5Uy9bkZjGklKDyzScgdQGDwL7bJssIi1X2l5FqYk6CAyglM
ybgyUFdf2yRiUheHA3Gv0P6lZYyf1uIkt/Q5VMPeoVdMyovhkd08qpNa/6U4Ac1HRcIwdie3EvIu
lA4s1A3lJnQbLUn5YzqXWZLLQUxBOUur7eXvcWYCuLcx3bHpERPDLz5H2NkyOFo+R2BQXGwRX70x
k8o4XB7lzApnDOYXAQLQwUu2MPycydIjTHwmG+WnuY+wwktjwNiIIqzs7XMvBGiHzEzHNwB08PH6
tguHDrHDsYdPgnNDBg6s1YZc93T5jc4NY8PEcChtQKZczhv+E6i2tfCRihmcrN3ozg3KNGteW2fm
jeInhXIWjYDKLvKqIixUG2vYwouVIEcBTm62Gs7bFRDdWVnZCqeIH/CEZPjcFQwE0GMRKdcGgj8h
/XPQTgPpgYTaalYr+ac8Q8Y0LRSUAWdt3th5Yd2pGl6KSZFLmNbqzic6itKmk3vC4dppP48Av9Yq
EGemAoQ7D0gXm9bd8jpTSjAL8LRytEBrv3PpWcnv6hyYPwRCw8awmZjxEENdvi9jTS+2bZr3j/wk
+psWC85HwEnOcJm2RpRTNJUby60BIK9hVc6sC4jKApEO9kKIih8vvyKIqBkCO/SoWdSHToWLP2tr
V/tpZZwGk016hxg1JXt+1PEoeLk4QES7GpuuGmn/fkQYt5y7jYpDIKjaKNpYSHndx0UT3hdo5aYb
NM7Dr0jlvs6KpG1MathrZ5zYWIszDnNJTQgTYKlsLg1+8r6oQbPq6CYV1vC51FshQVclv9Bwnnf6
MHVXgIi2Upy9Y47Qb/XRKfcDZaGVA+2USAf3gOxXrBKwoydpvtz6EphQmfLiALOTZtIvZ6iKPXJV
6Zb2VvxQUx1+zIO5RZUXbdK4nyYw8cNbYquf1QGNHrvu9V+1XKExAjZma1bFfBjbEKmU0rJW7kPx
pY5nDdo3UkOU+fkPW/z4SyJ16xhlzkeUJGCwbVPYd+ipOjepNuKDBLdsL6WDvdLwOTMowvvsdGgT
eKzoi0U6l3nfGB3KS40/c+gjg3Wn9HDJqrHAkN6X8k1Bh9C7fGKeFoMx5WWBYG/D9oXyuoiQ+9BM
VL1rKm+ss+ZryCJ6KgDJ/WWXg36P2iOyaCjAOd9NM0RglmqLqni5gfAV7GQ/fTHDNvzRoPByD4pA
FZgza/raqbn5uvKcZ2ZHoFNA3YDXIUgSv/9bhFQBg6hio6w8vQf7zEGPrV+q6PNftloHGXeWmv0o
9Xh6UKRgfJ0QohPUcz2zN37ZGtsIqL56VRRZFm9rotfr2o+TdxQZM/SN4hFh58vPK6ZtsYJY7SB6
CB2pby0f1yqmqhxyHjdKtXoTyxCiU+hcOynMtC9D3mjfrDZCTToEiXZ55NMjGT0OU1FA8hAlyEvL
jRQKmSBFip6CPBBCBuF90FLl6EDVrtzq54ZCykU0wkiEIesdfxPUvakLalRxemjuW4QUHbe0496d
0Lddeaszn59LBokVolSBFFn0LEKMDgNJpmdhFciDAl4v7B+zpgbXkiNPKAGjhA0WXKvlNVeMM+/I
thAMOAIXaqiLdYekV4rgoYxwi1JX26DpnU2u54nr6H2wEo+dggMtQGCAUYDRAewkVDqeTzuPQfgg
3g0EPcltrwSR/Z7XEPWE5ykKt8mokUCr8BOd3Wj5xrC1OJvmqzI1UdSXJIQwXSI6bGdhFEno22Z0
Kc3MDgMPVbxaPQRYGyK3HXTV1gnUyt9I6Kd+K804r90eaL2DSwLR98oZc+bb0SoWvG3htcZ6OX6t
snJAUWR+6SWjEb4QkXY3goB6a2BG+Ai6RN5kcxx/vrwNTq98wiWwviT95DRgZY8HtQMqe/i1IOFS
Ff62pCLqavEg/3l4xjB0BIAUQwJDcuh4mFHBXb5RHFjb0aRCYZjMz+Y4w06HrEI3kibtAXFNWIZ6
WV2XslGxYGOshEURGEVJJIoIrdwpavy9MqiUoC/PgtgWx8eQDqSKQhWwF6FnsNihdqqTvpQy1B78
Db6ZaQghAWmizWSi6+q2qRnuLw94Jl6FRisLBTlyIr74osAh4cAx4XJQe2poyz3K0KazwdPBcJDs
UWbHi8MBgkGIu6zs6oFm7Tqlq2a09Ko0RWHUtwI3b1LrWyhnyafIbzoEK7t0pRR7JlRjmQkgODIP
QkdgMS8c+0HfStiqZkWlbVGZM3eqDLYiRnHkG9FyGEOtrW0sn/Xq2kjHYVc3WDAiMh88AnQ1b2hN
r4HgTsXg6JfxpfhKRHqkv4ujJpNyBf1hFeEezH1K+JO29TMpw/hraJTze5HQEN45lGj8bVJCQtn2
Rdc9UbjKip3v2zgopLRSUI9At/JVqlvtDch7o2/sZlZkb5zBEis0IH6ufPDTCJO4kroB6wy/NqAK
xztgqAC5ybUsIZjS4zbSNylNpskYD2o1JVvgvjq0xnDcKbU53FeO1RqbXi61NySRzd3lZzk9q8W5
CZ7sI0KgQXf8KCWSvMTgiFE2Qfkdkq9y43Taz2Gs2j+l/bPbGQRUDohQ2Oni8PktGJFCK8qwDWWg
evA9RUliur70LS6/zukRRsoHoBpeNK6KxITHozSqH4dVSzKUNCGLos/t7VhUa5HK6aThMkSzAN4h
a4+b/HgUtS/QhDCVxIvCovYEYHKHEmZw3ajG25++D/0BU+NwELblREXHI1XkzUJ6HmvYJM9vHN2g
po8TwvbyKGdOIADVOnVEEQUR1i5O/hY7Kk2pfPi4Q+LcReU4vAcARTZ1g2zTwNJ8DdI2duHk4prc
zb2XKl2/QX218oK8puOJus5NGkTowiedtXLHn842oC6FSBYNExRflk0g+gqK76cp5FO9evOTVEUA
s9EeYztpv63Mw+nGRANDqN/R6AO7vNyYGuo/HCGJ5CJN2LL9ZiVxY0VtrgF/xtshHnGnl7jTPNCw
6sY3w+a5A6bzQuis/rHKAp0+yOeAThR08sCNHX/6OCcxHGgUcd1F+NzJ83gw1SBZy3ZPezNEhw5p
ONB+4ae8WMuB1E3gjRBizNU6+eIQBLiRTX8G6WVALLocU6FAMj9p++5NI7vcIIPR/7g876dfGGQ0
5Bs6YfS1Ufg5flVozPAdubLgO5jRLpxIFiludGj0V2uzeuYa4x3JiLjJoF0w6PFYOPhx5mZ4GNph
gR2QUaSiWh+lrXLTF0aOWG9oGL/SYrYiVwQxd9PE9ez5sg54SseZFr8uuacdMjd2bK2EfeeejmkQ
UfMHUn/50fNJ8welyTKqLh3hV48i416F+/vcgrZ8Rta9vo7lXo68QIO9ZKdRsEen+9HObSgkE4nE
IdAQLVh5rNNTFQwwGHsaDIRE7IzjOcN4Ig2lNsmwX+lSsG16djCR4/7TqwiMNbBmkOz8WyyI41GU
MW5l2lu5R19K+lGmUXFDK32m3W/IK0W4kxdiKMGJFIc4JfPlC6F/pZe5DSDFGbDk62Mt2JO1/3EF
l+YEOFhTyEig+LiUesp9CavCATF3GArlFYgrtLtr29pc3jxicxzFq8TrQtmFRcMOPil8R6k1jz7a
t15q5+OXKom0LxqaZC+W1sgHcNCmG5hyfTUiz47G5Vz8+VfTNRMcHmfHR7Z5/NUiv3eK3CTHAqwi
iq1Ovi/tDoOYAiOny296khQBBiGT5bMJa0wip+OhqBhkodSgw6GqBcJVmZurChZV1yGRstauKaIC
TDqdWZIviIn8Q4i0BAPZA4e8XeEJQm6O3djQIbrnUU2TgaDk6uB4RjL6Qg5ACz6ZXYaJ3QS6+3ta
UyFz7ULT36IAUOA+NILh+9xq0w095G5fIYeqepliqmDns5wrJiiNCfI//e8ZiI4zQ6hWU0Cdc6B0
j0AfzBYGSSUbT1hKdLoL+QCgFnVR3LdCZaqfQ19tDU8PBkQn/HZA6c6qhym71i0VnGbOgefBxkaN
TQ4kjJjboVfgMbd6Em1Cs1DvG8nxY7RA+uamQy8JCfw8tN+zcOqvzHJMJcyO4hkxfHClkKV7s74X
uk4xqoYDhotO3WmhRydf+h5b0XDjhDjiQISPNNZDEGCZ3Q2W9K1AJfE1sHyVJnY9/dVZjfYWxIX0
rZQjI0fSxwgLt1MTy+Hc7aR7HHIl/NX1oUQxkIikuu2F2s2m7FsUPolnkORL5BkZH7AusXSY5TDa
jzoCPPssMMPZrdQSDUi7KCH74yEnb6RGdb5l+A3wgpDF/ioxvdVduZMxs5ImWFyf2lDnUFDQSQSM
l43YInXpZJrbzqjwmkrjGR1nlGv5TCNO6fGObmr5tc+KTEX0vJmR6Wrj8blNK1XfWIgKfMGHIcs3
ndNiWAL6trbcAix6tYH0QsvBUCbEixpo26U7TGX3MmNv+IwaOt3luKzafJeySgKAgOVYbB08FIvr
uUS6CJXePKMf0KEvi0cBxfVNj/J277LKTGODrjLdqbo2cbka8xJhOZJHddyYgq62Saw5fYvnZmQT
oWuvusFoK181BciJGzgGLkNAqLqXzslmGW3BnqiO0m9iY2Q2FG/AI7rxyZG76iXRDR1MHzAoVghZ
3y0FelnxWqUBVR0RsIQgorT+QW6RXPTy0KoFWd5GiCObwlJYnieISLCfQjfwB+sLCh9x4WmhY9+X
c93faswmP84KhKmc1uvzdobjiCduNQ9AyVNhUsBCtATWLsHQrCiw1qAuy5F3+eA5PWK5mBRFROGi
dLe8mXRAAHOXEuwqFYQYjz5uuHOACd5WUaR/nkdj+jKkJUIluA26GZWVlQj4FJYodJcEvYxqkCLS
m+OTr0HqySl7ynUZihbQ2Zx8w77NDpU52OAwZnOjJnG/R+xX8zQb1zDIyxRvbKBZChAVlzg+2nJE
9Y+XJ+bMPUoJVIP/+G+98EVgAJBppkuvI7sul/anIk/Hp6aRnZXpP42KeH1yAMpGglgCMPP49SnE
qJkcxpknDbQ+hnnn6w6myPKzERg7KzdewBLdxvaMKiSmr5MOLKMK5E911q/Urk4CVbDVUMeBgoM8
Vwiajx9EUUu7HVRYTL42+T8cTCE2eTE3N5XpT9s/nVq2Av0FXAUI0KkLHQ816NWQEn8K54LS2pda
6v8qG+uPrQto74nmEjVUCCqsruNRdGcyrIaOEs6ZbbIb9EB/jqImWMn9z0wb0Bqh4WZR4qKbuBjF
HMlxS+oztd8neHXU8w57M6F6aq1kcKcLEpCW6NyB5DmDh6k1OuQWxtyeYbMpksiadn4JJPfytzmF
3fBFsMWkOYi6oIDbH79QZzRhE0f4tztokOCWlFO38WY5me1t5+d+6RbV2FUIs+BL4ErxNLxWmjkU
3mgMsRCar7pDp3Vpv7JRzrw9uwQ8IBUdzqllB6UJq1Sv+wGJkTo3t5AS7W2ioPyz8vancRG3DlER
1VGKpCeLRqV5GKmFMH8aIiwNxjB5QlcGqn1bVjsaucY9xULnszJq2HDnBhQ5VWpDvCdK48FS0vgL
c4N7GvV651lLHdOl0D78+VSY5LMKyBz0SAj3j7+QP49xHSc0k5wAqxNZbonCHdgyl6fizITz0z9K
t8SlJEnHoyRq1WDOSeXWShUs5ZxuuJfTVFlZbme2DxAjXJX4RxRfF5vU6BKzH2KlFIY3Neo4YO2M
LKquUl/P177tSQVEcPTFxwU4AdDxxAfALwru84pswurlhxDnmJd4dqYvXWSEVyqe7g9dpySfAz+I
sLBQzVe9T4znqidbvjy1H6nucV7Dk1D1Ahcg3FuWXzAsUf32I/B4Jtpi0fXkz/JfYdK1P8hFIlBf
cOYbd6iG3L5BFUx7UYYqDq97M5pSL7Nb/cmnU/NFSQoMAPOkk91ULbrD1FpjuE1R6/yJICuYUpUi
703qTGWzm+dBfkvaAVtU4laq6nGZZb9sf6jVTREUFBQjfTa/XH7P049LowVwI50GRdC4F0uojc2x
VAAbekjNxhuudh3d4lj9S4ExsjLUaf4ELx0tVJIn0EsokByvVoMSMpSWlqE0LVKva1mdbbeMC/3e
1micXVn8F9jwwajWPEXOjAzThMYqVR7qB0sAsFlXE/JAmAuN6tC+5DHi15hrNDvNqrRvapiMO92v
kpfLM3t6TFE+w9GB78h5JX+0Dn+rOCOH3bCCEES15wbgqD8YxiuKXsZd40czoUSyRkY+lckTUrPo
f1LAoOvJZz2e4IScR051mBRJolRPmT1jkqzA89R2VWB32mEKtKDGp02THkPVgTJoJ2X6ZDl5hyVZ
m4YP0eCT7RSlhKqXAo70KUHWe6NhJtoANkBJ9kDnp/pZNHn9GHK70AY0wugrjk0Osp+4cT000J/x
ecxpJGGHJXWu1klxui2DIkluRz8xJRc7yAruVlfWUMJsKVM2pg6YZkMapv+SrKnJr2L8oHWXaBcN
2arGqDSak+mvWqqtUEAb/e5qDAgT3JxkvfvT0w5MBdteFE6EO9Qy2KsNTEkxMMSbbG6aWwr9HXQF
DJR1mAqbyyvkBHFAycIWaFU+GvoDjjjef1shAVQrW476jpq2ld4lKsQwodFVX+FNUl2RcQdQKCz1
3i8S1AEvj31ydTA2pznRA/U++taLtQLfSwpgVCKfAiPsGgQCHDzV0f6dOfzXz/G/g/fi4d/nZfOv
/+HXPwuMa6IgbBe//Ndd9BNX0OJX+z/ir/2fP3b8l/71qXzPn9r6/b29+14u/+TRX+Tn/2f8zff2
+9EvKBpE7fS5e6+nx/emS9uPQXhS8Sf/X3/zb+8fP+V5Kt//+XfMZfJW/LQAl56//+e3Dm///DvR
8W8TLn7+f37z/nvG3/Pq4nsbfT/5G+/fm5a/7PyDwh/wXdRsKLSy1P7+t+H943e0f3CRi6gBQAFf
RhSZckoC4T//rpv/MEDTmCAOUFDhf3J+NkX38VvqPwR0nFIRBwAy6+Bi//ebH32j//vN/pZ32UMR
5W3DD2bZ/XbzcVJRnOQHmbSEhSbsIlyWkSakRRmFXljmgBGaKd4EatOvLP4P/MdyGBp+GlOACiuZ
1fHqTwcVuykfzVX8CbpHU23kl8qUJZlbrqof/bHovqjUs246oyhlN2/zfnR72cEGNLZxr0db0pJf
w4Z7C8fX3ia3n4TZt6mm0o2Rm9lzmExpdpMYUKnxfJCNe2fo6RJTZJfwQ+7GuNhqam8PLoKe0tfM
V5SnIY1grCXYCu6nwQKvFGat8xQV0KFofRvyBj/K+KZKENHx9CaxP3GsopD020r5z/f4ff4XF4eY
fxJNEN0EHeRFS1UZ+iG5AUyUipiP8yHqt9ZsP+n5l8Bgvf3X4sP/PpC4cBdf4GigxReYQ+6JoWEg
tBxfpxJD19R2TQ3VzUHbEqW5EFuuWxTLLg+7vI1Z1iJyB4dr08g/gXYGUdT1Wi7DGZsIr3oIH1sq
/Bgu+5a/03F8h93WWivn3QmbT4xK/0Boioii6lLiviLG851h9JGJ7BwhBBBtk9SCZjJl6kMF/iF3
G8skCU3UeUMTt9iPk15uUjbLSjqqL3te6BIBjEVaifQArscScNFkOd612Si5rVnAIoK1YdxRHlVH
N9LGSnPRdqRuOoGFvreDYBg3epNmd1UUG9FV0KcOZuVtJ9/CGGqB4/r19BoVg/+oV0n3WeoKZ7ou
awWDyj4RNq86DOJpryMPXu6q2gStGM+Tdtfw/98Z6EreWKFvPoyS1g9upuFax8VrGT/EaSPv5ExR
UBKudXPCnjSeHsugp0QJezyDwwwdf0fVq6Fk2qcI9DhGE38jF5WrlcNCrMTfVirkJ03ABHAUQuNY
mA8enxVUx7H8nTqs6ynuQ/o0q5fJl6Yf5aiu6Yd8XPDLsdDaIWoj3zEguB6PlcFuNQOya+RtFCQz
nNY2Pbvp2lsN/6SHuMXFCvKB5DWWKt9LiVRuYRPUn+G8z1c1ws8psZ3U3RpaWOA8XSOYqsXxZkx0
OtiXN9LioPiYFWo01KZYRirlgOMntbGTSvAdDbwpl4Z9FjtJj2IObn4cmOUj7Nih2F4e8dzkUH+E
CSnqgTRBFmFDF+Iz0049eo/ssUcjtex3X83y/ttU1kHuUghDPLySw/QKtrQjIx+Lf5CnIbr6Vys0
erxe8qdDNUdJ5g6wsQ20ZrP+S0S/EUR61Dfq/vITLy4zMUfCCARxJ8weOHYW0IJ56tvY1/mabI7H
SkOdztWMnM1+eZiTM01gtYAH0J5ERopi7fGnmHoE39IZPMmsI/qBL067Rd/3qZLm9iFVCVXLcmxX
ju8TChLvxp6gkYzfglCjWHx/g3qvpHaZ5MoAKqGD+NMc7w2nEjyHoiu/6uU0z+7QWIEGyHBM+32D
iSB3iqnFz5ff/8w0Q00WJGlRqqaFevz++tQLg8tCcjVUd7wRl9hdGM3R7vIoJ4Vo8cYCaAVbRNUQ
fF2kkJmRgsU0SvA1cy8fUjMptv+LvfNYjhvZ1vW73PHFDngzBVCGRqRISqKkCUKmBe8SJhN4+vNB
feNcVZHBOpqf2LPu5kYhkWblv35TlujGo8xKvDLMU9v+OktVXSUmzGKsoZCmzWWd/QD9y+/ayicb
bkLKgEgZI9q3f9yrQ0DlBm8CrJ7u7ukQLC3Zb5lFqFNfZWPsEDF4RYmT/v1TNsQPHBpJ63aYnT6l
SwXBQIHQwrQwxvdeK+uQPpP1/Pa7nN9MGOeNicOqwcWG7urZMvdQFxmrYpwNK6v3mjuUB2hN9THp
rfVOuWV6tOyJBMvaS/69MZxcGN6oSbb1St3JDRYQdVPxna1XkzBoBxdifNzxZsWeqs3KPGS+aQ+F
vQQx5irtO0xStM/esiVlyi69REN9wUbafgJSJLrzG/bD7zgd4iHt9cn2t8NG5laEQVYViwIGZF66
xaM2yQpB6pgehsnCaMzrxA1ykOlYGq6K18obr41KcrKm2JmPEPkugazbSjo7nlhh/EbaHjSFz3Pn
8KbGNDH3U8x3hXFfuu70kEIB21qs63zrV0YnLqy61yYD5+C2sVFEvThmVKNyq7EMSGA+FrU9vcwb
G/fx7w0af5h01hDnpNS9Q264fH57Gr6yq+J3Q6UBRrWhU2eTIcChtHZaOuAWDqhxJQggNdBUxQTZ
iRyOnQtNGGebC3vZK09lAgLaABixq543JfDsFnOlcGnq9ToPddmnX+Rc98ZOWBJmgYO6FCRpXi/F
j7zAb/iosAoAi8hwJlXBOttBBHoOObk9rvPLavtxQYNxPLpu01+nTZs4yCr1TtvREjWucfy35mur
nrRfy7iljssa3cCxn3X9Vw4LMT0SA+QbUVqSJRtNdFVpiQbL+h3XoNU8BlM/JHieQEUCO7b7CmZq
ssq9Ufn+Bz+16zkkWXaYjoY9OcvVYNYQBFS9Dk00WK5obwZy0Z390gLAs+MHS9yTTfHR9JVF+qVm
4kOVVVNAJkZLD3xqCncKR2/C/1IFVQblXZWBCBc1Obg61vJSXMwLicw2kt4mHmcdbwKEs+PICrRq
cvSVJRyY402SSrlDRT1bVLJtBmWpmaKiLvWYqDp5S1hiexMsSr8LgsI+LiWOgf4ydVcF4p27ftTN
+9mSXDDfntyvnBeb4gyKB+1LuM1nO/liOunQzBD9Tb1xf9Kkkfgq9POFjtTZHW/bT6FtclJsWnpo
tmeFiR0ItfD1KbyyjqsGygK8z6QLzY7c6Tz2k3a5RYFnubFPOGOUl55+4br36nvCzoF3i1EoiUqn
2+koyylfFoA/t9CMz4a5DFGBp+UFcs5rlSlXKTTBUFXZq84lC1zgap17M3BC57h7u5Itzf4JU5rE
rveLM+GlsdRdcNXaunlwTJHv/V7l781hDa66vCTfol5E8wltPRR4HR+0wMjsNFyKi/2Ul/spi5xw
MLBF1PNUTacDsgR6mY8lhytpF5wRyKbxitaL566V6d26BAZAbfGsRt29cLa+6BvCF6RM3Qp3ngz0
eHas0xsLgjYjZxbZinOszNS5b+BPXelL6hyDFdtaL5/dX66G+Qdi1QGyXyHvRDuRad5k/SWF0MuZ
wc+hS8YptpXnv3/uH/jnYiyJSSgORaPmiLhuYVXUC6ykt9fZC5L+9tb4DG6bK5gu2+vpeGeD2UlP
koWqMnPcWaUkGk0sGI0Z/WweanI230su/ES063RuRSFJuSP2NEYj19r7Cl33DjcvclaHwqllpIrs
u+mt3oF8Rxs02/YvLNmXl11+7++rJ103yNBnp54s87odR+ABKdvvNtrTLqx0bYxyR5XjhcF5edYB
79KcYE6Y8LzPOyNpbbekrTM2K1YT99MqqhxFhfWxX3T3Y95uImaiJL5f+CLbiJ/WMDT7t80AFgOe
si8qrBrYTSgECOSYf/TovexplLA7m6XeRNVS4jMD18uINK5UW/6a3YTW4M/Yn6kcVYrjdhcIma8N
OTdowE7gBVbH2cnbWK2CJEZ5oVr8DtNeAUJpnRRtKHOVXKinXpuQhMLDrMDqBw8J92wZWpkLLhAw
6GajWY+TVMjjrEL1VBuBngXlsTU17IQ3QyJ5TPMEsXZd07UiR84fRUTXSVUkgtn5wXPXTH0mDQdH
OZRBY3Ef9MSK7hHUkzq0OG5mHN/+dq9sXvj/AsEAjtBAOLedqLUUS5GJ3+7NhnzAuq44tv6CXR92
GIdW2NU7M5kKXBBM+5Ls4eVRxl4BzPEbMmfgzo6ywlgFqATdoMmHWxqZlGCfxqIeidTV5lx7IDF9
uBVF6jj/6JZcP6jZKET89uu/cgPlR0DQp4XJ/Yiz5nQzWZwyUd2MwmOym/wDPV8HtCX10CY4H/1B
DMd59bkq6Na4I0Bp/tzB7yYN11iKj70cVFQ4OIYfkw4DrLd/2Suj45A7BESGewwsrbNJlS+dXrlp
SoRZaqxfJklndz+0pvEun7VhPcguEOlO5f18lQSLlV91XC66j2//hlc29E0nAXJNE/ylMGXRElxC
vTwFubb7kAlC0sGSXrqPvLJYXXPrIcM/8rZpePoJGp90HB8f0lB6QdqFDn33iDLTq0OtddWF6uXV
h1FFgTggTiQY8OxhtRuMdBlpQbZzi1dp4X8jbfuzRBr/6a8HD4CTUUN2zxkdnH3AEm9rx0i3lYUT
2lUGbZZkniq/AD6/kPVzGmK2i4AO2JC23/ntxqvyebEx2qUSd/NQdKsk0noerKs8b4evLiaT5hXJ
Q0G8VEa1UYCLLky19KcppwnJ6Vh98ycDPA299686T0mO0t18ivg/s7bcOzPHCwgHuKe/HxzwDljs
/GI4Vtvs/6NUAFV0/IV04rCCLLrLx2AJkWnYFza37WOenUughOCFcCQhijlnlVlV98AeKU/RaIlH
w6a1zM3B+Gi1mXdLHTtcOAnM7Sg/fyCgGZ9hCyKEPn/6Wn1WagPFsBZyD2jCTvXas2kSKWKtw3RI
hUrDnBiDW/qBZZRWWB+O2G4VYU60ddyV+Xo1SbjLTunXR3fw033vCzMMuB5ftZp1awcj5t7FOIgL
xfYr69yFKgIVkrkKPfhsqpprq4zOS7Sw5bLEtVTkR23R/5aCuM1UuqScMZsaBV386eBko9Amp+Ju
C8XRuRark8HMFuPu7Zn12gJ3EOthqwp2++JAW0lYtiWWoAQPJEEslIu8vwuszaqgJhLz7x+GZdNm
uUCHj8jy01dSq6PXolq0sCPP8DYnOfyqHcCS7DYNLhT7r30jljiud2woHAxn3wjTI7hJkOLD1fFx
OzfEcFWNtf3w9gu9Uj/Cb4GLivLjd3Pm9IVKAgQFElsmcO6NEaW+2LfrmEXN8KgGXPbm/G+NllDF
wfnDNxbixG8j+dMnOuhlO7iL2PNxoQ1LW3X3zqipCzP85ayAJoQxDFTb35fWs/3GMNBFLAMn2Tzh
ZqlrXkJq4Gp4O8PL0sPbY/jyS215UDRVNoY3J8zZJjAVGHlpUCuijeocQ4npwxSi94W97ZWqEwSP
oDrwVSY7+oDTgSsXXBjaZMtbmQfth8BhMkSUk16TZSqPU2Hn4VBU4lEv0+JO1ll/4xR4zQA3Iw1J
CWIqCxc6t5h+lLIJnhR8iXe2uRafBr1JLlGuXxl+KJ405ZGfbg2Os1KvmlsrrwOm1UDQRNjj74mm
ZJQB7djE/PL28L+cwqAFeLlhKUZFDtnvdFxsJwETMUBIBt1DDd3Q6Vs0t44aS6jt6BPpU+7L0Qnf
fuwrleTpc8/eEU3GpFpMMyMSA5OdI6xvRdfhnIoneuz5tfOhoid6KDBlRsYwuvfBXH6ry2BFNoEE
ZD+PaGOXUrbf3v5dnHO88OmhxA/bWkvcUKA+nKtxa3ehpRxg0evqWd89DMuqaR/1bq2qa3xbnOJp
bWZyQMw0NX4R+JmLSOSJC3mQHKLuwenmBhc6oel3jdtVzr7IJlwqQHH9J9p8rn3kw1feIU9T81Ph
iAVTA08JutUztnFUxoGzC2AFLlGrr4YZUpZkVuh3SaFFPm7ilNBDIMrrGX8yJ6adhVk8zEHUJM66
GkU8qtLiciBd/Z/BaZ3HKeBeFa1STg+AVIUZNqlofsytkQ834+RsuYpOZ5eEZljKifiVC7mRkul9
W3kgnpy1W+N2bE3CVWCELM+WixxxFwiDFOM0WVFgE0jY3YAd9ksEmR7Xn3It5Q9lEuaF/mdSgj8M
nFvILaNLcsy4UDMhJXiApSL/EXoFr2RQY7/g6a5Pwy4VZeKFy5wU006fJsoqvR2WZ4di4TExpiaU
yrP6g5XZY8qm1NpdNA6WuUAWm4MHaSD322V921rRMFPzG77EdtXvuEyH+jjjTtw2pvXFIyfz5zB0
lRkrZ7av02RusSdz5vnQdA2ptobeeSEYoaD0IIsSyt4wrj96a+qeXeQ9eSEs4ri7xETzorgKmlSs
oZAWMdlGbXn13mkKLFHNQow2xAJhB6FhJP4jAlewVLTcnTzkfmaTg4DpunXIRF491oicPw8QNT6r
pX6w+qm4ErkrjJ2f1OKffjCNH+Xct89JoK3vsb5rS0Rvo/PTlwraLO7eRX/X0VGo48ZEqBrZ2twO
14nF1TGqTbemQZ6m4wdjnrwxrLzB+NQQMsS533jMHa/oAhXh8N8ZpGDJ8iZxZwemD+aWVSgM5HSE
hsrlwTUS7Zsu3AWuhuFrz2O++D+KTtjo5/w0e7Kareu9qAFtup5I243sUnpfl8b3BAYu7frec5sD
VvDQ9uXors1Oz/P6c99XmLiWSdHMkeenoxEy01P46Y6bPKHkNE3SWVLjVhJrUIWF0se7ecmr72VR
y7vK9sbvpVja4sqTRnHVowMM10a5zE/DGJ7aosiMsBd57oTgsQsbuqWMG1RLwts57mQSI2y1XbZ3
DaW7uyzQsaV3YYK0eNskUNcJUM4a0oJzeJCy75Jvtlo1DIqJOlmidCUUPWL+1RiFdNlB4cLlhoG3
Ok/OrKUjLoKeAE31JC7BtvJFdSimYv7ZDAWMkX4wUBt2OkZsrdEAgwB0dZ+qumjauOoH9N8ajcrv
k0c+IXmQuZiiDtfpNRpq7AsOhOMSWdNJTGt2CgJ2fZPrPbkYfQD79ajNTrmtw4WADTG0eVgbi3Wz
JHTWN7LY/Ks0vOaDMXHfRP/nyCnCokdew4f3vHg1M4nmUNb5P21gSCJTdC357DZpe9ugd5ZQpZLg
q94282cbnjhbxArgHYJuIQICW0MlnXPdcyI9mOp7rapbO9KAIT/ocKE/TxtMMWEXNECUaFpSMEaz
yuKM/OFPei8J3p0zZ7hfDWdBWbk65hdvzpL3Obs25thDPj0CCKwPwZJW6CyhiSxh3q/WcoCiwImN
Ssier3vfzjs+uTDIEzSa4L4Z2urHOBjZHMtilTunKxDwpbkmH1aRO9/7uRrudYmyJOzsWf8u+6ny
Nt+hUgcZ30yfB04qkmrz8tckHP15KXSTyGN7SB9gcxHZqeXO4BKCIx2GuPP1NWzb1bVjk77Mo8SJ
uYsMNasiwufAu8ZxbxSx3dsIJacxcWPHnnt5k2hTrWK9yKsPqSV7/wDKZX8wzJFdz+3L4lH3++w7
VzZA9CSx/W9wmcrnfJnGJ9uc1XrEpdRE2OgBbW6a+fEZ5+fk9/ZTs6uzUQiP9O8QL3JyGX1LS361
SOmeEfxZ5ZNrrdVnNu/Av9Wx2CMXqevaH6OblNmR7IYeLqJcsNkf3eqjX2G6vk9Ypuq9m+akPi4w
3Mx7Y26aYU9+PC4GvW5hoInSG/u7QtEFCWGT1LeEnIpbAgX9W5kqDfe6tIcULwwbqe/abNbYWl3g
9wlFC51h3k7mN/DghhzJQqY3iSiH+noqTLz4E3wm4yLIjbuxQvYZjo41GEeTkAu2Cisp74cJqlgM
kwhOGClJ9hhmYJMF5CG2zhiBhfduIj7DDSEeK7qr2oLMGUt/HFQVHaSnuu+TR/qgicVL42+yz/zR
aHeesLKP0l+FeUhg74gCY7aK17xOJWtt0QT9TLY0LCMnP++IvJ4wvYpbZt9yTP1VuxvcIMuidGrc
733m1SP/zuzvjY6fvzOmLDs6Ywak5jNjCNRTRj+GayZWedDxWnksceDJ92wDORWE12CRVPfWXIVz
5SU/UjbYTysX95+25uFG2yJip+3oSvP96JptEdlELps7jqXeDRu6S8TZBxWkumF0NGgsq7P6h1ra
/mfT295Gczk4QvoW3ntlGPRilZ5U/OOmz7BlSDwCnVHKanGna+19uthBHuXKGfUDyZAyPU7GHHye
TX/Kr4peqHc+U4Dk4axqg7uqMeq4Nsc6IJ9pIwwNTmPfo3hdyG1GfCnDFP4bGU2dvrphWa4TNnmG
49doZsc+2fe2lhehlwF6YnnmV9NtknvBT0d48gsopk2YdpF4T4G/FjP54kWFPrPvCU+1nMqE6RAM
zOjZxv/JcKT1bVEVZ2VGnafhg650AtU95RhhoflstckUmF3sBoV55w5TcK8V4/jYJVl25+Jgep9l
hrdcN5gOfzAXC0+L2jLUo2hEkIZqLmycI2Z4jFGxDMtXCj6/CzscTIo40SWHhG7k5YzKVi14IDnz
8JAulfmlJAGcXWpdSjsuJ9e7q8gTiAJ7knSzMz1GrhD8KgZX+zaZ9DT1dckcuI9EbUUGhyYemk3a
7M2cImlvWYtBwK6QxNGYGuQWlBPm3qM33T+6g66K2BnNOX1kfWT4hI1p0katw04Ulqnmf5FLmVXX
hFs01U1FLuCMO+a0FDf4Awh4KpVeCcIOqqK8KvGbeDdh92REnddPTqRRRPShCbtAvHPwhSLyoK/L
etc7FVFc/dQ348HUlsk/eGaTd9fKL0oTHLAQ6V5LdKc4BLOwIT1Ny0hI+qQ+VkIrngjSCcjAoZ9A
sveg2U7oYYzzUW/xYCbWxZnJkjJKHMX7MUjLnXKKcomnOSifYUQhwU6CVv/k1F76wWlVbV6bqJSu
W+UZa+yUHTnzZQALfGSqvBdemQlYp35xJABNFtc+aZvvGmAy2lRY5FQhjI2piSVmsWM4K6+adoM7
eBsFrQ9gzOSrOjalT4lmBYp5vTiad1sq3ah3XkUE3W3VksMbUkxN1CuZFqSRJB7r0ag96e9b6uKf
8zym3n5VVVqRH+OYzdGcHHjMTetnv2avSPhtVCfvyMzQ75zEXLeHQ2SIM+mbPzgu1ScWk6NIoluq
h9aSDthIV7/vjCxLrjozEV/0Lmju4WaXya7WZX9o5VzCWyAibQqHzphVlFLN78SU0kWnH4BUxJ7G
OXI6falvxTpp6W7VE0PsulGRSui2xRDbkiog1BfHXPfVsHjDXrh1iboLTprDCptKtiS0GBPxBAvV
f5c0KhKgcK4TllPFtm/LbP0EV76/c2CuW8dsXZAy4rRe1g+lzMpu5+tVMuP6Ofd9mBg9NhXQGOwF
O+6Fv/+/6SpK3ARh87QO1VRIVYiJ0jiTwUTHZTAvIJyvtJyBNHCO2hQF0FrOdcRlhbZtNiVnwOJ0
sJDHn1Nmc7dbMohSvpEwDr4D4Cz174OYxHWmz8N11ankH9dV2d+jOpg06p5N03GjhG7NrT9QZFIv
9EbUIqWpaWaHTiuHf7yySVDU22Q6XLhHv3aL3vTaNEIQqZ/TOxwroZy2Rl6cq1iIafkQy6EYfjWa
6YS0vc0L9/ZXaGukbm2cMIhSG0X3DC7FkMcsOxsYyXZpE3PTazgotTUgL65SP5OMxC3XadgCjbr/
WGp+d98vgb2bHHPGsX5F3p4lQdeHlUYGS4n/kH1hRF4DWrBE2+Bc6Cj4sZyOPhRNvXUHzMQWUmsg
UGVcSANVdDh/+Np7sn70aGra5cIMfNmwhDGKCS2uLf/axJw+1Us5HVlRPNVqpxtNGVgWlGOBxSEO
5/vBQ5qX+9a0Rn2rLrlbvXw2k3/jqXo6kU60L06fbRINUPoNzxZrsVy3pfSPZAkNXwaz+UYZnLxX
NeDAoGl/LbFwsCWG30GHjKY2fcHTB6tcIxFJOhQympyuue/U15ae9LsV0DMLm6X6TDO8uDDS2/c7
xY2gvsLAoTULMRUZ+OlDNWEE1br+5gAX1jUiFm4GK8VP6+TZLf/iYgTCS5SQjYWIJtrRMCVAWc4e
qOeT6juokIPWtvt2RGiY2qTGrooakzPNTYzYUzYnpc/92+ZC0nOngcqZPQZ63+xXSLrXhprgJtl5
kEXStKmK/3YbgBIN6goUD1yNZv30N8pi9rvMVClFSOeGsgQg19vbrLD2em/8fPtZ21c9+wBMsm2i
bzzCF3HUUtOrWjUeFKi5bW8JChPasbC1gJjvDP+uaAzs9HlalZYCHmGpEuIAgUPh2z/ipdAG+Ab9
Bw1MUoy4Tpz1OODWOW66UUrMZBnr69ZcXT8SWW4/1YaQj1rfG19VMq9V3HDsYGxqmRRWaCv8n5qm
B5fcgF/BWX1EkrQKSJ+FzPw7zuyPTT+3fK37LVmYC2Hu+mq1kQBRYHRr6T/UWQuoXWfdIW17Pyx6
ApGqyer3/ZTMR1EU85cZ/G83dUMSvz1QL5fL9rtoOUGCQtFyzrEWpgqsZWRmFFVdxWqF0uCRe7xL
U187Vmt/iW/4cjOC0kqfYXP12NhWZ99l1Ga9ZyLSK2+k/7zQngrzcRxKqoftSpAuVNdFCbxoEab3
t34I3ERg+qAMYEZsrcNtMP74CO5UFFaXLFBb5SIOAqdt3PZJCvnrIWXmseAQxSCVfMGsc91iNTaq
YWav9ocSCvV7QYTfntiK4cqv3OWSAuflDrS18TD8oAUGinPeOyjBJTTN4UibepHeO1gnxU3ReJE9
QjJ7+91eeRQiYQuF56ZhQ7J/OoJzbQpjxMEaEtC0xus4bGHCIIJrn6gLDalXOAI8gclCffvb0m37
LX98rdRDazZnOoe0yuobd2q6Z4Q8VUcvscFXf06VDBMSYm/rQNOPcjV/mXPexpAq9agbAYwnD6so
W0Cq7Cdt3QHRJHt3shGXA9HKayIlLrkYvzo8poVfDQct4oiz0m4OFNzPlNUEWFX8Q8dovjFaaezx
gVqv3v4SL3cUmtF8a9LK2Oo8KsnT4ZnRx5W43WURzWm9vhc4Qfi4ivXqZ5ERJY88ba6+kLBa4Jao
bNzS8N7K5m89TgPjTqyiryO/hgUWW7QszIcuC9Lg+PZv/E2IODkLoElgMImtGgUocq2z32iN+pBU
+ppFK+3A5TnNFVZfEvlGEFXA1SpOtXmpDq7RZPIwKhOPDQhEAxTh0ktiRUKXQpbuCloVbPH7vutb
VH44x0jKyRbyOJ0f7Q5bVlPs57IfST2yk9wMTQRJXaiwoZHXtWOJd1OdDyUpIqnaDameqSttSnR6
DlqplrtBmZN5YaH8bqKfvTrioK3nzQjgrni21yRJzXW1Tai6KOsOUus1FVe6X34Fe7DaePUnEgUA
DL0yLhe76vacqVvmHnLGdwh71IKvVkvKMenQ3tMweYX1taK/8GTlxfKD2GXQwiKw1zZyRz59SPU1
fS3q1gRiIBkYhyiVZwPdxDx7evujbjv0+Yuxj242i/wP6+nTedeT3lBSb2aRpnPRI6DUizqxyAtc
yJcXiS0pD1NKLBB8qshNZ/7n6mek/Nwg+y0qpqS7LeopUIehWYaMPARbHPLV19aPi0gasO28qY/C
L7BLyKeujeeOjmaUEa2uxakaUWKDdCTmbvZVsV5gMr0cDURvEGTpU2ImQirl6c90wbYNRRsvonOj
Duk00N7igrf72zFnobMN+qi6tpV0NpnARJyCxQqIlHkpIDiEgWheyTC8MGu3QT39trBCNn+3zeJ8
u7Ccvo3GPzcH7Gcj2XVZTNScEWITonZLPTbtoUgVBubCIG5sUPZwLZy8dPZvv+mL+gCZAOOJJBvy
EwlTZ7NL6s1s9Su/wDZbbT/Y5DJ4KM1u6c6mMxDeSLCyZgQHk77g+7cfvQ3i+csHmwsGT0XnfC4R
wG5fTKR500+V/RpJlCfvtgyARzYd4wHXkDp6+3mvTJ3tFopHCiZDXM/PBjthlUOnBWwZu1K/UpX9
c0Fjf+GL/mbSnb7VJtrmJrRpM7eK/PSTJtyEx2qZMexza+e59AXq8izYkH1B1ZDtiqFMy3ggX2SG
MDo1pLAjHV06mGASbAkCRmvN920+TD8026jG0KaBeONNdjsd6SxUz7BJ1PdEyyb2gXYAVR9MuT7C
XzPvKs8bvb0pc49w9LW1hhDc2fuK10+g7aaSCPN4ZU25LB4NP/ReH2rQNsdrp/t26fBYwLBTp8ff
aNoTEbNF8o9fWf18RDXjpvtaKivY0YdNUPHCEq7iUoMUEI82GUU7gOfajoMyTe09B73CepKT6tlM
0FXHouvMB+4ksv3QAv8sN8osV1jmah77HbRrxTVlUJURNt1ItFQ5p8PnFTqWEWfYlKq4yDIEprkL
bn8YyzWgolit9l7TEm/EhJIcgnhgsTykEK0sAmrH7keA/CU5ZiZSmC8dreYrx+tGosWzbBX/7hb/
63fyf5C0/rHGXvidXP34p/rW/DzxO9n+4l+/E83A1gTTB13XuQLDct0s6/81PNFM+z8sE8JDkPlR
TKFU+m/HE9f7D1JiSJ9Qo1BwsDv9t+OJa/0HdSpccP7GRC/n/pXjySky5aAJgfnDDRH+P3wv9oTT
lbqIBaemqZ13RNXci7ZNd0vRq0PvqyFGNFdFld5dYrOf7nnbMze1uImdCxb+wGFncN3kOlmSZN2w
E96Qf5slMVWGNAjy9uf3s9Qv0Y1O6+N/H4foAjUjbjMIPs42o5E4r7a0+mHXUM4dBhvuHFejiv5q
517Y+F59FL4JG0Mbk8IXSdFTRSffKCGyGJquQi/YGjHYvGNe39rlvyvuf6gX/n/vRdIeBzTh6Ug3
Tj8djuQtPM12wGVBlHcZB8khLyvra1+U9dOoSTcWFfofuq2TeGfDw7vw/Nc+I25bCKWhJsNSPZs6
6C0TF4tifPFo5950WxXil4JTc50KaBLapayoV5+3gdj4cm7pD2fvGySyM03YNLs1SfpHf+37d66y
5htd+v5NQErBH6v4/b+n1Z9y7NcfB6qEYz2aAuvspOwp/qSD2nbXeZoX077v47FrTVSgvnOUgV8d
//55kM82Rzo4pdC9zz7n0hH7BUSwW3zl7sfUNd7rsgre1Wba30vTupS2cz5XgclxVAU333Yg9KJn
n69y/Gm1SyV2TbHa7+lqF/tho2BUsEy+vP1qZ8AYQrezZ50VWAGctKKxerGboAVclVyr4XRj3ogc
kCioNJ3uoMTRWG7Vgw/54a6Tyr5NuiQwL3zU116aCQthd1OKIMw8HWRZLDOQEz9kCXCHXjwNrWSQ
5Tfz1Mvvb7/0Nj/+fw30+51hiXNFZNPfnATO3pmiukudNet3TraRU3JUv85qqKdxaasAx075I+UP
612W0sN++9GnFfX2aG4F1F64F8DVwZ/+9C07owz6pU/rXf0p32l3thlNn7XDtMSXIkxfPGhzSkBP
wQUB+w9uZ6cPSu1x0hLNz3alxKW6ZR1FY+L1WeR5OIjXQepdwVu0dlo1D5+7sZoOb7/oizHGDYDs
wWC7CgEonoc2zDkZv1oL08+u5vwGXEE/gmyrW0LECH9OjZ8SpuBVCgPrwt73yotzWIK4MZd8DuNt
nv0BE02V3eDRlyEerxpx5CEQHaFYXi+oB+McK1zMnbT50M8NUEea9Bf2ipeP31x9Aak40jhEz81A
+qAMKEyHbDfA09ibqbXSlsZS0+pwr9iZlWtEvrU4WIKNo39sKS8uYcsvR54gJfSCHD/cXLBhOR2A
oWogw419t1O4cUcEcvzMbWiXvZs1BwMvoJgctWAvDf2SBOr1ByMN3e5saIXORr7Lp9Rw267buYVR
7xH1BrtSq5rDilj1Li0m+6Na5kc/ozf99lzb3uhkPRu0MkCPgQdpuLzw3tUXXNIgO0L7IdY61hSe
UrqPFRT9TDBs2vph166XFLyvvC25C6xh8HsOvXM2uHThl8wwG3dNr9JbmQXOfnDN+aqrAy9ScELh
lA3+UxM4l5KJXj6Z+tOnOsSkDwTgHOmzpPTUoMt6Z9WwB5JSa7+kevmpW2zr6E+2dYXJ57sqxVvu
7WE+P3bxGKf5zXclgsejb3Q2sSTU4arlSNg5PTmQhUTzpK+OdYMG6sHASPjq7ced+SWwe2yHrblZ
h5oQJsHoTycycJcZ9MWgxVy01m9zntM4M7MRwgN8maOvIKklmpfmYTcX2S2pkfk7T9Os7+Pki12f
V2UI8mVfdbIbPmi2mI/wUeSF3ebF1Ns6qKbOMWLgHMWV4fQ3lksusoIExdjt4ItpM5dJm2vk0bWr
4qipbI7Yi8bDhZEBvzmf8rRC6Sf8rrmoMoNtG/pjl/P8pB9TghDixFNNHenOLNavBr396pddjnV/
B6OuUbc1TVf9Jh3zwtpBQFndw+xkVnXoVmkWBwU/uXoa8nYVTrimwHuxPiVm/nVKJh3jCcJljack
m+ogssXQwUzpW4cmqmqy4YiYsnG+zubSNkc9hVyOl/UitDEsWuxWd7VXJeu1n1l1dZwsQ8dHwuzI
j8J4tarvLGn537CJrt1nYiWy9B2cTtHFSWsteVTiAQo9UBvH77pyCZvWsnT+tC6DCZCvCTi0DVM9
R3LcAyxYaiqjjEA9OLRmWdo7ZWE3Cy+8Td73VoaUoW4pDvdNYCz6h8mX9j9l18L2IXz2M6Qb8ud9
PBacCOZR+pELEkFCEP78uJ07SY8QUnfzfs1wWbnSsj7Q466qCXUZ1k677dkEoECN9fAtsGcLeylH
4HkWUFZc9Wnh0dVeZ0Rzq5ctnxHl6w+ip40RCtINv+Kt0c/XqdAIOZ2V8O6UTxM0ltyF6nCBe9Md
yiDp4GaTMNbRPbK0NobOS9iSPvPfops1N5LYgh/QgCLw28YiMXa2p42f/EkMWyQYfmeRNopUXRVD
ob4pv5nvptZz5R4wJ5nv51n9F3tnshw30mbZd+k9fsM8bBFATBzFSZQ2MIlSwjFP7g44nr5PVLWV
1d/dZv0CvclFZooiGYD7N9x77k0MrEZBuHfVOdbBOCPTdPoGC/VRFdw7O9JGwddDikO202O/i+Ef
doeyP7kzNMULmy2pDvzcFZoJhED4iOMKt2YxkxHKGEqg6RI2qZWitK2cNMbEOs1BIMujs1vsvnq3
6vxDIA1S3Lkow8cIlqB/CGc5VdmISrzOCdeaSVZbXciIkxCxe1zDLWqulV+zPxCWWY5c+h7RsRR1
rJE7Qjkyx4ihye3FrHesOxTm/aku5SUEdKgPypmwFrWUteqSOAMBW64Zi79JYq2IByGjQwNp5jVH
gFsmB8JB9JvHVLtIK9wwIutW/JAINqyiI/BMD9/bxner3J+lQ6wIp1l/9PG6vXl9WfExzJK5v1kK
efT2Sg4vMHWtNnOkCybKxpuQk56wdXe22avu1Lm1jJ/ksMf6Qv7I8riuqNjvJsqt1y300BCIgS16
bhu7iF9H2c/34w6gkSiUaOBvmFfD3qfWysHxYBjb9aLy2G4aB3Fqr+rhpAK/ePbbeenOVBD1gIoY
S9zBnpaJQrgbkVv2XHtIb0if4oJp7fqd+JLig/vslvElbIxPXlIkz2orSHzFeBGicG2xBh3C0VUI
sksz/A7LhTuKCtXy02hNTAUGv570s3CK2v7mEkY/5Qw52m++i8fm5A32eITO0Hd5W82D5Ndhq+TZ
jOGUPNP4JKD1l8obH9Yo2l6H0XWaa9LZ6r6aHQjwrmn6r62pGna4m9JFFsRDcemrzdkPGyUbcRwV
GTYoB10XS3BrOwzpAhaByLTx6WR90imTd0MbrCkdB3bbnsP8Ty1de8/LPXYfrNYfkqzaE3HW4FKS
VO6x/STn+lDUS/UsxDwB5ioCgW8joHkSHeaHg92ydziw3HHm76VVhSIF5dhr1lOjRD88RVI8qdGp
yHKdxSiuWDlGeRmGlddcDGTGHuHIDsuhdNt1PQZmdGw2HknwqMiUNO+NbnxNCUJo0KmW6G9eENkH
OvNbGwQBMW1EFtm6UGkV0iLnVXhTSodgLtKtRvVzkN64v0qEV7d8I2c77s1i9Sk+AeUep3m1kSUx
S4ZC2id7kY6RGO2LC1/hqTcjCDKEdKX3pGxffUT2HNnn0lYrlqZSvBWxCT+7vqPD0v2y/EfKTQGQ
rEWrGGoGxKnYmjHB36f8KoNz4U+sZMlahMDUk1OhO8vZsAVW4869s67dITRV/96URWDyqujr53Cu
ezxckzAqjTtJmPs4xd3rBvqBA9SEzmvU9+XXkmiMARSIzM3CGcByY6gnL6i+BnNpeM/LI9Aw05x2
pJLLxSfV57jireZOx8zAdRRX5d+ubCZ8IJCxyxt0LnpP2KfJzF0dcpLc2BRYATv0I4cu2JVKx9ac
tkX215CdIyugoZCviLBr7IzCWu/2BSD6TfvcLhwDW7mfgM60uPuGyPqcl33/p++8rc6dGvnjWe1F
fFgWbCBoAsWIvcrMWIMZIHXVkUeKY6nE8/iwJ/O6pO5aWH8dEchvHbyY8YI0dcwDUny4Up3R7mDY
1Q7aP8t2r/7u+TqrGraymYd6djoWdcGLsS4eOlSqM26im/pNs/7AY0rM5hxoFPpeD8G105DUy4qi
g/fDuL9XAenCFkvyOxCYW45i6xG0FLqdjnA4kS9vQ0cwcZNU+2+UoASFQARt2PmG6z4wq4/Cp8md
DPK7IdRBHtlNLPiPZpR0ruteHDqxXMUw/Cl9yorci4aIyK1oeZMkkf1SZSuuSyB6O7sljLBy54L/
HegWmJil/fKBWxBcdKNN9Hvw8WxhN3DGGCqki+4PSgc2KQKHJf5T8C72fSWnYMlrMy8PvlPtb2W0
TT9aI22VClIO51dcQ0VCrBvY10NUOuUfS5VxeLJU7Ij3bt6bpwF1GUlgmGGW1EKlTD1qtc2XIf/k
MoelCvMiLLzuhMUteTM81j5pWnYQpOhfOD/2ppmzOdTNV1HUE1YifAco8OOwWa8D9mbqXI/Sh5yr
iTxSSrg7EynVXjp/W9rjuhMCZ0tn+7GOxj2P7E8RyvtQ8w4tH3iXjabvrVw7cflebpE+giwzY76K
wvlbSHtFDWvJcc0YriXPG/4scd4j7TCEYmu9IeETNguePjJtRsUUX4nukvZhn+3y2+i3fFpL7Mw8
Q/BRnAciY5bl2Kox5seavaTMWVHV6uC3Tl+enJAg3GzzPW+8s5ylrzhkNZaSgDDnQ7dtnF5tOPf+
eYLx0ecJL7Sdurs24uiqcjTXqWyTj3UYwWrFv6kmfe8BFgk5K7tgTOVJy+Mr2uIQbON31rPVR4/e
u0zLeWDVJcdoqUFI+Nu7Zash93UVv/U7XogsmQoW2YL6+89KIcpAKBTuW2/p8s2sGJYo8NvuO+Fj
6/iH1bhzSny5e6RgbVv30OM+xfGRrCVGz9bdGqrbcpL3yy7qeyWXYHzSwTxd6yLW43GM+pFTzBq9
9bLHax1hcjHdebe6sE2HhpkRLjuyvxCm67CHO0AkySFE+oBza52g7QIhauejKKTVPc7a1uIYW4tg
bxkuWp3HdULwQaIpRiE4XquXbpNPYmU7xjuxId0KT4wB3PqjLQNsnpvo5/iOkldW53oG4ZiylsPZ
trux/JUYAJsEvOsex9LctnfsGe3l1JRzR2UTF+UZPryHS20ZieJbN+GdrdUbuNbXpSHdD9/fb8tT
ztcINPCmuy3Cw15hNc5W1aME0ah6sJ2zennDZ1WZNMTqayEQQT+V7jZZ6AfeZ9Iytkh1xyiY1kdr
Av+SbnPMAxsl05qkgU8YXCpckfAF7X25sY6pcg+ubGKdb6aIFePUsf5Wg9LDDzo5yPUXLsbziAdU
p7Se/J29ceM/svIjw+Npti9L+Gqh1p04+SJ/lUQFjqbebr4nQmAdUU3VWZYD8vZJWzYW9TZaZbZ2
Llzx+SbZ8Pqq/qUbhkGnBSc/bk+V9A9VWySYBMeo8tJBe+33mglLD1Zj5g2tYhyGTKpW9wJjQFJ2
Ir0vKCcdf8LLiIAplXMXbakfT1NytJaYrCO3bnC59sk29RTC/VxfYjgBJ3tJamIh/SaQTybeY4T9
LB3Hs+8vFlXICsVSsOUvM9Yao8mNsewggzrefNfcXVsm8BfDGNpIdbScscU4Qwg91oOGOvO6tShN
cpdSb0XGGOtUQ3t4Fp2K3srNXq6R3Gbr2KwFjV5oE4U++IFl58h5qCFdcC02xZkl/QwPRJ97ydye
e9IJdaospT5uppUojaIRwms9WqE+DezR+UD5tfJgRmYAxLHtY0ish6v/1CvTx6tv9Yt9V1cTsYpx
LM3ZByyn8rqt+t/x1E7+URVb90WW/Mab4ivFXdFH3pg1K6s/jDrcdBnr/r5JFx8kJe5UuZ+iREo3
D/k9WadelE53gEZaH3tXtbisVjlcLAN3+ayjzvrid6p3dth9PafzSO+b9q1OrmQamhe6WMUFvtcU
R37IW+ZY7lY/WTuOlNntkj51pnK/m6DMVBSlnrXiG40wR7b1Nrw0GlXbIV6DBL+r4vNIETWtc8ae
e38aZpyPnL72+q5r6gT+uElqviWtnsE+FR9W2AYz9namqCnetuKb8u2CIGt8lmNe7Wiysr7cKX3F
VnT3iuGBd4CKQCBhRzoIe2+f44/5rkrpY24Sq/bGrd94bedz0npyIehLUtIR14A+RNs9FYsTa3ej
PA/j4yK5cmZaOpVFrQvfDfGIeA26iZIhrir7vY27MtNTOZAeZha9n/xiwRdgJovg6SpIkkuMpxbM
V2djFQm2ajvKUcxHhbIN9vQm3SB3PJxKaQADqDmwiQOhF3kEKBx80eyIBsIFpk3pt3Emkt75HapN
rEdMc9FrvOj+vvIlbm+7E3FxEKIG0h8NJtlSZH7Szbyo4tbzGIuUT+yjwjdf7WYlZKz0Hnz0WT4H
myuTlKKgi/LQYnBxZ3WtGVjxozVLq9YSaz4YOeMq03J8FEmkzAUhwloeWbTxq6sWoj0BL7lxeefi
QlQnDn1yxvt+G3zI6qFIUMgipOY3WhSvMf6pW4OKsv2g6s5fjsG4j/MTSvKl+kuGREleS6A4qzPF
T8Wex8USDunU4E9kM9okl6mOSpPOU11jzcH/Wh1k7dtT3sKi2v9DjNwxdxvjN2iran+bdIHSaYiV
+YjtZnWPgVOsl2LohUitjYLusEGq+7m7o0XUruBEgmHPnWRXo/rrN8t+X1pq5xjxg2q9r3bAcIdF
uH2fts2wOFlF2bHdgwvrCL7pIyVz21lYfA8xxzCKiqGwLmPs4kny8N9/K+wNydfA7bE89RY3eBp4
yqsepRWJ5BhzkYG4qd2oPON+YCU6NVYyHVtqY01yZBJV2W7N2PsKfEuUZn7pHTUx71NmeVv3j99a
0cOYuLt79MrbR2LPfsmNr6cwC2mxIDeWTKiBNTCkTHkMlh9I3WWcx43DRcirqZ3MS+Tq3mK7pp/x
HlGhbb6wwvdt71RA6+06103tJUGn7Ki/kROKbX8T/mwOgUqqKIPZKls81QMT5yTc3K+hm/0C/HBb
zweGBR26GqctvQN/Zt7uZVCRFboNXOZYwpGJHbmtMPxqCVeRPddYvttUYLAEej0LlO8LWli4TZIl
3L7G4oSPSCzQnmJJCupkrTNwbduas90UIiKpgh6S1mJ2yzPBUTFUB0rPSwOWVmR1vaoHZgnRzhih
WKusR4C9Zc7Yz2iGYixrB1uRoIT73qp+be6iHgVFLS/q4IU3C6UGMcF0A/+ogE60E6Sylx9OV9Gr
F8623c9t2YSH0QaCtfsEcRMENxb/VJy8vzsZxu+zhSjtgDMY0l3lazYuezzOr/yVgbnueI0/AGjN
W+qFovgjzExQAtnBlnsWdJLcKEuAaaMfp+iJCnE355DMV6Kk5r3cUnaTcGtrv4sNNuJ+5uzZY4gF
bS2Xx3opxXro1DD/jpwKHkdHZfbXMm3025bT8OSD0WJqscUx1Xwfyo6SmqnL3cDgRmCKCIL7moRg
54wbeK8u0zTaHzNXzndSSLD9G6z87/Ds7D9T5Gzu4zj1jMi0qKSX2T5/8LK3a3kaxqkMj6Kd6rMf
lC5ra2ZlMvV2/4uV4WnkunEPuvRCpP71VJ3U4tHDDjOFPeGpzv4crrV/MbVp/niTcBJuBsv5zfGh
phdqaBGel8JEOOkjCoiMOUPD8047JnLcZ1QjjIbgSNAjT3/KxSq2A11zg8hMOnYeLB4TmyXa+aAJ
j7N+LrSGNMxJzD8jM0M+rvYWrwHOX+VlyUoRNTIwAZG6eNgmV1S+IJFtYeejqsY6s712Y5zozeYY
VB2zBmaPesnHzo1oXcHyEzIOCuqz8xoc1JbHbXzUjrZ/q8TnhmCEyVosQInyWod+E2Nh3zBkub4c
59Sp25UnNqGRvAuRXh/LSfVsIvDf3rSdkdTZ7N3eWVzl+srF1DVHngV2e8PYbmnRe81T6+0bdQwx
xwOzscUtTi5EFo+A4ASiO6ADuijNuPgnR13T356H8rFpkvJvZJXCoeiFbZAzh675yKZIraeRfZMN
DZfX4aB8XMUHazLWwP6+44XRVBgqZ6NOEAEf42FQVjedncmjn/LGrmjzScvESZtZQdMrw2lCStlG
88FMeviBZdvfj2Gh15c+6rRBnLNjUF8gd/cHvNzbxZHdzMxhCrvu3JACM/E3LJxDTd+MH6XN7uuS
aA79VwY2c5J3u489u2eM6R8J9yK2bS6lYFKdDCCDGkeY6sQkhM6dk8LBxusPQ5TWroTQERZA1tOp
H0mLqC2t2xMPnXyyBxpiB3syrWHlTEeYHhAK/GLUS2Z2sTC5jXfQFZVVdkTHDGH3KEYlGEWJYP9g
lsPyjGSIll6+YK5hR/X6ufhkSEs3FN9VonRwCOoQuKukDwF95Vk14TfYY/m0mRqjNNdGM5EsR+9P
zYHFUCnyzQnHoodCNYin09rMOBoX0PcHz2rF3ciq6hZJs8u7aKAESvHbBScOBDoZveIOO4xdGw9Z
POz4pen4RiIZx4TX0RrDuWDf4kbDmcrCprTYJ+Ucwd0xee8pn+lo4hpQtih3FAXwRZzowAZUq3vZ
VObJqooiOYJODJYjB70e7m0Y6fEp3iH+njdtd1Q1pYwboDvVLDFjjtMP5rnkSTGJC9ys1P10BqrG
THllM6tP1uS2b7I2ojsHJH6gY3Q7ByOyin80THNxtVn28i305mC4w3pePvC7l+gkkZA8FShIsYlz
KRSHsRFgXWRZ98yfl8K/r0xRumkYVHRfrj9VTc6Ui9xyibPgxsNwwySd3K64IZAHROcAm5qXpOwE
XQh6+F8CPDAomb6IoDKunv7YKoThGbF5O7cs26BslPH8aZUkoMOBEFGBOw/USkbGT79kAM8J4xrD
oFVnyfPxc4ZQQjukl75/kPXOU4hB0/1y9ShItnf7+CtsJvfNJ9UQ5xqzXpUWeKhGXnO3OZZGeH+j
ZW41QAs1fQ9nLz6FU8woMSksMnHGCEs1F2RYVMdKYA3K2WV7G0qm9RNtg/69rStzkqIqBpLa16k9
dZjB2I5AnvIvBSMQLxU8lnh9krYN86EnmiKXFhuu02B11bUJoyY4JOU+xeduMcFLQmdUc46qcHkW
dMoO4yAQKQy495cgWWqRj74YqhOciNB9oPqjY2kZyBV3vjfo4qViP7FkbS/s9Z/JapJ25qOMluid
dUsSZK1hFXkaJt7XO8tApf7mdlHnPapt0+YprmEZvQzu3ET3fhNW8mfQJF7DTKBmusyWcnkm3bnz
UhaPY/j/klX9H/trNrRoIkIcqFBG8Rb++87U70YT0jRumVdU62WTXvhkb26Sc8h5R+z4/8tl+f91
t/8D785/21j/H7rbs+rLX7P5N93t7U/8p+7Wdf+F2Y+kVmDbMQLX/5YzGP6LNTr/HkcgklxSBf9L
devH/8LF6wY34RQjVYy8/6W69YN/RV6E2gn1PB7zCCXG/xY395/hj//3nEEHfu6/7dYj1Ab2TTx5
26/zNxEv/+/PyQAUQfUJ+6Yltn7iY3Om9lUUuzyDKArOngv5Bg+pfYwXSEBu8chK3T5H3T5lXOHe
MRrQWjVQHzLUnu+Fa8JjtO70rlENDHhdbWqCwTviPVlzkAfew+i58kw+wK9bSv1zVEfjNdxH3odh
iNOgDX+YNfijo1Onil+sddt8GGN1R/ezP+NAnq6xLthBzL24czk287FaHABC8ZZcsaaVz1s5sLmX
gXsipPQimW/RwgbPgZX8rE0PTmncgX5u96xbGuZe0joJ2tW8UI511OgpHrYQxZhtTTOopp5RfREX
0bFti+4k7KV52cISW5ZK6vitxLia24yv8wnX4cem4+LsBbVP47NUUDVmeLxudhv1vI2WS7ciB+tt
jMEqkuQ6UQy6pf7eLIwq26rAvVXhJEPSQvtSxlHZMrRU9n4Zo8R6U/wft1/nKFfIIewDlC0DO++3
vWAXCTz1rrKEkxFC74iDYyOtj0oGW8ZUa5eVS+BTxYt++EwEaLlosHKBxeDn3mzs8x1T0jNgUl7Y
VEXNq19qqhsLDdGSqxgSibHrMsktftAaRn1l3Xt+stxWHZ05RDu7vELy0flVCJwKwhiNhHJ2mDxj
zLDIqMj9rokZIcrDdJeJq/68je2XZ7y/Q7vDeNvDvGVJ8A/bNRAbwlIUWBTpD+u+3zkjWpszMUsd
E01yfIeJywULXw//RrGdjYRC1uCIha13HP2ylH1HLF66k/R1IJ7WO+0T4LvY+K+mHPrLooMvOowT
E9YfW7Rf3Kj4PTTlUzPvp36zz53TvcxJxA/QSj5V/LjPiqTsv4sI/ZSeab65fljNlcLPNomwmqyf
zC1xgoWTvnPruD0pp0ue8WBkMfSvLaC3LM40s+qe2qk7xY41ZX0w/2bgdt57z/61JZaPzUvMJasg
F258xfToglEpAeQDFoqZqWs+iGTgy3l2Yx0Tt2/vIYfOud1M35apBQO2MqQw09J92wzQ5F7D/HL0
ap2l3+jHZAbLjeDe4+6PwMKGwtxRuzL3pqGPZvcC4ajMa7ey6eja7R1aVJPWgazu1Yg9eJ7sAh1B
W17coo0/tTV4DyuiQlz8atQHW47vdT//iBSUi21c6LDovYpU6TDKekKjDlODvsCvPyltBsJfJhYH
tRdn7ItpFoPhXePGfIQMVF6UC4ynuRFlBjyN6eYF1X006S/TqtsuYOb7KqjCDsqwqQ0WW8fMP26j
CN5rWc1+mrTsPaqBpbHLLf4A+qN8YTC/3QcLJlnyaPr7RiThD8D9ryDgosMy1K+V6K9sIuy0RKd7
8JI+5vzQ4mW9QSEjWvhLEIRPQ5+cyP+GsSZNWjTuYZQPuyeqzNui8C5W6/TQ3VjRyeswd0lOl0Ph
X4BJ85t/gr1mZGiBYm+0ax+DuByeism+V/YanmAIbBdvj6KXynOc9HZMX0fOfp5BH/FZ00UPk1xa
VtqcsyWSlb7J15UkeB2fw8F9SJwKl0R/aqkFoWPpS9x7D4XkfVvWL0jxDDIR6xlga2mnYAQChtdZ
H4n7YPwmLF+lyYKSXSVNXlYdWr64Ce+LOcjgM/2dYhgC/DhXbebukPQrQ0rRju9zX06pvYQvLF2r
b0m/B8fWaeAxFfF+RLYx/Am2MkJp0azPAT3a2db9+BbYc171GxtYHG4CdKWlug/jszGeNe1ZEFx7
3eZ77/wwjs1REUd32Bf9A+U7I3N/SS4bYmO88WH1JrqtLdK+t+VlCjoYTSC4+zrO3dUeUXP3BT1w
7JvM1dH71vd8+biycj8O+QyaGsCkWgS///7BXVaW3k1bMDjYw4Nn/pDGinZEjd2Jl247V97+XWsE
AtoK0CuZSX0Pki7T1IdBqteF4UeQ6Od6BuRVqpJAJjnmtZZVLvfgMOMquYoC7E9EaWmSsUNI4T4a
4FfSKy2m04t5Lqj8D6PTP3WkzMaFuGucgW/MbjJ8Kc9WMf5Yva2CYiRMHrpT9RmUNHN+1fFDcvog
4BrZDDDqoiNhSrtI/cQUFCGTmTJMsjm0KO8xRMFLoq63PyS1s31otnPntt0vrN+aUyDY3nXKVuh5
RnUFTZE7rQ3w6N7ES5jW5NHP6KJG51QYloxiWoZ05ApGiHG+cS3Suhs/9WLclDXqa7fM8bXHzwfs
kHuznLfiss7VchpUV3CGzyur3/4bEZA5RnJ5Lb3+1A1Le9bjYl8lyVtv0nnUbr1matfACNsdSphf
2/mA1vx+qX/sMXhUJEERnfMgX1h6BucCil42S+u7WBqR8RA652iyke0gW+R4kOOFO8I/txwhh6F0
k6PdY0U78COEpxDZ0cQ420YSZJU1fxqgmBd3OPTUAwGs/ZOao3evrk5eKPPJX2IQljTleJVox/7M
bkST0XJviOKr5XcBaE+yXRz5f+ttRbtHrG64V8XnZDFoKGMuPmRBwSEEUnpCY8P00h4hBulw+imG
WRdAZeciJxZ2r5Aywqfa4+rc0ZGxY8RKkww8TVupjhzr39dJHo10Tqay7vaxvt+az7Ljwqw/E9k+
0t1BGVpyfxtOQV3zsgnvBc85Xdf3bTCvfR18K5vfqNBQObXHMkl+drOVOc1DUlRZ5F2aQX26isuV
aYOWTPSUd546Dfye3GYxbXFum5pz0ZMvQNzt64TUvHSA6lTRfAnr8rtPNkhW2eHLpIU8ixW+SDx7
z4x1uaqG3NI0glIzwarGk7cmxyFsr371aabgqOxkPq1d/6vZ2idGLWwx3Veci59MQq+Brx4X6eMW
m54lD8y+VjAX52TImJstTNyqOS9YVRJCFVwsytZD75gqKzQ2KBSu5WMryvM+gtED0cMEQeOB7Pqf
cQOKWFTxT4shf74sPC6x5HrQA2GIE+/aljY2bF1usiHVqElyFGsBOMHQZTDcn5re/rFPI1PdADVW
sSHMZOh79lEcZbgUmMRv/iv0dFi5tlF55FXTyzjztUL6yK/Kmn8KoWs0Ay039twEd4Ea+lOiZMx2
xBxCMRdHdLgPnbH+skZ5mIOVhwvkMb6WP0YkDwYcc7KJLJHiiDqWOZfn5141LyiL+Laiaf6kYONr
2IdynHAJUDGhujSfrYNIq6l198mDRiNsjUj91kcVh1+9sl872phHADd/qc7G60A4wac3e986W/Jd
QTBcWYSE1qvfOd9ijSiDzWTx5CzrCxPVF5RBp5nDABnS7ZfoHRV7zxNTbu9s2+Xwi0Db+jUBUXCp
6r8KRKvbxUfoNf3DzmTmCCud0R+sQtsX3UOsG5f94pg8dW1Datje4cNq9+e4a/8A3s0Hn3QYJgL2
RZtmy9EVM2TSKBWzGYjRvVcsyN58P8gnu7wblqXZU9i9rxIHic1KwJh3OJnRb7D08UEMa3NfEHCS
3dgW6WQixGNTLDNxkwSAnFCZgxeXpafXsqGe+zRpKvZEIf222U1eNMDLRSkuBHOM98PQuI90Sipn
z/xDFcVLGIfVj2IW9xE3vRx1whKRKjxkmH3XOct45EaeQdLxPTq3GdCwKv8XlGD33KHKT6PCtS5D
DCk0dTz21XWJmI8B33SHRv0N6yf3Pul33Z2btPquGhp0VtHQ0UEF6oqUY2blsi9PuqjC1Paj7s0y
gIDDaGKSyKCJ1HcGeRduy4kVUFIeK/yjbCesJPfaslI5DpCf8ViVGMXc4bBwpp/21R8OuquXA+ek
Tst1QPDEJvo6tlCGJt/95QAK/mN4PzQ0x/qlZ/qd1+zhEDlIO11t8UPEjUfoaelc4F31144FnENi
rJov81w675sT7hnxP6g5rWT+cgs9HZvF3DE5BZfRN07yPuM7znViAX62ZXQlclGgJ+7MbVZq0tuo
96D4rj4gNcJXXqcgetoER5K7OtG5iRb/rMIVrfIIaPocu05xWKX5vprNycoI0Q+/1VY91ckIQ7XZ
foi9a9me470h6QEBy0MA9vVpbkBHzm1kToaTMpejtT80akkyZx+nk1l27yf6efeoQrlenRuM8xD7
nMTthPob8DRg0wbgqA7XTDLkP6p+ma4Lwt1roumKSc57j5zG/r5q1zkEi1o/dsrtj83cSCM7YTGc
7t3JiUFEQKNkXSgAfNsQPZF/lZN9V0ysFh1WrPkcFdgoCL7PNtIQnpCYEJER1fM/2pPrAaOP+zB7
8lQ5/cuWfGciZrmp7D6iaBh+OaIr8iaaLG7ywj272GDAXk9fSb/4p9WUDAgLU6CTIC/iFNmbd1+b
oDiEiDqeWXr+mBIreB+0M4N7BVUqec++o5+nsQnC/r4AfnrCpjuj07aCh0ZMb/VNmDevfnDBR9Hx
tHY/ZMfzxSYjM3O9XMNWtam7UMqb2Y7v3NsbSd7lB8vJ5htL4Q30V+Nko189eyVAQPii2ep1/f0Q
BdsD3fn2PGknyaXqP3WwFCc0OOKerYwEar7uHEfleheBUrmv16LWedcERUVISg3v0+yPLThm7llq
/YUIsxM3CNqsDeSq6z+uzlx8xmqYzjqAXlnpIjgmmHJTG6nvOaIxxLTGGmRl9ssGRl4th5+l0KG8
ajBWjEGb8JuHhPM8Rbo7DYZqN+unPfh0p8R8G1BRvlCoBb+9eJaPG2tHRRHorU8TZzonkfD/WLgA
Qq/Tl9Ibp3yC1vKtC7/ERNDZ+Mzm6qtcQeBOF3d6EYM8xOHZk/1vw51+7XaSnpNh7M5JtNw2ERNA
WXetrftkCqxvrTsEaQnb4APe5f9k70yW48bSLP0qZbluRAMXs1nnBnCHzxycMzcwiqQwz8MF8PT9
QRHZVRFlWda5q0UtIyRKpAsX9x++c06yUZqo/OSJJGHUwQitwHP2rAzJxlDS5ZoWevTKB5+eJt3O
vo3QmNatkrlzmLM+knnHizXF/7hRl0dBRCNRdOH0HBea+1rKnr5FiuZtGpPyMId6+t4aOLYubqjx
2hnJcSWct6j286BtsspmCzw0+VcFwMOWH2OhjteStmR+O8yDulVgj1svdPQlfiv01PIMK+pPfczq
e4s2QNV2fdvhmWtMhnKdKGrp68Y2ejWMSMmo//PhLSI7DgpaBVUprbK6y/gZd3lF2eiTQ5ydZ92Q
9tYsG+2WabZ6SPQCn9bZaYqY5jzWLmKq9RcrSYubCX6O6kHDosHLcyNufbZJ8mGYSrlsdP7KeFs1
1g1sWP6s1JpxQMmwXIuuozPV7Lw+MHeH3Z5iYnljyZjdk01l3xnsgr/DIcaJh5KYS8zBfRlIzcKY
wkztkw2XsKvEMNd+08TOhkZU/CBeHgHGFIIyNREtdCPAa5FUb2ZtsWkWKlqmFEWphMY/qvVgYxzv
Yrl+gtusFJ8W3v0RuctdETbiqcroLYqy6U6iDRnZ0Fp5XHOuvWHdE1l+7FjtJmlmumotX7qdCJ0P
M64O4+BW7M8rlbc98h+DQcAxHtTR1/OqvkR1Oh0IFz1OKQ1TqpzKWH9sW803Giy+iZIOetoRGAio
n9AG/6L2gpeFMh+6ls59AYJ123YDIrZrjUtdEPSUgCeLUNzzUxyE2b8a8FHJbGzTgWX/YDUHpy0J
eF8fg9dGjn4KDlm40h+g+5zE8Xp5E1G6XmfH7jYm0WVmuqypiSQpcq1XjZ76ZpJzxcikFBtM0Ytt
i0uJOj1nuXVPZvxGFDJA5fdoqMU2acKVSd7L/Btg3QIIlB5A1tVcuuqRznDcqZPzE691sgFUmtvR
Mcl7AAZhNDI2y8mKLevoDgAESZoGjhp9yij+1rV5PhtJtjdnU8JTgLnNApP7xMifmV5kXs1g0UtD
YrddZ94BHZU703FPmHTTK8bmydHNT6dba7oxgacgT5kKXsWRi9bT4E64z+JF99NS/Z4FxbfNFu7K
DbwFtpt8jaiOvc3eGe825h2CiWVsYACt57fF+sIz8W7GLTKdN06pGZ5lUeeppvOh19kmSUXAdG9b
uHhJOlAVE2CmV4nGn+pwM2Q02pF5NXFDSRmhgBGwUuq+xGTfLo52cWnjh9p9Kllf+gpWlNeWFjDg
Af0gPFH31uexAtvkr5tvqmimN4FdMFSolrzESUb/7oZ7RcyBQfI59YtK1Ys+KYcMx+/2wTCrrcNa
TXTmaXKjd3bjDeFsC1vn3HYfF2WdjTknTWIBj/EW4dDAkvVpcUYsr2PnKazNK/BB5LUASbJXbnWh
74Zq+lDj7BKl/MS9mGgFrC2M5ruVsBlO52DKbS734iYNz20cQywn4VHm7ZVK9SYzGBJXuZVuy9B5
axL0e8u8vtOj68ieDgLNJW8rFId5xQrJ+dkkEgN9YSw4YwP9pVjXZDiLei4tDNBEYxy49Z9TklpD
Jo+bcSLhTK2v07KJcnHQ6PvpETeVCoVCg8demg2HZ04LI25D52ksttFoHxnVwIxiveGNbXVXKWUG
TdofLaR8DA7J2kbCwTIZhyCThaJT7aVdEuBS7Gf9jskjZb+cgrriNglXUEQCUpV8NMzA+mMOfIHj
NbbMuMv6uSynPVoIj4BGJlg4q/kM/+6kkwdd1nPWcPHqRxe7MeZsDMoOY0TssCKvi66ywMRHy/qQ
0qHRa0Muc/fLxkhVT7H4zbPvug0Z2BtLf1HJO7lv16U5whFerc2YkVTrRM84+BubCs3Uvg4xdyQh
t/bogz4Qh3BsYp7uSrlYBS88GCN27Wzdoy3UlIcj0TFumg0mwW9t+wy97o+ue4uJit8kbmA35M6M
QxZgIrJGS+jGQ5ic3WRV8xHOLo0QoebRlRouGC+19o2n2AfFufQ6DecB2Nm7rNTDAzzhqcrB6rGW
W04TvkR2qN4VfXNJTUauvOR/lOp0SwdyKKR86ab2rM4vruiuZYODJRMmeys7SgJEYC9pku5i2hQL
aIOINTJRw/aYQIB7hCs8KeKSKDU7DTy11eFEtDxaFhbWBKsKtd+YxRlh00FJnH0JenRq+X0oEbGu
J4H2rojmoGIb354N5lQUQcbRcclwyZ+YO3hZ+AQbPYIaKPbyoImBSX8fJC6CA9QEPdk5s0XPyJAa
lD8snAsrFS8eTmnzwqsIoQYd4shaA2d1u70mVKSTITezRaDQot9Z5pMzdL4m3sz5R9Y9sW6h2aMd
5D7oeO9Wy3Rqe7+066BzXjtV8fsaSRrzDnUtFvoSLo+ZG151Wck7jX7yZVI61PFVflrUwfbqxJ0e
O2MmBiJCySfY1vi5cB5H7KqCchJXA2Dy0nQtfYjAC3/pv43JPhYZDL8YbnNavMAlKOho1OwaqF82
SuxopyqUj3Xd3TSpcmibZH2qS/7JYregaew7HxXdcjYIpVj0SN+kA3CDShuKUZSnzs49jhwWOOcs
a34G+rvZik5CG95LU0dHorSDfdELklSkEe2d3pzPjLOM/F7P+2+uIKYf6HUBUIczFp4I5bL1Td7P
zm2Y9tMOR3lElBmDD16/bDRewyga4XqX7l6qT7ZS3mRatnINnOWY9TViNOtQo14lfODByJgOW7Q1
DQpTUGhts4TRa98b89mWZkBtzb5ufK3r2WMnapPDWp2FuFtablqxQzk37zs5AUrqmtxqk/2IjfvG
cfWTmqq3df0sIVVx5HpEqeN1I9qnPnfIp9COgGKBLNiwoQ1dh6Zijo6JJJbIzJ0wYBSe7gmLwNtn
WOqLgaT3QJDOJQEtt7F2jNX4Wq9auIxG3cOa4L4gQolexpz4WkoxhYm7qtd7OyyYKaGn8CtaJE/N
2HN0ZBExQ07zSxSeUmEO+3ycI/oQfB1cCLx7zbVf0yRKDl3XpATFJSTN4Pt5TGxEw3wKPrZb9oU0
rkORVGREBI1esC3VnB8A75FnilzdKWMGb483IYx9Zmv7ktnqTnOlRcaG2+5Rj1IA8RDaq+IkwthZ
t5Q3k9oQqWu8p3jot4o9dx77g9yf3HEKGofiiJwHlcLCGXosVpTscYb25apOqUPt4jql7gchHztN
jEQrOcmOvOmXOVduGCU8ZWa2h5Lfa7Vzv6SRsUGWxMTKHZnum8cldu51yrqhY1eLb7AX93qyLZr+
qWiKuwqI29eX3mD4m/R+QSLjResA2k1Djlsyan7GlNDekjrtfqmyH/EcUiGa3FdjRl2FJd4HcbP2
0tzb+P0xcuA4qfMliYwnh05RYfy+S3SqpgiII6CXJ/SpMQ8FpAXgvhH7bd08hFKpkFk7S37s+qzY
uV38mTus8uI1FZKbMFIfiCw+oAdh91lQCaszT1talZ5DDIwNDoPm/KzYmBXTC7BDKJQyPlpjemTE
FqLfG+fd2BDbQ/xy7qMI2lULJKrV8ntmTDKtQR6SqlGQ5izqU1Q4yEekdQMOT3Vj1a6/dijEGpF2
BW2NPhuKJnHWlVtzz02beHFNqKw7NNauKeV3jbjbG6y08sNM14Kli1K/zTRiSGezvcH66TZJZX/g
WwMN7p3i0Ld1cYwanfdNPQ2bcGgHT+90e29p/XsYL3XAwEJsZBvGgD9FAJL5wOG7axNGNcyxYMN0
oW2bpWe3uzAJC5HSvVo55SMCYEmn1jYniXL3ywKnPBBK1B6XCnR1GgeDCd4sgoTAXKBH1QT3HxJC
H2J5aCazOygWTKRbFrC4GerWBPsFAtPAkBAm9Bt9mjqEitAOasLwdUjKZttG6hcCpBcwQ6YQabrT
RpgDocvct1owp96pXyNWRneCdmMDEO1enQkpF2Oj1BcNsgnpDMoFOJV9RTWqmyJFLoBY5WEe2sfZ
Dt/yQVUCo13cM6UhgYg9q++EQAvf7VbHT9W6VDTAidNC2UdKe8AoJH2qltE5d0NtHtqBeTbei0yY
Z/VOrLvkpc5vK0uUu8Ttq6+eKI79JFr1LJrI/THLTnmpsnJ6TdQS7UE1zMw9I6b/RfOuKaVFq7Pc
1FZ8O8fiqoxiHcryDQDvVQ+IsSXDTzYWKwxYTquSTHO/slpHaDCWW1sgpmcMTfGTZC6IAiVDQS1O
IFVq5AcECVADQlrXKDHEprDrJ8ulnkmRmaL2C/EemJxlH5XujPSRlFsnK7onEmMuhaYm7yxR2v1E
0IqnkeZTWHyGlZ7usM+oDzbyZD9tU9JfIFlCOxk9nSAVhlCkGxbYApEifYj7WQNplcmhwngKN8Vs
nXpdqjBvb6UcPkKzy7egD7zRukV0vowpG4a6w5Wubo+uep4j9aNnehArGnKkeNPr5Tqb4vSg4JpI
5ht0CC/XfOhUvBGqPK/2pGTpvzux/kv01W39XT707fd3f/mo/8/6pZ8V12ESxf0vROjf/+uSfLZV
V/3s//q7/vRFgER//P0r8/Sn/9iWLMzm++G7na+0O/nvfwHM0fo7/39/8d++f/0pj4iQ//63z2oo
+/VPi0gt/RNLJXDW+d//YJz+E311/Cj/7fIxf//nr/nD99D+DfDKFC4mfzrWR47AYOYP30P3t9Xt
EPxKw58Kwm+ltsqq7eO//83WftNwJMM9n8BcFWchDLo6lHzrL6m/OQLPIZoWMMl/hb76iz0pYybC
YPHSwTLPVEme/WteSGJEddcoEJsFrAdp19UcHdJRM/DWsbN9nIc2rQW23uO2pda6aSJzSE7qwhvD
Y10S5XuoSiSDUQgx5iHhRUQQ95LETIWpEQoe201eRhPxE0WELd9zNHt2EPfhtCCIVxnGT5qKICUV
ETYGujn2UNuL6rESo+JVk+mndmqYFKOy4D7HicQdWKrtFsxrG6806vIjXfoF+JaYzAeqv01vzzjI
ZkmnPjGcjRD7Jm5xkoq6tBsd54qgWxA9U0hkkuPXdvFRWmb6yUSVMT9eFX6KO/6xnoyJjs+qh2cc
6sjkwpms2XVQW6w7VS3flW7/6JZJkQdwnJtmauK9EeLsWipaxboU44Ng4Th+CJrWmbU2cn/oGPEx
1Wn/XrLn21cSOaHZQ3T/evb+pWP4Tw/Xnw7kf3lY/zsew9U7958fQxTi8fBRJh9/Orrr1/yBQVq/
MQ4ycHDQSbt1cDj+xykU6m+uaYM2YW4iSFFfQ5H/OISm9ZthcDoxlfwddYRh/eMQmjpYJbiia5oq
DCR/3D/eEHe/e2X9VxTkL+fNf7fUsnEwMw0DU9TV74Zv4a/O9UZo5izrzXpj22ShbWomThVhZWyq
FDJAs03Ftuglr+PxsZ2m9xx221cXiupgQbmhbQHQGPNlPE+nsWP7v13I0OLarhRHocaM+nI7JM3o
3pURK57TNGnKvGk7a3r+Dx/5Hz/Xf3SKxMbgLzAnRaZl8b7DHcwSxKmvZlqfH9ekjLq//037X05H
AAeyLhReko3DfomaeAB85yY6NrLl9YBrfvKViNY92UgJv5Ma1yU/aiRMdcIWj4hVZLkGWXBLE29G
gWYK9UNyZ4VGoftLNeSYBWsks2Pj0F/VCM8cxJyulYDmzE629hMCdYbj5NEeRdzU7DvRo+aWqroG
XckoYlKDCOA1HKR6lMU6pnA6CT6gt6kUd24ki2c2BxOK8I4MNz9eVhAzqvr8syYjetzKyJ7yTcym
ih6EMCMqzKQnnTSdoENpSKzU3BKuUQBMzWMW+4WiMxkZsZAjEiJTMHdI2qi+i9lq5b5bZ1QOnU1A
TNBFoURuzD/ymS2kc285OS1RhIZy5JWSMNzFmIT5UF9YWre33EiRAf5K7ZkR2uwcTbMM653WiQWg
nyH8l5PYzbFZXPOUtk7hZ0TVtQeyfdu3lALDgLiMdD4kslhazyEU1PZd3V32DXFmbyZq0jtgCQSz
+SQQoBZY0t6goRu0dSYk441QFsWC0bFVdGPF+kJXZugjDwA0vS2SUXcQ45fLV9jjx8O0Vuo/m6x1
O36IXD6yuRzRmOux+I4Eq22QyhZeaVbSG0YWqbitplKcG2lJ6Mm84gRIvmP2NSADtZ0iITdVuZDu
EenySnxTT0Zzh/tSMGEjcasWFJmeJvGBInOatTtkQmKenQ7ogoCrapV9FEOBJVJrmM8lLdpnIpnO
+DgjxLCQ1LgaCSk8n77W4l5NKerW7FszbWr414vnaEvM7HS7kJvQb5TVZ4cJ0ggZpCh4h+2mPB3b
U9Omy09ZTzzNGCXA06lse7uAJ1FdA/qGVUEzyviDdgp1H2EG7tuMtw+/ZhCUxOAyq1BLsKlmM5ia
xoPox52wVLx/lGwWYoN5i6SLCXNr1enHcxXgzEeLxYWcH3j+KBgl9MZOMQYWCjkC7dTHKUK+OIaB
11JbOMMdphwd4vIRuVuYas4VMcQiH3XRpa9pjnEVJf4k3w1UyhP1pQJ5gqAQSTgZYlZ8mBWE5qBA
df1TQSHzOSjYxbFpLOd9UQOr7DDyyX+W5txfCjurHi0x+llHqA7HwRW6l3OIT2rYyh9FHFlHszBS
ZK8YCaG5dN56WPFuv9AQP859wz82ZC5byaruPzEXrt2Di1J54XzDBR1FnVokaKtsYLe2jbx4JllY
2yld47y6wzCC/cSTm3gMRgroJXfE0AyPcHutrLG3SEMWcL5mhow7QGRsfZuNmj4fZjwACCDsmomX
lKbYPylFyVUe+bw3TmxVSTAodq9tOxPwbaO2LXCJwrubsFZQ9XXI2nS2t7jsfratkXc/hJl1LyYp
lLqn52p4XKU+2a5QbWLCB93oiU8gwmSVkmviEWEJh5mo0oEx7RIR5BHLWEE8JG1mgKGoym04kTVB
dkFEgqEGCI4XJ6MWZmyYCCWTTKvtaLTGjJiLhwaGq+1fMl6trp8JBNdeHLLU80GTmOb3IONMn+yi
2HYJNDu2cKwIYtJuCdSV1E54HI84WbBnNL2aHdY1djG+8rWBXBFf65yyPLnqTHocbjjE7RoN/JY3
IYYykYPrA2sGayJI1rK0RLuLQs2IgrhIUEOrmlZUgZXVpN4TIG7YZE0iPQ1cbMtuaDsBBRWEt3xC
trQdAmcyKkcMC+SHEG386OidgZkPuRhfAoXhtFVR5I1n/Ipk8WUlKKCZZQqLRU3Ys0vU2GCSfirc
5Uj1mjPVSi286mtRzqdICpg76ajTR0bffEmmvh7I1ZXIOLEPZ8OOr4GHjTWvrCqxOtWDOhYPLnZP
J+RC81M861B4WdeV9/Q/zq0dZ+JehFP3s3UqTHvGcmqDLNNNZJVyAEwOu87O6b0z4XLCdI5/H/ZW
u815cQ9cWHF0mxJ6SQEtCYMFb2KCma1pdmen7ruPGYGtvS0HFx4So1PsZlqme2yKert/wkkD/4kJ
a1Qe9tE25z0qKBL2KpkMTeDMY//exGqKMosFFAujOEsmgDUz+0QVi3q4BPEgLpSklxSaPDcek5BE
Si8vWEgdSfwm7dvgfNyxysfhyowURFkNstrZR9fAIIyKZoy9iEdsY0vZ9X4+JAjBR9Mws7NoK/dO
tn3/OBUYqCKHluEd857VKAwfQXR1DULq3/0j/6c8/tuvYMF/Xh4/5NX4kf21OsaJ+f+JhEwgNI3i
0yaABE3OP6pjba2bdYzgDIpnDaddKr4/qmPD/Q1xl8P/E1hIQ6vxRX9Ux4aNSIiu0qHmwaDcIDLl
XyiP+cK/1pWCP8bhWzDXftXke/xzXdl1c8aKFdw/bCnw3tbXNWyRq46wE+PKUdT0Wqx4qAQxt9DN
/MtJ2Xss0Bd4cLC6Y96O4PYXnaGw1tiRVZ++zyu8Ea4YR7UCHTgyupCrQB6wY5wkuA+zZoeI7+uw
QSZTsDwFD5EETZEkCTJCYGx6Go0sfpUoTa+MejZ0d9G5INN6D+AzkYw9lkDwoCisAMdnBLMsnFZQ
Jax75VynNvQKK/omMG1Z7IWKuGBuGJsa8C6t+jzyM2TRex7bAQKZT5mWd252FxvP9crMMHDDVHvl
aBauDGasxhdCwOLB4P19K3+BN20l+ht7pXEiIlivA9uWezuNrVdSccF2MEOHMl9ZHjx1LGKL0bO7
K+mTqmBsmBD1x1p3fNvEZAZLETrtIXX24UoLNXVuBUwirS2T/2YvSZp8RYZs3OBUqvkjTCu2kGBL
SLgRXaoes44FO8v0abBrBawMF6lxa60EE1CoPBUr1VStfNOwkk7IlsNdyNzA6sxPLTOHTS+16a60
mXmPKycFkqz5oQFWWcFQOXqtMfhasSrglnsJaSWSMPanFb4aio4fYQWy8EjsjtUKadUajFZR1NzZ
4EgOP3ayIl3g+Y+KCeTlrrgXCvJpR7ZUeZ4EMJipwxLLFRBjaNDi8NxZT+lKj6mReYe/Z4gq3NbP
1QqZhUkyedKBt/ecFUIjd/czTGtSXeZC33MFK0exQmvwq9UHKgRWxQTjEUd9bymDuMiVeRvd/icO
GGBweT1ot8XKxpVW1V8mvq8tFRcGe+WinpZpxekqo8+vzsrYTePIWiqLyh3yb/Y1K4s39lP/rElb
ohLjgxuZy77owHsEvIzrnR+dcA1sjjXXbyBMRbJIr3wMm3B5bSABHdmsPVnLzSImIY9QzSKw9Nh4
x0GL0Ug8u5u4rdULjqDTVkdTxdazERACMIhp5TRYeaxgYt+kuM0r6fRWignTk5VgrMrVLA+FlrYZ
ARxVvsRfJpTGh0Jn3N7pqgFa39t7pOesn1dOsnVXT6Q14QtvsQVTCIbw1IywlXQ/cLKTsI/DSl4q
WLJs2yQJn4pfYGYKoilGAau5Upv9ym+yJmWEszKdOJC0hzBMVG2VlOP6ldfaQVNbPSAT8U3akKFl
D4CBbT5KJbDR6RdAqq4sKU/Ph5sqGBchLT/GK3Gqr+wpkj+MsVcetauXchcDwfudWkXBtFjvrFww
U1FXlpUCi85KpHFQENp8KlbmlYuYW/UXCLssVrZZDOjYJVNMQGeIWfYw7UORJONRXXla7FdhtpNx
PJkrbRv+Am+l5j5aKSwundO61oPPLX+hutZK7Q5S4Gu4krzlyvSiNqSq0ZHDuFPU+vnK/prgUSdH
rNB7IsQ2yo2zWKqLuTLDwnKuHRCxknTEVK9csW0o9TleWWMF6HhZ6eMaDBm6KPGdlUzOOdKUr9DK
kxyxBMP6xTNXlrldqWZFkbB8uO5sol/M80o/q2jGfhgrET11U4IJg2E/4G/JCqYFnQ4pLmGiJMlz
XERnlEIGZ6KPiCRaueuqHlUcc9W7SEt/JGJvoDHczrYIlMF4j5S9ZRUINdbaUM/sYKqbH4YhjCqg
XT3P8cAElGB2PHOVRLliZbbc6g4Qh6zRJChyy1CJQf7IKkmFG9mwrqu3WHaFwVjL9kDkCL1RJ18U
dINbVS38hCXKypWYXr7gdBxhqUlviDYWy22RjSc2UOVhsMzYG/pS7N2lezCc5HbWUCtV5ogUQM+K
mwFPjTs5JNGLGgIYDwI/D/ZSiDFM5w7jU53VUrlSna+laR8aIXvIE+EepeFik+0cVVP0D/aSBlqc
DTtF2ge7h1CLMK7GaQtLyjnCmFCNWLNGTEqCSCpHkp5+6ml6Z+L4vMWOLWQkG32oblRvFU1qN1h+
1UfDShoWNlStbessn8xEqBo7zmlqAT0IHHwji7pPyVS2zyK0TPr5jn/9uf5JSOQbNnCkFyiFeIQO
jQI1Z3nUT/KbGfUE6aBhA0uu734RivmWWAmbppq2WbHsmU7DOI115GwrMOwc7y2DtoPNbMVVfkgd
uwmiJWsomIfLhAXu0cZhu9W1ew5ZoLGHy3yRZPiZLTeak6W3A1bmrgWGuq3EqB/w5sGQjIq7C5wR
geU00lAHGJBruEpV8U93DMcnU2NlnhtS7myYnZtK5u9VBzcVYVmCeFHqB2QTP9GuMTKO3ZZ0RLdy
HrI6NPySOGW/A404KU6n7LDq6gxPtfFKDJXQvALWGjeRO9R3zgoBMsuD5WYSdTX7TEWa4lrHYenD
CxMaK2iaoT4sc16dYERnOBb62Ul2DGDaVHnCppDWvcLYdp5Tbrt+gYvx1MRYntwowZnYceru23Aw
RvbcuRGblmret7kn6DZNvLGwizu6JUBVjv3kc7oMwx1WxonHqkZ+lWSdZ6SNG9EpZah/KdLMAd1A
ByvHs42YJDAKa29idY6aWW0OKjFngQ2BZKRYkdWV8UU+Mx8sV/YhV/XiDPg9bnE6oSdR4b5aPnwk
fbllbVVdCW8nGO59Q5G1AQV39mPuRO+dslDqOQcynpgTzifLhssxlMBq1EDVWcTXJrtA+u4sGbDf
Kvetm54GZPN+s/Dylooe4xKTX8xa4nUx6zh/1gZAF162eo6tZTbkZwhCsjCRGWTDhLNRWN/PSE1B
Oy32xoWkkY3mT0VVDiHjkqWjvZ3mu7k/JX2EgAIBFw46dhq9TVmnb82purDYvXEiLPE6ZT71JsBZ
xYO8G8z2RcuWy2hDVa42G5badmBmuEIB+hBw+eEyB/KVbFR2ooPCq3BGVfN9oRiHfF5Wjw0VPYD7
GUNlbOKUh5gzEiSr5Q3LHHcXYyE1ZPJHo7z3aOkSzqg2XRyuso0OpuK1Lp55eFg4YUvvzyc5dZoe
5KlxTofsaYywbbLy6tGJHZ2/i6orqggnyOtdUt66M9RwtZi7LsJ0fMY4i7EazEo/qwVOd+NXqwm5
0SXzIlUpGVXnjTcjyo1sanAPo7SDIsLPanSfTeuI+PhSUHp7pY62hrjVawtqwJT5pDerlyifc5j3
OoeGF01scz/m4Is100WvdsPFn41kZ0TaitLstZQp+0I/cRvG/RdOhKcpxlMomwtrK+34uTeY/agD
1pHVA0PfLyjrn2HWbKWa7uMya3CPw90bygT7WlgpFML3YSjBK+uiOCuqVQf6SPE7YAYzzz06C7U4
GpEI4gEFN8PwZNvJX3xghzF0ZjoPLv/edASjX1s6FibjS6zjqIcAt8GDPwpwmrqJTIxQGMNCsDIs
J3TgqVwNeRi1PON+Rr7sZpx4p85m0d9PiAdDLTr0RAQeNcR/+BtGkuA9Xp2YMbn1D6XXH8elVPDr
1JKzwmkmAfxY48o6T8O+bZvH2kzEVuuRtBaJCUGYpze4+7YIAUpzP8eRkbLXF+4rXlgMrwtF/MyX
1HzP8eybYK6R2R+p+Nf9A/LDiMkEmw/S/eqbjEeR/gJpmJljCI+bI+Nzs7Hb75HRcxCByKPO5EkX
hhHojb1skf6ze0xKQJwW46ve0n7w0x0J3b0UY29tbPxWb9Uxc556xxr5Zib1xm7NkMJocbaNYrVo
locG2RWZC6ieuhcNWbJvu+NK+WpBvOTVbuwb5aSYzJbtxS0uKAqsJ0yJofYsq96Jyq5AQa+zPvFt
A1ETVmAiFelS4SUCwiTtP0Z84nLXQcLBSka15jOKeK8DlrEMcVOFybFOGiwKojI5dsBFBEK+zS1S
xrQ3BX6z4xEOkrcTC4Mgk9G2l85NornqqTPQFcGWaBfqEsszpSQUUZ8Czt1ltof3TB2twJiWC37x
XHrk6B3GNMc6Y5HpYWicO64BJLFLeOoxysTmoJlejFCjt2jkN+70GAhgJ+EZfXgcZUmx3yrSk7Aj
lP3thN5cv8RJd+2bHDRB9BbHuTY4J8lrPtrcH0WHPTZ2Sbej2luveKxGNOgu7zfF6Lax0v/IkwQg
HUfIACrHDlyCI3EfezTy4rlUsQDIXesnOpcHUeErhIdHmSTMtxTSkixm4K2wsKZcR4oDLpv+nM8z
xC/WR4nhhjhe8n3WbssorV/uIUMhJ8r8AyKKsOV4VjZZalFEOCih1QQXIdZVu5JOvk+gPSVuUGoZ
HsusyjeKNoIEO3W0jcy6eGFjjyrS0I6daYLsDCRlKA4v19R+Fhr+wvhEHLPK8ZvcPccCzHRw9elQ
ayyobYTsO3a/13G24i3xmpfcsbe8wEI0nrGFpxX5NCRDvYU8fdw3Vn5pK2vejon47AW+q2p/OxRq
eIfD1r0wkxNDvzeRNnhVl1RABe5QjhOGVCaptos19QVEzmFjUFKbOyLcNi12tFlbPeObhDthHKsX
3WKNRNGb7yg7axjcYj52erOy0MNMU4fSgJDr4QvVFVw9xxSRYefmzmEulfR1HXheTBtyxG6YTHvk
3vLE17P9URaL2LWWMZZ0RGjvRVqEr8oy6i9kh8yeaaEGBveXfhQDfKfRULGMWb3X48I9tO1SP5Fd
UHhh0emQPNaURbzAKTLn1fY6TmcEU25hvhRKLjGOdZPXOO0ZDCy8pT1cZfA4s9V5vrEaHSpXza3H
uhg+h6krDiiqi2NTYeCe4VdJIijlMTbSuLdGAn0dyOlZSQzjUA69vbH7yr7HMZh9a1apB956yWNp
WmlAl6fcuMvMzWv3Ntv60Ohuel2UENKq8iHDrL8ferf0e6M3fyoFfV+2zOD9KSAtHtFrTktuesI0
lxLRIRsyVC7NSzLi89GrS3bgMI63HCiB1nQu8ParNXYTzLLDBzYRpAYS6FptrbpsrrKt0vehs+Cl
cB7fmzFxMviuKdfKRV7h0A74oqOvb+vS3OoFbitWFjpBpIbqzknJ9OmrJA9szU5JFaiX+N5dSUvZ
Wpnv4q92QjKxumB11g8WHvZJQyF45FNMMMtim4KMcuQvXQi48kZdz7dDs3CNT+X/5e68lvTWziT7
KvMCYMCbW7jfm/LmBlEW3ns8/SyQUuvwqKXuM1fdE0FJFMmq+h029s4vc6WaAwUwST/ZglnBGwvl
yR8tpfHrfjQPaTqZopMPI0XYghETtZmMHjN9Kl3MiNzXYJgCvQ9BOxyyWNNfQH6LJ1h1nTMPWuYa
oFr2KeY7tyGGupMLZrJ5nAa+qcrJA7zQtxr97mYy5jdNQAEsVUPY1FbU7LQAK3FmIU+PEctVWiOc
8xaqnkZxcyqWrh72LpPiU84OhWA4Ml2wUAJBV1m3kPvliK8vfpoPPNjonlhJR59j5OIclD613jD3
bPQtVzC0ZRsLkL403LabiITyzoKg81LUPaETKDSUa+CnDRV2luhpwrWgm4hunymP9vDa4m0jqNZH
KZYV5tlGeK96Sju6Uu43+tpN4XVgmx7MudPuQAJ+JYLFamUME9CJULldRMQkmhaw+U9NCKMBiYG7
Pbn5HCdpbUwDLYJjfUPzgfHE6pI9WYMWgwwKjLMoThFBq1a5DfqQNSBb41sJHb67ZY10FWS7mChh
euymNfGVr+Gv9GcOjDEmmbDxZz4M2ml+ltbQmLLGxyZzTZLhS+UEVq4BM3WNmjH9JHWmrvbO9GcW
DcxPsjHgR1/DNaqmotogC6wBNmoEyLLhNQ6fx58JN5Ul4S5inp462s8MHCZs8nAwNLtDtobk/rp1
5t+aYn6zz/xLk83/SOvMv3WwHeOvj6j7KtruK/7dxabydb8GBEj9GFwBiWlMCBD9V1bYLxOb9UM1
MMBYKCO/Jgd/GBAYP2QD042IAcOUsUr9wz7DgACjDdFpXfrpuVGNvzIgWC06gA9/IpM+V0OcpGOW
A72x2uv0X5OIP9pOenHEXNfUOs6xvMEejskFy/UFSQznQND1fqhlyjnS0Go6dVUoJ8KDSjGnrij2
+r0BO8JllehPS4lYC8HUAYf5DhjpGS5248iMplkTtAvYwdFNGewmHX7lJbKFOG2eUh0EfpOZ8i6t
sN2Y3B5J5jB+9Crih7Jdx0HNbCIvvyMtq1y1BGQx5VkAL7NfHoS8ZOeVysauSoBq6AjOdhGahY+J
Rb3gG1sTOTmwRDG6CkKJSC2C1k6lETfpCgTpiiLyLRBEG0Idxq1a96r716+M+zLn15/tmv+9S+K3
f7X5Ks9v+Vf752/1P/G6wRKGgelfT9XOq1cT9+fH1yfv0e/Ws19f+7fxmvIDoyWXgWViecRphs/z
19WD+YyZls5eXlQoEAWu9I/xmvxDMZT1ktOgJK2lfP8Yr4k/cJSqa1Uf+1DlL5pArbWA9Q9Xj6zK
FuBdgggqFb86oMvfh2so7rUcdVNGYrkE6sQQSiIgL2POOkfh/JyEiR2hnDuLZr4iCj9HkbDT9VF/
WwRhhsnffGK1rGymxVeVPkM0e10rt0pucCTFBdpbL5CGZD9PpY0ZSDcghzg311dNNZ7xvHGZjl30
TTI5RTmsd8CCCKrSKTm15zL7VsiB5FWGgSITrfiu64zyskR7Md0xE8zvUspviOwkmp1QrSGQiLXU
Ob2F8eNF4FpSk4S6nlzCqcMVPuEKmphczEBKT3BwrVOcF+SuyGtj2ChauysesrJ5rHO4cGl6khi/
b4gqQjgV/AR8ch4jN0JDUVCRW0gFZalfNHZjJ0DuHCfSXW4NTt4Fu77JHrpQsTYthFjONB8g+jm7
NA0QiTxMLhhDqD8L2dG0izMEhMWlrjp2dX/MjfIziqXP2hS2bM4Xtg75k8GcMyc9d1/XNJ4AuUeF
LtQ7BW88/m7Bnjm44dQanxpKseZwua/T6gvD63AEhXBP/vxlyQ0MNuD2lET+LCacrpISudMs3BRx
cCgLwofsI5iiADdHXMqsc4gPz+1ofvL7ivFl9RU0OGyq75ImU+wF7VcuCQhMAWHPpa1PRHFsKcuj
e6rc0dPVVvSMntNt19SuNsnFp5E3ZG1GlqgImm3U3GaASRFu2Hl3cT3dgeg2OFq194asvHUZaVU1
8dETiAA3PNRc6haf+HzuKOVS2dqqxAtxc24bubsY6qKyz8chFeeD5AWSzvyxIsdCY802akC1Rknq
oUcYaC1YbapVAo6hsW8mnC24kFVMc7AEPFkUyO8VBF/EGgfDNEavc8wnWhGGzK5G4wqdyZtC8rNY
K02vw70S8oQ9abXdyYrYcRVgJsnLhNxUlb/HpMfJ+bfbtGq2QWyejXm59CYdbSSNNhCGADv3wXZM
IG2gsTkJphKnyaPS7ivyxiQfS6MwXbUjlwZl2wRrgvYFkCPQX2QTBnhEssdmipzg3wibfhNMN8zG
b5K2fRozGDrYbGyl7Q9s0jd8zN1GrGUHX8i9rioz10dWv4Oo1SlboAQspDzuRYgEmhtK1Ztq4U5K
FEzZltATJLBShDJyOFxmQn7VyksWBS8lzuzAqvbcr5LlqQcUZUWRZwX5TkpIF7Pxj85atNy0mYr9
xJQYBzZb/ALwBfqFIyZnc2vVGvPyC48P5yXeD4+gmqMo1msI4J9uCVfSUKvi+EUbYhapEJMVbwoI
CZH+SXbcbtoRvU5UJoqMAyoYycZ4VXLN2JRTFbo5jMKNMkh3WaF7vUUXWxRti0kXPTrUvkFTnCy5
hACeLG/azPY4qqiQC8qzmYar+5BvrYeNq1IUQUpsHwzHOJSBBiVi4SV5DlloqQXs7EJlFwzGjy2d
K3ajcYlZk+WmobIr1UG1h5FAKCnxnl2uX2Ej0K26dAqZ96fMJZPfVR/E1JFSe/T6TPzCmrrvo+ga
8TC26VyCYZneQCox3MnJWMmDeAHQ7EIaOgQQ8DuC2BaAbq1cNZywIBcnYICzplepljIbozokUsXs
tnWFaAonFndRRgGAyojKTBY4IkiK/SLC3V6M/RTUzwqnBHERQmdJ5lsmxrytKTOzgnwSfxofMFVt
OLePK6hbc4AkHc2ss1utpsYKQvgrsMh9pxivc54fJjGMz01eJJ6h5aPHwOAFWL+rddMxzNAlZ3X6
sFCiUqZvIax0U11OmDFzFLfKcJpS24Zde437MebTzEJf9cO9iJFwrBeE09cQeJ3NmVI7GToTGOGZ
Dk9IZRN2VvxycFPfzNqE/j3cTyQ6zXl6QvccPLGeXuZ+ODG/clGu7TIOcXJGgnUKjbE/I6sIe4Hp
5BKjlE1DQUlQPcZANIoCbRrEUzBSqdTk4xsFV5FjWpgrkJaBNg448aRviREGiBsIC6Uhf7QTc089
fByRxE8KAbLXuE5zX0/0p0LXJLuE1KUP+A9Cdd/LCOJBPcf7oGLqA56/u5pjdKfmke6LsQVa1QqL
3WQZvIuURlAUbHmFyq1Q1+uLyj63nN4zres5lOcvBs1EhDFeiqIaNmrc6765eF0nDhaygeEKYozc
WF0loQXQpH8D5ZodUYeJWFjqnigdpIDaitHTBtUxquGjimeo35XVOYIYPQDllza1rn/Mbddg2pvV
O06Y9U2ockftpZmtAWJySAwVGUsJKuGBqlPQroUkMKGtNDfRjNhr1k+apUbVI2b87tQGaX/VALfZ
tHTWZ1yIDeCTRDgD4dd27KDFm5Dii++AXOyx0+fiWmcBQMBICNuNZXXGM8OMtQKlX9Sj1LYLQ905
eqqI2u+smpLDelmUd6sNgmPGbYQtRSo4LUAD/BlQK5ox4wUr+qcQVuZbUwvqvqaD06slvd+30SRC
wU3TW3MoOzcEAjlx2M8IoMtJdpsugXxB2oj32QCVGF+ho2WoNj0IQCLSItM/JSrbbwtIymqoQV8x
g/RNVxHya6gNezXP2wu2d/mwKPMb5/7uM6U3kTUmr++JwPQuCwXLLjicRJ9HTi7JeCPiD2VKkQdo
YCOQt9ZUpV2Nb8JNOhwqZGvb4iQiiByUtIHGp9XiRVxo8Qu5qlnXsWlfQWXWJ7HVJ9yUma/1bxqU
+yBkOGgXeUePAbhB7Fc9szdTWyfBOqWxWtM0NySZhX1b4cOm4Y+47hJxPEl0dTxbCaqRkAatYy1x
uBdCFS5/EhMkLpOArGcQw6sAL6w/4waeLlFav3X4c0Gbd+P7qOFQYO9YbjqinaBBCmVM3Ewv9Fs9
qZY9WMP6Nu7Z0lHTob2ktQzilVVxxZUKeIlBqx8MmPckKM+BkR4Cs/UVoATcw6z2bZAmcdN3+QcY
dYcSKXdM9QOFGIBG5WxXdAMWymwCpjS6mjm+JnkGZF3hRp0BZWlGJsV9Tqq6C9EnQ4oPMcisL2yH
piluaJiU3Y6EI92WE4uKvIedjP+nSTGio5BPXXkDxaI/VNniYQ2+7ZXOUQZN8syWz23GXWKJ6J4Y
k+xTnyTZ6Scje5iD4bENCGIqeN8R4EFZ9Hm0VdCE/LK0DmUoFX5dyeVFsMpTmZtbU1cf6jTtGdpa
9R2ecazN+o0VHUaZi3AJhMLRNJXcbSGeVTjDNuFxPzenK/QCR2xOUpmyDx0Dt465kGM6yREKhfJB
E6D3lUBu5HkH4smuRMOvsopuCSG+HUNm2KMeTtgHxH0eB4/LgreZ+Rz9G7Oe742p10EilRYDqz4H
Khps1FT0TC16VPSmJkLPWsmInWh6T3E0h4pnbtIHrAST23faVja/azrML4achrupbPno82/fhMLU
bUQrRtJjS3UEKRe9+whracEPdI+edCxHwc8VvfWsqR23nSDaSqx5UT+J+Pzo31wUztbt02QVgHzZ
C2aw0jjXXWXIYK7IkSYv60tgjnsERWKn9N18WaNqsQdKwOSuNxd8VlENo9pMTxTTLl4/rnpBeNLa
ByxBZNji4SQiH8xkYpSlL0i1wKqWs/TO0gTYVt1+rjllGCuFRLL2Gay7lXI8S8NX1sOSHEkAUXbB
SFOET50J2GbAr8IS4UchR3tNEzFtyXHeTlqxVwf23ty7hFCn1yPvMOQA226xwLHl3KhUKrLv1yVa
rvRzm/HjaTNrFxNxveBhWh3KiRo/pXGiHJu5Tv5WEvCXDLn/n4pu2r+VDk5l8fZR/hZWW7/gl15g
/KDr1bAsg9Ah5llJ+Q+1jb8RLREZmfCDZsC7/EdiVFV+GBoSHV4YwhMc58m+/d2Oy18hF1DIYKh/
C5P+BTsuAbg/CQaiSckkiTgZzULE9y7+LhiworJRppGFbpCblj44tz/caC4CgR85iTtsmU26sI3t
8A4D1370CjffxBvoR7O/QGUcZ/vwGFKIlJfORtl03oBL8Xlq7H1PIsBN/PEZb+B+8Lr9GG4xAIAF
hjjUnh+Bqtr5FnejZ/pLc8Quzpjfw1Yi54/ivOVsiAMAlz79ZXZ+GrTbKrYHHtjsTP7gmpI3+WAA
w1fN7Z2bnkdxQ9uHZ7nZJtpxRtywx7Hxztwoo8MQtz8AsOrtRzpoj+JZvsl2HEf2QJd9FvOjvpE3
lau9HAQ345sILsO4bbPPPPk99gOv3z7ST3dHzsNefwIVnsaFgadyDHzwELFhi7fDi3zqnd6+CZzW
ky645zX7cX/z+GjZp8P6f2anOWa71ntVHUaLdnNsjqU971NOEfYBCIP97N/fh/Y7ftYjxlkPvBV/
mD7WFIsxtiF6chA3MlYFg0ZWx6Ie7zHyKXw1+N6G/Rrb97xWdrLr3I4/m1zjw7IFW4cUYb83L5yr
bjuXJNIxt8Mz2A8nfsCidstEN6b9mqxuSP8n6HPlpv5YNuKu2nYHNXFTTjSKj9WQc3N41G7ia+hU
m3ZLd+Glo3YxZDSce/IFKFXf7vmlmxdO1s3z4meu6cZHQOx+9Dh5DBFd/TUD6Ev416c7qSUfCX/i
WtPZBLjRFlonvane1ZHhj91/VReJ88yX5tc3/abfZG73gQ6AyHBg7q6RL969TmC6BaIF7sx7zSxl
+RpOGtuTDX1H7Qbf1xMdZDbklQf8XCQ9jBOWcwiar9xlMjeNdhPI5d21iHYvzbSLvvsJCr2NtSPx
GdsfxB2WkGPzMr+OLY4NSnJsOqisegs8msS0C+VRGjc1WPcj+sgwPC2YfrOzdZPYdFluzKfqFB3l
k3LXHMdN/6AbV+HdeicS7YpmjCHYpvCO34j79Ayo4sLMku66E/d0Ef7FEfuVqCGz2fgm+X0j2zmD
wGozHo0daGpo4FJEDZQ7F54snZQWsyFUd7v/Rn8Gd4/xBnBNdd+/QQ/Tjt0FBFuDfDHvyR+VbDLc
YB9dk11yxOPXfwc3fEv3nbGmfb0e9zz+2hHvqO9jCSgnG0NK9CxA6b4HR0BVfUzBx7f+qp/yQ7Sx
dkwnqccSPGWf+gIfMHKY8NG1j5avNl1p40bAp52cc7hPtolGogHtyBWYaT/zqcMjEj9J15R22BcX
ASe4Ez8S32bMa2Oc2qp4xB0yqKajffDELLvwI7/3r/OWlI0TpgcSeLw6asPiEJ6VS/AAXtBdr2BR
eZifopQkmU1t7hFaOMDi6hk4Dm2dw3Nwk1zDw/Sp4y35Et6hKUFCIlDeKj6kdm1ThE81E+b5nsyh
tJ1Pha86Ps2uzPftbre4Fxy1h3dYGycum/iQfKZnfY8bXn+jONZOvwLCWJ44OuYLtXqQ77fyyzU8
WW+k1VaU6lW+Va6xBQd8N8gvy7zrHOlGOckv5rEiZRmWNonAD3EnLSfz4i2OsTGfadI44aVz8G+/
y9edcrsh6HaOvpWzeQVg6M13yv5c75Jt6ZNTFcNbI92BS1Uf1YYn1Jyr1o62qcuy7L29RfQTO9ZO
tO+ibXndJ57iPHmVHdnn2fW0GznyPmSXAisH2t2R39miqz4Xby8Ki3kp8+7Mfuf17uhHb0TabIBG
No2JHvC6reYs3ng8y77knAu7eYRkoV6WPU/BjtFUd+UR54ZnXsqdyD9hymKjODs4gFB8+TfWJtPt
7KztR5cHxK+nI11LdCltY2DUCtNIJz3pL+lODfbdNx5cfpt9vxibn4/i3D3OlGEesg1dKI8GaWmb
QUuOoehYH4nZynzII0zq34m8b10SAPSm4Ufx2VP1/E/n5Tt+e4T1lbHMcKuCmqrZwSWjbdDmdNzP
PjDRxsbCs8k0X8iI4tF04GjiSf0IxQYbhg9s+6ptXoQTiCcXHzOGLmgKGz6VrrHBi+q+KW8PiZ3s
75ztt4B5wZUPFD/4D6QqbBJeAZUUb1gedg33TeMkndPRma8xL1Hv1y7dq5v1P8CRbozKEV65x/Lw
qbmR7fAevnnutKjVRx6U+cxE9jwesbvrmGzsCGDT60y64XMls3VMz7GOXALvxnLhNpIHA/x+GcKt
ihua+2HGQ0YLYx/dmj5VpMqwxQZHWzmGNN0S/h+mtv+N2dT/pqmTznzmX8+cTm9Z9/ukaf33v/aN
kvpDM3RTYRiLA0aiTeDvcyb+BsaIyrSRUa3MAJcd5d9iXIr+g/2cIlqGzG5OVKx/7BsV7YcpkuOn
BEH7OWky/8qU9ucO9LdBkyxahMl01aDQWhNBI/++bxTHMBfCVOhoimW5xxglj6rbQ2Iu9P4GbcqJ
57dOUa5S9rZEV7N/6Dn4y4mtz9ENQgnIwwo74jGnG6dt73DgAEzcEpNir7pVCEsQ4PJCVNUmydxg
2ZrSzSLjwdOeIaFBtnXWHz1W9/K04aTmDAeh+iBsYAmeBEP7QZ9uxGxjNHzc3HwwkA+LXRfW7D1s
TBms9IFbltsFMZl7qh6EThY1+5I/MjIRSYHMde42Mi4m9NW4+cryxG3oABbbawXFsFO/1PJK4MCO
6+ZuKNgnVd/LyCphPc8V9t28fsezfelEfNsKM6kUX1u4bTTlhBXRB8tvT/mzmb4bGhOlMqRiEyIa
KxMgVhc4eDlaXjMrpMw/CCsdS+1ODORNNLxNSvmoYfWlAdDX5gWQylhu8+ARNpIvVaGfl9Ro1Nxu
FQLxk7RjxMyL2PmjNPhlqFBvx64YvtlYzq40fU8jVBXIisbNHJMM3w3Mf9TypQ8PESA8QPf4qEja
NWe0JEex4EhShTIGH6wz+TwhQ23RtqXlw1zuBesNOc3pGsVbO4ej+V1jitKF8dUKontItzC9txoo
SijmG5H52WQ84+Qjd147fTV6girYvdadggHKI80gZcSYx2kJElkFCvmSboYQrWq91ao1SufkQwuj
IoMakrVMUu+9pho8A2OqwmGFaaEkl56YjV6EujYKRFBNGrXrtwJer0B6aYwJ8R/GIdrHUbtJFnxN
PcedOT5Uoswx/k6p0eg+AdFixaFbwhgZ3Owmk+qm5lWcYlcu6bjVMNxwF4VqxfurbCbm+1RkUPsZ
OiSqQPzJlBq3hAY2Qim6CBEbLDRHPR8OBjbggsRAVcDAMS9VpzmKQWsO2Tw524f64zC8EHhiZnFi
XsoT5TFwJaw/MdRepR78+hpfKl7S9WaHzU9Udkn8AUjAq5qZRplVf8RtUCkQORZ34L6ELErcmdQA
Jvq2xsIfL9siIk9AIBCYhrNI1OlQNVkoH3kab4ucBM9UzLgVqWGKZnZFEvu2yVUNHMDGVW944uKR
WUyVTpc8+GVUwD8A2ek/4Y+shpJ/XmA0kZo7xRBVkcH4//mjD4QmQhmmHWqUnH3HHE7a/CFlJz4G
yOxAZ+VrqChMs2A1NuZRrZPdbOSeNNDCuEy+EIzgsQL6gyp/ACs3IJmEKuToyCfjypcZdOS8F9Pt
klFu7HZfuPCcmK+R4ETQHq9SKyuWPoKd3aSWLQ+HMrpdar80BAfVFISsZKurSVVhpsiwEPOt+GgJ
pcf0yVnLTweTaxwc7nLU1c+I7F1SCAe9PdR5SVRql0RvioWrOAINSHDnHjsncdN2hdSj+l/a6Dbv
kJqnzR9uL//Jiyr92R7wc9X+w4u6Fvj9genSGzOQT6YGTCEeEK6uapm4EdPJhQI76krmCvVIfF6n
FOZGmikcq/P/4n1dYVf/9L6qtI3+1DwwQ/xJcCgGwBqQwntsL6AydKzqkUPwI2yvWeQm+jstxXkL
ecLwKDzj9KOBK9V3hfBcG7uJagBKY1iX5EcxPnLVCzO0mENobjLmc3psi/q2EnsW08u/f+X+1GyI
LmLh28C5YayPHEXm9xdO4hODizsjEGW9912GJKI7iwFhdvkvXp/1G/3RwPHrBwEEU/ByqJL153co
7AH2jRT8cZXJnKGhgoaOOW3A2DLQ+vdPyjT+6WlBCrNEPCs4t1RNktXfn9ZKRyCcEfU2KqeJEm8E
0i5GTMXgtB10ur3gNhcWQ5REeR4rIryaspE0anw8LWfCN54yA+94gUSTzsmDyVGL6i4ylmvjb/4k
huCOuc9T1M69M99mBDGYYWGtf4y4eMe4+xQaeEYkdKys3tFW54jrat5XxFvOY/shkfaABXaFyNqa
I3WKzX66qOJNbfaewmkwnG8asluGpLmYz2eNoLcCgJILUzCQbxMOhVgLxMWiNLZ6HXLmt+J0nBht
qhJLybiGurOtHD5mnC/7qN5VTegyNN+GoDiW71y4hmm7b6KN2cI7NammCia3G850jcjlagOT3Zie
NZpdSYI3Thfci9kuxtGhdVsDbIQys6pX/hi3tmS0Nh5d23ghbeOP1ZOgPa63YaOhMYtz6mq0YFQX
5MsW36szqHeVAfuB6PEsnsaJw/L8KYnH1Kxdfd3IC/dzEjv0EMxmvofrjrdyz/zTTq1vU/o0eAlo
QhJqsN/FW5/SkWZcDOk2yS/wU3C3ph22domligoh4SlMB1esf94B8vKp60ErmpojSuBZhcpp5SPY
ZxjVDFbQ7EpCzGZPcHXeMNNy9aiiRwhjKJu2zsTlO7ltSb3nik/RR2bSx1qlwEK3GHFMNp6XHVmD
e8bLmyg0uX/GmqsOlHgZ6hasqtt2CYRIKpN56RiBEl8l+Y/pD7Ibo3lsHoeFA5SkOFaMG2QDJNxJ
AmljzB9JRI0oGx6F62TNgVKS6PQNjQnHLLRAZqOXsDfjxxURQfdGhY7HMLR5TI1lP+p7ud0UCvFn
jdE/WoD+SDODN/T11tCvJHBYyo3tektlaoUWk1BZxcpdNFuRqQtJNsfSz1r8GfRoKakX4H6Qko6Z
O9VgqZ/Lz6a04B/ny3CxKJO6IeLpDNphMNk8zvRPJdZOYyQxMvQgZEq7dmw3oNaL9naRtbtMeRi0
4aSoPdqjvpdIpYcPZoQZ3VSoJVCAGnuJiaoF1yQPbomgbEzhCoQVpMtN3X8wgmH3RVZEBOYiUsHH
lgCiy2j4o9nuSZywh0noCfjuaRFcTN2DcHJbqLBLqnEnIZ3Iq1loq3e3VcMwUAFjRMcFPJ1RRetI
ObOHzzE1pWR8cGvTl1TKu8i6sv0bza9Fzx1zpXdbhHK4RUqPtXnpNcnFdA3n5JAr3MRzixu1cK/F
T/10D95wJ5i8O4zJU9qgFkbzUtE5jXwJRMEzMOD07QftkZtWfSbv7ERW5M7jSDteeLduKceEoTQD
lLwdbDUa/Kj6KNqnKq22MnvNOb2ouuh3/YsYRw94k0mRiY5ehx77O6XdCgEhHEIYj4PBnbJZu7K/
5YqtpsYsPTYweJGzAm1b+GsL7EyYvNQ4W+S6M04GH9VrRh+MAn5dmTF3o0r0T4Z8Cllm2+EJQxN1
e3wuwUiBtfZUAlWFSdeM/FyK+5YWWo1rnkQ1dqMCvS0QOl+Rr9I2jchXqtC8H2uBUS9pxLlMHy2Q
YiMGdZPR13qU6KXsYhihp9ezT/57U+fEsovOU2b0NOykeURGhiHVlM22GLSXGr9KqE/bhIFZpu+U
hn0LeQxd5zJGKm1m36K9hXcLA9VjnzxIxXfBXkmgMFXTM5eZwg6SDGUQj60hekspucldNn1qHHvq
EjAsBDteBUHQN3Tx7aMc2QTWvxg1N0J7W4OBD2T2vORA9IZy7ngbL6Mr6QgZxFkZtzPEmzyzuOPW
0EoRmKnsXhwPUcOnNNth3aqFN4lR7PpQOub3knBNR/IGnFdC2hbgBjlCSVhEa21V+wBs4ZgSl60I
QpJPK0LGPFWezI+D4+HzQSKg1UCHKpye+1DKydZsMoJERD+MJ22+y1WimFCRAY3vE/MTG9u65PWB
dOBAvgkZMUQI5cSL3s1lP1hbwJVOqhH4kg9B95CKdHSgPDWbdNgO4ssIvz/tjnWMZmTQDKpeoGNP
spOON5TmxcM2FDdVAD/kqEx3lKzUwZYGFZ7B0WgqV6aNjfHStkWCboWvFuQ5Zy/2PhaBixbzViof
qhQvpb4Z69eleKzWn5NnZ/LDrwIEpkGrX3UTexRzy+QRNBB4YdoWiNS3031jhDTKc5DgQ2uJky0m
SH6hyOT6kgLnHIlJGlXozJVxFjh/d2PNiHst3yxfzXhLNakrTDVJtQT6ka9yhqUSVJzupXJXwopO
XwbjVZKzB6mhUkv6picHq5JfJaU7R8DEJj6nDKAigmEiB5OIysLXCWNnuvjIqgEHoijeKT2guoAK
LpwpDa0vOSWOzFnIjIIEJVFJedoN6G83WRDOJMOdVO7afFSnvrUXjq4VXZSDO0ncZBirgtPyaxRg
A2k/kvYNi6lWbfJO2Q7Sw2KpN3KpeZNJx6OebtJmoErNIrEmPNWr0a0c/JnjVVTd0V/R9zh0MGFm
QXWUsruWu3KHjwvPjwdTncP9WTHRSeqHYPrCdXtuFSKyDD5kWbXnNv0WASHWXcWBbVdYHqoEb8yL
QLIKM4VXkADTssnpxOJk5cHqHKFCtne1gOP8PbARJyflNFEK1yqcV/hYVzoM4YnwJ8/fxPlVRYSX
VaojxI6EZrjpi+QeoDeryXqTS/dLw2XdjUimgUcKxdNFXJRk1SiKADCW8/qICwg0PuxJzjrCq6vw
DDUcXPVCByqlPjq2QWLLbjYwj6GKJqnwY9FzWojbKE/2nUgusJoZwcTenLGTKyGWcPOlpCClxgbN
HEugk4vTWeBajtBVuuC7nnKXBm+Cu4GrGVegZpUO7FBJ7TjluSgOqcJNqAqugeST4lvJ8eeaNEgt
+XJUOPELQfI1UJM5DCbp0WrTMBVSaRbMRfMcrbsUpb0k8cSwSHRjdYvXyZ9bzDQZnx4R+n5YumWg
cmingK5/nIKciVfi6QGfVOZBtBjpCf4SmmXMND9V3SVP2X7kjTetp9apeCP5d+6bELdJCt86AjIx
sJHoP1uWzEHP9v0g7UIylaY6clylvqy+LjMR4zzBrrzsLDaikcWBPvQMPf9UjMgfWPbrQkJ0ecWP
5ssT1Sq8j1StuwFB8zmXQMOx++Q1opbRGXBLVF4nHhRxcSe8dKEQ+6r+kpt3fac6Q8jtr3jm06wG
jjSLG5XEEzE9NxV0rI+RmwWvrcTORMi36sxRuVzcsXxs5MUvFN7v8mEpHjgUyFXri5T4qtnCGuY3
1VuYIc0Pa+z7OaRUolchASfPofmcpyvfbqDW7aRMeF+tNrsIY3MemWctXb2J5XGDCKep2Z68nZsX
8e3PA9Bfsiz8NxTnfxkQ+t+ahpAl1JZ/rUuvhLGvP4Ugfn7J36Rp/QdxHw3UAEfHlanLqfFXBEJS
yDlopOhIOEAqpOfpP6RpFfiYoUPZVfkvMkQGes7fLQ3aD9wPK3yXX+uxV/4r0rQkWn+OEKGAy6YI
hZfjM8ht/U/S0dRmgz71zFFKUImPfWZgpBPheJAr0BhAZ4oaj2A6NBrSJU4Nt+xGlnGjTVKNP1qa
BmY1wFToUsOzu41MDXxI2EbNpYkMytijvtDfyYRGwGnxp54rKRrmrZgFoUwXVFvjpFVkrp1Zgg7r
qB3jUGin0b5NKELpAYmoldXKZC3S+CE0O6n0KrWkXnXMa9KX+KJNMKhtcgcHk5P30FBMBgcFzZFj
BwIxOk1intY6dyAWuqFj8a8BRjGfVghopGArwAcrQXqhpQykVqsprbQF/ViMnA1j6VxWwHRdudcb
xkxilwOv0sLDqBr0SvP2UagJ/hSVEbmRCWZhEaStOYdz20VIhARL9Q6aMK0vR6LmzVHRzfyYYmqj
9oZnyZFVxsBms6v7v8yd2ZKkypmtnwgZODgOtzHnPGdG5Q2WmZXFDI4z8/T9cQbrrdp9SkfWNy3T
hcwk7YhIwPmHtb5FqzERKtYepn5wxZ2MU4KgCquwAr6xyrvDZKoOR0qM+FYKn61TE2o17Jolm85i
8ZpHt+JSspZDggr6Kmdn27seSMsgNOcSMdMP5cTyVcVwTfMmRMvlp6SrOJM/lluJ0YB3HwSiattM
2a1LMkU68OoXbAMj4Lhr7GYHygr4VB28gvVkxEfFbrnlpnIAViIna7R1p6JzOd0jZ7+KtNhC1CGJ
wDvxLbBWbhuPeJQM3C07vjklGKKYPujKHmznuoYjPATLG1NXJC310t0uWboL2UHA5Np2olSgT8rP
xRIvQZQylWVqrp3mTs7ltpn7G7Ksj3653E19jzo6vIRB/lq035lGMrHOK9JvD1FfFtvntEfVwVK6
Yo7c47gtLIZ5aXThDMj6Rs8l77I9NzkujCq7hQJzNF7z4AjQDPR+5DRX9AgzaUQ1MIDLeoKLESOF
mHxcPkaQiRYlxy7X1wjJzFG4Ofu/sCFHOkSkHnfimUQc98kvlvors9sLd+KeC9C17RJVYD4AZfoc
DYrJtefsh9FWT7lM2Q7pjmcOq7H09gOquDOLpnSD3+2XyM0NKRr3EoDNVSXbbDuQi/7ckiJhgGT3
EUiueDC3aqCzw3QTD81FR7aFYHQwmkdP2HuiAAFshW+h82HPtzMjfLIiHA9hnf3mO6SRRwC4sRuU
hgtJuSiAVaKsWQgpx8O17FOoSiRorZHy1L4I/tATdss79viHaOmeXDUerMzfQiHjDnF32MVph28L
Xx6CEN2Eiu/a0MKI76E2ZE8BiCkN2O4m9mEaAcdY2VW8TmDxITXZijLOdoS4bAu7Okk37/ce38Wj
w627+qm3XpLiC+TAlasyklXOwid1O2y+AP/Ril6lUXGAwow94QRR7SvxmWvH7H/mDjdR2g4/Eo9e
Lo62KnkaQzxHU1VDLgs/LRY23GpXQznzRCTUb+htd1b+MIZev00hh8AIQKs4rsoXcN0q0A8lzW3k
0/E2/shBVZ39rrsGmUhV6UOhnbJD2WlxQQjMblijPyyWCTBj91kr7/rUYs82fst+xhDj9UI8AKcZ
d8KdiamJ8/vUC+CVFtfFkNwstgsxUOYF4hNU9Q5Zh1dT0U+PjPN3YzP8UFZNcZcNN3Pm37pL/iZ8
eawHl6ZEgF3K+wu5BE8lOLmhHQ8C3+ay3NlpehnSjdSFhcaIu5dc6Vu7SD/DhC2/A2NB56nElNAU
xL9xpoeHhllLPhj/sEQ8ru0Z58l7U07M9srsqYKW5wHLg2b+oFUKqvpapvZ1nAdHPRTPU61uVWU8
WCWzIg5csypU2fAorPHCC7q9094zTluYLTyO/nBtmvyygj4y4PYI2948FWq5iTn0rTh+nV3zCKov
HM1hMOqlI7dQowdiLlOJDt8T+8VUw7+Jl2sF/dVYJSV+lt4tWXO9ZPY1AagA03gax/YwNw+JRvrk
W9eyXPZhcVsQ/+ya6zHBtJXX8N1awqi9IQaoQNdnZ53a1wrKAcCiMASENhhxyBod7FyNbhCtfIet
BCubiH61E0FTQX5KRxVdVWQ8fZQS3J2NFVHp5k4NTECX1eGfD8OLN5aAcplgUaQTDrevcwZF7Xic
MnNcVgtd4R1xpm94ry7dXdrJ6zb6MoV97Yy09FV96EB95KgdZEbmcA+VLRHHJe8/V0I4Tsh7pzbs
Zug/17QHehAhPxdxES7VnZpQ9TNZbO9tZrijfeUB+PNd8ot1cgqBjWFvI/fig7Qnqmdq0pqA5/Yu
j6ZND0lezTY+Ed1ee8o7L60ht64/l6lz1c/5aphbdjM6srlLD03HHoew24MqL5qRWXfsP49eId6C
EQKiUNcW680013dlvx62tVu+9Eb+CBY0TY3/Rdo7ZuHuczH9YWyt+tN4865Vr4M9UrB4NGyCnKUo
CPbtDGanAEEamfqcWGbctal9Tya6v5uX+9C5KHsWTna2ptjvrDqhgWz3gSrxdi6cgulH6psPEXlc
8JZoS3EjugnHDfIYh0K/89m6MhJYEQ5IBcMTdi5orSGql/RsLMX1yq/jsXEeEJWj4nq17a4lslWF
8nYxzArtBnIekyxpQoZ13nQClcaTyk59WApSGM9tFAdXZpku/FHeTMr8krzWcnCwu6lhkeylWzmP
JIbxLs3ZhAV3jnnDXIFHoX9FfHsZk8y3AOl86KL7IFZvBLheQMw6lBGq6OkzcJjBe/V01dh6n0kS
meLk2LjpZRbGz1mPyFKQE0Ird+i9LmUXkNAQV6DVM/stDN0vU2uiQjVMpfa27xj5WzxJdXeRk1TA
jArJT9j/jP1VpibTmzboL0edAwVMfNJN0m43zs6z9FETmGicL9zOo6lv5TUZ1xdAOmJMDP5iTpRb
yW3GbwOADhLz2DsDwEMQYRndf+rsl+wnYUI+L2sMfuD4vKzkzJ0+Sh/BFIGD3vxUZPGhIXKryd/d
bKXjVz90jOYJAFjgs8Wf313YXSmjeH8ZHlJa2AzcRJX/IOKUeo0Vx5TeNgH8jOSaXCbyNqutHZx8
6fzs/Zi4IZzxg3MNLe+yLWP+JhlvOsZqAi4r0jmZVgeJdMNZpyvWdB/2ZG9aEbN8skYDn/dy/epj
yczSH4t+W63IDXrB8i5lpqoSgdHAO8SggXKi/IqVe79Y9S3rMMW03OsEl8y/DKBSbuhO41MqULsJ
ezcP/ND5ChnK2TTyaYQB8ybRYQHlPFGVoLxwqEgRkfnWnmy+fUxD4GHuKolB1/FPULe7ZWa3R/Vo
FxDbeblOoGhGvsjExLpitmH7Prcn9JDZXl4cVpeEHHqHwDxgzTQPKU6I3ZCuIxDNOEhLDB2Ne6Nz
8TqgLvTi41wDVroqdYehslqz1QgH9Q6F/gymiYHJtULdUe9nwFMRXGH+HEcoZm71HcnhIi/vICRe
yq6+IsgiPg8AAtqB7OW52edeghiDQZCxxL7zvKcipNjq4gu/a49OMfbfHgBU7AR61xCnV8sMK+xC
lx/XMasSOoycfoaIAmTMbXF2G4cauLrHKUb0vOhe07FpLiR72FCsGpiu3iSz7WFngAGkOvepYqJL
xBY4NTJVGT5NQMMavl+dyQ/VHqUVkk6xraZ5G47qZ0so82zZz5LpbriAw4Gj1vEWLzRnIQC5fsWs
LKr9ZNm6nYT7s+uH8YFANd7Kq3rBI9yNiahayYbvjbl0Z2pyFk8oKrIguZkdeUrnXj5UU0+qylVq
ie+S0Om2tnaTYT4ZUQpVIS2EDYKt5wmK0BYJeFTKJrzcZPu13hGQzFqoMX0iDmPDcGziQknivabP
sZhORebeZKyelEZkV8jjYL5j/KMyZQQUfeHfvOvc8RCjO88Kb5v1yFfq6ipWxcE32KUSpDrDY6tO
ZfnIdw2xByHkSOQrvjheLgCMmJSJntQKotEyNot9oE4e1K1l+OUigByQpJL3cjPE9nXAYXnrlf1R
4h7tR3PvkKOXlRnCA5fJK0vWXetYD/CrPhys5Y09uni8nFxs3CFlncICZw5RI2EdenIXogCUvFaT
fJ9msMNxpk5To6OLHEoLGEHrLlQ9pQ8Ra052LtRjEWDtIowZpjOUMKzYNt64DxcEYKMC8mlSIhIv
nczcR5Gt9sOiXEK3y7i6rAqzA29842qcY0nPbsef6cTNryV2yB4peWnvAHUza8rt24jyp2p3eDVT
t4DE1mQ38WJt3ancN43XImCi0UyFclBvj+9JwHkuWMstlIolbTGJajl5KaeMjIY9ELJVG0D541bP
gie9pP+YjRPuRscONgkA3kLQBdLdALXnGexSNhKyb0+hZJNkZPEEADtqYGHyAOPD9UAArcsrUxxw
OqLmDuefKkdsXZNecUlsSXclVO9ui7i2vq0wMPvUsa7zvPlqgGK7AFC5/NMxHJmg+UEy75oG5KbL
nBG+LfB9TSLAEjTTNdCydVcNB7qHc4ohr5/cK7mA5mFZm7fBTe+Zt2rGN8E0dA4YphG6g9QptrYC
e1wZD0C/hLWbnQZt2VJsGYTLukJfGmf5PRniPj5iqvURqySjcWa1rFjm4LqLmBorlF2COtWrbODa
+kG3xz7R/n7A7x/WF/7c/1rSi/Xa9Qe4ZPxDMjZcPEgmmxesBYQTJWGIbbAr8LmnTcPuJe2jDsen
F4kTizss70hFTAT8RGJYyvKlD3akbtjo4qbeovpawnW9yMacetqZvbu+LumlCrYg/P6KYC8WW3V4
a+ObMhwW0C97EfQpKcNheI4iZ4pPsZxgaBEQ66Tbrmn03VBO2trVxC5dR1XD26fjaWUr6jja2k/O
rO6hgNAXEF3EH1Q0ZXgeFzqLowHtOWwNqbcRP3UB6pto26yVH/7FfesL8lmIvRf3YO2ZUruoEWx+
Zt7//Pfnl/9/w8k/GrP+B/JakL78aUL5kpuPtPr+q+fqf/0//veA0rP/IQREFSQ7vm0zq/xPRov4
h0OcVRCCB/Ok59jMQf9vQNjKaCE3zLaVz39JyN9/Dii9f4BJCnzkmIwUXUA//86ActXU/EXhY0sh
HAdMi2u7gaMYhv6z5qZM+iYTPQV6RlDIZawyD9EEPcRf/h4UuCsw6a/5Xf/lp3jEPNhC2jw1v8ms
VKqDMtUsU60onRFOkDB+mrpy/vzzx/wmV+LHIDJGi0fIj4+UKPjtx3Sy1KiEEwwaqkZFlNi8Uktw
3CHZX5eqr9oXq2qXqzoHIfEvfqHz+5h3/ezAWUXQdgAxSv2mySohMRU2o+xdHWOm+yzAcqKa6IjR
NqydYBqSQpXq6ZgJFmY78t/i184xDrx6Jq27pGwphK3eZZkWW0rEzIPsurp1pAuH5l98179fjRUZ
tMbLhUiwXfu3iTTd5ZD7vT3snMTtHsXiZBRoBPO6N3++HKvq+p/vLcncW2KXdSSv0/XG/6u+L2tF
MI7+gkipyIlJT1wxyTvOSJKKg3r0DTOOHuzjOcEH3v0f6tr/U7L5tx8ZSLyKMMXWfzNU+V261nWZ
w5skQKvJyoi0JwXUF4zAn3/i3676aqQkjY6sEp7J8HeBHIhI0kCcBp2Bytofgx+sm2xXv+LPPf/5
k34Tx60Hh1KwU6ChEZvCRPSf/5iSxAeKR9vZpbxOUPP6EXvZIVI7SnbrqsglEqc/f+J/8RcMuZfJ
aFGOUEr+JqpP+57JmI+8BvBCwNB+GLekI1jXf/6Uv90kHIh2wKKGdlR5/u8JhbKSnvEyPsUlYeMx
86ktC5XaOzo/90LYzatbz8X9f+8zf7sxy7TyMEnzmSJooo0oo2XnUAVpOte3LmB+Rc+uLv/dz+RI
4rdilVU2Z/oqhv2L2JW9gOnaDCmCCCyguOSL3jvuMl3mVs3sX2ZjDuKnIC5u/+fP/ft949ueL4l+
dLhBGRn/8+fG1WgFWdOJHWmixeMgTfJBWBtm9q5ETzT4Zf4vxKl/eyQ4AfkXycz4RQRe3n/+wDoP
opakcMloPsA4GeoGarVdZj4yvsy6+POvc+QKMvvrKQOxmZRMPihcQ2eldH/7w0InBxrboBls/ajA
pNcuGdTpzOqWt6wzRXKM+ZHRIYYqWx2BeqxBEdGM1BpEcHgCuNw4H1Mx2dLexDnzVWgTEN8vZ0Pk
60ETEqYgY69GimkCZg6OjxHF3jEy8vfVUFcDhTNATKQeLbK2niAcUlAMI8fNWvGZbWnmUt+Ztly8
q3lQTnU5LrRCb8EyqQbfZrFtUSGGRRI6AFadiPdWFaMIyZJw6j49AFbYbANqzeux9hsfqU4fOuA5
IuvLARCDPCC19LmuhJIXfjYwFAhJXcMjO/QAdKNupY/Gdo3ADQg0d/tgQmBWhaEWjhgA0MsSApPf
ZDb8DzYOgDCPsSWz+7FBzEX3K4Lh3srHBCOiUPqs59wCWQaWWx8muCuo3ZWFzq8wdqBJNbSTO5ah
jnvyY7t9jfDtKDRCcW5g61ZE0XxxOnqTt9ciFmito6ht+NPqUazCBLMo76WziRQHUQstaCOIRSGB
pouICLFBNCK/IWz5dZ7KKj6GRc68caoL8MixUIW5WtjEngRDOAsBqMK3trhe9BDqbrSP9uyE71Gg
OvS8NTYN/4qppVFMS4spcJ5GXhfOg8dgsD2W81wyu228To8wrmtmExaMqvE0LeECcX0aBosB9YRc
HETCIJ5ReeD/rZeY3AleE/G4r7uO6Y7rZIi0Icn4+b1w2mq5GJqOSDmyifnPEYzjjEY5VojKssp5
yzIrIJwB4MhV23LdMUAvFnPdCKrJczx3rBnijK0jsT1D8wo9X9ibhCRqhhM0afmt1AAiSQ5mjBd5
LN82YUIuxK7utP9kSKCHZu/mTX3FuU6xUeownumsWsG4z1Tyw1QEyGybIGDAQci5Ds7Miz2so0k6
b8t5GZyDbRVM5AUBliuYampehw6ZpBDNlB9cJjUjeo8IDRPrUfaoQ5zB2i7jfMy2623zizu/RsBC
eoqFsjGKXnOUbURW+D0mU+FPgNgXLXgs0ihOL2Hojoy+wPA/VL0TV3urLyJswDxECGxM2LtHVdXx
W11UkG+m3KJXjsnGWHdlc/PpxoMT3pI+sSpbhD8rfJGIW2nMh9JjBZOocTuOkfMTCJkptx684Ynb
y8VSzOd0X7IURNoFquBl1BLAQZdrmbmGWuuyBuDa5fMpTeCXHlq3svRhdgO2utITS3+nKaxwiSQF
lGB75rl5LomgiR95CWbpoceTQZpS6ja3JP7heXLSrsToNNpna2iyu8BxpHck/VAWXPA2Ty8M5iHC
SkLyKF6E69qXPLr2j24cSAw12hJPVRsv4Xsu5oCBa+KtvI88cEz4zha8TO7dlngYhEFOtfDPKe28
xYKqI9kwdh68EnuzPRIK4ZFcfe+q3oBrKpz+aXBjmVzYtRHFuOm7KJlzbGC8lA9ArUR84QJ7nrZ5
1SfZtUYNmR+MmFvBTjhV7eOoasGgPuiMNZzKhfk2azqwpj+znMDTZ+Tg5GTwbFbFfvRaL/iO/SWN
DsQt9hl8vSghBJEkUIQN48iMpa50Wz0q0pcYkpRegZ2mAo+ENrA8Ellsv6fQ76otqTa46W3Z5g+B
NQqDhU3njxTR9muyeB1zmgAyVKgQHu7ssWguIcnaPyClTd9+X8y/KqoA9yhNk9zpKUj1fWljoMvI
kniXtTs+iBzBxNaLm+CF9l6+2rTfiP5VDJYw5FzcOpYKHjN0xz91WC9nIlpqqAC0iNled7Jlqx1N
zRFkZDPslE0BuTH2KrYmNDc7MdBJ2YLAu7m1KuWSzpmJZctWdkS8NK9SdpEnsLl0GqKLtCaBJUMH
SPtydPrgZmNOrKHhZESrvnioHJORoYWU5etojxyrheqW6NiVglhn9GjSIN8b+u8xTFuH2YyxXuMm
Z1Jg9WDChSCME+GtK76nPJPVQTS1S4TbLIZTgIA4ZppS87RHXVCc6jyNzEXbd/7HmAcWSTzJ1J9b
pxCYeWAzdzudzdNt7+nloWhxHa42MkV0gfQTYilidGB7+PSps3GqQtSro6z+LguZfbh5hq2JH5y1
uybRfPMCERby8UUY+1jYPf7C2sqCB9cpGvM82l3IEK93h4/10n7hpkD+K7sR6aBr8Us35B6NZCUA
4L8ZlY0xuUPjeSyHymUknbXxve2VvHyyak7Os+T3g8Ynu3fPW9hOtmIyJNiQK8xMNY6q/J4VYmN2
XdvNhMUQWmGj6PAa3uBKz+RJL6n1aapoZOMPGw55XTIi+Sfjo3rvwEyFt/NUIJlsPN4hz/Y8YCgC
9lncEJ3lOPukCvSeIGA3Oqm2Sr+TwgfNXVmKRAS3kvrLr1iDHvIejDd+gVj9ynCaWLsIicrIyVp5
XFHXDHvpd3FEgnDNP08LUkqCEUdXo8LFJ5NnxmlQl37xJqYsbQ9VFMoBFeeI+SDIKxgfWUfJjGTJ
kcnBkSNQKgKaCGNVYZ3eT4ZMlK2b1s5HGxNuvXFs4OcbQGb+uBGLFXwURRWhKO8CgU+nFpqEvcl9
WUbywrmyDk6CpevrDwvzIlJXW7DHn4wYZgieE6I737TTeyBQNR1MmJpHpsELQbm2S4hqQFrbeCQZ
G9W81homFp7jYtrnAaE/FindSFmCqLn0UbbOe+MwmUPR0OefKYfiY8DLGYqMFyEAGYLRbw+myhOA
rVRf3b5bAo5NJ6nZ3aaBUe6h9Ra7uxisTiG5DHLvB3PnFqBJv7CNbWNB7lobzRBRomUgk5YvaC9k
k4v2NOWdeSZgCYJ5VBU9Nn0GBtMuTBdt345xU6Gy1jlXNe+65FFRl1ogpnOds3owM9rPPkW9bhyJ
AKCQw2cWDOwamAXG0PJg/YUbvwtJAotSHxOIl5A4sp3LnkWcMXl8m7lBAJfK6TFuttLD8bR4Gn9V
pVlZ8cHkUydRNf0oMP+wVinLZDiNvuoeI3B73SWEX5wAEKmSVz24FGXB5GkQEIAl7xrdV97RBsvl
n5RbZuj7s4YCOHXalFzDaPgwYsyCPUqmQOGvSdWvqMzYybVuhG5t4Jj+NcgqRLjTh5f2qP1sN7Xa
vA7ADF87EWOUFknE/ZwsJWPwsCXYqg5VhOan9n299frZvI5N1fOOV73+nOqkfqqIrHtpjQaIMBit
T6ru+NFGp9JHBh9Ab1FjTKTIDPybobmX80rO/YptzQBKqHE1btSmdJo3gpy12MjJri5ry4dmmvQO
DlZr0OrVSnINhWSOGaYXzhKOe1EOfCO6PWpTyXgDK0crGr33DJMpnrTQAVdW+WOPBTRQVwIqGsHG
5KHeLLkl6x3zLYPjcXKwdyBVQohkKOOiTceKfMQ7MOjwco7mARBk5PtPlZq8/EgOZ0V2XrScDRUe
9Awk18QWtSEFnSDgE7rL0owEsiXVWzRHSKHKuixvuZyss4cswPArWHg+sKab35OlMiDChqJ86obM
fhJirl54A6GsIFcp+h7SCWlizLoIO/W0YDEIcmNxr83BbRB1BD6EZopfw6VZjQ8Ng3AyeoLpa0jK
6tZzp7Xn4MKi8lnStt0Pk5VQAMeT7KkVk4BTCzn5hQ7SjgZAEkhCXI6FA3pWk3gjdFyS2iINQGZ3
yfjjD1mNXSHzeXQiCtaHhRPScEsMdXYIwzR6mr2el0gxFTG6PU80bD16/YuxPeEWdTyRzUd+OIKL
xDV3YxbREqAUKINNs4bd8HcP9ZMjSiLFUFyzM+rXfPp0al2zS+LOTrfp5I8/4lhqtFBVI2+skbN9
h9YHf2Efs5rPdQoRhuCDEY1W5MXlZeSK1c/MUfQy6Cz5DMJKs8srI++uQoKQXHFElj/a2S3hFIxT
8FSwaIcfPNX9e2d8QCBWPLrHEYVLCfa9jl4DbgQYJKIu30J7QBFFUrZDBlvnkQbbzJyhBLGGj7AD
WPaviXpstFMbSvBAPU3VlGc2D+wU430YibptecVIRWlSxM7Zb5P2QiJcZQemTc2qrjBpvJ9pFr8z
Q6eFA5bGFXyxHU77zCl94tWdWlPTWEAN0Out8eMWrexmUClSIX8ip2frKAKa8a3a6ugVnLnbug0m
LIK9VMnRxBaGOCi27jOx5xzOcgzkD+oWDze9zPRdDYBYrkty8rkYW6+kISqBq2bQNm8rkqWRnI1O
Gz30uiAjcfT78ceAvvA5p1kqOFmzCgW84ze3jAVDDhhjU3sYLUoqqqn21wREjnMuGymI3AULMkSQ
nc17KibUG7EVAgNMyq6HwZONHRaqPiifHWKMnu3eZpUWdIH7BGMXPxoiVlqoJqBopDtvQzxXc59+
JCpHkOEhA/sol5D2LCgDjvRecqejmQzZ5/SRyH75k0y4cmmfHKIhzt8bmQ7fWhB/fZiSlFcT12M1
67Qs/hk/elzVWuY4QMbO9n/5mc26v5pdb2ZguMwhia5sdncRTSsMTzGL8rD+0m/wzHjFkywpcNUi
Vb2M8Njs0RaPrAzpL8jQ8ObsO7XYe6H7pQTelOCpCfKLvRy2V0ttvxHjXFyvipJz3xfuddzaq0nd
1jScSeCLD+GU1vVgpg7nqZ1aG3KMcZXWeCIemw4BJp4CO8kOg3Aye5dLiTYgWLcPB7/T0SflAf4g
iv2ZXtby+R5ZTQTIhhCUeNzgq4GDrXL1ZMnKeulV0XxEUbHwZnfT+LlHpZtcZFHdw08Ddv00UUQB
JoQnQcphRa7LMRxC/jkUB0wtZpqSn6L1krOWtn6JlAAM1hVp1J3iHMX3pmsXrI/0TyhNBLFS3QVN
KuWlwVTB78ipOo567MrnnAsNF72U8pTHtddcDl6Y1KAXyRsxC5ExiT1VVywlJPav2U7HEyfqMm4b
ZdvWNhbafRz9vHGgGxcDSq5KNo95Pq75Jh6BetjFyoxCelniZad6XPSbuYkpQK08Nw9VtIToIUmA
BonacQ7vLRaysBysQWK3ka3Gwm6JH2HXCVw/2qJ45FyGxRP0PeMlzQzlui/n2jpGSvXLrvcSaJR4
mVAnlkZBc4pCAOQfFXsu9v5LOQPCHmvvbTB1DTY4HIN+y0Yba/ToygwNcSAb/JDOAvc17MhswxUY
XqSE2vk7U82YDVUxDa+dQgm18brB+eipTy26oJlgjF5zb15WTu7EpyFMMT6LAaRpP3Hjba10DoGY
50g/r8pxNvwvJB1qwHbiPE46llskQURvSqP4DpVrJR8NGj0A2/lQhlemDWvrZOoJTmod+txYHihR
xDGzxmuVYNWVJzda+NP2c4gs0TUhqjo6wvaGcN+kvBjD1oWQ2wOSYX2LoBtRN4Fh27ZpSKE2aVeH
ew+zrdiVpAjtYi7fcMg8lG07v+Ve2RO0FuizzbAK/WqVcDLjjemCzVRK7W9dukhUpY2DmCZrkVmh
4SJ4yehIsKAux+mFJxi3i9syM0nqXmYnQwvlH6qS9DQUAxo7k5H+9J07tXum2Zhnjopu+fI6X14K
Bx4sr73YP0tvVm8mE+YrLr0QpA0S+4LAyVF+Mz0uKEe8ODU7JjFqPqhR9D9HNaEzolBvfoSV79wF
nY6ndVEfvPDWqtXGy7lPj8Mw1A/sOGx1ExhPv3RuGWEXsJvwvlBVfmauQRq1spKOQrppQRK3Tov8
rVHre9+aArB3LNQNKn2doowN6C6+lkgzkkEGg86QaGl/C/93lpgS7RjiRhB7n25mR08I4bDPliqy
5c0StHVxwKw9vyt3tout0xVMm8h+dMdTbvIivW9TZoU7sySGzGXVKnFKyfPjjuaY3XWjSyTWbiHG
gP0Wz++9wBqdbvrc17+quu2Hk+u7VBG8UjFtDXWSgrC0l6F8sfKsfiEF1Ua4t3TTM4Q1L9n2ZHaA
AZc0oacBBizElxHe/G6aMgyLU8tx7o1DyKkwsGFg7qc1f26E0lRATD+vew83A2OTREe72JpiCLMq
TR+Mz+QciXMMH7FzoEEnRST6w8BDOB8sEMnDdtJ+8GaXmNu3loC9TQ5FPPDBdTZTErSlfzcvQeCd
Co/JBzdREr+FOFKQQcy1qDEG1ozc2lR5P9k1GAdrVspUIjPaM7uqLjI0FgkWOtEiisIP4SCvqMWS
E/deLAM5OBU+M3uWa8C4zegJkIGMHGyXVR9h5Gv0W93U9bcX2c5TViFy2Pt9MnIxGV9te9E2L5yY
w60YFI6OjkYT1SAH9C+XEOhPMbvo+3BCWIje0Ne4e48YuHMk4ynb9r2BcjKMaX9DVjTezjQPG38/
5uvoxKoloqSOpSWyO9uLogvJCJhpF8gBtH5zrgGvWG58dt2quQ8LiyRSRgLRw4zffSYCc8ruwynD
RRlCfT7Fbj6EB488wFuLTND2kFlOFG5mLwpeVDbOPMVYJINty/SqpWwrRHCo/QgnPaP7hYpG9XNw
oKuKrgkUQV4sY8D1l1mp63PEmLUBhySSX3YYi+JQCRD3JAEX+tlj58pFy6T1HnUSvyqpv2590Iz+
8O6RZ4rLpA6BnC9Z8EXE2uBsiW+FluFbc7TTg5O/pENtgNmIin1ROw2l2nappV4GzBm89TkfpkPh
OvkXy2aGSNgwkfkYU8gFny2B9NwxonpHDeRSI6W223wO2sOz2TWKQTMnZRjf1wN58RcglMdvFzXe
T4dYO/RnXmL6y5TAFHh51miFhzopnDvPVQOabWeEdCn7GlxL04SSRoepxY3hnIA02vTzSXmQr6+J
SGjfbAeh+9ajXLlwx57gCamN91W4MemLTRMxt7X8oHrL7DSIdpE9B3cAoeUjGFjxZTMKY540Kesz
aWs6JQ+qfEDKAhkDa8i2/tUmrEV3rALiW2ytNF6ydYnZjtNCX4rGD67iuW9gVWj4StTlpSahZbE4
n3qLaFdLq2hbot2raeCX/DMeTUZmXlqjbUt6vDqbGgk5gNcwpdIeM5djFu+/GrZjh4RpQ98WUAIG
Tt2dalAul2Q/Nj8zaSfwWPGZIiuYAEwR88JVOnhzLiso7JXB+2MiJ/0P7s5rWVIk27Zf5McABwde
QxBqa5XiBUuJxtHq6+8gq81u7Z15c1vfx9Nl1lbW1VlBEOC+fK05x7zM9M/IMlzc5JNJXmy74cQ2
6i1FPG+xG7bdre1Y8+cJcxtHPenz+lKKkrpHF7+tD6BoDEHDZ26e4sqyf1jlkgy7tGrxn9YSNokR
ShTyVqJhDNWZMB8kkbUow+2FoBsxx9AUZMRjsZUsHMN+YJxJDAcH7fTElM25xUU8tBxV5UC3Y6Sz
uFeNR4dA0rKx9tQOaFzRzEqPS4mJpTZQZz2NRYG40gpp3EMPQFN6qVQDbaP3UfWdutZzbkZdGXfm
+mxTYrHh7uquMmnJ5pLGc8RQeGQ0VDlXI4QWRkals4hbSYx4vEdjAgxjzGbe6LzRmHxMAVKCckCE
3iGOGVMGfh+GLE8lhtt91ea0xn2gH8yyPN2khzClp3GleGUpIy22x+uMvijqL7pv5OKpocQIq4TY
Vn4G9yTksHlPPQLSiXKT6sudh/w5rzkX7NPZQarJJRF1YPKm6EO7LG5+N1p1Mu69AuXRlpiGxUCw
WtEACXNaOwGij9amgbVG2aRRk4ZQfUg+3KwvCqYTIgjhQJQLVup+pOW15U/5P31/Vt6hcwWsuUY3
7imU60kd56+C5p4g2SOHxWX1quYGNaM1yPxQMgJpdoMfDpc+q1R/6mJL3NI7KeioxR40swZ/jd76
dRL/sJeGPLKEkSBp5g3n6oCTJyp2I54a4CE6JUq8a5r5ife2AK5nd2zK/cKqEFSuEd4mmClvDC31
V3yLYtlO9GxcdOlZxckunMAb5wul0Baiu9I7h3cu3OQ1M6kAIg/xMPgGwwcnD/3m4Ndxtq7iqZYb
8GgcXY3BN45Uw/iOKGU4RRu5WMSZMtg1cRQnRvxEJrvXfUvg4wGolHjwd6IIPbSoMZ+a3eqqVM2B
Yp8mvabrWVzG2GD66Vg2un1Qa3jeq5ljWVCNbXPxunj4wJ7ZwSCsavbbMlEGWfEpoblHqfMeZb7T
9zccE8L6wchijkOadQvYTOQOH5EE0EVGGD4AHbVyz5xBZ2YJ1ml2aTsgfMj1QGT0MqDcn6DvGDn6
3ooA9gdUS8nnVie/0Fy0azd13Y6s5gnVau/4xWOB+f8aycscYUW3K8StvsTg2DIViIPCLIn/FHXp
95t5qjm7S2fpsU5whOtIN/bzkMXIgm1v5sMwHWVchCqY5FJ8Eq7bGjvdWwjwh2VQn5pq6HMmBwl4
gMHSPrCOtOiaE5+cf/LxFF6GumU+W2VG+tMHQfJxStDVbaol77/5Tl813znFIMYKYkAG9ifNalXU
m9GigYzVqyuKfJ8rny1iyW0R7VQOgmHrp7qZz/TGNCQ/1TNAxMKOxlb5KAo2cP1YIWTONHHTyMQb
fhJQiRu+bhsarzIro/CJUUTccaYamy+YWVk/ROzW0cZKQ2Ufxpi5zIazpie2NTniZNwgKjhGoo9M
Osl+4u2NBvHSPmWnfCw9XMEE6Ih+TWUh+cQx0vyFCIe2xLDm6/ZCuIEr9/5iAliq2SCWxzkx5XSw
Y4/XHrlpuuzsRRgzPXuFdF83zCJJ4HKimN6tgsHSiBowUJb3Upyq0fHvSAisir0rWnPFr8Rp6Bzp
ywwrgziixPpCEEq/vFQRrmIYGnGFH4tDPTeqdnEKAwPwcFHUKZ5Fw+XdWNvUeYSnvgnpuA5LQSes
aUtp8d72mmx10GugoUstFgx2Yx+vLSY1nsexn1BZFJkfhBWbGXMiG6FtnSkODUSTr05F8ii0xYxw
6U/8V8k82cux7IBhoSnCjZtN7CptbOt1mR6W5cztwmFDknvHiUYzNN8yxfF49Ugw+N6xTT2KZY1W
KAW52ZCtp8re5rPtQPgdcZ8JwtToL5YhDAiTXi/gL9LvoIC3ZoftmFBYGh56YoZKtLk3XoSDMnk7
+l21HMw+IenJZMh9vcydtXFTNzeDsk5VvFVZUfsHKy3gNOI9xSaTxGSVcI5Mab/3eEoPruEo/uV2
ppdn0J8JyfEaV8+uR0fd0HTmuZxOmGvVN6LF/W84yMdlM6JZGH06b0Kra84OWCU6tAvAiyvDLZ4d
evwxZLEpr356QJYOWTuSvzrmjABOA/1SEk8mZgLYOdz4lhZT28GgIQ1nQ6qPBxALQU1fvswcXzVN
8qV1Tx1Ky+khtLACnnJz6OwDu7mhgqRBPoCU2aPp3/UOk107gXN3ZUak9m0X+lvGQTJRjG+nJrH9
fWy7dfXRYlMs76TwawGDEOnHltYFXUCZqPofXdh/RWD4X6pgXqMU/sJYGL7kX780319JmNc/8o+E
Wcr/cQhHQudIYx7Z6Aps+A9jYY2ZRNJmWDx6HAJd5H3/kTB7BrERLnUX+s9flAWUZ/9hLLhImDnO
ItJltmLY/MH/RsK8Ktj+r8x01fpScUs0ir4Ch8gVvhacCTT5S9Ya5hqdON6a2kPahCbJlERVFb53
ZWJj8IK+jZg1arL5uisxFKb74V837A8SZ/O1kPGfy/B80wWODIbCc9/o3takrdYHc4I6IYkzWhCT
7Z80Fm567Mj6PifLYtUbhsL5x75WFt5NRpnznsEFfti+qsNbBG4uAKuIW8f8LmrPirkKxMC5ZmFN
XbuM/nne/58a2ZWN8erWwbdwpIkAnLqM31Gu3+lfosQ0Xch3VVruvRj2niFL0gtCt7vRQGYutBWw
y2Vh/NAipkV9k6oTfBoyp2ugKajq1nMl8AROICEnkHdu52syp/LXS+PaDHTDiAm5qa8vDUQGN1uY
cu+MFErurJg+zlG6n2I5BG233ENSkqeytdrdIkwTVJfT7BCtkBL99yt5rS/8z4WAkmQlQr/JePX1
hWRjXeNTie29vfiCJkwRlj9mVrI7pxZjEFIq5Qx7aTLPCyzzv3/222fq101AGouyHO+A5b3RNjZh
spheyObuKclWPg1TZGNWSY0gGzyQbkhZKGp1TY7C3z/Y/MPtV1BV4L65vFco2l9/azzfoTEC7N2X
EajmQkw+3TcPeV3rUfdturFoTkbJsK4BVPYwsstu5n4q7t0s9PU7d8FcP+zfb7i0HJfWpkH/3zZ4
yd88pmrxGgDOhrWnPd0ZQeKKtNmRM0pFRcq5Sy5AV+r0TL9y7reLmvIvlbkgElNVHX1558b8/pMo
sA2raUJaPKTqzWs+2qpcwgwin1fbqMnsoa0D1/bD66jPooLhWR5+SmwQBBGI0pvEDufndfT1RIcj
IF/M4NgNBvRTY0/iitMe6Ta+iI/10oUf/n6lvz+3v9ZFwDiOISlh3/yCXZICOTGAd3PGpicxAbzZ
1mrCyd5E10gp8hu7t+3Hea6i498/+feHB+QNh1zFfbKVbao3j62umfk3dZuQBmgQqmBVKD117zN2
HgW6taRorQ9mny8/US1Nx0l78WWypyRg7NK9o0a21s969exwBR6yZ54hD7vWr2v91xLXEzJsTDOB
YXWSQB3J6knxqmqWtatO5stDWfjlfLZYoUkRsona9jlRQDcjNdbfdYAySRhFunYpa2EOH8Bw7nQZ
ATJrG6bPsLl76GuS9sGVcCSQP20VU3doS+3CzXBzKJMZZ6DynTXp9zcCLz97DG8nWkCJcef160nA
pnISMxsCUuHoF/djfzRLzPtjPCa7AZlWQI4bEx/oiN9WuerRgyT03hr9WlrOyshFkAzl8hc7E3/z
+iJYkqNE6akPLFVNjD26WgMUNFLz2u/c57KAmPD3B+sPPyabq3RdPBCQmzzvzSfKvpkqc/b7YAL6
9cmQWkM0ye0nC0Gtt6sT8uuqtpqu6kVXVz5zu/PskOnsWJ17X+rie2tN+cuwUPzOs5W+VFrRBB2c
S2zOcEsw4RRHGpERmRxOoW1y2hjBKroh3/7+PdYwrTcPJd8DDxdVFQuJZbzZ3OD62Fj1wyHoWqw6
u8Y2ur3SffuRM2h90ebgMFTrwcuLqKLngE63LbT7OLbV/Ww3hD3GEfEYoaUebLY93L7OyKFIerdh
JlEKsYK+sx9Y6519/RrhOGPNW9c+pRxr3S/+/Rr5XSbmrhkD0MLJT4SfKXyIsYcQlM/3cRhb6K49
/9Q7VvHgivGbX2pcqxqcTBvVKgEWMAN1DoHtak91t5aWpK6AN0JHHC7zh0VPuEzhSN2mU/fsRiI7
DU14LWSa0vN02WINMQw3EwiGd2qg3x/i9TUyWSLYZy1+kNdfzOo8bAklkQRhb8xk7Ip+P8hB31LJ
zTS47PSdZ/j3z4MyTh1H3JpUJuzx15/nIDB2OE6vhLyp/Cg78Z2iI0HZ2IxfybLtsnc2zz98nu3h
TCIUg7kiv9/rz6OBUnQoHccgQfUFpdfJfgisBxfHIVXBG2vnnQX395oSa5nCiKEU5iGPKdbrD3Qz
hjSREc0BUhFnHWtFsKt08TgmWQ3idIDRGbPv1L0Y9vbomhTCfYnHDbaXedcTevmEfMDYdt2k3tmX
fn/ruDL8WqtJT6L+e/PWjcxjRZuEU+CTT3xApWe+RCHYYj9X/Q1TVp/AN2X+6LqB0a5Vtu84cf70
8Z7tUMlRzfLuv1m8dF3YsdVqouqI6H02RGV+xjl3EHYBgAf5qISD2H0HxFGd41S473z5NwbFdbXm
GZCcTZz1yEX18vp38byuJEHIGYNWU7Mw3fedJyaw9Tav54U436V9IrnDvesi95RARUF07g63cna8
bJsioQUXV4WMVlJg2VC+oue/r4m/3R1yW1C5Kbn6YD3+8/ryaCIkI74CGShKgSOWMOtWRxrsh1XX
H0dHfvNA0j3EvFUBrTjj8e+f/nvJgh2Sv9hTDQPfz9t6l56zXiTT+yDFKy4eBD3559GQ/niTYimw
d/T5lYmsT8HMaDOmzKCSdHM0TcB5WCHa7r8u/bkgFwuryU5Hhs7bU21EFquBfd5mnRjXjLdOkLlu
6O56wo0Da6676kVpn/5+G/7wIwDBURT8GEN5GFZv179WeTxK4eRL0w7wAIMaSv3B/Nk5zsLsVKHS
Gsbim+uX5rEj2BuICOPi9wqb9Sl8tc/gD5YYN3E8kzfADXh9BRN6dSselAq6EFUlROIFSX2GXrs8
zRgPzo2mAXyak76GBcr/5SoWgx7vZGcO5Geldbk+vGGh33l3197Hb9elqOM5E60/i/Ommk7UbHWm
1cMcw0QFzyCvB2cLgqIkIN0YSEgmVlNPRHGkxLmWWhXykAwt8eWgLdRpKg0Gq91gefMRASgc9jJD
07KRdLBdJDax85gk4zqqSxASH9rRYjRaxgzu3ru/6y/4+v6aPhgmTrI4Vg3omK/vb6OL3Kxw5gUQ
pNLwuHZLQOSlNS2HeIhn5kNlZKttjISEvqgPChwDmWts3cwmmHmeu7k7jEnU3polf3JbGa6sdnIm
wfWdK/39USRnirBSi1XLMWktvb5QVyu0VqB2AnSI6Kvz2aGvaHyordy/tpI5P3q1Sa5PpQ+zspLg
7+/Bb5smBQ4FmjIw2iDdkuvF/es9sBsUt1mSuAFjRwHAPhruVOwTeGByeIAMUd/8/fN+lU+vfxaY
o0RiMY2zmHy4bx4vGgytwo3tBkh++q+VoHtPsveyE2h3r0IpsByGtjMe2VPJUYt8Y59NmT5ZOQuR
K7riRi9utqOh314kUiEsbEkt9mVON6SIFu9j7FbkJs8t9dWMrOHvV/8myIWtxUHv5sHEACTAxv92
Y2XimQqjT4yg5Am/QRXlP5mlhGEZmdFLMXHmRYARk7mIyOvKZ2C5NbGz7aqpQsniynQIauS75Ts1
6y/r8OubKtn0+A/GaUsqe/2V//UrNrRMNAM7MN1NlANtYd9DAgnI4zlRdqg/TDaEAGIowaxtbWtQ
el/0jbrqFume0Uo4A/Y+wdSi7dPm2kdDGwZjIebxgjeSYbRsksG5qqwx/v+5cJ9i22Sfxnmt3lw4
T4JVqkGAofEmyK+1XwBry3rl35WuCj+VXQ3HLTTzkvah7Emfxbs4fmYglETrVs28wxGDSVJAC4uE
9JHIPfZIoqi1jbXibs3euY9dWxjvXfjvqze7laXWqOC19luxuv++42PVufFsmkuQ1AZuo0ia3Rcn
AyGG1OK+xPMUFJEnPttNK+4jouafPPRBkDCn8ibteLHfeS7/cDnr0dQjHA5DA7fy9eV0cuDUQc0f
KHecgyiUjLNR7561ctrrsFWQZdrYPQMj8JH2dygWzKW45m9OrjVHl3eu5velV7Liql8gEN6Ttzv6
nOvUKjAJByrRh1yGq5muqMYH0H7h2oawLhKfbNB1NdxG1fTPE0MZ5JbtsF/6GYlV2ix32pYANtsh
f6ds/8MKxAnIAyzkO+xynElf36uVk+s2Ro1KMRyEfa1pX298FWKAE8CqoKHLJHY/iFl0BwcxjRF4
RNZPnxOfORQgpUIwYp0wP1/TrqeXHDoMonceUF+mjhlx8mfs11LvKheZBTGrYayDfEkoMxNOLe/d
6j/88CRZr9UkzREWgDdfxquAUKZ4UAOoj/CYYmyAqBq9YEojhoiN0y7XkknbaRyiJ8E9uZNNqo4S
KtABNK3zzvr4i83wZiFiSQfWYjjQSYhten1vFb9e3HMyCGIguqfUKMubsuPXQMmOO8jupAkcBBFd
6Vv2PpxmMjaM1rjzcIQFMXq/Y9eNNUl+rBWcTCLf3mvMCkQewYBibrZmo+WyF0+uM6yA1Dj9XFvg
9qO0+5owPfuUF656eedpllzz6+/EERauDfsWr5f59jjRpNksskb5AQgA8xZJsLxWDWFCJORlXwaX
8Lkow/ZiGcnMYCP0fyTR+JUfAosvSWMPHT7SdyqGP2xD9MSYGrDCrZ2xtz2KVPedlTFvAXfWE2mN
opbUCAElz4GBaQ3mfFB53n/02ZVuWBdmYI5rJgAmgP3CV7klHcV+55rWX/btXfKwfPNDOnTI3q5A
A5q+yTDdMECPqj7MiON2DIr0NTX9sI+FFs92C/by77/NH543Wr48a8zFmBxQUrx+3ojsGfqCYS4P
T2QfaHxax66Ee5+2xXRAp1xcfC7iY9Kk6aVq8QhA5f8SO7BYNqp09CHDs3stch96lyXLi2O16ga/
A7bwxYTwtzoOD7oYzL1IRX5ayip80oOVPrHRXLViwb/09y9k/moa/Ps+gpEB8c6+wmRNckJ5+43y
xlq3ROwIhFz68NYWBQeUscFT6lvzhCkcUgMRKrQesAU6IGllb/mnqehaubFnjpwbGDQYOZZCjtVL
STJetLNKiGD7qR0M62Y28IZuDGOYms+TiX1wYBxxWMpVyTSg4ozgeqknXBUzySamYvRSZi96AsYc
9fGwrSunLHeiNjt8I35O9Z7KGvZcyGuCFJz6uKd2s8e7rDfJNZkxn2OEj+3ps0PSHukaGaakYMrC
/CzbFoDAoAfS/6BzkFakaoGAw5yEj13f0Svy2M5zPP7GeONa+UpAdyScA9tL5DZNm+xH0ycyDUQ2
kbGTk6UwXMjXqsKjhSup2RVWt/quXNFnJyqE7J5GTvMT/RYygZkvh8UdPsaO8cBI4KSZA6HWbX1D
dFGK/6lqtdzqSeDz6nHTQplES4/uE9Y2ZwU5iwswtRrKmY1i3WB6y2kJywiiX2gQZNn0YI3SYkaP
HuLmaI6tUw+nNl9g80gvxVkQRi6u+aGRt34LnvEM4cNL9hm2KKx3KL+MXVzjFD4gf6zMg8za/IGb
x3LYZOuNCjOSYXgbM+DrWrnfixo+8nunk98a8DyQLOcWKEPmlED/33S5qhpkQsySvi/MBByHkZWB
WEUnFiKca6RMmEzx9VaBySZ+trXMTpwfzXeO67/12vgAa222rYNvjs32m3rLsJsFUTti2jmtulOe
hdG5RPm5z73kJurH8iQj9ei1IqGbGjWXYmocwsx8cWAoQqZUNyv6QEn74++v69vT0z9XRRXoKcVs
wnhzekKr1qb1EhHLMhfjjzybCNft3eZu6KP8oxPlOvj75/1Wu7DCcVJjg4UDA1FEvTkrVtkQo6wb
3L3nT/5Vimv2DIgk/wToikhbp+bdwMR6s+AAOrUL+J+NEQ/rMcvEe6QyE87CkMbLiwIs8EDUcfoI
SQy3ZeWqa6PoWSPIhnJRbJHaYButaby3vkF7e7NRgMky4FRRa1hsFeyZr5ds354cHF0o4yqzX9Re
227jneq8VoRpNR2Jb2qOcWSBt24PRo7Eq+b5izYYcgw/GB1zvEbyD646G2HEokviULtVeaI/AdXF
imtCfMb8SQqMCeXjC6Ab6u4BGgN4TK8p9S4xqu6lKe2LQBZWYPUZnfiM/6LBbpXpeLqPi5XjqC04
pZuFhKiPsVpGFr6urcoDzTsPOEllIElqx6hr8dFPYb6HQaOXU+TlZYdXNJwb5OGec17P1/7OQuTm
7Msm0kBlMUZ8rdD5VUEKMWDZh5wkvrp9XeZHgmwB/Su/oXDM7aZHh5eYi31Ol9DCau4189WS0Roj
F4bfi6Zd850FIu+eaMI0X+MGs+2WoDtCY9n6zOJMQCRRXtPAWG/nFdK5yT2JaNIzcPYRwrSMX2wD
AExgT2lasKQpczz0ah0woXQpoV7YwJy2JI6jCci7pGu35D3AeangIsFrnBaHAPk8wW1tVklent3c
t+frtMGSuyvHpTqMxhheW7iUtrOBKIx7bT2E2qcgmhH6oqQLc/sbC5B35zh+X207mBA7OZXCZ96Y
koRgFPJIX6x+tGVXimOoF84SMnUyZ0PUWXs7iqKattLJcKD34AWJVc0M65OXCP+uTXFLbmNTZ+jh
sgU+ZQgT76nEnDruMZbnd0J3pFsJoOjXUznibEwk3xFgW9ke8ynFEB+SPNvsw16oad8Ko7QC/ime
dyemMbzpgVDmj25TgG52Qjc+T94K/DSbqHyEgVsX+2XK2/oJSmrf3rnuylCCnToS8Kpj8T1LObue
Ioc9c0+qNMoz1Nb1s4g6fwj8ukRepwurIclDwG3YxINNlww0anPRFepZsp5sggdsOBkIJHTrJ8R3
K3+s76DM5iaUAtzMfkp3iUh6bsLODTMDZ4KR9oeCg35HxDZE/EOVwty4gpRn8g+zrF+9LJEO8W0k
XhropcofSrbZYSfLZN45xZCVd60J6WeTej1OHGPCMbHjacx21ti70XVp2xbA82VKHvBvJMAUei+c
riwcYxWKwwpUQs67OZ6SxgWFay3jLA5T6cCCt73eZTxG/EB6tcxuCK9/8Aq+taym/LBYGZQrUw3D
bqShX/zIwMsTPguswj4XFYL6Ld1Rrz5ClfCnrZmAGUSPX5uwROl0YnXxKszvIw3Z5ZZHD3FkMdog
N+w4bwIsvLMbKK9BSNWaXnUsiGtjUefUwiFv9D+Plt2qLeQqUjYSt7nih4ROyx2bTj3QH3LIvcR/
bErGyHcsKAPMoQ4AKirQdRQzMgV9ykerYffy2nYXRb2L3cxk37yuTCeD/R9Rygam3UBpW+ZYZts5
skd7A3CRDNjcyk1nNab6j0VLmNO5LGbnsWuT8bvT9PgPa42zbwsYTbaBNeZFTES5zZRN0H3E69As
zSfbqnJnS0xCWe+HtjLLjTBzCO5sp+CIO4CW48mA7NDvx7FJXrKx936MriFf7Kwp660jnA6dq4Ms
4EJaA3ChvsCsvI/msqRk7ocWHEMCkn0j3SL9GmoDo98idfuiGPc2B8Qb40I/TyzkYEbCJj5Yu0W8
N/OIUOSYJ6bb9nZZdfduzBcNELtQMU5WlrT71J2gyPtZ/i01PVHsOx+mNlIHZ7HvDeTW5xHRKroo
ezFHpm1Nq65jO40/iyJDxWOBlJi22lmRGAzWm25fk114bNoIFX+U4x/c0Mke/V00dAiwndzr7o26
756XtiF8vR2yLr3267QlyYt+gfXsy9b+yd11ygsglBn6LEXSi5htUjDROi1X49i2P6RsWtrNy+Dl
e+kCNjgJsUBTXhKiFB8ixxekqjnOaB2miVcfY3MbDfs0n6LnvqkKHMFM7eSJJJHpJFIQW6esr/Vj
Sx8AXrjqivl6Aonf81CS9xDkkEqGTeQvRbar3Y4izTMIb9vU5CXvHXppGNqHGDIuPSSQA0Xj4UmV
jnZ2WSZqvF6dQRhCGPWesbNLjwc4biP7LBurKM+C6nSLJB6HFMnDVXfATr16TirDespc3SaPoUjY
yvt89JszfOmlO5bUplRsXf9UYdG6MH6OcI3xju5nlZp3GbmUH4fO1dMhwwnaX8+6nR5d2RJk1xZE
SNx2uIPh7gNnSzdZiy73HMP9Jcin7rC15Rg/3F0Hco3aDyU7kqjaQJkBDyA8E8pSjOzRifUh7vsQ
HPDiJ/LCc9CGe+3k3cM4uOGyVa47ehtUeHnDoj+BmDcnWXn3zA4mHSCS93/Eqcd98ayaFiX94aol
msImgC+NTf4twNmr0zQ402UZhrEHU8nqBeEtYhfsqAiIdphJRdqMRULzDZiXG8wjkrpdNtZzFKRg
BMnU4H+SR0zPg492PCUJ0SprEPhjnL/MlczTy0jfez41YLrA9GOBJc+ZyTSmsZxaBxV76ZxCtaD+
AB7WbH1AJR04FsO4yRAXkhJQSIvihxLrMruao9qA0S7eLfkCYqQplHkhmmRh9BkRandVVR6z2SUn
/6JKPHg4/kSD+RxmExshuCayh9luyApuF/WA7KgbtsrJDf+pyOPRuCkYm8WXPurVV7RrMAd8bXWk
dDYNcbdTHeFEKq26+xJ3NgEFTo8V+MwpfyFhpnCr/TD4zbD19NISUryMLTgOuRCcOkz1/ADyf+mI
txTT935yjS+umd9HvC1cV92bWBjFQoMJvuxwUJXO+o2hDXkPB9EifYIuN5I+JlDmtUgNXKxQOMW1
VQr65XiHoLUNk09kdjZkBVmTtsbSgsfT3RX1gHMxnD3v3Lm9EMcUsk1QGWYRPSd0X/G8wZk+4qSP
o2tIAkgOLLpasB8qjVM+7VC1nOjJTCcge1b3sExlBRNgqe0fbhlPZkDNJ4z7RTTYX3jfVRgUMu7u
bZ9B1H7IWp5USgqqo3KJKYdbuA8rgXuJNOD/zj+zr9rdDplqUe4mlLDDscQShOc6zVW7b4hmA18A
JcTaumTdYEkdIagRQirt+7qWuBS4fnHsnLHutzULOUQlPAlAsyq72oVO5dkntwwJTwFoJRgIep04
4ipdui80Po1rrVohNjNDS0huHvljd1Gh+vBg4LpgrGlKcA+tYwJjk7iZOVbHmBwTLabl4OVJRwOi
JQP6EFa2KvaCsWh64guq8EH3qXVCgBYu1/U4j/EtUF+nQdZnCuOQzZb5k6aTHM8T8AuxtQ0Q4kNu
F9be7SYGlEXrly82phr3WCZYPHhHE/kl49TRb1uBhmDXTflC9qEAI7XVFayHo91mDXkQtelifaIJ
QA4PnK0i6rdyLmC7xRhJvkRm4T7nvlcSpqR6RQCjndfWnV+2rOnM0Vo8y2JyP2WpHXl3GCLTJqjC
jHXIg4MyHJMab+BHYLhGdHTGMr7t+sKqL6zg9GFwOk43o1f42VmONtTHkhEhaQkTppcgw9jnkPy8
9ONVavOiXhGX01ILV3ZCDHoRkf1kMWm4i2vy3kCkN7Co+qnRzLUTLx6vYh+/6QUbGjGxXoy+6YCL
W1FgtInY1XpmTU2kLB545FG0JEhi0VzZucshLMEOFphwai+mxUFzNzizIoPcrcYrwCgcItiDTfMa
wN9AQifalC8dSClnH86G/p6G8PgpGosKLpRZR7s8pYV+NIzMeaglHqRjbCMY23NgCcnOK6HobBiv
RHgJ8wlnqo0rGWaOqzKiSot0+WokGR6+MYmjM3pTv8PgnXILRc2WTXiJ120NFE41cMxSCGA42tuP
5kwEVdZF9Y/IHhh8TbkY5U0qlDyG1lJ8ldPIqXQaKw+hVKeJJClFUf+YGuq3E96eXh+cuHQ56Ndr
YuGoNbAqIcKoILuOhJANxN1eBx6Y4Y2Nr5+EzyxsxUNRAlY5Z8uqi3UKu3la3wY87gUu4G06RtUL
88r60eSJTkjorlLgLOkEkKQpvMkgyYCj2MbwcKUA4rdxmaet7A6dnpJk38UoA0fTjH6OWZNkl7qv
s5Zxo5TnLncJNDFwriVnkfrjGNQuULmd7aEAUaxc1i53OVpd8T73d9FYel7QFUZJHCE4xgM8HyO9
sPZ29yNHCbwxwD2+1+VoYiEzFmk8+lAVL0kXlUf63OWW+gTs06il4X7xCUq4SSYq702RN1MQ6XT0
ngBJ8Ge9pWJe0RocFfZ09FsN+2WGPNe2ZtgcAL1G+b737OVpiPpqODFRCq8KnK2YOC2zsUkDlFYb
mCaurk2D/9jbq7R3BxBri5sGScTzgEezjL/0BGCt8dNN4+8miz8jM4svjSUQ9EWIOe970ovkpbeh
WTFBrqZH+nbxQ1Nr4xtPRZbtYyokTLDkZ0M1XZIuvomqukx2jTPk30nHbsllxUu7mRW2XAyruBN3
tju2031IbWHsLEt3iKSLuNBbx6xNC7tahDcpo4Bzr2BQWd4VKZAriWNuyXZKLJ+eQeMyE9kq6Emr
OoUy9VYWClcg20E6UHnMprObaNs92Gi6pt0yLB7rBIAXgKXkXIbFHVVQdlXanuivYleoo08dZ13L
uXd7qufCT+7EaIFL1oCRpo1F6utDbSQ0DCQkoPkA5FW7z0x5SKsAYZJhzAAFBPEMkJS8rbIZDg/c
EuBbglDCI2+M/0miA92DfIKgEVG0EJ9rZQ4ddEsAK6nDuIme4wjfmm/lUUWJWbiE687NvDNqHdlb
uI9GuKe8NvUZR3zi7hoUJCxPDPKOnjstHm1hukBkigz2TasB1m7TBGXSVuMFHAO79eOLMcfGF+xr
WA57Kp0zyiNjPM/Qc+0tTYfkam1L4ekaE3MGkWnl6sGHlADUTI2oVaCyYph1q7a7OEaIyXippLql
xmpA7cbmeAldIqP2tu7NPIgBONL1RUWpXLwvw/h/KDuzJjmRbFv/lWv9Thuzg9npfgiIOXKUlINe
MEmZYh4dcODXnw/1sXMrU32Vtx/KrKqkzIggwH373mt9SwQLsDMdgIVIO7bDHCJMVtB6xhSfzW1+
hCrsF2en8XXa5H410HBOo+iuk5Hm7QixcY6dEl0fZlE0wiejv7BrGfjP4cAkoL1Jar+oP/vtoJFm
XQgflB11HL129Nfskp567vyKzYoai6qhYuYbVuArOdfEBTCAAQd+detpFMzHLqsi8yhmmzwWba7Y
UqCtJC3o33XJ1HCSVlQfnJePXj4A096Qzag/ECw4zdteUflsR6Np1vRwAAUb2eTRtywDqLCDyEZq
sFkhvA81L8o+sce47oHRszkcuKv0AfcKXTP8gqml33CRxfcE3lEUYBPP5qBrmym7MaY1iLBcFuNH
adCUDwodMO9d1ERpsq2caqoOWZE6e5GDVDouGP85I8q+OGV2lYPWZG4ig24xpqdUEeAXTJBF2Abx
ZsaBn3CzBo2R+IGqaB6Eg4f8JQTs0T0uLhDgdcgIMXSSLUsDxknOrgPC2mTXoZFja3Kmob/GF4ro
HV0NMWNmraVXkxgVpBMv8dqj6DgN31QFWL+pzqGyjTkR9WabJYR5Za43BgXw9PY4yhRiWSJV8sRo
CgyH5cKCpK6YPy9VgWdd59A9nTjoDAzw6iHaVlNNvhCNquSU+pAJQtyElkGueQulUMQGPIxYz7Ir
nDrROQOx11z0suPcHrWYbE9gn61n0mfAVDWJsr/7NPzIYMiiqrmy4YUhw2vSeA4SnRP+hvhBssmA
OlTT2fcne7lrch9VugASYAaShvyTKkXWnbkxCTk0NHcUz5bsyicDkBG0XR5Rm5QxEoAhdM+DghxV
wwAgzdp76HozQ+jhJt2pqHCuUxS2fRn4o6QV6LrYufkG6PAQutVgfZng2LyOwgUvO9le9pNzfV3t
myZfomvskoxgq1pZ38dq0jtk7Qb54j6/dsNbM709/l3eTxonxICbhaPdoQDEA0rnKCWPz4so2qZC
6VfGontzyJdCHW4JzboDCi2wWUNQfEULN5jbWJWZfsiICSYFCXDhbdI4JKZNNIwLDoYKpi85Oj7H
p2o8d8DYaXcJ+NRbUEpRT9TO3ALb5hPNAUyPlAM3rAkBeE3JFVUnyleENsvRKwbjO71BZCxF5GFB
0xcj1DhvrSgwWT3NS56bnJrmNLpdAFI8Z93kJqGLnrEJp0FqeTBEpNRxwMfbQa2lSaLMdWmnIfbf
n7S6lbjzrZSQRMdTWndvsTm52w55SLXrFuFNrJGRBUNTMoc/AZswi7XU9aAeal6ZXFmVmrpQFQDs
Qi3lhLPhu1ZHJ2L/Ig7ea9CX95C6NhOH9U9ypp9x8noC5U9N0upXvVWnn5TVcCCT3gwECjrLHPQk
8+47swMPDnuECnN2SGq6mM04RSFxXJwiOdVg423E6uGXJDZuaGOIK9KxUxDH9EHkLrH0Sl03fie6
a13MDmlPwzxypDHavP82aDl4itlT3b5OUIoXja59LV1ArAguVbynQqyIic+b5gpt6uwfI2SpxKAL
bYZ2MWYkLYK56Foe/X60154FKXk09xZn3yK3Fjd6lePC6Zd6TvipaXYf6WFiMm+tuqTVkpZte+AT
Z9DDUTDKbYTPajy1heZon7IIPPCpN/FPH1IA0f6R8NJsDGNPj2hBpNLTLqkcu3znKKXmTcSKtpxJ
XWlfrcYZqbRxqrZUEuVg7jWwRYRfa35ZmDcNKTFH6sqebupiAoCkajIOCtAgAnbDpwb3aX3Kr61E
OYMr2lLFaXLq5snOM/EdNbC5gsF6nMtQV0gXtrr4bozwYwR6p0uODB304jMmz77aS3zOkHHY0zet
3iDemtt6TSwrq2G+kOtVP+KSZm9SUBjNUDqwQjYwsfmELGt2Htr0zZ7BanqPoppWiXxEByosORDO
dCzlvM2phr/XeZl81+sh/hoBMp0PULAjNDhumb7Q4huOthoMsev0iGiz2gd/tkn8bPiEXSg2QO6U
5EcpvhlavoBl0E7EkDrohOpAr1unO5qZIR7bXF9e8rSDxCDhsSm0HqWe7XieG3cfp3TIQ2PsLTI7
4dSJc+2v3U8awyq5MiZzrMk9jBIPakanv9JktaMn0Wa1+5XZ7RxdOD3ahB1nxmDs8iqvvPsGTRKx
v5OYxlfXnP0xBCzmW6EBXIGRN3eidbu0JJ8FuQX2NaSYk/Yuc0VxBb2V+R/j4fxb7SfIjZw5qUKA
z2JP2gbRksliddZmtYbsuRi8TGtEHPFNp6OV0DU+BoUsmmUHI50T7nUiXFXvAC55X8cJZ8UtTiHQ
XhpMInGmlBxClz1n29lVSqQyfTYFGqCNIvfgJGP50pjSSULNbqr+hcjOAYGPAvq9Wbp41NcMdM71
M7mDhGbXWu5fJTSu7uATuA0zMvQegc8Y5NFu23S+gGce/MNErQUMp2BHUHTa7O8lN+yDjICcbnUr
Kw5+ZvvmKR16xvtwEE14mYU9mGGegZX/OTlLlgcKeWazc5zKXc5ZCnB2CeiP2xFipU4d0pphWaiQ
vb9wmoZ+NoOJ+cluzHmq0QZZhClqRf1TtXD3XC+Y/DIeYr85pKkt3EvVWUiWppaGfSCKHB5sWYCE
JMe1l59lVfHAllVKHzVNGsJj6z4z/TBLQV/CCIfaBwo65xaOPItwQS3lAmyMaFS4YlFLE4VcttYJ
+BJx16nuVsCIGM4TWpNZ1h6aArpTHdUkqEugDOy3+FmzJwXWDaZvSeQpZEdV36AW6R14S12fn4ex
sXTS+DhF7gv4VDfYxtxoQ3qtqQWEZnfDlv8hNxmu4R8eViYfMPFkH3Kj1R5Vy8K1acolVyFrdBRx
7DJZ1OgtQ5lTKDru44SZMzyZyDpqhYJchXHUcoNBWvF12gOm342z7NVKRWW7mSOjIizXw2vHA+bR
nbPcuJHHaJzGISgAOlkB1DB0LmpIB6S/9uy6Ib1DLWNMhCQ+rJkDD+HidvTmRmNqSxiAKVkLdlfW
d7gdjXJnacsovk2GKz+3LH1PxDIO6RYHYWsyMOqtqwQSrwwKb1oe5qT1jBN64CRnpAAMGiWspZN2
0YhEHr2hScqQUGjPOJCCVP+gzcC1gqa8Pk49nMWwMNNG7UGveBDLmcwFIMMLf9+jY+Y4BdAacKyM
pgdZivoHAaSKeSpDSxFYkYgOCn1xF1Qc8gCBeAKMv6U8Gw5MszCJ1eiXbWKc2RRyAjDXnqd9sM9U
q/js5Oi4r5yE2inovbl2OHEUygMIYiAhieqMeZuAWklPOouRwkzAsrdMlby1LWoaN0XDLR+g3mSh
TN0EkcF6ALrS0W7r20YZBMEWPgkcIPYIdZj4K3dlCYQnEDV826Oqi+Sii5QsWyf1O5j6NiiacYTb
d6JyA5TLsY4Vj5V4gNgIHOlQjvRv6KwxRg2TRanqJhE6OqWaz+nugXMRUAvtpNgzQ0i7C+ND+oTV
HJk/QeAR/bCBpOl8KjorSglL75EvWKDtD0Y6ME3faBb966AD9KaHLmdWcrtnj0aM4RYWZyqoBdt2
mLji5eREJzk1eryVrUvSQjWuwbKzmsaPpGurbuaN0MvBtWyv7g/CyfB6vvMnxLnOmc0Y/G0d0VOS
9FTCfnSGk66lI/7BOn6J9WhiUm0IuaPxYewmECgb6jDrNLtetEnUYp6GZXEPed0VQTX2yZeGZ5YC
Po6fSV5xtrasQZmRxSy//FmIsr65N28eDIWD2c4kDA5JivtOxFGUc+GOTEt2NfZP4iDN9JgI4TPW
gTlayIIhCphm+qYM7z6QkIj3eky8uKvSkhhBpsP8+7vXZki1eCsYZjc6prwZHCRqUW8bJpHovk7a
KzsWgMeM6Xe2J6NbRWHnurO7L4WyrB3mBhAOqQn17dA1le6gdPdo7XPKRiKnZG6z7FBkp2c2uvhO
qlJ9zoSplmsjzTwI3TEBVhTxDQLmCRZ0xDzDJZG5FLTotnDUxm6XQAXyiPSJwUAuDGmcLUyusrmO
izl5BM60erRbojsnbUQePgOv+ZJizraCaulfLORMAQ3d6hER7HDLoKMjESibYmQtIwEcseyFW22Q
lhLcm+hcar4kF/5lT4LTNwBGrhfqPVO4DS6G7NtCuDS4LIptrXqi6YwzXNqOJoLEqfOXcqnQpxuz
pd8OwHuYhCOnG++TuBth+NjIrliho/qrMxHIGchaaV9RrqAu1+OEKAOvsRV4Xx5sGtpWHhm7cmzb
58yFafGR4v433dD6tZOcZq6AiNXW+FY3ZNPrpfsusHcWBJqzxnqbHDvS0eTyb62+MEIllvF75+ek
07UpGM1S7AiYunJtwbi5tMcb4IAfpiH+u7vRsZmB4zD6ZQ9/+7YSeiYrCH/aIUJprtnM9Ac/yfo9
ScnLp5rR/b7lbtjQYejizThE1oPjKoK5Ee0GppmM+cZUpfWBXO69GJdHhEeDa2QKpDigRd6+qd5s
2kHHpL/TiiY+dX49rCeFNjsmLIrw/NLk6KC4+ciFsD55b1cFByufizoNN6xnv3cYu6KncCKZdycb
mtppJ6k8c7u7RkuPnAS/MxM0Ts+fYKWnp9YeH/k11U3hVcshdoW+I/rXvyW/Rm6XLqdW+vOa9e/e
HXgP1loXYz0RdW8vioEYOmcKumY7pTcqr6TcpJCorhqzGMbgz6/1m8uSao+IP+IYgYxye7wnBiQM
mRMLytmq3bG/D7IFOegTrL7tRz19IRCsDNqU0NrUbuarqtbpiBeNYDodLds/v5XfP7YAW4TdE9Wk
LsBUvP3YK5xZ2XAFd1Gq+vucozvtphRStgcJ9eXPr/X7tkAQJcNFHZkm5uP3SzPNyQF1RbLsLNFw
MBfIQ4k4t5gJ1hirWHjy5GnwOPEPFAMfvPZvWkwU+v56xRFG4tx/H0sqJy9i6sQ9P6R2cg8zXA89
cyyJOJSF3JLbSVLPnz+tab6/3/HS09E2sVzhetDfP2bGkCye2RjRdiBrhG8QwBG57qNeb4E9U9Nb
6TAeyWHWR8R/5JEFfWXUexpYHPE5EunHygP2G1Y68NNV0t07tzooc0my0kKbMqcc4K5hEmBtI2rF
MCrACIap3XfyhIys0D5yk7y/ho4Pw0QIz1kRNNw07/SsfT5xF7UJB3ikzt857yzVpsK1+Jnlvzq3
saOeWw8076acWdNKkVQoxny6Gd1qkGX7dTakEdENbmP9ahg06+sk4uyDHM1/9ybXwgO/Iv+g9X53
Q6MPL0vG3PuhroWxm4t0mL/oNXjWQO8nQ54wvw39tz9/17890FwablHToOZxTQ/3xdtXRb6kdzbE
n31TD+2Rzk9DZWY799Ro0XZhYH4FK3U8dDPDk42q1gOjEhbkdpQZ4Z/fyy9z8l/XWfI1AVmxvqy2
Uew/6yP/F7tfTAxhrTN+2kfED9mbGnXguZbSvHLyeBGXxjXL9Lxw5suveSIiY48DLxPHjrMTXmLB
FGPj44q3QpyM/nhB8MoQAw1ZZ5zHxqB1MxeS/6N3kmVcy6VzzXylWHau5cn2CAMdV30dJ3pyMGUT
XfwUAcfGXSRt42Yy0+6qROQgTrnNOnfKyL2PLs5Cgy2Uiv4ORH0FHyGlM2cyZ7AA7HEAJT8vUZyx
Lojv5ZMDSmZ+jpdMz27qrqKhO8HEPzdj6rtny+5s69rsETKlTqa7l5hbrQjsIcGPV2sDB2PkuO4X
gcc7CpVfOuoWaVsCpN0dcEZ0GGH3f/5KVi7cm63PZbsl3BXIPjcJK/67VXYu+op+46TvMR7oEYwB
v0k39D2xmcW6gGhltXj/gtbRvRHjU2JpCAILTwUkCgzFmWwuhean1bvxg1Lg/fLPOmxaAgzTioJA
Pv/OIIbNUwe+Fs/7peiTsO/jBmNqztMar07VDxYQNtJ31wH4Bl4UACMcbag/xPrnf7k16znTSkkA
1x7lmmhXAZhR30R1m/8sLa2ZtxamCKRcGeqwu8GX6sEfvNQ7DTQI45t5xJCyz4fY0b/G3sB5e3IQ
G93Rf0uu/RJZXRD78WifczRJxnOtVcX0GeR6S74CZfK0bRrZgcomw4wsX6VT7ssZFtJVVNNvx8jy
64LXQMCuFz2Kx2Dg6mdbMam42JO6pJkxP+bkxsOQxtN8kNIuli/CQP69Ua1tMdcDaGIc/Nyv9raG
pY1466p78o3Ie+1Ju0v3sSEA2cV05Sjsqn7WtnDayq9mGRt73XAj91QYMypcTFqRHrQ5viWM9hBN
qP0teYOEu3MYn1Nb7ZmIlUkok3lwmUfFg9wCLR2jL5Kh/d6l714EzlzWPyZLH6sdGqTOQ5fctJ/9
zsSQ0rba8LOpydtrSGsqfrBr0PEBXzuUT4xpzBbke2p8nqcUJjLlkNU9NrkTH0l+mcqjDQP13qob
l20tiuroaIloerFYWVniayzy4F+H4bNnVb46KqaHVsiUWj6tmxWAWBSmSUDUr9GRwZKA13Zhcv8k
Ik+nFZv282uFivKTVeSdeMlzDzm6lrRuBcQ0ivIMZzfcVoj8RsYQgpvlMtOQzINKqsndCA9v6Ra5
TdEiwIqGnS1KYLFlN9FXZPjDKQbpz6AFppfq0NPykjwt6PgEAbngDiy2Ua44/hWYzHuXA+sS6MZQ
PXsTfeCNIOaUfpbbRF/ZIBfCl0is1bJ9PQlna2ZIbw4Q9WfzAfMsjmNz6ceTbXTpUYza4m3R9Xn4
qBnXsZ4NWeMdCmhHZegknnydwNzSEjRizpEtNAdtgwCOuQPCtV6dWzagZDcRARNvNM6/9YG+hKjO
ydDEZ6JS5/ZEj11gyEoFETq1laTf+6zKGqzGCgacYaRlGeSdUTO9gHK+wBlf+BoSgqeREo9zZYaM
L+NbM0X8Tl/HKcA2WyqTW6105iawXFl+Ij6TPq5RTenZG3MA5RxvnVfCGWn040zxCPero/mm5Mez
sGZZ9W7okSOEiRftdqpF943Tv+uvnamZO6CU3+18ccwdZRRnHYHjPGhseyqC2S4bwYA4GUEeEWAK
1b6kfFJJRCZ8Bm745BJ9km+rfkRup5XVZ9/N5mOFjOAFTUl7dHOP2C08FLkNgxpeyrGy+AYBmBRo
LvHJeE1IysUaKWDXs7dhUmhdUtPx2aXHCiFw78gGpQ7+WIpv2AqnUWuTB9qxQ3cV9810rxtEQW3G
sjEuSDq1Lpx70VYXGpfwIsUiRHSvzCXxz9koM6I2eyY2mFgW87kydDpqMsVAuKGhxuWukC3iKTNi
kvA6ythp6+bTxPAKUh15Cm2U32pFkcyHeaK1hZAtM4m1jel0YOHBp7AB4d1zNYgSQ2jkx6xC/irn
EZEtL1WTzmoL9TK16ERr1R2q/fbJpkkmCOt1nPt0nNwusIh1Oi+re36jUyJYIbFMhD2RaaseFXKA
+uR5o00gWm48ldSkpGXNWrWEVZPF05H0tOKJntYahFovNgnFDGXKANtWBtPJXwHtJi0B1ZiwZYwq
fS7IABoPftmmz5gYsdBEZA61e7NYmocYEHAGtE1MrHxMEyvuioJ7m1/vfVFpmsYMhKLsse7ADME7
c6Ziu6D82S3ZVLZbAhVaHHamr0e7KgElj9rSzOa7nmBXfwum3b6tmpgRR2Un9b2MXAJ7Or1a5SEE
6znBOsvpNyVQmpT+vWn/aADK69uxXERzhLa+PCk3oQyxJHcqUQmL+1ggyEdugmQpC2nh40o0e42H
fFQM8OuZxOegzuE8zxGtUFIUfIdkjdyqA9EIBLmJ7rQ/3MShRprqFNAHonlxRwIHy0+V9NHXsmRW
Hwwgilh+PB+hY68cPCZztnxZIHsRy2135ifqtioL3BEawBFS2Kpn9/ErkXZBeMuUMEWkfWVq5mbS
ba3aJKYuCmIZaDJnE9NS1vFpSu6dWOYvnVqMu0Kv2+TgVhA4WbA0ONbxFBnOI4FiBoDpDkrQCf6C
hq/SjdmOmK49GnmFS39Ez1dvGXW6IaEmSRgXxtQ8dk1ijmHnVajSWaaYNtswCeF7zL693LaVHu80
H+FSsCx6mh7mnlIJNH1qEGHZWCWHU6YA5r4Ysfkpa/LcXWL3ibvLajIbgkSa9SuON4kgpmi4zkmL
JgK5DaFxSBLFFgsTgebwF3BXDjjDFjMl6Qd4X/uDuOdGp+VrEmfqzpMjDqNLmvTnRnrWhN56GI3b
yVw89wtxg1EW4P1lUwPlRG/LH6N2IxwEGCE5RPG9mWHmwQE+TvuO6kGykGPVAjTtZ1yRntanaIYl
vi2Y+137EgFQyKUdvlpzrkXFJifzTexSVgl+Rhk+DLxYK7admPCG6pOpS3bTtouOY6oV6TkpbeOL
oWa/PNK2x/9Fu77/kaPTqvBetJF+5+mlvRWDDw4PMVLSIQEzyIUzmvaxd9LcJl0VMdvOEAluj9kD
hIW+NV8dHn7J8KwgsTlnVf6B9jtLuYiW7e6VxMOBfLdKd3M6DQ8i0aMfRLT40yHiK90medl8yzko
Lrs2LetXEXuI/DqezDJoyAfQsCzUJXmveIsrFqecXphSqdBRe7B34cMgjykYMXYOG6Xa6Sw48jAN
NpZRHTStA8vTc/jlNAzQ69oswPV8AdcbMbvVplbsiFF1P/V5VsY74sVZxwrXkvy87hdfxDIryfbj
L5exzuFzAgOqjgWhemQGgW/dd31F/llbO+6liWBJBrqH4WEXLTaeySn1sPp5k4n0Wcv6DDRv08/L
HWa+Buig7OwiJMzNLsMuL2fm7ODyiUMGpPgydTHRd3NKQMg+m3LRcZ9LmvqLLtB29h73gR83n4wy
I+JdInz8MjZzsVAxOjZBEmuHKOE5S4N4bhiHl1k/oTujdVZtFr+d2h13Ck8QUUvTucyXebwwzmm/
AbjCeWBM+ujcEE5uk5+Zzsb1gqCOpYf0timsCCVNLlVfDd3GJdrqqzPGzmvLckKqiMqc+kwimXmL
GY4BD+bnPnfPWmVVExEn7ZSdvBTUZ5iXLNYXuBhNsyJOs2bLfkDmiqkMO7rmoV88dHPjtPVJlBVX
GjP4K6OZK+c8NBTzd3Ydk2tiJMA8T17FlxSuR2lkJIk3loGloyzbmVnnXKiSlzn0c91Gh5PV3pMW
TwlxJUQSepsKMIx3SOI8wQE8p4tGuQEMaDtrqHurjWBc418nEeeI0DANclEBtLfLTU4gWL3xrGjw
tlTV/XKgQI9I3iJBDN8/6AcjzEzUDeQBuI0WjuQVU8nomFWeGiQkzq4Y69Zg29I0K5Sm3V+BlNbK
U0lD89uiDyZt4KFNf0Qu3zVBI8nQX2oDmey5La3CvQF55I4/pRMRapoj4x+PVbbYd1qW2s6eikqy
6qNwm4iTQPtRbilt/GcjsasD8Yc6QZ0lZ9+wkEBvblOZeIwgRrNa87hN/namabjbbCfr40tqx352
X7jkbuxcVq/xqLwiTj4LzJirHbKx4m1KFCbhBYRijFcltNg1iqSP1ZMxxg3HcUmEb4UGGvSPKJJo
3DPEq+P7Ajw29oB2tIyBoY8r553rllGGxHAipIdIAwPbJVJMg6q/RaWCkF9Tt/BZO1paRVbfxT3g
/Z2Ad6cCSzG7usSKfumjTXTBHepHvO5LgjSA8jItn/Q5JhH7g9bd7z0kKn10LIYnXMuHovH2mFrF
qYM8IB72SNXqayAQXxsMfGrDzJggwHT6CM67Ns7+2rGBHML4Ao6IB7AD4tY7E73P4btQ8zzsszkf
H6SVpgSRatm9Svphx7QiGgK/Uk9wZoYr6t2PfOP/7uVpAAAXo3VEp/Ldxx08lw5zx1SCADHkS0Ot
gbiQtt19UXYiH3xDxj+LvkY5Vafyolnazz+3R96//jqxoT+CmJsLQX927Z78pStA+3TuOsxSe9o1
tbfBwUUXhnrsiPyp30LxaLeLV4+rGg9NPbVl+0HL7H1bYu2CMJ+h2DHoSpv2uwvQUE3oQN5ncGGo
yZFcxyctbfRHn49+8dxhfHbYiz/ovP+GTlhflVYQuDCXcSVl/tuPHWPNI3kqATWv5Q9MbNLTqKo+
MNGqpqFOJN8hzjzvnBnANQpk3/egJcoP+j+/XXooeM4veAIIY1JS1j//y6X3PNKfUATY+4QytD45
LlC3s040mAoAILbLuYUcVd0nrd29lH6s34BU6eXuz9//r8bxX+9/iiqgJqALmMOSF6a/uxJwWara
MJCJZ7Mz25yjIspvvWvU8tI5rRrvka2YIuhopzirR67/aVKJp7sCWFN/1WfSKK4KW5nabV75tfyp
+qbABJy6Ij7HtsiXAyXATECgT4YQGwqJmxE5KhOLd4IeyU5cFlytm4dt3iKLCbTeKPTzMnkIaidy
kdSusXU3OmTArEgKwUtVP6ET98xrLxswXjhJNMQHesAN4AsXPNWhEIOyg9ylC7Ibat8usJDjONxM
ml3pCsOwUz8yeJ+N7TCY5QvWUb3fqA75YNAADvtM+51EOhtqSnHOyylyPuiS/8YIEgaDZQAyjgUb
xxHWu0uuI6KdRa5wloF1DieUMbuo9pbQac30IUMIcnGKejoNdVkTplQbN9DknX3erLPzYSYwWm/q
w59vA+O3+4BBGAM4D/KloMsG+e3t3dgvTRWTGm3sfOnBeVI4zbRTX2WG9tDPJVwALxpxRqKjJFDb
8pdqOwgqo+uOfhnPCBGvw8NEQkV3RNY263vUOwbBwiNNjxe81fLBwzYfH4gNd5OtqrT2WRDzgNpz
mpynZnA8l9pVtI+a7IrsNGUogAtAue0uLvUlOtgm1oLN0JqQYCezQpwBJwPFSxnN1IYxbb8tsbjN
Gt2cj+KMXUNVJ7ofjn2nrGxqdoUNXfaT17txe6Ts7HXGN3Vi7zC6K23Ta5l3yeEf2iEoe+fRbJeu
QOjbTh3N8iGqnhtDEI8x9/bASReAR7erM9onJCuCBsC4TespMPqe9ODCMPvsdqZQFSeOPwy8AU8v
2Xaesm64cc2uooNYtd29nTU6GyrynPnoAgJyHwYDblasZRbiKfQZ7peYL+pBjbX1TWrO0JzlRPtl
myTw2pDAmlGyqxbGKyikJbrcxKyXZVcgL0uvVd8pDshy8T7boz07Qd7Ey73kwaqCGoiIG2bUBiRl
RRpdNeGUKuU8N/h4iDN8CogZGIYxJ/THa2fM/DoE00DHHD5kt+VbWKIQj+Gc76TjDd+aIrbJ6QC5
cpqMGFHskGRyN0xzRg6qHPgIyZC4KJjWgFwEArbc+FFpaFsJVj69GTMQN6daJyd27yAoGol0bGr1
A94p6v0NNwBsZmirPWgeBmEamc6dv55fDanxWrFb7NGvevNtk0u92ZAMKZ84klEII31BCSdzM5lu
Yum37r0x1MUJMZOBctxzCwI0+3TYI3qqjV1k5HGyr7TJcM44AfnQKZC49BqgQfSE1R0Guk9KUweS
ARpV2RnRq530+KGKWSEYU1AbT5LgJ3matQ4pk+ZW6qHM5UByoj7qwwe72PtSCcAhda+zht+s4SnW
Oy0BxHNyqtMlhq4FHC+e/O5u6Uh5oZxZjhU32n84x11fjzphhXrxfRji3YZFMToMo8nrWaVmfYJf
/GPG55IEKE6+J06nvv95TfptiMvrgcr2fIIj0C3AYH27JAnNbwogMbjhhINxRnTTTRL7uw4f5HNW
QpYBajUW58Ef642fKtvY9L5J5BjpQc+mG3/LhV5xQHbtUC0CxCzs6MwLqkilUeijlAuoh+pL3ozV
JcEWjd80tR///Bnej93Xj8AnME2P0Yvh6e9WVc5nUTLkUPfiCewLbgNjJ/BFha5Y6LmSkyr2Om3A
y4AtYf/nlzbXuedfd3b0OAQzuODX2Nhhsb2bxtb1gC5yINauSrHcIF/MAeRKVeEgi3Rn8K8rc8RP
hNwYqat0Y7QemsqWp6lvnSE0eyjgAUUjZCfJGRujnjWYBw6ZeBvAby0/3MLlXnMXGhM4PTnEEEhG
mMbOcwbEzHFraFdNKnywOfSfxs2fP91v9z5DAK4tqhGWIMN6X7Zo1RjFVT02uJPnLHTp9/yMM3iu
hoHRFCW6ln1Qp1rrOO7t5YQ0CMQeFRoVIzXz27sxhjUIfihu92rW6XpHMXEz3kAQIEVQyUZgdyo9
C9oR5d6MO5cEYAorK8QBZA1bvU/zObBrHYMJdA6fuY7blQ+VLOweBUKKaYDzGD5kkRDci+15BllR
DtOXmAjN+IiUiGZ9Wq9Rc5HUiXV2iEQWdtYfczQcP4hvjrdqnR6z+sqHX5f6P0oku2leq0999/ra
X31r/mv90R91Q4hUnPT//K83//X/zC5780Pyn79+Sfxah9/6b2/+g7EBY6a74bWb71/lUPzrBf7n
b/7//uH/ef31Wz7Pzes//vajHqp+/W0xgbVv4sUEp70/JJK9dt9T1Aj/+l3Hl3/8zVx/4F95ZKb1
dx0xjeCOMOAKmWu+hnqV/T/+Znh/B3i4mhf5M5fAg/+NI7Pdvxus1Uic+IO10qLykxAhk3/8zTb/
TiGOq51WKMxx8i3+kzgyw/2levi/tyvPPlU5EHMkdP56zHmv+Eo5yPgixgvjdtl4Ig1sdd/XzgkS
b/3Nqo3h0aRA2LBDY+2Yp6+kOGpBYvbdjSej6ALt3P5O8PVCEGXqHRl/JI9JRnXhDIt9IQ8Qr3Zi
C/FEOqncN0VUJWeq3erWN6EaKaAjP1Vs63c0SZ2jv/TaNRGx3b0mVXtN+rbawFMfbnUa+lcTut8H
uWhxAFMj2ypnIJaYXX6b9zgHO9/UvmR9a4frQfHYG3NJfwsF22bRp/bO49Dyye5AWFlkmn+vhTeQ
BZaqI1wKejNNiT16Vst56l3nQFqjeVnQImxrKridg376Ukt1xZ53G5vGNp7EfWFEtOxN41OETi1g
c8I+3E80ATIr+uZ7dEf12thOyEtRZJIptDTmy3+zdx7bdWvXtv0Vf8CFG9JaAKrYwI7cjCJFqYJG
kRJyzqjfL3s/9jp03J5Fildsx6VXuAXbxydhI6w05xh9BCPUDFw7Pib0TZVZxya36h1Z3XRbFvTO
Mjqyfb2S4f04l7eKgGcSodi57ulIbHMHAxuqzXH8XDTDfFHAj+TX9913GjbmLs6yfK8tOCayvFqB
JeP8TUsi9c7s8/oA1uYT3aDxC5FXBiAEU9mhAadmh3Fep3K1aE1xA4qerEdsX/djoc6+BRRhb5XK
8CmM29xtZBViNVGz8RjVIF1QCvYP+GYEe+kICGVo1s4VQTDPPdQsLeFMkrMZwfmWc1izUQIUVhc8
A6CMdpgguhvDqBwEv6Gyq4KemmxlXgklMD281tdW2z0qA+LxqDY246wLEFXmoUCkO5mYO0TUX6L2
fggr2pR02zZh2n+zjPhWYKnxpzQ9E2tbHXFoYTzKl2hLNEoJMWY5dQMIIgULTE6QaQVxjV02VMyQ
tlw+3A+6TeG9hZJ5odQtKoCurvgRLVYk3LDE8FqpfbBrq3/orSQ9aZGNmRizAwCikd2jzHF1oHDd
qkQGe+Ga+xUX/li/6DWSPeKcR9fQacNZ9TGg0LTB59f69VQqu0aOng1dwNWjIDiWfeRPtPDOjTP2
m9hhyyFbG928QfBnqNjP2qiY27I2Awi6EWheEFT99TyC3ZL0w+3C2cwWJQt1Vlwyb/CaC8PVcD+r
5rDNcM4ZnU5/eAH+VJf4nuBrHfXB+d402kHhQL2xku6kCTr3k8HitTZDztEwYRQS4XZgx+RTbT4N
Ojm5Sw+JgNbt4I9megIMoh2x32AoUNStaLR20xnQj9AbG5i9EdcOtnkDfLNzU6t+bpXm3howtGi2
uCmg725Ir07deQCb1Grm4luW8jRVTXqBlim5bcCeuQlCZ8+ioqwTwrWZCPRETiBncpfNsnEZCM3T
0pny1ES2CVxExdQtlE3aBeEVwYATRIboi46jZzdk2vhAf8nk7F/3d70uzp2trL58hW4pJDyYinQ5
foDBPTRmFJ9lOJkP4Fp0r8quOs4Inj3HUILwluDqGJ+xMpAdW6vIg+lvrqee+OTUyhaI2+R2pvJI
bDTU+SZdPLWJPgVL48kOunYx53siMtLWowloXdA4rR7M2Sg24JCesyi5EYXoqRWbLkEnZ8XQDpDp
H0iSy/HCJnyTXXXH4eOlmK0nq685hWXVpRVjIoYgDFK/DPZRFidHdhwmn7psMPJQwayVPD+T4oeC
waLLqC/0YwKq5c8G6J6LmNM0eEBiz5qkTL3CyEa/zGSIbsdqd30KTBP0g4qRtUB7UmkmNYAKO32b
TFjQUHqA8qlIsSdhfddg1EAZlojtFDnMhk4QeRzuLSp584jRNoRukRvfltFEJTMGOn3kYtqFiAdP
s9EsJ2dQotuZoK2vcUmwg2dFnXY5yLy5aoP4iKP0JtDrinN95sTb0FzOGVso4iAKwy00Gb1IJZV7
bXCSx1DE86XVtM13J83F94nXBs/DudGGxNxQZ5u+iUSxn+YqrQFv472OssXyspDQvjrERI/JZKiF
BsIpzO5yK37pOs3yzBI4I+Wo4qHsluG20vPsoZ1RaetyOUSY+ci41osbBUouNWMYwLixFvmoTLBL
ivUcXU1fZ6u4D3KCutlY0/NmGrgc6vSZ2j9bcXxWm1qxMg9OKKcRqh/6UxXFONR6hYIJdnUy6gst
oLkSG6EBmjezgBfhJ78tFglraxWa4l+aFfNgK5PyxRiq4oLtR2p7KdWHT6aqQPiIi6oH36Toe2cR
xTU0keHgOGlJNFapeK2ZIPPT41wvwHoPzYWRwP7dwPrQ76uCRWqI0cL7cd4P33rVBsgVsPfea2ld
PaC7E59MVC0V1YVogX2UFdLZo7dSnmqMYLeDrjd3imEXt3oVtXdsRTBfjAVEGwlCs81DZOdgqFxk
t4glHTFdEVm0nPGD9ccozSqqAUt6j+bqoaQS77LklSenmoxjvDTTE8+DFN9F1uX3eQGxURMy+CPk
b5q9LG6Ne2uewgE2hs4MOYQkm2iNQZVyV1KY3UxtMdzqvfBrW6C/cNTYCwPnLklwYSTqJS3eWwUv
68Eogw0aoGQLUvlezlnwI25GuZ0NBRHavMvEi21DXVatXWcOWIhh3+hkT5OEEUHKQ1DnoMmJsxJL
aYpmc0jGg6kNT/agIFLKmSjAICrVt3W7eDLwUl7nISF27rQE7caOrB53QPmEUUHxZngr6+d7FnW/
cyzG6BizfjndsFOWUNybWj96bCOMs5oxHRPwFG4LuCeoEBdfU632Zkg0eY/Njb1biADyLiEf17ex
Zl5HYdE+xU0PxrBnmQnoAPkk2sJdgRxxiATA1dhg9xd2FekAzii/S6v9NmfWco/zfuTh5M2uUnvz
RSA48Nl7taygwMT6hk1aW2snUQLkBGJJcz2oGw9H/G4sl36H5vUblaYHx+h6r2lFcVk6DUHkSc2s
jnDvSxbEe+JndzrjUijFRWiXOz2gnhs7xeQuuqk+xLxjvLGkY5xYhIrvQ0LsYL6Azlr0Ktyp6OsN
N8mS8KVu0ydLsZsrnZDchL7nhUFY+q2oLFJVTT265qipf6mbYTgVyMDuKS0ZV2PftXuZzQWnZELq
q3ECaJ51yfNQOIE/tMiBltQw7tEqYkM2itr+YeRkFbi6qOVOr9jOorr1hJnDPEViIIerOTyqaV96
Rb4TozWy6kmYkGTUJUqUXYdlEx2XUm/gznY2ioEkvEKd2ud+vCAKsPRe8bQw6H1QCuJQ6PFND5Lz
szAi7OF4kN1a4HB3Yyqz95Yt2xJaadur1MpniG9JFBt0rqFhJ6jDBLosJaFmlO4NpfMtLbhzsovY
XmrO8BO23rBb6l2f2JDUUBnjxs0IZErNtt1XeXRC19QdwfwYJ/wsNSzLeN4DKM8PTVP1h6W39M84
NXNomgv1GkXHiLARsYQ5lte0i+0FSBJcZsh5nI1amLUiQDTcwrRZVAyQvh4HqG/NCZyvuUDBcK3B
ShmlpsLmjIAM4Avrdx4j8/naQFz0kS7g/i7Kx5FQRr6PmUgvjw8fKBKHcHSGBVAanrLm6W0RgKNe
AqQ8aWOqnDwiw28mtIw0zZFfuDWYajSbCuU0xbJC1HBzYcP8gQdYtXjD3AxDomtWS/95bFA91bYR
IxCTzSwAcvXqpyJMdZ0LwZ9xFwIzNQ+QRcCDU+0HrWshGEVl7QeVYX1Cw4N8qyPK4nZKjHwHn8Xa
UpMBdDZjtV4ZRgZvPtc3Q2UbdCpiaD1tmc6QS1FiSCPJr5j/oRaGbOTaDrXtkuXxVaDU8dYIRfOk
o3qQrpKk5Q8dWgWoNdyrXShH7Iv1p6EtsUEBiMTiVrDRMDt2cxjt9Y0OBYO8vL1YZnmRC9YkI23y
SyjIzTEpquyTzjGAiYlDHQsIWgmDHzBSEf7K0+kPdZTCTB8yuSlbwoqryhIX1IS/4G8WyKk6aBhO
H4u90Ibl0OcBUx4u9+Jq7okMWPv0cOlCZ9M1CVsVZLZHjcX5WHdy2WVKjpUELsZpVEDmKRSjtn1r
qyew9IqfBw3hzAngnESYih8RzKWA00ZkC/FCHFCALuBlWoDGaAK8ysrnPX+KBZXuFwevdky1z3Ic
ltTjwHqr1s43eKKlq8+k9Q14oLouD32lq7ON1Dkn51S8LDdacfx5Z85XkU03i/4VcXUgaE+DRJ5y
t0TG7diYRxtVot9J7ZoDw9feeTEwEeoJ1JJ+dA4xZN5div6N6NzbkhOfOxijc3SovZNUacYHvo+U
cMKxe+SHfgmGAuZYV37GcOwQLpt0TzI1v49wHqFry82C4VDLly0RGuepnhRQAlXutlb0wxCMCAUQ
IAp9nQODA6XCSvLPk11ZF5PZPzitohP6g/3dyYNzQ2dtw/E+u2wMrBNamNn7Zcbd43EuFmf6eSia
+X9FKqb7Dt82FK9kjUdW+IgnK2B3SAZwQSSBwq63XRIsBX2xQ2yFg0XPcN6lW8iA4q5ZcmWrgJTe
1Zr4MoBpeGQiTPfEN34l+xjgHKpxm5uO6U6pBe7QSi/FjldfegFwg30XpJ9GJINQDpKY7YXTcVbg
QO/q7JBuyyBQUC8vAa12/DbZjiyrJPFrdbA2oVoGnhbIZMc/SO/bme7iZHmGyNh5YHPW5IkEpdlQ
Bdfoqzjv1NaDgZi0RIMWJAfTSfpvCRJAeGId2lKGjm9UANacBAO5PimXljU4tzrZTfGmCexzzcHI
7rszfrfsCkc82Vk1JvsaEcxWdqYvBNrx0aoBxxir3qadz7TJMtcRbDDr7tKpnWcgzpLNTzEAc2v9
SdFPRlzDVpC14812fd9DL2mUEml7LRDqae2XrpPjnkMl36vgddQOWLB6kMMeMxwanoQFaQwv6ZGY
RziCC8in7OtiqvRljMGii8sBlMOLuulzMhzq+FJXmvCA/se1Kv4dqLt3aEMjV5ubChUqodkJPPdY
al4lZjY8qmazAeHqQ6s9xV0DCXTWvyaitsGqAm+FhuFVODI3DnUln7dnsCPOTBchUkfIXZ2CHVxu
UIbf1Vp9qJHCI8ueHQ/8OJOwqRF5EJoXrLduoAR3qf6NFhciGVXMWxpo8Tcw9chh2+CYDdZXqx1O
QNf8WsPhMDYsxmWq3bFW4GDO+uoIAIAyRaFzxhrNUwCK8ACqa6/LINwIM9gOTYd4kn5k17hwiuc9
DUjVDUbod5rGhBMWxSGi3repO3xBq/n7ppEmVAdY9GS7VbMnk/bz6Ij+qk0L1S1i+9ExmVWIE9+l
QY9IOg3O4Cn1fRUgV52XUHeNvL2HELAlM+iizJsXmBWWr5aAGSDwBzusA8uxaOtHQyuam7y1PnUB
kCvayuxjR6fbAZ8bLjPqBahToYWadXvgiA73HQCtB30pBOoQSlqcEjFAAucUBOaNA/eNuVTRvnF8
+4bP76dDVj9UGRRrvV08YgkDN6QEA5Vn8PO0YjyFCIiNQZ0A4Amxichw3ygsz7Qj1IMm+QPwM/EJ
F8YVnCnXcMI5dJuc4h9CYy8xpXqushwWs5HcT4FxqbahiqmNMIKU9AEm4oYjPZpRMHt59ByTgdG7
yGnEU2jE5F5HxV2lT0+dIWs3zwHNp0XOMwohzsTVBGYgoYrRgJBZtd5uVQRQLjTlVpf1MayBHgV4
ozYlZrEwo6IHRzFGc8fuFRPUXpa4txGyfdFYeK5IUD0jiuIXzV7SkZuSqulpLIrPfaMle0Wq8VYK
GHeanfPZ9P7IjHKpI38mM0TTir0x8ZVHeeDs0CLesPFQfdk7kHWNlSFtTR4j/TjNBtNIyQGzZ4C6
bAF/RGzKvttz9GzEJU2edKZ3j9zTZYqCzgkx6wqI7J70Ek6noRPvakxYMBq7WwFgXyI538yB6G7B
UdFDyx6R3NcH5OP5BvhDxE+7UJXqRhZyh1hB/rAD9slxgBhh+QJ3U7LH5ICx5CZ6XgoWLmeeBtGl
+dgJPfzqOEO4sRY81Xp2UQ3RM+yQEB8iz81iS/ao5Tz4oQ1JiRCbRRuGG5KiTjoiF7PKEOCnot90
k0HNIN5UEUFkoVUUn0zgQrvJnE5t2NosHPO4XWbjqU7lMQ+6Cy34Cke3dI0p/p7Bxdko6xdoDhQr
CcbRGhrLLpCZ7iR6NLmNbaSnJZI308DrAkfnBy3SxSUnf4LcT5/QQpbaNAk5cha+DklF5p9g+R+0
FCtDmXHuy7KETvPUzZzpdWc27mVk/ECcrF1EswZmKRLGVolkcwG+Eppn+1Wth0cFNp0TJpihmvoF
68KwhWuYbXrOgr6+gGuNAOFFyKeLb6yzmFIEgBzDaPZpMX2ZUOB4UTcVXlN/b+B0anK6pAgNVTp7
7tvpUUcc7XaSNr7MI2OPvi85x6DLLrRaF5+WkMkdwi5fi/kZzeBTqQ8GZP5zny/9vq7C57TMF8hQ
6nSx5jV6fTJlW+rfbFto3FvDhRarp7FnMZnaGblcA8i1oiGeQ3bvZ9+JUhIlOhINHUwYW2wI6hfU
bS6yXeHThG330HqhQX9vS7/l+6+naxpuAGCbnZ7+mJeHXv0ylLoXszYuaQZeyki/z6LY2qBSthWi
lGssjcTS4Ud3Qa0PlLCiz22SKYdQkQvf44XFbP5JVczFLQwle4l6nUShwlCPlt4sN5Qz0Y8rHR4B
Fa/WUinFke1ocDEysjBp3FlJcNkpctxhxorP8HWrTdVO92PADl1EpygMmfthTUMUh85Py+BRN/N9
v2DYKRe8e2aaZGce/7RVemLUewJbmOeKT40zMVNVsn/slUfsLlt9niBAW9JVjRxQ9yrWnPEs3ZlI
M7zR1o+hthxSRuKOLcmzVGIfPNVJbfQNrfgXfCGXyLqCLcejF8RXO72ssaOgn1LKcJc5IU8M4Umu
4yBypK/gyHETILCYzpejXIRNGibt9cVSdzBWtFM0id4vtcr8PLNRgmyDu84Es7Fpoxa72KIuiE5K
ez8FbbXlOJWx0a7aG31IlENMxwC9T1ZQvZUkETu2+b0lGm6muqJN07Nh8XMsGARfUgY7B5Bks4x3
cyj2MuYjxPOT7fo4PWio3DtWXHJE3dj6UqUdnVX+yV72x3CM5vNCp2hbgQUdSLjqYmujzlRUKIuT
CMj5Lu+ve8vYzk5y1/TJ4jVFmH9tu/iUBAq1r/G270QNq4pgoqhp7wt2TfHMvrlp6mGT08U/gjQa
vAIFrzrE1vOUEUUr2UrMaqvsEqsWp0ayUlEEa04m8vlwBOEgSwoItcVAcGrzVFOYNVj14rJ0sZhK
lZWxKKGoigIHl1z0ucdnT1DhWv6rztPSNKeUBF/qJiOTykB1DhxDe6ZA+qOsCoJQAlxIAKdmy19a
rb0CVSB9zG9wvU2WSYMT135GKwtxavlk4e7eE9VcI9XXcOtUGvseU7NHTChj58qmdM5tPfTksiQO
47oge4GuRpBtai2x7vH9iM3YgyEo2U4dBivB9LTUMlqReX1xDjQYZlADhtBX685GN8vRGXzf7HE5
5zqh9v5NgRrL7o7Up41aAvWyoGP37lKqT9BZL5RcrgTg+ICNI/qsC0i3g8M0D0QeOJQJDEOf6JAH
UJz9WRvuOtbl77xckjEKe0ywGSJFzZFIf1ZI4X7BokPaTRBk0XcMMzGnSSpidg+pcuFBPouW+NoI
pudTEy9yJ4tufCyx2jyk1J43WWmA+E+rjFQCivt1vBGUQ2PjC5Jh7bzKZneotoq7nonwCprufb50
wcWE3uwGx4v8NqhtjaeDc4JHZkTlzb0RPXRJiWApJcfnsqjz9Jx1XbrVYJZuEk3E53nsq8feWpwj
ITnBSn9o2dVmnWe0gX4upoZ4tKV4CuvmGrZK60UqtSQiypRD1CbWJR9Ev0WxGVe8MLW8Y9tXnfo4
F1/AyYBxj0Q4Pkz4Ho497hTqTIF5NVc9fsnUGdWjg0PshJN2uUOPFl9IvEHsOzDEstTq4ZWVsR/O
ylDuusy2CW5t7M+jOTUvg0COnwd2uS0DOftjo8L5WRLTRd/AsjguXh7m2q2Z2mQC61X7WKDqvUBx
Wp7KeAleGjATcGHdItQkdcTG5KvOi5fRopBtrraramnvO5IwmW6UcHnpYwwxSqwFO0qlxqnEJtWm
yhNGnICTkez2eq72N6Rg4INdwF1Cn8p2U4rdQ7ZOc2oDrKhzzeYibQnjAsgGRT7LJxJD2Bexx6v1
4DoG4bZXUYWftLC3NliPCnYIFoIKHsARzGu+p8TQTZD5sW7iP05vG074/n+ZDOQmt6neLskAdGFw
ilOwhiI00xL6RhjagNfCiCnGbK7/V47Rzau6QkMMjc7nfxZkEMH3/R/lj3+cn17JOP71z/2ly1DM
f6KjAJCBoBVBP/mgyOL+Embwl2yKSpAZ8Jdju0c3/P+kGcL8J9QqvABUw01bGjpqqX9JM/hLKhAw
YA4WgBqEaNrfkWasorV/6zIEPCIU92jCOJDJVUy3qrZ+UX035VjiTA4VGB1kn3fB09RU63EeD0lX
xuIGKgf+JjybiMPFB6Ip8VrD9PPiqOxxOlCi5FbeqqZUaN+5PlJFLStmup4yOmEUC0YkxKfE0tWk
url0N7pjjgPmRuk5/MR9rO0ydWyPmPFSeN7oGX+eYJyV+JedupE/qQr1cZhp40cRANkTT5duKn4L
Ws4po0zLp+dxVMrJIyLNdHM4DH7YiO5zo+ogne0k7/b5HOsvsTaMhAG1xhBtYWiGrqnEeunjAa6o
ZxCyFgSRc5PPefy1W/CPuqFC44nO/jg9rC1fqWTiiTCwmKQZ+gk0ninER+uavGwa8OE/5k4TZ1uM
zr9CVv+WSOp/lD69Ekj9UUr1/6FIagVWgc8gxJUxwGgCivenMfp//jt7Kl7+wVDlf9pfxVPv/ov+
JabS/qkRO7i6YCAF4fT/t5jKYTgbK1aMz5V4d4kAqyibVTIl1X8KSHdCInDSNCxgvwxZ558rjmw1
NkDWIKbO+DtD9rXWkAELhtlcr2+BzXBwqbwesiaAIC0eYvJ7y8lxu74nvKiTxzppBjcwAYz98ryu
/5oL/kG82nUJrbjlPl7NEH9dDpEtT5reDMnGbzSjnaxNWzjRgtFUi/yqtHV3WIvxjZojxUz0j5Jt
X89If11vFdkaJJoYAm3j69tLW0M4NRFBnqXwX+OodWfUJYizsgnKattmlNHKuTs4dKm3jr5o+z/f
72ud6l/XdwQTksUvAEX4Rqea5swwNi0RT0aVPNRqrTAdiewDOez6kv497/68iq5yGDLBlZkI9t5e
pQkrOAfgtvVqLPAStuW2L2S1yQmH/kCX/c4DZWq1+WQEXwya0dcPtKnahDTHmXoYIX77zlEWPxe1
44L7zOBeRhqyWjzo3UhSLAeR8oM7XZWHv92qzqDhs0d/yA95fX2TeKYCe9+Cv7deUL6wxbuV/CSD
IDgGGxtEmrU1p6PEVesqOedmtNCIL4HJuxgzortJjlSdsDim98tYkhIUDtSrvbxXwmsarvMLrjjr
Wa3y+KNv8afx6u1r0umxYgXj6VH9ev3bsQVHfc7W0kvyyvFlBE4ZBEfoO4mtXOcTq+SkKueAvCPW
mgS/7JCgL0T/u29LhQq6E8V73e7JN6DIf/jzh7p+Im9/G2Jj7DuqIVWqFq9/G95jUEIBEYAK0SI4
ZKxqR6uSnn4wYLSwGmAINDmaWp+Of77wOzMC/jDAIjoTocNs/PrCJc5njn4GucK0r7YWhmfKZiMh
hsP0og7t3Z+v9ttI4d7QNqJohawFke/NbbZ5OTrENpveEo9iW+gNmoRAUtkEmr3586V+G/rrpQCb
CYHOH5X6m0FJn6Ul2mIxvbJCMBXYy1U/1PkH92O9fW1cBNCSUKUK3gSz3+unt6zJVU2EAnHqwBzO
Wlf7uIteHKqxECCaZbMs5K78+cZ+e2PrNU2Vq3GDlmWsf/2XXZ6i9W0yNJBHhjIYr8ciq8+DSUnH
SRuOK4SOfPrz9d5A0Jje1guyfzYdxMNQst6M+ZyoS7OWXDDOUwTkVZESTxTGnkYgt9fN6ZcWh9Kp
l3V3R9xNs4fLY/iKKNL9f/JD+HjA0Bpkzr/lzwoJSnyyFZOkJGXZY0iuz9TODRrCyOhyrcqPSg8l
NGzhYyxiqg/wJPGS0fj84Jf8/to1E58dmwrMFxpj9vUrkFVFmEGeCq+qUQzLmLTuErG9bdJIIiGv
ImpKDz+aen+bInCISdTbqLwNtOHWm/dOb5JjpuWgdlUQ+5AfiJSRajftI6DN5Hn5xmgWO4gS/Aab
Ako+MSmTobM1IsjRsC2K/TCu6eKWcWnUdXNyZAgMxhHdBx/MO0+HvFFk45KjEGeRN1NKX5uFpASs
en2f3UqoAzdgyPPbrJJfyi5uIKRldvTBNX9bl+CPmuymfj4cHQ7l6zdiyjgELq+pXpnW9Qkam+Iy
y8Zeyaz6CQ7mM6RAwwcgFCD3K/MP5hrtnXcDKZCZhm/CgI/2ZlmWeol1HXUA9ZQWwshIZ1TklelO
uQmWm1yZlV+r+bGdOnSRSwDi0Il2s4osRQLX8cXU6tu+onjVgNEG7UyMBoZHWEAVEpM/D6N3HxW8
1nUAobkU6+v7Zf6Y55LY5mFRPZxxDm1FpblcSupk9EgqLy3jQx3am5zjMlvF9ANU3LvPyeGzYL3B
dinW9eGXa1uxE2tjy2vqura/pPGI62Sam2NFWcZdUa3bkIXwE2Hhxgd3/fvKwwfyy5XfjJ62mnu9
qymX9mOT+rbB9qwvhsRXivnpz8/3vc+fRU6yHrDt5GDz+h6hi+RavfSqh1yDxNmmYjsxWbYfElm1
Ixo9PtLnNT/4At97qb9e9M3toZpzusLiojEpAjvNrEg+DIrnRTWvZWXR3k7n2kOyaNGQqv7uFoKx
Jwxb5XhFJUN/iznoe6uljcx4L9FsezVTywUYhuKQFmjHCzUWH3xE771KLOUmEFaszpwgXj/guR3J
IoFl6pl5Ya1VgBSMn/xmsWX9oKjxztLHra2nQ8BKOsP7zflFoctTNiz/iOnyzovTkOp9MdQcXcx8
58zQsWvK87vJHsjfVFAnJk5v+YUa6R88Y83kpl5tENeHvBI9VHutPtlvXrAw1bws4DrRVaRfghpL
bGghYDks0sy3ysq+UvqBLPW8N33iBgPXmVGNxTNwEQhW6tbUu+mIG189/Plr/2nefvvDpMQSBOmC
nZ3xZuYFVEhkhoP8bAAvRZNWR+pc3egkr7pEWi90QPIRkUIsMAIHwWZu6sbHHp17hWaM/p9/zHtD
T+IMZ3PAZhryw+svA6SzxIEzrFBwbdiy2Q79SlYrf0CxbiJAB1cB2SMffCTvDT3mYonBHdCHMNc3
98ucBkYCJzB2CpJqoK0BuLb3kohmhaxqV6hZDL2NBmXf9AqtjC7d/fmWtfXFv33+Fgcy08A3yPr3
5vnb8cKRxGY0gBCUBwp01YWmQn0ySRJ1wU5FvsiGaVOsZ7TQGptjZwTTJX/bQsnaGamlVdV2qDJ5
kK1ZkShWJR/MTe+NV0to/DghOdy8fUB5KpuJ7EMoO9CINthg4q2JrwJ7d+dc/flpvPcwqLPihONi
zBFv5l7dkrIltILxqqXi++BkZGhaWbepB2APc2PLDz6439cznXmBjRn1YKIRnDdbnZHZf06lpdH+
igKsKGq1UZtiOgQAZsh9086OLDZZq4UPf77P32cDrrvuDHiiDue29Xf98s3h4pH1UnJQFbMe36Ix
KzcD2OoPvq3fv2yuQnYRSTgkVvD2Xl9Fr5UKFZLQkDIK69quJPE8Rk+4LM7SQ5DOKMPKKN9XIngB
o2l/MM3//i7Xq7PXZ2PHnurtu+wHcrlKeBmeo5CMGVnA/KLUDu+zgs1BWCfKB+P498lDh7BMGjKn
Kzb3Pz3PvzzTUcuEg5OAlFDyX/26jhxXIFdll53D/oOrTH80Nvd//0VSeVwPExTk5NuThBHoTZ6s
F1ULczyH7Nq8NsXp9+er/D4CmRo0lUMjY4NV881n2gsD6VZBJpLDEcEHMmrRvpp79NboVP+TS1kr
NGDdD7xdMQ2MA1hruKGoIkhJy6thNy1qB33o7xcz1y6D4ABmMNB1vCevP882pM9sZjMdXhX7wJil
34jgCL1YdhTAZuRB/8Gd4clcASbUm9d20q9jbpEB1FcBThWqS7Jpa46gupOEGx0FzweXemffoaty
fV0o3dhDvv0WcValjSEG4g+LPt2OQTn4ka2wpdTs2Z0JrPEW2yEBtCgrb4Uju7KaddC+CqTdP9/1
hz/l7ZSqVLWTd0hm2pEMz8Gu7E3I8r01OpLgbQVSXBeG0mV5jB8BFqDDzEndIXlXfPBQ3huflkYR
EcQ0k9HbuXZgKQMUlGqeNenJ3k4k4YtXS2TjPUDejeiv+GjYvDcDsbBrkv/Qonu7k1dCras6imZe
BaDUTxOp+62Bs1KtoruAEOoPFpP3btAhOwJ0EzVzXv7rDwziyaQRC8t0O8fxwVBBzOcZjLC8L25E
Co1kUuOP0gzeW8DYQ1MMpWOJpePNzIBuNi2oX60LyYziHO3zcc0n2ZUg525oTgwujQLC/2r69X/+
sN59uBLCAgRttmpvgznqyOhNUREEmFQ6epC+mf181ArwLmXk8zI/GlPvzYGOvdYAsMKzT3tTsxk7
uD+jwtM1gjbxiVoT21gU0Za8d/2DOfAnSO71nkznwMCOwOSx6tTpX79JI1CJxStixkyrTOeqqw8d
8SPkiMWOl9f4hRV0xJh+Dk6mOee5Up0LJAz3ql0p7IpQ+XPGsW9kOGLgZAl0Iw0hwyKqrbFMyX7U
s2CnZqX0BiO+B2lu7FURafe6skRkiaAHER063gJH3Y7Ur9U659AraCkWkXc/HuIksg65vjQnMdoL
3kB8QCFcv+2fX/A7D5wMGn1NllCBkL09pg1DoafExnH6HXNAHSQD3lDlIBuxDj9KO/kZrPLbA//3
td4uo6RrqlUYAXIcWkO5yJ25R/OJazbOSdudEiQcztJ228rABB0EhtiiDEWelKTZgSoiKv7a6MnC
qxrIpAOOAdx+/M5BfvBI3vnmeSTIMw0eigDV8Pq7wPrWpFXFWWnkOz3a2fKpQRj90NE8Y35flvjv
jzFanzBpyIywERW9uR6+IiUd1w2cQ87TTa6O3b4NHLFtehznZj2mH8xg775yKpOCsgd3+VYDoISF
7XRS0by20cJzMmfVRqGojI8NFfWfv66fk+/bV868BdyWjTDJIOsW+ZftmmImIwHDVDzyJu8elihA
yRothnKLR3ZcqcxRfA3Qybp2OvUW4vLgIbGJ90ZAiHac1dVjRfJlVOvfk77Vzs3ktBifW7h+mwhV
OJ9JF7XGsaomBzFRSYJGWXU+ZNLGUyanGzccMSd0ZznukQ3UuVGgTQwGHdxXAUKbjEzrAXWPvmzq
KBBHrFKTtdHAvODxXdrxenJALDtZgedXDkZ/V1tUS1wqptZlyJ7cBL6VRVcwzUGT4SaWTyIzgOHM
wtBA4Ikyq3caimWxjbDs4aEhVI4ggDlEuCistPviBFn6QxvKnt5EH1a72oydz0pk2J/tsRtvRaL3
l1Yh58ecICukmKoOIUb0pc6a3umfc049GRYC8X+5O5slt5Fsv78Kw5t7b4RZQwIEQS58I8RP1afU
qpKmuzcMVBUbAAkCID4Igg5HeOOH8NqrWXjnpXf9Jn4S/5IsqJkgRJQKuNOKroiZmJI0mYnMkyfP
x//8DzQG6swP1SHtnKNfk8V6fQ/vc3uSrBX+bzD0dQCN6f4v/dRuf4pibL1BAq0P8aBda+y2t6k7
jLoqMKeVaYXPphaDnyBeTxuETqfDNQ1xPqa+SRejEtkveE0JAqCF4UpR9dPUDDYEpe0hoUYyMkCb
uz+vHdHzMV63Rc8eF4RyqJbMWST/wIm5bjCjtJhAlkmTV6G30phTpUL00kVyByqtHMbhFqjdefkv
nAqgTa+LLYpZlXu4tfV61lM2EUG3GFXi+q1wSidI7+fdjsM5P1VBiAEqMHQWDKYknfg++bMUq+UC
edy0RmF/CdU0nUSvWyuLmhGzfxN6evwhWq3gqWv11pM+XXbHgZr24bK3tasUA3FIy2E6LTrq7jLZ
UUE5U0r5qIrOmmqqjkAZEAXpC717pAt2vXCrtCD1GM3MlTcCNO5AKUVZjBdFVCvQ4+NmQ3vNkl0R
CiangARshDp0cAWwpeUOO4k7MMlQZQTTAcjAwQ7dM6ZdaTCyaB/5tHIWFDb76mL5WevBDjLorLbm
Z9j0t1/o7j27T9YOJV42hbof4S1vuyWrE0i0k9XBc0uMv4VtRWZZ3pKVEkFEQreR0XJnx5BO08yX
0qY27TIGlrrtXcdJu/3zEm9eEFCr4CKaW2dxZ9EIClKZnmL/7Fp+QKmBu7ox7S5AKBOs6x1gSApz
dD38xepo/Z/8nWUDj8VQeVw3Q/3z1rc7z7GaBt2Szyl4OBXyjy0AMoQiVDWn7LUeKshdbYmxUSw7
0e3019CPO8Ntj9KXfqgp0/NnWyBPCl0EwOGS76QNSy6mhhSAh17ReZ2Oo52xo2/XsAa2qCWZWd2P
1JkLpgSu9flJC2400VMSutSoERHoi78/EuJg19us4bvB24CWi3itF1I92u9fRpRQlUxVELTFiSLM
ARoKE5xEnTyXrq+9zc7mA4HEANBOTX88g30NDu2IQqmmMqOVezgb95Mdnuaqd71NoLtrrtMFJW3e
tuRwC8JMe48Op040rMtbKYuQyuCZRitHy4UhJSTcM6Dganfl2y5EBK3Evd70FpBNWQlN7OG5Lpn+
FBfSRbZaOm0xVJAQmqrIm5HoC02JLAK4atDVn1c0Yb/fdXYaMN9kOaWPFK2IIKwbwHwffO7BtHDv
73xSVpCXDFSrmwyoGoErlsId0IWttET5Fkk+13cPtwHOkBfF3ZY6RSDfFNKv1m1oEBa3nWA7pSza
unJgpSt5wIq8fRBxUIyR8uAk8koNqgXI/lJiKttw5o/IlykD6rHWEAOt6D5sQYzpE0ca6BEMlIRC
3DWspkQjzZLXrUC3AtQRgDHiLaAPckeiaD58U6QQRqa44RT4KAM72SglwbcCwVPxUHjVqL0QNMny
wXd16AZCCGRHmtNt/+SlCqXa9AkYOJtoO4F8zR1RORFcutRBXMbrxCn5yKLp6atGVpK8Dk07c9OT
KbIcOmGr1BcSlZvRs5WmgLDtL2ar5aQDXcGoDyPBcOGsH3xLb348r26KxF5ElgQ/NNk7IGXy10O4
o7fsmEidTaOTgbN2utdxayPKemmYHW166XuRFSAcue2BkqVKS9OhMY5nuJYL+qQAIqaTkGprn3p+
4pdsTYECxoVQeFaJbmNI5RQwnTd29AxQlVFK1S+toZX2xwDz5FINSSstVdrZprtdWYSgaFKyKAAg
EX9CwDmluI0VoFBdOCtMalKDYHmnxu5uQvmA/d6hEft1GpUl9cSIORNCxcxF5+GfgRnPzQg7iuDI
YsZ+ovZB7rmLidLawuizCtY3FnyNIr0Iw5dqraa7tAnT9aK/fVj2A8PpQ4nQ1KgXPS8VBepGpX6a
YLRAkRP1koXCWblduK1ARFPiCL0OfG7T5sb/HPoBbCMrCifPT1fw5uEOw1jYxS8mZJwLyixNAl4q
lFkju03R+cLX8JFibMkuDeLK1LwYK7/Z4HUJy/SB24LXkj9N4745Zt9RR6SPo2tb88mZQPs7TLZt
KuM2cJx5CbSki6BJtJpSnEvf6rol2rxIxLDIwG2ywUAvcm+8bWp0hQEJD+Oxu+bee/B+7PTPbovy
YWp5KeleeI/nt7hwSpBKApfChcrHvRZt26Pr2hYlt7OiO7cNc3N3Fuy7THkjQC0pHI1Jv8w9KdQu
aBYBFKV7JmBVebe9oEPbsvYMQVqqs8u1s/THy23cvV7P0t20t7bbtEz1emO12wFEP4sWvckOIB2l
+y4cZyk17y0KtMeJqlPTDWf6G8Sc1x7Fx8sPCL0jry5ydr1OSPnqqJPSbKzXpxhHpwMHdIzQVNB4
pV9208WAeeEDtAalJxU/BCxyCg1RCDs7QdjCKfQo8CUu0KVH5oSaJ386U/05vDXbq6VJrbq/9MJL
GBD7MH/3XGq2NBp3zswB1mFyeV42iq4fKQZqWUgMicyXvA2an8QuTjFwTECLu5kCfCx00lGkq2Xd
S4ukEPsOkKkuKJfzvPRmP4SkDqzeaN009Ru9A9vbxtwJYqvtagR7QeuaovoyzE/RpCB5yNUIbFYn
/74vgCjbZifqjGDnT+BIN6e7CB6QPnUswCi8ByBKD9+/oeDedFQ5TKydfFBq2944CzdYwG9o6s4w
gS9iGNMWdwAr/K5EdRZgzrBYSOtp7T4pEbLe8uHZqmVq7SChzHvZUn/tmhv7vdbqX8cLE0ZRP0ax
rfrwueNyTik7U4b0HNvCAJq2BItydN1Z0IAIQLx/6WPYjt1d2wH0S2w6hQr4/K4UGToYlCDwRU8M
nnN5pQszNOlvHKmjXjPVSYubhhu3gysrgEJ2tlkur2Jttxm0Pas9BhynlMwu9iF/9QDL9jsURfHW
5uPQFMe6semZHWxJ+PxpeAIYI2xtPm3j0J8SXWzdtlaLh25vm77hdvXxrRBBEiskDeXPtmCbhePd
YWJLIyjS6pnX+raZjHAcordMRe91Hd+Y8gA9p8860EhYszWSHs4o6e21NvCBW0o67q1hNTl/mPvc
48l+9gnu8kU9UbiS+yxalreVLXFFDzq/u7Yf0+yLXgDjPuQdVs9d30LZuLiia9UTGTUFC0ajJSRF
rFNnp4ArhLDaa7amtEdb0vxRpYYAvdt2gtagizsPPshJrk2ei6nZhU/Ss2bJsNlcd0q+okg19AHo
UcqDUqLDg/wRadB0djQT6Ii8+3ZiBSvgs25nfbXW18EwNsMNZkHQLruyBSYIIFUBkiJCKBBz8qxq
M43pQJ+wdVAYXi/RXIPVDMzIVvfsUUBCdaQ6nS/xCkpWj/7O1xuPOu7zx1eg8lFOms6jzALoEC8v
wSLbNVvqSAostSGApJX/we/pv9jblV3Wi6Twa2kNjK2Fk0OaT56KyG5/u5gpHdicNmBvobwgwrz9
bekmvUl36UVTPYb8uLVK8by7zSadafpKyb0oCnTg2ovmM138vBNhhQ1lE7dmnDPFHMtLgDjqUIdm
YLDRkuQ90tcbWjokZlCxNG/ot6kMVrbWB+3Xn12tbHgxz29+8XKEzMHzDmwo/+B6q9Rq2kt8Zsi7
IE6IdKo72nSETZRIG7nYAQNts9lNVCy2cULM9dKBl2PoQwY+THlbS06owNgHY9DiQeYNYT2559+G
pqoZtVqd0XLRi693bRTULvWatzQaC8aiOcz5ry8SPUAoIhVFaQAFDLI8eJajaaa54jkmcwp1ZHN5
ubDg7KOqv1Wy0YVTkWYT2TY6z+Tt7NDUUzdRgs4oaM1QIpqF6tWgndium2UiVmDZ7UsEs6nEJh+F
7dzEoZucx4VaCO4Cumm0xkqYlLWyyjX2EUUYyK+IyOxBLxT6ytPoUPaFPYjTR6mbQsJGIAgaMHhi
QyCBl+FmiZaE6ueyZar0MFShD+43CTXbMWhLyF8sSAvgPTx/nkXBIhE7oeqNbHePpLq8JmsbhOut
eOC6ZIsA/oIctFSfkIESrCcKbLtP9iztDKKdu7ulIZUnWDGs6SKJlPH5lRQJMvF8ijFQM1yv3EK0
lHqvwBPXauHDhrhaL27xqOlER+0xT8hSKzPnhaLOvYE8tmDSMOjpkpJvj+Kr2kxbbyku8lsfOxAd
DzR3S3OdBKK4lD4gHgzisJ5py94YvuX1bRJY/Ym9DZdfrCCxSq5V4cdTmQNgZJ+OyGl03/Y0Z+eF
COCOquT+DPLC0FmvR+tQ9yYaNK9OybkXvJ2kgUh8iAIC4UnLx+5DgeVEawiM8djgFEu6MEj4u+Ww
6Xm/EB2k2Ym1WZfMWXSh9wBsyvi50vnCgWa68fzQ26ijFgQIVyvHTSCtgv5Ft9dlr/T+XcofLmVO
aGjR+6aTV9L0/zaTJny+I4ihtXGLqiNSwjA+oL+CwcY1w1HXI0bdX0b9kZdirzoxPWmBwDcnAewk
tNtOzLGyhElSi3z/kn5Mq5tehwLIHumhCXQtzRFJeWewger6fWJp6UAxE5XW2I43XWsri3bmam9i
NfX1B4dSyolluwpYFb0syFZgGEOILaqvRZb0xCfbdXrwDXZ2KoDHlT1SCDWPFMvqTtcEmCAsjwgz
Q7d6GcS7aPT99xVbnFJUGvSBDMtJEGVL/R4E6R2ApYIa3PfCj2aXtsqxspjhnbRab7gi9PmBm4EU
Icng3HzLTVe3lQ59HqxQTyFF3nYHikdnBM2nr6xnq93357+vaGeP58tdSdWnq5QFnJryIzrURpsA
7temdQMYJ7oMO8nyLg5UeG7gMLw7P7HwpPKiK2Jp/IcWl4Cr5KtpaTTpXLUAYIAPXv7W09ze1SLF
ou3RGfcz6drl7QppGtpr3Zwki34ZpqsoU0wBNGF7DQqM03rrZhA0V0s8h9FuEdN4YubZv8www688
p7+9tGDYGUahAiHDFnLDpEPXPtjJ1oadAjvT3eCmH5u0bU5CfZgkgXO3sZduyckUrlBU2aK+Cfqz
TfIOLeBbjTspFJa7DijC7sZ9VrdrHCVdC6drAYD39R6N/NLFCkzaVpn0InIPFFe3bkKlS7eAVF/c
JmsftkCzC0Elhvb9+SMsfFXp08L28cAIbm55hfQdg+yVWUmuwGYIW7fTGXsrCCx2ajpJaEcyAvzR
+7tjLrsTlbZng67edT60ZlZQ8qoWCRMFn7RA0lsow7wepMdIO9oKBqVOG7cdRtnlcNVcwge/m5lX
3bjbncabzi87LMgJ/QrIHp7fiCKVfzx9zrBaWVqQwipIKmobdj7PiFJQ2EL4bIBt+fn8VHuwYf7e
UB+01w2tFoBEec/tzaLV1ywPYNYS5v5ESVfjGDblUdDRvMuY6pVPZk8Jb+DidbFzFunUbLnWJZS+
dAx0Z9onvJnnlbK47+NOXoHV1EZae6v/jF0IXNdtanekgFKj6XSBzC+6syGkhtBaJsvoxop37V9a
rtMet+nYhBGpCwrBpTfd9ulAtVZM92ZGdnQCWUJvsnZX6o1GKvpKi5X1JHaUeKy0u8nw/HbkuqMd
jM0eUWoK/cF9nABf2YuO247BSvJYxT/RstgeUbinAwE2Z0NIAdSbjR/rV8oqXd/CROVPepafXO/s
qDu01c7ug6fD0Ul6CabEta6PYrqif6H/i/IBmnl3qnYXLtd8kc5hgVfG2kYvS6wUiQ5FIHR+xS4C
dJwzlolFJW2FVjIjenjYo3Rlwf7X6i6npDyCkqdF6Iu85FBdwxyATwQHhCw5Wsfe9OINWTQaWULE
BeoFGux4decTyR/o29gdpdTr3p4/oMLvQ0O0iQDSiylfmAFVwardicnSaLoTT9SNtvqSJLrRBi5W
4iIWzQTsQpwpJOknPnx7peNANZkpCJLoEsz61ay/oV+4rpbZBIUzkecmEwrYDOCWvJEUu6yp00Ux
Q67uXyor1xtTyTUbK3rSLJHvwqng7CEzQaQW3SZPtVsTrgNIx5l1POB33bUz0UNMINvqrUs8hQLx
oEaHHCvVEJSGdXPPzYqOBUEAse8oCM3oMjJVc6q1oUsGokrtNVSOw7RZmuoq+D6N3BJhHi4/ZTu5
rex3QrPn+n1l1E16/bFvdmif19K2MCj2y0K7RdFAkjtk8MCswJTTy2nOEJIRulCQSaEFjDtNu4Aq
bbAj45bVoimnrQbjLfXgk2YzSH5dWO56YPUEV0HPWo4oVQmnTccjCNyn910bqpARr7Y22a2bvRsd
Ft9PnrJQgEar3txXIqITcDZPyRuZUzqZ/Hr+ThVZBuBhSM2R/qRXWv65a/v0A9gjLag68t7b1FwM
/GZo3gROYF5tZj7WcbygzXzoLCZQEqbT7ra1vOnAAzuc+bCqtpJFNApWiXobblzI8Ptd78v5JRaE
GrrEAbiGgLrwPHPWHZGstii0BVaeAqHu6DSQpVvX7Puv/NEsJxext7EXScvjdsSe1byyLIe+7vAL
0HqhWVZcUmBhIDcknAWTBRKbM3WchGhbhD8P5IF+Aaa+3EzDdeyDAdL7Y7urzH7Cnl186ruqfwke
d1VyOQvuCdEU8s6AHwTOICe7rThFrlNIEKBFtPlcOh7tOtFTMwnC6fmTK5wJsxzOKPJtcErJGqcd
qWBIBIrH8kzv3lP1ZBrEFoFzVU0OZtN3sYX9R/GAvSxC9FUc51sp0nYRLrKXXop7/qkH723/6PxA
r2u/KDK6EtnffkX7zo/nBnAMGkTGzzR27OgX5FGIbghn0fFc8+XP250LHnEB+MQNFT8cJRMd7cy3
vv38Z532ozwd59zK5/vzEFSHIthZ7dP7F2CKgcCA4N//cC2Pd0C7AJuDMOOc7H9+uB0QNDyVdkBr
XXBHCWhS7Lf/wYE/2oHOBXUH+4L3wwb8eDIg8AXVdkC7INRMHb1I2YsfRdqB3oXgigJ9imj8YNLP
da305V31gpgUoQHs+YIvV8TGUAKKVXX4+eGkX3CyVdoBWsmKpAm8iLLqUy720bOuQIocfn60wxcp
pUqfrrUvOFuoWom77H/kHWi3LkiaCs9Y+UF3oIumqrYDygWhb4x5sFsF4t/UL7C9CAaxQz+o/BP5
rL4HIIbw2jAL9z+y+te4HuRM/xACzFr2/AcyAfDDKm5BR72AoUkDqoiDLH5Qc0cvYFu5gHuHH1GW
94N9+8ublDNGv8P0U/sXMAbSKVugX48+Wsg+f4H6w9/d/xzemh/p4AUJQrX7378g4Ivhg5orOvjW
BcAVSC8PAvYjfboAiVf7dPqkI9WQxb6Y9rLN0+5fwDRBRdCLYvzxrD6YEStuQYcHDj8Y2/5FwmXN
10QrkO2m6fvR3/9Y11+pbvxz/QXHO8CwwybIe4ADiE0swIx7Bcg/+dE0IBJaVQy6FxSgC3hpoQfY
u+AOwIyNF3T4+eH0IGRkFbdAUy8ElkRlEw4/shQ0FW4CDJLETQ9qUjhIr70Jr9CaX6MpQ8t2nvdx
FHse7h+xQ6Sg9B9k4YbTAV7CCPu2CLhwX+nL9//yIfXnh7EPEQXx+78/ebEbBemnuWl77t7QOfpL
EfY5+lX6t+HJP3759uO5jv9oLMIY2ZcWfkL2h+/teWAET5RZ7iMfLx91Z6wI3rxzI/4qsp+MY5J4
MIDZr+Kr/st/kpZ6fHzSnn217KQ/PTqKbEXf//dHJ0ERFrFzaai/xFEMDdd4lo5BgBL+kJeiUziY
bucOeBrM567oApANJYRZGH5VB76db+0nLxvncEVKpaZ8vfcGfPyNj4hsMG+IHga39jqeY1sez0QK
Mvv1W/JZPtNn147mz437yIjmYTac+A4q/bJf3z76kP2luKzxbjUPcrcLdE0PHfjNA2AxX62zc0c7
pFfS4+M814aFpDwxVxJZJeMX6ZJ/zgXGWfwLXt93jslJS/e3BjF655qeIw1ag04YeFGYoG0yGdlf
3jrGnbu2fE8xBb4phq+UcsH36T7b2UBirQKUUnXYoWVIKlEkmqqO+Wnux4+O/SS6I0XWvDEkGSJp
yE4Nenc0X3lPAdmXp0b5fDVI4BA7IfBk/dupQVjoUeQFnqR4RcVl1TP4qnd/E2rX/bpH2chCfgQm
tvI8hj9vfJkHz/NsrP3I2PdVRx4t7EcvjiSJF+SQVccdm6kfZcOIxQqIReVB17EReeg9p0FjSHcu
6ZRuDWIyDmg9LQ+r13BVx5Flw94uLVfUZ1Xdjweu/dRYPcojCw7qqiNPjUf5EgoscOVBrdwzINrk
VB70RBDwjasPO/z9/0TzxvO/XG48O5BuHS2mqg9/Pd/z1x8+XlwPSn2rj3pjP+atAqqaaxiXtryR
JT0u0LzXMK79KFj8j3ZB1L1VlYhbHBvTCJ+MIBtrv8F1PCO3Rgo3lSwOAh1TfcmOkdjZOPvlCvBg
DcPmBq3hFt/ykD7lfDFRvFt9sTHaF2aTbKj9NgiQXD0jG66sJqGPrWFobyf0L05jNtZh1TWI8Z2N
iS+NWseTsR81txECmVJ1jw/vcXNgh6ERZ8Pt90KwvlUd/dPv/4hdYlzZSIeBa9jkT3gmchiECqps
lrf74/fz9MmaO07O1W/VsOJ7rDWr8W5vcGYLFdsB+CH7tcq63blpONlA+3HbNdzAexFhMRo3c8+V
Lgot67K5KizaWxmOLNLga2sYN36Wox3kHquP+gCSMBtlv7+C16zq/bj//X95jQdv9fs/9lGsj8Hv
/9t9sn15r0U1ZNWJHriGYW6vBetf5XENd5dX0IT4qw/8GdKK3AXv1CDQxAmWtms0JkYon2anBl1K
sNzO2fR7Ht2qmzwmDhPZrp3t6l786nhgfz3xQagGzWZ5+8X+1V49Go+JLMWizV3VjTjo0PuT+y0Q
KlXHHthB4wFjTlKiMLlXH/ndYzqXzk50/aMUCMgLtLZtQWJbemH+xDgsTTyAJwBigPRH9CwkLlI1
rXL8NULMSJAd/9FYTlp9869kjG+ldBGpWcjSXvNdrM1F1k4ScXLWznsi4l7yb6R02Z+V2TuxR0Tc
PXeZXj75laHY4mQhMnQi5N85bv79KnC9v29EWAc9+a2lcOI0xPt9g96JjteFCZ19RrLa1sahSBfl
3nESRRW39sU2PU1C0R3k1A34vv34IG6CvGIonGC3UHrweQl6SLUriL1l/f19c3ykgIJ2XLlZRDsn
mIgE6ano8dYS8DN5lviPLDze66vSaciMkRNEmAcpeIGJjnJFkIKwq5yzJV470cBwRPT+NPFI1f2J
Qq7+XbeEinwvwoKRAjugdihU7sE3QoUUTb9BsNewibeGaQXzx2wkYc/AHija0Io+rABiqcQUcLDK
p/U1+dm4m5NrCU4a3VOH2QeUAoMeYK8WjsLZqNDh7IreozMPWI2vFJRrlLe/5pU6kuyTV+h4/eWv
7yFFLj2u2QLOpZ0HhhWQpM/OUByxQNN980Rfef2GqR/IkaY6QlhTY2dw0wLbz1a4X6/AIFVd8GUg
+6LtOjzcyzAw5pKh2q5jc1nrOvvi/QYI7F/VDbjygpw7DuVM9WEh1DdsKVEFIWv1YW/mj4abi1fV
4c5+WOXEoA536CeevSD75v2BnT6kR4rglVfs3oif7ca7wMi7smeftdcOnpIFPF6yIsgSqsrYC0hH
rLkxXtnkvXMBPFFmXXWSv8/DqDEw3GU2lNhxnsfs17f7y7/MV3NJU9Ifrfqod14DofuXsJHHdUHD
VH30KYATt3EfPz7b2KT2k3QVobOqQy0TtHpsXIYnj7bAU0PNWcMevXuMG7dxKEnky+g17NF//TS+
H3/6Mh79t4YQnnnAhuXlHwNLcDoTBuhRBENTqfJ01/H7PcZQFvjOf479cXCPsud/bxO8GBCy9yt5
tif2x5l/+2d5wQ5aX9ZLNbwl79xnj+h5dteEuqghj/BO+IDyWkVxdlXtNpg7ph2vsoH2uq2GCzbw
QjZ2H9x+Pw92c9PbEH6VZqlBgbJ4I2cW1pGWH8SOCXpSWq5g2q6616O5uzIC6R2pQ+FfBmyDDOEV
5YtVVzsOo7xrLfoKVB12uJs/WfLe1pHPnNgnOGZRw1V1tRMj8OZFb9FZf/iVRtEEH+Fpni1yrydq
uNFT+5FYUc5C7NdwctOYlyycp8cL7tfwXE7nAQaLPGwd+wC2Xd5dUWxXVSCGgUdORlINxPGrj/s+
dtE50ia068gQXz6dKAfoKKqv9zIyHHm1ola26u5ezYOcgFE9VcOwmKxAgWRjmx5o1Ue+MaJNThrq
SFfe2JEV500T2gZWX/C9422MZX7JNezxjY1ej+Yu9m4u/FNHivUm3s5XAF8DM9sCoS7hxsx+fbsX
dus5z+xJNtB+XK0GtXbruUYedlXDFbkVul1abB2p22+ESfccAFUvNZmRxJB1RR1P80fhiT5LO1GH
a/iRPE6cw9TArZXN83Y5+wTsJedswAlTfVxxoymtkGRCEYz5Vc/tfq81A9uVERN1eB33fi5GvC+5
rrzgjYFDF0gyoSh1bHEyf5Yfj315dOX1Jna0OyQnstPa+191PHmflyIMLxmX5Kmyad4uxS8ht2vb
NZ892W08TSDHf+TZXmkSfxGlK8jd0I4kjaGczc+8cnA0Mg/U3Axkga7Dq7mfB/mwaR2FCATB5qJe
6DYXRaZnTA2BikPK+tZ4mj/nPT3BQlnDY3XtQSYv7TZ8VzRb7lcXxN//h1D/Ra4ZpGsQjwo+dhWO
c0XtlE/354XW0NR/ycrx30yKRwgRy4JbwzP6Do35aNgLeeAaTPl3AdF4+RmtwbokcWA6xvM8tDKR
36v4GjbiNjVEOEkato4FW3H+0GpwxgeUacpgOLWGtVJ9+Og9y2dWh/t1H9iNGzI+kk1Vx/NG6FyO
gtbhG72nkLRxLf7r/t2nY3GgSVD269sf/Eui2e48B32BobiWkeWjo9FQ9VGvDF9WDe06Mo3XaWCm
u7w6A8xZfcGHV/jay9Ux0qSo+tgHgFfB2DUIxjXgiaV1uiU13OsbQy795SGvvhfYOYZ3ckVEI/Cq
djx2JXX4OVkWbOiVBzacZ3sj57RpFlTLwEaav9N1VPzezX25HAV+7erL/WgEGKlOkbHX7tUy/vLE
VGnXETL/COuQ7fs4YmG2C/vn/yzI7ZXezD0umOGjNqSRRQPhqmL3YBl2PraiCBLTygMbC/t0p0HF
1zG0TWlYNs7BxqpjxdSNCLMwr+aUOjTS593jvGA76ghqfrHnkWvI/nkdqu4DSWhv07iM4N3wG39r
jCnv96L45WYeb79gPK7hAF4mvI5dI7Qo1fhbI/ufdtGkOn1is1W83ea594ESOWmRvgGDW4ftc2s/
P+Paj40wypYrZPYA9Pz2PUOLvAqt/LJr95ZNxxzCKX9rfP2fB1zN8aQg9IH41uCSE5o2UoMDCmzn
//33/xkuxW/TIKW+mxW8h6JgZWSnJulDkOy0EakhovFgQxvSvBGgm+MvpGlIX23VIRhznIJlJu7h
30a24aX4S3bjJ2hoDDnSAe+potcw6chbPnts4IOxxI20V5JXAoEwcPfSw/sTAxx7Pquq2KHj9Yt7
fQ74JM01/gqUOgCaz2KX5469kwSnDvzg0OPxaHzK0XzVYR6Onca94WwM4EaytGe/vV0DTiFumVOm
K8taqZiV7zHO6rMopciWKLQeyLvs17ev+I4NDgwzllbcPkul9kpl+hEWFPnS0T62bMHHAvuHDBb9
ad0MiNCpHDjepHvwcmnOYPBO8HrHi/0Pu3PvgvhRPrKynS2XMSrRbARhjz4bGMEjdaPZoHvDMPvl
7cIG8VpsO/LtqMPyFqvlOsu3ow7rGOIhKjMQY2noOiIjQyMlr1lkKtVhxw5z0lEHy8qINqxuTh3X
YTVm4xbTitXhtkPXmWcBrSPljbJ/hkQzlmsiTwsA4+9O572nVsPOrttB1ddgEF0hx7nz2zcMrOqe
3hqBKLfPk8PUQTwnUo+h4NSQzP12HVUEH4HlRZ4wMCTzU6kD7X/gW722oyjca9O7+caWNUgdPt5h
lpv4SQ6hKXVkIB/AL9jPxvN++Q/eI/Wix/Ko1AECeyBIcNifIXLphUXKkP6v2bxvf3YOG/XFBjUK
Da5IfwoiyYNWOIkx1UHNNRAMT6HV+GIHpl2o5CljqP5dn+/PzlBqbJWbBAPAWDleOFpJVl/5EFuW
sHI20N68qMPnuzdkq0jRawgnEzGMGmPqCABZxPI1rgOCfZBOTJjI+v0fznyVHu8KvQmzXyvIv/iA
W4MZZDSOYNGvIdZ0+IDDK9D41wM6+9+yVYujVakVLnVVjs3mf67lL6ij/5JgAlH6kqc/qAPhRurt
N89ZFgQSad2kQJTd73bBq4gmheV8mn/euR/YGqq6e2dcwz+rPCswhUknZ8zriL4OyNblYNt14KkG
gbGTeYTq4AobkkOSglJ1BEqHnuPleWjryA+Mn/Al5HBUt1Rjlj/fExyfJ0uQCOcYaetggJoYzvKb
WLIarLZpDFJHikC0a8n/EWYnMCWJxr5vdFU3SGRbCZ9Iz3dbNCirPPA8iLNR9s5guVItF43PQZxf
LH0ns2nebmt8ASm6o7eEdHAQhpSN/Oc9A0X0On/BR+HAVkRJtbHypMOpw8IcUIuWDxfWYbgKdesV
OlB1QIiGnvA6//V6TgLDNf+tyP+swxvcI5VENTsmslDERfPUUTkz9LzMJpO8FK2GSOjEXtjZFRY6
qA54yoTqAME9kbWL2SO27afgFDd3tvPKK9MRL28h5S/pCS6vjnTHy/h76Jg4bBFm+MrtJmCRz9Kh
1PEwEICUoAp10Jm8n1MJ8iKh+2+4fRoRBHCyP5M+AoKDTCje/mJc23TcwbXORto/cXWQuA6tAAAK
sfsCR6VdR2H63TxpDA2noAygjtqIOzvHtl1HZcQXwyVFKZsTdcRI7gyQLdIJ1nFnxQb/OiedmitY
66nZVG8Xu4929ERsq/BxgZWuhgkMn2Sa+ITTJh5t0Sq6sl3Ixsh73q/hOvJIhZbhFKMGT0kp4+9O
bhzCRe/nDkmZ/9x4FxKUDeE8P0SaxY0lLQbyZRi7lmSnQBZYfc8evCW2qbRrNJOsY1xQhdkwQoMp
deCQH2JK83KLrUEy/87x2ofI+ySOgIhJC68jV3hiZCrlWJtyn2UoQKEia5Nd2uN1awQZdR12QrqC
gozoaHUUy76U7d3v29nRNc/1gsaHGIwb9mKhGacLXFELiqIeUTDRq/ZHdnwKGD+rOj7HbpzQzecB
R8f/evyCOKob11FEN/rP/cqDYIt41NdOqtkCzsGqpnOP7JF0N+sAbX+KwxyCXakD4vfw+/+FKj6d
H19JyGSzX7/1ThdJwD+HnKuIqjU7lv1ZvYgvp/fHQ13Sivb4a34M6S/iif3rfWURLe0P9pXHolGg
6l705JOD+/Xv/x8AAP//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7" Type="http://schemas.microsoft.com/office/2014/relationships/chartEx" Target="../charts/chartEx2.xml"/><Relationship Id="rId2" Type="http://schemas.openxmlformats.org/officeDocument/2006/relationships/hyperlink" Target="#'Pivot Table'!A1"/><Relationship Id="rId1" Type="http://schemas.openxmlformats.org/officeDocument/2006/relationships/hyperlink" Target="#Data!A1"/><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69994</xdr:colOff>
      <xdr:row>7</xdr:row>
      <xdr:rowOff>89622</xdr:rowOff>
    </xdr:from>
    <xdr:to>
      <xdr:col>9</xdr:col>
      <xdr:colOff>52676</xdr:colOff>
      <xdr:row>22</xdr:row>
      <xdr:rowOff>126856</xdr:rowOff>
    </xdr:to>
    <xdr:graphicFrame macro="">
      <xdr:nvGraphicFramePr>
        <xdr:cNvPr id="3" name="Chart 2">
          <a:extLst>
            <a:ext uri="{FF2B5EF4-FFF2-40B4-BE49-F238E27FC236}">
              <a16:creationId xmlns:a16="http://schemas.microsoft.com/office/drawing/2014/main" id="{3670EDB3-8DBA-4467-9084-3F8DDA6B1B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121782</xdr:colOff>
      <xdr:row>24</xdr:row>
      <xdr:rowOff>34795</xdr:rowOff>
    </xdr:from>
    <xdr:to>
      <xdr:col>9</xdr:col>
      <xdr:colOff>34795</xdr:colOff>
      <xdr:row>39</xdr:row>
      <xdr:rowOff>1565</xdr:rowOff>
    </xdr:to>
    <xdr:graphicFrame macro="">
      <xdr:nvGraphicFramePr>
        <xdr:cNvPr id="5" name="Chart 4">
          <a:extLst>
            <a:ext uri="{FF2B5EF4-FFF2-40B4-BE49-F238E27FC236}">
              <a16:creationId xmlns:a16="http://schemas.microsoft.com/office/drawing/2014/main" id="{2010EC3F-8BCF-4DA9-B9AB-7D2C642709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336637</xdr:colOff>
      <xdr:row>41</xdr:row>
      <xdr:rowOff>78287</xdr:rowOff>
    </xdr:from>
    <xdr:to>
      <xdr:col>9</xdr:col>
      <xdr:colOff>34794</xdr:colOff>
      <xdr:row>55</xdr:row>
      <xdr:rowOff>123347</xdr:rowOff>
    </xdr:to>
    <xdr:graphicFrame macro="">
      <xdr:nvGraphicFramePr>
        <xdr:cNvPr id="6" name="Chart 5">
          <a:extLst>
            <a:ext uri="{FF2B5EF4-FFF2-40B4-BE49-F238E27FC236}">
              <a16:creationId xmlns:a16="http://schemas.microsoft.com/office/drawing/2014/main" id="{3CE5B64B-CC8B-4BE9-98AB-5D35547D3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341731</xdr:colOff>
      <xdr:row>57</xdr:row>
      <xdr:rowOff>61328</xdr:rowOff>
    </xdr:from>
    <xdr:to>
      <xdr:col>8</xdr:col>
      <xdr:colOff>460376</xdr:colOff>
      <xdr:row>72</xdr:row>
      <xdr:rowOff>172620</xdr:rowOff>
    </xdr:to>
    <xdr:graphicFrame macro="">
      <xdr:nvGraphicFramePr>
        <xdr:cNvPr id="8" name="Chart 7">
          <a:extLst>
            <a:ext uri="{FF2B5EF4-FFF2-40B4-BE49-F238E27FC236}">
              <a16:creationId xmlns:a16="http://schemas.microsoft.com/office/drawing/2014/main" id="{FB902984-EF8C-4003-BCE8-9C7C8DFEE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384060</xdr:colOff>
      <xdr:row>81</xdr:row>
      <xdr:rowOff>112617</xdr:rowOff>
    </xdr:from>
    <xdr:to>
      <xdr:col>10</xdr:col>
      <xdr:colOff>962446</xdr:colOff>
      <xdr:row>97</xdr:row>
      <xdr:rowOff>40395</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E0B58EF7-BA7D-4900-81D5-860AC16D44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187960" y="14514417"/>
              <a:ext cx="4642386" cy="277257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17</xdr:col>
      <xdr:colOff>481725</xdr:colOff>
      <xdr:row>0</xdr:row>
      <xdr:rowOff>98534</xdr:rowOff>
    </xdr:from>
    <xdr:to>
      <xdr:col>20</xdr:col>
      <xdr:colOff>405087</xdr:colOff>
      <xdr:row>26</xdr:row>
      <xdr:rowOff>0</xdr:rowOff>
    </xdr:to>
    <xdr:sp macro="" textlink="">
      <xdr:nvSpPr>
        <xdr:cNvPr id="107" name="Rectangle: Rounded Corners 106">
          <a:extLst>
            <a:ext uri="{FF2B5EF4-FFF2-40B4-BE49-F238E27FC236}">
              <a16:creationId xmlns:a16="http://schemas.microsoft.com/office/drawing/2014/main" id="{DB835733-1475-4AA6-B1FF-69D0BD9E99B3}"/>
            </a:ext>
          </a:extLst>
        </xdr:cNvPr>
        <xdr:cNvSpPr/>
      </xdr:nvSpPr>
      <xdr:spPr>
        <a:xfrm>
          <a:off x="11648966" y="98534"/>
          <a:ext cx="1894052" cy="4455949"/>
        </a:xfrm>
        <a:prstGeom prst="roundRect">
          <a:avLst>
            <a:gd name="adj" fmla="val 3660"/>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47926</xdr:colOff>
      <xdr:row>0</xdr:row>
      <xdr:rowOff>85603</xdr:rowOff>
    </xdr:from>
    <xdr:to>
      <xdr:col>17</xdr:col>
      <xdr:colOff>276088</xdr:colOff>
      <xdr:row>4</xdr:row>
      <xdr:rowOff>39588</xdr:rowOff>
    </xdr:to>
    <xdr:sp macro="" textlink="">
      <xdr:nvSpPr>
        <xdr:cNvPr id="4" name="Rectangle: Rounded Corners 3">
          <a:extLst>
            <a:ext uri="{FF2B5EF4-FFF2-40B4-BE49-F238E27FC236}">
              <a16:creationId xmlns:a16="http://schemas.microsoft.com/office/drawing/2014/main" id="{9F7DF21B-496E-4435-ACC8-2D4B0B311FD3}"/>
            </a:ext>
          </a:extLst>
        </xdr:cNvPr>
        <xdr:cNvSpPr/>
      </xdr:nvSpPr>
      <xdr:spPr>
        <a:xfrm>
          <a:off x="706888" y="85603"/>
          <a:ext cx="10591842" cy="67285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131793</xdr:colOff>
      <xdr:row>0</xdr:row>
      <xdr:rowOff>98534</xdr:rowOff>
    </xdr:from>
    <xdr:to>
      <xdr:col>11</xdr:col>
      <xdr:colOff>98535</xdr:colOff>
      <xdr:row>3</xdr:row>
      <xdr:rowOff>109483</xdr:rowOff>
    </xdr:to>
    <xdr:sp macro="" textlink="">
      <xdr:nvSpPr>
        <xdr:cNvPr id="5" name="TextBox 4">
          <a:extLst>
            <a:ext uri="{FF2B5EF4-FFF2-40B4-BE49-F238E27FC236}">
              <a16:creationId xmlns:a16="http://schemas.microsoft.com/office/drawing/2014/main" id="{1E9F1B7B-066F-4EA7-AE2E-92B0683103AC}"/>
            </a:ext>
          </a:extLst>
        </xdr:cNvPr>
        <xdr:cNvSpPr txBox="1"/>
      </xdr:nvSpPr>
      <xdr:spPr>
        <a:xfrm>
          <a:off x="790755" y="98534"/>
          <a:ext cx="6376648" cy="55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0" i="0">
              <a:solidFill>
                <a:schemeClr val="dk1"/>
              </a:solidFill>
              <a:effectLst/>
              <a:latin typeface="Cambria" panose="02040503050406030204" pitchFamily="18" charset="0"/>
              <a:ea typeface="Cambria" panose="02040503050406030204" pitchFamily="18" charset="0"/>
              <a:cs typeface="+mn-cs"/>
            </a:rPr>
            <a:t>Executive Summary and Probability Dashboard</a:t>
          </a:r>
          <a:endParaRPr lang="en-IN" sz="2400">
            <a:latin typeface="Cambria" panose="02040503050406030204" pitchFamily="18" charset="0"/>
            <a:ea typeface="Cambria" panose="02040503050406030204" pitchFamily="18" charset="0"/>
          </a:endParaRPr>
        </a:p>
      </xdr:txBody>
    </xdr:sp>
    <xdr:clientData/>
  </xdr:twoCellAnchor>
  <xdr:twoCellAnchor>
    <xdr:from>
      <xdr:col>0</xdr:col>
      <xdr:colOff>551131</xdr:colOff>
      <xdr:row>4</xdr:row>
      <xdr:rowOff>128841</xdr:rowOff>
    </xdr:from>
    <xdr:to>
      <xdr:col>3</xdr:col>
      <xdr:colOff>423332</xdr:colOff>
      <xdr:row>8</xdr:row>
      <xdr:rowOff>165652</xdr:rowOff>
    </xdr:to>
    <xdr:grpSp>
      <xdr:nvGrpSpPr>
        <xdr:cNvPr id="55" name="Group 54">
          <a:extLst>
            <a:ext uri="{FF2B5EF4-FFF2-40B4-BE49-F238E27FC236}">
              <a16:creationId xmlns:a16="http://schemas.microsoft.com/office/drawing/2014/main" id="{0690D304-36F8-43A8-A2DB-B64D5C9F2165}"/>
            </a:ext>
          </a:extLst>
        </xdr:cNvPr>
        <xdr:cNvGrpSpPr/>
      </xdr:nvGrpSpPr>
      <xdr:grpSpPr>
        <a:xfrm>
          <a:off x="551131" y="841823"/>
          <a:ext cx="1844043" cy="749794"/>
          <a:chOff x="695752" y="661177"/>
          <a:chExt cx="1118883" cy="456228"/>
        </a:xfrm>
      </xdr:grpSpPr>
      <xdr:sp macro="" textlink="">
        <xdr:nvSpPr>
          <xdr:cNvPr id="6" name="Rectangle: Rounded Corners 5">
            <a:extLst>
              <a:ext uri="{FF2B5EF4-FFF2-40B4-BE49-F238E27FC236}">
                <a16:creationId xmlns:a16="http://schemas.microsoft.com/office/drawing/2014/main" id="{BB97A1F9-5AFD-4847-BA36-8DDE7E8BEA00}"/>
              </a:ext>
            </a:extLst>
          </xdr:cNvPr>
          <xdr:cNvSpPr/>
        </xdr:nvSpPr>
        <xdr:spPr>
          <a:xfrm>
            <a:off x="779646" y="661177"/>
            <a:ext cx="1034989" cy="45622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TextBox 7">
            <a:extLst>
              <a:ext uri="{FF2B5EF4-FFF2-40B4-BE49-F238E27FC236}">
                <a16:creationId xmlns:a16="http://schemas.microsoft.com/office/drawing/2014/main" id="{2428E3E4-BB41-4C79-8A8F-82DF42A6F0A6}"/>
              </a:ext>
            </a:extLst>
          </xdr:cNvPr>
          <xdr:cNvSpPr txBox="1"/>
        </xdr:nvSpPr>
        <xdr:spPr>
          <a:xfrm>
            <a:off x="803092" y="688414"/>
            <a:ext cx="961301" cy="16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50000"/>
                    <a:lumOff val="50000"/>
                  </a:schemeClr>
                </a:solidFill>
                <a:latin typeface="Cambria" panose="02040503050406030204" pitchFamily="18" charset="0"/>
                <a:ea typeface="Cambria" panose="02040503050406030204" pitchFamily="18" charset="0"/>
              </a:rPr>
              <a:t>Total</a:t>
            </a:r>
            <a:r>
              <a:rPr lang="en-IN" sz="1400" baseline="0">
                <a:solidFill>
                  <a:schemeClr val="tx1">
                    <a:lumMod val="50000"/>
                    <a:lumOff val="50000"/>
                  </a:schemeClr>
                </a:solidFill>
                <a:latin typeface="Cambria" panose="02040503050406030204" pitchFamily="18" charset="0"/>
                <a:ea typeface="Cambria" panose="02040503050406030204" pitchFamily="18" charset="0"/>
              </a:rPr>
              <a:t> Revenue</a:t>
            </a:r>
            <a:endParaRPr lang="en-IN" sz="1400">
              <a:solidFill>
                <a:schemeClr val="tx1">
                  <a:lumMod val="50000"/>
                  <a:lumOff val="50000"/>
                </a:schemeClr>
              </a:solidFill>
              <a:latin typeface="Cambria" panose="02040503050406030204" pitchFamily="18" charset="0"/>
              <a:ea typeface="Cambria" panose="02040503050406030204" pitchFamily="18" charset="0"/>
            </a:endParaRPr>
          </a:p>
        </xdr:txBody>
      </xdr:sp>
      <xdr:sp macro="" textlink="'Pivot Table'!A4">
        <xdr:nvSpPr>
          <xdr:cNvPr id="9" name="TextBox 8">
            <a:extLst>
              <a:ext uri="{FF2B5EF4-FFF2-40B4-BE49-F238E27FC236}">
                <a16:creationId xmlns:a16="http://schemas.microsoft.com/office/drawing/2014/main" id="{E25E11B1-4306-4F24-B1A3-C59BBB39BEEF}"/>
              </a:ext>
            </a:extLst>
          </xdr:cNvPr>
          <xdr:cNvSpPr txBox="1"/>
        </xdr:nvSpPr>
        <xdr:spPr>
          <a:xfrm>
            <a:off x="695752" y="834990"/>
            <a:ext cx="1110300" cy="224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B31C1F-389B-4B4D-A1EA-69EAE3A9F81B}" type="TxLink">
              <a:rPr lang="en-US" sz="2000" b="1" i="0" u="none" strike="noStrike">
                <a:solidFill>
                  <a:schemeClr val="tx2">
                    <a:lumMod val="90000"/>
                    <a:lumOff val="10000"/>
                  </a:schemeClr>
                </a:solidFill>
                <a:latin typeface="Cambria" panose="02040503050406030204" pitchFamily="18" charset="0"/>
                <a:ea typeface="Cambria" panose="02040503050406030204" pitchFamily="18" charset="0"/>
              </a:rPr>
              <a:pPr algn="ctr"/>
              <a:t> $6,45,223 </a:t>
            </a:fld>
            <a:endParaRPr lang="en-IN" sz="2000" b="1">
              <a:solidFill>
                <a:schemeClr val="tx2">
                  <a:lumMod val="90000"/>
                  <a:lumOff val="10000"/>
                </a:schemeClr>
              </a:solidFill>
              <a:latin typeface="Cambria" panose="02040503050406030204" pitchFamily="18" charset="0"/>
              <a:ea typeface="Cambria" panose="02040503050406030204" pitchFamily="18" charset="0"/>
            </a:endParaRPr>
          </a:p>
        </xdr:txBody>
      </xdr:sp>
    </xdr:grpSp>
    <xdr:clientData/>
  </xdr:twoCellAnchor>
  <xdr:twoCellAnchor>
    <xdr:from>
      <xdr:col>3</xdr:col>
      <xdr:colOff>552174</xdr:colOff>
      <xdr:row>4</xdr:row>
      <xdr:rowOff>110435</xdr:rowOff>
    </xdr:from>
    <xdr:to>
      <xdr:col>6</xdr:col>
      <xdr:colOff>312899</xdr:colOff>
      <xdr:row>9</xdr:row>
      <xdr:rowOff>18406</xdr:rowOff>
    </xdr:to>
    <xdr:grpSp>
      <xdr:nvGrpSpPr>
        <xdr:cNvPr id="56" name="Group 55">
          <a:extLst>
            <a:ext uri="{FF2B5EF4-FFF2-40B4-BE49-F238E27FC236}">
              <a16:creationId xmlns:a16="http://schemas.microsoft.com/office/drawing/2014/main" id="{F5625E62-33D1-4679-8A7D-AF93C4C1B812}"/>
            </a:ext>
          </a:extLst>
        </xdr:cNvPr>
        <xdr:cNvGrpSpPr/>
      </xdr:nvGrpSpPr>
      <xdr:grpSpPr>
        <a:xfrm>
          <a:off x="2524016" y="823417"/>
          <a:ext cx="1732567" cy="799200"/>
          <a:chOff x="753470" y="661177"/>
          <a:chExt cx="1108122" cy="456228"/>
        </a:xfrm>
      </xdr:grpSpPr>
      <xdr:sp macro="" textlink="">
        <xdr:nvSpPr>
          <xdr:cNvPr id="57" name="Rectangle: Rounded Corners 56">
            <a:extLst>
              <a:ext uri="{FF2B5EF4-FFF2-40B4-BE49-F238E27FC236}">
                <a16:creationId xmlns:a16="http://schemas.microsoft.com/office/drawing/2014/main" id="{7B12EBEC-FB68-4904-92C6-EC02FAFC1625}"/>
              </a:ext>
            </a:extLst>
          </xdr:cNvPr>
          <xdr:cNvSpPr/>
        </xdr:nvSpPr>
        <xdr:spPr>
          <a:xfrm>
            <a:off x="779646" y="661177"/>
            <a:ext cx="1034989" cy="45622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TextBox 57">
            <a:extLst>
              <a:ext uri="{FF2B5EF4-FFF2-40B4-BE49-F238E27FC236}">
                <a16:creationId xmlns:a16="http://schemas.microsoft.com/office/drawing/2014/main" id="{DE14B394-2C8F-4B42-8386-AD21A47C1DC9}"/>
              </a:ext>
            </a:extLst>
          </xdr:cNvPr>
          <xdr:cNvSpPr txBox="1"/>
        </xdr:nvSpPr>
        <xdr:spPr>
          <a:xfrm>
            <a:off x="776405" y="688414"/>
            <a:ext cx="1085187" cy="211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50000"/>
                    <a:lumOff val="50000"/>
                  </a:schemeClr>
                </a:solidFill>
                <a:latin typeface="Cambria" panose="02040503050406030204" pitchFamily="18" charset="0"/>
                <a:ea typeface="Cambria" panose="02040503050406030204" pitchFamily="18" charset="0"/>
              </a:rPr>
              <a:t>Total</a:t>
            </a:r>
            <a:r>
              <a:rPr lang="en-IN" sz="1400" baseline="0">
                <a:solidFill>
                  <a:schemeClr val="tx1">
                    <a:lumMod val="50000"/>
                    <a:lumOff val="50000"/>
                  </a:schemeClr>
                </a:solidFill>
                <a:latin typeface="Cambria" panose="02040503050406030204" pitchFamily="18" charset="0"/>
                <a:ea typeface="Cambria" panose="02040503050406030204" pitchFamily="18" charset="0"/>
              </a:rPr>
              <a:t> Gross Profit</a:t>
            </a:r>
            <a:endParaRPr lang="en-IN" sz="1400">
              <a:solidFill>
                <a:schemeClr val="tx1">
                  <a:lumMod val="50000"/>
                  <a:lumOff val="50000"/>
                </a:schemeClr>
              </a:solidFill>
              <a:latin typeface="Cambria" panose="02040503050406030204" pitchFamily="18" charset="0"/>
              <a:ea typeface="Cambria" panose="02040503050406030204" pitchFamily="18" charset="0"/>
            </a:endParaRPr>
          </a:p>
        </xdr:txBody>
      </xdr:sp>
      <xdr:sp macro="" textlink="'Pivot Table'!C4">
        <xdr:nvSpPr>
          <xdr:cNvPr id="59" name="TextBox 58">
            <a:extLst>
              <a:ext uri="{FF2B5EF4-FFF2-40B4-BE49-F238E27FC236}">
                <a16:creationId xmlns:a16="http://schemas.microsoft.com/office/drawing/2014/main" id="{36328E5D-4498-43D3-852E-B33F0993576F}"/>
              </a:ext>
            </a:extLst>
          </xdr:cNvPr>
          <xdr:cNvSpPr txBox="1"/>
        </xdr:nvSpPr>
        <xdr:spPr>
          <a:xfrm>
            <a:off x="753470" y="842223"/>
            <a:ext cx="1009364" cy="224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DFAE73-500A-441C-89A9-FD60EC87697A}" type="TxLink">
              <a:rPr lang="en-US" sz="2000" b="1" i="0" u="none" strike="noStrike">
                <a:solidFill>
                  <a:schemeClr val="tx2">
                    <a:lumMod val="90000"/>
                    <a:lumOff val="10000"/>
                  </a:schemeClr>
                </a:solidFill>
                <a:latin typeface="Cambria" panose="02040503050406030204" pitchFamily="18" charset="0"/>
                <a:ea typeface="Cambria" panose="02040503050406030204" pitchFamily="18" charset="0"/>
              </a:rPr>
              <a:pPr algn="ctr"/>
              <a:t> $2,96,384 </a:t>
            </a:fld>
            <a:endParaRPr lang="en-IN" sz="2000" b="1">
              <a:solidFill>
                <a:schemeClr val="tx2">
                  <a:lumMod val="90000"/>
                  <a:lumOff val="10000"/>
                </a:schemeClr>
              </a:solidFill>
              <a:latin typeface="Cambria" panose="02040503050406030204" pitchFamily="18" charset="0"/>
              <a:ea typeface="Cambria" panose="02040503050406030204" pitchFamily="18" charset="0"/>
            </a:endParaRPr>
          </a:p>
        </xdr:txBody>
      </xdr:sp>
    </xdr:grpSp>
    <xdr:clientData/>
  </xdr:twoCellAnchor>
  <xdr:twoCellAnchor>
    <xdr:from>
      <xdr:col>6</xdr:col>
      <xdr:colOff>230073</xdr:colOff>
      <xdr:row>4</xdr:row>
      <xdr:rowOff>92029</xdr:rowOff>
    </xdr:from>
    <xdr:to>
      <xdr:col>9</xdr:col>
      <xdr:colOff>423334</xdr:colOff>
      <xdr:row>9</xdr:row>
      <xdr:rowOff>27608</xdr:rowOff>
    </xdr:to>
    <xdr:grpSp>
      <xdr:nvGrpSpPr>
        <xdr:cNvPr id="60" name="Group 59">
          <a:extLst>
            <a:ext uri="{FF2B5EF4-FFF2-40B4-BE49-F238E27FC236}">
              <a16:creationId xmlns:a16="http://schemas.microsoft.com/office/drawing/2014/main" id="{D519D8AD-380B-49BD-8A9D-34C00F234A2E}"/>
            </a:ext>
          </a:extLst>
        </xdr:cNvPr>
        <xdr:cNvGrpSpPr/>
      </xdr:nvGrpSpPr>
      <xdr:grpSpPr>
        <a:xfrm>
          <a:off x="4173757" y="805011"/>
          <a:ext cx="1986858" cy="826808"/>
          <a:chOff x="619596" y="661177"/>
          <a:chExt cx="1331604" cy="456228"/>
        </a:xfrm>
      </xdr:grpSpPr>
      <xdr:sp macro="" textlink="">
        <xdr:nvSpPr>
          <xdr:cNvPr id="61" name="Rectangle: Rounded Corners 60">
            <a:extLst>
              <a:ext uri="{FF2B5EF4-FFF2-40B4-BE49-F238E27FC236}">
                <a16:creationId xmlns:a16="http://schemas.microsoft.com/office/drawing/2014/main" id="{15C27230-D7C5-4969-90F3-FD8108B16695}"/>
              </a:ext>
            </a:extLst>
          </xdr:cNvPr>
          <xdr:cNvSpPr/>
        </xdr:nvSpPr>
        <xdr:spPr>
          <a:xfrm>
            <a:off x="779646" y="661177"/>
            <a:ext cx="1034989" cy="45622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2" name="TextBox 61">
            <a:extLst>
              <a:ext uri="{FF2B5EF4-FFF2-40B4-BE49-F238E27FC236}">
                <a16:creationId xmlns:a16="http://schemas.microsoft.com/office/drawing/2014/main" id="{9BC7EC25-0093-47AE-9544-A356278BB821}"/>
              </a:ext>
            </a:extLst>
          </xdr:cNvPr>
          <xdr:cNvSpPr txBox="1"/>
        </xdr:nvSpPr>
        <xdr:spPr>
          <a:xfrm>
            <a:off x="619596" y="697944"/>
            <a:ext cx="1331604" cy="191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50000"/>
                    <a:lumOff val="50000"/>
                  </a:schemeClr>
                </a:solidFill>
                <a:latin typeface="Cambria" panose="02040503050406030204" pitchFamily="18" charset="0"/>
                <a:ea typeface="Cambria" panose="02040503050406030204" pitchFamily="18" charset="0"/>
              </a:rPr>
              <a:t>Gross Profit Margin</a:t>
            </a:r>
          </a:p>
        </xdr:txBody>
      </xdr:sp>
      <xdr:sp macro="" textlink="'Pivot Table'!E4">
        <xdr:nvSpPr>
          <xdr:cNvPr id="63" name="TextBox 62">
            <a:extLst>
              <a:ext uri="{FF2B5EF4-FFF2-40B4-BE49-F238E27FC236}">
                <a16:creationId xmlns:a16="http://schemas.microsoft.com/office/drawing/2014/main" id="{EE12A8BF-F590-487F-B5DF-D95A3A9818BC}"/>
              </a:ext>
            </a:extLst>
          </xdr:cNvPr>
          <xdr:cNvSpPr txBox="1"/>
        </xdr:nvSpPr>
        <xdr:spPr>
          <a:xfrm>
            <a:off x="703002" y="842223"/>
            <a:ext cx="1110301" cy="224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2B425C1-BFC2-4798-BC5D-C7436CE78BA8}" type="TxLink">
              <a:rPr lang="en-US" sz="2000" b="1" i="0" u="none" strike="noStrike">
                <a:solidFill>
                  <a:schemeClr val="tx2">
                    <a:lumMod val="90000"/>
                    <a:lumOff val="10000"/>
                  </a:schemeClr>
                </a:solidFill>
                <a:latin typeface="Cambria" panose="02040503050406030204" pitchFamily="18" charset="0"/>
                <a:ea typeface="Cambria" panose="02040503050406030204" pitchFamily="18" charset="0"/>
                <a:cs typeface="+mn-cs"/>
              </a:rPr>
              <a:pPr marL="0" indent="0" algn="ctr"/>
              <a:t>45.94%</a:t>
            </a:fld>
            <a:endParaRPr lang="en-IN" sz="2000" b="1" i="0" u="none" strike="noStrike">
              <a:solidFill>
                <a:schemeClr val="tx2">
                  <a:lumMod val="90000"/>
                  <a:lumOff val="10000"/>
                </a:schemeClr>
              </a:solidFill>
              <a:latin typeface="Cambria" panose="02040503050406030204" pitchFamily="18" charset="0"/>
              <a:ea typeface="Cambria" panose="02040503050406030204" pitchFamily="18" charset="0"/>
              <a:cs typeface="+mn-cs"/>
            </a:endParaRPr>
          </a:p>
        </xdr:txBody>
      </xdr:sp>
    </xdr:grpSp>
    <xdr:clientData/>
  </xdr:twoCellAnchor>
  <xdr:twoCellAnchor>
    <xdr:from>
      <xdr:col>9</xdr:col>
      <xdr:colOff>432535</xdr:colOff>
      <xdr:row>4</xdr:row>
      <xdr:rowOff>92028</xdr:rowOff>
    </xdr:from>
    <xdr:to>
      <xdr:col>12</xdr:col>
      <xdr:colOff>55217</xdr:colOff>
      <xdr:row>9</xdr:row>
      <xdr:rowOff>18405</xdr:rowOff>
    </xdr:to>
    <xdr:grpSp>
      <xdr:nvGrpSpPr>
        <xdr:cNvPr id="64" name="Group 63">
          <a:extLst>
            <a:ext uri="{FF2B5EF4-FFF2-40B4-BE49-F238E27FC236}">
              <a16:creationId xmlns:a16="http://schemas.microsoft.com/office/drawing/2014/main" id="{0305FF41-7031-4B06-A28A-85AB298EED73}"/>
            </a:ext>
          </a:extLst>
        </xdr:cNvPr>
        <xdr:cNvGrpSpPr/>
      </xdr:nvGrpSpPr>
      <xdr:grpSpPr>
        <a:xfrm>
          <a:off x="6169816" y="805010"/>
          <a:ext cx="1594524" cy="817606"/>
          <a:chOff x="753470" y="661177"/>
          <a:chExt cx="1061165" cy="456228"/>
        </a:xfrm>
      </xdr:grpSpPr>
      <xdr:sp macro="" textlink="">
        <xdr:nvSpPr>
          <xdr:cNvPr id="65" name="Rectangle: Rounded Corners 64">
            <a:extLst>
              <a:ext uri="{FF2B5EF4-FFF2-40B4-BE49-F238E27FC236}">
                <a16:creationId xmlns:a16="http://schemas.microsoft.com/office/drawing/2014/main" id="{7C8A4E77-9D09-4651-B957-C5690E4DEC86}"/>
              </a:ext>
            </a:extLst>
          </xdr:cNvPr>
          <xdr:cNvSpPr/>
        </xdr:nvSpPr>
        <xdr:spPr>
          <a:xfrm>
            <a:off x="779646" y="661177"/>
            <a:ext cx="1034989" cy="45622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6" name="TextBox 65">
            <a:extLst>
              <a:ext uri="{FF2B5EF4-FFF2-40B4-BE49-F238E27FC236}">
                <a16:creationId xmlns:a16="http://schemas.microsoft.com/office/drawing/2014/main" id="{4596E78E-5A24-41D8-97EA-507AEB223715}"/>
              </a:ext>
            </a:extLst>
          </xdr:cNvPr>
          <xdr:cNvSpPr txBox="1"/>
        </xdr:nvSpPr>
        <xdr:spPr>
          <a:xfrm>
            <a:off x="803092" y="688414"/>
            <a:ext cx="961301" cy="16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50000"/>
                    <a:lumOff val="50000"/>
                  </a:schemeClr>
                </a:solidFill>
                <a:latin typeface="Cambria" panose="02040503050406030204" pitchFamily="18" charset="0"/>
                <a:ea typeface="Cambria" panose="02040503050406030204" pitchFamily="18" charset="0"/>
              </a:rPr>
              <a:t>Total</a:t>
            </a:r>
            <a:r>
              <a:rPr lang="en-IN" sz="1400" baseline="0">
                <a:solidFill>
                  <a:schemeClr val="tx1">
                    <a:lumMod val="50000"/>
                    <a:lumOff val="50000"/>
                  </a:schemeClr>
                </a:solidFill>
                <a:latin typeface="Cambria" panose="02040503050406030204" pitchFamily="18" charset="0"/>
                <a:ea typeface="Cambria" panose="02040503050406030204" pitchFamily="18" charset="0"/>
              </a:rPr>
              <a:t> Unit Sold</a:t>
            </a:r>
            <a:endParaRPr lang="en-IN" sz="1400">
              <a:solidFill>
                <a:schemeClr val="tx1">
                  <a:lumMod val="50000"/>
                  <a:lumOff val="50000"/>
                </a:schemeClr>
              </a:solidFill>
              <a:latin typeface="Cambria" panose="02040503050406030204" pitchFamily="18" charset="0"/>
              <a:ea typeface="Cambria" panose="02040503050406030204" pitchFamily="18" charset="0"/>
            </a:endParaRPr>
          </a:p>
        </xdr:txBody>
      </xdr:sp>
      <xdr:sp macro="" textlink="'Pivot Table'!G4">
        <xdr:nvSpPr>
          <xdr:cNvPr id="67" name="TextBox 66">
            <a:extLst>
              <a:ext uri="{FF2B5EF4-FFF2-40B4-BE49-F238E27FC236}">
                <a16:creationId xmlns:a16="http://schemas.microsoft.com/office/drawing/2014/main" id="{76358800-8C69-4F33-A932-249998633D2A}"/>
              </a:ext>
            </a:extLst>
          </xdr:cNvPr>
          <xdr:cNvSpPr txBox="1"/>
        </xdr:nvSpPr>
        <xdr:spPr>
          <a:xfrm>
            <a:off x="753470" y="842223"/>
            <a:ext cx="1009364" cy="224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B0EE6D8-024B-4390-A198-3D3E5F451C16}" type="TxLink">
              <a:rPr lang="en-US" sz="2000" b="1" i="0" u="none" strike="noStrike">
                <a:solidFill>
                  <a:schemeClr val="tx2">
                    <a:lumMod val="90000"/>
                    <a:lumOff val="10000"/>
                  </a:schemeClr>
                </a:solidFill>
                <a:latin typeface="Cambria" panose="02040503050406030204" pitchFamily="18" charset="0"/>
                <a:ea typeface="Cambria" panose="02040503050406030204" pitchFamily="18" charset="0"/>
                <a:cs typeface="+mn-cs"/>
              </a:rPr>
              <a:pPr marL="0" indent="0" algn="ctr"/>
              <a:t>6698</a:t>
            </a:fld>
            <a:endParaRPr lang="en-IN" sz="2000" b="1" i="0" u="none" strike="noStrike">
              <a:solidFill>
                <a:schemeClr val="tx2">
                  <a:lumMod val="90000"/>
                  <a:lumOff val="10000"/>
                </a:schemeClr>
              </a:solidFill>
              <a:latin typeface="Cambria" panose="02040503050406030204" pitchFamily="18" charset="0"/>
              <a:ea typeface="Cambria" panose="02040503050406030204" pitchFamily="18" charset="0"/>
              <a:cs typeface="+mn-cs"/>
            </a:endParaRPr>
          </a:p>
        </xdr:txBody>
      </xdr:sp>
    </xdr:grpSp>
    <xdr:clientData/>
  </xdr:twoCellAnchor>
  <xdr:twoCellAnchor>
    <xdr:from>
      <xdr:col>12</xdr:col>
      <xdr:colOff>244972</xdr:colOff>
      <xdr:row>4</xdr:row>
      <xdr:rowOff>92908</xdr:rowOff>
    </xdr:from>
    <xdr:to>
      <xdr:col>14</xdr:col>
      <xdr:colOff>544286</xdr:colOff>
      <xdr:row>9</xdr:row>
      <xdr:rowOff>37690</xdr:rowOff>
    </xdr:to>
    <xdr:grpSp>
      <xdr:nvGrpSpPr>
        <xdr:cNvPr id="68" name="Group 67">
          <a:extLst>
            <a:ext uri="{FF2B5EF4-FFF2-40B4-BE49-F238E27FC236}">
              <a16:creationId xmlns:a16="http://schemas.microsoft.com/office/drawing/2014/main" id="{9FEA6264-F364-4411-B248-671A60AF5459}"/>
            </a:ext>
          </a:extLst>
        </xdr:cNvPr>
        <xdr:cNvGrpSpPr/>
      </xdr:nvGrpSpPr>
      <xdr:grpSpPr>
        <a:xfrm>
          <a:off x="7954095" y="805890"/>
          <a:ext cx="1613875" cy="836011"/>
          <a:chOff x="753470" y="661177"/>
          <a:chExt cx="1061165" cy="456228"/>
        </a:xfrm>
      </xdr:grpSpPr>
      <xdr:sp macro="" textlink="">
        <xdr:nvSpPr>
          <xdr:cNvPr id="69" name="Rectangle: Rounded Corners 68">
            <a:extLst>
              <a:ext uri="{FF2B5EF4-FFF2-40B4-BE49-F238E27FC236}">
                <a16:creationId xmlns:a16="http://schemas.microsoft.com/office/drawing/2014/main" id="{35953380-3D18-41AE-B02F-97F82C03C30D}"/>
              </a:ext>
            </a:extLst>
          </xdr:cNvPr>
          <xdr:cNvSpPr/>
        </xdr:nvSpPr>
        <xdr:spPr>
          <a:xfrm>
            <a:off x="779646" y="661177"/>
            <a:ext cx="1034989" cy="45622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0" name="TextBox 69">
            <a:extLst>
              <a:ext uri="{FF2B5EF4-FFF2-40B4-BE49-F238E27FC236}">
                <a16:creationId xmlns:a16="http://schemas.microsoft.com/office/drawing/2014/main" id="{D21F308A-04D3-43D7-B22B-117221CFD71E}"/>
              </a:ext>
            </a:extLst>
          </xdr:cNvPr>
          <xdr:cNvSpPr txBox="1"/>
        </xdr:nvSpPr>
        <xdr:spPr>
          <a:xfrm>
            <a:off x="803092" y="688414"/>
            <a:ext cx="961301" cy="16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50000"/>
                    <a:lumOff val="50000"/>
                  </a:schemeClr>
                </a:solidFill>
                <a:latin typeface="Cambria" panose="02040503050406030204" pitchFamily="18" charset="0"/>
                <a:ea typeface="Cambria" panose="02040503050406030204" pitchFamily="18" charset="0"/>
              </a:rPr>
              <a:t>Total</a:t>
            </a:r>
            <a:r>
              <a:rPr lang="en-IN" sz="1400" baseline="0">
                <a:solidFill>
                  <a:schemeClr val="tx1">
                    <a:lumMod val="50000"/>
                    <a:lumOff val="50000"/>
                  </a:schemeClr>
                </a:solidFill>
                <a:latin typeface="Cambria" panose="02040503050406030204" pitchFamily="18" charset="0"/>
                <a:ea typeface="Cambria" panose="02040503050406030204" pitchFamily="18" charset="0"/>
              </a:rPr>
              <a:t> Orders</a:t>
            </a:r>
            <a:endParaRPr lang="en-IN" sz="1400">
              <a:solidFill>
                <a:schemeClr val="tx1">
                  <a:lumMod val="50000"/>
                  <a:lumOff val="50000"/>
                </a:schemeClr>
              </a:solidFill>
              <a:latin typeface="Cambria" panose="02040503050406030204" pitchFamily="18" charset="0"/>
              <a:ea typeface="Cambria" panose="02040503050406030204" pitchFamily="18" charset="0"/>
            </a:endParaRPr>
          </a:p>
        </xdr:txBody>
      </xdr:sp>
      <xdr:sp macro="" textlink="'Pivot Table'!I4">
        <xdr:nvSpPr>
          <xdr:cNvPr id="71" name="TextBox 70">
            <a:extLst>
              <a:ext uri="{FF2B5EF4-FFF2-40B4-BE49-F238E27FC236}">
                <a16:creationId xmlns:a16="http://schemas.microsoft.com/office/drawing/2014/main" id="{67638602-6090-41D5-AD0E-878A514DB64A}"/>
              </a:ext>
            </a:extLst>
          </xdr:cNvPr>
          <xdr:cNvSpPr txBox="1"/>
        </xdr:nvSpPr>
        <xdr:spPr>
          <a:xfrm>
            <a:off x="753470" y="842223"/>
            <a:ext cx="1009364" cy="224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72786C1-DBB8-4EB4-9B1D-A47048836F9C}" type="TxLink">
              <a:rPr lang="en-US" sz="2000" b="1" i="0" u="none" strike="noStrike">
                <a:solidFill>
                  <a:schemeClr val="tx2">
                    <a:lumMod val="90000"/>
                    <a:lumOff val="10000"/>
                  </a:schemeClr>
                </a:solidFill>
                <a:latin typeface="Cambria" panose="02040503050406030204" pitchFamily="18" charset="0"/>
                <a:ea typeface="Cambria" panose="02040503050406030204" pitchFamily="18" charset="0"/>
                <a:cs typeface="+mn-cs"/>
              </a:rPr>
              <a:pPr marL="0" indent="0" algn="ctr"/>
              <a:t>2707</a:t>
            </a:fld>
            <a:endParaRPr lang="en-IN" sz="2000" b="1" i="0" u="none" strike="noStrike">
              <a:solidFill>
                <a:schemeClr val="tx2">
                  <a:lumMod val="90000"/>
                  <a:lumOff val="10000"/>
                </a:schemeClr>
              </a:solidFill>
              <a:latin typeface="Cambria" panose="02040503050406030204" pitchFamily="18" charset="0"/>
              <a:ea typeface="Cambria" panose="02040503050406030204" pitchFamily="18" charset="0"/>
              <a:cs typeface="+mn-cs"/>
            </a:endParaRPr>
          </a:p>
        </xdr:txBody>
      </xdr:sp>
    </xdr:grpSp>
    <xdr:clientData/>
  </xdr:twoCellAnchor>
  <xdr:twoCellAnchor>
    <xdr:from>
      <xdr:col>15</xdr:col>
      <xdr:colOff>64421</xdr:colOff>
      <xdr:row>4</xdr:row>
      <xdr:rowOff>110437</xdr:rowOff>
    </xdr:from>
    <xdr:to>
      <xdr:col>17</xdr:col>
      <xdr:colOff>276284</xdr:colOff>
      <xdr:row>9</xdr:row>
      <xdr:rowOff>9205</xdr:rowOff>
    </xdr:to>
    <xdr:grpSp>
      <xdr:nvGrpSpPr>
        <xdr:cNvPr id="72" name="Group 71">
          <a:extLst>
            <a:ext uri="{FF2B5EF4-FFF2-40B4-BE49-F238E27FC236}">
              <a16:creationId xmlns:a16="http://schemas.microsoft.com/office/drawing/2014/main" id="{09D0057B-F675-4CD6-9E5A-8241C209CE91}"/>
            </a:ext>
          </a:extLst>
        </xdr:cNvPr>
        <xdr:cNvGrpSpPr/>
      </xdr:nvGrpSpPr>
      <xdr:grpSpPr>
        <a:xfrm>
          <a:off x="9745386" y="823419"/>
          <a:ext cx="1526424" cy="789997"/>
          <a:chOff x="753470" y="661177"/>
          <a:chExt cx="1061165" cy="456228"/>
        </a:xfrm>
      </xdr:grpSpPr>
      <xdr:sp macro="" textlink="">
        <xdr:nvSpPr>
          <xdr:cNvPr id="73" name="Rectangle: Rounded Corners 72">
            <a:extLst>
              <a:ext uri="{FF2B5EF4-FFF2-40B4-BE49-F238E27FC236}">
                <a16:creationId xmlns:a16="http://schemas.microsoft.com/office/drawing/2014/main" id="{ECB278D6-0F38-4C5A-AA73-59DBB87E7253}"/>
              </a:ext>
            </a:extLst>
          </xdr:cNvPr>
          <xdr:cNvSpPr/>
        </xdr:nvSpPr>
        <xdr:spPr>
          <a:xfrm>
            <a:off x="779646" y="661177"/>
            <a:ext cx="1034989" cy="45622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4" name="TextBox 73">
            <a:extLst>
              <a:ext uri="{FF2B5EF4-FFF2-40B4-BE49-F238E27FC236}">
                <a16:creationId xmlns:a16="http://schemas.microsoft.com/office/drawing/2014/main" id="{C433BCF0-A82E-4E72-B305-F4FFF4265116}"/>
              </a:ext>
            </a:extLst>
          </xdr:cNvPr>
          <xdr:cNvSpPr txBox="1"/>
        </xdr:nvSpPr>
        <xdr:spPr>
          <a:xfrm>
            <a:off x="803092" y="688414"/>
            <a:ext cx="961301" cy="16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50000"/>
                    <a:lumOff val="50000"/>
                  </a:schemeClr>
                </a:solidFill>
                <a:latin typeface="Cambria" panose="02040503050406030204" pitchFamily="18" charset="0"/>
                <a:ea typeface="Cambria" panose="02040503050406030204" pitchFamily="18" charset="0"/>
              </a:rPr>
              <a:t>COGS</a:t>
            </a:r>
          </a:p>
        </xdr:txBody>
      </xdr:sp>
      <xdr:sp macro="" textlink="'Pivot Table'!K4">
        <xdr:nvSpPr>
          <xdr:cNvPr id="75" name="TextBox 74">
            <a:extLst>
              <a:ext uri="{FF2B5EF4-FFF2-40B4-BE49-F238E27FC236}">
                <a16:creationId xmlns:a16="http://schemas.microsoft.com/office/drawing/2014/main" id="{F68331BC-FED3-43B5-9E1F-7DA15E8B90A4}"/>
              </a:ext>
            </a:extLst>
          </xdr:cNvPr>
          <xdr:cNvSpPr txBox="1"/>
        </xdr:nvSpPr>
        <xdr:spPr>
          <a:xfrm>
            <a:off x="753470" y="842223"/>
            <a:ext cx="1009364" cy="224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i="0" u="none" strike="noStrike">
                <a:solidFill>
                  <a:srgbClr val="000000"/>
                </a:solidFill>
                <a:latin typeface="Aptos Narrow"/>
              </a:rPr>
              <a:t> </a:t>
            </a:r>
            <a:fld id="{36258455-C0D5-408D-8D60-5F35292E042C}" type="TxLink">
              <a:rPr lang="en-US" sz="2000" b="1" i="0" u="none" strike="noStrike">
                <a:solidFill>
                  <a:schemeClr val="tx2">
                    <a:lumMod val="90000"/>
                    <a:lumOff val="10000"/>
                  </a:schemeClr>
                </a:solidFill>
                <a:latin typeface="Cambria" panose="02040503050406030204" pitchFamily="18" charset="0"/>
                <a:ea typeface="Cambria" panose="02040503050406030204" pitchFamily="18" charset="0"/>
              </a:rPr>
              <a:pPr algn="ctr"/>
              <a:t> $3,48,839 </a:t>
            </a:fld>
            <a:endParaRPr lang="en-IN" sz="2000" b="1">
              <a:solidFill>
                <a:schemeClr val="tx2">
                  <a:lumMod val="90000"/>
                  <a:lumOff val="10000"/>
                </a:schemeClr>
              </a:solidFill>
              <a:latin typeface="Cambria" panose="02040503050406030204" pitchFamily="18" charset="0"/>
              <a:ea typeface="Cambria" panose="02040503050406030204" pitchFamily="18" charset="0"/>
            </a:endParaRPr>
          </a:p>
        </xdr:txBody>
      </xdr:sp>
    </xdr:grpSp>
    <xdr:clientData/>
  </xdr:twoCellAnchor>
  <xdr:twoCellAnchor>
    <xdr:from>
      <xdr:col>15</xdr:col>
      <xdr:colOff>426984</xdr:colOff>
      <xdr:row>1</xdr:row>
      <xdr:rowOff>65691</xdr:rowOff>
    </xdr:from>
    <xdr:to>
      <xdr:col>17</xdr:col>
      <xdr:colOff>164225</xdr:colOff>
      <xdr:row>3</xdr:row>
      <xdr:rowOff>21898</xdr:rowOff>
    </xdr:to>
    <xdr:sp macro="" textlink="">
      <xdr:nvSpPr>
        <xdr:cNvPr id="80" name="Rectangle: Rounded Corners 79">
          <a:hlinkClick xmlns:r="http://schemas.openxmlformats.org/officeDocument/2006/relationships" r:id="rId1"/>
          <a:extLst>
            <a:ext uri="{FF2B5EF4-FFF2-40B4-BE49-F238E27FC236}">
              <a16:creationId xmlns:a16="http://schemas.microsoft.com/office/drawing/2014/main" id="{FD02E298-B8B2-462B-A8E6-BE5F80106998}"/>
            </a:ext>
          </a:extLst>
        </xdr:cNvPr>
        <xdr:cNvSpPr/>
      </xdr:nvSpPr>
      <xdr:spPr>
        <a:xfrm>
          <a:off x="10280432" y="240863"/>
          <a:ext cx="1051034" cy="306552"/>
        </a:xfrm>
        <a:prstGeom prst="roundRect">
          <a:avLst>
            <a:gd name="adj" fmla="val 2011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a:latin typeface="Cambria" panose="02040503050406030204" pitchFamily="18" charset="0"/>
              <a:ea typeface="Cambria" panose="02040503050406030204" pitchFamily="18" charset="0"/>
            </a:rPr>
            <a:t>Sales</a:t>
          </a:r>
          <a:r>
            <a:rPr lang="en-IN" sz="1000" baseline="0">
              <a:latin typeface="Cambria" panose="02040503050406030204" pitchFamily="18" charset="0"/>
              <a:ea typeface="Cambria" panose="02040503050406030204" pitchFamily="18" charset="0"/>
            </a:rPr>
            <a:t> Data</a:t>
          </a:r>
          <a:endParaRPr lang="en-IN" sz="1000">
            <a:latin typeface="Cambria" panose="02040503050406030204" pitchFamily="18" charset="0"/>
            <a:ea typeface="Cambria" panose="02040503050406030204" pitchFamily="18" charset="0"/>
          </a:endParaRPr>
        </a:p>
      </xdr:txBody>
    </xdr:sp>
    <xdr:clientData/>
  </xdr:twoCellAnchor>
  <xdr:twoCellAnchor>
    <xdr:from>
      <xdr:col>13</xdr:col>
      <xdr:colOff>437931</xdr:colOff>
      <xdr:row>1</xdr:row>
      <xdr:rowOff>43794</xdr:rowOff>
    </xdr:from>
    <xdr:to>
      <xdr:col>15</xdr:col>
      <xdr:colOff>307315</xdr:colOff>
      <xdr:row>3</xdr:row>
      <xdr:rowOff>32845</xdr:rowOff>
    </xdr:to>
    <xdr:sp macro="" textlink="">
      <xdr:nvSpPr>
        <xdr:cNvPr id="81" name="Rectangle: Rounded Corners 80">
          <a:hlinkClick xmlns:r="http://schemas.openxmlformats.org/officeDocument/2006/relationships" r:id="rId2"/>
          <a:extLst>
            <a:ext uri="{FF2B5EF4-FFF2-40B4-BE49-F238E27FC236}">
              <a16:creationId xmlns:a16="http://schemas.microsoft.com/office/drawing/2014/main" id="{142B4229-4B6D-424C-BA39-93FA6BD451E8}"/>
            </a:ext>
          </a:extLst>
        </xdr:cNvPr>
        <xdr:cNvSpPr/>
      </xdr:nvSpPr>
      <xdr:spPr>
        <a:xfrm>
          <a:off x="8977586" y="218966"/>
          <a:ext cx="1183177" cy="33939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a:latin typeface="Cambria" panose="02040503050406030204" pitchFamily="18" charset="0"/>
              <a:ea typeface="Cambria" panose="02040503050406030204" pitchFamily="18" charset="0"/>
            </a:rPr>
            <a:t>All  Pivot  Tables</a:t>
          </a:r>
        </a:p>
      </xdr:txBody>
    </xdr:sp>
    <xdr:clientData/>
  </xdr:twoCellAnchor>
  <xdr:twoCellAnchor>
    <xdr:from>
      <xdr:col>1</xdr:col>
      <xdr:colOff>73622</xdr:colOff>
      <xdr:row>9</xdr:row>
      <xdr:rowOff>142218</xdr:rowOff>
    </xdr:from>
    <xdr:to>
      <xdr:col>8</xdr:col>
      <xdr:colOff>607390</xdr:colOff>
      <xdr:row>23</xdr:row>
      <xdr:rowOff>68100</xdr:rowOff>
    </xdr:to>
    <xdr:grpSp>
      <xdr:nvGrpSpPr>
        <xdr:cNvPr id="85" name="Group 84">
          <a:extLst>
            <a:ext uri="{FF2B5EF4-FFF2-40B4-BE49-F238E27FC236}">
              <a16:creationId xmlns:a16="http://schemas.microsoft.com/office/drawing/2014/main" id="{4F697892-2202-4A34-89F3-81C3613AA486}"/>
            </a:ext>
          </a:extLst>
        </xdr:cNvPr>
        <xdr:cNvGrpSpPr/>
      </xdr:nvGrpSpPr>
      <xdr:grpSpPr>
        <a:xfrm>
          <a:off x="730903" y="1746429"/>
          <a:ext cx="4956487" cy="2421320"/>
          <a:chOff x="718038" y="1172307"/>
          <a:chExt cx="4645269" cy="2696308"/>
        </a:xfrm>
      </xdr:grpSpPr>
      <xdr:sp macro="" textlink="">
        <xdr:nvSpPr>
          <xdr:cNvPr id="84" name="Rectangle: Rounded Corners 83">
            <a:extLst>
              <a:ext uri="{FF2B5EF4-FFF2-40B4-BE49-F238E27FC236}">
                <a16:creationId xmlns:a16="http://schemas.microsoft.com/office/drawing/2014/main" id="{91307E0D-F6DE-4FB8-9865-3354F4038B15}"/>
              </a:ext>
            </a:extLst>
          </xdr:cNvPr>
          <xdr:cNvSpPr/>
        </xdr:nvSpPr>
        <xdr:spPr>
          <a:xfrm>
            <a:off x="718038" y="1172307"/>
            <a:ext cx="4645269" cy="2696308"/>
          </a:xfrm>
          <a:prstGeom prst="roundRect">
            <a:avLst>
              <a:gd name="adj" fmla="val 335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83" name="Chart 82">
            <a:extLst>
              <a:ext uri="{FF2B5EF4-FFF2-40B4-BE49-F238E27FC236}">
                <a16:creationId xmlns:a16="http://schemas.microsoft.com/office/drawing/2014/main" id="{4E7A38D6-215F-491F-9EC3-C72B2BA134AD}"/>
              </a:ext>
            </a:extLst>
          </xdr:cNvPr>
          <xdr:cNvGraphicFramePr>
            <a:graphicFrameLocks/>
          </xdr:cNvGraphicFramePr>
        </xdr:nvGraphicFramePr>
        <xdr:xfrm>
          <a:off x="801219" y="1599400"/>
          <a:ext cx="4479192" cy="2262663"/>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9</xdr:col>
      <xdr:colOff>32752</xdr:colOff>
      <xdr:row>9</xdr:row>
      <xdr:rowOff>128841</xdr:rowOff>
    </xdr:from>
    <xdr:to>
      <xdr:col>17</xdr:col>
      <xdr:colOff>322102</xdr:colOff>
      <xdr:row>23</xdr:row>
      <xdr:rowOff>110436</xdr:rowOff>
    </xdr:to>
    <xdr:sp macro="" textlink="">
      <xdr:nvSpPr>
        <xdr:cNvPr id="86" name="Rectangle: Rounded Corners 85">
          <a:extLst>
            <a:ext uri="{FF2B5EF4-FFF2-40B4-BE49-F238E27FC236}">
              <a16:creationId xmlns:a16="http://schemas.microsoft.com/office/drawing/2014/main" id="{41D22267-FEAE-4460-93A6-0B63D4B69515}"/>
            </a:ext>
          </a:extLst>
        </xdr:cNvPr>
        <xdr:cNvSpPr/>
      </xdr:nvSpPr>
      <xdr:spPr>
        <a:xfrm>
          <a:off x="5996230" y="1702537"/>
          <a:ext cx="5590220" cy="2429566"/>
        </a:xfrm>
        <a:prstGeom prst="roundRect">
          <a:avLst>
            <a:gd name="adj" fmla="val 3660"/>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226001</xdr:colOff>
      <xdr:row>11</xdr:row>
      <xdr:rowOff>73981</xdr:rowOff>
    </xdr:from>
    <xdr:to>
      <xdr:col>17</xdr:col>
      <xdr:colOff>239275</xdr:colOff>
      <xdr:row>23</xdr:row>
      <xdr:rowOff>20765</xdr:rowOff>
    </xdr:to>
    <xdr:graphicFrame macro="">
      <xdr:nvGraphicFramePr>
        <xdr:cNvPr id="87" name="Chart 86">
          <a:extLst>
            <a:ext uri="{FF2B5EF4-FFF2-40B4-BE49-F238E27FC236}">
              <a16:creationId xmlns:a16="http://schemas.microsoft.com/office/drawing/2014/main" id="{6A4FFF99-FF51-4469-8BEB-AA586129E6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75196</xdr:colOff>
      <xdr:row>24</xdr:row>
      <xdr:rowOff>46754</xdr:rowOff>
    </xdr:from>
    <xdr:to>
      <xdr:col>6</xdr:col>
      <xdr:colOff>236591</xdr:colOff>
      <xdr:row>36</xdr:row>
      <xdr:rowOff>133058</xdr:rowOff>
    </xdr:to>
    <xdr:grpSp>
      <xdr:nvGrpSpPr>
        <xdr:cNvPr id="93" name="Group 92">
          <a:extLst>
            <a:ext uri="{FF2B5EF4-FFF2-40B4-BE49-F238E27FC236}">
              <a16:creationId xmlns:a16="http://schemas.microsoft.com/office/drawing/2014/main" id="{32A5099D-C2C1-45EC-92D7-D98990E2F7B4}"/>
            </a:ext>
          </a:extLst>
        </xdr:cNvPr>
        <xdr:cNvGrpSpPr/>
      </xdr:nvGrpSpPr>
      <xdr:grpSpPr>
        <a:xfrm>
          <a:off x="732477" y="4324649"/>
          <a:ext cx="3447798" cy="2225251"/>
          <a:chOff x="776111" y="3732515"/>
          <a:chExt cx="3690056" cy="2384652"/>
        </a:xfrm>
      </xdr:grpSpPr>
      <xdr:sp macro="" textlink="">
        <xdr:nvSpPr>
          <xdr:cNvPr id="92" name="Rectangle: Rounded Corners 91">
            <a:extLst>
              <a:ext uri="{FF2B5EF4-FFF2-40B4-BE49-F238E27FC236}">
                <a16:creationId xmlns:a16="http://schemas.microsoft.com/office/drawing/2014/main" id="{86170CDB-182D-4F91-8DB6-F33158D93CCB}"/>
              </a:ext>
            </a:extLst>
          </xdr:cNvPr>
          <xdr:cNvSpPr/>
        </xdr:nvSpPr>
        <xdr:spPr>
          <a:xfrm>
            <a:off x="776111" y="3732515"/>
            <a:ext cx="3690056" cy="2384652"/>
          </a:xfrm>
          <a:prstGeom prst="roundRect">
            <a:avLst>
              <a:gd name="adj" fmla="val 3660"/>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88" name="Chart 87">
            <a:extLst>
              <a:ext uri="{FF2B5EF4-FFF2-40B4-BE49-F238E27FC236}">
                <a16:creationId xmlns:a16="http://schemas.microsoft.com/office/drawing/2014/main" id="{051C09CE-A2D7-4B63-9F81-987BB36211CA}"/>
              </a:ext>
            </a:extLst>
          </xdr:cNvPr>
          <xdr:cNvGraphicFramePr>
            <a:graphicFrameLocks/>
          </xdr:cNvGraphicFramePr>
        </xdr:nvGraphicFramePr>
        <xdr:xfrm>
          <a:off x="860295" y="3998754"/>
          <a:ext cx="3531067" cy="2055286"/>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6</xdr:col>
      <xdr:colOff>307422</xdr:colOff>
      <xdr:row>24</xdr:row>
      <xdr:rowOff>70940</xdr:rowOff>
    </xdr:from>
    <xdr:to>
      <xdr:col>11</xdr:col>
      <xdr:colOff>644203</xdr:colOff>
      <xdr:row>36</xdr:row>
      <xdr:rowOff>150315</xdr:rowOff>
    </xdr:to>
    <xdr:grpSp>
      <xdr:nvGrpSpPr>
        <xdr:cNvPr id="100" name="Group 99">
          <a:extLst>
            <a:ext uri="{FF2B5EF4-FFF2-40B4-BE49-F238E27FC236}">
              <a16:creationId xmlns:a16="http://schemas.microsoft.com/office/drawing/2014/main" id="{9E3BC4E4-3DA6-4E07-A410-0D77AB402F92}"/>
            </a:ext>
          </a:extLst>
        </xdr:cNvPr>
        <xdr:cNvGrpSpPr/>
      </xdr:nvGrpSpPr>
      <xdr:grpSpPr>
        <a:xfrm>
          <a:off x="4251106" y="4348835"/>
          <a:ext cx="3444939" cy="2218322"/>
          <a:chOff x="4345302" y="4267462"/>
          <a:chExt cx="3577627" cy="2177636"/>
        </a:xfrm>
      </xdr:grpSpPr>
      <xdr:sp macro="" textlink="">
        <xdr:nvSpPr>
          <xdr:cNvPr id="95" name="Rectangle: Rounded Corners 94">
            <a:extLst>
              <a:ext uri="{FF2B5EF4-FFF2-40B4-BE49-F238E27FC236}">
                <a16:creationId xmlns:a16="http://schemas.microsoft.com/office/drawing/2014/main" id="{484EECA8-83B1-46AD-A27E-A027B937F880}"/>
              </a:ext>
            </a:extLst>
          </xdr:cNvPr>
          <xdr:cNvSpPr/>
        </xdr:nvSpPr>
        <xdr:spPr>
          <a:xfrm>
            <a:off x="4345302" y="4267462"/>
            <a:ext cx="3577627" cy="2177636"/>
          </a:xfrm>
          <a:prstGeom prst="roundRect">
            <a:avLst>
              <a:gd name="adj" fmla="val 3660"/>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94" name="Chart 93">
            <a:extLst>
              <a:ext uri="{FF2B5EF4-FFF2-40B4-BE49-F238E27FC236}">
                <a16:creationId xmlns:a16="http://schemas.microsoft.com/office/drawing/2014/main" id="{A4E81F92-9C41-416E-A972-4D852A5577C8}"/>
              </a:ext>
            </a:extLst>
          </xdr:cNvPr>
          <xdr:cNvGraphicFramePr>
            <a:graphicFrameLocks/>
          </xdr:cNvGraphicFramePr>
        </xdr:nvGraphicFramePr>
        <xdr:xfrm>
          <a:off x="4443200" y="4493708"/>
          <a:ext cx="3351245" cy="1894777"/>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12</xdr:col>
      <xdr:colOff>105833</xdr:colOff>
      <xdr:row>24</xdr:row>
      <xdr:rowOff>98164</xdr:rowOff>
    </xdr:from>
    <xdr:to>
      <xdr:col>17</xdr:col>
      <xdr:colOff>370416</xdr:colOff>
      <xdr:row>37</xdr:row>
      <xdr:rowOff>2684</xdr:rowOff>
    </xdr:to>
    <xdr:sp macro="" textlink="">
      <xdr:nvSpPr>
        <xdr:cNvPr id="98" name="Rectangle: Rounded Corners 97">
          <a:extLst>
            <a:ext uri="{FF2B5EF4-FFF2-40B4-BE49-F238E27FC236}">
              <a16:creationId xmlns:a16="http://schemas.microsoft.com/office/drawing/2014/main" id="{4DBCC461-5024-447F-A678-02FD345C9EFB}"/>
            </a:ext>
          </a:extLst>
        </xdr:cNvPr>
        <xdr:cNvSpPr/>
      </xdr:nvSpPr>
      <xdr:spPr>
        <a:xfrm>
          <a:off x="8057137" y="4294686"/>
          <a:ext cx="3577627" cy="2177636"/>
        </a:xfrm>
        <a:prstGeom prst="roundRect">
          <a:avLst>
            <a:gd name="adj" fmla="val 3660"/>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185973</xdr:colOff>
      <xdr:row>25</xdr:row>
      <xdr:rowOff>147962</xdr:rowOff>
    </xdr:from>
    <xdr:to>
      <xdr:col>17</xdr:col>
      <xdr:colOff>277427</xdr:colOff>
      <xdr:row>36</xdr:row>
      <xdr:rowOff>77231</xdr:rowOff>
    </xdr:to>
    <mc:AlternateContent xmlns:mc="http://schemas.openxmlformats.org/markup-compatibility/2006">
      <mc:Choice xmlns:cx4="http://schemas.microsoft.com/office/drawing/2016/5/10/chartex" Requires="cx4">
        <xdr:graphicFrame macro="">
          <xdr:nvGraphicFramePr>
            <xdr:cNvPr id="99" name="Chart 98">
              <a:extLst>
                <a:ext uri="{FF2B5EF4-FFF2-40B4-BE49-F238E27FC236}">
                  <a16:creationId xmlns:a16="http://schemas.microsoft.com/office/drawing/2014/main" id="{0DB51CE4-A0FA-4F86-8791-72A6253545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926623" y="4592962"/>
              <a:ext cx="3393454" cy="18850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137151</xdr:colOff>
      <xdr:row>10</xdr:row>
      <xdr:rowOff>43155</xdr:rowOff>
    </xdr:from>
    <xdr:to>
      <xdr:col>4</xdr:col>
      <xdr:colOff>91136</xdr:colOff>
      <xdr:row>11</xdr:row>
      <xdr:rowOff>42977</xdr:rowOff>
    </xdr:to>
    <xdr:sp macro="" textlink="">
      <xdr:nvSpPr>
        <xdr:cNvPr id="101" name="Rectangle: Rounded Corners 100">
          <a:extLst>
            <a:ext uri="{FF2B5EF4-FFF2-40B4-BE49-F238E27FC236}">
              <a16:creationId xmlns:a16="http://schemas.microsoft.com/office/drawing/2014/main" id="{23BCECF7-BD63-403C-BA2B-F86AE8C17AB9}"/>
            </a:ext>
          </a:extLst>
        </xdr:cNvPr>
        <xdr:cNvSpPr/>
      </xdr:nvSpPr>
      <xdr:spPr>
        <a:xfrm>
          <a:off x="796811" y="1831019"/>
          <a:ext cx="1932966" cy="178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Cambria" panose="02040503050406030204" pitchFamily="18" charset="0"/>
              <a:ea typeface="Cambria" panose="02040503050406030204" pitchFamily="18" charset="0"/>
            </a:rPr>
            <a:t>Revenue and Profit by Month</a:t>
          </a:r>
        </a:p>
      </xdr:txBody>
    </xdr:sp>
    <xdr:clientData/>
  </xdr:twoCellAnchor>
  <xdr:twoCellAnchor>
    <xdr:from>
      <xdr:col>9</xdr:col>
      <xdr:colOff>102442</xdr:colOff>
      <xdr:row>10</xdr:row>
      <xdr:rowOff>25644</xdr:rowOff>
    </xdr:from>
    <xdr:to>
      <xdr:col>12</xdr:col>
      <xdr:colOff>56428</xdr:colOff>
      <xdr:row>11</xdr:row>
      <xdr:rowOff>25466</xdr:rowOff>
    </xdr:to>
    <xdr:sp macro="" textlink="">
      <xdr:nvSpPr>
        <xdr:cNvPr id="102" name="Rectangle: Rounded Corners 101">
          <a:extLst>
            <a:ext uri="{FF2B5EF4-FFF2-40B4-BE49-F238E27FC236}">
              <a16:creationId xmlns:a16="http://schemas.microsoft.com/office/drawing/2014/main" id="{72E4783D-067B-403B-B54C-E18C44C43840}"/>
            </a:ext>
          </a:extLst>
        </xdr:cNvPr>
        <xdr:cNvSpPr/>
      </xdr:nvSpPr>
      <xdr:spPr>
        <a:xfrm>
          <a:off x="6039384" y="1813508"/>
          <a:ext cx="1932966" cy="178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Cambria" panose="02040503050406030204" pitchFamily="18" charset="0"/>
              <a:ea typeface="Cambria" panose="02040503050406030204" pitchFamily="18" charset="0"/>
            </a:rPr>
            <a:t>Top 5 Country By Revenue</a:t>
          </a:r>
        </a:p>
      </xdr:txBody>
    </xdr:sp>
    <xdr:clientData/>
  </xdr:twoCellAnchor>
  <xdr:twoCellAnchor>
    <xdr:from>
      <xdr:col>1</xdr:col>
      <xdr:colOff>130680</xdr:colOff>
      <xdr:row>24</xdr:row>
      <xdr:rowOff>108404</xdr:rowOff>
    </xdr:from>
    <xdr:to>
      <xdr:col>4</xdr:col>
      <xdr:colOff>84665</xdr:colOff>
      <xdr:row>25</xdr:row>
      <xdr:rowOff>108226</xdr:rowOff>
    </xdr:to>
    <xdr:sp macro="" textlink="">
      <xdr:nvSpPr>
        <xdr:cNvPr id="103" name="Rectangle: Rounded Corners 102">
          <a:extLst>
            <a:ext uri="{FF2B5EF4-FFF2-40B4-BE49-F238E27FC236}">
              <a16:creationId xmlns:a16="http://schemas.microsoft.com/office/drawing/2014/main" id="{D6F7FB2D-5622-46CE-8727-6196B5A01FB7}"/>
            </a:ext>
          </a:extLst>
        </xdr:cNvPr>
        <xdr:cNvSpPr/>
      </xdr:nvSpPr>
      <xdr:spPr>
        <a:xfrm>
          <a:off x="790340" y="4399278"/>
          <a:ext cx="1932966" cy="178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Cambria" panose="02040503050406030204" pitchFamily="18" charset="0"/>
              <a:ea typeface="Cambria" panose="02040503050406030204" pitchFamily="18" charset="0"/>
            </a:rPr>
            <a:t>Revenue Share By Channel</a:t>
          </a:r>
        </a:p>
      </xdr:txBody>
    </xdr:sp>
    <xdr:clientData/>
  </xdr:twoCellAnchor>
  <xdr:twoCellAnchor>
    <xdr:from>
      <xdr:col>6</xdr:col>
      <xdr:colOff>356742</xdr:colOff>
      <xdr:row>24</xdr:row>
      <xdr:rowOff>135630</xdr:rowOff>
    </xdr:from>
    <xdr:to>
      <xdr:col>9</xdr:col>
      <xdr:colOff>310727</xdr:colOff>
      <xdr:row>25</xdr:row>
      <xdr:rowOff>123301</xdr:rowOff>
    </xdr:to>
    <xdr:sp macro="" textlink="">
      <xdr:nvSpPr>
        <xdr:cNvPr id="104" name="Rectangle: Rounded Corners 103">
          <a:extLst>
            <a:ext uri="{FF2B5EF4-FFF2-40B4-BE49-F238E27FC236}">
              <a16:creationId xmlns:a16="http://schemas.microsoft.com/office/drawing/2014/main" id="{541AA3DB-92E8-4E63-A238-7275F6607BC4}"/>
            </a:ext>
          </a:extLst>
        </xdr:cNvPr>
        <xdr:cNvSpPr/>
      </xdr:nvSpPr>
      <xdr:spPr>
        <a:xfrm>
          <a:off x="4314703" y="4426504"/>
          <a:ext cx="1932966" cy="16645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Cambria" panose="02040503050406030204" pitchFamily="18" charset="0"/>
              <a:ea typeface="Cambria" panose="02040503050406030204" pitchFamily="18" charset="0"/>
            </a:rPr>
            <a:t>Region</a:t>
          </a:r>
          <a:r>
            <a:rPr lang="en-IN" sz="1100" baseline="0">
              <a:latin typeface="Cambria" panose="02040503050406030204" pitchFamily="18" charset="0"/>
              <a:ea typeface="Cambria" panose="02040503050406030204" pitchFamily="18" charset="0"/>
            </a:rPr>
            <a:t> wise Comparison</a:t>
          </a:r>
          <a:endParaRPr lang="en-IN" sz="1100">
            <a:latin typeface="Cambria" panose="02040503050406030204" pitchFamily="18" charset="0"/>
            <a:ea typeface="Cambria" panose="02040503050406030204" pitchFamily="18" charset="0"/>
          </a:endParaRPr>
        </a:p>
      </xdr:txBody>
    </xdr:sp>
    <xdr:clientData/>
  </xdr:twoCellAnchor>
  <xdr:twoCellAnchor>
    <xdr:from>
      <xdr:col>12</xdr:col>
      <xdr:colOff>194725</xdr:colOff>
      <xdr:row>24</xdr:row>
      <xdr:rowOff>141795</xdr:rowOff>
    </xdr:from>
    <xdr:to>
      <xdr:col>15</xdr:col>
      <xdr:colOff>148710</xdr:colOff>
      <xdr:row>25</xdr:row>
      <xdr:rowOff>135630</xdr:rowOff>
    </xdr:to>
    <xdr:sp macro="" textlink="">
      <xdr:nvSpPr>
        <xdr:cNvPr id="105" name="Rectangle: Rounded Corners 104">
          <a:extLst>
            <a:ext uri="{FF2B5EF4-FFF2-40B4-BE49-F238E27FC236}">
              <a16:creationId xmlns:a16="http://schemas.microsoft.com/office/drawing/2014/main" id="{941E3019-61A3-49A8-9BDA-323137DFE00C}"/>
            </a:ext>
          </a:extLst>
        </xdr:cNvPr>
        <xdr:cNvSpPr/>
      </xdr:nvSpPr>
      <xdr:spPr>
        <a:xfrm>
          <a:off x="8110647" y="4432669"/>
          <a:ext cx="1932966" cy="17262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Cambria" panose="02040503050406030204" pitchFamily="18" charset="0"/>
              <a:ea typeface="Cambria" panose="02040503050406030204" pitchFamily="18" charset="0"/>
            </a:rPr>
            <a:t>Country Wise Map</a:t>
          </a:r>
          <a:r>
            <a:rPr lang="en-IN" sz="1100" baseline="0">
              <a:latin typeface="Cambria" panose="02040503050406030204" pitchFamily="18" charset="0"/>
              <a:ea typeface="Cambria" panose="02040503050406030204" pitchFamily="18" charset="0"/>
            </a:rPr>
            <a:t> Chart</a:t>
          </a:r>
          <a:endParaRPr lang="en-IN" sz="1100">
            <a:latin typeface="Cambria" panose="02040503050406030204" pitchFamily="18" charset="0"/>
            <a:ea typeface="Cambria" panose="02040503050406030204" pitchFamily="18" charset="0"/>
          </a:endParaRPr>
        </a:p>
      </xdr:txBody>
    </xdr:sp>
    <xdr:clientData/>
  </xdr:twoCellAnchor>
  <xdr:twoCellAnchor editAs="oneCell">
    <xdr:from>
      <xdr:col>17</xdr:col>
      <xdr:colOff>602155</xdr:colOff>
      <xdr:row>0</xdr:row>
      <xdr:rowOff>166352</xdr:rowOff>
    </xdr:from>
    <xdr:to>
      <xdr:col>20</xdr:col>
      <xdr:colOff>328446</xdr:colOff>
      <xdr:row>10</xdr:row>
      <xdr:rowOff>131381</xdr:rowOff>
    </xdr:to>
    <mc:AlternateContent xmlns:mc="http://schemas.openxmlformats.org/markup-compatibility/2006" xmlns:a14="http://schemas.microsoft.com/office/drawing/2010/main">
      <mc:Choice Requires="a14">
        <xdr:graphicFrame macro="">
          <xdr:nvGraphicFramePr>
            <xdr:cNvPr id="106" name="Product Category">
              <a:extLst>
                <a:ext uri="{FF2B5EF4-FFF2-40B4-BE49-F238E27FC236}">
                  <a16:creationId xmlns:a16="http://schemas.microsoft.com/office/drawing/2014/main" id="{D0A23500-85F3-48C9-BDB9-34B161CC693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834790" y="166352"/>
              <a:ext cx="1708521" cy="17670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588142</xdr:colOff>
      <xdr:row>11</xdr:row>
      <xdr:rowOff>27808</xdr:rowOff>
    </xdr:from>
    <xdr:to>
      <xdr:col>20</xdr:col>
      <xdr:colOff>350345</xdr:colOff>
      <xdr:row>25</xdr:row>
      <xdr:rowOff>14848</xdr:rowOff>
    </xdr:to>
    <mc:AlternateContent xmlns:mc="http://schemas.openxmlformats.org/markup-compatibility/2006" xmlns:a14="http://schemas.microsoft.com/office/drawing/2010/main">
      <mc:Choice Requires="a14">
        <xdr:graphicFrame macro="">
          <xdr:nvGraphicFramePr>
            <xdr:cNvPr id="108" name="Country">
              <a:extLst>
                <a:ext uri="{FF2B5EF4-FFF2-40B4-BE49-F238E27FC236}">
                  <a16:creationId xmlns:a16="http://schemas.microsoft.com/office/drawing/2014/main" id="{371341C0-5267-490C-BB48-2D63E278694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820777" y="2010038"/>
              <a:ext cx="1744433" cy="25098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514569</xdr:colOff>
      <xdr:row>26</xdr:row>
      <xdr:rowOff>87587</xdr:rowOff>
    </xdr:from>
    <xdr:to>
      <xdr:col>20</xdr:col>
      <xdr:colOff>405086</xdr:colOff>
      <xdr:row>36</xdr:row>
      <xdr:rowOff>164224</xdr:rowOff>
    </xdr:to>
    <xdr:sp macro="" textlink="">
      <xdr:nvSpPr>
        <xdr:cNvPr id="109" name="Rectangle: Rounded Corners 108">
          <a:extLst>
            <a:ext uri="{FF2B5EF4-FFF2-40B4-BE49-F238E27FC236}">
              <a16:creationId xmlns:a16="http://schemas.microsoft.com/office/drawing/2014/main" id="{4A198DF5-1659-47DC-A76E-6A4CBCC73C0E}"/>
            </a:ext>
          </a:extLst>
        </xdr:cNvPr>
        <xdr:cNvSpPr/>
      </xdr:nvSpPr>
      <xdr:spPr>
        <a:xfrm>
          <a:off x="11681810" y="4642070"/>
          <a:ext cx="1861207" cy="1828361"/>
        </a:xfrm>
        <a:prstGeom prst="roundRect">
          <a:avLst>
            <a:gd name="adj" fmla="val 3660"/>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602154</xdr:colOff>
      <xdr:row>27</xdr:row>
      <xdr:rowOff>27810</xdr:rowOff>
    </xdr:from>
    <xdr:to>
      <xdr:col>20</xdr:col>
      <xdr:colOff>339395</xdr:colOff>
      <xdr:row>35</xdr:row>
      <xdr:rowOff>54743</xdr:rowOff>
    </xdr:to>
    <mc:AlternateContent xmlns:mc="http://schemas.openxmlformats.org/markup-compatibility/2006" xmlns:a14="http://schemas.microsoft.com/office/drawing/2010/main">
      <mc:Choice Requires="a14">
        <xdr:graphicFrame macro="">
          <xdr:nvGraphicFramePr>
            <xdr:cNvPr id="110" name="Quarter">
              <a:extLst>
                <a:ext uri="{FF2B5EF4-FFF2-40B4-BE49-F238E27FC236}">
                  <a16:creationId xmlns:a16="http://schemas.microsoft.com/office/drawing/2014/main" id="{19CA0D4A-4A74-4CE2-A44D-AA1EDDEC9A26}"/>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1834789" y="4893283"/>
              <a:ext cx="1719471" cy="1468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99.015499768517" createdVersion="7" refreshedVersion="7" minRefreshableVersion="3" recordCount="2707" xr:uid="{55E07B4E-208C-4FBA-822B-750B314764A7}">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o" numFmtId="0">
      <sharedItems containsSemiMixedTypes="0" containsString="0" containsNumber="1" containsInteger="1" minValue="1" maxValue="12"/>
    </cacheField>
    <cacheField name="Month" numFmtId="0">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7266718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s v="Jan"/>
    <x v="0"/>
    <x v="0"/>
    <x v="0"/>
    <s v="Returning"/>
    <x v="0"/>
    <s v="Commuter Helmet"/>
    <n v="2"/>
    <n v="82.06"/>
    <n v="0"/>
    <n v="42.94"/>
    <n v="164.12"/>
    <n v="85.88"/>
    <n v="78.240000000000009"/>
    <n v="0.476724348038021"/>
    <n v="2026"/>
    <s v="Q1"/>
    <n v="1"/>
    <x v="0"/>
  </r>
  <r>
    <n v="4836"/>
    <d v="2026-01-02T00:00:00"/>
    <n v="2026"/>
    <x v="0"/>
    <n v="1"/>
    <s v="Jan"/>
    <x v="1"/>
    <x v="1"/>
    <x v="1"/>
    <s v="Returning"/>
    <x v="1"/>
    <s v="Hiking Daypack 20L"/>
    <n v="4"/>
    <n v="94.18"/>
    <n v="0.15"/>
    <n v="45.03"/>
    <n v="320.21199999999999"/>
    <n v="180.12"/>
    <n v="140.09199999999998"/>
    <n v="0.43749765780170635"/>
    <n v="2026"/>
    <s v="Q1"/>
    <n v="1"/>
    <x v="0"/>
  </r>
  <r>
    <n v="163"/>
    <d v="2026-01-03T00:00:00"/>
    <n v="2026"/>
    <x v="0"/>
    <n v="1"/>
    <s v="Jan"/>
    <x v="2"/>
    <x v="2"/>
    <x v="0"/>
    <s v="New"/>
    <x v="2"/>
    <s v="Insulated Bottle"/>
    <n v="2"/>
    <n v="36.72"/>
    <n v="0.05"/>
    <n v="13.76"/>
    <n v="69.768000000000001"/>
    <n v="27.52"/>
    <n v="42.248000000000005"/>
    <n v="0.60554982226808862"/>
    <n v="2026"/>
    <s v="Q1"/>
    <n v="1"/>
    <x v="0"/>
  </r>
  <r>
    <n v="542"/>
    <d v="2026-01-03T00:00:00"/>
    <n v="2026"/>
    <x v="0"/>
    <n v="1"/>
    <s v="Jan"/>
    <x v="0"/>
    <x v="0"/>
    <x v="1"/>
    <s v="Business"/>
    <x v="1"/>
    <s v="Trail Boots"/>
    <n v="4"/>
    <n v="143.66999999999999"/>
    <n v="0.1"/>
    <n v="81.22"/>
    <n v="517.21199999999999"/>
    <n v="324.88"/>
    <n v="192.33199999999999"/>
    <n v="0.37186298848441257"/>
    <n v="2026"/>
    <s v="Q1"/>
    <n v="1"/>
    <x v="0"/>
  </r>
  <r>
    <n v="2002"/>
    <d v="2026-01-03T00:00:00"/>
    <n v="2026"/>
    <x v="0"/>
    <n v="1"/>
    <s v="Jan"/>
    <x v="0"/>
    <x v="0"/>
    <x v="1"/>
    <s v="Business"/>
    <x v="2"/>
    <s v="Insulated Bottle"/>
    <n v="3"/>
    <n v="36.53"/>
    <n v="0.15"/>
    <n v="13.67"/>
    <n v="93.151499999999999"/>
    <n v="41.01"/>
    <n v="52.141500000000001"/>
    <n v="0.55974944042769037"/>
    <n v="2026"/>
    <s v="Q1"/>
    <n v="1"/>
    <x v="0"/>
  </r>
  <r>
    <n v="2005"/>
    <d v="2026-01-03T00:00:00"/>
    <n v="2026"/>
    <x v="0"/>
    <n v="1"/>
    <s v="Jan"/>
    <x v="2"/>
    <x v="3"/>
    <x v="2"/>
    <s v="New"/>
    <x v="2"/>
    <s v="Insulated Bottle"/>
    <n v="1"/>
    <n v="35.340000000000003"/>
    <n v="0"/>
    <n v="13.37"/>
    <n v="35.340000000000003"/>
    <n v="13.37"/>
    <n v="21.970000000000006"/>
    <n v="0.62167515563101317"/>
    <n v="2026"/>
    <s v="Q1"/>
    <n v="1"/>
    <x v="0"/>
  </r>
  <r>
    <n v="2937"/>
    <d v="2026-01-03T00:00:00"/>
    <n v="2026"/>
    <x v="0"/>
    <n v="1"/>
    <s v="Jan"/>
    <x v="3"/>
    <x v="4"/>
    <x v="1"/>
    <s v="Returning"/>
    <x v="0"/>
    <s v="Trail Bike Light"/>
    <n v="8"/>
    <n v="49.6"/>
    <n v="0.1"/>
    <n v="23.05"/>
    <n v="357.12"/>
    <n v="184.4"/>
    <n v="172.72"/>
    <n v="0.4836469534050179"/>
    <n v="2026"/>
    <s v="Q1"/>
    <n v="1"/>
    <x v="0"/>
  </r>
  <r>
    <n v="3326"/>
    <d v="2026-01-03T00:00:00"/>
    <n v="2026"/>
    <x v="0"/>
    <n v="1"/>
    <s v="Jan"/>
    <x v="0"/>
    <x v="0"/>
    <x v="2"/>
    <s v="New"/>
    <x v="3"/>
    <s v="Alpine Tent 4P"/>
    <n v="2"/>
    <n v="347.51"/>
    <n v="0"/>
    <n v="190.16"/>
    <n v="695.02"/>
    <n v="380.32"/>
    <n v="314.7"/>
    <n v="0.4527927253891974"/>
    <n v="2026"/>
    <s v="Q1"/>
    <n v="1"/>
    <x v="0"/>
  </r>
  <r>
    <n v="3863"/>
    <d v="2026-01-03T00:00:00"/>
    <n v="2026"/>
    <x v="0"/>
    <n v="1"/>
    <s v="Jan"/>
    <x v="2"/>
    <x v="5"/>
    <x v="1"/>
    <s v="Returning"/>
    <x v="0"/>
    <s v="Compact Repair Kit"/>
    <n v="12"/>
    <n v="41.22"/>
    <n v="0.1"/>
    <n v="16.64"/>
    <n v="445.17599999999999"/>
    <n v="199.68"/>
    <n v="245.49599999999998"/>
    <n v="0.55145829963879456"/>
    <n v="2026"/>
    <s v="Q1"/>
    <n v="1"/>
    <x v="0"/>
  </r>
  <r>
    <n v="4910"/>
    <d v="2026-01-03T00:00:00"/>
    <n v="2026"/>
    <x v="0"/>
    <n v="1"/>
    <s v="Jan"/>
    <x v="2"/>
    <x v="3"/>
    <x v="2"/>
    <s v="Business"/>
    <x v="3"/>
    <s v="Alpine Tent 4P"/>
    <n v="1"/>
    <n v="332.18"/>
    <n v="0"/>
    <n v="195.33"/>
    <n v="332.18"/>
    <n v="195.33"/>
    <n v="136.85"/>
    <n v="0.41197543500511768"/>
    <n v="2026"/>
    <s v="Q1"/>
    <n v="1"/>
    <x v="0"/>
  </r>
  <r>
    <n v="5188"/>
    <d v="2026-01-03T00:00:00"/>
    <n v="2026"/>
    <x v="0"/>
    <n v="1"/>
    <s v="Jan"/>
    <x v="1"/>
    <x v="6"/>
    <x v="3"/>
    <s v="Returning"/>
    <x v="0"/>
    <s v="Trail Bike Light"/>
    <n v="1"/>
    <n v="49.71"/>
    <n v="0"/>
    <n v="23.15"/>
    <n v="49.71"/>
    <n v="23.15"/>
    <n v="26.560000000000002"/>
    <n v="0.53429893381613358"/>
    <n v="2026"/>
    <s v="Q1"/>
    <n v="1"/>
    <x v="0"/>
  </r>
  <r>
    <n v="845"/>
    <d v="2026-01-04T00:00:00"/>
    <n v="2026"/>
    <x v="0"/>
    <n v="1"/>
    <s v="Jan"/>
    <x v="2"/>
    <x v="3"/>
    <x v="0"/>
    <s v="New"/>
    <x v="3"/>
    <s v="Trail Tent 2P"/>
    <n v="2"/>
    <n v="194.35"/>
    <n v="0"/>
    <n v="104.22"/>
    <n v="388.7"/>
    <n v="208.44"/>
    <n v="180.26"/>
    <n v="0.46375096475430921"/>
    <n v="2026"/>
    <s v="Q1"/>
    <n v="1"/>
    <x v="0"/>
  </r>
  <r>
    <n v="1077"/>
    <d v="2026-01-04T00:00:00"/>
    <n v="2026"/>
    <x v="0"/>
    <n v="1"/>
    <s v="Jan"/>
    <x v="1"/>
    <x v="6"/>
    <x v="0"/>
    <s v="New"/>
    <x v="0"/>
    <s v="Cycling Pack 12L"/>
    <n v="3"/>
    <n v="102.12"/>
    <n v="0.1"/>
    <n v="51.28"/>
    <n v="275.72400000000005"/>
    <n v="153.84"/>
    <n v="121.88400000000004"/>
    <n v="0.44205074639857256"/>
    <n v="2026"/>
    <s v="Q1"/>
    <n v="1"/>
    <x v="0"/>
  </r>
  <r>
    <n v="1237"/>
    <d v="2026-01-04T00:00:00"/>
    <n v="2026"/>
    <x v="0"/>
    <n v="1"/>
    <s v="Jan"/>
    <x v="3"/>
    <x v="7"/>
    <x v="2"/>
    <s v="Business"/>
    <x v="2"/>
    <s v="Packing Cube Set"/>
    <n v="1"/>
    <n v="46.99"/>
    <n v="0.05"/>
    <n v="18.11"/>
    <n v="44.640500000000003"/>
    <n v="18.11"/>
    <n v="26.530500000000004"/>
    <n v="0.59431457980981395"/>
    <n v="2026"/>
    <s v="Q1"/>
    <n v="1"/>
    <x v="0"/>
  </r>
  <r>
    <n v="1908"/>
    <d v="2026-01-04T00:00:00"/>
    <n v="2026"/>
    <x v="0"/>
    <n v="1"/>
    <s v="Jan"/>
    <x v="3"/>
    <x v="8"/>
    <x v="0"/>
    <s v="New"/>
    <x v="4"/>
    <s v="Resistance Band Set"/>
    <n v="1"/>
    <n v="40"/>
    <n v="0"/>
    <n v="15.04"/>
    <n v="40"/>
    <n v="15.04"/>
    <n v="24.96"/>
    <n v="0.624"/>
    <n v="2026"/>
    <s v="Q1"/>
    <n v="1"/>
    <x v="0"/>
  </r>
  <r>
    <n v="2245"/>
    <d v="2026-01-04T00:00:00"/>
    <n v="2026"/>
    <x v="0"/>
    <n v="1"/>
    <s v="Jan"/>
    <x v="0"/>
    <x v="9"/>
    <x v="0"/>
    <s v="New"/>
    <x v="1"/>
    <s v="Summit Backpack 45L"/>
    <n v="1"/>
    <n v="153.38999999999999"/>
    <n v="0"/>
    <n v="78.59"/>
    <n v="153.38999999999999"/>
    <n v="78.59"/>
    <n v="74.799999999999983"/>
    <n v="0.48764587000456344"/>
    <n v="2026"/>
    <s v="Q1"/>
    <n v="1"/>
    <x v="0"/>
  </r>
  <r>
    <n v="2928"/>
    <d v="2026-01-04T00:00:00"/>
    <n v="2026"/>
    <x v="0"/>
    <n v="1"/>
    <s v="Jan"/>
    <x v="1"/>
    <x v="6"/>
    <x v="0"/>
    <s v="Returning"/>
    <x v="4"/>
    <s v="Weighted Vest"/>
    <n v="2"/>
    <n v="124.97"/>
    <n v="0.1"/>
    <n v="67.36"/>
    <n v="224.946"/>
    <n v="134.72"/>
    <n v="90.225999999999999"/>
    <n v="0.40110070861451191"/>
    <n v="2026"/>
    <s v="Q1"/>
    <n v="1"/>
    <x v="0"/>
  </r>
  <r>
    <n v="4249"/>
    <d v="2026-01-04T00:00:00"/>
    <n v="2026"/>
    <x v="0"/>
    <n v="1"/>
    <s v="Jan"/>
    <x v="3"/>
    <x v="4"/>
    <x v="3"/>
    <s v="New"/>
    <x v="0"/>
    <s v="Cycling Pack 12L"/>
    <n v="2"/>
    <n v="100.12"/>
    <n v="0.1"/>
    <n v="49.67"/>
    <n v="180.21600000000001"/>
    <n v="99.34"/>
    <n v="80.876000000000005"/>
    <n v="0.44877258401029874"/>
    <n v="2026"/>
    <s v="Q1"/>
    <n v="1"/>
    <x v="0"/>
  </r>
  <r>
    <n v="1734"/>
    <d v="2026-01-05T00:00:00"/>
    <n v="2026"/>
    <x v="0"/>
    <n v="1"/>
    <s v="Jan"/>
    <x v="3"/>
    <x v="8"/>
    <x v="3"/>
    <s v="Returning"/>
    <x v="4"/>
    <s v="Resistance Band Set"/>
    <n v="1"/>
    <n v="40.6"/>
    <n v="0.15"/>
    <n v="14.61"/>
    <n v="34.51"/>
    <n v="14.61"/>
    <n v="19.899999999999999"/>
    <n v="0.57664445088380178"/>
    <n v="2026"/>
    <s v="Q1"/>
    <n v="1"/>
    <x v="0"/>
  </r>
  <r>
    <n v="2331"/>
    <d v="2026-01-05T00:00:00"/>
    <n v="2026"/>
    <x v="0"/>
    <n v="1"/>
    <s v="Jan"/>
    <x v="3"/>
    <x v="8"/>
    <x v="0"/>
    <s v="New"/>
    <x v="0"/>
    <s v="Cycling Pack 12L"/>
    <n v="1"/>
    <n v="104.23"/>
    <n v="0.1"/>
    <n v="51.6"/>
    <n v="93.807000000000002"/>
    <n v="51.6"/>
    <n v="42.207000000000001"/>
    <n v="0.44993443986056475"/>
    <n v="2026"/>
    <s v="Q1"/>
    <n v="1"/>
    <x v="0"/>
  </r>
  <r>
    <n v="2475"/>
    <d v="2026-01-05T00:00:00"/>
    <n v="2026"/>
    <x v="0"/>
    <n v="1"/>
    <s v="Jan"/>
    <x v="1"/>
    <x v="1"/>
    <x v="2"/>
    <s v="Returning"/>
    <x v="4"/>
    <s v="Weighted Vest"/>
    <n v="5"/>
    <n v="122.87"/>
    <n v="0.05"/>
    <n v="69.67"/>
    <n v="583.63250000000005"/>
    <n v="348.35"/>
    <n v="235.28250000000003"/>
    <n v="0.40313467807224584"/>
    <n v="2026"/>
    <s v="Q1"/>
    <n v="1"/>
    <x v="0"/>
  </r>
  <r>
    <n v="1433"/>
    <d v="2026-01-06T00:00:00"/>
    <n v="2026"/>
    <x v="0"/>
    <n v="1"/>
    <s v="Jan"/>
    <x v="2"/>
    <x v="10"/>
    <x v="0"/>
    <s v="New"/>
    <x v="2"/>
    <s v="Insulated Bottle"/>
    <n v="2"/>
    <n v="36.619999999999997"/>
    <n v="0.05"/>
    <n v="13.87"/>
    <n v="69.577999999999989"/>
    <n v="27.74"/>
    <n v="41.837999999999994"/>
    <n v="0.60131075914800658"/>
    <n v="2026"/>
    <s v="Q1"/>
    <n v="1"/>
    <x v="0"/>
  </r>
  <r>
    <n v="3624"/>
    <d v="2026-01-06T00:00:00"/>
    <n v="2026"/>
    <x v="0"/>
    <n v="1"/>
    <s v="Jan"/>
    <x v="3"/>
    <x v="7"/>
    <x v="0"/>
    <s v="New"/>
    <x v="1"/>
    <s v="Hiking Daypack 20L"/>
    <n v="1"/>
    <n v="93.4"/>
    <n v="0"/>
    <n v="46.11"/>
    <n v="93.4"/>
    <n v="46.11"/>
    <n v="47.290000000000006"/>
    <n v="0.50631691648822275"/>
    <n v="2026"/>
    <s v="Q1"/>
    <n v="1"/>
    <x v="0"/>
  </r>
  <r>
    <n v="4680"/>
    <d v="2026-01-06T00:00:00"/>
    <n v="2026"/>
    <x v="0"/>
    <n v="1"/>
    <s v="Jan"/>
    <x v="1"/>
    <x v="1"/>
    <x v="3"/>
    <s v="New"/>
    <x v="3"/>
    <s v="Portable Camp Stove"/>
    <n v="2"/>
    <n v="81.260000000000005"/>
    <n v="0"/>
    <n v="39.119999999999997"/>
    <n v="162.52000000000001"/>
    <n v="78.239999999999995"/>
    <n v="84.280000000000015"/>
    <n v="0.51858232832882112"/>
    <n v="2026"/>
    <s v="Q1"/>
    <n v="1"/>
    <x v="0"/>
  </r>
  <r>
    <n v="4803"/>
    <d v="2026-01-06T00:00:00"/>
    <n v="2026"/>
    <x v="0"/>
    <n v="1"/>
    <s v="Jan"/>
    <x v="1"/>
    <x v="11"/>
    <x v="3"/>
    <s v="New"/>
    <x v="4"/>
    <s v="Recovery Roller"/>
    <n v="2"/>
    <n v="35.78"/>
    <n v="0"/>
    <n v="13.84"/>
    <n v="71.56"/>
    <n v="27.68"/>
    <n v="43.88"/>
    <n v="0.61319172722191173"/>
    <n v="2026"/>
    <s v="Q1"/>
    <n v="1"/>
    <x v="0"/>
  </r>
  <r>
    <n v="248"/>
    <d v="2026-01-07T00:00:00"/>
    <n v="2026"/>
    <x v="0"/>
    <n v="1"/>
    <s v="Jan"/>
    <x v="1"/>
    <x v="12"/>
    <x v="3"/>
    <s v="New"/>
    <x v="0"/>
    <s v="Commuter Helmet"/>
    <n v="3"/>
    <n v="81.64"/>
    <n v="0"/>
    <n v="43.84"/>
    <n v="244.92000000000002"/>
    <n v="131.52000000000001"/>
    <n v="113.4"/>
    <n v="0.46300832925036745"/>
    <n v="2026"/>
    <s v="Q1"/>
    <n v="1"/>
    <x v="0"/>
  </r>
  <r>
    <n v="1118"/>
    <d v="2026-01-07T00:00:00"/>
    <n v="2026"/>
    <x v="0"/>
    <n v="1"/>
    <s v="Jan"/>
    <x v="1"/>
    <x v="12"/>
    <x v="0"/>
    <s v="Returning"/>
    <x v="2"/>
    <s v="Carry-On Duffel"/>
    <n v="2"/>
    <n v="131.63999999999999"/>
    <n v="0.05"/>
    <n v="69.02"/>
    <n v="250.11599999999996"/>
    <n v="138.04"/>
    <n v="112.07599999999996"/>
    <n v="0.44809608341729429"/>
    <n v="2026"/>
    <s v="Q1"/>
    <n v="1"/>
    <x v="0"/>
  </r>
  <r>
    <n v="3023"/>
    <d v="2026-01-07T00:00:00"/>
    <n v="2026"/>
    <x v="0"/>
    <n v="1"/>
    <s v="Jan"/>
    <x v="2"/>
    <x v="3"/>
    <x v="3"/>
    <s v="New"/>
    <x v="1"/>
    <s v="Summit Backpack 45L"/>
    <n v="2"/>
    <n v="155.35"/>
    <n v="0"/>
    <n v="80.790000000000006"/>
    <n v="310.7"/>
    <n v="161.58000000000001"/>
    <n v="149.11999999999998"/>
    <n v="0.47994850337946565"/>
    <n v="2026"/>
    <s v="Q1"/>
    <n v="1"/>
    <x v="0"/>
  </r>
  <r>
    <n v="3903"/>
    <d v="2026-01-07T00:00:00"/>
    <n v="2026"/>
    <x v="0"/>
    <n v="1"/>
    <s v="Jan"/>
    <x v="3"/>
    <x v="8"/>
    <x v="0"/>
    <s v="Returning"/>
    <x v="4"/>
    <s v="Training Mat"/>
    <n v="2"/>
    <n v="51.56"/>
    <n v="0.05"/>
    <n v="22.26"/>
    <n v="97.963999999999999"/>
    <n v="44.52"/>
    <n v="53.443999999999996"/>
    <n v="0.54554734392225712"/>
    <n v="2026"/>
    <s v="Q1"/>
    <n v="1"/>
    <x v="0"/>
  </r>
  <r>
    <n v="62"/>
    <d v="2026-01-08T00:00:00"/>
    <n v="2026"/>
    <x v="0"/>
    <n v="1"/>
    <s v="Jan"/>
    <x v="1"/>
    <x v="12"/>
    <x v="0"/>
    <s v="New"/>
    <x v="0"/>
    <s v="Trail Bike Light"/>
    <n v="2"/>
    <n v="51.63"/>
    <n v="0"/>
    <n v="22.54"/>
    <n v="103.26"/>
    <n v="45.08"/>
    <n v="58.180000000000007"/>
    <n v="0.5634321131125315"/>
    <n v="2026"/>
    <s v="Q1"/>
    <n v="1"/>
    <x v="0"/>
  </r>
  <r>
    <n v="142"/>
    <d v="2026-01-08T00:00:00"/>
    <n v="2026"/>
    <x v="0"/>
    <n v="1"/>
    <s v="Jan"/>
    <x v="0"/>
    <x v="9"/>
    <x v="1"/>
    <s v="Business"/>
    <x v="3"/>
    <s v="Alpine Tent 4P"/>
    <n v="5"/>
    <n v="344.88"/>
    <n v="0.15"/>
    <n v="190.66"/>
    <n v="1465.74"/>
    <n v="953.3"/>
    <n v="512.44000000000005"/>
    <n v="0.34961180018284282"/>
    <n v="2026"/>
    <s v="Q1"/>
    <n v="1"/>
    <x v="0"/>
  </r>
  <r>
    <n v="450"/>
    <d v="2026-01-08T00:00:00"/>
    <n v="2026"/>
    <x v="0"/>
    <n v="1"/>
    <s v="Jan"/>
    <x v="2"/>
    <x v="3"/>
    <x v="2"/>
    <s v="New"/>
    <x v="1"/>
    <s v="Hiking Daypack 20L"/>
    <n v="2"/>
    <n v="94.06"/>
    <n v="0.15"/>
    <n v="46.33"/>
    <n v="159.90199999999999"/>
    <n v="92.66"/>
    <n v="67.24199999999999"/>
    <n v="0.42052006854198193"/>
    <n v="2026"/>
    <s v="Q1"/>
    <n v="1"/>
    <x v="0"/>
  </r>
  <r>
    <n v="4397"/>
    <d v="2026-01-08T00:00:00"/>
    <n v="2026"/>
    <x v="0"/>
    <n v="1"/>
    <s v="Jan"/>
    <x v="0"/>
    <x v="0"/>
    <x v="0"/>
    <s v="Business"/>
    <x v="1"/>
    <s v="Trekking Poles"/>
    <n v="1"/>
    <n v="72.38"/>
    <n v="0"/>
    <n v="31.65"/>
    <n v="72.38"/>
    <n v="31.65"/>
    <n v="40.729999999999997"/>
    <n v="0.56272450953302011"/>
    <n v="2026"/>
    <s v="Q1"/>
    <n v="1"/>
    <x v="0"/>
  </r>
  <r>
    <n v="4798"/>
    <d v="2026-01-08T00:00:00"/>
    <n v="2026"/>
    <x v="0"/>
    <n v="1"/>
    <s v="Jan"/>
    <x v="1"/>
    <x v="6"/>
    <x v="0"/>
    <s v="New"/>
    <x v="1"/>
    <s v="Summit Backpack 45L"/>
    <n v="1"/>
    <n v="153.69"/>
    <n v="0"/>
    <n v="77.47"/>
    <n v="153.69"/>
    <n v="77.47"/>
    <n v="76.22"/>
    <n v="0.49593337237295854"/>
    <n v="2026"/>
    <s v="Q1"/>
    <n v="1"/>
    <x v="0"/>
  </r>
  <r>
    <n v="136"/>
    <d v="2026-01-09T00:00:00"/>
    <n v="2026"/>
    <x v="0"/>
    <n v="1"/>
    <s v="Jan"/>
    <x v="3"/>
    <x v="13"/>
    <x v="1"/>
    <s v="Business"/>
    <x v="2"/>
    <s v="Travel Backpack 35L"/>
    <n v="15"/>
    <n v="168.62"/>
    <n v="0.05"/>
    <n v="86.09"/>
    <n v="2402.835"/>
    <n v="1291.3500000000001"/>
    <n v="1111.4849999999999"/>
    <n v="0.46257233642759488"/>
    <n v="2026"/>
    <s v="Q1"/>
    <n v="1"/>
    <x v="0"/>
  </r>
  <r>
    <n v="2782"/>
    <d v="2026-01-09T00:00:00"/>
    <n v="2026"/>
    <x v="0"/>
    <n v="1"/>
    <s v="Jan"/>
    <x v="3"/>
    <x v="4"/>
    <x v="0"/>
    <s v="New"/>
    <x v="1"/>
    <s v="Summit Backpack 45L"/>
    <n v="1"/>
    <n v="152.75"/>
    <n v="0.05"/>
    <n v="79.88"/>
    <n v="145.11249999999998"/>
    <n v="79.88"/>
    <n v="65.232499999999987"/>
    <n v="0.44953053665259707"/>
    <n v="2026"/>
    <s v="Q1"/>
    <n v="1"/>
    <x v="0"/>
  </r>
  <r>
    <n v="4704"/>
    <d v="2026-01-09T00:00:00"/>
    <n v="2026"/>
    <x v="0"/>
    <n v="1"/>
    <s v="Jan"/>
    <x v="1"/>
    <x v="14"/>
    <x v="3"/>
    <s v="New"/>
    <x v="4"/>
    <s v="Recovery Roller"/>
    <n v="2"/>
    <n v="36.72"/>
    <n v="0.05"/>
    <n v="14.15"/>
    <n v="69.768000000000001"/>
    <n v="28.3"/>
    <n v="41.468000000000004"/>
    <n v="0.59436991170737308"/>
    <n v="2026"/>
    <s v="Q1"/>
    <n v="1"/>
    <x v="0"/>
  </r>
  <r>
    <n v="69"/>
    <d v="2026-01-10T00:00:00"/>
    <n v="2026"/>
    <x v="0"/>
    <n v="1"/>
    <s v="Jan"/>
    <x v="0"/>
    <x v="15"/>
    <x v="0"/>
    <s v="Returning"/>
    <x v="1"/>
    <s v="Trail Boots"/>
    <n v="6"/>
    <n v="141.31"/>
    <n v="0.05"/>
    <n v="79.349999999999994"/>
    <n v="805.46699999999998"/>
    <n v="476.09999999999997"/>
    <n v="329.36700000000002"/>
    <n v="0.4089143316858419"/>
    <n v="2026"/>
    <s v="Q1"/>
    <n v="1"/>
    <x v="0"/>
  </r>
  <r>
    <n v="490"/>
    <d v="2026-01-10T00:00:00"/>
    <n v="2026"/>
    <x v="0"/>
    <n v="1"/>
    <s v="Jan"/>
    <x v="2"/>
    <x v="10"/>
    <x v="0"/>
    <s v="Business"/>
    <x v="3"/>
    <s v="Compact Sleeping Bag"/>
    <n v="2"/>
    <n v="121.23"/>
    <n v="0"/>
    <n v="59.66"/>
    <n v="242.46"/>
    <n v="119.32"/>
    <n v="123.14000000000001"/>
    <n v="0.50787758805576178"/>
    <n v="2026"/>
    <s v="Q1"/>
    <n v="1"/>
    <x v="0"/>
  </r>
  <r>
    <n v="3685"/>
    <d v="2026-01-10T00:00:00"/>
    <n v="2026"/>
    <x v="0"/>
    <n v="1"/>
    <s v="Jan"/>
    <x v="3"/>
    <x v="8"/>
    <x v="0"/>
    <s v="New"/>
    <x v="2"/>
    <s v="Travel Backpack 35L"/>
    <n v="3"/>
    <n v="161.58000000000001"/>
    <n v="0"/>
    <n v="85.58"/>
    <n v="484.74"/>
    <n v="256.74"/>
    <n v="228"/>
    <n v="0.47035524198539425"/>
    <n v="2026"/>
    <s v="Q1"/>
    <n v="1"/>
    <x v="0"/>
  </r>
  <r>
    <n v="3796"/>
    <d v="2026-01-10T00:00:00"/>
    <n v="2026"/>
    <x v="0"/>
    <n v="1"/>
    <s v="Jan"/>
    <x v="3"/>
    <x v="8"/>
    <x v="2"/>
    <s v="Returning"/>
    <x v="2"/>
    <s v="Travel Backpack 35L"/>
    <n v="2"/>
    <n v="166.84"/>
    <n v="0"/>
    <n v="88.67"/>
    <n v="333.68"/>
    <n v="177.34"/>
    <n v="156.34"/>
    <n v="0.4685327259649964"/>
    <n v="2026"/>
    <s v="Q1"/>
    <n v="1"/>
    <x v="0"/>
  </r>
  <r>
    <n v="387"/>
    <d v="2026-01-11T00:00:00"/>
    <n v="2026"/>
    <x v="0"/>
    <n v="1"/>
    <s v="Jan"/>
    <x v="2"/>
    <x v="5"/>
    <x v="0"/>
    <s v="Returning"/>
    <x v="1"/>
    <s v="Summit Backpack 45L"/>
    <n v="1"/>
    <n v="150.96"/>
    <n v="0"/>
    <n v="77.5"/>
    <n v="150.96"/>
    <n v="77.5"/>
    <n v="73.460000000000008"/>
    <n v="0.48661897191308956"/>
    <n v="2026"/>
    <s v="Q1"/>
    <n v="1"/>
    <x v="0"/>
  </r>
  <r>
    <n v="2796"/>
    <d v="2026-01-11T00:00:00"/>
    <n v="2026"/>
    <x v="0"/>
    <n v="1"/>
    <s v="Jan"/>
    <x v="3"/>
    <x v="7"/>
    <x v="2"/>
    <s v="Returning"/>
    <x v="2"/>
    <s v="Insulated Bottle"/>
    <n v="3"/>
    <n v="36.33"/>
    <n v="0.05"/>
    <n v="13.27"/>
    <n v="103.54049999999999"/>
    <n v="39.81"/>
    <n v="63.730499999999992"/>
    <n v="0.61551277036521934"/>
    <n v="2026"/>
    <s v="Q1"/>
    <n v="1"/>
    <x v="0"/>
  </r>
  <r>
    <n v="3703"/>
    <d v="2026-01-11T00:00:00"/>
    <n v="2026"/>
    <x v="0"/>
    <n v="1"/>
    <s v="Jan"/>
    <x v="3"/>
    <x v="8"/>
    <x v="0"/>
    <s v="Returning"/>
    <x v="2"/>
    <s v="Insulated Bottle"/>
    <n v="1"/>
    <n v="35.340000000000003"/>
    <n v="0.1"/>
    <n v="13.36"/>
    <n v="31.806000000000004"/>
    <n v="13.36"/>
    <n v="18.446000000000005"/>
    <n v="0.5799534678991386"/>
    <n v="2026"/>
    <s v="Q1"/>
    <n v="1"/>
    <x v="0"/>
  </r>
  <r>
    <n v="4674"/>
    <d v="2026-01-11T00:00:00"/>
    <n v="2026"/>
    <x v="0"/>
    <n v="1"/>
    <s v="Jan"/>
    <x v="3"/>
    <x v="8"/>
    <x v="0"/>
    <s v="Returning"/>
    <x v="2"/>
    <s v="Packing Cube Set"/>
    <n v="2"/>
    <n v="46.27"/>
    <n v="0"/>
    <n v="18.23"/>
    <n v="92.54"/>
    <n v="36.46"/>
    <n v="56.080000000000005"/>
    <n v="0.60600821266479366"/>
    <n v="2026"/>
    <s v="Q1"/>
    <n v="1"/>
    <x v="0"/>
  </r>
  <r>
    <n v="4789"/>
    <d v="2026-01-11T00:00:00"/>
    <n v="2026"/>
    <x v="0"/>
    <n v="1"/>
    <s v="Jan"/>
    <x v="3"/>
    <x v="7"/>
    <x v="0"/>
    <s v="Returning"/>
    <x v="0"/>
    <s v="Commuter Helmet"/>
    <n v="1"/>
    <n v="79.930000000000007"/>
    <n v="0.05"/>
    <n v="43.73"/>
    <n v="75.933500000000009"/>
    <n v="43.73"/>
    <n v="32.203500000000012"/>
    <n v="0.42410135184075554"/>
    <n v="2026"/>
    <s v="Q1"/>
    <n v="1"/>
    <x v="0"/>
  </r>
  <r>
    <n v="804"/>
    <d v="2026-01-12T00:00:00"/>
    <n v="2026"/>
    <x v="0"/>
    <n v="1"/>
    <s v="Jan"/>
    <x v="1"/>
    <x v="12"/>
    <x v="2"/>
    <s v="New"/>
    <x v="1"/>
    <s v="Trail Boots"/>
    <n v="1"/>
    <n v="141.25"/>
    <n v="0"/>
    <n v="78.72"/>
    <n v="141.25"/>
    <n v="78.72"/>
    <n v="62.53"/>
    <n v="0.44269026548672569"/>
    <n v="2026"/>
    <s v="Q1"/>
    <n v="1"/>
    <x v="0"/>
  </r>
  <r>
    <n v="1780"/>
    <d v="2026-01-12T00:00:00"/>
    <n v="2026"/>
    <x v="0"/>
    <n v="1"/>
    <s v="Jan"/>
    <x v="3"/>
    <x v="8"/>
    <x v="0"/>
    <s v="Returning"/>
    <x v="0"/>
    <s v="Cycling Pack 12L"/>
    <n v="2"/>
    <n v="103.64"/>
    <n v="0.1"/>
    <n v="50.96"/>
    <n v="186.55199999999999"/>
    <n v="101.92"/>
    <n v="84.631999999999991"/>
    <n v="0.45366439384193147"/>
    <n v="2026"/>
    <s v="Q1"/>
    <n v="1"/>
    <x v="0"/>
  </r>
  <r>
    <n v="2844"/>
    <d v="2026-01-12T00:00:00"/>
    <n v="2026"/>
    <x v="0"/>
    <n v="1"/>
    <s v="Jan"/>
    <x v="0"/>
    <x v="0"/>
    <x v="0"/>
    <s v="New"/>
    <x v="2"/>
    <s v="Carry-On Duffel"/>
    <n v="1"/>
    <n v="136.18"/>
    <n v="0"/>
    <n v="68.34"/>
    <n v="136.18"/>
    <n v="68.34"/>
    <n v="67.84"/>
    <n v="0.498164194448524"/>
    <n v="2026"/>
    <s v="Q1"/>
    <n v="1"/>
    <x v="0"/>
  </r>
  <r>
    <n v="3068"/>
    <d v="2026-01-12T00:00:00"/>
    <n v="2026"/>
    <x v="0"/>
    <n v="1"/>
    <s v="Jan"/>
    <x v="2"/>
    <x v="2"/>
    <x v="3"/>
    <s v="New"/>
    <x v="4"/>
    <s v="Recovery Roller"/>
    <n v="1"/>
    <n v="36.43"/>
    <n v="0"/>
    <n v="14.33"/>
    <n v="36.43"/>
    <n v="14.33"/>
    <n v="22.1"/>
    <n v="0.60664287674993145"/>
    <n v="2026"/>
    <s v="Q1"/>
    <n v="1"/>
    <x v="0"/>
  </r>
  <r>
    <n v="3096"/>
    <d v="2026-01-12T00:00:00"/>
    <n v="2026"/>
    <x v="0"/>
    <n v="1"/>
    <s v="Jan"/>
    <x v="3"/>
    <x v="7"/>
    <x v="0"/>
    <s v="New"/>
    <x v="4"/>
    <s v="Training Mat"/>
    <n v="2"/>
    <n v="50.51"/>
    <n v="0.1"/>
    <n v="21.84"/>
    <n v="90.917999999999992"/>
    <n v="43.68"/>
    <n v="47.237999999999992"/>
    <n v="0.5195670824259222"/>
    <n v="2026"/>
    <s v="Q1"/>
    <n v="1"/>
    <x v="0"/>
  </r>
  <r>
    <n v="3129"/>
    <d v="2026-01-12T00:00:00"/>
    <n v="2026"/>
    <x v="0"/>
    <n v="1"/>
    <s v="Jan"/>
    <x v="3"/>
    <x v="13"/>
    <x v="2"/>
    <s v="Returning"/>
    <x v="4"/>
    <s v="Weighted Vest"/>
    <n v="1"/>
    <n v="123"/>
    <n v="0"/>
    <n v="67.3"/>
    <n v="123"/>
    <n v="67.3"/>
    <n v="55.7"/>
    <n v="0.45284552845528458"/>
    <n v="2026"/>
    <s v="Q1"/>
    <n v="1"/>
    <x v="0"/>
  </r>
  <r>
    <n v="3948"/>
    <d v="2026-01-12T00:00:00"/>
    <n v="2026"/>
    <x v="0"/>
    <n v="1"/>
    <s v="Jan"/>
    <x v="1"/>
    <x v="14"/>
    <x v="0"/>
    <s v="New"/>
    <x v="1"/>
    <s v="Trekking Poles"/>
    <n v="2"/>
    <n v="72.239999999999995"/>
    <n v="0"/>
    <n v="32.94"/>
    <n v="144.47999999999999"/>
    <n v="65.88"/>
    <n v="78.599999999999994"/>
    <n v="0.54401993355481726"/>
    <n v="2026"/>
    <s v="Q1"/>
    <n v="1"/>
    <x v="0"/>
  </r>
  <r>
    <n v="5036"/>
    <d v="2026-01-12T00:00:00"/>
    <n v="2026"/>
    <x v="0"/>
    <n v="1"/>
    <s v="Jan"/>
    <x v="2"/>
    <x v="3"/>
    <x v="2"/>
    <s v="Returning"/>
    <x v="1"/>
    <s v="Summit Backpack 45L"/>
    <n v="1"/>
    <n v="151.11000000000001"/>
    <n v="0.15"/>
    <n v="79.650000000000006"/>
    <n v="128.4435"/>
    <n v="79.650000000000006"/>
    <n v="48.793499999999995"/>
    <n v="0.37988298356865075"/>
    <n v="2026"/>
    <s v="Q1"/>
    <n v="1"/>
    <x v="0"/>
  </r>
  <r>
    <n v="2681"/>
    <d v="2026-01-13T00:00:00"/>
    <n v="2026"/>
    <x v="0"/>
    <n v="1"/>
    <s v="Jan"/>
    <x v="3"/>
    <x v="4"/>
    <x v="0"/>
    <s v="New"/>
    <x v="1"/>
    <s v="Hiking Daypack 20L"/>
    <n v="1"/>
    <n v="94.32"/>
    <n v="0"/>
    <n v="45.93"/>
    <n v="94.32"/>
    <n v="45.93"/>
    <n v="48.389999999999993"/>
    <n v="0.51304071246819338"/>
    <n v="2026"/>
    <s v="Q1"/>
    <n v="1"/>
    <x v="0"/>
  </r>
  <r>
    <n v="5101"/>
    <d v="2026-01-13T00:00:00"/>
    <n v="2026"/>
    <x v="0"/>
    <n v="1"/>
    <s v="Jan"/>
    <x v="1"/>
    <x v="12"/>
    <x v="0"/>
    <s v="Returning"/>
    <x v="0"/>
    <s v="Trail Bike Light"/>
    <n v="3"/>
    <n v="51.52"/>
    <n v="0"/>
    <n v="21.92"/>
    <n v="154.56"/>
    <n v="65.760000000000005"/>
    <n v="88.8"/>
    <n v="0.57453416149068315"/>
    <n v="2026"/>
    <s v="Q1"/>
    <n v="1"/>
    <x v="0"/>
  </r>
  <r>
    <n v="3871"/>
    <d v="2026-01-14T00:00:00"/>
    <n v="2026"/>
    <x v="0"/>
    <n v="1"/>
    <s v="Jan"/>
    <x v="0"/>
    <x v="15"/>
    <x v="0"/>
    <s v="New"/>
    <x v="1"/>
    <s v="Trail Boots"/>
    <n v="2"/>
    <n v="146.4"/>
    <n v="0.05"/>
    <n v="81.72"/>
    <n v="278.16000000000003"/>
    <n v="163.44"/>
    <n v="114.72000000000003"/>
    <n v="0.4124245038826575"/>
    <n v="2026"/>
    <s v="Q1"/>
    <n v="1"/>
    <x v="0"/>
  </r>
  <r>
    <n v="4643"/>
    <d v="2026-01-14T00:00:00"/>
    <n v="2026"/>
    <x v="0"/>
    <n v="1"/>
    <s v="Jan"/>
    <x v="0"/>
    <x v="0"/>
    <x v="1"/>
    <s v="Business"/>
    <x v="2"/>
    <s v="Packing Cube Set"/>
    <n v="3"/>
    <n v="47.32"/>
    <n v="0.1"/>
    <n v="18.420000000000002"/>
    <n v="127.76400000000001"/>
    <n v="55.260000000000005"/>
    <n v="72.504000000000005"/>
    <n v="0.56748379825302897"/>
    <n v="2026"/>
    <s v="Q1"/>
    <n v="1"/>
    <x v="0"/>
  </r>
  <r>
    <n v="4703"/>
    <d v="2026-01-14T00:00:00"/>
    <n v="2026"/>
    <x v="0"/>
    <n v="1"/>
    <s v="Jan"/>
    <x v="3"/>
    <x v="13"/>
    <x v="2"/>
    <s v="Business"/>
    <x v="4"/>
    <s v="Resistance Band Set"/>
    <n v="2"/>
    <n v="40.450000000000003"/>
    <n v="0.05"/>
    <n v="15.14"/>
    <n v="76.855000000000004"/>
    <n v="30.28"/>
    <n v="46.575000000000003"/>
    <n v="0.60601132001821612"/>
    <n v="2026"/>
    <s v="Q1"/>
    <n v="1"/>
    <x v="0"/>
  </r>
  <r>
    <n v="5068"/>
    <d v="2026-01-14T00:00:00"/>
    <n v="2026"/>
    <x v="0"/>
    <n v="1"/>
    <s v="Jan"/>
    <x v="0"/>
    <x v="0"/>
    <x v="0"/>
    <s v="Returning"/>
    <x v="2"/>
    <s v="Packing Cube Set"/>
    <n v="2"/>
    <n v="47.05"/>
    <n v="0.1"/>
    <n v="18.8"/>
    <n v="84.69"/>
    <n v="37.6"/>
    <n v="47.089999999999996"/>
    <n v="0.55602786633604906"/>
    <n v="2026"/>
    <s v="Q1"/>
    <n v="1"/>
    <x v="0"/>
  </r>
  <r>
    <n v="1539"/>
    <d v="2026-01-15T00:00:00"/>
    <n v="2026"/>
    <x v="0"/>
    <n v="1"/>
    <s v="Jan"/>
    <x v="3"/>
    <x v="8"/>
    <x v="2"/>
    <s v="Business"/>
    <x v="4"/>
    <s v="Weighted Vest"/>
    <n v="3"/>
    <n v="123.14"/>
    <n v="0.05"/>
    <n v="70.67"/>
    <n v="350.94900000000001"/>
    <n v="212.01"/>
    <n v="138.93900000000002"/>
    <n v="0.39589513006163296"/>
    <n v="2026"/>
    <s v="Q1"/>
    <n v="1"/>
    <x v="0"/>
  </r>
  <r>
    <n v="1709"/>
    <d v="2026-01-15T00:00:00"/>
    <n v="2026"/>
    <x v="0"/>
    <n v="1"/>
    <s v="Jan"/>
    <x v="3"/>
    <x v="13"/>
    <x v="0"/>
    <s v="Returning"/>
    <x v="1"/>
    <s v="Summit Backpack 45L"/>
    <n v="2"/>
    <n v="151.33000000000001"/>
    <n v="0.1"/>
    <n v="78.44"/>
    <n v="272.39400000000001"/>
    <n v="156.88"/>
    <n v="115.51400000000001"/>
    <n v="0.42406954631893512"/>
    <n v="2026"/>
    <s v="Q1"/>
    <n v="1"/>
    <x v="0"/>
  </r>
  <r>
    <n v="2702"/>
    <d v="2026-01-15T00:00:00"/>
    <n v="2026"/>
    <x v="0"/>
    <n v="1"/>
    <s v="Jan"/>
    <x v="1"/>
    <x v="14"/>
    <x v="0"/>
    <s v="Returning"/>
    <x v="1"/>
    <s v="Trail Boots"/>
    <n v="5"/>
    <n v="144.01"/>
    <n v="0.05"/>
    <n v="79.64"/>
    <n v="684.0474999999999"/>
    <n v="398.2"/>
    <n v="285.84749999999991"/>
    <n v="0.41787668254032062"/>
    <n v="2026"/>
    <s v="Q1"/>
    <n v="1"/>
    <x v="0"/>
  </r>
  <r>
    <n v="3176"/>
    <d v="2026-01-15T00:00:00"/>
    <n v="2026"/>
    <x v="0"/>
    <n v="1"/>
    <s v="Jan"/>
    <x v="3"/>
    <x v="8"/>
    <x v="0"/>
    <s v="Returning"/>
    <x v="1"/>
    <s v="Hiking Daypack 20L"/>
    <n v="3"/>
    <n v="91.19"/>
    <n v="0"/>
    <n v="44.47"/>
    <n v="273.57"/>
    <n v="133.41"/>
    <n v="140.16"/>
    <n v="0.5123368790437548"/>
    <n v="2026"/>
    <s v="Q1"/>
    <n v="1"/>
    <x v="0"/>
  </r>
  <r>
    <n v="3705"/>
    <d v="2026-01-15T00:00:00"/>
    <n v="2026"/>
    <x v="0"/>
    <n v="1"/>
    <s v="Jan"/>
    <x v="3"/>
    <x v="7"/>
    <x v="2"/>
    <s v="New"/>
    <x v="2"/>
    <s v="Packing Cube Set"/>
    <n v="2"/>
    <n v="45.45"/>
    <n v="0"/>
    <n v="18.190000000000001"/>
    <n v="90.9"/>
    <n v="36.380000000000003"/>
    <n v="54.52"/>
    <n v="0.59977997799779981"/>
    <n v="2026"/>
    <s v="Q1"/>
    <n v="1"/>
    <x v="0"/>
  </r>
  <r>
    <n v="3736"/>
    <d v="2026-01-15T00:00:00"/>
    <n v="2026"/>
    <x v="0"/>
    <n v="1"/>
    <s v="Jan"/>
    <x v="1"/>
    <x v="1"/>
    <x v="3"/>
    <s v="New"/>
    <x v="4"/>
    <s v="Resistance Band Set"/>
    <n v="1"/>
    <n v="40.72"/>
    <n v="0"/>
    <n v="14.94"/>
    <n v="40.72"/>
    <n v="14.94"/>
    <n v="25.78"/>
    <n v="0.6331041257367388"/>
    <n v="2026"/>
    <s v="Q1"/>
    <n v="1"/>
    <x v="0"/>
  </r>
  <r>
    <n v="3967"/>
    <d v="2026-01-15T00:00:00"/>
    <n v="2026"/>
    <x v="0"/>
    <n v="1"/>
    <s v="Jan"/>
    <x v="1"/>
    <x v="12"/>
    <x v="0"/>
    <s v="Business"/>
    <x v="2"/>
    <s v="Insulated Bottle"/>
    <n v="2"/>
    <n v="37.090000000000003"/>
    <n v="0"/>
    <n v="13.29"/>
    <n v="74.180000000000007"/>
    <n v="26.58"/>
    <n v="47.600000000000009"/>
    <n v="0.64168239417632789"/>
    <n v="2026"/>
    <s v="Q1"/>
    <n v="1"/>
    <x v="0"/>
  </r>
  <r>
    <n v="170"/>
    <d v="2026-01-16T00:00:00"/>
    <n v="2026"/>
    <x v="0"/>
    <n v="1"/>
    <s v="Jan"/>
    <x v="2"/>
    <x v="10"/>
    <x v="0"/>
    <s v="New"/>
    <x v="3"/>
    <s v="Compact Sleeping Bag"/>
    <n v="1"/>
    <n v="124.45"/>
    <n v="0.15"/>
    <n v="59.77"/>
    <n v="105.7825"/>
    <n v="59.77"/>
    <n v="46.012499999999996"/>
    <n v="0.43497270342447941"/>
    <n v="2026"/>
    <s v="Q1"/>
    <n v="1"/>
    <x v="0"/>
  </r>
  <r>
    <n v="1040"/>
    <d v="2026-01-16T00:00:00"/>
    <n v="2026"/>
    <x v="0"/>
    <n v="1"/>
    <s v="Jan"/>
    <x v="0"/>
    <x v="0"/>
    <x v="2"/>
    <s v="New"/>
    <x v="2"/>
    <s v="Insulated Bottle"/>
    <n v="1"/>
    <n v="35.93"/>
    <n v="0.05"/>
    <n v="13.33"/>
    <n v="34.133499999999998"/>
    <n v="13.33"/>
    <n v="20.8035"/>
    <n v="0.60947456311248482"/>
    <n v="2026"/>
    <s v="Q1"/>
    <n v="1"/>
    <x v="0"/>
  </r>
  <r>
    <n v="2380"/>
    <d v="2026-01-16T00:00:00"/>
    <n v="2026"/>
    <x v="0"/>
    <n v="1"/>
    <s v="Jan"/>
    <x v="3"/>
    <x v="13"/>
    <x v="0"/>
    <s v="Returning"/>
    <x v="3"/>
    <s v="Compact Sleeping Bag"/>
    <n v="4"/>
    <n v="121.8"/>
    <n v="0.05"/>
    <n v="59.57"/>
    <n v="462.84"/>
    <n v="238.28"/>
    <n v="224.55999999999997"/>
    <n v="0.48517846339987897"/>
    <n v="2026"/>
    <s v="Q1"/>
    <n v="1"/>
    <x v="0"/>
  </r>
  <r>
    <n v="3219"/>
    <d v="2026-01-16T00:00:00"/>
    <n v="2026"/>
    <x v="0"/>
    <n v="1"/>
    <s v="Jan"/>
    <x v="1"/>
    <x v="11"/>
    <x v="2"/>
    <s v="Returning"/>
    <x v="1"/>
    <s v="Hiking Daypack 20L"/>
    <n v="1"/>
    <n v="92.6"/>
    <n v="0.05"/>
    <n v="44.15"/>
    <n v="87.969999999999985"/>
    <n v="44.15"/>
    <n v="43.819999999999986"/>
    <n v="0.4981243605774695"/>
    <n v="2026"/>
    <s v="Q1"/>
    <n v="1"/>
    <x v="0"/>
  </r>
  <r>
    <n v="4425"/>
    <d v="2026-01-16T00:00:00"/>
    <n v="2026"/>
    <x v="0"/>
    <n v="1"/>
    <s v="Jan"/>
    <x v="1"/>
    <x v="12"/>
    <x v="1"/>
    <s v="Business"/>
    <x v="0"/>
    <s v="Cycling Pack 12L"/>
    <n v="10"/>
    <n v="102.68"/>
    <n v="0.15"/>
    <n v="51.07"/>
    <n v="872.78000000000009"/>
    <n v="510.7"/>
    <n v="362.0800000000001"/>
    <n v="0.41485826897958256"/>
    <n v="2026"/>
    <s v="Q1"/>
    <n v="1"/>
    <x v="0"/>
  </r>
  <r>
    <n v="4508"/>
    <d v="2026-01-16T00:00:00"/>
    <n v="2026"/>
    <x v="0"/>
    <n v="1"/>
    <s v="Jan"/>
    <x v="3"/>
    <x v="13"/>
    <x v="3"/>
    <s v="New"/>
    <x v="0"/>
    <s v="Compact Repair Kit"/>
    <n v="3"/>
    <n v="40.92"/>
    <n v="0.15"/>
    <n v="16.71"/>
    <n v="104.346"/>
    <n v="50.13"/>
    <n v="54.216000000000001"/>
    <n v="0.51957909263412105"/>
    <n v="2026"/>
    <s v="Q1"/>
    <n v="1"/>
    <x v="0"/>
  </r>
  <r>
    <n v="4806"/>
    <d v="2026-01-16T00:00:00"/>
    <n v="2026"/>
    <x v="0"/>
    <n v="1"/>
    <s v="Jan"/>
    <x v="2"/>
    <x v="16"/>
    <x v="2"/>
    <s v="New"/>
    <x v="0"/>
    <s v="Cycling Pack 12L"/>
    <n v="4"/>
    <n v="102.68"/>
    <n v="0"/>
    <n v="50.83"/>
    <n v="410.72"/>
    <n v="203.32"/>
    <n v="207.40000000000003"/>
    <n v="0.50496688741721862"/>
    <n v="2026"/>
    <s v="Q1"/>
    <n v="1"/>
    <x v="0"/>
  </r>
  <r>
    <n v="755"/>
    <d v="2026-01-17T00:00:00"/>
    <n v="2026"/>
    <x v="0"/>
    <n v="1"/>
    <s v="Jan"/>
    <x v="0"/>
    <x v="9"/>
    <x v="3"/>
    <s v="New"/>
    <x v="2"/>
    <s v="Travel Backpack 35L"/>
    <n v="2"/>
    <n v="164.38"/>
    <n v="0.05"/>
    <n v="85.93"/>
    <n v="312.322"/>
    <n v="171.86"/>
    <n v="140.46199999999999"/>
    <n v="0.44973456881039436"/>
    <n v="2026"/>
    <s v="Q1"/>
    <n v="1"/>
    <x v="0"/>
  </r>
  <r>
    <n v="3171"/>
    <d v="2026-01-17T00:00:00"/>
    <n v="2026"/>
    <x v="0"/>
    <n v="1"/>
    <s v="Jan"/>
    <x v="0"/>
    <x v="15"/>
    <x v="2"/>
    <s v="Returning"/>
    <x v="0"/>
    <s v="Trail Bike Light"/>
    <n v="1"/>
    <n v="51.78"/>
    <n v="0"/>
    <n v="22.64"/>
    <n v="51.78"/>
    <n v="22.64"/>
    <n v="29.14"/>
    <n v="0.56276554654306687"/>
    <n v="2026"/>
    <s v="Q1"/>
    <n v="1"/>
    <x v="0"/>
  </r>
  <r>
    <n v="4277"/>
    <d v="2026-01-17T00:00:00"/>
    <n v="2026"/>
    <x v="0"/>
    <n v="1"/>
    <s v="Jan"/>
    <x v="1"/>
    <x v="11"/>
    <x v="2"/>
    <s v="Returning"/>
    <x v="4"/>
    <s v="Training Mat"/>
    <n v="1"/>
    <n v="50.52"/>
    <n v="0.05"/>
    <n v="22.37"/>
    <n v="47.994"/>
    <n v="22.37"/>
    <n v="25.623999999999999"/>
    <n v="0.5339000708421886"/>
    <n v="2026"/>
    <s v="Q1"/>
    <n v="1"/>
    <x v="0"/>
  </r>
  <r>
    <n v="4648"/>
    <d v="2026-01-17T00:00:00"/>
    <n v="2026"/>
    <x v="0"/>
    <n v="1"/>
    <s v="Jan"/>
    <x v="1"/>
    <x v="14"/>
    <x v="3"/>
    <s v="New"/>
    <x v="3"/>
    <s v="Trail Tent 2P"/>
    <n v="1"/>
    <n v="199.02"/>
    <n v="0"/>
    <n v="106.49"/>
    <n v="199.02"/>
    <n v="106.49"/>
    <n v="92.530000000000015"/>
    <n v="0.46492814792483173"/>
    <n v="2026"/>
    <s v="Q1"/>
    <n v="1"/>
    <x v="0"/>
  </r>
  <r>
    <n v="157"/>
    <d v="2026-01-18T00:00:00"/>
    <n v="2026"/>
    <x v="0"/>
    <n v="1"/>
    <s v="Jan"/>
    <x v="3"/>
    <x v="8"/>
    <x v="2"/>
    <s v="Returning"/>
    <x v="3"/>
    <s v="Portable Camp Stove"/>
    <n v="3"/>
    <n v="80.27"/>
    <n v="0.1"/>
    <n v="39.26"/>
    <n v="216.72900000000001"/>
    <n v="117.78"/>
    <n v="98.949000000000012"/>
    <n v="0.45655634455933447"/>
    <n v="2026"/>
    <s v="Q1"/>
    <n v="1"/>
    <x v="0"/>
  </r>
  <r>
    <n v="2271"/>
    <d v="2026-01-18T00:00:00"/>
    <n v="2026"/>
    <x v="0"/>
    <n v="1"/>
    <s v="Jan"/>
    <x v="1"/>
    <x v="1"/>
    <x v="2"/>
    <s v="New"/>
    <x v="3"/>
    <s v="Alpine Tent 4P"/>
    <n v="4"/>
    <n v="333.28"/>
    <n v="0"/>
    <n v="195.76"/>
    <n v="1333.12"/>
    <n v="783.04"/>
    <n v="550.07999999999993"/>
    <n v="0.41262602016322608"/>
    <n v="2026"/>
    <s v="Q1"/>
    <n v="1"/>
    <x v="0"/>
  </r>
  <r>
    <n v="3330"/>
    <d v="2026-01-18T00:00:00"/>
    <n v="2026"/>
    <x v="0"/>
    <n v="1"/>
    <s v="Jan"/>
    <x v="3"/>
    <x v="13"/>
    <x v="3"/>
    <s v="New"/>
    <x v="0"/>
    <s v="Cycling Pack 12L"/>
    <n v="1"/>
    <n v="104.36"/>
    <n v="0"/>
    <n v="51.63"/>
    <n v="104.36"/>
    <n v="51.63"/>
    <n v="52.73"/>
    <n v="0.50527021847451126"/>
    <n v="2026"/>
    <s v="Q1"/>
    <n v="1"/>
    <x v="0"/>
  </r>
  <r>
    <n v="4547"/>
    <d v="2026-01-18T00:00:00"/>
    <n v="2026"/>
    <x v="0"/>
    <n v="1"/>
    <s v="Jan"/>
    <x v="2"/>
    <x v="5"/>
    <x v="3"/>
    <s v="New"/>
    <x v="0"/>
    <s v="Commuter Helmet"/>
    <n v="1"/>
    <n v="83.52"/>
    <n v="0.05"/>
    <n v="42.97"/>
    <n v="79.343999999999994"/>
    <n v="42.97"/>
    <n v="36.373999999999995"/>
    <n v="0.45843416011292598"/>
    <n v="2026"/>
    <s v="Q1"/>
    <n v="1"/>
    <x v="0"/>
  </r>
  <r>
    <n v="1840"/>
    <d v="2026-01-19T00:00:00"/>
    <n v="2026"/>
    <x v="0"/>
    <n v="1"/>
    <s v="Jan"/>
    <x v="2"/>
    <x v="10"/>
    <x v="0"/>
    <s v="New"/>
    <x v="4"/>
    <s v="Weighted Vest"/>
    <n v="2"/>
    <n v="125.93"/>
    <n v="0"/>
    <n v="69.150000000000006"/>
    <n v="251.86"/>
    <n v="138.30000000000001"/>
    <n v="113.56"/>
    <n v="0.45088541253077102"/>
    <n v="2026"/>
    <s v="Q1"/>
    <n v="1"/>
    <x v="0"/>
  </r>
  <r>
    <n v="1850"/>
    <d v="2026-01-19T00:00:00"/>
    <n v="2026"/>
    <x v="0"/>
    <n v="1"/>
    <s v="Jan"/>
    <x v="1"/>
    <x v="6"/>
    <x v="0"/>
    <s v="Business"/>
    <x v="0"/>
    <s v="Trail Bike Light"/>
    <n v="1"/>
    <n v="49.85"/>
    <n v="0"/>
    <n v="23.07"/>
    <n v="49.85"/>
    <n v="23.07"/>
    <n v="26.78"/>
    <n v="0.53721163490471413"/>
    <n v="2026"/>
    <s v="Q1"/>
    <n v="1"/>
    <x v="0"/>
  </r>
  <r>
    <n v="1858"/>
    <d v="2026-01-19T00:00:00"/>
    <n v="2026"/>
    <x v="0"/>
    <n v="1"/>
    <s v="Jan"/>
    <x v="1"/>
    <x v="1"/>
    <x v="0"/>
    <s v="Returning"/>
    <x v="2"/>
    <s v="Insulated Bottle"/>
    <n v="1"/>
    <n v="36.130000000000003"/>
    <n v="0"/>
    <n v="13.39"/>
    <n v="36.130000000000003"/>
    <n v="13.39"/>
    <n v="22.740000000000002"/>
    <n v="0.62939385552172711"/>
    <n v="2026"/>
    <s v="Q1"/>
    <n v="1"/>
    <x v="0"/>
  </r>
  <r>
    <n v="2910"/>
    <d v="2026-01-19T00:00:00"/>
    <n v="2026"/>
    <x v="0"/>
    <n v="1"/>
    <s v="Jan"/>
    <x v="3"/>
    <x v="13"/>
    <x v="2"/>
    <s v="Returning"/>
    <x v="0"/>
    <s v="Cycling Pack 12L"/>
    <n v="1"/>
    <n v="104.83"/>
    <n v="0.05"/>
    <n v="51.06"/>
    <n v="99.588499999999996"/>
    <n v="51.06"/>
    <n v="48.528499999999994"/>
    <n v="0.48729019916958277"/>
    <n v="2026"/>
    <s v="Q1"/>
    <n v="1"/>
    <x v="0"/>
  </r>
  <r>
    <n v="3694"/>
    <d v="2026-01-19T00:00:00"/>
    <n v="2026"/>
    <x v="0"/>
    <n v="1"/>
    <s v="Jan"/>
    <x v="0"/>
    <x v="0"/>
    <x v="2"/>
    <s v="Returning"/>
    <x v="2"/>
    <s v="Insulated Bottle"/>
    <n v="1"/>
    <n v="35.46"/>
    <n v="0.05"/>
    <n v="13.81"/>
    <n v="33.686999999999998"/>
    <n v="13.81"/>
    <n v="19.876999999999995"/>
    <n v="0.59004957401965141"/>
    <n v="2026"/>
    <s v="Q1"/>
    <n v="1"/>
    <x v="0"/>
  </r>
  <r>
    <n v="631"/>
    <d v="2026-01-20T00:00:00"/>
    <n v="2026"/>
    <x v="0"/>
    <n v="1"/>
    <s v="Jan"/>
    <x v="3"/>
    <x v="8"/>
    <x v="3"/>
    <s v="Returning"/>
    <x v="2"/>
    <s v="Travel Backpack 35L"/>
    <n v="1"/>
    <n v="165.42"/>
    <n v="0"/>
    <n v="85.69"/>
    <n v="165.42"/>
    <n v="85.69"/>
    <n v="79.72999999999999"/>
    <n v="0.48198524966751299"/>
    <n v="2026"/>
    <s v="Q1"/>
    <n v="1"/>
    <x v="0"/>
  </r>
  <r>
    <n v="1113"/>
    <d v="2026-01-20T00:00:00"/>
    <n v="2026"/>
    <x v="0"/>
    <n v="1"/>
    <s v="Jan"/>
    <x v="2"/>
    <x v="5"/>
    <x v="0"/>
    <s v="Returning"/>
    <x v="3"/>
    <s v="Compact Sleeping Bag"/>
    <n v="1"/>
    <n v="122.86"/>
    <n v="0.05"/>
    <n v="60.36"/>
    <n v="116.717"/>
    <n v="60.36"/>
    <n v="56.356999999999999"/>
    <n v="0.48285168398776529"/>
    <n v="2026"/>
    <s v="Q1"/>
    <n v="1"/>
    <x v="0"/>
  </r>
  <r>
    <n v="1525"/>
    <d v="2026-01-20T00:00:00"/>
    <n v="2026"/>
    <x v="0"/>
    <n v="1"/>
    <s v="Jan"/>
    <x v="0"/>
    <x v="0"/>
    <x v="2"/>
    <s v="Returning"/>
    <x v="4"/>
    <s v="Recovery Roller"/>
    <n v="2"/>
    <n v="35.82"/>
    <n v="0"/>
    <n v="14.09"/>
    <n v="71.64"/>
    <n v="28.18"/>
    <n v="43.46"/>
    <n v="0.60664433277498608"/>
    <n v="2026"/>
    <s v="Q1"/>
    <n v="1"/>
    <x v="0"/>
  </r>
  <r>
    <n v="3233"/>
    <d v="2026-01-20T00:00:00"/>
    <n v="2026"/>
    <x v="0"/>
    <n v="1"/>
    <s v="Jan"/>
    <x v="0"/>
    <x v="0"/>
    <x v="0"/>
    <s v="New"/>
    <x v="3"/>
    <s v="Compact Sleeping Bag"/>
    <n v="3"/>
    <n v="120.29"/>
    <n v="0.1"/>
    <n v="62.41"/>
    <n v="324.78300000000002"/>
    <n v="187.23"/>
    <n v="137.55300000000003"/>
    <n v="0.42352278290427769"/>
    <n v="2026"/>
    <s v="Q1"/>
    <n v="1"/>
    <x v="0"/>
  </r>
  <r>
    <n v="4455"/>
    <d v="2026-01-20T00:00:00"/>
    <n v="2026"/>
    <x v="0"/>
    <n v="1"/>
    <s v="Jan"/>
    <x v="1"/>
    <x v="11"/>
    <x v="3"/>
    <s v="Returning"/>
    <x v="3"/>
    <s v="Portable Camp Stove"/>
    <n v="1"/>
    <n v="80.239999999999995"/>
    <n v="0.1"/>
    <n v="39.950000000000003"/>
    <n v="72.215999999999994"/>
    <n v="39.950000000000003"/>
    <n v="32.265999999999991"/>
    <n v="0.44679849340866279"/>
    <n v="2026"/>
    <s v="Q1"/>
    <n v="1"/>
    <x v="0"/>
  </r>
  <r>
    <n v="1769"/>
    <d v="2026-01-21T00:00:00"/>
    <n v="2026"/>
    <x v="0"/>
    <n v="1"/>
    <s v="Jan"/>
    <x v="0"/>
    <x v="15"/>
    <x v="2"/>
    <s v="New"/>
    <x v="4"/>
    <s v="Recovery Roller"/>
    <n v="2"/>
    <n v="35.97"/>
    <n v="0"/>
    <n v="13.55"/>
    <n v="71.94"/>
    <n v="27.1"/>
    <n v="44.839999999999996"/>
    <n v="0.62329719210453149"/>
    <n v="2026"/>
    <s v="Q1"/>
    <n v="1"/>
    <x v="0"/>
  </r>
  <r>
    <n v="3467"/>
    <d v="2026-01-21T00:00:00"/>
    <n v="2026"/>
    <x v="0"/>
    <n v="1"/>
    <s v="Jan"/>
    <x v="1"/>
    <x v="11"/>
    <x v="0"/>
    <s v="New"/>
    <x v="1"/>
    <s v="Trekking Poles"/>
    <n v="1"/>
    <n v="72.239999999999995"/>
    <n v="0"/>
    <n v="33.26"/>
    <n v="72.239999999999995"/>
    <n v="33.26"/>
    <n v="38.979999999999997"/>
    <n v="0.53959025470653377"/>
    <n v="2026"/>
    <s v="Q1"/>
    <n v="1"/>
    <x v="0"/>
  </r>
  <r>
    <n v="3911"/>
    <d v="2026-01-21T00:00:00"/>
    <n v="2026"/>
    <x v="0"/>
    <n v="1"/>
    <s v="Jan"/>
    <x v="0"/>
    <x v="15"/>
    <x v="0"/>
    <s v="Returning"/>
    <x v="1"/>
    <s v="Summit Backpack 45L"/>
    <n v="5"/>
    <n v="152.81"/>
    <n v="0"/>
    <n v="78.989999999999995"/>
    <n v="764.05"/>
    <n v="394.95"/>
    <n v="369.09999999999997"/>
    <n v="0.48308356782933054"/>
    <n v="2026"/>
    <s v="Q1"/>
    <n v="1"/>
    <x v="0"/>
  </r>
  <r>
    <n v="4401"/>
    <d v="2026-01-21T00:00:00"/>
    <n v="2026"/>
    <x v="0"/>
    <n v="1"/>
    <s v="Jan"/>
    <x v="0"/>
    <x v="15"/>
    <x v="0"/>
    <s v="New"/>
    <x v="0"/>
    <s v="Commuter Helmet"/>
    <n v="3"/>
    <n v="83.34"/>
    <n v="0"/>
    <n v="41.44"/>
    <n v="250.02"/>
    <n v="124.32"/>
    <n v="125.70000000000002"/>
    <n v="0.50275977921766268"/>
    <n v="2026"/>
    <s v="Q1"/>
    <n v="1"/>
    <x v="0"/>
  </r>
  <r>
    <n v="4864"/>
    <d v="2026-01-21T00:00:00"/>
    <n v="2026"/>
    <x v="0"/>
    <n v="1"/>
    <s v="Jan"/>
    <x v="3"/>
    <x v="13"/>
    <x v="0"/>
    <s v="Returning"/>
    <x v="4"/>
    <s v="Recovery Roller"/>
    <n v="1"/>
    <n v="35.869999999999997"/>
    <n v="0"/>
    <n v="13.64"/>
    <n v="35.869999999999997"/>
    <n v="13.64"/>
    <n v="22.229999999999997"/>
    <n v="0.61973794257039305"/>
    <n v="2026"/>
    <s v="Q1"/>
    <n v="1"/>
    <x v="0"/>
  </r>
  <r>
    <n v="347"/>
    <d v="2026-01-22T00:00:00"/>
    <n v="2026"/>
    <x v="0"/>
    <n v="1"/>
    <s v="Jan"/>
    <x v="3"/>
    <x v="4"/>
    <x v="3"/>
    <s v="New"/>
    <x v="3"/>
    <s v="Trail Tent 2P"/>
    <n v="1"/>
    <n v="199.42"/>
    <n v="0.05"/>
    <n v="101.82"/>
    <n v="189.44899999999998"/>
    <n v="101.82"/>
    <n v="87.628999999999991"/>
    <n v="0.46254664843836601"/>
    <n v="2026"/>
    <s v="Q1"/>
    <n v="1"/>
    <x v="0"/>
  </r>
  <r>
    <n v="2051"/>
    <d v="2026-01-22T00:00:00"/>
    <n v="2026"/>
    <x v="0"/>
    <n v="1"/>
    <s v="Jan"/>
    <x v="2"/>
    <x v="5"/>
    <x v="0"/>
    <s v="New"/>
    <x v="3"/>
    <s v="Alpine Tent 4P"/>
    <n v="3"/>
    <n v="347.41"/>
    <n v="0.1"/>
    <n v="192.13"/>
    <n v="938.00700000000006"/>
    <n v="576.39"/>
    <n v="361.61700000000008"/>
    <n v="0.38551631277804971"/>
    <n v="2026"/>
    <s v="Q1"/>
    <n v="1"/>
    <x v="0"/>
  </r>
  <r>
    <n v="2314"/>
    <d v="2026-01-22T00:00:00"/>
    <n v="2026"/>
    <x v="0"/>
    <n v="1"/>
    <s v="Jan"/>
    <x v="0"/>
    <x v="9"/>
    <x v="0"/>
    <s v="New"/>
    <x v="0"/>
    <s v="Compact Repair Kit"/>
    <n v="1"/>
    <n v="40.28"/>
    <n v="0"/>
    <n v="16.79"/>
    <n v="40.28"/>
    <n v="16.79"/>
    <n v="23.490000000000002"/>
    <n v="0.58316782522343602"/>
    <n v="2026"/>
    <s v="Q1"/>
    <n v="1"/>
    <x v="0"/>
  </r>
  <r>
    <n v="3861"/>
    <d v="2026-01-22T00:00:00"/>
    <n v="2026"/>
    <x v="0"/>
    <n v="1"/>
    <s v="Jan"/>
    <x v="3"/>
    <x v="13"/>
    <x v="0"/>
    <s v="Returning"/>
    <x v="3"/>
    <s v="Trail Tent 2P"/>
    <n v="3"/>
    <n v="195.49"/>
    <n v="0.05"/>
    <n v="106.38"/>
    <n v="557.14649999999995"/>
    <n v="319.14"/>
    <n v="238.00649999999996"/>
    <n v="0.42718836069148775"/>
    <n v="2026"/>
    <s v="Q1"/>
    <n v="1"/>
    <x v="0"/>
  </r>
  <r>
    <n v="843"/>
    <d v="2026-01-23T00:00:00"/>
    <n v="2026"/>
    <x v="0"/>
    <n v="1"/>
    <s v="Jan"/>
    <x v="1"/>
    <x v="11"/>
    <x v="0"/>
    <s v="Returning"/>
    <x v="4"/>
    <s v="Recovery Roller"/>
    <n v="2"/>
    <n v="35.75"/>
    <n v="0"/>
    <n v="13.94"/>
    <n v="71.5"/>
    <n v="27.88"/>
    <n v="43.620000000000005"/>
    <n v="0.61006993006993016"/>
    <n v="2026"/>
    <s v="Q1"/>
    <n v="1"/>
    <x v="0"/>
  </r>
  <r>
    <n v="868"/>
    <d v="2026-01-23T00:00:00"/>
    <n v="2026"/>
    <x v="0"/>
    <n v="1"/>
    <s v="Jan"/>
    <x v="0"/>
    <x v="15"/>
    <x v="0"/>
    <s v="Returning"/>
    <x v="0"/>
    <s v="Cycling Pack 12L"/>
    <n v="1"/>
    <n v="103.39"/>
    <n v="0"/>
    <n v="51.32"/>
    <n v="103.39"/>
    <n v="51.32"/>
    <n v="52.07"/>
    <n v="0.50362704323435536"/>
    <n v="2026"/>
    <s v="Q1"/>
    <n v="1"/>
    <x v="0"/>
  </r>
  <r>
    <n v="890"/>
    <d v="2026-01-23T00:00:00"/>
    <n v="2026"/>
    <x v="0"/>
    <n v="1"/>
    <s v="Jan"/>
    <x v="0"/>
    <x v="15"/>
    <x v="0"/>
    <s v="New"/>
    <x v="3"/>
    <s v="Portable Camp Stove"/>
    <n v="3"/>
    <n v="81.98"/>
    <n v="0.1"/>
    <n v="40.229999999999997"/>
    <n v="221.346"/>
    <n v="120.69"/>
    <n v="100.65600000000001"/>
    <n v="0.45474505977067581"/>
    <n v="2026"/>
    <s v="Q1"/>
    <n v="1"/>
    <x v="0"/>
  </r>
  <r>
    <n v="2185"/>
    <d v="2026-01-23T00:00:00"/>
    <n v="2026"/>
    <x v="0"/>
    <n v="1"/>
    <s v="Jan"/>
    <x v="2"/>
    <x v="2"/>
    <x v="1"/>
    <s v="Business"/>
    <x v="3"/>
    <s v="Alpine Tent 4P"/>
    <n v="10"/>
    <n v="337.69"/>
    <n v="0.1"/>
    <n v="200.27"/>
    <n v="3039.21"/>
    <n v="2002.7"/>
    <n v="1036.51"/>
    <n v="0.34104586389226149"/>
    <n v="2026"/>
    <s v="Q1"/>
    <n v="1"/>
    <x v="0"/>
  </r>
  <r>
    <n v="2335"/>
    <d v="2026-01-23T00:00:00"/>
    <n v="2026"/>
    <x v="0"/>
    <n v="1"/>
    <s v="Jan"/>
    <x v="3"/>
    <x v="8"/>
    <x v="0"/>
    <s v="New"/>
    <x v="3"/>
    <s v="Alpine Tent 4P"/>
    <n v="2"/>
    <n v="333.29"/>
    <n v="0"/>
    <n v="197.18"/>
    <n v="666.58"/>
    <n v="394.36"/>
    <n v="272.22000000000003"/>
    <n v="0.40838308980167426"/>
    <n v="2026"/>
    <s v="Q1"/>
    <n v="1"/>
    <x v="0"/>
  </r>
  <r>
    <n v="2784"/>
    <d v="2026-01-23T00:00:00"/>
    <n v="2026"/>
    <x v="0"/>
    <n v="1"/>
    <s v="Jan"/>
    <x v="0"/>
    <x v="15"/>
    <x v="2"/>
    <s v="New"/>
    <x v="0"/>
    <s v="Commuter Helmet"/>
    <n v="1"/>
    <n v="80.11"/>
    <n v="0.05"/>
    <n v="43.54"/>
    <n v="76.104500000000002"/>
    <n v="43.54"/>
    <n v="32.564500000000002"/>
    <n v="0.42789191177919839"/>
    <n v="2026"/>
    <s v="Q1"/>
    <n v="1"/>
    <x v="0"/>
  </r>
  <r>
    <n v="3820"/>
    <d v="2026-01-23T00:00:00"/>
    <n v="2026"/>
    <x v="0"/>
    <n v="1"/>
    <s v="Jan"/>
    <x v="3"/>
    <x v="13"/>
    <x v="2"/>
    <s v="New"/>
    <x v="3"/>
    <s v="Portable Camp Stove"/>
    <n v="1"/>
    <n v="82.6"/>
    <n v="0.05"/>
    <n v="38.299999999999997"/>
    <n v="78.469999999999985"/>
    <n v="38.299999999999997"/>
    <n v="40.169999999999987"/>
    <n v="0.51191538167452522"/>
    <n v="2026"/>
    <s v="Q1"/>
    <n v="1"/>
    <x v="0"/>
  </r>
  <r>
    <n v="994"/>
    <d v="2026-01-24T00:00:00"/>
    <n v="2026"/>
    <x v="0"/>
    <n v="1"/>
    <s v="Jan"/>
    <x v="0"/>
    <x v="15"/>
    <x v="0"/>
    <s v="Returning"/>
    <x v="1"/>
    <s v="Hiking Daypack 20L"/>
    <n v="1"/>
    <n v="94.07"/>
    <n v="0"/>
    <n v="46.28"/>
    <n v="94.07"/>
    <n v="46.28"/>
    <n v="47.789999999999992"/>
    <n v="0.50802593813117891"/>
    <n v="2026"/>
    <s v="Q1"/>
    <n v="1"/>
    <x v="0"/>
  </r>
  <r>
    <n v="1643"/>
    <d v="2026-01-24T00:00:00"/>
    <n v="2026"/>
    <x v="0"/>
    <n v="1"/>
    <s v="Jan"/>
    <x v="0"/>
    <x v="15"/>
    <x v="0"/>
    <s v="Returning"/>
    <x v="2"/>
    <s v="Travel Backpack 35L"/>
    <n v="1"/>
    <n v="163.71"/>
    <n v="0"/>
    <n v="90.06"/>
    <n v="163.71"/>
    <n v="90.06"/>
    <n v="73.650000000000006"/>
    <n v="0.44988088693421296"/>
    <n v="2026"/>
    <s v="Q1"/>
    <n v="1"/>
    <x v="0"/>
  </r>
  <r>
    <n v="1971"/>
    <d v="2026-01-24T00:00:00"/>
    <n v="2026"/>
    <x v="0"/>
    <n v="1"/>
    <s v="Jan"/>
    <x v="3"/>
    <x v="8"/>
    <x v="2"/>
    <s v="Returning"/>
    <x v="3"/>
    <s v="Trail Tent 2P"/>
    <n v="4"/>
    <n v="191.43"/>
    <n v="0"/>
    <n v="106.82"/>
    <n v="765.72"/>
    <n v="427.28"/>
    <n v="338.44000000000005"/>
    <n v="0.441989238886277"/>
    <n v="2026"/>
    <s v="Q1"/>
    <n v="1"/>
    <x v="0"/>
  </r>
  <r>
    <n v="2828"/>
    <d v="2026-01-24T00:00:00"/>
    <n v="2026"/>
    <x v="0"/>
    <n v="1"/>
    <s v="Jan"/>
    <x v="1"/>
    <x v="11"/>
    <x v="1"/>
    <s v="Business"/>
    <x v="2"/>
    <s v="Packing Cube Set"/>
    <n v="3"/>
    <n v="46.94"/>
    <n v="0.05"/>
    <n v="18.18"/>
    <n v="133.779"/>
    <n v="54.54"/>
    <n v="79.239000000000004"/>
    <n v="0.59231269481757232"/>
    <n v="2026"/>
    <s v="Q1"/>
    <n v="1"/>
    <x v="0"/>
  </r>
  <r>
    <n v="5175"/>
    <d v="2026-01-24T00:00:00"/>
    <n v="2026"/>
    <x v="0"/>
    <n v="1"/>
    <s v="Jan"/>
    <x v="3"/>
    <x v="7"/>
    <x v="0"/>
    <s v="Returning"/>
    <x v="1"/>
    <s v="Trail Boots"/>
    <n v="1"/>
    <n v="147.21"/>
    <n v="0"/>
    <n v="79.510000000000005"/>
    <n v="147.21"/>
    <n v="79.510000000000005"/>
    <n v="67.7"/>
    <n v="0.45988723592147274"/>
    <n v="2026"/>
    <s v="Q1"/>
    <n v="1"/>
    <x v="0"/>
  </r>
  <r>
    <n v="1874"/>
    <d v="2026-01-25T00:00:00"/>
    <n v="2026"/>
    <x v="0"/>
    <n v="1"/>
    <s v="Jan"/>
    <x v="0"/>
    <x v="0"/>
    <x v="0"/>
    <s v="Business"/>
    <x v="2"/>
    <s v="Insulated Bottle"/>
    <n v="1"/>
    <n v="35.729999999999997"/>
    <n v="0"/>
    <n v="13.57"/>
    <n v="35.729999999999997"/>
    <n v="13.57"/>
    <n v="22.159999999999997"/>
    <n v="0.62020710887209629"/>
    <n v="2026"/>
    <s v="Q1"/>
    <n v="1"/>
    <x v="0"/>
  </r>
  <r>
    <n v="2490"/>
    <d v="2026-01-25T00:00:00"/>
    <n v="2026"/>
    <x v="0"/>
    <n v="1"/>
    <s v="Jan"/>
    <x v="1"/>
    <x v="14"/>
    <x v="0"/>
    <s v="New"/>
    <x v="0"/>
    <s v="Cycling Pack 12L"/>
    <n v="2"/>
    <n v="103.99"/>
    <n v="0.15"/>
    <n v="51.94"/>
    <n v="176.78299999999999"/>
    <n v="103.88"/>
    <n v="72.902999999999992"/>
    <n v="0.41238693765803269"/>
    <n v="2026"/>
    <s v="Q1"/>
    <n v="1"/>
    <x v="0"/>
  </r>
  <r>
    <n v="5078"/>
    <d v="2026-01-25T00:00:00"/>
    <n v="2026"/>
    <x v="0"/>
    <n v="1"/>
    <s v="Jan"/>
    <x v="1"/>
    <x v="12"/>
    <x v="0"/>
    <s v="Returning"/>
    <x v="1"/>
    <s v="Trekking Poles"/>
    <n v="2"/>
    <n v="72.739999999999995"/>
    <n v="0"/>
    <n v="31.96"/>
    <n v="145.47999999999999"/>
    <n v="63.92"/>
    <n v="81.559999999999988"/>
    <n v="0.56062689029419843"/>
    <n v="2026"/>
    <s v="Q1"/>
    <n v="1"/>
    <x v="0"/>
  </r>
  <r>
    <n v="230"/>
    <d v="2026-01-26T00:00:00"/>
    <n v="2026"/>
    <x v="0"/>
    <n v="1"/>
    <s v="Jan"/>
    <x v="2"/>
    <x v="10"/>
    <x v="2"/>
    <s v="Returning"/>
    <x v="0"/>
    <s v="Cycling Pack 12L"/>
    <n v="1"/>
    <n v="100.01"/>
    <n v="0.05"/>
    <n v="49.41"/>
    <n v="95.009500000000003"/>
    <n v="49.41"/>
    <n v="45.599500000000006"/>
    <n v="0.47994674216788852"/>
    <n v="2026"/>
    <s v="Q1"/>
    <n v="1"/>
    <x v="0"/>
  </r>
  <r>
    <n v="1757"/>
    <d v="2026-01-26T00:00:00"/>
    <n v="2026"/>
    <x v="0"/>
    <n v="1"/>
    <s v="Jan"/>
    <x v="3"/>
    <x v="7"/>
    <x v="0"/>
    <s v="Business"/>
    <x v="2"/>
    <s v="Packing Cube Set"/>
    <n v="2"/>
    <n v="45.73"/>
    <n v="0"/>
    <n v="18.11"/>
    <n v="91.46"/>
    <n v="36.22"/>
    <n v="55.239999999999995"/>
    <n v="0.60397988191559149"/>
    <n v="2026"/>
    <s v="Q1"/>
    <n v="1"/>
    <x v="0"/>
  </r>
  <r>
    <n v="1944"/>
    <d v="2026-01-26T00:00:00"/>
    <n v="2026"/>
    <x v="0"/>
    <n v="1"/>
    <s v="Jan"/>
    <x v="2"/>
    <x v="16"/>
    <x v="0"/>
    <s v="Returning"/>
    <x v="1"/>
    <s v="Trail Boots"/>
    <n v="2"/>
    <n v="143.66"/>
    <n v="0.15"/>
    <n v="78.14"/>
    <n v="244.22199999999998"/>
    <n v="156.28"/>
    <n v="87.941999999999979"/>
    <n v="0.36009040954541355"/>
    <n v="2026"/>
    <s v="Q1"/>
    <n v="1"/>
    <x v="0"/>
  </r>
  <r>
    <n v="3485"/>
    <d v="2026-01-26T00:00:00"/>
    <n v="2026"/>
    <x v="0"/>
    <n v="1"/>
    <s v="Jan"/>
    <x v="2"/>
    <x v="10"/>
    <x v="0"/>
    <s v="Business"/>
    <x v="3"/>
    <s v="Compact Sleeping Bag"/>
    <n v="2"/>
    <n v="121.88"/>
    <n v="0.05"/>
    <n v="62.17"/>
    <n v="231.57199999999997"/>
    <n v="124.34"/>
    <n v="107.23199999999997"/>
    <n v="0.46306116456220953"/>
    <n v="2026"/>
    <s v="Q1"/>
    <n v="1"/>
    <x v="0"/>
  </r>
  <r>
    <n v="4002"/>
    <d v="2026-01-26T00:00:00"/>
    <n v="2026"/>
    <x v="0"/>
    <n v="1"/>
    <s v="Jan"/>
    <x v="0"/>
    <x v="15"/>
    <x v="0"/>
    <s v="Returning"/>
    <x v="4"/>
    <s v="Training Mat"/>
    <n v="3"/>
    <n v="50.92"/>
    <n v="0.05"/>
    <n v="21.87"/>
    <n v="145.12199999999999"/>
    <n v="65.61"/>
    <n v="79.511999999999986"/>
    <n v="0.54789763095877941"/>
    <n v="2026"/>
    <s v="Q1"/>
    <n v="1"/>
    <x v="0"/>
  </r>
  <r>
    <n v="818"/>
    <d v="2026-01-27T00:00:00"/>
    <n v="2026"/>
    <x v="0"/>
    <n v="1"/>
    <s v="Jan"/>
    <x v="0"/>
    <x v="0"/>
    <x v="0"/>
    <s v="Returning"/>
    <x v="0"/>
    <s v="Cycling Pack 12L"/>
    <n v="1"/>
    <n v="103.78"/>
    <n v="0"/>
    <n v="49.36"/>
    <n v="103.78"/>
    <n v="49.36"/>
    <n v="54.42"/>
    <n v="0.52437849296588934"/>
    <n v="2026"/>
    <s v="Q1"/>
    <n v="1"/>
    <x v="0"/>
  </r>
  <r>
    <n v="1439"/>
    <d v="2026-01-27T00:00:00"/>
    <n v="2026"/>
    <x v="0"/>
    <n v="1"/>
    <s v="Jan"/>
    <x v="1"/>
    <x v="6"/>
    <x v="3"/>
    <s v="New"/>
    <x v="1"/>
    <s v="Summit Backpack 45L"/>
    <n v="2"/>
    <n v="157.16999999999999"/>
    <n v="0"/>
    <n v="81.260000000000005"/>
    <n v="314.33999999999997"/>
    <n v="162.52000000000001"/>
    <n v="151.81999999999996"/>
    <n v="0.4829802125087484"/>
    <n v="2026"/>
    <s v="Q1"/>
    <n v="1"/>
    <x v="0"/>
  </r>
  <r>
    <n v="1616"/>
    <d v="2026-01-27T00:00:00"/>
    <n v="2026"/>
    <x v="0"/>
    <n v="1"/>
    <s v="Jan"/>
    <x v="1"/>
    <x v="12"/>
    <x v="0"/>
    <s v="Business"/>
    <x v="2"/>
    <s v="Carry-On Duffel"/>
    <n v="2"/>
    <n v="132.91999999999999"/>
    <n v="0"/>
    <n v="69.02"/>
    <n v="265.83999999999997"/>
    <n v="138.04"/>
    <n v="127.79999999999998"/>
    <n v="0.48074029491423409"/>
    <n v="2026"/>
    <s v="Q1"/>
    <n v="1"/>
    <x v="0"/>
  </r>
  <r>
    <n v="1798"/>
    <d v="2026-01-27T00:00:00"/>
    <n v="2026"/>
    <x v="0"/>
    <n v="1"/>
    <s v="Jan"/>
    <x v="3"/>
    <x v="8"/>
    <x v="2"/>
    <s v="Returning"/>
    <x v="1"/>
    <s v="Trekking Poles"/>
    <n v="1"/>
    <n v="71.41"/>
    <n v="0.05"/>
    <n v="32.28"/>
    <n v="67.839499999999987"/>
    <n v="32.28"/>
    <n v="35.559499999999986"/>
    <n v="0.52417102130764515"/>
    <n v="2026"/>
    <s v="Q1"/>
    <n v="1"/>
    <x v="0"/>
  </r>
  <r>
    <n v="4449"/>
    <d v="2026-01-27T00:00:00"/>
    <n v="2026"/>
    <x v="0"/>
    <n v="1"/>
    <s v="Jan"/>
    <x v="3"/>
    <x v="8"/>
    <x v="0"/>
    <s v="New"/>
    <x v="3"/>
    <s v="Trail Tent 2P"/>
    <n v="1"/>
    <n v="199.67"/>
    <n v="0"/>
    <n v="103.81"/>
    <n v="199.67"/>
    <n v="103.81"/>
    <n v="95.859999999999985"/>
    <n v="0.4800921520508839"/>
    <n v="2026"/>
    <s v="Q1"/>
    <n v="1"/>
    <x v="0"/>
  </r>
  <r>
    <n v="4473"/>
    <d v="2026-01-27T00:00:00"/>
    <n v="2026"/>
    <x v="0"/>
    <n v="1"/>
    <s v="Jan"/>
    <x v="0"/>
    <x v="0"/>
    <x v="2"/>
    <s v="Returning"/>
    <x v="3"/>
    <s v="Trail Tent 2P"/>
    <n v="1"/>
    <n v="196.88"/>
    <n v="0"/>
    <n v="102.76"/>
    <n v="196.88"/>
    <n v="102.76"/>
    <n v="94.11999999999999"/>
    <n v="0.47805770012190163"/>
    <n v="2026"/>
    <s v="Q1"/>
    <n v="1"/>
    <x v="0"/>
  </r>
  <r>
    <n v="203"/>
    <d v="2026-01-28T00:00:00"/>
    <n v="2026"/>
    <x v="0"/>
    <n v="1"/>
    <s v="Jan"/>
    <x v="3"/>
    <x v="7"/>
    <x v="0"/>
    <s v="Returning"/>
    <x v="0"/>
    <s v="Trail Bike Light"/>
    <n v="3"/>
    <n v="49.95"/>
    <n v="0"/>
    <n v="22.55"/>
    <n v="149.85000000000002"/>
    <n v="67.650000000000006"/>
    <n v="82.200000000000017"/>
    <n v="0.54854854854854862"/>
    <n v="2026"/>
    <s v="Q1"/>
    <n v="1"/>
    <x v="0"/>
  </r>
  <r>
    <n v="1654"/>
    <d v="2026-01-28T00:00:00"/>
    <n v="2026"/>
    <x v="0"/>
    <n v="1"/>
    <s v="Jan"/>
    <x v="1"/>
    <x v="6"/>
    <x v="3"/>
    <s v="Business"/>
    <x v="1"/>
    <s v="Trekking Poles"/>
    <n v="1"/>
    <n v="70.41"/>
    <n v="0"/>
    <n v="32.74"/>
    <n v="70.41"/>
    <n v="32.74"/>
    <n v="37.669999999999995"/>
    <n v="0.53500923164323244"/>
    <n v="2026"/>
    <s v="Q1"/>
    <n v="1"/>
    <x v="0"/>
  </r>
  <r>
    <n v="2203"/>
    <d v="2026-01-28T00:00:00"/>
    <n v="2026"/>
    <x v="0"/>
    <n v="1"/>
    <s v="Jan"/>
    <x v="2"/>
    <x v="16"/>
    <x v="3"/>
    <s v="Returning"/>
    <x v="1"/>
    <s v="Trekking Poles"/>
    <n v="2"/>
    <n v="70.290000000000006"/>
    <n v="0.15"/>
    <n v="31.84"/>
    <n v="119.49300000000001"/>
    <n v="63.68"/>
    <n v="55.813000000000009"/>
    <n v="0.46708175374289712"/>
    <n v="2026"/>
    <s v="Q1"/>
    <n v="1"/>
    <x v="0"/>
  </r>
  <r>
    <n v="3352"/>
    <d v="2026-01-28T00:00:00"/>
    <n v="2026"/>
    <x v="0"/>
    <n v="1"/>
    <s v="Jan"/>
    <x v="2"/>
    <x v="16"/>
    <x v="0"/>
    <s v="Business"/>
    <x v="1"/>
    <s v="Hiking Daypack 20L"/>
    <n v="4"/>
    <n v="91.46"/>
    <n v="0"/>
    <n v="44.04"/>
    <n v="365.84"/>
    <n v="176.16"/>
    <n v="189.67999999999998"/>
    <n v="0.51847802317953207"/>
    <n v="2026"/>
    <s v="Q1"/>
    <n v="1"/>
    <x v="0"/>
  </r>
  <r>
    <n v="183"/>
    <d v="2026-01-29T00:00:00"/>
    <n v="2026"/>
    <x v="0"/>
    <n v="1"/>
    <s v="Jan"/>
    <x v="1"/>
    <x v="12"/>
    <x v="0"/>
    <s v="New"/>
    <x v="3"/>
    <s v="Compact Sleeping Bag"/>
    <n v="2"/>
    <n v="123.27"/>
    <n v="0"/>
    <n v="60.26"/>
    <n v="246.54"/>
    <n v="120.52"/>
    <n v="126.02"/>
    <n v="0.51115437657175311"/>
    <n v="2026"/>
    <s v="Q1"/>
    <n v="1"/>
    <x v="0"/>
  </r>
  <r>
    <n v="3525"/>
    <d v="2026-01-29T00:00:00"/>
    <n v="2026"/>
    <x v="0"/>
    <n v="1"/>
    <s v="Jan"/>
    <x v="2"/>
    <x v="5"/>
    <x v="1"/>
    <s v="Business"/>
    <x v="4"/>
    <s v="Training Mat"/>
    <n v="3"/>
    <n v="49.63"/>
    <n v="0.1"/>
    <n v="22.06"/>
    <n v="134.001"/>
    <n v="66.179999999999993"/>
    <n v="67.821000000000012"/>
    <n v="0.50612308863366695"/>
    <n v="2026"/>
    <s v="Q1"/>
    <n v="1"/>
    <x v="0"/>
  </r>
  <r>
    <n v="4299"/>
    <d v="2026-01-29T00:00:00"/>
    <n v="2026"/>
    <x v="0"/>
    <n v="1"/>
    <s v="Jan"/>
    <x v="0"/>
    <x v="9"/>
    <x v="1"/>
    <s v="Business"/>
    <x v="2"/>
    <s v="Carry-On Duffel"/>
    <n v="12"/>
    <n v="132.21"/>
    <n v="0.1"/>
    <n v="68.95"/>
    <n v="1427.8679999999999"/>
    <n v="827.40000000000009"/>
    <n v="600.46799999999985"/>
    <n v="0.42053467127213429"/>
    <n v="2026"/>
    <s v="Q1"/>
    <n v="1"/>
    <x v="0"/>
  </r>
  <r>
    <n v="748"/>
    <d v="2026-01-30T00:00:00"/>
    <n v="2026"/>
    <x v="0"/>
    <n v="1"/>
    <s v="Jan"/>
    <x v="1"/>
    <x v="1"/>
    <x v="2"/>
    <s v="Business"/>
    <x v="0"/>
    <s v="Compact Repair Kit"/>
    <n v="1"/>
    <n v="39.549999999999997"/>
    <n v="0"/>
    <n v="17.059999999999999"/>
    <n v="39.549999999999997"/>
    <n v="17.059999999999999"/>
    <n v="22.49"/>
    <n v="0.56864728192161818"/>
    <n v="2026"/>
    <s v="Q1"/>
    <n v="1"/>
    <x v="0"/>
  </r>
  <r>
    <n v="3117"/>
    <d v="2026-01-30T00:00:00"/>
    <n v="2026"/>
    <x v="0"/>
    <n v="1"/>
    <s v="Jan"/>
    <x v="1"/>
    <x v="12"/>
    <x v="0"/>
    <s v="New"/>
    <x v="3"/>
    <s v="Portable Camp Stove"/>
    <n v="3"/>
    <n v="80.08"/>
    <n v="0"/>
    <n v="39.450000000000003"/>
    <n v="240.24"/>
    <n v="118.35000000000001"/>
    <n v="121.89"/>
    <n v="0.50736763236763238"/>
    <n v="2026"/>
    <s v="Q1"/>
    <n v="1"/>
    <x v="0"/>
  </r>
  <r>
    <n v="3328"/>
    <d v="2026-01-30T00:00:00"/>
    <n v="2026"/>
    <x v="0"/>
    <n v="1"/>
    <s v="Jan"/>
    <x v="2"/>
    <x v="5"/>
    <x v="2"/>
    <s v="Returning"/>
    <x v="4"/>
    <s v="Weighted Vest"/>
    <n v="1"/>
    <n v="120.48"/>
    <n v="0"/>
    <n v="69.55"/>
    <n v="120.48"/>
    <n v="69.55"/>
    <n v="50.930000000000007"/>
    <n v="0.42272576361221786"/>
    <n v="2026"/>
    <s v="Q1"/>
    <n v="1"/>
    <x v="0"/>
  </r>
  <r>
    <n v="3822"/>
    <d v="2026-01-30T00:00:00"/>
    <n v="2026"/>
    <x v="0"/>
    <n v="1"/>
    <s v="Jan"/>
    <x v="3"/>
    <x v="7"/>
    <x v="0"/>
    <s v="Returning"/>
    <x v="4"/>
    <s v="Resistance Band Set"/>
    <n v="1"/>
    <n v="39.369999999999997"/>
    <n v="0.05"/>
    <n v="14.66"/>
    <n v="37.401499999999999"/>
    <n v="14.66"/>
    <n v="22.741499999999998"/>
    <n v="0.60803711081106371"/>
    <n v="2026"/>
    <s v="Q1"/>
    <n v="1"/>
    <x v="0"/>
  </r>
  <r>
    <n v="4125"/>
    <d v="2026-01-30T00:00:00"/>
    <n v="2026"/>
    <x v="0"/>
    <n v="1"/>
    <s v="Jan"/>
    <x v="1"/>
    <x v="12"/>
    <x v="1"/>
    <s v="Business"/>
    <x v="3"/>
    <s v="Portable Camp Stove"/>
    <n v="8"/>
    <n v="81.06"/>
    <n v="0.15"/>
    <n v="39.549999999999997"/>
    <n v="551.20799999999997"/>
    <n v="316.39999999999998"/>
    <n v="234.80799999999999"/>
    <n v="0.42598801178502488"/>
    <n v="2026"/>
    <s v="Q1"/>
    <n v="1"/>
    <x v="0"/>
  </r>
  <r>
    <n v="4592"/>
    <d v="2026-01-30T00:00:00"/>
    <n v="2026"/>
    <x v="0"/>
    <n v="1"/>
    <s v="Jan"/>
    <x v="1"/>
    <x v="12"/>
    <x v="3"/>
    <s v="Returning"/>
    <x v="4"/>
    <s v="Weighted Vest"/>
    <n v="5"/>
    <n v="120.4"/>
    <n v="0"/>
    <n v="69.510000000000005"/>
    <n v="602"/>
    <n v="347.55"/>
    <n v="254.45"/>
    <n v="0.42267441860465116"/>
    <n v="2026"/>
    <s v="Q1"/>
    <n v="1"/>
    <x v="0"/>
  </r>
  <r>
    <n v="373"/>
    <d v="2026-01-31T00:00:00"/>
    <n v="2026"/>
    <x v="0"/>
    <n v="1"/>
    <s v="Jan"/>
    <x v="2"/>
    <x v="10"/>
    <x v="1"/>
    <s v="Business"/>
    <x v="2"/>
    <s v="Packing Cube Set"/>
    <n v="10"/>
    <n v="47.71"/>
    <n v="0.1"/>
    <n v="18.649999999999999"/>
    <n v="429.39000000000004"/>
    <n v="186.5"/>
    <n v="242.89000000000004"/>
    <n v="0.56566291716155481"/>
    <n v="2026"/>
    <s v="Q1"/>
    <n v="1"/>
    <x v="0"/>
  </r>
  <r>
    <n v="672"/>
    <d v="2026-01-31T00:00:00"/>
    <n v="2026"/>
    <x v="0"/>
    <n v="1"/>
    <s v="Jan"/>
    <x v="0"/>
    <x v="9"/>
    <x v="0"/>
    <s v="Business"/>
    <x v="0"/>
    <s v="Cycling Pack 12L"/>
    <n v="1"/>
    <n v="102.92"/>
    <n v="0.05"/>
    <n v="50.92"/>
    <n v="97.774000000000001"/>
    <n v="50.92"/>
    <n v="46.853999999999999"/>
    <n v="0.4792071511853867"/>
    <n v="2026"/>
    <s v="Q1"/>
    <n v="1"/>
    <x v="0"/>
  </r>
  <r>
    <n v="1125"/>
    <d v="2026-01-31T00:00:00"/>
    <n v="2026"/>
    <x v="0"/>
    <n v="1"/>
    <s v="Jan"/>
    <x v="1"/>
    <x v="1"/>
    <x v="0"/>
    <s v="Returning"/>
    <x v="1"/>
    <s v="Trekking Poles"/>
    <n v="1"/>
    <n v="72.69"/>
    <n v="0.1"/>
    <n v="32.67"/>
    <n v="65.421000000000006"/>
    <n v="32.67"/>
    <n v="32.751000000000005"/>
    <n v="0.50061906727197691"/>
    <n v="2026"/>
    <s v="Q1"/>
    <n v="1"/>
    <x v="0"/>
  </r>
  <r>
    <n v="1164"/>
    <d v="2026-01-31T00:00:00"/>
    <n v="2026"/>
    <x v="0"/>
    <n v="1"/>
    <s v="Jan"/>
    <x v="0"/>
    <x v="0"/>
    <x v="0"/>
    <s v="New"/>
    <x v="0"/>
    <s v="Commuter Helmet"/>
    <n v="1"/>
    <n v="79.989999999999995"/>
    <n v="0.05"/>
    <n v="43.02"/>
    <n v="75.990499999999997"/>
    <n v="43.02"/>
    <n v="32.970499999999994"/>
    <n v="0.43387660299642711"/>
    <n v="2026"/>
    <s v="Q1"/>
    <n v="1"/>
    <x v="0"/>
  </r>
  <r>
    <n v="1613"/>
    <d v="2026-01-31T00:00:00"/>
    <n v="2026"/>
    <x v="0"/>
    <n v="1"/>
    <s v="Jan"/>
    <x v="1"/>
    <x v="6"/>
    <x v="1"/>
    <s v="Business"/>
    <x v="4"/>
    <s v="Training Mat"/>
    <n v="4"/>
    <n v="51.11"/>
    <n v="0.15"/>
    <n v="22.25"/>
    <n v="173.774"/>
    <n v="89"/>
    <n v="84.774000000000001"/>
    <n v="0.48784052850253778"/>
    <n v="2026"/>
    <s v="Q1"/>
    <n v="1"/>
    <x v="0"/>
  </r>
  <r>
    <n v="2149"/>
    <d v="2026-01-31T00:00:00"/>
    <n v="2026"/>
    <x v="0"/>
    <n v="1"/>
    <s v="Jan"/>
    <x v="0"/>
    <x v="15"/>
    <x v="0"/>
    <s v="Returning"/>
    <x v="4"/>
    <s v="Weighted Vest"/>
    <n v="2"/>
    <n v="124.83"/>
    <n v="0"/>
    <n v="70.91"/>
    <n v="249.66"/>
    <n v="141.82"/>
    <n v="107.84"/>
    <n v="0.43194744853000083"/>
    <n v="2026"/>
    <s v="Q1"/>
    <n v="1"/>
    <x v="0"/>
  </r>
  <r>
    <n v="2593"/>
    <d v="2026-01-31T00:00:00"/>
    <n v="2026"/>
    <x v="0"/>
    <n v="1"/>
    <s v="Jan"/>
    <x v="1"/>
    <x v="11"/>
    <x v="2"/>
    <s v="New"/>
    <x v="0"/>
    <s v="Compact Repair Kit"/>
    <n v="6"/>
    <n v="41.07"/>
    <n v="0.1"/>
    <n v="16.29"/>
    <n v="221.77800000000002"/>
    <n v="97.74"/>
    <n v="124.03800000000003"/>
    <n v="0.55928901874847825"/>
    <n v="2026"/>
    <s v="Q1"/>
    <n v="1"/>
    <x v="0"/>
  </r>
  <r>
    <n v="2659"/>
    <d v="2026-01-31T00:00:00"/>
    <n v="2026"/>
    <x v="0"/>
    <n v="1"/>
    <s v="Jan"/>
    <x v="0"/>
    <x v="15"/>
    <x v="0"/>
    <s v="New"/>
    <x v="2"/>
    <s v="Insulated Bottle"/>
    <n v="1"/>
    <n v="36.020000000000003"/>
    <n v="0"/>
    <n v="13.34"/>
    <n v="36.020000000000003"/>
    <n v="13.34"/>
    <n v="22.680000000000003"/>
    <n v="0.62965019433647973"/>
    <n v="2026"/>
    <s v="Q1"/>
    <n v="1"/>
    <x v="0"/>
  </r>
  <r>
    <n v="3496"/>
    <d v="2026-01-31T00:00:00"/>
    <n v="2026"/>
    <x v="0"/>
    <n v="1"/>
    <s v="Jan"/>
    <x v="0"/>
    <x v="0"/>
    <x v="2"/>
    <s v="Returning"/>
    <x v="4"/>
    <s v="Recovery Roller"/>
    <n v="1"/>
    <n v="35.82"/>
    <n v="0.05"/>
    <n v="14.32"/>
    <n v="34.028999999999996"/>
    <n v="14.32"/>
    <n v="19.708999999999996"/>
    <n v="0.57918246201769075"/>
    <n v="2026"/>
    <s v="Q1"/>
    <n v="1"/>
    <x v="0"/>
  </r>
  <r>
    <n v="3889"/>
    <d v="2026-01-31T00:00:00"/>
    <n v="2026"/>
    <x v="0"/>
    <n v="1"/>
    <s v="Jan"/>
    <x v="2"/>
    <x v="3"/>
    <x v="2"/>
    <s v="Returning"/>
    <x v="0"/>
    <s v="Cycling Pack 12L"/>
    <n v="3"/>
    <n v="103.94"/>
    <n v="0.1"/>
    <n v="50.67"/>
    <n v="280.63799999999998"/>
    <n v="152.01"/>
    <n v="128.62799999999999"/>
    <n v="0.45834135077929572"/>
    <n v="2026"/>
    <s v="Q1"/>
    <n v="1"/>
    <x v="0"/>
  </r>
  <r>
    <n v="1432"/>
    <d v="2026-02-01T00:00:00"/>
    <n v="2026"/>
    <x v="0"/>
    <n v="2"/>
    <s v="Feb"/>
    <x v="0"/>
    <x v="0"/>
    <x v="0"/>
    <s v="Returning"/>
    <x v="1"/>
    <s v="Trail Boots"/>
    <n v="1"/>
    <n v="140.53"/>
    <n v="0"/>
    <n v="77.36"/>
    <n v="140.53"/>
    <n v="77.36"/>
    <n v="63.17"/>
    <n v="0.44951255959581587"/>
    <n v="2026"/>
    <s v="Q1"/>
    <n v="2"/>
    <x v="1"/>
  </r>
  <r>
    <n v="1778"/>
    <d v="2026-02-01T00:00:00"/>
    <n v="2026"/>
    <x v="0"/>
    <n v="2"/>
    <s v="Feb"/>
    <x v="3"/>
    <x v="7"/>
    <x v="2"/>
    <s v="Returning"/>
    <x v="1"/>
    <s v="Trail Boots"/>
    <n v="1"/>
    <n v="142.03"/>
    <n v="0.05"/>
    <n v="77.069999999999993"/>
    <n v="134.92849999999999"/>
    <n v="77.069999999999993"/>
    <n v="57.858499999999992"/>
    <n v="0.42880859121682963"/>
    <n v="2026"/>
    <s v="Q1"/>
    <n v="2"/>
    <x v="1"/>
  </r>
  <r>
    <n v="2047"/>
    <d v="2026-02-01T00:00:00"/>
    <n v="2026"/>
    <x v="0"/>
    <n v="2"/>
    <s v="Feb"/>
    <x v="2"/>
    <x v="5"/>
    <x v="1"/>
    <s v="Business"/>
    <x v="3"/>
    <s v="Compact Sleeping Bag"/>
    <n v="12"/>
    <n v="124.84"/>
    <n v="0.1"/>
    <n v="59.47"/>
    <n v="1348.2719999999999"/>
    <n v="713.64"/>
    <n v="634.63199999999995"/>
    <n v="0.47070027412866244"/>
    <n v="2026"/>
    <s v="Q1"/>
    <n v="2"/>
    <x v="1"/>
  </r>
  <r>
    <n v="2668"/>
    <d v="2026-02-01T00:00:00"/>
    <n v="2026"/>
    <x v="0"/>
    <n v="2"/>
    <s v="Feb"/>
    <x v="1"/>
    <x v="12"/>
    <x v="0"/>
    <s v="Returning"/>
    <x v="4"/>
    <s v="Recovery Roller"/>
    <n v="3"/>
    <n v="35.36"/>
    <n v="0"/>
    <n v="13.7"/>
    <n v="106.08"/>
    <n v="41.099999999999994"/>
    <n v="64.98"/>
    <n v="0.61255656108597289"/>
    <n v="2026"/>
    <s v="Q1"/>
    <n v="2"/>
    <x v="1"/>
  </r>
  <r>
    <n v="2706"/>
    <d v="2026-02-01T00:00:00"/>
    <n v="2026"/>
    <x v="0"/>
    <n v="2"/>
    <s v="Feb"/>
    <x v="3"/>
    <x v="13"/>
    <x v="3"/>
    <s v="Returning"/>
    <x v="4"/>
    <s v="Weighted Vest"/>
    <n v="2"/>
    <n v="122.43"/>
    <n v="0"/>
    <n v="69.08"/>
    <n v="244.86"/>
    <n v="138.16"/>
    <n v="106.70000000000002"/>
    <n v="0.43575920934411505"/>
    <n v="2026"/>
    <s v="Q1"/>
    <n v="2"/>
    <x v="1"/>
  </r>
  <r>
    <n v="2940"/>
    <d v="2026-02-01T00:00:00"/>
    <n v="2026"/>
    <x v="0"/>
    <n v="2"/>
    <s v="Feb"/>
    <x v="0"/>
    <x v="15"/>
    <x v="3"/>
    <s v="New"/>
    <x v="1"/>
    <s v="Trail Boots"/>
    <n v="2"/>
    <n v="140.47"/>
    <n v="0.05"/>
    <n v="78.39"/>
    <n v="266.89299999999997"/>
    <n v="156.78"/>
    <n v="110.11299999999997"/>
    <n v="0.41257357817552348"/>
    <n v="2026"/>
    <s v="Q1"/>
    <n v="2"/>
    <x v="1"/>
  </r>
  <r>
    <n v="1263"/>
    <d v="2026-02-02T00:00:00"/>
    <n v="2026"/>
    <x v="0"/>
    <n v="2"/>
    <s v="Feb"/>
    <x v="1"/>
    <x v="14"/>
    <x v="0"/>
    <s v="Returning"/>
    <x v="2"/>
    <s v="Packing Cube Set"/>
    <n v="1"/>
    <n v="45.43"/>
    <n v="0.05"/>
    <n v="18.670000000000002"/>
    <n v="43.158499999999997"/>
    <n v="18.670000000000002"/>
    <n v="24.488499999999995"/>
    <n v="0.56740850585632019"/>
    <n v="2026"/>
    <s v="Q1"/>
    <n v="2"/>
    <x v="1"/>
  </r>
  <r>
    <n v="1641"/>
    <d v="2026-02-02T00:00:00"/>
    <n v="2026"/>
    <x v="0"/>
    <n v="2"/>
    <s v="Feb"/>
    <x v="3"/>
    <x v="13"/>
    <x v="1"/>
    <s v="Business"/>
    <x v="0"/>
    <s v="Cycling Pack 12L"/>
    <n v="8"/>
    <n v="102.78"/>
    <n v="0.15"/>
    <n v="50.39"/>
    <n v="698.904"/>
    <n v="403.12"/>
    <n v="295.78399999999999"/>
    <n v="0.42321119924911005"/>
    <n v="2026"/>
    <s v="Q1"/>
    <n v="2"/>
    <x v="1"/>
  </r>
  <r>
    <n v="2014"/>
    <d v="2026-02-02T00:00:00"/>
    <n v="2026"/>
    <x v="0"/>
    <n v="2"/>
    <s v="Feb"/>
    <x v="1"/>
    <x v="11"/>
    <x v="3"/>
    <s v="New"/>
    <x v="3"/>
    <s v="Compact Sleeping Bag"/>
    <n v="1"/>
    <n v="123.95"/>
    <n v="0"/>
    <n v="61.32"/>
    <n v="123.95"/>
    <n v="61.32"/>
    <n v="62.63"/>
    <n v="0.50528438886647842"/>
    <n v="2026"/>
    <s v="Q1"/>
    <n v="2"/>
    <x v="1"/>
  </r>
  <r>
    <n v="2642"/>
    <d v="2026-02-02T00:00:00"/>
    <n v="2026"/>
    <x v="0"/>
    <n v="2"/>
    <s v="Feb"/>
    <x v="1"/>
    <x v="11"/>
    <x v="3"/>
    <s v="Returning"/>
    <x v="3"/>
    <s v="Trail Tent 2P"/>
    <n v="3"/>
    <n v="199.9"/>
    <n v="0"/>
    <n v="104.18"/>
    <n v="599.70000000000005"/>
    <n v="312.54000000000002"/>
    <n v="287.16000000000003"/>
    <n v="0.47883941970985494"/>
    <n v="2026"/>
    <s v="Q1"/>
    <n v="2"/>
    <x v="1"/>
  </r>
  <r>
    <n v="2929"/>
    <d v="2026-02-02T00:00:00"/>
    <n v="2026"/>
    <x v="0"/>
    <n v="2"/>
    <s v="Feb"/>
    <x v="1"/>
    <x v="12"/>
    <x v="3"/>
    <s v="Returning"/>
    <x v="1"/>
    <s v="Hiking Daypack 20L"/>
    <n v="1"/>
    <n v="93.78"/>
    <n v="0"/>
    <n v="44.21"/>
    <n v="93.78"/>
    <n v="44.21"/>
    <n v="49.57"/>
    <n v="0.52857752185967155"/>
    <n v="2026"/>
    <s v="Q1"/>
    <n v="2"/>
    <x v="1"/>
  </r>
  <r>
    <n v="3855"/>
    <d v="2026-02-02T00:00:00"/>
    <n v="2026"/>
    <x v="0"/>
    <n v="2"/>
    <s v="Feb"/>
    <x v="0"/>
    <x v="0"/>
    <x v="0"/>
    <s v="Business"/>
    <x v="4"/>
    <s v="Resistance Band Set"/>
    <n v="1"/>
    <n v="39.39"/>
    <n v="0.1"/>
    <n v="15.09"/>
    <n v="35.451000000000001"/>
    <n v="15.09"/>
    <n v="20.361000000000001"/>
    <n v="0.57434204958957435"/>
    <n v="2026"/>
    <s v="Q1"/>
    <n v="2"/>
    <x v="1"/>
  </r>
  <r>
    <n v="4031"/>
    <d v="2026-02-02T00:00:00"/>
    <n v="2026"/>
    <x v="0"/>
    <n v="2"/>
    <s v="Feb"/>
    <x v="0"/>
    <x v="0"/>
    <x v="0"/>
    <s v="New"/>
    <x v="0"/>
    <s v="Cycling Pack 12L"/>
    <n v="6"/>
    <n v="101.64"/>
    <n v="0"/>
    <n v="51.06"/>
    <n v="609.84"/>
    <n v="306.36"/>
    <n v="303.48"/>
    <n v="0.49763872491145217"/>
    <n v="2026"/>
    <s v="Q1"/>
    <n v="2"/>
    <x v="1"/>
  </r>
  <r>
    <n v="2"/>
    <d v="2026-02-03T00:00:00"/>
    <n v="2026"/>
    <x v="0"/>
    <n v="2"/>
    <s v="Feb"/>
    <x v="0"/>
    <x v="0"/>
    <x v="1"/>
    <s v="Business"/>
    <x v="4"/>
    <s v="Recovery Roller"/>
    <n v="12"/>
    <n v="36.74"/>
    <n v="0.2"/>
    <n v="13.53"/>
    <n v="352.70400000000001"/>
    <n v="162.35999999999999"/>
    <n v="190.34400000000002"/>
    <n v="0.53967065868263475"/>
    <n v="2026"/>
    <s v="Q1"/>
    <n v="2"/>
    <x v="1"/>
  </r>
  <r>
    <n v="4228"/>
    <d v="2026-02-03T00:00:00"/>
    <n v="2026"/>
    <x v="0"/>
    <n v="2"/>
    <s v="Feb"/>
    <x v="3"/>
    <x v="8"/>
    <x v="2"/>
    <s v="New"/>
    <x v="1"/>
    <s v="Summit Backpack 45L"/>
    <n v="2"/>
    <n v="154.62"/>
    <n v="0"/>
    <n v="78.209999999999994"/>
    <n v="309.24"/>
    <n v="156.41999999999999"/>
    <n v="152.82000000000002"/>
    <n v="0.49417927823050062"/>
    <n v="2026"/>
    <s v="Q1"/>
    <n v="2"/>
    <x v="1"/>
  </r>
  <r>
    <n v="928"/>
    <d v="2026-02-04T00:00:00"/>
    <n v="2026"/>
    <x v="0"/>
    <n v="2"/>
    <s v="Feb"/>
    <x v="0"/>
    <x v="0"/>
    <x v="3"/>
    <s v="New"/>
    <x v="3"/>
    <s v="Compact Sleeping Bag"/>
    <n v="1"/>
    <n v="125.63"/>
    <n v="0.1"/>
    <n v="60.38"/>
    <n v="113.06699999999999"/>
    <n v="60.38"/>
    <n v="52.686999999999991"/>
    <n v="0.46598034793529497"/>
    <n v="2026"/>
    <s v="Q1"/>
    <n v="2"/>
    <x v="1"/>
  </r>
  <r>
    <n v="933"/>
    <d v="2026-02-04T00:00:00"/>
    <n v="2026"/>
    <x v="0"/>
    <n v="2"/>
    <s v="Feb"/>
    <x v="1"/>
    <x v="11"/>
    <x v="0"/>
    <s v="New"/>
    <x v="3"/>
    <s v="Portable Camp Stove"/>
    <n v="2"/>
    <n v="81.59"/>
    <n v="0.1"/>
    <n v="38.64"/>
    <n v="146.86200000000002"/>
    <n v="77.28"/>
    <n v="69.582000000000022"/>
    <n v="0.47379172284185161"/>
    <n v="2026"/>
    <s v="Q1"/>
    <n v="2"/>
    <x v="1"/>
  </r>
  <r>
    <n v="1646"/>
    <d v="2026-02-04T00:00:00"/>
    <n v="2026"/>
    <x v="0"/>
    <n v="2"/>
    <s v="Feb"/>
    <x v="2"/>
    <x v="5"/>
    <x v="0"/>
    <s v="New"/>
    <x v="2"/>
    <s v="Packing Cube Set"/>
    <n v="2"/>
    <n v="45.81"/>
    <n v="0.1"/>
    <n v="18.420000000000002"/>
    <n v="82.458000000000013"/>
    <n v="36.840000000000003"/>
    <n v="45.618000000000009"/>
    <n v="0.55322709743141962"/>
    <n v="2026"/>
    <s v="Q1"/>
    <n v="2"/>
    <x v="1"/>
  </r>
  <r>
    <n v="380"/>
    <d v="2026-02-05T00:00:00"/>
    <n v="2026"/>
    <x v="0"/>
    <n v="2"/>
    <s v="Feb"/>
    <x v="1"/>
    <x v="12"/>
    <x v="0"/>
    <s v="Returning"/>
    <x v="4"/>
    <s v="Weighted Vest"/>
    <n v="3"/>
    <n v="125.63"/>
    <n v="0"/>
    <n v="71.05"/>
    <n v="376.89"/>
    <n v="213.14999999999998"/>
    <n v="163.74"/>
    <n v="0.43445037013452203"/>
    <n v="2026"/>
    <s v="Q1"/>
    <n v="2"/>
    <x v="1"/>
  </r>
  <r>
    <n v="1723"/>
    <d v="2026-02-05T00:00:00"/>
    <n v="2026"/>
    <x v="0"/>
    <n v="2"/>
    <s v="Feb"/>
    <x v="3"/>
    <x v="8"/>
    <x v="0"/>
    <s v="Returning"/>
    <x v="0"/>
    <s v="Cycling Pack 12L"/>
    <n v="2"/>
    <n v="101.01"/>
    <n v="0"/>
    <n v="50.26"/>
    <n v="202.02"/>
    <n v="100.52"/>
    <n v="101.50000000000001"/>
    <n v="0.50242550242550243"/>
    <n v="2026"/>
    <s v="Q1"/>
    <n v="2"/>
    <x v="1"/>
  </r>
  <r>
    <n v="2529"/>
    <d v="2026-02-05T00:00:00"/>
    <n v="2026"/>
    <x v="0"/>
    <n v="2"/>
    <s v="Feb"/>
    <x v="3"/>
    <x v="13"/>
    <x v="0"/>
    <s v="Returning"/>
    <x v="1"/>
    <s v="Summit Backpack 45L"/>
    <n v="6"/>
    <n v="154.22"/>
    <n v="0"/>
    <n v="79.599999999999994"/>
    <n v="925.31999999999994"/>
    <n v="477.59999999999997"/>
    <n v="447.71999999999997"/>
    <n v="0.4838542342108676"/>
    <n v="2026"/>
    <s v="Q1"/>
    <n v="2"/>
    <x v="1"/>
  </r>
  <r>
    <n v="2685"/>
    <d v="2026-02-05T00:00:00"/>
    <n v="2026"/>
    <x v="0"/>
    <n v="2"/>
    <s v="Feb"/>
    <x v="1"/>
    <x v="14"/>
    <x v="0"/>
    <s v="New"/>
    <x v="1"/>
    <s v="Trekking Poles"/>
    <n v="1"/>
    <n v="72.78"/>
    <n v="0.05"/>
    <n v="33.26"/>
    <n v="69.140999999999991"/>
    <n v="33.26"/>
    <n v="35.880999999999993"/>
    <n v="0.51895402149231273"/>
    <n v="2026"/>
    <s v="Q1"/>
    <n v="2"/>
    <x v="1"/>
  </r>
  <r>
    <n v="2793"/>
    <d v="2026-02-05T00:00:00"/>
    <n v="2026"/>
    <x v="0"/>
    <n v="2"/>
    <s v="Feb"/>
    <x v="1"/>
    <x v="14"/>
    <x v="1"/>
    <s v="Business"/>
    <x v="3"/>
    <s v="Compact Sleeping Bag"/>
    <n v="3"/>
    <n v="122.69"/>
    <n v="0.05"/>
    <n v="62.08"/>
    <n v="349.66649999999998"/>
    <n v="186.24"/>
    <n v="163.42649999999998"/>
    <n v="0.46737820180085876"/>
    <n v="2026"/>
    <s v="Q1"/>
    <n v="2"/>
    <x v="1"/>
  </r>
  <r>
    <n v="346"/>
    <d v="2026-02-06T00:00:00"/>
    <n v="2026"/>
    <x v="0"/>
    <n v="2"/>
    <s v="Feb"/>
    <x v="1"/>
    <x v="1"/>
    <x v="0"/>
    <s v="Business"/>
    <x v="0"/>
    <s v="Cycling Pack 12L"/>
    <n v="3"/>
    <n v="103.22"/>
    <n v="0"/>
    <n v="50.74"/>
    <n v="309.65999999999997"/>
    <n v="152.22"/>
    <n v="157.43999999999997"/>
    <n v="0.50842859910869986"/>
    <n v="2026"/>
    <s v="Q1"/>
    <n v="2"/>
    <x v="1"/>
  </r>
  <r>
    <n v="539"/>
    <d v="2026-02-06T00:00:00"/>
    <n v="2026"/>
    <x v="0"/>
    <n v="2"/>
    <s v="Feb"/>
    <x v="0"/>
    <x v="15"/>
    <x v="3"/>
    <s v="New"/>
    <x v="1"/>
    <s v="Hiking Daypack 20L"/>
    <n v="3"/>
    <n v="92.96"/>
    <n v="0.15"/>
    <n v="44.56"/>
    <n v="237.048"/>
    <n v="133.68"/>
    <n v="103.36799999999999"/>
    <n v="0.43606358205932971"/>
    <n v="2026"/>
    <s v="Q1"/>
    <n v="2"/>
    <x v="1"/>
  </r>
  <r>
    <n v="1368"/>
    <d v="2026-02-06T00:00:00"/>
    <n v="2026"/>
    <x v="0"/>
    <n v="2"/>
    <s v="Feb"/>
    <x v="1"/>
    <x v="12"/>
    <x v="2"/>
    <s v="New"/>
    <x v="2"/>
    <s v="Insulated Bottle"/>
    <n v="1"/>
    <n v="36.520000000000003"/>
    <n v="0"/>
    <n v="13.94"/>
    <n v="36.520000000000003"/>
    <n v="13.94"/>
    <n v="22.580000000000005"/>
    <n v="0.61829134720700996"/>
    <n v="2026"/>
    <s v="Q1"/>
    <n v="2"/>
    <x v="1"/>
  </r>
  <r>
    <n v="3506"/>
    <d v="2026-02-06T00:00:00"/>
    <n v="2026"/>
    <x v="0"/>
    <n v="2"/>
    <s v="Feb"/>
    <x v="0"/>
    <x v="0"/>
    <x v="2"/>
    <s v="Returning"/>
    <x v="4"/>
    <s v="Training Mat"/>
    <n v="3"/>
    <n v="50.65"/>
    <n v="0"/>
    <n v="21.49"/>
    <n v="151.94999999999999"/>
    <n v="64.47"/>
    <n v="87.47999999999999"/>
    <n v="0.57571569595261596"/>
    <n v="2026"/>
    <s v="Q1"/>
    <n v="2"/>
    <x v="1"/>
  </r>
  <r>
    <n v="1314"/>
    <d v="2026-02-07T00:00:00"/>
    <n v="2026"/>
    <x v="0"/>
    <n v="2"/>
    <s v="Feb"/>
    <x v="3"/>
    <x v="4"/>
    <x v="0"/>
    <s v="Returning"/>
    <x v="2"/>
    <s v="Insulated Bottle"/>
    <n v="2"/>
    <n v="37.03"/>
    <n v="0.15"/>
    <n v="13.87"/>
    <n v="62.951000000000001"/>
    <n v="27.74"/>
    <n v="35.210999999999999"/>
    <n v="0.55933980397451988"/>
    <n v="2026"/>
    <s v="Q1"/>
    <n v="2"/>
    <x v="1"/>
  </r>
  <r>
    <n v="2092"/>
    <d v="2026-02-07T00:00:00"/>
    <n v="2026"/>
    <x v="0"/>
    <n v="2"/>
    <s v="Feb"/>
    <x v="2"/>
    <x v="2"/>
    <x v="0"/>
    <s v="New"/>
    <x v="4"/>
    <s v="Recovery Roller"/>
    <n v="1"/>
    <n v="36.619999999999997"/>
    <n v="0"/>
    <n v="13.55"/>
    <n v="36.619999999999997"/>
    <n v="13.55"/>
    <n v="23.069999999999997"/>
    <n v="0.62998361551064985"/>
    <n v="2026"/>
    <s v="Q1"/>
    <n v="2"/>
    <x v="1"/>
  </r>
  <r>
    <n v="5083"/>
    <d v="2026-02-07T00:00:00"/>
    <n v="2026"/>
    <x v="0"/>
    <n v="2"/>
    <s v="Feb"/>
    <x v="2"/>
    <x v="16"/>
    <x v="2"/>
    <s v="Returning"/>
    <x v="3"/>
    <s v="Portable Camp Stove"/>
    <n v="1"/>
    <n v="81.47"/>
    <n v="0"/>
    <n v="39.18"/>
    <n v="81.47"/>
    <n v="39.18"/>
    <n v="42.29"/>
    <n v="0.51908678040996681"/>
    <n v="2026"/>
    <s v="Q1"/>
    <n v="2"/>
    <x v="1"/>
  </r>
  <r>
    <n v="582"/>
    <d v="2026-02-08T00:00:00"/>
    <n v="2026"/>
    <x v="0"/>
    <n v="2"/>
    <s v="Feb"/>
    <x v="1"/>
    <x v="1"/>
    <x v="1"/>
    <s v="Returning"/>
    <x v="3"/>
    <s v="Compact Sleeping Bag"/>
    <n v="12"/>
    <n v="122.75"/>
    <n v="0.15"/>
    <n v="62.51"/>
    <n v="1252.05"/>
    <n v="750.12"/>
    <n v="501.92999999999995"/>
    <n v="0.40088654606445429"/>
    <n v="2026"/>
    <s v="Q1"/>
    <n v="2"/>
    <x v="1"/>
  </r>
  <r>
    <n v="902"/>
    <d v="2026-02-08T00:00:00"/>
    <n v="2026"/>
    <x v="0"/>
    <n v="2"/>
    <s v="Feb"/>
    <x v="0"/>
    <x v="9"/>
    <x v="0"/>
    <s v="Business"/>
    <x v="4"/>
    <s v="Training Mat"/>
    <n v="1"/>
    <n v="50.38"/>
    <n v="0.05"/>
    <n v="21.95"/>
    <n v="47.860999999999997"/>
    <n v="21.95"/>
    <n v="25.910999999999998"/>
    <n v="0.54138024696516995"/>
    <n v="2026"/>
    <s v="Q1"/>
    <n v="2"/>
    <x v="1"/>
  </r>
  <r>
    <n v="2396"/>
    <d v="2026-02-08T00:00:00"/>
    <n v="2026"/>
    <x v="0"/>
    <n v="2"/>
    <s v="Feb"/>
    <x v="3"/>
    <x v="7"/>
    <x v="0"/>
    <s v="Business"/>
    <x v="4"/>
    <s v="Training Mat"/>
    <n v="2"/>
    <n v="50.4"/>
    <n v="0"/>
    <n v="21.43"/>
    <n v="100.8"/>
    <n v="42.86"/>
    <n v="57.94"/>
    <n v="0.57480158730158726"/>
    <n v="2026"/>
    <s v="Q1"/>
    <n v="2"/>
    <x v="1"/>
  </r>
  <r>
    <n v="2494"/>
    <d v="2026-02-08T00:00:00"/>
    <n v="2026"/>
    <x v="0"/>
    <n v="2"/>
    <s v="Feb"/>
    <x v="2"/>
    <x v="5"/>
    <x v="0"/>
    <s v="New"/>
    <x v="1"/>
    <s v="Trekking Poles"/>
    <n v="1"/>
    <n v="69.98"/>
    <n v="0"/>
    <n v="33.21"/>
    <n v="69.98"/>
    <n v="33.21"/>
    <n v="36.770000000000003"/>
    <n v="0.52543583881108891"/>
    <n v="2026"/>
    <s v="Q1"/>
    <n v="2"/>
    <x v="1"/>
  </r>
  <r>
    <n v="2925"/>
    <d v="2026-02-08T00:00:00"/>
    <n v="2026"/>
    <x v="0"/>
    <n v="2"/>
    <s v="Feb"/>
    <x v="0"/>
    <x v="0"/>
    <x v="2"/>
    <s v="New"/>
    <x v="1"/>
    <s v="Hiking Daypack 20L"/>
    <n v="3"/>
    <n v="90.04"/>
    <n v="0.05"/>
    <n v="45.25"/>
    <n v="256.61399999999998"/>
    <n v="135.75"/>
    <n v="120.86399999999998"/>
    <n v="0.47099534709719654"/>
    <n v="2026"/>
    <s v="Q1"/>
    <n v="2"/>
    <x v="1"/>
  </r>
  <r>
    <n v="3614"/>
    <d v="2026-02-08T00:00:00"/>
    <n v="2026"/>
    <x v="0"/>
    <n v="2"/>
    <s v="Feb"/>
    <x v="1"/>
    <x v="14"/>
    <x v="0"/>
    <s v="New"/>
    <x v="4"/>
    <s v="Training Mat"/>
    <n v="3"/>
    <n v="51.18"/>
    <n v="0"/>
    <n v="21.95"/>
    <n v="153.54"/>
    <n v="65.849999999999994"/>
    <n v="87.69"/>
    <n v="0.57112153184837833"/>
    <n v="2026"/>
    <s v="Q1"/>
    <n v="2"/>
    <x v="1"/>
  </r>
  <r>
    <n v="4360"/>
    <d v="2026-02-08T00:00:00"/>
    <n v="2026"/>
    <x v="0"/>
    <n v="2"/>
    <s v="Feb"/>
    <x v="0"/>
    <x v="15"/>
    <x v="0"/>
    <s v="New"/>
    <x v="2"/>
    <s v="Insulated Bottle"/>
    <n v="1"/>
    <n v="35.69"/>
    <n v="0"/>
    <n v="13.38"/>
    <n v="35.69"/>
    <n v="13.38"/>
    <n v="22.309999999999995"/>
    <n v="0.62510507144858496"/>
    <n v="2026"/>
    <s v="Q1"/>
    <n v="2"/>
    <x v="1"/>
  </r>
  <r>
    <n v="4582"/>
    <d v="2026-02-08T00:00:00"/>
    <n v="2026"/>
    <x v="0"/>
    <n v="2"/>
    <s v="Feb"/>
    <x v="3"/>
    <x v="7"/>
    <x v="0"/>
    <s v="New"/>
    <x v="0"/>
    <s v="Trail Bike Light"/>
    <n v="3"/>
    <n v="50.29"/>
    <n v="0.05"/>
    <n v="22.87"/>
    <n v="143.32650000000001"/>
    <n v="68.61"/>
    <n v="74.716500000000011"/>
    <n v="0.52130275978273388"/>
    <n v="2026"/>
    <s v="Q1"/>
    <n v="2"/>
    <x v="1"/>
  </r>
  <r>
    <n v="4381"/>
    <d v="2026-02-09T00:00:00"/>
    <n v="2026"/>
    <x v="0"/>
    <n v="2"/>
    <s v="Feb"/>
    <x v="1"/>
    <x v="12"/>
    <x v="3"/>
    <s v="Returning"/>
    <x v="3"/>
    <s v="Trail Tent 2P"/>
    <n v="1"/>
    <n v="194.32"/>
    <n v="0.05"/>
    <n v="102.52"/>
    <n v="184.60399999999998"/>
    <n v="102.52"/>
    <n v="82.083999999999989"/>
    <n v="0.44464908669367942"/>
    <n v="2026"/>
    <s v="Q1"/>
    <n v="2"/>
    <x v="1"/>
  </r>
  <r>
    <n v="4964"/>
    <d v="2026-02-09T00:00:00"/>
    <n v="2026"/>
    <x v="0"/>
    <n v="2"/>
    <s v="Feb"/>
    <x v="3"/>
    <x v="13"/>
    <x v="2"/>
    <s v="New"/>
    <x v="4"/>
    <s v="Resistance Band Set"/>
    <n v="4"/>
    <n v="40.44"/>
    <n v="0"/>
    <n v="14.75"/>
    <n v="161.76"/>
    <n v="59"/>
    <n v="102.75999999999999"/>
    <n v="0.63526211671612265"/>
    <n v="2026"/>
    <s v="Q1"/>
    <n v="2"/>
    <x v="1"/>
  </r>
  <r>
    <n v="255"/>
    <d v="2026-02-10T00:00:00"/>
    <n v="2026"/>
    <x v="0"/>
    <n v="2"/>
    <s v="Feb"/>
    <x v="3"/>
    <x v="7"/>
    <x v="0"/>
    <s v="New"/>
    <x v="2"/>
    <s v="Carry-On Duffel"/>
    <n v="3"/>
    <n v="134.53"/>
    <n v="0.1"/>
    <n v="69.12"/>
    <n v="363.23100000000005"/>
    <n v="207.36"/>
    <n v="155.87100000000004"/>
    <n v="0.42912361555043488"/>
    <n v="2026"/>
    <s v="Q1"/>
    <n v="2"/>
    <x v="1"/>
  </r>
  <r>
    <n v="2178"/>
    <d v="2026-02-10T00:00:00"/>
    <n v="2026"/>
    <x v="0"/>
    <n v="2"/>
    <s v="Feb"/>
    <x v="2"/>
    <x v="2"/>
    <x v="3"/>
    <s v="New"/>
    <x v="1"/>
    <s v="Summit Backpack 45L"/>
    <n v="6"/>
    <n v="154.05000000000001"/>
    <n v="0"/>
    <n v="79.25"/>
    <n v="924.30000000000007"/>
    <n v="475.5"/>
    <n v="448.80000000000007"/>
    <n v="0.4855566374553717"/>
    <n v="2026"/>
    <s v="Q1"/>
    <n v="2"/>
    <x v="1"/>
  </r>
  <r>
    <n v="3416"/>
    <d v="2026-02-10T00:00:00"/>
    <n v="2026"/>
    <x v="0"/>
    <n v="2"/>
    <s v="Feb"/>
    <x v="2"/>
    <x v="2"/>
    <x v="0"/>
    <s v="New"/>
    <x v="2"/>
    <s v="Carry-On Duffel"/>
    <n v="1"/>
    <n v="135.4"/>
    <n v="0"/>
    <n v="67.56"/>
    <n v="135.4"/>
    <n v="67.56"/>
    <n v="67.84"/>
    <n v="0.50103397341211231"/>
    <n v="2026"/>
    <s v="Q1"/>
    <n v="2"/>
    <x v="1"/>
  </r>
  <r>
    <n v="3854"/>
    <d v="2026-02-10T00:00:00"/>
    <n v="2026"/>
    <x v="0"/>
    <n v="2"/>
    <s v="Feb"/>
    <x v="0"/>
    <x v="0"/>
    <x v="0"/>
    <s v="New"/>
    <x v="0"/>
    <s v="Compact Repair Kit"/>
    <n v="2"/>
    <n v="41.03"/>
    <n v="0"/>
    <n v="16.260000000000002"/>
    <n v="82.06"/>
    <n v="32.520000000000003"/>
    <n v="49.54"/>
    <n v="0.60370460638557155"/>
    <n v="2026"/>
    <s v="Q1"/>
    <n v="2"/>
    <x v="1"/>
  </r>
  <r>
    <n v="3952"/>
    <d v="2026-02-10T00:00:00"/>
    <n v="2026"/>
    <x v="0"/>
    <n v="2"/>
    <s v="Feb"/>
    <x v="3"/>
    <x v="8"/>
    <x v="3"/>
    <s v="New"/>
    <x v="0"/>
    <s v="Commuter Helmet"/>
    <n v="1"/>
    <n v="81.44"/>
    <n v="0.05"/>
    <n v="43.9"/>
    <n v="77.367999999999995"/>
    <n v="43.9"/>
    <n v="33.467999999999996"/>
    <n v="0.43258194602419603"/>
    <n v="2026"/>
    <s v="Q1"/>
    <n v="2"/>
    <x v="1"/>
  </r>
  <r>
    <n v="4076"/>
    <d v="2026-02-10T00:00:00"/>
    <n v="2026"/>
    <x v="0"/>
    <n v="2"/>
    <s v="Feb"/>
    <x v="0"/>
    <x v="0"/>
    <x v="1"/>
    <s v="Business"/>
    <x v="3"/>
    <s v="Compact Sleeping Bag"/>
    <n v="8"/>
    <n v="122.19"/>
    <n v="0.1"/>
    <n v="60"/>
    <n v="879.76800000000003"/>
    <n v="480"/>
    <n v="399.76800000000003"/>
    <n v="0.45440161497121973"/>
    <n v="2026"/>
    <s v="Q1"/>
    <n v="2"/>
    <x v="1"/>
  </r>
  <r>
    <n v="4156"/>
    <d v="2026-02-10T00:00:00"/>
    <n v="2026"/>
    <x v="0"/>
    <n v="2"/>
    <s v="Feb"/>
    <x v="2"/>
    <x v="16"/>
    <x v="2"/>
    <s v="Returning"/>
    <x v="1"/>
    <s v="Trail Boots"/>
    <n v="2"/>
    <n v="146.33000000000001"/>
    <n v="0.1"/>
    <n v="81.34"/>
    <n v="263.39400000000001"/>
    <n v="162.68"/>
    <n v="100.714"/>
    <n v="0.38237013751262366"/>
    <n v="2026"/>
    <s v="Q1"/>
    <n v="2"/>
    <x v="1"/>
  </r>
  <r>
    <n v="4260"/>
    <d v="2026-02-10T00:00:00"/>
    <n v="2026"/>
    <x v="0"/>
    <n v="2"/>
    <s v="Feb"/>
    <x v="2"/>
    <x v="16"/>
    <x v="3"/>
    <s v="Returning"/>
    <x v="2"/>
    <s v="Carry-On Duffel"/>
    <n v="1"/>
    <n v="131.24"/>
    <n v="0.05"/>
    <n v="66.14"/>
    <n v="124.678"/>
    <n v="66.14"/>
    <n v="58.537999999999997"/>
    <n v="0.46951346669019395"/>
    <n v="2026"/>
    <s v="Q1"/>
    <n v="2"/>
    <x v="1"/>
  </r>
  <r>
    <n v="4294"/>
    <d v="2026-02-10T00:00:00"/>
    <n v="2026"/>
    <x v="0"/>
    <n v="2"/>
    <s v="Feb"/>
    <x v="1"/>
    <x v="1"/>
    <x v="1"/>
    <s v="New"/>
    <x v="4"/>
    <s v="Training Mat"/>
    <n v="5"/>
    <n v="51.37"/>
    <n v="0.05"/>
    <n v="21.81"/>
    <n v="244.00749999999996"/>
    <n v="109.05"/>
    <n v="134.95749999999998"/>
    <n v="0.55308750755612024"/>
    <n v="2026"/>
    <s v="Q1"/>
    <n v="2"/>
    <x v="1"/>
  </r>
  <r>
    <n v="1019"/>
    <d v="2026-02-11T00:00:00"/>
    <n v="2026"/>
    <x v="0"/>
    <n v="2"/>
    <s v="Feb"/>
    <x v="1"/>
    <x v="12"/>
    <x v="2"/>
    <s v="New"/>
    <x v="3"/>
    <s v="Compact Sleeping Bag"/>
    <n v="5"/>
    <n v="121.94"/>
    <n v="0"/>
    <n v="62.3"/>
    <n v="609.70000000000005"/>
    <n v="311.5"/>
    <n v="298.20000000000005"/>
    <n v="0.48909299655568317"/>
    <n v="2026"/>
    <s v="Q1"/>
    <n v="2"/>
    <x v="1"/>
  </r>
  <r>
    <n v="1471"/>
    <d v="2026-02-11T00:00:00"/>
    <n v="2026"/>
    <x v="0"/>
    <n v="2"/>
    <s v="Feb"/>
    <x v="0"/>
    <x v="0"/>
    <x v="0"/>
    <s v="Returning"/>
    <x v="3"/>
    <s v="Compact Sleeping Bag"/>
    <n v="4"/>
    <n v="124.55"/>
    <n v="0"/>
    <n v="60.41"/>
    <n v="498.2"/>
    <n v="241.64"/>
    <n v="256.56"/>
    <n v="0.51497390606182258"/>
    <n v="2026"/>
    <s v="Q1"/>
    <n v="2"/>
    <x v="1"/>
  </r>
  <r>
    <n v="2520"/>
    <d v="2026-02-11T00:00:00"/>
    <n v="2026"/>
    <x v="0"/>
    <n v="2"/>
    <s v="Feb"/>
    <x v="1"/>
    <x v="14"/>
    <x v="1"/>
    <s v="Business"/>
    <x v="3"/>
    <s v="Alpine Tent 4P"/>
    <n v="10"/>
    <n v="343.77"/>
    <n v="0.15"/>
    <n v="195.29"/>
    <n v="2922.0449999999996"/>
    <n v="1952.8999999999999"/>
    <n v="969.14499999999975"/>
    <n v="0.33166669233362245"/>
    <n v="2026"/>
    <s v="Q1"/>
    <n v="2"/>
    <x v="1"/>
  </r>
  <r>
    <n v="4649"/>
    <d v="2026-02-11T00:00:00"/>
    <n v="2026"/>
    <x v="0"/>
    <n v="2"/>
    <s v="Feb"/>
    <x v="1"/>
    <x v="1"/>
    <x v="3"/>
    <s v="Returning"/>
    <x v="0"/>
    <s v="Commuter Helmet"/>
    <n v="1"/>
    <n v="81.819999999999993"/>
    <n v="0.05"/>
    <n v="43.83"/>
    <n v="77.728999999999985"/>
    <n v="43.83"/>
    <n v="33.898999999999987"/>
    <n v="0.43611779387358635"/>
    <n v="2026"/>
    <s v="Q1"/>
    <n v="2"/>
    <x v="1"/>
  </r>
  <r>
    <n v="4545"/>
    <d v="2026-02-12T00:00:00"/>
    <n v="2026"/>
    <x v="0"/>
    <n v="2"/>
    <s v="Feb"/>
    <x v="0"/>
    <x v="9"/>
    <x v="2"/>
    <s v="New"/>
    <x v="2"/>
    <s v="Insulated Bottle"/>
    <n v="1"/>
    <n v="36.58"/>
    <n v="0.1"/>
    <n v="13.76"/>
    <n v="32.921999999999997"/>
    <n v="13.76"/>
    <n v="19.161999999999999"/>
    <n v="0.58204240325618128"/>
    <n v="2026"/>
    <s v="Q1"/>
    <n v="2"/>
    <x v="1"/>
  </r>
  <r>
    <n v="285"/>
    <d v="2026-02-13T00:00:00"/>
    <n v="2026"/>
    <x v="0"/>
    <n v="2"/>
    <s v="Feb"/>
    <x v="3"/>
    <x v="8"/>
    <x v="2"/>
    <s v="New"/>
    <x v="1"/>
    <s v="Hiking Daypack 20L"/>
    <n v="4"/>
    <n v="92.87"/>
    <n v="0"/>
    <n v="44.95"/>
    <n v="371.48"/>
    <n v="179.8"/>
    <n v="191.68"/>
    <n v="0.51599009367933668"/>
    <n v="2026"/>
    <s v="Q1"/>
    <n v="2"/>
    <x v="1"/>
  </r>
  <r>
    <n v="1499"/>
    <d v="2026-02-13T00:00:00"/>
    <n v="2026"/>
    <x v="0"/>
    <n v="2"/>
    <s v="Feb"/>
    <x v="3"/>
    <x v="8"/>
    <x v="0"/>
    <s v="New"/>
    <x v="0"/>
    <s v="Compact Repair Kit"/>
    <n v="2"/>
    <n v="41.21"/>
    <n v="0"/>
    <n v="16.64"/>
    <n v="82.42"/>
    <n v="33.28"/>
    <n v="49.14"/>
    <n v="0.59621451104100942"/>
    <n v="2026"/>
    <s v="Q1"/>
    <n v="2"/>
    <x v="1"/>
  </r>
  <r>
    <n v="2615"/>
    <d v="2026-02-13T00:00:00"/>
    <n v="2026"/>
    <x v="0"/>
    <n v="2"/>
    <s v="Feb"/>
    <x v="0"/>
    <x v="15"/>
    <x v="0"/>
    <s v="Returning"/>
    <x v="1"/>
    <s v="Summit Backpack 45L"/>
    <n v="6"/>
    <n v="155.79"/>
    <n v="0"/>
    <n v="77.48"/>
    <n v="934.74"/>
    <n v="464.88"/>
    <n v="469.86"/>
    <n v="0.50266384235188399"/>
    <n v="2026"/>
    <s v="Q1"/>
    <n v="2"/>
    <x v="1"/>
  </r>
  <r>
    <n v="479"/>
    <d v="2026-02-14T00:00:00"/>
    <n v="2026"/>
    <x v="0"/>
    <n v="2"/>
    <s v="Feb"/>
    <x v="0"/>
    <x v="0"/>
    <x v="0"/>
    <s v="Returning"/>
    <x v="4"/>
    <s v="Training Mat"/>
    <n v="2"/>
    <n v="50.16"/>
    <n v="0.1"/>
    <n v="21.48"/>
    <n v="90.287999999999997"/>
    <n v="42.96"/>
    <n v="47.327999999999996"/>
    <n v="0.52418926103136632"/>
    <n v="2026"/>
    <s v="Q1"/>
    <n v="2"/>
    <x v="1"/>
  </r>
  <r>
    <n v="4069"/>
    <d v="2026-02-14T00:00:00"/>
    <n v="2026"/>
    <x v="0"/>
    <n v="2"/>
    <s v="Feb"/>
    <x v="3"/>
    <x v="8"/>
    <x v="0"/>
    <s v="New"/>
    <x v="1"/>
    <s v="Trail Boots"/>
    <n v="4"/>
    <n v="140.63999999999999"/>
    <n v="0"/>
    <n v="77.510000000000005"/>
    <n v="562.55999999999995"/>
    <n v="310.04000000000002"/>
    <n v="252.51999999999992"/>
    <n v="0.4488765642775881"/>
    <n v="2026"/>
    <s v="Q1"/>
    <n v="2"/>
    <x v="1"/>
  </r>
  <r>
    <n v="4588"/>
    <d v="2026-02-14T00:00:00"/>
    <n v="2026"/>
    <x v="0"/>
    <n v="2"/>
    <s v="Feb"/>
    <x v="0"/>
    <x v="0"/>
    <x v="3"/>
    <s v="New"/>
    <x v="3"/>
    <s v="Portable Camp Stove"/>
    <n v="1"/>
    <n v="80.680000000000007"/>
    <n v="0"/>
    <n v="39.630000000000003"/>
    <n v="80.680000000000007"/>
    <n v="39.630000000000003"/>
    <n v="41.050000000000004"/>
    <n v="0.50880019831432821"/>
    <n v="2026"/>
    <s v="Q1"/>
    <n v="2"/>
    <x v="1"/>
  </r>
  <r>
    <n v="14"/>
    <d v="2026-02-15T00:00:00"/>
    <n v="2026"/>
    <x v="0"/>
    <n v="2"/>
    <s v="Feb"/>
    <x v="0"/>
    <x v="0"/>
    <x v="1"/>
    <s v="Business"/>
    <x v="2"/>
    <s v="Travel Backpack 35L"/>
    <n v="3"/>
    <n v="162.44999999999999"/>
    <n v="0.05"/>
    <n v="86.43"/>
    <n v="462.98249999999996"/>
    <n v="259.29000000000002"/>
    <n v="203.69249999999994"/>
    <n v="0.43995723380473334"/>
    <n v="2026"/>
    <s v="Q1"/>
    <n v="2"/>
    <x v="1"/>
  </r>
  <r>
    <n v="303"/>
    <d v="2026-02-15T00:00:00"/>
    <n v="2026"/>
    <x v="0"/>
    <n v="2"/>
    <s v="Feb"/>
    <x v="1"/>
    <x v="6"/>
    <x v="3"/>
    <s v="Returning"/>
    <x v="0"/>
    <s v="Cycling Pack 12L"/>
    <n v="2"/>
    <n v="102.12"/>
    <n v="0.15"/>
    <n v="51.03"/>
    <n v="173.60400000000001"/>
    <n v="102.06"/>
    <n v="71.544000000000011"/>
    <n v="0.41211032003870884"/>
    <n v="2026"/>
    <s v="Q1"/>
    <n v="2"/>
    <x v="1"/>
  </r>
  <r>
    <n v="1197"/>
    <d v="2026-02-16T00:00:00"/>
    <n v="2026"/>
    <x v="0"/>
    <n v="2"/>
    <s v="Feb"/>
    <x v="2"/>
    <x v="3"/>
    <x v="0"/>
    <s v="New"/>
    <x v="0"/>
    <s v="Cycling Pack 12L"/>
    <n v="2"/>
    <n v="101.77"/>
    <n v="0"/>
    <n v="51.34"/>
    <n v="203.54"/>
    <n v="102.68"/>
    <n v="100.85999999999999"/>
    <n v="0.49552913432249185"/>
    <n v="2026"/>
    <s v="Q1"/>
    <n v="2"/>
    <x v="1"/>
  </r>
  <r>
    <n v="2714"/>
    <d v="2026-02-16T00:00:00"/>
    <n v="2026"/>
    <x v="0"/>
    <n v="2"/>
    <s v="Feb"/>
    <x v="0"/>
    <x v="15"/>
    <x v="0"/>
    <s v="Business"/>
    <x v="1"/>
    <s v="Summit Backpack 45L"/>
    <n v="3"/>
    <n v="153.24"/>
    <n v="0.15"/>
    <n v="77.61"/>
    <n v="390.762"/>
    <n v="232.82999999999998"/>
    <n v="157.93200000000002"/>
    <n v="0.40416417154175693"/>
    <n v="2026"/>
    <s v="Q1"/>
    <n v="2"/>
    <x v="1"/>
  </r>
  <r>
    <n v="2753"/>
    <d v="2026-02-16T00:00:00"/>
    <n v="2026"/>
    <x v="0"/>
    <n v="2"/>
    <s v="Feb"/>
    <x v="3"/>
    <x v="4"/>
    <x v="3"/>
    <s v="Returning"/>
    <x v="1"/>
    <s v="Trail Boots"/>
    <n v="1"/>
    <n v="140.47"/>
    <n v="0"/>
    <n v="79.66"/>
    <n v="140.47"/>
    <n v="79.66"/>
    <n v="60.81"/>
    <n v="0.43290382288033036"/>
    <n v="2026"/>
    <s v="Q1"/>
    <n v="2"/>
    <x v="1"/>
  </r>
  <r>
    <n v="3901"/>
    <d v="2026-02-16T00:00:00"/>
    <n v="2026"/>
    <x v="0"/>
    <n v="2"/>
    <s v="Feb"/>
    <x v="3"/>
    <x v="7"/>
    <x v="2"/>
    <s v="New"/>
    <x v="1"/>
    <s v="Trekking Poles"/>
    <n v="4"/>
    <n v="70.67"/>
    <n v="0.05"/>
    <n v="32.96"/>
    <n v="268.54599999999999"/>
    <n v="131.84"/>
    <n v="136.70599999999999"/>
    <n v="0.50905990035226734"/>
    <n v="2026"/>
    <s v="Q1"/>
    <n v="2"/>
    <x v="1"/>
  </r>
  <r>
    <n v="594"/>
    <d v="2026-02-17T00:00:00"/>
    <n v="2026"/>
    <x v="0"/>
    <n v="2"/>
    <s v="Feb"/>
    <x v="0"/>
    <x v="15"/>
    <x v="2"/>
    <s v="Business"/>
    <x v="2"/>
    <s v="Carry-On Duffel"/>
    <n v="3"/>
    <n v="134.91"/>
    <n v="0"/>
    <n v="67.69"/>
    <n v="404.73"/>
    <n v="203.07"/>
    <n v="201.66000000000003"/>
    <n v="0.49825809799125348"/>
    <n v="2026"/>
    <s v="Q1"/>
    <n v="2"/>
    <x v="1"/>
  </r>
  <r>
    <n v="624"/>
    <d v="2026-02-17T00:00:00"/>
    <n v="2026"/>
    <x v="0"/>
    <n v="2"/>
    <s v="Feb"/>
    <x v="2"/>
    <x v="2"/>
    <x v="0"/>
    <s v="Business"/>
    <x v="1"/>
    <s v="Trekking Poles"/>
    <n v="1"/>
    <n v="70.86"/>
    <n v="0.1"/>
    <n v="33.299999999999997"/>
    <n v="63.774000000000001"/>
    <n v="33.299999999999997"/>
    <n v="30.474000000000004"/>
    <n v="0.47784363533728486"/>
    <n v="2026"/>
    <s v="Q1"/>
    <n v="2"/>
    <x v="1"/>
  </r>
  <r>
    <n v="1013"/>
    <d v="2026-02-17T00:00:00"/>
    <n v="2026"/>
    <x v="0"/>
    <n v="2"/>
    <s v="Feb"/>
    <x v="1"/>
    <x v="12"/>
    <x v="2"/>
    <s v="New"/>
    <x v="0"/>
    <s v="Cycling Pack 12L"/>
    <n v="1"/>
    <n v="104.35"/>
    <n v="0"/>
    <n v="51.49"/>
    <n v="104.35"/>
    <n v="51.49"/>
    <n v="52.859999999999992"/>
    <n v="0.50656444657402966"/>
    <n v="2026"/>
    <s v="Q1"/>
    <n v="2"/>
    <x v="1"/>
  </r>
  <r>
    <n v="1100"/>
    <d v="2026-02-17T00:00:00"/>
    <n v="2026"/>
    <x v="0"/>
    <n v="2"/>
    <s v="Feb"/>
    <x v="3"/>
    <x v="8"/>
    <x v="0"/>
    <s v="Returning"/>
    <x v="4"/>
    <s v="Weighted Vest"/>
    <n v="2"/>
    <n v="120.48"/>
    <n v="0"/>
    <n v="70.680000000000007"/>
    <n v="240.96"/>
    <n v="141.36000000000001"/>
    <n v="99.6"/>
    <n v="0.4133466135458167"/>
    <n v="2026"/>
    <s v="Q1"/>
    <n v="2"/>
    <x v="1"/>
  </r>
  <r>
    <n v="2353"/>
    <d v="2026-02-17T00:00:00"/>
    <n v="2026"/>
    <x v="0"/>
    <n v="2"/>
    <s v="Feb"/>
    <x v="1"/>
    <x v="12"/>
    <x v="0"/>
    <s v="Returning"/>
    <x v="3"/>
    <s v="Alpine Tent 4P"/>
    <n v="1"/>
    <n v="339.52"/>
    <n v="0.1"/>
    <n v="191.19"/>
    <n v="305.56799999999998"/>
    <n v="191.19"/>
    <n v="114.37799999999999"/>
    <n v="0.3743127552623311"/>
    <n v="2026"/>
    <s v="Q1"/>
    <n v="2"/>
    <x v="1"/>
  </r>
  <r>
    <n v="3020"/>
    <d v="2026-02-17T00:00:00"/>
    <n v="2026"/>
    <x v="0"/>
    <n v="2"/>
    <s v="Feb"/>
    <x v="1"/>
    <x v="14"/>
    <x v="1"/>
    <s v="Business"/>
    <x v="1"/>
    <s v="Summit Backpack 45L"/>
    <n v="5"/>
    <n v="154.72999999999999"/>
    <n v="0.1"/>
    <n v="77.42"/>
    <n v="696.28499999999997"/>
    <n v="387.1"/>
    <n v="309.18499999999995"/>
    <n v="0.44404949122844806"/>
    <n v="2026"/>
    <s v="Q1"/>
    <n v="2"/>
    <x v="1"/>
  </r>
  <r>
    <n v="3227"/>
    <d v="2026-02-17T00:00:00"/>
    <n v="2026"/>
    <x v="0"/>
    <n v="2"/>
    <s v="Feb"/>
    <x v="2"/>
    <x v="5"/>
    <x v="2"/>
    <s v="Business"/>
    <x v="1"/>
    <s v="Hiking Daypack 20L"/>
    <n v="4"/>
    <n v="93.98"/>
    <n v="0.05"/>
    <n v="44.6"/>
    <n v="357.12400000000002"/>
    <n v="178.4"/>
    <n v="178.72400000000002"/>
    <n v="0.50045362395134463"/>
    <n v="2026"/>
    <s v="Q1"/>
    <n v="2"/>
    <x v="1"/>
  </r>
  <r>
    <n v="3530"/>
    <d v="2026-02-17T00:00:00"/>
    <n v="2026"/>
    <x v="0"/>
    <n v="2"/>
    <s v="Feb"/>
    <x v="0"/>
    <x v="0"/>
    <x v="0"/>
    <s v="New"/>
    <x v="3"/>
    <s v="Alpine Tent 4P"/>
    <n v="2"/>
    <n v="336.83"/>
    <n v="0"/>
    <n v="194.42"/>
    <n v="673.66"/>
    <n v="388.84"/>
    <n v="284.82"/>
    <n v="0.42279488169106078"/>
    <n v="2026"/>
    <s v="Q1"/>
    <n v="2"/>
    <x v="1"/>
  </r>
  <r>
    <n v="6"/>
    <d v="2026-02-18T00:00:00"/>
    <n v="2026"/>
    <x v="0"/>
    <n v="2"/>
    <s v="Feb"/>
    <x v="3"/>
    <x v="8"/>
    <x v="2"/>
    <s v="Returning"/>
    <x v="3"/>
    <s v="Alpine Tent 4P"/>
    <n v="1"/>
    <n v="338.93"/>
    <n v="0"/>
    <n v="197.92"/>
    <n v="338.93"/>
    <n v="197.92"/>
    <n v="141.01000000000002"/>
    <n v="0.41604461098161866"/>
    <n v="2026"/>
    <s v="Q1"/>
    <n v="2"/>
    <x v="1"/>
  </r>
  <r>
    <n v="2038"/>
    <d v="2026-02-18T00:00:00"/>
    <n v="2026"/>
    <x v="0"/>
    <n v="2"/>
    <s v="Feb"/>
    <x v="0"/>
    <x v="9"/>
    <x v="0"/>
    <s v="New"/>
    <x v="3"/>
    <s v="Compact Sleeping Bag"/>
    <n v="5"/>
    <n v="122.72"/>
    <n v="0"/>
    <n v="62.41"/>
    <n v="613.6"/>
    <n v="312.04999999999995"/>
    <n v="301.55000000000007"/>
    <n v="0.49144393741851378"/>
    <n v="2026"/>
    <s v="Q1"/>
    <n v="2"/>
    <x v="1"/>
  </r>
  <r>
    <n v="4104"/>
    <d v="2026-02-18T00:00:00"/>
    <n v="2026"/>
    <x v="0"/>
    <n v="2"/>
    <s v="Feb"/>
    <x v="3"/>
    <x v="4"/>
    <x v="0"/>
    <s v="New"/>
    <x v="2"/>
    <s v="Carry-On Duffel"/>
    <n v="4"/>
    <n v="135.63"/>
    <n v="0.05"/>
    <n v="65.900000000000006"/>
    <n v="515.39400000000001"/>
    <n v="263.60000000000002"/>
    <n v="251.79399999999998"/>
    <n v="0.4885466264644136"/>
    <n v="2026"/>
    <s v="Q1"/>
    <n v="2"/>
    <x v="1"/>
  </r>
  <r>
    <n v="1072"/>
    <d v="2026-02-19T00:00:00"/>
    <n v="2026"/>
    <x v="0"/>
    <n v="2"/>
    <s v="Feb"/>
    <x v="2"/>
    <x v="16"/>
    <x v="0"/>
    <s v="Returning"/>
    <x v="3"/>
    <s v="Portable Camp Stove"/>
    <n v="2"/>
    <n v="81.34"/>
    <n v="0.05"/>
    <n v="40.64"/>
    <n v="154.54599999999999"/>
    <n v="81.28"/>
    <n v="73.265999999999991"/>
    <n v="0.47407244445019603"/>
    <n v="2026"/>
    <s v="Q1"/>
    <n v="2"/>
    <x v="1"/>
  </r>
  <r>
    <n v="2435"/>
    <d v="2026-02-19T00:00:00"/>
    <n v="2026"/>
    <x v="0"/>
    <n v="2"/>
    <s v="Feb"/>
    <x v="2"/>
    <x v="3"/>
    <x v="0"/>
    <s v="New"/>
    <x v="0"/>
    <s v="Compact Repair Kit"/>
    <n v="1"/>
    <n v="41.01"/>
    <n v="0.05"/>
    <n v="16.489999999999998"/>
    <n v="38.959499999999998"/>
    <n v="16.489999999999998"/>
    <n v="22.4695"/>
    <n v="0.57673994789460847"/>
    <n v="2026"/>
    <s v="Q1"/>
    <n v="2"/>
    <x v="1"/>
  </r>
  <r>
    <n v="4476"/>
    <d v="2026-02-19T00:00:00"/>
    <n v="2026"/>
    <x v="0"/>
    <n v="2"/>
    <s v="Feb"/>
    <x v="1"/>
    <x v="11"/>
    <x v="3"/>
    <s v="Business"/>
    <x v="1"/>
    <s v="Summit Backpack 45L"/>
    <n v="2"/>
    <n v="153.03"/>
    <n v="0"/>
    <n v="81.02"/>
    <n v="306.06"/>
    <n v="162.04"/>
    <n v="144.02000000000001"/>
    <n v="0.47056132784421356"/>
    <n v="2026"/>
    <s v="Q1"/>
    <n v="2"/>
    <x v="1"/>
  </r>
  <r>
    <n v="174"/>
    <d v="2026-02-20T00:00:00"/>
    <n v="2026"/>
    <x v="0"/>
    <n v="2"/>
    <s v="Feb"/>
    <x v="1"/>
    <x v="11"/>
    <x v="0"/>
    <s v="New"/>
    <x v="4"/>
    <s v="Weighted Vest"/>
    <n v="2"/>
    <n v="124.92"/>
    <n v="0"/>
    <n v="69.98"/>
    <n v="249.84"/>
    <n v="139.96"/>
    <n v="109.88"/>
    <n v="0.43980147294268329"/>
    <n v="2026"/>
    <s v="Q1"/>
    <n v="2"/>
    <x v="1"/>
  </r>
  <r>
    <n v="304"/>
    <d v="2026-02-20T00:00:00"/>
    <n v="2026"/>
    <x v="0"/>
    <n v="2"/>
    <s v="Feb"/>
    <x v="1"/>
    <x v="12"/>
    <x v="0"/>
    <s v="Business"/>
    <x v="2"/>
    <s v="Carry-On Duffel"/>
    <n v="2"/>
    <n v="136.55000000000001"/>
    <n v="0"/>
    <n v="68.84"/>
    <n v="273.10000000000002"/>
    <n v="137.68"/>
    <n v="135.42000000000002"/>
    <n v="0.49586232149395826"/>
    <n v="2026"/>
    <s v="Q1"/>
    <n v="2"/>
    <x v="1"/>
  </r>
  <r>
    <n v="404"/>
    <d v="2026-02-20T00:00:00"/>
    <n v="2026"/>
    <x v="0"/>
    <n v="2"/>
    <s v="Feb"/>
    <x v="2"/>
    <x v="5"/>
    <x v="1"/>
    <s v="Business"/>
    <x v="3"/>
    <s v="Compact Sleeping Bag"/>
    <n v="15"/>
    <n v="121.98"/>
    <n v="0.1"/>
    <n v="59.86"/>
    <n v="1646.73"/>
    <n v="897.9"/>
    <n v="748.83"/>
    <n v="0.45473757082217486"/>
    <n v="2026"/>
    <s v="Q1"/>
    <n v="2"/>
    <x v="1"/>
  </r>
  <r>
    <n v="675"/>
    <d v="2026-02-20T00:00:00"/>
    <n v="2026"/>
    <x v="0"/>
    <n v="2"/>
    <s v="Feb"/>
    <x v="1"/>
    <x v="12"/>
    <x v="0"/>
    <s v="New"/>
    <x v="2"/>
    <s v="Packing Cube Set"/>
    <n v="1"/>
    <n v="45.54"/>
    <n v="0"/>
    <n v="18.29"/>
    <n v="45.54"/>
    <n v="18.29"/>
    <n v="27.25"/>
    <n v="0.59837505489679399"/>
    <n v="2026"/>
    <s v="Q1"/>
    <n v="2"/>
    <x v="1"/>
  </r>
  <r>
    <n v="940"/>
    <d v="2026-02-20T00:00:00"/>
    <n v="2026"/>
    <x v="0"/>
    <n v="2"/>
    <s v="Feb"/>
    <x v="2"/>
    <x v="3"/>
    <x v="3"/>
    <s v="Returning"/>
    <x v="4"/>
    <s v="Training Mat"/>
    <n v="1"/>
    <n v="51.73"/>
    <n v="0"/>
    <n v="21.83"/>
    <n v="51.73"/>
    <n v="21.83"/>
    <n v="29.9"/>
    <n v="0.57800115986854828"/>
    <n v="2026"/>
    <s v="Q1"/>
    <n v="2"/>
    <x v="1"/>
  </r>
  <r>
    <n v="2375"/>
    <d v="2026-02-20T00:00:00"/>
    <n v="2026"/>
    <x v="0"/>
    <n v="2"/>
    <s v="Feb"/>
    <x v="1"/>
    <x v="12"/>
    <x v="3"/>
    <s v="Returning"/>
    <x v="3"/>
    <s v="Portable Camp Stove"/>
    <n v="2"/>
    <n v="80.510000000000005"/>
    <n v="0.05"/>
    <n v="38.630000000000003"/>
    <n v="152.96899999999999"/>
    <n v="77.260000000000005"/>
    <n v="75.708999999999989"/>
    <n v="0.4949303453640933"/>
    <n v="2026"/>
    <s v="Q1"/>
    <n v="2"/>
    <x v="1"/>
  </r>
  <r>
    <n v="4184"/>
    <d v="2026-02-20T00:00:00"/>
    <n v="2026"/>
    <x v="0"/>
    <n v="2"/>
    <s v="Feb"/>
    <x v="3"/>
    <x v="7"/>
    <x v="0"/>
    <s v="New"/>
    <x v="4"/>
    <s v="Recovery Roller"/>
    <n v="1"/>
    <n v="36.31"/>
    <n v="0"/>
    <n v="14"/>
    <n v="36.31"/>
    <n v="14"/>
    <n v="22.310000000000002"/>
    <n v="0.61443128614706699"/>
    <n v="2026"/>
    <s v="Q1"/>
    <n v="2"/>
    <x v="1"/>
  </r>
  <r>
    <n v="4390"/>
    <d v="2026-02-20T00:00:00"/>
    <n v="2026"/>
    <x v="0"/>
    <n v="2"/>
    <s v="Feb"/>
    <x v="2"/>
    <x v="16"/>
    <x v="0"/>
    <s v="Returning"/>
    <x v="0"/>
    <s v="Commuter Helmet"/>
    <n v="1"/>
    <n v="82.86"/>
    <n v="0.05"/>
    <n v="42.3"/>
    <n v="78.716999999999999"/>
    <n v="42.3"/>
    <n v="36.417000000000002"/>
    <n v="0.46263196005945351"/>
    <n v="2026"/>
    <s v="Q1"/>
    <n v="2"/>
    <x v="1"/>
  </r>
  <r>
    <n v="1475"/>
    <d v="2026-02-21T00:00:00"/>
    <n v="2026"/>
    <x v="0"/>
    <n v="2"/>
    <s v="Feb"/>
    <x v="0"/>
    <x v="0"/>
    <x v="2"/>
    <s v="New"/>
    <x v="0"/>
    <s v="Cycling Pack 12L"/>
    <n v="2"/>
    <n v="103.03"/>
    <n v="0.05"/>
    <n v="50.73"/>
    <n v="195.75700000000001"/>
    <n v="101.46"/>
    <n v="94.297000000000011"/>
    <n v="0.48170435795399402"/>
    <n v="2026"/>
    <s v="Q1"/>
    <n v="2"/>
    <x v="1"/>
  </r>
  <r>
    <n v="3504"/>
    <d v="2026-02-21T00:00:00"/>
    <n v="2026"/>
    <x v="0"/>
    <n v="2"/>
    <s v="Feb"/>
    <x v="1"/>
    <x v="14"/>
    <x v="0"/>
    <s v="Business"/>
    <x v="2"/>
    <s v="Insulated Bottle"/>
    <n v="1"/>
    <n v="36.39"/>
    <n v="0"/>
    <n v="13.49"/>
    <n v="36.39"/>
    <n v="13.49"/>
    <n v="22.9"/>
    <n v="0.62929376202253362"/>
    <n v="2026"/>
    <s v="Q1"/>
    <n v="2"/>
    <x v="1"/>
  </r>
  <r>
    <n v="1649"/>
    <d v="2026-02-22T00:00:00"/>
    <n v="2026"/>
    <x v="0"/>
    <n v="2"/>
    <s v="Feb"/>
    <x v="2"/>
    <x v="5"/>
    <x v="0"/>
    <s v="Returning"/>
    <x v="3"/>
    <s v="Compact Sleeping Bag"/>
    <n v="1"/>
    <n v="124.93"/>
    <n v="0.1"/>
    <n v="59.74"/>
    <n v="112.43700000000001"/>
    <n v="59.74"/>
    <n v="52.69700000000001"/>
    <n v="0.46868023871145625"/>
    <n v="2026"/>
    <s v="Q1"/>
    <n v="2"/>
    <x v="1"/>
  </r>
  <r>
    <n v="2170"/>
    <d v="2026-02-22T00:00:00"/>
    <n v="2026"/>
    <x v="0"/>
    <n v="2"/>
    <s v="Feb"/>
    <x v="1"/>
    <x v="11"/>
    <x v="3"/>
    <s v="Returning"/>
    <x v="0"/>
    <s v="Cycling Pack 12L"/>
    <n v="1"/>
    <n v="101.19"/>
    <n v="0.05"/>
    <n v="49.14"/>
    <n v="96.130499999999998"/>
    <n v="49.14"/>
    <n v="46.990499999999997"/>
    <n v="0.48881988546819166"/>
    <n v="2026"/>
    <s v="Q1"/>
    <n v="2"/>
    <x v="1"/>
  </r>
  <r>
    <n v="3402"/>
    <d v="2026-02-22T00:00:00"/>
    <n v="2026"/>
    <x v="0"/>
    <n v="2"/>
    <s v="Feb"/>
    <x v="3"/>
    <x v="8"/>
    <x v="0"/>
    <s v="Returning"/>
    <x v="4"/>
    <s v="Training Mat"/>
    <n v="2"/>
    <n v="51.2"/>
    <n v="0"/>
    <n v="21.38"/>
    <n v="102.4"/>
    <n v="42.76"/>
    <n v="59.640000000000008"/>
    <n v="0.58242187500000009"/>
    <n v="2026"/>
    <s v="Q1"/>
    <n v="2"/>
    <x v="1"/>
  </r>
  <r>
    <n v="3773"/>
    <d v="2026-02-22T00:00:00"/>
    <n v="2026"/>
    <x v="0"/>
    <n v="2"/>
    <s v="Feb"/>
    <x v="3"/>
    <x v="4"/>
    <x v="0"/>
    <s v="Returning"/>
    <x v="3"/>
    <s v="Portable Camp Stove"/>
    <n v="1"/>
    <n v="81.81"/>
    <n v="0"/>
    <n v="40.32"/>
    <n v="81.81"/>
    <n v="40.32"/>
    <n v="41.49"/>
    <n v="0.50715071507150711"/>
    <n v="2026"/>
    <s v="Q1"/>
    <n v="2"/>
    <x v="1"/>
  </r>
  <r>
    <n v="4670"/>
    <d v="2026-02-22T00:00:00"/>
    <n v="2026"/>
    <x v="0"/>
    <n v="2"/>
    <s v="Feb"/>
    <x v="0"/>
    <x v="15"/>
    <x v="2"/>
    <s v="Business"/>
    <x v="1"/>
    <s v="Summit Backpack 45L"/>
    <n v="1"/>
    <n v="152.96"/>
    <n v="0"/>
    <n v="79.510000000000005"/>
    <n v="152.96"/>
    <n v="79.510000000000005"/>
    <n v="73.45"/>
    <n v="0.48019089958158995"/>
    <n v="2026"/>
    <s v="Q1"/>
    <n v="2"/>
    <x v="1"/>
  </r>
  <r>
    <n v="587"/>
    <d v="2026-02-23T00:00:00"/>
    <n v="2026"/>
    <x v="0"/>
    <n v="2"/>
    <s v="Feb"/>
    <x v="3"/>
    <x v="7"/>
    <x v="3"/>
    <s v="Business"/>
    <x v="2"/>
    <s v="Travel Backpack 35L"/>
    <n v="1"/>
    <n v="166.13"/>
    <n v="0.05"/>
    <n v="85.7"/>
    <n v="157.8235"/>
    <n v="85.7"/>
    <n v="72.123499999999993"/>
    <n v="0.45698834457479398"/>
    <n v="2026"/>
    <s v="Q1"/>
    <n v="2"/>
    <x v="1"/>
  </r>
  <r>
    <n v="1085"/>
    <d v="2026-02-23T00:00:00"/>
    <n v="2026"/>
    <x v="0"/>
    <n v="2"/>
    <s v="Feb"/>
    <x v="0"/>
    <x v="15"/>
    <x v="0"/>
    <s v="New"/>
    <x v="3"/>
    <s v="Trail Tent 2P"/>
    <n v="3"/>
    <n v="193.18"/>
    <n v="0.05"/>
    <n v="106.19"/>
    <n v="550.56299999999999"/>
    <n v="318.57"/>
    <n v="231.99299999999999"/>
    <n v="0.42137412067283853"/>
    <n v="2026"/>
    <s v="Q1"/>
    <n v="2"/>
    <x v="1"/>
  </r>
  <r>
    <n v="1635"/>
    <d v="2026-02-23T00:00:00"/>
    <n v="2026"/>
    <x v="0"/>
    <n v="2"/>
    <s v="Feb"/>
    <x v="2"/>
    <x v="10"/>
    <x v="0"/>
    <s v="Returning"/>
    <x v="0"/>
    <s v="Commuter Helmet"/>
    <n v="1"/>
    <n v="80.42"/>
    <n v="0"/>
    <n v="41.72"/>
    <n v="80.42"/>
    <n v="41.72"/>
    <n v="38.700000000000003"/>
    <n v="0.4812235762248197"/>
    <n v="2026"/>
    <s v="Q1"/>
    <n v="2"/>
    <x v="1"/>
  </r>
  <r>
    <n v="4067"/>
    <d v="2026-02-23T00:00:00"/>
    <n v="2026"/>
    <x v="0"/>
    <n v="2"/>
    <s v="Feb"/>
    <x v="3"/>
    <x v="13"/>
    <x v="0"/>
    <s v="Returning"/>
    <x v="3"/>
    <s v="Compact Sleeping Bag"/>
    <n v="2"/>
    <n v="122.17"/>
    <n v="0"/>
    <n v="60.62"/>
    <n v="244.34"/>
    <n v="121.24"/>
    <n v="123.10000000000001"/>
    <n v="0.50380617172792019"/>
    <n v="2026"/>
    <s v="Q1"/>
    <n v="2"/>
    <x v="1"/>
  </r>
  <r>
    <n v="287"/>
    <d v="2026-02-24T00:00:00"/>
    <n v="2026"/>
    <x v="0"/>
    <n v="2"/>
    <s v="Feb"/>
    <x v="1"/>
    <x v="6"/>
    <x v="3"/>
    <s v="New"/>
    <x v="2"/>
    <s v="Travel Backpack 35L"/>
    <n v="1"/>
    <n v="164.6"/>
    <n v="0"/>
    <n v="85.07"/>
    <n v="164.6"/>
    <n v="85.07"/>
    <n v="79.53"/>
    <n v="0.48317132442284327"/>
    <n v="2026"/>
    <s v="Q1"/>
    <n v="2"/>
    <x v="1"/>
  </r>
  <r>
    <n v="794"/>
    <d v="2026-02-24T00:00:00"/>
    <n v="2026"/>
    <x v="0"/>
    <n v="2"/>
    <s v="Feb"/>
    <x v="1"/>
    <x v="14"/>
    <x v="0"/>
    <s v="New"/>
    <x v="2"/>
    <s v="Carry-On Duffel"/>
    <n v="1"/>
    <n v="132.19999999999999"/>
    <n v="0"/>
    <n v="67.180000000000007"/>
    <n v="132.19999999999999"/>
    <n v="67.180000000000007"/>
    <n v="65.019999999999982"/>
    <n v="0.49183055975794243"/>
    <n v="2026"/>
    <s v="Q1"/>
    <n v="2"/>
    <x v="1"/>
  </r>
  <r>
    <n v="1609"/>
    <d v="2026-02-24T00:00:00"/>
    <n v="2026"/>
    <x v="0"/>
    <n v="2"/>
    <s v="Feb"/>
    <x v="3"/>
    <x v="4"/>
    <x v="0"/>
    <s v="Returning"/>
    <x v="0"/>
    <s v="Compact Repair Kit"/>
    <n v="2"/>
    <n v="40.700000000000003"/>
    <n v="0"/>
    <n v="16.63"/>
    <n v="81.400000000000006"/>
    <n v="33.26"/>
    <n v="48.140000000000008"/>
    <n v="0.59140049140049145"/>
    <n v="2026"/>
    <s v="Q1"/>
    <n v="2"/>
    <x v="1"/>
  </r>
  <r>
    <n v="4921"/>
    <d v="2026-02-24T00:00:00"/>
    <n v="2026"/>
    <x v="0"/>
    <n v="2"/>
    <s v="Feb"/>
    <x v="1"/>
    <x v="12"/>
    <x v="0"/>
    <s v="Returning"/>
    <x v="2"/>
    <s v="Insulated Bottle"/>
    <n v="1"/>
    <n v="35.39"/>
    <n v="0"/>
    <n v="13.93"/>
    <n v="35.39"/>
    <n v="13.93"/>
    <n v="21.46"/>
    <n v="0.60638598474145244"/>
    <n v="2026"/>
    <s v="Q1"/>
    <n v="2"/>
    <x v="1"/>
  </r>
  <r>
    <n v="2209"/>
    <d v="2026-02-25T00:00:00"/>
    <n v="2026"/>
    <x v="0"/>
    <n v="2"/>
    <s v="Feb"/>
    <x v="0"/>
    <x v="0"/>
    <x v="0"/>
    <s v="Business"/>
    <x v="0"/>
    <s v="Trail Bike Light"/>
    <n v="5"/>
    <n v="50.58"/>
    <n v="0.1"/>
    <n v="22.42"/>
    <n v="227.60999999999999"/>
    <n v="112.10000000000001"/>
    <n v="115.50999999999998"/>
    <n v="0.50749088352884308"/>
    <n v="2026"/>
    <s v="Q1"/>
    <n v="2"/>
    <x v="1"/>
  </r>
  <r>
    <n v="4757"/>
    <d v="2026-02-25T00:00:00"/>
    <n v="2026"/>
    <x v="0"/>
    <n v="2"/>
    <s v="Feb"/>
    <x v="1"/>
    <x v="11"/>
    <x v="3"/>
    <s v="Business"/>
    <x v="4"/>
    <s v="Training Mat"/>
    <n v="2"/>
    <n v="49.48"/>
    <n v="0"/>
    <n v="21.37"/>
    <n v="98.96"/>
    <n v="42.74"/>
    <n v="56.219999999999992"/>
    <n v="0.5681083265966046"/>
    <n v="2026"/>
    <s v="Q1"/>
    <n v="2"/>
    <x v="1"/>
  </r>
  <r>
    <n v="5155"/>
    <d v="2026-02-25T00:00:00"/>
    <n v="2026"/>
    <x v="0"/>
    <n v="2"/>
    <s v="Feb"/>
    <x v="3"/>
    <x v="13"/>
    <x v="2"/>
    <s v="New"/>
    <x v="4"/>
    <s v="Training Mat"/>
    <n v="1"/>
    <n v="50.51"/>
    <n v="0"/>
    <n v="21.4"/>
    <n v="50.51"/>
    <n v="21.4"/>
    <n v="29.11"/>
    <n v="0.57632152049099195"/>
    <n v="2026"/>
    <s v="Q1"/>
    <n v="2"/>
    <x v="1"/>
  </r>
  <r>
    <n v="1737"/>
    <d v="2026-02-26T00:00:00"/>
    <n v="2026"/>
    <x v="0"/>
    <n v="2"/>
    <s v="Feb"/>
    <x v="0"/>
    <x v="15"/>
    <x v="0"/>
    <s v="New"/>
    <x v="3"/>
    <s v="Compact Sleeping Bag"/>
    <n v="2"/>
    <n v="122.16"/>
    <n v="0"/>
    <n v="61.31"/>
    <n v="244.32"/>
    <n v="122.62"/>
    <n v="121.69999999999999"/>
    <n v="0.49811722331368691"/>
    <n v="2026"/>
    <s v="Q1"/>
    <n v="2"/>
    <x v="1"/>
  </r>
  <r>
    <n v="1905"/>
    <d v="2026-02-26T00:00:00"/>
    <n v="2026"/>
    <x v="0"/>
    <n v="2"/>
    <s v="Feb"/>
    <x v="3"/>
    <x v="7"/>
    <x v="2"/>
    <s v="Returning"/>
    <x v="0"/>
    <s v="Trail Bike Light"/>
    <n v="3"/>
    <n v="51.32"/>
    <n v="0.1"/>
    <n v="22.62"/>
    <n v="138.56400000000002"/>
    <n v="67.86"/>
    <n v="70.704000000000022"/>
    <n v="0.51026240581969351"/>
    <n v="2026"/>
    <s v="Q1"/>
    <n v="2"/>
    <x v="1"/>
  </r>
  <r>
    <n v="2359"/>
    <d v="2026-02-26T00:00:00"/>
    <n v="2026"/>
    <x v="0"/>
    <n v="2"/>
    <s v="Feb"/>
    <x v="2"/>
    <x v="10"/>
    <x v="0"/>
    <s v="Returning"/>
    <x v="3"/>
    <s v="Trail Tent 2P"/>
    <n v="2"/>
    <n v="195.92"/>
    <n v="0.05"/>
    <n v="104.13"/>
    <n v="372.24799999999993"/>
    <n v="208.26"/>
    <n v="163.98799999999994"/>
    <n v="0.4405342674775955"/>
    <n v="2026"/>
    <s v="Q1"/>
    <n v="2"/>
    <x v="1"/>
  </r>
  <r>
    <n v="3666"/>
    <d v="2026-02-26T00:00:00"/>
    <n v="2026"/>
    <x v="0"/>
    <n v="2"/>
    <s v="Feb"/>
    <x v="0"/>
    <x v="15"/>
    <x v="0"/>
    <s v="Returning"/>
    <x v="2"/>
    <s v="Insulated Bottle"/>
    <n v="1"/>
    <n v="36.19"/>
    <n v="0.1"/>
    <n v="13.62"/>
    <n v="32.570999999999998"/>
    <n v="13.62"/>
    <n v="18.951000000000001"/>
    <n v="0.58183660311319896"/>
    <n v="2026"/>
    <s v="Q1"/>
    <n v="2"/>
    <x v="1"/>
  </r>
  <r>
    <n v="518"/>
    <d v="2026-02-27T00:00:00"/>
    <n v="2026"/>
    <x v="0"/>
    <n v="2"/>
    <s v="Feb"/>
    <x v="2"/>
    <x v="2"/>
    <x v="0"/>
    <s v="New"/>
    <x v="1"/>
    <s v="Trekking Poles"/>
    <n v="1"/>
    <n v="72.97"/>
    <n v="0"/>
    <n v="32.43"/>
    <n v="72.97"/>
    <n v="32.43"/>
    <n v="40.54"/>
    <n v="0.55557078251336167"/>
    <n v="2026"/>
    <s v="Q1"/>
    <n v="2"/>
    <x v="1"/>
  </r>
  <r>
    <n v="892"/>
    <d v="2026-02-27T00:00:00"/>
    <n v="2026"/>
    <x v="0"/>
    <n v="2"/>
    <s v="Feb"/>
    <x v="3"/>
    <x v="7"/>
    <x v="1"/>
    <s v="Business"/>
    <x v="2"/>
    <s v="Packing Cube Set"/>
    <n v="12"/>
    <n v="47.15"/>
    <n v="0.1"/>
    <n v="17.829999999999998"/>
    <n v="509.21999999999997"/>
    <n v="213.95999999999998"/>
    <n v="295.26"/>
    <n v="0.57982797219276538"/>
    <n v="2026"/>
    <s v="Q1"/>
    <n v="2"/>
    <x v="1"/>
  </r>
  <r>
    <n v="1115"/>
    <d v="2026-02-27T00:00:00"/>
    <n v="2026"/>
    <x v="0"/>
    <n v="2"/>
    <s v="Feb"/>
    <x v="0"/>
    <x v="0"/>
    <x v="2"/>
    <s v="Business"/>
    <x v="2"/>
    <s v="Travel Backpack 35L"/>
    <n v="3"/>
    <n v="161.19999999999999"/>
    <n v="0.1"/>
    <n v="87.37"/>
    <n v="435.23999999999995"/>
    <n v="262.11"/>
    <n v="173.12999999999994"/>
    <n v="0.39778053487730897"/>
    <n v="2026"/>
    <s v="Q1"/>
    <n v="2"/>
    <x v="1"/>
  </r>
  <r>
    <n v="1186"/>
    <d v="2026-02-27T00:00:00"/>
    <n v="2026"/>
    <x v="0"/>
    <n v="2"/>
    <s v="Feb"/>
    <x v="0"/>
    <x v="9"/>
    <x v="2"/>
    <s v="Business"/>
    <x v="0"/>
    <s v="Trail Bike Light"/>
    <n v="1"/>
    <n v="49.73"/>
    <n v="0"/>
    <n v="22"/>
    <n v="49.73"/>
    <n v="22"/>
    <n v="27.729999999999997"/>
    <n v="0.55761109993967417"/>
    <n v="2026"/>
    <s v="Q1"/>
    <n v="2"/>
    <x v="1"/>
  </r>
  <r>
    <n v="2093"/>
    <d v="2026-02-27T00:00:00"/>
    <n v="2026"/>
    <x v="0"/>
    <n v="2"/>
    <s v="Feb"/>
    <x v="2"/>
    <x v="16"/>
    <x v="0"/>
    <s v="Returning"/>
    <x v="3"/>
    <s v="Compact Sleeping Bag"/>
    <n v="2"/>
    <n v="126.19"/>
    <n v="0"/>
    <n v="58.99"/>
    <n v="252.38"/>
    <n v="117.98"/>
    <n v="134.39999999999998"/>
    <n v="0.5325303114351374"/>
    <n v="2026"/>
    <s v="Q1"/>
    <n v="2"/>
    <x v="1"/>
  </r>
  <r>
    <n v="2136"/>
    <d v="2026-02-27T00:00:00"/>
    <n v="2026"/>
    <x v="0"/>
    <n v="2"/>
    <s v="Feb"/>
    <x v="1"/>
    <x v="12"/>
    <x v="0"/>
    <s v="Returning"/>
    <x v="2"/>
    <s v="Carry-On Duffel"/>
    <n v="2"/>
    <n v="135.38999999999999"/>
    <n v="0.05"/>
    <n v="65.69"/>
    <n v="257.24099999999999"/>
    <n v="131.38"/>
    <n v="125.86099999999999"/>
    <n v="0.48927270536189799"/>
    <n v="2026"/>
    <s v="Q1"/>
    <n v="2"/>
    <x v="1"/>
  </r>
  <r>
    <n v="3538"/>
    <d v="2026-02-27T00:00:00"/>
    <n v="2026"/>
    <x v="0"/>
    <n v="2"/>
    <s v="Feb"/>
    <x v="1"/>
    <x v="14"/>
    <x v="1"/>
    <s v="Business"/>
    <x v="4"/>
    <s v="Resistance Band Set"/>
    <n v="12"/>
    <n v="41.27"/>
    <n v="0.1"/>
    <n v="14.71"/>
    <n v="445.71600000000001"/>
    <n v="176.52"/>
    <n v="269.19600000000003"/>
    <n v="0.60396306168053204"/>
    <n v="2026"/>
    <s v="Q1"/>
    <n v="2"/>
    <x v="1"/>
  </r>
  <r>
    <n v="3891"/>
    <d v="2026-02-27T00:00:00"/>
    <n v="2026"/>
    <x v="0"/>
    <n v="2"/>
    <s v="Feb"/>
    <x v="0"/>
    <x v="0"/>
    <x v="2"/>
    <s v="Returning"/>
    <x v="0"/>
    <s v="Commuter Helmet"/>
    <n v="1"/>
    <n v="82.04"/>
    <n v="0.1"/>
    <n v="41.46"/>
    <n v="73.836000000000013"/>
    <n v="41.46"/>
    <n v="32.376000000000012"/>
    <n v="0.43848529172761264"/>
    <n v="2026"/>
    <s v="Q1"/>
    <n v="2"/>
    <x v="1"/>
  </r>
  <r>
    <n v="3917"/>
    <d v="2026-02-27T00:00:00"/>
    <n v="2026"/>
    <x v="0"/>
    <n v="2"/>
    <s v="Feb"/>
    <x v="3"/>
    <x v="4"/>
    <x v="0"/>
    <s v="Returning"/>
    <x v="2"/>
    <s v="Insulated Bottle"/>
    <n v="3"/>
    <n v="36.630000000000003"/>
    <n v="0"/>
    <n v="13.26"/>
    <n v="109.89000000000001"/>
    <n v="39.78"/>
    <n v="70.110000000000014"/>
    <n v="0.63800163800163801"/>
    <n v="2026"/>
    <s v="Q1"/>
    <n v="2"/>
    <x v="1"/>
  </r>
  <r>
    <n v="4594"/>
    <d v="2026-02-27T00:00:00"/>
    <n v="2026"/>
    <x v="0"/>
    <n v="2"/>
    <s v="Feb"/>
    <x v="3"/>
    <x v="7"/>
    <x v="2"/>
    <s v="Returning"/>
    <x v="1"/>
    <s v="Hiking Daypack 20L"/>
    <n v="5"/>
    <n v="92.94"/>
    <n v="0.05"/>
    <n v="46.47"/>
    <n v="441.46499999999997"/>
    <n v="232.35"/>
    <n v="209.11499999999998"/>
    <n v="0.47368421052631576"/>
    <n v="2026"/>
    <s v="Q1"/>
    <n v="2"/>
    <x v="1"/>
  </r>
  <r>
    <n v="4750"/>
    <d v="2026-02-27T00:00:00"/>
    <n v="2026"/>
    <x v="0"/>
    <n v="2"/>
    <s v="Feb"/>
    <x v="1"/>
    <x v="12"/>
    <x v="2"/>
    <s v="Returning"/>
    <x v="4"/>
    <s v="Weighted Vest"/>
    <n v="2"/>
    <n v="120.44"/>
    <n v="0.05"/>
    <n v="68.98"/>
    <n v="228.83599999999998"/>
    <n v="137.96"/>
    <n v="90.875999999999976"/>
    <n v="0.3971228303239"/>
    <n v="2026"/>
    <s v="Q1"/>
    <n v="2"/>
    <x v="1"/>
  </r>
  <r>
    <n v="4960"/>
    <d v="2026-02-27T00:00:00"/>
    <n v="2026"/>
    <x v="0"/>
    <n v="2"/>
    <s v="Feb"/>
    <x v="1"/>
    <x v="6"/>
    <x v="3"/>
    <s v="New"/>
    <x v="2"/>
    <s v="Insulated Bottle"/>
    <n v="2"/>
    <n v="36.130000000000003"/>
    <n v="0"/>
    <n v="13.72"/>
    <n v="72.260000000000005"/>
    <n v="27.44"/>
    <n v="44.820000000000007"/>
    <n v="0.62026017160254643"/>
    <n v="2026"/>
    <s v="Q1"/>
    <n v="2"/>
    <x v="1"/>
  </r>
  <r>
    <n v="4245"/>
    <d v="2026-02-28T00:00:00"/>
    <n v="2026"/>
    <x v="0"/>
    <n v="2"/>
    <s v="Feb"/>
    <x v="1"/>
    <x v="1"/>
    <x v="2"/>
    <s v="Returning"/>
    <x v="4"/>
    <s v="Weighted Vest"/>
    <n v="1"/>
    <n v="124.97"/>
    <n v="0.1"/>
    <n v="69.790000000000006"/>
    <n v="112.473"/>
    <n v="69.790000000000006"/>
    <n v="42.682999999999993"/>
    <n v="0.37949552337005321"/>
    <n v="2026"/>
    <s v="Q1"/>
    <n v="2"/>
    <x v="1"/>
  </r>
  <r>
    <n v="4664"/>
    <d v="2026-02-28T00:00:00"/>
    <n v="2026"/>
    <x v="0"/>
    <n v="2"/>
    <s v="Feb"/>
    <x v="3"/>
    <x v="13"/>
    <x v="0"/>
    <s v="Returning"/>
    <x v="2"/>
    <s v="Travel Backpack 35L"/>
    <n v="1"/>
    <n v="163.31"/>
    <n v="0.05"/>
    <n v="87.22"/>
    <n v="155.14449999999999"/>
    <n v="87.22"/>
    <n v="67.924499999999995"/>
    <n v="0.43781442461705056"/>
    <n v="2026"/>
    <s v="Q1"/>
    <n v="2"/>
    <x v="1"/>
  </r>
  <r>
    <n v="383"/>
    <d v="2026-03-01T00:00:00"/>
    <n v="2026"/>
    <x v="0"/>
    <n v="3"/>
    <s v="Mar"/>
    <x v="2"/>
    <x v="2"/>
    <x v="2"/>
    <s v="Returning"/>
    <x v="1"/>
    <s v="Hiking Daypack 20L"/>
    <n v="3"/>
    <n v="92.76"/>
    <n v="0"/>
    <n v="45.84"/>
    <n v="278.28000000000003"/>
    <n v="137.52000000000001"/>
    <n v="140.76000000000002"/>
    <n v="0.50582147477360928"/>
    <n v="2026"/>
    <s v="Q1"/>
    <n v="3"/>
    <x v="2"/>
  </r>
  <r>
    <n v="730"/>
    <d v="2026-03-01T00:00:00"/>
    <n v="2026"/>
    <x v="0"/>
    <n v="3"/>
    <s v="Mar"/>
    <x v="0"/>
    <x v="15"/>
    <x v="1"/>
    <s v="Business"/>
    <x v="4"/>
    <s v="Resistance Band Set"/>
    <n v="5"/>
    <n v="41.31"/>
    <n v="0.1"/>
    <n v="15.14"/>
    <n v="185.89500000000001"/>
    <n v="75.7"/>
    <n v="110.19500000000001"/>
    <n v="0.59278087092175691"/>
    <n v="2026"/>
    <s v="Q1"/>
    <n v="3"/>
    <x v="2"/>
  </r>
  <r>
    <n v="985"/>
    <d v="2026-03-01T00:00:00"/>
    <n v="2026"/>
    <x v="0"/>
    <n v="3"/>
    <s v="Mar"/>
    <x v="1"/>
    <x v="14"/>
    <x v="3"/>
    <s v="New"/>
    <x v="4"/>
    <s v="Resistance Band Set"/>
    <n v="2"/>
    <n v="41.23"/>
    <n v="0"/>
    <n v="14.28"/>
    <n v="82.46"/>
    <n v="28.56"/>
    <n v="53.899999999999991"/>
    <n v="0.65365025466893034"/>
    <n v="2026"/>
    <s v="Q1"/>
    <n v="3"/>
    <x v="2"/>
  </r>
  <r>
    <n v="1457"/>
    <d v="2026-03-01T00:00:00"/>
    <n v="2026"/>
    <x v="0"/>
    <n v="3"/>
    <s v="Mar"/>
    <x v="1"/>
    <x v="1"/>
    <x v="0"/>
    <s v="New"/>
    <x v="2"/>
    <s v="Insulated Bottle"/>
    <n v="1"/>
    <n v="36.47"/>
    <n v="0.05"/>
    <n v="13.21"/>
    <n v="34.646499999999996"/>
    <n v="13.21"/>
    <n v="21.436499999999995"/>
    <n v="0.61872050567878423"/>
    <n v="2026"/>
    <s v="Q1"/>
    <n v="3"/>
    <x v="2"/>
  </r>
  <r>
    <n v="2558"/>
    <d v="2026-03-01T00:00:00"/>
    <n v="2026"/>
    <x v="0"/>
    <n v="3"/>
    <s v="Mar"/>
    <x v="0"/>
    <x v="15"/>
    <x v="3"/>
    <s v="New"/>
    <x v="4"/>
    <s v="Recovery Roller"/>
    <n v="1"/>
    <n v="36.67"/>
    <n v="0"/>
    <n v="13.97"/>
    <n v="36.67"/>
    <n v="13.97"/>
    <n v="22.700000000000003"/>
    <n v="0.61903463321516228"/>
    <n v="2026"/>
    <s v="Q1"/>
    <n v="3"/>
    <x v="2"/>
  </r>
  <r>
    <n v="3024"/>
    <d v="2026-03-01T00:00:00"/>
    <n v="2026"/>
    <x v="0"/>
    <n v="3"/>
    <s v="Mar"/>
    <x v="1"/>
    <x v="11"/>
    <x v="0"/>
    <s v="Business"/>
    <x v="0"/>
    <s v="Trail Bike Light"/>
    <n v="2"/>
    <n v="51.87"/>
    <n v="0.1"/>
    <n v="22.95"/>
    <n v="93.366"/>
    <n v="45.9"/>
    <n v="47.466000000000001"/>
    <n v="0.50838635049161363"/>
    <n v="2026"/>
    <s v="Q1"/>
    <n v="3"/>
    <x v="2"/>
  </r>
  <r>
    <n v="3225"/>
    <d v="2026-03-01T00:00:00"/>
    <n v="2026"/>
    <x v="0"/>
    <n v="3"/>
    <s v="Mar"/>
    <x v="2"/>
    <x v="2"/>
    <x v="2"/>
    <s v="Business"/>
    <x v="3"/>
    <s v="Trail Tent 2P"/>
    <n v="1"/>
    <n v="195.06"/>
    <n v="0.1"/>
    <n v="106.68"/>
    <n v="175.554"/>
    <n v="106.68"/>
    <n v="68.873999999999995"/>
    <n v="0.39232372945076727"/>
    <n v="2026"/>
    <s v="Q1"/>
    <n v="3"/>
    <x v="2"/>
  </r>
  <r>
    <n v="3551"/>
    <d v="2026-03-01T00:00:00"/>
    <n v="2026"/>
    <x v="0"/>
    <n v="3"/>
    <s v="Mar"/>
    <x v="1"/>
    <x v="11"/>
    <x v="3"/>
    <s v="Returning"/>
    <x v="0"/>
    <s v="Cycling Pack 12L"/>
    <n v="2"/>
    <n v="100.79"/>
    <n v="0.05"/>
    <n v="49"/>
    <n v="191.501"/>
    <n v="98"/>
    <n v="93.501000000000005"/>
    <n v="0.48825332504791097"/>
    <n v="2026"/>
    <s v="Q1"/>
    <n v="3"/>
    <x v="2"/>
  </r>
  <r>
    <n v="4157"/>
    <d v="2026-03-01T00:00:00"/>
    <n v="2026"/>
    <x v="0"/>
    <n v="3"/>
    <s v="Mar"/>
    <x v="3"/>
    <x v="8"/>
    <x v="0"/>
    <s v="New"/>
    <x v="0"/>
    <s v="Trail Bike Light"/>
    <n v="5"/>
    <n v="51.92"/>
    <n v="0.15"/>
    <n v="22.24"/>
    <n v="220.66000000000003"/>
    <n v="111.19999999999999"/>
    <n v="109.46000000000004"/>
    <n v="0.49605728269736254"/>
    <n v="2026"/>
    <s v="Q1"/>
    <n v="3"/>
    <x v="2"/>
  </r>
  <r>
    <n v="4398"/>
    <d v="2026-03-01T00:00:00"/>
    <n v="2026"/>
    <x v="0"/>
    <n v="3"/>
    <s v="Mar"/>
    <x v="3"/>
    <x v="7"/>
    <x v="0"/>
    <s v="New"/>
    <x v="3"/>
    <s v="Compact Sleeping Bag"/>
    <n v="1"/>
    <n v="123.99"/>
    <n v="0.05"/>
    <n v="61.67"/>
    <n v="117.79049999999999"/>
    <n v="61.67"/>
    <n v="56.120499999999993"/>
    <n v="0.47644334644984099"/>
    <n v="2026"/>
    <s v="Q1"/>
    <n v="3"/>
    <x v="2"/>
  </r>
  <r>
    <n v="4951"/>
    <d v="2026-03-01T00:00:00"/>
    <n v="2026"/>
    <x v="0"/>
    <n v="3"/>
    <s v="Mar"/>
    <x v="1"/>
    <x v="14"/>
    <x v="0"/>
    <s v="New"/>
    <x v="3"/>
    <s v="Alpine Tent 4P"/>
    <n v="1"/>
    <n v="344.8"/>
    <n v="0.05"/>
    <n v="196.14"/>
    <n v="327.56"/>
    <n v="196.14"/>
    <n v="131.42000000000002"/>
    <n v="0.40120893882036884"/>
    <n v="2026"/>
    <s v="Q1"/>
    <n v="3"/>
    <x v="2"/>
  </r>
  <r>
    <n v="1354"/>
    <d v="2026-03-02T00:00:00"/>
    <n v="2026"/>
    <x v="0"/>
    <n v="3"/>
    <s v="Mar"/>
    <x v="3"/>
    <x v="8"/>
    <x v="3"/>
    <s v="Returning"/>
    <x v="2"/>
    <s v="Carry-On Duffel"/>
    <n v="3"/>
    <n v="131.91999999999999"/>
    <n v="0.05"/>
    <n v="67.47"/>
    <n v="375.97199999999998"/>
    <n v="202.41"/>
    <n v="173.56199999999998"/>
    <n v="0.46163544093709102"/>
    <n v="2026"/>
    <s v="Q1"/>
    <n v="3"/>
    <x v="2"/>
  </r>
  <r>
    <n v="2042"/>
    <d v="2026-03-02T00:00:00"/>
    <n v="2026"/>
    <x v="0"/>
    <n v="3"/>
    <s v="Mar"/>
    <x v="2"/>
    <x v="16"/>
    <x v="0"/>
    <s v="Business"/>
    <x v="1"/>
    <s v="Trail Boots"/>
    <n v="3"/>
    <n v="146.99"/>
    <n v="0"/>
    <n v="80.069999999999993"/>
    <n v="440.97"/>
    <n v="240.20999999999998"/>
    <n v="200.76000000000005"/>
    <n v="0.45526906592285199"/>
    <n v="2026"/>
    <s v="Q1"/>
    <n v="3"/>
    <x v="2"/>
  </r>
  <r>
    <n v="3895"/>
    <d v="2026-03-02T00:00:00"/>
    <n v="2026"/>
    <x v="0"/>
    <n v="3"/>
    <s v="Mar"/>
    <x v="3"/>
    <x v="7"/>
    <x v="0"/>
    <s v="Business"/>
    <x v="2"/>
    <s v="Travel Backpack 35L"/>
    <n v="2"/>
    <n v="164.74"/>
    <n v="0.05"/>
    <n v="89.9"/>
    <n v="313.00600000000003"/>
    <n v="179.8"/>
    <n v="133.20600000000002"/>
    <n v="0.42557011686676932"/>
    <n v="2026"/>
    <s v="Q1"/>
    <n v="3"/>
    <x v="2"/>
  </r>
  <r>
    <n v="5074"/>
    <d v="2026-03-02T00:00:00"/>
    <n v="2026"/>
    <x v="0"/>
    <n v="3"/>
    <s v="Mar"/>
    <x v="3"/>
    <x v="7"/>
    <x v="0"/>
    <s v="Returning"/>
    <x v="1"/>
    <s v="Hiking Daypack 20L"/>
    <n v="2"/>
    <n v="89.81"/>
    <n v="0"/>
    <n v="46.44"/>
    <n v="179.62"/>
    <n v="92.88"/>
    <n v="86.740000000000009"/>
    <n v="0.482908362097762"/>
    <n v="2026"/>
    <s v="Q1"/>
    <n v="3"/>
    <x v="2"/>
  </r>
  <r>
    <n v="179"/>
    <d v="2026-03-03T00:00:00"/>
    <n v="2026"/>
    <x v="0"/>
    <n v="3"/>
    <s v="Mar"/>
    <x v="2"/>
    <x v="16"/>
    <x v="2"/>
    <s v="Returning"/>
    <x v="4"/>
    <s v="Recovery Roller"/>
    <n v="1"/>
    <n v="35.369999999999997"/>
    <n v="0"/>
    <n v="13.88"/>
    <n v="35.369999999999997"/>
    <n v="13.88"/>
    <n v="21.489999999999995"/>
    <n v="0.60757704269154644"/>
    <n v="2026"/>
    <s v="Q1"/>
    <n v="3"/>
    <x v="2"/>
  </r>
  <r>
    <n v="459"/>
    <d v="2026-03-03T00:00:00"/>
    <n v="2026"/>
    <x v="0"/>
    <n v="3"/>
    <s v="Mar"/>
    <x v="1"/>
    <x v="12"/>
    <x v="3"/>
    <s v="New"/>
    <x v="0"/>
    <s v="Trail Bike Light"/>
    <n v="4"/>
    <n v="50.64"/>
    <n v="0"/>
    <n v="23.09"/>
    <n v="202.56"/>
    <n v="92.36"/>
    <n v="110.2"/>
    <n v="0.54403633491311221"/>
    <n v="2026"/>
    <s v="Q1"/>
    <n v="3"/>
    <x v="2"/>
  </r>
  <r>
    <n v="525"/>
    <d v="2026-03-03T00:00:00"/>
    <n v="2026"/>
    <x v="0"/>
    <n v="3"/>
    <s v="Mar"/>
    <x v="3"/>
    <x v="7"/>
    <x v="2"/>
    <s v="Returning"/>
    <x v="1"/>
    <s v="Trail Boots"/>
    <n v="1"/>
    <n v="146.37"/>
    <n v="0"/>
    <n v="78.3"/>
    <n v="146.37"/>
    <n v="78.3"/>
    <n v="68.070000000000007"/>
    <n v="0.46505431440869033"/>
    <n v="2026"/>
    <s v="Q1"/>
    <n v="3"/>
    <x v="2"/>
  </r>
  <r>
    <n v="3374"/>
    <d v="2026-03-03T00:00:00"/>
    <n v="2026"/>
    <x v="0"/>
    <n v="3"/>
    <s v="Mar"/>
    <x v="2"/>
    <x v="2"/>
    <x v="0"/>
    <s v="Returning"/>
    <x v="1"/>
    <s v="Trail Boots"/>
    <n v="3"/>
    <n v="143.74"/>
    <n v="0"/>
    <n v="81.58"/>
    <n v="431.22"/>
    <n v="244.74"/>
    <n v="186.48000000000002"/>
    <n v="0.43244747460692917"/>
    <n v="2026"/>
    <s v="Q1"/>
    <n v="3"/>
    <x v="2"/>
  </r>
  <r>
    <n v="3850"/>
    <d v="2026-03-03T00:00:00"/>
    <n v="2026"/>
    <x v="0"/>
    <n v="3"/>
    <s v="Mar"/>
    <x v="3"/>
    <x v="7"/>
    <x v="3"/>
    <s v="New"/>
    <x v="3"/>
    <s v="Portable Camp Stove"/>
    <n v="2"/>
    <n v="81.94"/>
    <n v="0.1"/>
    <n v="39.9"/>
    <n v="147.49199999999999"/>
    <n v="79.8"/>
    <n v="67.691999999999993"/>
    <n v="0.45895370596371327"/>
    <n v="2026"/>
    <s v="Q1"/>
    <n v="3"/>
    <x v="2"/>
  </r>
  <r>
    <n v="4004"/>
    <d v="2026-03-03T00:00:00"/>
    <n v="2026"/>
    <x v="0"/>
    <n v="3"/>
    <s v="Mar"/>
    <x v="2"/>
    <x v="5"/>
    <x v="0"/>
    <s v="New"/>
    <x v="2"/>
    <s v="Packing Cube Set"/>
    <n v="1"/>
    <n v="46.46"/>
    <n v="0.1"/>
    <n v="17.989999999999998"/>
    <n v="41.814"/>
    <n v="17.989999999999998"/>
    <n v="23.824000000000002"/>
    <n v="0.56976132395848289"/>
    <n v="2026"/>
    <s v="Q1"/>
    <n v="3"/>
    <x v="2"/>
  </r>
  <r>
    <n v="788"/>
    <d v="2026-03-04T00:00:00"/>
    <n v="2026"/>
    <x v="0"/>
    <n v="3"/>
    <s v="Mar"/>
    <x v="1"/>
    <x v="11"/>
    <x v="0"/>
    <s v="New"/>
    <x v="0"/>
    <s v="Compact Repair Kit"/>
    <n v="3"/>
    <n v="39.49"/>
    <n v="0"/>
    <n v="16.420000000000002"/>
    <n v="118.47"/>
    <n v="49.260000000000005"/>
    <n v="69.209999999999994"/>
    <n v="0.58419853127374011"/>
    <n v="2026"/>
    <s v="Q1"/>
    <n v="3"/>
    <x v="2"/>
  </r>
  <r>
    <n v="1717"/>
    <d v="2026-03-04T00:00:00"/>
    <n v="2026"/>
    <x v="0"/>
    <n v="3"/>
    <s v="Mar"/>
    <x v="3"/>
    <x v="13"/>
    <x v="0"/>
    <s v="Returning"/>
    <x v="4"/>
    <s v="Resistance Band Set"/>
    <n v="1"/>
    <n v="40.909999999999997"/>
    <n v="0"/>
    <n v="14.89"/>
    <n v="40.909999999999997"/>
    <n v="14.89"/>
    <n v="26.019999999999996"/>
    <n v="0.63603031043754577"/>
    <n v="2026"/>
    <s v="Q1"/>
    <n v="3"/>
    <x v="2"/>
  </r>
  <r>
    <n v="1819"/>
    <d v="2026-03-04T00:00:00"/>
    <n v="2026"/>
    <x v="0"/>
    <n v="3"/>
    <s v="Mar"/>
    <x v="3"/>
    <x v="8"/>
    <x v="3"/>
    <s v="New"/>
    <x v="0"/>
    <s v="Trail Bike Light"/>
    <n v="1"/>
    <n v="49.94"/>
    <n v="0.1"/>
    <n v="21.84"/>
    <n v="44.945999999999998"/>
    <n v="21.84"/>
    <n v="23.105999999999998"/>
    <n v="0.51408356694700308"/>
    <n v="2026"/>
    <s v="Q1"/>
    <n v="3"/>
    <x v="2"/>
  </r>
  <r>
    <n v="1992"/>
    <d v="2026-03-04T00:00:00"/>
    <n v="2026"/>
    <x v="0"/>
    <n v="3"/>
    <s v="Mar"/>
    <x v="2"/>
    <x v="5"/>
    <x v="0"/>
    <s v="Business"/>
    <x v="2"/>
    <s v="Insulated Bottle"/>
    <n v="1"/>
    <n v="35.520000000000003"/>
    <n v="0"/>
    <n v="13.21"/>
    <n v="35.520000000000003"/>
    <n v="13.21"/>
    <n v="22.310000000000002"/>
    <n v="0.62809684684684686"/>
    <n v="2026"/>
    <s v="Q1"/>
    <n v="3"/>
    <x v="2"/>
  </r>
  <r>
    <n v="2499"/>
    <d v="2026-03-04T00:00:00"/>
    <n v="2026"/>
    <x v="0"/>
    <n v="3"/>
    <s v="Mar"/>
    <x v="3"/>
    <x v="7"/>
    <x v="2"/>
    <s v="New"/>
    <x v="3"/>
    <s v="Alpine Tent 4P"/>
    <n v="2"/>
    <n v="341.1"/>
    <n v="0"/>
    <n v="200.19"/>
    <n v="682.2"/>
    <n v="400.38"/>
    <n v="281.82000000000005"/>
    <n v="0.41310466138962187"/>
    <n v="2026"/>
    <s v="Q1"/>
    <n v="3"/>
    <x v="2"/>
  </r>
  <r>
    <n v="2698"/>
    <d v="2026-03-04T00:00:00"/>
    <n v="2026"/>
    <x v="0"/>
    <n v="3"/>
    <s v="Mar"/>
    <x v="2"/>
    <x v="16"/>
    <x v="3"/>
    <s v="New"/>
    <x v="4"/>
    <s v="Recovery Roller"/>
    <n v="4"/>
    <n v="36.08"/>
    <n v="0"/>
    <n v="13.89"/>
    <n v="144.32"/>
    <n v="55.56"/>
    <n v="88.759999999999991"/>
    <n v="0.61502217294900219"/>
    <n v="2026"/>
    <s v="Q1"/>
    <n v="3"/>
    <x v="2"/>
  </r>
  <r>
    <n v="4416"/>
    <d v="2026-03-04T00:00:00"/>
    <n v="2026"/>
    <x v="0"/>
    <n v="3"/>
    <s v="Mar"/>
    <x v="3"/>
    <x v="4"/>
    <x v="0"/>
    <s v="Business"/>
    <x v="1"/>
    <s v="Summit Backpack 45L"/>
    <n v="2"/>
    <n v="151.69999999999999"/>
    <n v="0"/>
    <n v="80.44"/>
    <n v="303.39999999999998"/>
    <n v="160.88"/>
    <n v="142.51999999999998"/>
    <n v="0.46974291364535264"/>
    <n v="2026"/>
    <s v="Q1"/>
    <n v="3"/>
    <x v="2"/>
  </r>
  <r>
    <n v="4434"/>
    <d v="2026-03-04T00:00:00"/>
    <n v="2026"/>
    <x v="0"/>
    <n v="3"/>
    <s v="Mar"/>
    <x v="1"/>
    <x v="6"/>
    <x v="3"/>
    <s v="New"/>
    <x v="1"/>
    <s v="Summit Backpack 45L"/>
    <n v="2"/>
    <n v="151.55000000000001"/>
    <n v="0.1"/>
    <n v="80.680000000000007"/>
    <n v="272.79000000000002"/>
    <n v="161.36000000000001"/>
    <n v="111.43"/>
    <n v="0.40848271564206901"/>
    <n v="2026"/>
    <s v="Q1"/>
    <n v="3"/>
    <x v="2"/>
  </r>
  <r>
    <n v="4992"/>
    <d v="2026-03-04T00:00:00"/>
    <n v="2026"/>
    <x v="0"/>
    <n v="3"/>
    <s v="Mar"/>
    <x v="2"/>
    <x v="2"/>
    <x v="1"/>
    <s v="Business"/>
    <x v="0"/>
    <s v="Commuter Helmet"/>
    <n v="5"/>
    <n v="82.44"/>
    <n v="0.1"/>
    <n v="41.57"/>
    <n v="370.98"/>
    <n v="207.85"/>
    <n v="163.13000000000002"/>
    <n v="0.43972720901396306"/>
    <n v="2026"/>
    <s v="Q1"/>
    <n v="3"/>
    <x v="2"/>
  </r>
  <r>
    <n v="388"/>
    <d v="2026-03-05T00:00:00"/>
    <n v="2026"/>
    <x v="0"/>
    <n v="3"/>
    <s v="Mar"/>
    <x v="3"/>
    <x v="8"/>
    <x v="0"/>
    <s v="Returning"/>
    <x v="4"/>
    <s v="Recovery Roller"/>
    <n v="1"/>
    <n v="35.61"/>
    <n v="0.05"/>
    <n v="13.8"/>
    <n v="33.829499999999996"/>
    <n v="13.8"/>
    <n v="20.029499999999995"/>
    <n v="0.59207200815855976"/>
    <n v="2026"/>
    <s v="Q1"/>
    <n v="3"/>
    <x v="2"/>
  </r>
  <r>
    <n v="977"/>
    <d v="2026-03-05T00:00:00"/>
    <n v="2026"/>
    <x v="0"/>
    <n v="3"/>
    <s v="Mar"/>
    <x v="0"/>
    <x v="0"/>
    <x v="3"/>
    <s v="New"/>
    <x v="1"/>
    <s v="Summit Backpack 45L"/>
    <n v="5"/>
    <n v="156.13"/>
    <n v="0"/>
    <n v="77.03"/>
    <n v="780.65"/>
    <n v="385.15"/>
    <n v="395.5"/>
    <n v="0.50662909114199706"/>
    <n v="2026"/>
    <s v="Q1"/>
    <n v="3"/>
    <x v="2"/>
  </r>
  <r>
    <n v="996"/>
    <d v="2026-03-05T00:00:00"/>
    <n v="2026"/>
    <x v="0"/>
    <n v="3"/>
    <s v="Mar"/>
    <x v="0"/>
    <x v="15"/>
    <x v="0"/>
    <s v="Returning"/>
    <x v="3"/>
    <s v="Compact Sleeping Bag"/>
    <n v="1"/>
    <n v="124.31"/>
    <n v="0"/>
    <n v="61.16"/>
    <n v="124.31"/>
    <n v="61.16"/>
    <n v="63.150000000000006"/>
    <n v="0.50800418309066053"/>
    <n v="2026"/>
    <s v="Q1"/>
    <n v="3"/>
    <x v="2"/>
  </r>
  <r>
    <n v="1923"/>
    <d v="2026-03-05T00:00:00"/>
    <n v="2026"/>
    <x v="0"/>
    <n v="3"/>
    <s v="Mar"/>
    <x v="1"/>
    <x v="14"/>
    <x v="2"/>
    <s v="Business"/>
    <x v="3"/>
    <s v="Portable Camp Stove"/>
    <n v="3"/>
    <n v="82.9"/>
    <n v="0.1"/>
    <n v="38.31"/>
    <n v="223.83"/>
    <n v="114.93"/>
    <n v="108.9"/>
    <n v="0.48652995577000402"/>
    <n v="2026"/>
    <s v="Q1"/>
    <n v="3"/>
    <x v="2"/>
  </r>
  <r>
    <n v="4904"/>
    <d v="2026-03-05T00:00:00"/>
    <n v="2026"/>
    <x v="0"/>
    <n v="3"/>
    <s v="Mar"/>
    <x v="1"/>
    <x v="11"/>
    <x v="2"/>
    <s v="Business"/>
    <x v="0"/>
    <s v="Compact Repair Kit"/>
    <n v="1"/>
    <n v="41.1"/>
    <n v="0"/>
    <n v="16.34"/>
    <n v="41.1"/>
    <n v="16.34"/>
    <n v="24.76"/>
    <n v="0.60243309002433088"/>
    <n v="2026"/>
    <s v="Q1"/>
    <n v="3"/>
    <x v="2"/>
  </r>
  <r>
    <n v="1036"/>
    <d v="2026-03-06T00:00:00"/>
    <n v="2026"/>
    <x v="0"/>
    <n v="3"/>
    <s v="Mar"/>
    <x v="0"/>
    <x v="0"/>
    <x v="0"/>
    <s v="Business"/>
    <x v="0"/>
    <s v="Compact Repair Kit"/>
    <n v="1"/>
    <n v="40.380000000000003"/>
    <n v="0"/>
    <n v="16.41"/>
    <n v="40.380000000000003"/>
    <n v="16.41"/>
    <n v="23.970000000000002"/>
    <n v="0.59361069836552749"/>
    <n v="2026"/>
    <s v="Q1"/>
    <n v="3"/>
    <x v="2"/>
  </r>
  <r>
    <n v="1470"/>
    <d v="2026-03-06T00:00:00"/>
    <n v="2026"/>
    <x v="0"/>
    <n v="3"/>
    <s v="Mar"/>
    <x v="2"/>
    <x v="2"/>
    <x v="0"/>
    <s v="Returning"/>
    <x v="0"/>
    <s v="Commuter Helmet"/>
    <n v="1"/>
    <n v="80.349999999999994"/>
    <n v="0.1"/>
    <n v="42.43"/>
    <n v="72.314999999999998"/>
    <n v="42.43"/>
    <n v="29.884999999999998"/>
    <n v="0.41326142570697638"/>
    <n v="2026"/>
    <s v="Q1"/>
    <n v="3"/>
    <x v="2"/>
  </r>
  <r>
    <n v="2907"/>
    <d v="2026-03-06T00:00:00"/>
    <n v="2026"/>
    <x v="0"/>
    <n v="3"/>
    <s v="Mar"/>
    <x v="3"/>
    <x v="13"/>
    <x v="0"/>
    <s v="Returning"/>
    <x v="0"/>
    <s v="Compact Repair Kit"/>
    <n v="1"/>
    <n v="40.44"/>
    <n v="0.05"/>
    <n v="16.829999999999998"/>
    <n v="38.417999999999999"/>
    <n v="16.829999999999998"/>
    <n v="21.588000000000001"/>
    <n v="0.56192409807902555"/>
    <n v="2026"/>
    <s v="Q1"/>
    <n v="3"/>
    <x v="2"/>
  </r>
  <r>
    <n v="2997"/>
    <d v="2026-03-06T00:00:00"/>
    <n v="2026"/>
    <x v="0"/>
    <n v="3"/>
    <s v="Mar"/>
    <x v="2"/>
    <x v="16"/>
    <x v="0"/>
    <s v="Returning"/>
    <x v="2"/>
    <s v="Insulated Bottle"/>
    <n v="3"/>
    <n v="35.89"/>
    <n v="0"/>
    <n v="13.25"/>
    <n v="107.67"/>
    <n v="39.75"/>
    <n v="67.92"/>
    <n v="0.63081638339370294"/>
    <n v="2026"/>
    <s v="Q1"/>
    <n v="3"/>
    <x v="2"/>
  </r>
  <r>
    <n v="3056"/>
    <d v="2026-03-06T00:00:00"/>
    <n v="2026"/>
    <x v="0"/>
    <n v="3"/>
    <s v="Mar"/>
    <x v="1"/>
    <x v="12"/>
    <x v="3"/>
    <s v="Returning"/>
    <x v="2"/>
    <s v="Travel Backpack 35L"/>
    <n v="3"/>
    <n v="163.44999999999999"/>
    <n v="0"/>
    <n v="86.88"/>
    <n v="490.34999999999997"/>
    <n v="260.64"/>
    <n v="229.70999999999998"/>
    <n v="0.46846130315081064"/>
    <n v="2026"/>
    <s v="Q1"/>
    <n v="3"/>
    <x v="2"/>
  </r>
  <r>
    <n v="471"/>
    <d v="2026-03-07T00:00:00"/>
    <n v="2026"/>
    <x v="0"/>
    <n v="3"/>
    <s v="Mar"/>
    <x v="1"/>
    <x v="1"/>
    <x v="2"/>
    <s v="Returning"/>
    <x v="4"/>
    <s v="Resistance Band Set"/>
    <n v="2"/>
    <n v="40.020000000000003"/>
    <n v="0"/>
    <n v="14.38"/>
    <n v="80.040000000000006"/>
    <n v="28.76"/>
    <n v="51.28"/>
    <n v="0.64067966016991496"/>
    <n v="2026"/>
    <s v="Q1"/>
    <n v="3"/>
    <x v="2"/>
  </r>
  <r>
    <n v="842"/>
    <d v="2026-03-07T00:00:00"/>
    <n v="2026"/>
    <x v="0"/>
    <n v="3"/>
    <s v="Mar"/>
    <x v="0"/>
    <x v="15"/>
    <x v="0"/>
    <s v="New"/>
    <x v="4"/>
    <s v="Resistance Band Set"/>
    <n v="1"/>
    <n v="40.01"/>
    <n v="0.05"/>
    <n v="14.35"/>
    <n v="38.009499999999996"/>
    <n v="14.35"/>
    <n v="23.659499999999994"/>
    <n v="0.62246280535129372"/>
    <n v="2026"/>
    <s v="Q1"/>
    <n v="3"/>
    <x v="2"/>
  </r>
  <r>
    <n v="3386"/>
    <d v="2026-03-07T00:00:00"/>
    <n v="2026"/>
    <x v="0"/>
    <n v="3"/>
    <s v="Mar"/>
    <x v="1"/>
    <x v="12"/>
    <x v="0"/>
    <s v="Returning"/>
    <x v="1"/>
    <s v="Summit Backpack 45L"/>
    <n v="3"/>
    <n v="155.16"/>
    <n v="0"/>
    <n v="76.849999999999994"/>
    <n v="465.48"/>
    <n v="230.54999999999998"/>
    <n v="234.93000000000004"/>
    <n v="0.50470482083011092"/>
    <n v="2026"/>
    <s v="Q1"/>
    <n v="3"/>
    <x v="2"/>
  </r>
  <r>
    <n v="4505"/>
    <d v="2026-03-07T00:00:00"/>
    <n v="2026"/>
    <x v="0"/>
    <n v="3"/>
    <s v="Mar"/>
    <x v="1"/>
    <x v="14"/>
    <x v="3"/>
    <s v="New"/>
    <x v="4"/>
    <s v="Resistance Band Set"/>
    <n v="1"/>
    <n v="39.96"/>
    <n v="0"/>
    <n v="14.5"/>
    <n v="39.96"/>
    <n v="14.5"/>
    <n v="25.46"/>
    <n v="0.63713713713713716"/>
    <n v="2026"/>
    <s v="Q1"/>
    <n v="3"/>
    <x v="2"/>
  </r>
  <r>
    <n v="1286"/>
    <d v="2026-03-08T00:00:00"/>
    <n v="2026"/>
    <x v="0"/>
    <n v="3"/>
    <s v="Mar"/>
    <x v="1"/>
    <x v="1"/>
    <x v="0"/>
    <s v="New"/>
    <x v="1"/>
    <s v="Trail Boots"/>
    <n v="1"/>
    <n v="146.6"/>
    <n v="0"/>
    <n v="78.92"/>
    <n v="146.6"/>
    <n v="78.92"/>
    <n v="67.679999999999993"/>
    <n v="0.46166439290586625"/>
    <n v="2026"/>
    <s v="Q1"/>
    <n v="3"/>
    <x v="2"/>
  </r>
  <r>
    <n v="2653"/>
    <d v="2026-03-08T00:00:00"/>
    <n v="2026"/>
    <x v="0"/>
    <n v="3"/>
    <s v="Mar"/>
    <x v="1"/>
    <x v="14"/>
    <x v="2"/>
    <s v="Returning"/>
    <x v="1"/>
    <s v="Hiking Daypack 20L"/>
    <n v="1"/>
    <n v="94.38"/>
    <n v="0"/>
    <n v="44.78"/>
    <n v="94.38"/>
    <n v="44.78"/>
    <n v="49.599999999999994"/>
    <n v="0.52553507098961638"/>
    <n v="2026"/>
    <s v="Q1"/>
    <n v="3"/>
    <x v="2"/>
  </r>
  <r>
    <n v="4465"/>
    <d v="2026-03-08T00:00:00"/>
    <n v="2026"/>
    <x v="0"/>
    <n v="3"/>
    <s v="Mar"/>
    <x v="1"/>
    <x v="12"/>
    <x v="2"/>
    <s v="Returning"/>
    <x v="4"/>
    <s v="Weighted Vest"/>
    <n v="1"/>
    <n v="121.77"/>
    <n v="0"/>
    <n v="67.52"/>
    <n v="121.77"/>
    <n v="67.52"/>
    <n v="54.25"/>
    <n v="0.44551203087788455"/>
    <n v="2026"/>
    <s v="Q1"/>
    <n v="3"/>
    <x v="2"/>
  </r>
  <r>
    <n v="4576"/>
    <d v="2026-03-08T00:00:00"/>
    <n v="2026"/>
    <x v="0"/>
    <n v="3"/>
    <s v="Mar"/>
    <x v="3"/>
    <x v="8"/>
    <x v="3"/>
    <s v="Returning"/>
    <x v="3"/>
    <s v="Compact Sleeping Bag"/>
    <n v="5"/>
    <n v="123.29"/>
    <n v="0"/>
    <n v="61.34"/>
    <n v="616.45000000000005"/>
    <n v="306.70000000000005"/>
    <n v="309.75"/>
    <n v="0.50247384216075919"/>
    <n v="2026"/>
    <s v="Q1"/>
    <n v="3"/>
    <x v="2"/>
  </r>
  <r>
    <n v="718"/>
    <d v="2026-03-09T00:00:00"/>
    <n v="2026"/>
    <x v="0"/>
    <n v="3"/>
    <s v="Mar"/>
    <x v="1"/>
    <x v="12"/>
    <x v="0"/>
    <s v="New"/>
    <x v="4"/>
    <s v="Resistance Band Set"/>
    <n v="1"/>
    <n v="41.15"/>
    <n v="0.05"/>
    <n v="14.4"/>
    <n v="39.092499999999994"/>
    <n v="14.4"/>
    <n v="24.692499999999995"/>
    <n v="0.63164289825414077"/>
    <n v="2026"/>
    <s v="Q1"/>
    <n v="3"/>
    <x v="2"/>
  </r>
  <r>
    <n v="1527"/>
    <d v="2026-03-09T00:00:00"/>
    <n v="2026"/>
    <x v="0"/>
    <n v="3"/>
    <s v="Mar"/>
    <x v="3"/>
    <x v="4"/>
    <x v="3"/>
    <s v="New"/>
    <x v="2"/>
    <s v="Insulated Bottle"/>
    <n v="4"/>
    <n v="35.42"/>
    <n v="0"/>
    <n v="13.31"/>
    <n v="141.68"/>
    <n v="53.24"/>
    <n v="88.44"/>
    <n v="0.62422360248447195"/>
    <n v="2026"/>
    <s v="Q1"/>
    <n v="3"/>
    <x v="2"/>
  </r>
  <r>
    <n v="1797"/>
    <d v="2026-03-09T00:00:00"/>
    <n v="2026"/>
    <x v="0"/>
    <n v="3"/>
    <s v="Mar"/>
    <x v="1"/>
    <x v="12"/>
    <x v="0"/>
    <s v="Business"/>
    <x v="0"/>
    <s v="Cycling Pack 12L"/>
    <n v="1"/>
    <n v="103.74"/>
    <n v="0.1"/>
    <n v="51.32"/>
    <n v="93.366"/>
    <n v="51.32"/>
    <n v="42.045999999999999"/>
    <n v="0.45033523980892404"/>
    <n v="2026"/>
    <s v="Q1"/>
    <n v="3"/>
    <x v="2"/>
  </r>
  <r>
    <n v="2917"/>
    <d v="2026-03-09T00:00:00"/>
    <n v="2026"/>
    <x v="0"/>
    <n v="3"/>
    <s v="Mar"/>
    <x v="2"/>
    <x v="16"/>
    <x v="3"/>
    <s v="Business"/>
    <x v="2"/>
    <s v="Travel Backpack 35L"/>
    <n v="2"/>
    <n v="165.49"/>
    <n v="0.05"/>
    <n v="89.82"/>
    <n v="314.43099999999998"/>
    <n v="179.64"/>
    <n v="134.791"/>
    <n v="0.4286822864157796"/>
    <n v="2026"/>
    <s v="Q1"/>
    <n v="3"/>
    <x v="2"/>
  </r>
  <r>
    <n v="4095"/>
    <d v="2026-03-09T00:00:00"/>
    <n v="2026"/>
    <x v="0"/>
    <n v="3"/>
    <s v="Mar"/>
    <x v="1"/>
    <x v="6"/>
    <x v="3"/>
    <s v="New"/>
    <x v="1"/>
    <s v="Trekking Poles"/>
    <n v="1"/>
    <n v="72.87"/>
    <n v="0.05"/>
    <n v="32"/>
    <n v="69.226500000000001"/>
    <n v="32"/>
    <n v="37.226500000000001"/>
    <n v="0.53774927231623726"/>
    <n v="2026"/>
    <s v="Q1"/>
    <n v="3"/>
    <x v="2"/>
  </r>
  <r>
    <n v="5050"/>
    <d v="2026-03-09T00:00:00"/>
    <n v="2026"/>
    <x v="0"/>
    <n v="3"/>
    <s v="Mar"/>
    <x v="3"/>
    <x v="13"/>
    <x v="2"/>
    <s v="Returning"/>
    <x v="2"/>
    <s v="Travel Backpack 35L"/>
    <n v="1"/>
    <n v="161.04"/>
    <n v="0"/>
    <n v="85.83"/>
    <n v="161.04"/>
    <n v="85.83"/>
    <n v="75.209999999999994"/>
    <n v="0.46702682563338299"/>
    <n v="2026"/>
    <s v="Q1"/>
    <n v="3"/>
    <x v="2"/>
  </r>
  <r>
    <n v="709"/>
    <d v="2026-03-10T00:00:00"/>
    <n v="2026"/>
    <x v="0"/>
    <n v="3"/>
    <s v="Mar"/>
    <x v="0"/>
    <x v="0"/>
    <x v="0"/>
    <s v="New"/>
    <x v="2"/>
    <s v="Carry-On Duffel"/>
    <n v="3"/>
    <n v="130.6"/>
    <n v="0.05"/>
    <n v="65.62"/>
    <n v="372.20999999999992"/>
    <n v="196.86"/>
    <n v="175.34999999999991"/>
    <n v="0.47110502135891014"/>
    <n v="2026"/>
    <s v="Q1"/>
    <n v="3"/>
    <x v="2"/>
  </r>
  <r>
    <n v="1073"/>
    <d v="2026-03-10T00:00:00"/>
    <n v="2026"/>
    <x v="0"/>
    <n v="3"/>
    <s v="Mar"/>
    <x v="2"/>
    <x v="10"/>
    <x v="3"/>
    <s v="Returning"/>
    <x v="0"/>
    <s v="Commuter Helmet"/>
    <n v="2"/>
    <n v="81.290000000000006"/>
    <n v="0"/>
    <n v="43.9"/>
    <n v="162.58000000000001"/>
    <n v="87.8"/>
    <n v="74.780000000000015"/>
    <n v="0.45995817443720022"/>
    <n v="2026"/>
    <s v="Q1"/>
    <n v="3"/>
    <x v="2"/>
  </r>
  <r>
    <n v="2623"/>
    <d v="2026-03-10T00:00:00"/>
    <n v="2026"/>
    <x v="0"/>
    <n v="3"/>
    <s v="Mar"/>
    <x v="1"/>
    <x v="12"/>
    <x v="3"/>
    <s v="New"/>
    <x v="0"/>
    <s v="Cycling Pack 12L"/>
    <n v="2"/>
    <n v="103.33"/>
    <n v="0.05"/>
    <n v="51.58"/>
    <n v="196.327"/>
    <n v="103.16"/>
    <n v="93.167000000000002"/>
    <n v="0.47455011282197557"/>
    <n v="2026"/>
    <s v="Q1"/>
    <n v="3"/>
    <x v="2"/>
  </r>
  <r>
    <n v="2625"/>
    <d v="2026-03-10T00:00:00"/>
    <n v="2026"/>
    <x v="0"/>
    <n v="3"/>
    <s v="Mar"/>
    <x v="3"/>
    <x v="7"/>
    <x v="2"/>
    <s v="Business"/>
    <x v="4"/>
    <s v="Training Mat"/>
    <n v="2"/>
    <n v="51.14"/>
    <n v="0"/>
    <n v="21.58"/>
    <n v="102.28"/>
    <n v="43.16"/>
    <n v="59.120000000000005"/>
    <n v="0.57802111849824012"/>
    <n v="2026"/>
    <s v="Q1"/>
    <n v="3"/>
    <x v="2"/>
  </r>
  <r>
    <n v="3304"/>
    <d v="2026-03-10T00:00:00"/>
    <n v="2026"/>
    <x v="0"/>
    <n v="3"/>
    <s v="Mar"/>
    <x v="1"/>
    <x v="12"/>
    <x v="3"/>
    <s v="Returning"/>
    <x v="0"/>
    <s v="Trail Bike Light"/>
    <n v="2"/>
    <n v="49.7"/>
    <n v="0"/>
    <n v="23.14"/>
    <n v="99.4"/>
    <n v="46.28"/>
    <n v="53.120000000000005"/>
    <n v="0.53440643863179071"/>
    <n v="2026"/>
    <s v="Q1"/>
    <n v="3"/>
    <x v="2"/>
  </r>
  <r>
    <n v="4876"/>
    <d v="2026-03-10T00:00:00"/>
    <n v="2026"/>
    <x v="0"/>
    <n v="3"/>
    <s v="Mar"/>
    <x v="3"/>
    <x v="4"/>
    <x v="0"/>
    <s v="Returning"/>
    <x v="0"/>
    <s v="Compact Repair Kit"/>
    <n v="1"/>
    <n v="39.659999999999997"/>
    <n v="0.05"/>
    <n v="16.93"/>
    <n v="37.676999999999992"/>
    <n v="16.93"/>
    <n v="20.746999999999993"/>
    <n v="0.5506542452955383"/>
    <n v="2026"/>
    <s v="Q1"/>
    <n v="3"/>
    <x v="2"/>
  </r>
  <r>
    <n v="83"/>
    <d v="2026-03-11T00:00:00"/>
    <n v="2026"/>
    <x v="0"/>
    <n v="3"/>
    <s v="Mar"/>
    <x v="1"/>
    <x v="12"/>
    <x v="1"/>
    <s v="Business"/>
    <x v="4"/>
    <s v="Training Mat"/>
    <n v="4"/>
    <n v="50.65"/>
    <n v="0.15"/>
    <n v="22"/>
    <n v="172.20999999999998"/>
    <n v="88"/>
    <n v="84.20999999999998"/>
    <n v="0.48899599326403803"/>
    <n v="2026"/>
    <s v="Q1"/>
    <n v="3"/>
    <x v="2"/>
  </r>
  <r>
    <n v="863"/>
    <d v="2026-03-11T00:00:00"/>
    <n v="2026"/>
    <x v="0"/>
    <n v="3"/>
    <s v="Mar"/>
    <x v="2"/>
    <x v="2"/>
    <x v="3"/>
    <s v="Returning"/>
    <x v="4"/>
    <s v="Training Mat"/>
    <n v="2"/>
    <n v="50.72"/>
    <n v="0"/>
    <n v="21.88"/>
    <n v="101.44"/>
    <n v="43.76"/>
    <n v="57.68"/>
    <n v="0.56861198738170349"/>
    <n v="2026"/>
    <s v="Q1"/>
    <n v="3"/>
    <x v="2"/>
  </r>
  <r>
    <n v="2323"/>
    <d v="2026-03-11T00:00:00"/>
    <n v="2026"/>
    <x v="0"/>
    <n v="3"/>
    <s v="Mar"/>
    <x v="1"/>
    <x v="12"/>
    <x v="2"/>
    <s v="New"/>
    <x v="2"/>
    <s v="Insulated Bottle"/>
    <n v="2"/>
    <n v="36.08"/>
    <n v="0.05"/>
    <n v="13.19"/>
    <n v="68.551999999999992"/>
    <n v="26.38"/>
    <n v="42.171999999999997"/>
    <n v="0.61518263507993931"/>
    <n v="2026"/>
    <s v="Q1"/>
    <n v="3"/>
    <x v="2"/>
  </r>
  <r>
    <n v="3064"/>
    <d v="2026-03-11T00:00:00"/>
    <n v="2026"/>
    <x v="0"/>
    <n v="3"/>
    <s v="Mar"/>
    <x v="3"/>
    <x v="8"/>
    <x v="0"/>
    <s v="Returning"/>
    <x v="3"/>
    <s v="Compact Sleeping Bag"/>
    <n v="6"/>
    <n v="124.04"/>
    <n v="0.05"/>
    <n v="61.17"/>
    <n v="707.02800000000002"/>
    <n v="367.02"/>
    <n v="340.00800000000004"/>
    <n v="0.48089750335205966"/>
    <n v="2026"/>
    <s v="Q1"/>
    <n v="3"/>
    <x v="2"/>
  </r>
  <r>
    <n v="4995"/>
    <d v="2026-03-11T00:00:00"/>
    <n v="2026"/>
    <x v="0"/>
    <n v="3"/>
    <s v="Mar"/>
    <x v="1"/>
    <x v="12"/>
    <x v="3"/>
    <s v="New"/>
    <x v="1"/>
    <s v="Hiking Daypack 20L"/>
    <n v="3"/>
    <n v="90.31"/>
    <n v="0"/>
    <n v="44.58"/>
    <n v="270.93"/>
    <n v="133.74"/>
    <n v="137.19"/>
    <n v="0.50636695825489975"/>
    <n v="2026"/>
    <s v="Q1"/>
    <n v="3"/>
    <x v="2"/>
  </r>
  <r>
    <n v="46"/>
    <d v="2026-03-12T00:00:00"/>
    <n v="2026"/>
    <x v="0"/>
    <n v="3"/>
    <s v="Mar"/>
    <x v="3"/>
    <x v="7"/>
    <x v="0"/>
    <s v="Returning"/>
    <x v="1"/>
    <s v="Trekking Poles"/>
    <n v="4"/>
    <n v="72.63"/>
    <n v="0.1"/>
    <n v="31.45"/>
    <n v="261.46800000000002"/>
    <n v="125.8"/>
    <n v="135.66800000000001"/>
    <n v="0.51887037801948999"/>
    <n v="2026"/>
    <s v="Q1"/>
    <n v="3"/>
    <x v="2"/>
  </r>
  <r>
    <n v="443"/>
    <d v="2026-03-12T00:00:00"/>
    <n v="2026"/>
    <x v="0"/>
    <n v="3"/>
    <s v="Mar"/>
    <x v="1"/>
    <x v="14"/>
    <x v="0"/>
    <s v="Returning"/>
    <x v="4"/>
    <s v="Resistance Band Set"/>
    <n v="3"/>
    <n v="39.9"/>
    <n v="0"/>
    <n v="14.49"/>
    <n v="119.69999999999999"/>
    <n v="43.47"/>
    <n v="76.22999999999999"/>
    <n v="0.63684210526315788"/>
    <n v="2026"/>
    <s v="Q1"/>
    <n v="3"/>
    <x v="2"/>
  </r>
  <r>
    <n v="759"/>
    <d v="2026-03-12T00:00:00"/>
    <n v="2026"/>
    <x v="0"/>
    <n v="3"/>
    <s v="Mar"/>
    <x v="1"/>
    <x v="12"/>
    <x v="0"/>
    <s v="New"/>
    <x v="4"/>
    <s v="Training Mat"/>
    <n v="1"/>
    <n v="49.79"/>
    <n v="0.1"/>
    <n v="22.29"/>
    <n v="44.811"/>
    <n v="22.29"/>
    <n v="22.521000000000001"/>
    <n v="0.5025774921336279"/>
    <n v="2026"/>
    <s v="Q1"/>
    <n v="3"/>
    <x v="2"/>
  </r>
  <r>
    <n v="1097"/>
    <d v="2026-03-12T00:00:00"/>
    <n v="2026"/>
    <x v="0"/>
    <n v="3"/>
    <s v="Mar"/>
    <x v="2"/>
    <x v="2"/>
    <x v="3"/>
    <s v="New"/>
    <x v="0"/>
    <s v="Compact Repair Kit"/>
    <n v="1"/>
    <n v="41.24"/>
    <n v="0.05"/>
    <n v="16.64"/>
    <n v="39.177999999999997"/>
    <n v="16.64"/>
    <n v="22.537999999999997"/>
    <n v="0.57527183623462141"/>
    <n v="2026"/>
    <s v="Q1"/>
    <n v="3"/>
    <x v="2"/>
  </r>
  <r>
    <n v="2152"/>
    <d v="2026-03-12T00:00:00"/>
    <n v="2026"/>
    <x v="0"/>
    <n v="3"/>
    <s v="Mar"/>
    <x v="0"/>
    <x v="9"/>
    <x v="0"/>
    <s v="New"/>
    <x v="1"/>
    <s v="Trail Boots"/>
    <n v="1"/>
    <n v="142.88999999999999"/>
    <n v="0"/>
    <n v="81.099999999999994"/>
    <n v="142.88999999999999"/>
    <n v="81.099999999999994"/>
    <n v="61.789999999999992"/>
    <n v="0.43243054097557559"/>
    <n v="2026"/>
    <s v="Q1"/>
    <n v="3"/>
    <x v="2"/>
  </r>
  <r>
    <n v="2512"/>
    <d v="2026-03-12T00:00:00"/>
    <n v="2026"/>
    <x v="0"/>
    <n v="3"/>
    <s v="Mar"/>
    <x v="1"/>
    <x v="1"/>
    <x v="0"/>
    <s v="New"/>
    <x v="3"/>
    <s v="Trail Tent 2P"/>
    <n v="2"/>
    <n v="192.76"/>
    <n v="0"/>
    <n v="103.08"/>
    <n v="385.52"/>
    <n v="206.16"/>
    <n v="179.35999999999999"/>
    <n v="0.46524175140070551"/>
    <n v="2026"/>
    <s v="Q1"/>
    <n v="3"/>
    <x v="2"/>
  </r>
  <r>
    <n v="2578"/>
    <d v="2026-03-12T00:00:00"/>
    <n v="2026"/>
    <x v="0"/>
    <n v="3"/>
    <s v="Mar"/>
    <x v="2"/>
    <x v="5"/>
    <x v="0"/>
    <s v="New"/>
    <x v="2"/>
    <s v="Travel Backpack 35L"/>
    <n v="1"/>
    <n v="165.72"/>
    <n v="0"/>
    <n v="89.31"/>
    <n v="165.72"/>
    <n v="89.31"/>
    <n v="76.41"/>
    <n v="0.46107892831281677"/>
    <n v="2026"/>
    <s v="Q1"/>
    <n v="3"/>
    <x v="2"/>
  </r>
  <r>
    <n v="3302"/>
    <d v="2026-03-12T00:00:00"/>
    <n v="2026"/>
    <x v="0"/>
    <n v="3"/>
    <s v="Mar"/>
    <x v="3"/>
    <x v="7"/>
    <x v="2"/>
    <s v="Business"/>
    <x v="2"/>
    <s v="Travel Backpack 35L"/>
    <n v="2"/>
    <n v="164.33"/>
    <n v="0"/>
    <n v="86.07"/>
    <n v="328.66"/>
    <n v="172.14"/>
    <n v="156.52000000000004"/>
    <n v="0.47623684050386428"/>
    <n v="2026"/>
    <s v="Q1"/>
    <n v="3"/>
    <x v="2"/>
  </r>
  <r>
    <n v="3752"/>
    <d v="2026-03-12T00:00:00"/>
    <n v="2026"/>
    <x v="0"/>
    <n v="3"/>
    <s v="Mar"/>
    <x v="3"/>
    <x v="8"/>
    <x v="1"/>
    <s v="Business"/>
    <x v="2"/>
    <s v="Packing Cube Set"/>
    <n v="3"/>
    <n v="45.8"/>
    <n v="0.15"/>
    <n v="18.47"/>
    <n v="116.78999999999998"/>
    <n v="55.41"/>
    <n v="61.379999999999981"/>
    <n v="0.52555869509375797"/>
    <n v="2026"/>
    <s v="Q1"/>
    <n v="3"/>
    <x v="2"/>
  </r>
  <r>
    <n v="4839"/>
    <d v="2026-03-12T00:00:00"/>
    <n v="2026"/>
    <x v="0"/>
    <n v="3"/>
    <s v="Mar"/>
    <x v="1"/>
    <x v="1"/>
    <x v="0"/>
    <s v="New"/>
    <x v="0"/>
    <s v="Cycling Pack 12L"/>
    <n v="2"/>
    <n v="103.08"/>
    <n v="0.05"/>
    <n v="49.27"/>
    <n v="195.85199999999998"/>
    <n v="98.54"/>
    <n v="97.311999999999969"/>
    <n v="0.49686497967853266"/>
    <n v="2026"/>
    <s v="Q1"/>
    <n v="3"/>
    <x v="2"/>
  </r>
  <r>
    <n v="264"/>
    <d v="2026-03-13T00:00:00"/>
    <n v="2026"/>
    <x v="0"/>
    <n v="3"/>
    <s v="Mar"/>
    <x v="0"/>
    <x v="0"/>
    <x v="0"/>
    <s v="Business"/>
    <x v="2"/>
    <s v="Packing Cube Set"/>
    <n v="4"/>
    <n v="47.33"/>
    <n v="0"/>
    <n v="18.739999999999998"/>
    <n v="189.32"/>
    <n v="74.959999999999994"/>
    <n v="114.36"/>
    <n v="0.60405662370589475"/>
    <n v="2026"/>
    <s v="Q1"/>
    <n v="3"/>
    <x v="2"/>
  </r>
  <r>
    <n v="2498"/>
    <d v="2026-03-13T00:00:00"/>
    <n v="2026"/>
    <x v="0"/>
    <n v="3"/>
    <s v="Mar"/>
    <x v="2"/>
    <x v="3"/>
    <x v="2"/>
    <s v="New"/>
    <x v="0"/>
    <s v="Trail Bike Light"/>
    <n v="1"/>
    <n v="50.04"/>
    <n v="0"/>
    <n v="22.64"/>
    <n v="50.04"/>
    <n v="22.64"/>
    <n v="27.4"/>
    <n v="0.54756195043964828"/>
    <n v="2026"/>
    <s v="Q1"/>
    <n v="3"/>
    <x v="2"/>
  </r>
  <r>
    <n v="3929"/>
    <d v="2026-03-13T00:00:00"/>
    <n v="2026"/>
    <x v="0"/>
    <n v="3"/>
    <s v="Mar"/>
    <x v="3"/>
    <x v="13"/>
    <x v="0"/>
    <s v="New"/>
    <x v="4"/>
    <s v="Weighted Vest"/>
    <n v="1"/>
    <n v="125.69"/>
    <n v="0"/>
    <n v="67.150000000000006"/>
    <n v="125.69"/>
    <n v="67.150000000000006"/>
    <n v="58.539999999999992"/>
    <n v="0.465749065160315"/>
    <n v="2026"/>
    <s v="Q1"/>
    <n v="3"/>
    <x v="2"/>
  </r>
  <r>
    <n v="4195"/>
    <d v="2026-03-13T00:00:00"/>
    <n v="2026"/>
    <x v="0"/>
    <n v="3"/>
    <s v="Mar"/>
    <x v="3"/>
    <x v="13"/>
    <x v="3"/>
    <s v="New"/>
    <x v="1"/>
    <s v="Trail Boots"/>
    <n v="2"/>
    <n v="142.72999999999999"/>
    <n v="0.1"/>
    <n v="77.28"/>
    <n v="256.91399999999999"/>
    <n v="154.56"/>
    <n v="102.35399999999998"/>
    <n v="0.39839790747098247"/>
    <n v="2026"/>
    <s v="Q1"/>
    <n v="3"/>
    <x v="2"/>
  </r>
  <r>
    <n v="4684"/>
    <d v="2026-03-13T00:00:00"/>
    <n v="2026"/>
    <x v="0"/>
    <n v="3"/>
    <s v="Mar"/>
    <x v="1"/>
    <x v="12"/>
    <x v="0"/>
    <s v="Returning"/>
    <x v="4"/>
    <s v="Weighted Vest"/>
    <n v="4"/>
    <n v="124.36"/>
    <n v="0"/>
    <n v="68.790000000000006"/>
    <n v="497.44"/>
    <n v="275.16000000000003"/>
    <n v="222.27999999999997"/>
    <n v="0.44684786104856861"/>
    <n v="2026"/>
    <s v="Q1"/>
    <n v="3"/>
    <x v="2"/>
  </r>
  <r>
    <n v="313"/>
    <d v="2026-03-14T00:00:00"/>
    <n v="2026"/>
    <x v="0"/>
    <n v="3"/>
    <s v="Mar"/>
    <x v="3"/>
    <x v="8"/>
    <x v="0"/>
    <s v="New"/>
    <x v="0"/>
    <s v="Compact Repair Kit"/>
    <n v="4"/>
    <n v="40.42"/>
    <n v="0.1"/>
    <n v="16.25"/>
    <n v="145.512"/>
    <n v="65"/>
    <n v="80.512"/>
    <n v="0.5533014459288581"/>
    <n v="2026"/>
    <s v="Q1"/>
    <n v="3"/>
    <x v="2"/>
  </r>
  <r>
    <n v="1056"/>
    <d v="2026-03-14T00:00:00"/>
    <n v="2026"/>
    <x v="0"/>
    <n v="3"/>
    <s v="Mar"/>
    <x v="0"/>
    <x v="15"/>
    <x v="0"/>
    <s v="Returning"/>
    <x v="3"/>
    <s v="Trail Tent 2P"/>
    <n v="1"/>
    <n v="192.86"/>
    <n v="0"/>
    <n v="101.13"/>
    <n v="192.86"/>
    <n v="101.13"/>
    <n v="91.730000000000018"/>
    <n v="0.475629990666805"/>
    <n v="2026"/>
    <s v="Q1"/>
    <n v="3"/>
    <x v="2"/>
  </r>
  <r>
    <n v="2189"/>
    <d v="2026-03-14T00:00:00"/>
    <n v="2026"/>
    <x v="0"/>
    <n v="3"/>
    <s v="Mar"/>
    <x v="3"/>
    <x v="4"/>
    <x v="3"/>
    <s v="New"/>
    <x v="1"/>
    <s v="Trekking Poles"/>
    <n v="2"/>
    <n v="72.34"/>
    <n v="0"/>
    <n v="33.29"/>
    <n v="144.68"/>
    <n v="66.58"/>
    <n v="78.100000000000009"/>
    <n v="0.53981199889411113"/>
    <n v="2026"/>
    <s v="Q1"/>
    <n v="3"/>
    <x v="2"/>
  </r>
  <r>
    <n v="2617"/>
    <d v="2026-03-14T00:00:00"/>
    <n v="2026"/>
    <x v="0"/>
    <n v="3"/>
    <s v="Mar"/>
    <x v="3"/>
    <x v="13"/>
    <x v="0"/>
    <s v="New"/>
    <x v="2"/>
    <s v="Insulated Bottle"/>
    <n v="2"/>
    <n v="35.409999999999997"/>
    <n v="0"/>
    <n v="13.89"/>
    <n v="70.819999999999993"/>
    <n v="27.78"/>
    <n v="43.039999999999992"/>
    <n v="0.60773792713922614"/>
    <n v="2026"/>
    <s v="Q1"/>
    <n v="3"/>
    <x v="2"/>
  </r>
  <r>
    <n v="2901"/>
    <d v="2026-03-14T00:00:00"/>
    <n v="2026"/>
    <x v="0"/>
    <n v="3"/>
    <s v="Mar"/>
    <x v="3"/>
    <x v="8"/>
    <x v="1"/>
    <s v="Business"/>
    <x v="0"/>
    <s v="Cycling Pack 12L"/>
    <n v="12"/>
    <n v="102.25"/>
    <n v="0.1"/>
    <n v="51.07"/>
    <n v="1104.3"/>
    <n v="612.84"/>
    <n v="491.45999999999992"/>
    <n v="0.44504210812279266"/>
    <n v="2026"/>
    <s v="Q1"/>
    <n v="3"/>
    <x v="2"/>
  </r>
  <r>
    <n v="2952"/>
    <d v="2026-03-14T00:00:00"/>
    <n v="2026"/>
    <x v="0"/>
    <n v="3"/>
    <s v="Mar"/>
    <x v="1"/>
    <x v="1"/>
    <x v="0"/>
    <s v="New"/>
    <x v="0"/>
    <s v="Trail Bike Light"/>
    <n v="1"/>
    <n v="51.86"/>
    <n v="0.1"/>
    <n v="22.34"/>
    <n v="46.673999999999999"/>
    <n v="22.34"/>
    <n v="24.334"/>
    <n v="0.52136092899687192"/>
    <n v="2026"/>
    <s v="Q1"/>
    <n v="3"/>
    <x v="2"/>
  </r>
  <r>
    <n v="3421"/>
    <d v="2026-03-14T00:00:00"/>
    <n v="2026"/>
    <x v="0"/>
    <n v="3"/>
    <s v="Mar"/>
    <x v="3"/>
    <x v="8"/>
    <x v="0"/>
    <s v="Returning"/>
    <x v="2"/>
    <s v="Insulated Bottle"/>
    <n v="1"/>
    <n v="36.520000000000003"/>
    <n v="0.05"/>
    <n v="13.23"/>
    <n v="34.694000000000003"/>
    <n v="13.23"/>
    <n v="21.464000000000002"/>
    <n v="0.61866605176687617"/>
    <n v="2026"/>
    <s v="Q1"/>
    <n v="3"/>
    <x v="2"/>
  </r>
  <r>
    <n v="3536"/>
    <d v="2026-03-14T00:00:00"/>
    <n v="2026"/>
    <x v="0"/>
    <n v="3"/>
    <s v="Mar"/>
    <x v="2"/>
    <x v="10"/>
    <x v="0"/>
    <s v="New"/>
    <x v="1"/>
    <s v="Summit Backpack 45L"/>
    <n v="2"/>
    <n v="153.66"/>
    <n v="0.1"/>
    <n v="78.430000000000007"/>
    <n v="276.58800000000002"/>
    <n v="156.86000000000001"/>
    <n v="119.72800000000001"/>
    <n v="0.43287488972768162"/>
    <n v="2026"/>
    <s v="Q1"/>
    <n v="3"/>
    <x v="2"/>
  </r>
  <r>
    <n v="3878"/>
    <d v="2026-03-14T00:00:00"/>
    <n v="2026"/>
    <x v="0"/>
    <n v="3"/>
    <s v="Mar"/>
    <x v="1"/>
    <x v="14"/>
    <x v="3"/>
    <s v="Returning"/>
    <x v="4"/>
    <s v="Resistance Band Set"/>
    <n v="1"/>
    <n v="41.05"/>
    <n v="0.1"/>
    <n v="14.94"/>
    <n v="36.945"/>
    <n v="14.94"/>
    <n v="22.005000000000003"/>
    <n v="0.59561510353227776"/>
    <n v="2026"/>
    <s v="Q1"/>
    <n v="3"/>
    <x v="2"/>
  </r>
  <r>
    <n v="2027"/>
    <d v="2026-03-15T00:00:00"/>
    <n v="2026"/>
    <x v="0"/>
    <n v="3"/>
    <s v="Mar"/>
    <x v="2"/>
    <x v="2"/>
    <x v="0"/>
    <s v="Returning"/>
    <x v="2"/>
    <s v="Carry-On Duffel"/>
    <n v="4"/>
    <n v="136.21"/>
    <n v="0.05"/>
    <n v="68.55"/>
    <n v="517.59799999999996"/>
    <n v="274.2"/>
    <n v="243.39799999999997"/>
    <n v="0.4702452482428448"/>
    <n v="2026"/>
    <s v="Q1"/>
    <n v="3"/>
    <x v="2"/>
  </r>
  <r>
    <n v="3280"/>
    <d v="2026-03-15T00:00:00"/>
    <n v="2026"/>
    <x v="0"/>
    <n v="3"/>
    <s v="Mar"/>
    <x v="3"/>
    <x v="4"/>
    <x v="0"/>
    <s v="Returning"/>
    <x v="2"/>
    <s v="Packing Cube Set"/>
    <n v="3"/>
    <n v="46.68"/>
    <n v="0"/>
    <n v="18.760000000000002"/>
    <n v="140.04"/>
    <n v="56.28"/>
    <n v="83.759999999999991"/>
    <n v="0.59811482433590402"/>
    <n v="2026"/>
    <s v="Q1"/>
    <n v="3"/>
    <x v="2"/>
  </r>
  <r>
    <n v="5149"/>
    <d v="2026-03-15T00:00:00"/>
    <n v="2026"/>
    <x v="0"/>
    <n v="3"/>
    <s v="Mar"/>
    <x v="1"/>
    <x v="12"/>
    <x v="2"/>
    <s v="New"/>
    <x v="2"/>
    <s v="Insulated Bottle"/>
    <n v="1"/>
    <n v="35.340000000000003"/>
    <n v="0.05"/>
    <n v="13.37"/>
    <n v="33.573"/>
    <n v="13.37"/>
    <n v="20.203000000000003"/>
    <n v="0.60176332171685587"/>
    <n v="2026"/>
    <s v="Q1"/>
    <n v="3"/>
    <x v="2"/>
  </r>
  <r>
    <n v="412"/>
    <d v="2026-03-16T00:00:00"/>
    <n v="2026"/>
    <x v="0"/>
    <n v="3"/>
    <s v="Mar"/>
    <x v="3"/>
    <x v="7"/>
    <x v="2"/>
    <s v="Returning"/>
    <x v="4"/>
    <s v="Resistance Band Set"/>
    <n v="2"/>
    <n v="40.19"/>
    <n v="0"/>
    <n v="14.92"/>
    <n v="80.38"/>
    <n v="29.84"/>
    <n v="50.539999999999992"/>
    <n v="0.62876337397362525"/>
    <n v="2026"/>
    <s v="Q1"/>
    <n v="3"/>
    <x v="2"/>
  </r>
  <r>
    <n v="1161"/>
    <d v="2026-03-16T00:00:00"/>
    <n v="2026"/>
    <x v="0"/>
    <n v="3"/>
    <s v="Mar"/>
    <x v="1"/>
    <x v="12"/>
    <x v="0"/>
    <s v="New"/>
    <x v="0"/>
    <s v="Cycling Pack 12L"/>
    <n v="2"/>
    <n v="101.73"/>
    <n v="0.05"/>
    <n v="51.56"/>
    <n v="193.28700000000001"/>
    <n v="103.12"/>
    <n v="90.167000000000002"/>
    <n v="0.46649283190281809"/>
    <n v="2026"/>
    <s v="Q1"/>
    <n v="3"/>
    <x v="2"/>
  </r>
  <r>
    <n v="1320"/>
    <d v="2026-03-16T00:00:00"/>
    <n v="2026"/>
    <x v="0"/>
    <n v="3"/>
    <s v="Mar"/>
    <x v="2"/>
    <x v="3"/>
    <x v="2"/>
    <s v="Business"/>
    <x v="3"/>
    <s v="Trail Tent 2P"/>
    <n v="1"/>
    <n v="200.05"/>
    <n v="0"/>
    <n v="102.69"/>
    <n v="200.05"/>
    <n v="102.69"/>
    <n v="97.360000000000014"/>
    <n v="0.48667833041739567"/>
    <n v="2026"/>
    <s v="Q1"/>
    <n v="3"/>
    <x v="2"/>
  </r>
  <r>
    <n v="2528"/>
    <d v="2026-03-16T00:00:00"/>
    <n v="2026"/>
    <x v="0"/>
    <n v="3"/>
    <s v="Mar"/>
    <x v="3"/>
    <x v="7"/>
    <x v="0"/>
    <s v="New"/>
    <x v="1"/>
    <s v="Hiking Daypack 20L"/>
    <n v="1"/>
    <n v="90.06"/>
    <n v="0"/>
    <n v="44.49"/>
    <n v="90.06"/>
    <n v="44.49"/>
    <n v="45.57"/>
    <n v="0.50599600266489009"/>
    <n v="2026"/>
    <s v="Q1"/>
    <n v="3"/>
    <x v="2"/>
  </r>
  <r>
    <n v="2956"/>
    <d v="2026-03-16T00:00:00"/>
    <n v="2026"/>
    <x v="0"/>
    <n v="3"/>
    <s v="Mar"/>
    <x v="1"/>
    <x v="11"/>
    <x v="0"/>
    <s v="New"/>
    <x v="2"/>
    <s v="Insulated Bottle"/>
    <n v="1"/>
    <n v="37.119999999999997"/>
    <n v="0.1"/>
    <n v="13.39"/>
    <n v="33.408000000000001"/>
    <n v="13.39"/>
    <n v="20.018000000000001"/>
    <n v="0.59919779693486586"/>
    <n v="2026"/>
    <s v="Q1"/>
    <n v="3"/>
    <x v="2"/>
  </r>
  <r>
    <n v="2973"/>
    <d v="2026-03-16T00:00:00"/>
    <n v="2026"/>
    <x v="0"/>
    <n v="3"/>
    <s v="Mar"/>
    <x v="0"/>
    <x v="0"/>
    <x v="2"/>
    <s v="Returning"/>
    <x v="1"/>
    <s v="Summit Backpack 45L"/>
    <n v="2"/>
    <n v="156.09"/>
    <n v="0.1"/>
    <n v="79.72"/>
    <n v="280.96199999999999"/>
    <n v="159.44"/>
    <n v="121.52199999999999"/>
    <n v="0.43252112385304775"/>
    <n v="2026"/>
    <s v="Q1"/>
    <n v="3"/>
    <x v="2"/>
  </r>
  <r>
    <n v="3358"/>
    <d v="2026-03-16T00:00:00"/>
    <n v="2026"/>
    <x v="0"/>
    <n v="3"/>
    <s v="Mar"/>
    <x v="0"/>
    <x v="0"/>
    <x v="1"/>
    <s v="Business"/>
    <x v="4"/>
    <s v="Recovery Roller"/>
    <n v="12"/>
    <n v="36.44"/>
    <n v="0.05"/>
    <n v="13.65"/>
    <n v="415.41599999999994"/>
    <n v="163.80000000000001"/>
    <n v="251.61599999999993"/>
    <n v="0.60569645848980291"/>
    <n v="2026"/>
    <s v="Q1"/>
    <n v="3"/>
    <x v="2"/>
  </r>
  <r>
    <n v="164"/>
    <d v="2026-03-17T00:00:00"/>
    <n v="2026"/>
    <x v="0"/>
    <n v="3"/>
    <s v="Mar"/>
    <x v="0"/>
    <x v="15"/>
    <x v="3"/>
    <s v="Business"/>
    <x v="3"/>
    <s v="Compact Sleeping Bag"/>
    <n v="5"/>
    <n v="123.95"/>
    <n v="0.05"/>
    <n v="59.23"/>
    <n v="588.76249999999993"/>
    <n v="296.14999999999998"/>
    <n v="292.61249999999995"/>
    <n v="0.49699581749856692"/>
    <n v="2026"/>
    <s v="Q1"/>
    <n v="3"/>
    <x v="2"/>
  </r>
  <r>
    <n v="995"/>
    <d v="2026-03-17T00:00:00"/>
    <n v="2026"/>
    <x v="0"/>
    <n v="3"/>
    <s v="Mar"/>
    <x v="2"/>
    <x v="16"/>
    <x v="3"/>
    <s v="Business"/>
    <x v="3"/>
    <s v="Trail Tent 2P"/>
    <n v="1"/>
    <n v="192.84"/>
    <n v="0.15"/>
    <n v="101.42"/>
    <n v="163.91399999999999"/>
    <n v="101.42"/>
    <n v="62.493999999999986"/>
    <n v="0.38126090510877647"/>
    <n v="2026"/>
    <s v="Q1"/>
    <n v="3"/>
    <x v="2"/>
  </r>
  <r>
    <n v="4912"/>
    <d v="2026-03-17T00:00:00"/>
    <n v="2026"/>
    <x v="0"/>
    <n v="3"/>
    <s v="Mar"/>
    <x v="1"/>
    <x v="11"/>
    <x v="0"/>
    <s v="New"/>
    <x v="1"/>
    <s v="Summit Backpack 45L"/>
    <n v="1"/>
    <n v="152.57"/>
    <n v="0.1"/>
    <n v="80.319999999999993"/>
    <n v="137.31299999999999"/>
    <n v="80.319999999999993"/>
    <n v="56.992999999999995"/>
    <n v="0.41505902572953762"/>
    <n v="2026"/>
    <s v="Q1"/>
    <n v="3"/>
    <x v="2"/>
  </r>
  <r>
    <n v="29"/>
    <d v="2026-03-18T00:00:00"/>
    <n v="2026"/>
    <x v="0"/>
    <n v="3"/>
    <s v="Mar"/>
    <x v="3"/>
    <x v="4"/>
    <x v="0"/>
    <s v="Business"/>
    <x v="2"/>
    <s v="Carry-On Duffel"/>
    <n v="2"/>
    <n v="130.4"/>
    <n v="0"/>
    <n v="67.599999999999994"/>
    <n v="260.8"/>
    <n v="135.19999999999999"/>
    <n v="125.60000000000002"/>
    <n v="0.48159509202453993"/>
    <n v="2026"/>
    <s v="Q1"/>
    <n v="3"/>
    <x v="2"/>
  </r>
  <r>
    <n v="891"/>
    <d v="2026-03-18T00:00:00"/>
    <n v="2026"/>
    <x v="0"/>
    <n v="3"/>
    <s v="Mar"/>
    <x v="2"/>
    <x v="3"/>
    <x v="0"/>
    <s v="New"/>
    <x v="1"/>
    <s v="Hiking Daypack 20L"/>
    <n v="2"/>
    <n v="94.25"/>
    <n v="0.1"/>
    <n v="44.99"/>
    <n v="169.65"/>
    <n v="89.98"/>
    <n v="79.67"/>
    <n v="0.46961391099322131"/>
    <n v="2026"/>
    <s v="Q1"/>
    <n v="3"/>
    <x v="2"/>
  </r>
  <r>
    <n v="1143"/>
    <d v="2026-03-18T00:00:00"/>
    <n v="2026"/>
    <x v="0"/>
    <n v="3"/>
    <s v="Mar"/>
    <x v="1"/>
    <x v="12"/>
    <x v="0"/>
    <s v="Business"/>
    <x v="3"/>
    <s v="Compact Sleeping Bag"/>
    <n v="5"/>
    <n v="125.91"/>
    <n v="0"/>
    <n v="59.36"/>
    <n v="629.54999999999995"/>
    <n v="296.8"/>
    <n v="332.74999999999994"/>
    <n v="0.52855214041775866"/>
    <n v="2026"/>
    <s v="Q1"/>
    <n v="3"/>
    <x v="2"/>
  </r>
  <r>
    <n v="2478"/>
    <d v="2026-03-18T00:00:00"/>
    <n v="2026"/>
    <x v="0"/>
    <n v="3"/>
    <s v="Mar"/>
    <x v="3"/>
    <x v="7"/>
    <x v="2"/>
    <s v="Returning"/>
    <x v="4"/>
    <s v="Resistance Band Set"/>
    <n v="2"/>
    <n v="39.619999999999997"/>
    <n v="0"/>
    <n v="14.78"/>
    <n v="79.239999999999995"/>
    <n v="29.56"/>
    <n v="49.679999999999993"/>
    <n v="0.62695608278647141"/>
    <n v="2026"/>
    <s v="Q1"/>
    <n v="3"/>
    <x v="2"/>
  </r>
  <r>
    <n v="3961"/>
    <d v="2026-03-18T00:00:00"/>
    <n v="2026"/>
    <x v="0"/>
    <n v="3"/>
    <s v="Mar"/>
    <x v="0"/>
    <x v="9"/>
    <x v="0"/>
    <s v="Business"/>
    <x v="4"/>
    <s v="Recovery Roller"/>
    <n v="3"/>
    <n v="36.32"/>
    <n v="0"/>
    <n v="14.18"/>
    <n v="108.96000000000001"/>
    <n v="42.54"/>
    <n v="66.420000000000016"/>
    <n v="0.60958149779735693"/>
    <n v="2026"/>
    <s v="Q1"/>
    <n v="3"/>
    <x v="2"/>
  </r>
  <r>
    <n v="4724"/>
    <d v="2026-03-18T00:00:00"/>
    <n v="2026"/>
    <x v="0"/>
    <n v="3"/>
    <s v="Mar"/>
    <x v="0"/>
    <x v="15"/>
    <x v="2"/>
    <s v="New"/>
    <x v="4"/>
    <s v="Training Mat"/>
    <n v="1"/>
    <n v="51.16"/>
    <n v="0"/>
    <n v="22.39"/>
    <n v="51.16"/>
    <n v="22.39"/>
    <n v="28.769999999999996"/>
    <n v="0.56235340109460508"/>
    <n v="2026"/>
    <s v="Q1"/>
    <n v="3"/>
    <x v="2"/>
  </r>
  <r>
    <n v="2171"/>
    <d v="2026-03-19T00:00:00"/>
    <n v="2026"/>
    <x v="0"/>
    <n v="3"/>
    <s v="Mar"/>
    <x v="3"/>
    <x v="13"/>
    <x v="1"/>
    <s v="Business"/>
    <x v="4"/>
    <s v="Recovery Roller"/>
    <n v="5"/>
    <n v="35.65"/>
    <n v="0.1"/>
    <n v="13.64"/>
    <n v="160.42500000000001"/>
    <n v="68.2"/>
    <n v="92.225000000000009"/>
    <n v="0.5748792270531401"/>
    <n v="2026"/>
    <s v="Q1"/>
    <n v="3"/>
    <x v="2"/>
  </r>
  <r>
    <n v="2311"/>
    <d v="2026-03-19T00:00:00"/>
    <n v="2026"/>
    <x v="0"/>
    <n v="3"/>
    <s v="Mar"/>
    <x v="3"/>
    <x v="8"/>
    <x v="0"/>
    <s v="New"/>
    <x v="1"/>
    <s v="Trail Boots"/>
    <n v="1"/>
    <n v="145.19"/>
    <n v="0"/>
    <n v="80.67"/>
    <n v="145.19"/>
    <n v="80.67"/>
    <n v="64.52"/>
    <n v="0.44438322198498514"/>
    <n v="2026"/>
    <s v="Q1"/>
    <n v="3"/>
    <x v="2"/>
  </r>
  <r>
    <n v="3563"/>
    <d v="2026-03-19T00:00:00"/>
    <n v="2026"/>
    <x v="0"/>
    <n v="3"/>
    <s v="Mar"/>
    <x v="3"/>
    <x v="8"/>
    <x v="0"/>
    <s v="Returning"/>
    <x v="0"/>
    <s v="Compact Repair Kit"/>
    <n v="2"/>
    <n v="40.090000000000003"/>
    <n v="0"/>
    <n v="17.2"/>
    <n v="80.180000000000007"/>
    <n v="34.4"/>
    <n v="45.780000000000008"/>
    <n v="0.57096532801197308"/>
    <n v="2026"/>
    <s v="Q1"/>
    <n v="3"/>
    <x v="2"/>
  </r>
  <r>
    <n v="3587"/>
    <d v="2026-03-19T00:00:00"/>
    <n v="2026"/>
    <x v="0"/>
    <n v="3"/>
    <s v="Mar"/>
    <x v="3"/>
    <x v="7"/>
    <x v="0"/>
    <s v="Returning"/>
    <x v="4"/>
    <s v="Resistance Band Set"/>
    <n v="1"/>
    <n v="39.47"/>
    <n v="0"/>
    <n v="15.02"/>
    <n v="39.47"/>
    <n v="15.02"/>
    <n v="24.45"/>
    <n v="0.61945781606283257"/>
    <n v="2026"/>
    <s v="Q1"/>
    <n v="3"/>
    <x v="2"/>
  </r>
  <r>
    <n v="3706"/>
    <d v="2026-03-19T00:00:00"/>
    <n v="2026"/>
    <x v="0"/>
    <n v="3"/>
    <s v="Mar"/>
    <x v="0"/>
    <x v="0"/>
    <x v="0"/>
    <s v="Returning"/>
    <x v="0"/>
    <s v="Cycling Pack 12L"/>
    <n v="2"/>
    <n v="103.42"/>
    <n v="0"/>
    <n v="49.51"/>
    <n v="206.84"/>
    <n v="99.02"/>
    <n v="107.82000000000001"/>
    <n v="0.52127248114484626"/>
    <n v="2026"/>
    <s v="Q1"/>
    <n v="3"/>
    <x v="2"/>
  </r>
  <r>
    <n v="4121"/>
    <d v="2026-03-19T00:00:00"/>
    <n v="2026"/>
    <x v="0"/>
    <n v="3"/>
    <s v="Mar"/>
    <x v="0"/>
    <x v="0"/>
    <x v="0"/>
    <s v="Returning"/>
    <x v="2"/>
    <s v="Travel Backpack 35L"/>
    <n v="4"/>
    <n v="161.93"/>
    <n v="0.15"/>
    <n v="88"/>
    <n v="550.56200000000001"/>
    <n v="352"/>
    <n v="198.56200000000001"/>
    <n v="0.36065329608654428"/>
    <n v="2026"/>
    <s v="Q1"/>
    <n v="3"/>
    <x v="2"/>
  </r>
  <r>
    <n v="1047"/>
    <d v="2026-03-20T00:00:00"/>
    <n v="2026"/>
    <x v="0"/>
    <n v="3"/>
    <s v="Mar"/>
    <x v="0"/>
    <x v="0"/>
    <x v="0"/>
    <s v="Returning"/>
    <x v="2"/>
    <s v="Packing Cube Set"/>
    <n v="2"/>
    <n v="46.21"/>
    <n v="0.05"/>
    <n v="18.37"/>
    <n v="87.798999999999992"/>
    <n v="36.74"/>
    <n v="51.05899999999999"/>
    <n v="0.58154420893176451"/>
    <n v="2026"/>
    <s v="Q1"/>
    <n v="3"/>
    <x v="2"/>
  </r>
  <r>
    <n v="1142"/>
    <d v="2026-03-20T00:00:00"/>
    <n v="2026"/>
    <x v="0"/>
    <n v="3"/>
    <s v="Mar"/>
    <x v="1"/>
    <x v="11"/>
    <x v="0"/>
    <s v="New"/>
    <x v="3"/>
    <s v="Compact Sleeping Bag"/>
    <n v="3"/>
    <n v="125.85"/>
    <n v="0"/>
    <n v="59.19"/>
    <n v="377.54999999999995"/>
    <n v="177.57"/>
    <n v="199.97999999999996"/>
    <n v="0.52967818831942781"/>
    <n v="2026"/>
    <s v="Q1"/>
    <n v="3"/>
    <x v="2"/>
  </r>
  <r>
    <n v="2232"/>
    <d v="2026-03-20T00:00:00"/>
    <n v="2026"/>
    <x v="0"/>
    <n v="3"/>
    <s v="Mar"/>
    <x v="3"/>
    <x v="13"/>
    <x v="2"/>
    <s v="New"/>
    <x v="2"/>
    <s v="Insulated Bottle"/>
    <n v="2"/>
    <n v="36.340000000000003"/>
    <n v="0"/>
    <n v="13.8"/>
    <n v="72.680000000000007"/>
    <n v="27.6"/>
    <n v="45.080000000000005"/>
    <n v="0.620253164556962"/>
    <n v="2026"/>
    <s v="Q1"/>
    <n v="3"/>
    <x v="2"/>
  </r>
  <r>
    <n v="2339"/>
    <d v="2026-03-20T00:00:00"/>
    <n v="2026"/>
    <x v="0"/>
    <n v="3"/>
    <s v="Mar"/>
    <x v="1"/>
    <x v="12"/>
    <x v="3"/>
    <s v="New"/>
    <x v="0"/>
    <s v="Trail Bike Light"/>
    <n v="2"/>
    <n v="51.29"/>
    <n v="0"/>
    <n v="23.15"/>
    <n v="102.58"/>
    <n v="46.3"/>
    <n v="56.28"/>
    <n v="0.54864496003119523"/>
    <n v="2026"/>
    <s v="Q1"/>
    <n v="3"/>
    <x v="2"/>
  </r>
  <r>
    <n v="3611"/>
    <d v="2026-03-20T00:00:00"/>
    <n v="2026"/>
    <x v="0"/>
    <n v="3"/>
    <s v="Mar"/>
    <x v="1"/>
    <x v="1"/>
    <x v="1"/>
    <s v="Business"/>
    <x v="0"/>
    <s v="Compact Repair Kit"/>
    <n v="6"/>
    <n v="40.89"/>
    <n v="0.1"/>
    <n v="16.84"/>
    <n v="220.80600000000001"/>
    <n v="101.03999999999999"/>
    <n v="119.76600000000002"/>
    <n v="0.54240373902883077"/>
    <n v="2026"/>
    <s v="Q1"/>
    <n v="3"/>
    <x v="2"/>
  </r>
  <r>
    <n v="3953"/>
    <d v="2026-03-20T00:00:00"/>
    <n v="2026"/>
    <x v="0"/>
    <n v="3"/>
    <s v="Mar"/>
    <x v="1"/>
    <x v="14"/>
    <x v="0"/>
    <s v="New"/>
    <x v="4"/>
    <s v="Weighted Vest"/>
    <n v="1"/>
    <n v="120.63"/>
    <n v="0"/>
    <n v="70.28"/>
    <n v="120.63"/>
    <n v="70.28"/>
    <n v="50.349999999999994"/>
    <n v="0.41739202520102792"/>
    <n v="2026"/>
    <s v="Q1"/>
    <n v="3"/>
    <x v="2"/>
  </r>
  <r>
    <n v="4253"/>
    <d v="2026-03-20T00:00:00"/>
    <n v="2026"/>
    <x v="0"/>
    <n v="3"/>
    <s v="Mar"/>
    <x v="3"/>
    <x v="13"/>
    <x v="1"/>
    <s v="New"/>
    <x v="0"/>
    <s v="Commuter Helmet"/>
    <n v="5"/>
    <n v="82.64"/>
    <n v="0.1"/>
    <n v="43.52"/>
    <n v="371.88"/>
    <n v="217.60000000000002"/>
    <n v="154.27999999999997"/>
    <n v="0.41486501021834993"/>
    <n v="2026"/>
    <s v="Q1"/>
    <n v="3"/>
    <x v="2"/>
  </r>
  <r>
    <n v="4952"/>
    <d v="2026-03-20T00:00:00"/>
    <n v="2026"/>
    <x v="0"/>
    <n v="3"/>
    <s v="Mar"/>
    <x v="1"/>
    <x v="6"/>
    <x v="0"/>
    <s v="Business"/>
    <x v="1"/>
    <s v="Trekking Poles"/>
    <n v="2"/>
    <n v="72.459999999999994"/>
    <n v="0"/>
    <n v="33.31"/>
    <n v="144.91999999999999"/>
    <n v="66.62"/>
    <n v="78.299999999999983"/>
    <n v="0.54029809550096597"/>
    <n v="2026"/>
    <s v="Q1"/>
    <n v="3"/>
    <x v="2"/>
  </r>
  <r>
    <n v="5016"/>
    <d v="2026-03-20T00:00:00"/>
    <n v="2026"/>
    <x v="0"/>
    <n v="3"/>
    <s v="Mar"/>
    <x v="1"/>
    <x v="12"/>
    <x v="3"/>
    <s v="New"/>
    <x v="4"/>
    <s v="Resistance Band Set"/>
    <n v="2"/>
    <n v="40.659999999999997"/>
    <n v="0.1"/>
    <n v="14.63"/>
    <n v="73.188000000000002"/>
    <n v="29.26"/>
    <n v="43.927999999999997"/>
    <n v="0.60020768431983385"/>
    <n v="2026"/>
    <s v="Q1"/>
    <n v="3"/>
    <x v="2"/>
  </r>
  <r>
    <n v="839"/>
    <d v="2026-03-21T00:00:00"/>
    <n v="2026"/>
    <x v="0"/>
    <n v="3"/>
    <s v="Mar"/>
    <x v="1"/>
    <x v="12"/>
    <x v="3"/>
    <s v="New"/>
    <x v="0"/>
    <s v="Compact Repair Kit"/>
    <n v="1"/>
    <n v="40.5"/>
    <n v="0.05"/>
    <n v="17.16"/>
    <n v="38.475000000000001"/>
    <n v="17.16"/>
    <n v="21.315000000000001"/>
    <n v="0.55399610136452238"/>
    <n v="2026"/>
    <s v="Q1"/>
    <n v="3"/>
    <x v="2"/>
  </r>
  <r>
    <n v="1382"/>
    <d v="2026-03-21T00:00:00"/>
    <n v="2026"/>
    <x v="0"/>
    <n v="3"/>
    <s v="Mar"/>
    <x v="2"/>
    <x v="2"/>
    <x v="0"/>
    <s v="Business"/>
    <x v="1"/>
    <s v="Trekking Poles"/>
    <n v="1"/>
    <n v="72.16"/>
    <n v="0"/>
    <n v="33.11"/>
    <n v="72.16"/>
    <n v="33.11"/>
    <n v="39.049999999999997"/>
    <n v="0.54115853658536583"/>
    <n v="2026"/>
    <s v="Q1"/>
    <n v="3"/>
    <x v="2"/>
  </r>
  <r>
    <n v="1452"/>
    <d v="2026-03-21T00:00:00"/>
    <n v="2026"/>
    <x v="0"/>
    <n v="3"/>
    <s v="Mar"/>
    <x v="2"/>
    <x v="5"/>
    <x v="3"/>
    <s v="Business"/>
    <x v="2"/>
    <s v="Travel Backpack 35L"/>
    <n v="1"/>
    <n v="161.93"/>
    <n v="0.15"/>
    <n v="87.5"/>
    <n v="137.6405"/>
    <n v="87.5"/>
    <n v="50.140500000000003"/>
    <n v="0.36428594781332529"/>
    <n v="2026"/>
    <s v="Q1"/>
    <n v="3"/>
    <x v="2"/>
  </r>
  <r>
    <n v="1845"/>
    <d v="2026-03-21T00:00:00"/>
    <n v="2026"/>
    <x v="0"/>
    <n v="3"/>
    <s v="Mar"/>
    <x v="0"/>
    <x v="9"/>
    <x v="0"/>
    <s v="Returning"/>
    <x v="3"/>
    <s v="Alpine Tent 4P"/>
    <n v="3"/>
    <n v="348.54"/>
    <n v="0.1"/>
    <n v="200.3"/>
    <n v="941.05800000000011"/>
    <n v="600.90000000000009"/>
    <n v="340.15800000000002"/>
    <n v="0.36146337420222768"/>
    <n v="2026"/>
    <s v="Q1"/>
    <n v="3"/>
    <x v="2"/>
  </r>
  <r>
    <n v="3560"/>
    <d v="2026-03-21T00:00:00"/>
    <n v="2026"/>
    <x v="0"/>
    <n v="3"/>
    <s v="Mar"/>
    <x v="2"/>
    <x v="16"/>
    <x v="0"/>
    <s v="Returning"/>
    <x v="4"/>
    <s v="Training Mat"/>
    <n v="3"/>
    <n v="50.46"/>
    <n v="0.1"/>
    <n v="21.9"/>
    <n v="136.24199999999999"/>
    <n v="65.699999999999989"/>
    <n v="70.542000000000002"/>
    <n v="0.51776985070683057"/>
    <n v="2026"/>
    <s v="Q1"/>
    <n v="3"/>
    <x v="2"/>
  </r>
  <r>
    <n v="4059"/>
    <d v="2026-03-21T00:00:00"/>
    <n v="2026"/>
    <x v="0"/>
    <n v="3"/>
    <s v="Mar"/>
    <x v="3"/>
    <x v="13"/>
    <x v="3"/>
    <s v="New"/>
    <x v="3"/>
    <s v="Portable Camp Stove"/>
    <n v="1"/>
    <n v="83.62"/>
    <n v="0"/>
    <n v="39.15"/>
    <n v="83.62"/>
    <n v="39.15"/>
    <n v="44.470000000000006"/>
    <n v="0.53181057163358048"/>
    <n v="2026"/>
    <s v="Q1"/>
    <n v="3"/>
    <x v="2"/>
  </r>
  <r>
    <n v="4731"/>
    <d v="2026-03-21T00:00:00"/>
    <n v="2026"/>
    <x v="0"/>
    <n v="3"/>
    <s v="Mar"/>
    <x v="1"/>
    <x v="12"/>
    <x v="1"/>
    <s v="Business"/>
    <x v="0"/>
    <s v="Trail Bike Light"/>
    <n v="6"/>
    <n v="51.07"/>
    <n v="0.1"/>
    <n v="22.68"/>
    <n v="275.77800000000002"/>
    <n v="136.07999999999998"/>
    <n v="139.69800000000004"/>
    <n v="0.50655962404542798"/>
    <n v="2026"/>
    <s v="Q1"/>
    <n v="3"/>
    <x v="2"/>
  </r>
  <r>
    <n v="693"/>
    <d v="2026-03-22T00:00:00"/>
    <n v="2026"/>
    <x v="0"/>
    <n v="3"/>
    <s v="Mar"/>
    <x v="1"/>
    <x v="11"/>
    <x v="0"/>
    <s v="New"/>
    <x v="2"/>
    <s v="Packing Cube Set"/>
    <n v="3"/>
    <n v="47.02"/>
    <n v="0.1"/>
    <n v="17.989999999999998"/>
    <n v="126.95400000000001"/>
    <n v="53.97"/>
    <n v="72.984000000000009"/>
    <n v="0.57488539155914742"/>
    <n v="2026"/>
    <s v="Q1"/>
    <n v="3"/>
    <x v="2"/>
  </r>
  <r>
    <n v="1672"/>
    <d v="2026-03-22T00:00:00"/>
    <n v="2026"/>
    <x v="0"/>
    <n v="3"/>
    <s v="Mar"/>
    <x v="2"/>
    <x v="5"/>
    <x v="3"/>
    <s v="Returning"/>
    <x v="2"/>
    <s v="Packing Cube Set"/>
    <n v="1"/>
    <n v="47.1"/>
    <n v="0.05"/>
    <n v="18.48"/>
    <n v="44.744999999999997"/>
    <n v="18.48"/>
    <n v="26.264999999999997"/>
    <n v="0.58699296010727453"/>
    <n v="2026"/>
    <s v="Q1"/>
    <n v="3"/>
    <x v="2"/>
  </r>
  <r>
    <n v="2347"/>
    <d v="2026-03-22T00:00:00"/>
    <n v="2026"/>
    <x v="0"/>
    <n v="3"/>
    <s v="Mar"/>
    <x v="3"/>
    <x v="13"/>
    <x v="0"/>
    <s v="Returning"/>
    <x v="2"/>
    <s v="Carry-On Duffel"/>
    <n v="2"/>
    <n v="131.38999999999999"/>
    <n v="0"/>
    <n v="66.91"/>
    <n v="262.77999999999997"/>
    <n v="133.82"/>
    <n v="128.95999999999998"/>
    <n v="0.49075272090722277"/>
    <n v="2026"/>
    <s v="Q1"/>
    <n v="3"/>
    <x v="2"/>
  </r>
  <r>
    <n v="2582"/>
    <d v="2026-03-22T00:00:00"/>
    <n v="2026"/>
    <x v="0"/>
    <n v="3"/>
    <s v="Mar"/>
    <x v="1"/>
    <x v="1"/>
    <x v="3"/>
    <s v="New"/>
    <x v="4"/>
    <s v="Weighted Vest"/>
    <n v="1"/>
    <n v="120.16"/>
    <n v="0.15"/>
    <n v="68.33"/>
    <n v="102.136"/>
    <n v="68.33"/>
    <n v="33.805999999999997"/>
    <n v="0.33099005247904756"/>
    <n v="2026"/>
    <s v="Q1"/>
    <n v="3"/>
    <x v="2"/>
  </r>
  <r>
    <n v="2762"/>
    <d v="2026-03-22T00:00:00"/>
    <n v="2026"/>
    <x v="0"/>
    <n v="3"/>
    <s v="Mar"/>
    <x v="3"/>
    <x v="8"/>
    <x v="2"/>
    <s v="Returning"/>
    <x v="3"/>
    <s v="Trail Tent 2P"/>
    <n v="1"/>
    <n v="196.48"/>
    <n v="0"/>
    <n v="101.29"/>
    <n v="196.48"/>
    <n v="101.29"/>
    <n v="95.189999999999984"/>
    <n v="0.48447679153094458"/>
    <n v="2026"/>
    <s v="Q1"/>
    <n v="3"/>
    <x v="2"/>
  </r>
  <r>
    <n v="4090"/>
    <d v="2026-03-22T00:00:00"/>
    <n v="2026"/>
    <x v="0"/>
    <n v="3"/>
    <s v="Mar"/>
    <x v="1"/>
    <x v="11"/>
    <x v="3"/>
    <s v="Business"/>
    <x v="2"/>
    <s v="Insulated Bottle"/>
    <n v="1"/>
    <n v="36.520000000000003"/>
    <n v="0"/>
    <n v="13.96"/>
    <n v="36.520000000000003"/>
    <n v="13.96"/>
    <n v="22.560000000000002"/>
    <n v="0.61774370208105145"/>
    <n v="2026"/>
    <s v="Q1"/>
    <n v="3"/>
    <x v="2"/>
  </r>
  <r>
    <n v="4491"/>
    <d v="2026-03-22T00:00:00"/>
    <n v="2026"/>
    <x v="0"/>
    <n v="3"/>
    <s v="Mar"/>
    <x v="1"/>
    <x v="12"/>
    <x v="2"/>
    <s v="Business"/>
    <x v="4"/>
    <s v="Training Mat"/>
    <n v="4"/>
    <n v="49.71"/>
    <n v="0.1"/>
    <n v="22.46"/>
    <n v="178.95600000000002"/>
    <n v="89.84"/>
    <n v="89.116000000000014"/>
    <n v="0.49797715639598561"/>
    <n v="2026"/>
    <s v="Q1"/>
    <n v="3"/>
    <x v="2"/>
  </r>
  <r>
    <n v="4678"/>
    <d v="2026-03-22T00:00:00"/>
    <n v="2026"/>
    <x v="0"/>
    <n v="3"/>
    <s v="Mar"/>
    <x v="0"/>
    <x v="0"/>
    <x v="0"/>
    <s v="Returning"/>
    <x v="3"/>
    <s v="Portable Camp Stove"/>
    <n v="1"/>
    <n v="81.209999999999994"/>
    <n v="0.05"/>
    <n v="40.44"/>
    <n v="77.149499999999989"/>
    <n v="40.44"/>
    <n v="36.709499999999991"/>
    <n v="0.47582291524896464"/>
    <n v="2026"/>
    <s v="Q1"/>
    <n v="3"/>
    <x v="2"/>
  </r>
  <r>
    <n v="1189"/>
    <d v="2026-03-23T00:00:00"/>
    <n v="2026"/>
    <x v="0"/>
    <n v="3"/>
    <s v="Mar"/>
    <x v="3"/>
    <x v="13"/>
    <x v="0"/>
    <s v="New"/>
    <x v="0"/>
    <s v="Cycling Pack 12L"/>
    <n v="2"/>
    <n v="103.22"/>
    <n v="0"/>
    <n v="51.33"/>
    <n v="206.44"/>
    <n v="102.66"/>
    <n v="103.78"/>
    <n v="0.50271265258670805"/>
    <n v="2026"/>
    <s v="Q1"/>
    <n v="3"/>
    <x v="2"/>
  </r>
  <r>
    <n v="1590"/>
    <d v="2026-03-23T00:00:00"/>
    <n v="2026"/>
    <x v="0"/>
    <n v="3"/>
    <s v="Mar"/>
    <x v="0"/>
    <x v="15"/>
    <x v="3"/>
    <s v="New"/>
    <x v="1"/>
    <s v="Summit Backpack 45L"/>
    <n v="1"/>
    <n v="153.47"/>
    <n v="0"/>
    <n v="78.19"/>
    <n v="153.47"/>
    <n v="78.19"/>
    <n v="75.28"/>
    <n v="0.49051931973675639"/>
    <n v="2026"/>
    <s v="Q1"/>
    <n v="3"/>
    <x v="2"/>
  </r>
  <r>
    <n v="2309"/>
    <d v="2026-03-23T00:00:00"/>
    <n v="2026"/>
    <x v="0"/>
    <n v="3"/>
    <s v="Mar"/>
    <x v="3"/>
    <x v="7"/>
    <x v="0"/>
    <s v="Returning"/>
    <x v="3"/>
    <s v="Trail Tent 2P"/>
    <n v="6"/>
    <n v="199.75"/>
    <n v="0"/>
    <n v="105.84"/>
    <n v="1198.5"/>
    <n v="635.04"/>
    <n v="563.46"/>
    <n v="0.47013767209011265"/>
    <n v="2026"/>
    <s v="Q1"/>
    <n v="3"/>
    <x v="2"/>
  </r>
  <r>
    <n v="3628"/>
    <d v="2026-03-23T00:00:00"/>
    <n v="2026"/>
    <x v="0"/>
    <n v="3"/>
    <s v="Mar"/>
    <x v="1"/>
    <x v="12"/>
    <x v="3"/>
    <s v="New"/>
    <x v="2"/>
    <s v="Packing Cube Set"/>
    <n v="1"/>
    <n v="45.84"/>
    <n v="0"/>
    <n v="18.079999999999998"/>
    <n v="45.84"/>
    <n v="18.079999999999998"/>
    <n v="27.760000000000005"/>
    <n v="0.605584642233857"/>
    <n v="2026"/>
    <s v="Q1"/>
    <n v="3"/>
    <x v="2"/>
  </r>
  <r>
    <n v="3718"/>
    <d v="2026-03-23T00:00:00"/>
    <n v="2026"/>
    <x v="0"/>
    <n v="3"/>
    <s v="Mar"/>
    <x v="1"/>
    <x v="12"/>
    <x v="3"/>
    <s v="New"/>
    <x v="3"/>
    <s v="Compact Sleeping Bag"/>
    <n v="2"/>
    <n v="122.07"/>
    <n v="0.05"/>
    <n v="59.16"/>
    <n v="231.93299999999996"/>
    <n v="118.32"/>
    <n v="113.61299999999997"/>
    <n v="0.48985267297021118"/>
    <n v="2026"/>
    <s v="Q1"/>
    <n v="3"/>
    <x v="2"/>
  </r>
  <r>
    <n v="4198"/>
    <d v="2026-03-23T00:00:00"/>
    <n v="2026"/>
    <x v="0"/>
    <n v="3"/>
    <s v="Mar"/>
    <x v="1"/>
    <x v="14"/>
    <x v="3"/>
    <s v="New"/>
    <x v="4"/>
    <s v="Weighted Vest"/>
    <n v="3"/>
    <n v="122.4"/>
    <n v="0.15"/>
    <n v="71.150000000000006"/>
    <n v="312.12"/>
    <n v="213.45000000000002"/>
    <n v="98.669999999999987"/>
    <n v="0.31612841214917337"/>
    <n v="2026"/>
    <s v="Q1"/>
    <n v="3"/>
    <x v="2"/>
  </r>
  <r>
    <n v="4784"/>
    <d v="2026-03-23T00:00:00"/>
    <n v="2026"/>
    <x v="0"/>
    <n v="3"/>
    <s v="Mar"/>
    <x v="0"/>
    <x v="15"/>
    <x v="0"/>
    <s v="New"/>
    <x v="0"/>
    <s v="Cycling Pack 12L"/>
    <n v="1"/>
    <n v="101.43"/>
    <n v="0"/>
    <n v="51.78"/>
    <n v="101.43"/>
    <n v="51.78"/>
    <n v="49.650000000000006"/>
    <n v="0.4895001478852411"/>
    <n v="2026"/>
    <s v="Q1"/>
    <n v="3"/>
    <x v="2"/>
  </r>
  <r>
    <n v="86"/>
    <d v="2026-03-24T00:00:00"/>
    <n v="2026"/>
    <x v="0"/>
    <n v="3"/>
    <s v="Mar"/>
    <x v="1"/>
    <x v="12"/>
    <x v="1"/>
    <s v="Business"/>
    <x v="0"/>
    <s v="Cycling Pack 12L"/>
    <n v="8"/>
    <n v="104.7"/>
    <n v="0.05"/>
    <n v="49.91"/>
    <n v="795.72"/>
    <n v="399.28"/>
    <n v="396.44000000000005"/>
    <n v="0.49821545267179412"/>
    <n v="2026"/>
    <s v="Q1"/>
    <n v="3"/>
    <x v="2"/>
  </r>
  <r>
    <n v="1813"/>
    <d v="2026-03-24T00:00:00"/>
    <n v="2026"/>
    <x v="0"/>
    <n v="3"/>
    <s v="Mar"/>
    <x v="0"/>
    <x v="0"/>
    <x v="2"/>
    <s v="Returning"/>
    <x v="1"/>
    <s v="Trail Boots"/>
    <n v="4"/>
    <n v="146.34"/>
    <n v="0"/>
    <n v="79.37"/>
    <n v="585.36"/>
    <n v="317.48"/>
    <n v="267.88"/>
    <n v="0.45763290966242992"/>
    <n v="2026"/>
    <s v="Q1"/>
    <n v="3"/>
    <x v="2"/>
  </r>
  <r>
    <n v="2212"/>
    <d v="2026-03-24T00:00:00"/>
    <n v="2026"/>
    <x v="0"/>
    <n v="3"/>
    <s v="Mar"/>
    <x v="1"/>
    <x v="6"/>
    <x v="0"/>
    <s v="Returning"/>
    <x v="4"/>
    <s v="Weighted Vest"/>
    <n v="2"/>
    <n v="122.92"/>
    <n v="0.05"/>
    <n v="70.31"/>
    <n v="233.548"/>
    <n v="140.62"/>
    <n v="92.927999999999997"/>
    <n v="0.39789679209413054"/>
    <n v="2026"/>
    <s v="Q1"/>
    <n v="3"/>
    <x v="2"/>
  </r>
  <r>
    <n v="4466"/>
    <d v="2026-03-24T00:00:00"/>
    <n v="2026"/>
    <x v="0"/>
    <n v="3"/>
    <s v="Mar"/>
    <x v="2"/>
    <x v="2"/>
    <x v="0"/>
    <s v="New"/>
    <x v="1"/>
    <s v="Hiking Daypack 20L"/>
    <n v="1"/>
    <n v="91.35"/>
    <n v="0.05"/>
    <n v="45.24"/>
    <n v="86.782499999999985"/>
    <n v="45.24"/>
    <n v="41.542499999999983"/>
    <n v="0.47869674185463645"/>
    <n v="2026"/>
    <s v="Q1"/>
    <n v="3"/>
    <x v="2"/>
  </r>
  <r>
    <n v="4483"/>
    <d v="2026-03-24T00:00:00"/>
    <n v="2026"/>
    <x v="0"/>
    <n v="3"/>
    <s v="Mar"/>
    <x v="1"/>
    <x v="12"/>
    <x v="0"/>
    <s v="New"/>
    <x v="0"/>
    <s v="Trail Bike Light"/>
    <n v="3"/>
    <n v="51.01"/>
    <n v="0.15"/>
    <n v="22.84"/>
    <n v="130.07550000000001"/>
    <n v="68.52"/>
    <n v="61.555500000000009"/>
    <n v="0.47322900930613382"/>
    <n v="2026"/>
    <s v="Q1"/>
    <n v="3"/>
    <x v="2"/>
  </r>
  <r>
    <n v="273"/>
    <d v="2026-03-25T00:00:00"/>
    <n v="2026"/>
    <x v="0"/>
    <n v="3"/>
    <s v="Mar"/>
    <x v="3"/>
    <x v="8"/>
    <x v="0"/>
    <s v="New"/>
    <x v="4"/>
    <s v="Weighted Vest"/>
    <n v="2"/>
    <n v="125.04"/>
    <n v="0.05"/>
    <n v="67.680000000000007"/>
    <n v="237.57599999999999"/>
    <n v="135.36000000000001"/>
    <n v="102.21599999999998"/>
    <n v="0.43024547934134755"/>
    <n v="2026"/>
    <s v="Q1"/>
    <n v="3"/>
    <x v="2"/>
  </r>
  <r>
    <n v="578"/>
    <d v="2026-03-25T00:00:00"/>
    <n v="2026"/>
    <x v="0"/>
    <n v="3"/>
    <s v="Mar"/>
    <x v="2"/>
    <x v="5"/>
    <x v="3"/>
    <s v="Returning"/>
    <x v="0"/>
    <s v="Trail Bike Light"/>
    <n v="2"/>
    <n v="50.22"/>
    <n v="0.05"/>
    <n v="23.16"/>
    <n v="95.417999999999992"/>
    <n v="46.32"/>
    <n v="49.097999999999992"/>
    <n v="0.51455700182355524"/>
    <n v="2026"/>
    <s v="Q1"/>
    <n v="3"/>
    <x v="2"/>
  </r>
  <r>
    <n v="1290"/>
    <d v="2026-03-25T00:00:00"/>
    <n v="2026"/>
    <x v="0"/>
    <n v="3"/>
    <s v="Mar"/>
    <x v="1"/>
    <x v="1"/>
    <x v="0"/>
    <s v="Business"/>
    <x v="4"/>
    <s v="Recovery Roller"/>
    <n v="5"/>
    <n v="36.369999999999997"/>
    <n v="0.05"/>
    <n v="13.81"/>
    <n v="172.75749999999999"/>
    <n v="69.05"/>
    <n v="103.7075"/>
    <n v="0.60030678841729013"/>
    <n v="2026"/>
    <s v="Q1"/>
    <n v="3"/>
    <x v="2"/>
  </r>
  <r>
    <n v="1501"/>
    <d v="2026-03-25T00:00:00"/>
    <n v="2026"/>
    <x v="0"/>
    <n v="3"/>
    <s v="Mar"/>
    <x v="3"/>
    <x v="7"/>
    <x v="1"/>
    <s v="New"/>
    <x v="2"/>
    <s v="Insulated Bottle"/>
    <n v="3"/>
    <n v="36.43"/>
    <n v="0.1"/>
    <n v="13.23"/>
    <n v="98.36099999999999"/>
    <n v="39.69"/>
    <n v="58.670999999999992"/>
    <n v="0.59648641229755694"/>
    <n v="2026"/>
    <s v="Q1"/>
    <n v="3"/>
    <x v="2"/>
  </r>
  <r>
    <n v="1540"/>
    <d v="2026-03-25T00:00:00"/>
    <n v="2026"/>
    <x v="0"/>
    <n v="3"/>
    <s v="Mar"/>
    <x v="1"/>
    <x v="12"/>
    <x v="1"/>
    <s v="Business"/>
    <x v="0"/>
    <s v="Trail Bike Light"/>
    <n v="10"/>
    <n v="49.7"/>
    <n v="0.1"/>
    <n v="21.96"/>
    <n v="447.3"/>
    <n v="219.60000000000002"/>
    <n v="227.7"/>
    <n v="0.50905432595573441"/>
    <n v="2026"/>
    <s v="Q1"/>
    <n v="3"/>
    <x v="2"/>
  </r>
  <r>
    <n v="2541"/>
    <d v="2026-03-25T00:00:00"/>
    <n v="2026"/>
    <x v="0"/>
    <n v="3"/>
    <s v="Mar"/>
    <x v="1"/>
    <x v="12"/>
    <x v="0"/>
    <s v="Returning"/>
    <x v="2"/>
    <s v="Packing Cube Set"/>
    <n v="2"/>
    <n v="46.61"/>
    <n v="0"/>
    <n v="17.97"/>
    <n v="93.22"/>
    <n v="35.94"/>
    <n v="57.28"/>
    <n v="0.61446041621969538"/>
    <n v="2026"/>
    <s v="Q1"/>
    <n v="3"/>
    <x v="2"/>
  </r>
  <r>
    <n v="4264"/>
    <d v="2026-03-25T00:00:00"/>
    <n v="2026"/>
    <x v="0"/>
    <n v="3"/>
    <s v="Mar"/>
    <x v="2"/>
    <x v="5"/>
    <x v="0"/>
    <s v="New"/>
    <x v="2"/>
    <s v="Packing Cube Set"/>
    <n v="1"/>
    <n v="47.61"/>
    <n v="0"/>
    <n v="18.89"/>
    <n v="47.61"/>
    <n v="18.89"/>
    <n v="28.72"/>
    <n v="0.60323461457676952"/>
    <n v="2026"/>
    <s v="Q1"/>
    <n v="3"/>
    <x v="2"/>
  </r>
  <r>
    <n v="4311"/>
    <d v="2026-03-25T00:00:00"/>
    <n v="2026"/>
    <x v="0"/>
    <n v="3"/>
    <s v="Mar"/>
    <x v="2"/>
    <x v="2"/>
    <x v="0"/>
    <s v="New"/>
    <x v="0"/>
    <s v="Compact Repair Kit"/>
    <n v="2"/>
    <n v="40.880000000000003"/>
    <n v="0.05"/>
    <n v="16.39"/>
    <n v="77.671999999999997"/>
    <n v="32.78"/>
    <n v="44.891999999999996"/>
    <n v="0.57796889483983926"/>
    <n v="2026"/>
    <s v="Q1"/>
    <n v="3"/>
    <x v="2"/>
  </r>
  <r>
    <n v="4796"/>
    <d v="2026-03-25T00:00:00"/>
    <n v="2026"/>
    <x v="0"/>
    <n v="3"/>
    <s v="Mar"/>
    <x v="1"/>
    <x v="12"/>
    <x v="0"/>
    <s v="New"/>
    <x v="4"/>
    <s v="Resistance Band Set"/>
    <n v="2"/>
    <n v="39.409999999999997"/>
    <n v="0.15"/>
    <n v="14.91"/>
    <n v="66.996999999999986"/>
    <n v="29.82"/>
    <n v="37.176999999999985"/>
    <n v="0.55490544352732207"/>
    <n v="2026"/>
    <s v="Q1"/>
    <n v="3"/>
    <x v="2"/>
  </r>
  <r>
    <n v="89"/>
    <d v="2026-03-26T00:00:00"/>
    <n v="2026"/>
    <x v="0"/>
    <n v="3"/>
    <s v="Mar"/>
    <x v="2"/>
    <x v="10"/>
    <x v="0"/>
    <s v="Returning"/>
    <x v="0"/>
    <s v="Compact Repair Kit"/>
    <n v="1"/>
    <n v="40.82"/>
    <n v="0.05"/>
    <n v="16.940000000000001"/>
    <n v="38.778999999999996"/>
    <n v="16.940000000000001"/>
    <n v="21.838999999999995"/>
    <n v="0.56316563088269411"/>
    <n v="2026"/>
    <s v="Q1"/>
    <n v="3"/>
    <x v="2"/>
  </r>
  <r>
    <n v="487"/>
    <d v="2026-03-26T00:00:00"/>
    <n v="2026"/>
    <x v="0"/>
    <n v="3"/>
    <s v="Mar"/>
    <x v="3"/>
    <x v="8"/>
    <x v="2"/>
    <s v="Business"/>
    <x v="2"/>
    <s v="Insulated Bottle"/>
    <n v="3"/>
    <n v="36.979999999999997"/>
    <n v="0.1"/>
    <n v="13.65"/>
    <n v="99.846000000000004"/>
    <n v="40.950000000000003"/>
    <n v="58.896000000000001"/>
    <n v="0.58986839733189111"/>
    <n v="2026"/>
    <s v="Q1"/>
    <n v="3"/>
    <x v="2"/>
  </r>
  <r>
    <n v="1476"/>
    <d v="2026-03-26T00:00:00"/>
    <n v="2026"/>
    <x v="0"/>
    <n v="3"/>
    <s v="Mar"/>
    <x v="1"/>
    <x v="12"/>
    <x v="3"/>
    <s v="New"/>
    <x v="2"/>
    <s v="Insulated Bottle"/>
    <n v="1"/>
    <n v="35.700000000000003"/>
    <n v="0.05"/>
    <n v="13.91"/>
    <n v="33.914999999999999"/>
    <n v="13.91"/>
    <n v="20.004999999999999"/>
    <n v="0.58985699542975079"/>
    <n v="2026"/>
    <s v="Q1"/>
    <n v="3"/>
    <x v="2"/>
  </r>
  <r>
    <n v="2145"/>
    <d v="2026-03-26T00:00:00"/>
    <n v="2026"/>
    <x v="0"/>
    <n v="3"/>
    <s v="Mar"/>
    <x v="3"/>
    <x v="8"/>
    <x v="2"/>
    <s v="Returning"/>
    <x v="0"/>
    <s v="Compact Repair Kit"/>
    <n v="1"/>
    <n v="39.53"/>
    <n v="0.05"/>
    <n v="17.170000000000002"/>
    <n v="37.5535"/>
    <n v="17.170000000000002"/>
    <n v="20.383499999999998"/>
    <n v="0.54278562584046752"/>
    <n v="2026"/>
    <s v="Q1"/>
    <n v="3"/>
    <x v="2"/>
  </r>
  <r>
    <n v="2999"/>
    <d v="2026-03-26T00:00:00"/>
    <n v="2026"/>
    <x v="0"/>
    <n v="3"/>
    <s v="Mar"/>
    <x v="2"/>
    <x v="3"/>
    <x v="2"/>
    <s v="Returning"/>
    <x v="2"/>
    <s v="Insulated Bottle"/>
    <n v="2"/>
    <n v="35.75"/>
    <n v="0"/>
    <n v="13.28"/>
    <n v="71.5"/>
    <n v="26.56"/>
    <n v="44.94"/>
    <n v="0.62853146853146846"/>
    <n v="2026"/>
    <s v="Q1"/>
    <n v="3"/>
    <x v="2"/>
  </r>
  <r>
    <n v="4464"/>
    <d v="2026-03-26T00:00:00"/>
    <n v="2026"/>
    <x v="0"/>
    <n v="3"/>
    <s v="Mar"/>
    <x v="2"/>
    <x v="2"/>
    <x v="0"/>
    <s v="Business"/>
    <x v="4"/>
    <s v="Training Mat"/>
    <n v="2"/>
    <n v="50.17"/>
    <n v="0"/>
    <n v="22.37"/>
    <n v="100.34"/>
    <n v="44.74"/>
    <n v="55.6"/>
    <n v="0.55411600558102447"/>
    <n v="2026"/>
    <s v="Q1"/>
    <n v="3"/>
    <x v="2"/>
  </r>
  <r>
    <n v="4978"/>
    <d v="2026-03-26T00:00:00"/>
    <n v="2026"/>
    <x v="0"/>
    <n v="3"/>
    <s v="Mar"/>
    <x v="0"/>
    <x v="9"/>
    <x v="0"/>
    <s v="New"/>
    <x v="4"/>
    <s v="Resistance Band Set"/>
    <n v="5"/>
    <n v="41.32"/>
    <n v="0"/>
    <n v="15.09"/>
    <n v="206.6"/>
    <n v="75.45"/>
    <n v="131.14999999999998"/>
    <n v="0.63480154888673757"/>
    <n v="2026"/>
    <s v="Q1"/>
    <n v="3"/>
    <x v="2"/>
  </r>
  <r>
    <n v="130"/>
    <d v="2026-03-27T00:00:00"/>
    <n v="2026"/>
    <x v="0"/>
    <n v="3"/>
    <s v="Mar"/>
    <x v="3"/>
    <x v="7"/>
    <x v="3"/>
    <s v="New"/>
    <x v="1"/>
    <s v="Summit Backpack 45L"/>
    <n v="3"/>
    <n v="152.4"/>
    <n v="0.05"/>
    <n v="79.97"/>
    <n v="434.34000000000003"/>
    <n v="239.91"/>
    <n v="194.43000000000004"/>
    <n v="0.44764470230694853"/>
    <n v="2026"/>
    <s v="Q1"/>
    <n v="3"/>
    <x v="2"/>
  </r>
  <r>
    <n v="848"/>
    <d v="2026-03-27T00:00:00"/>
    <n v="2026"/>
    <x v="0"/>
    <n v="3"/>
    <s v="Mar"/>
    <x v="0"/>
    <x v="0"/>
    <x v="0"/>
    <s v="New"/>
    <x v="4"/>
    <s v="Recovery Roller"/>
    <n v="1"/>
    <n v="36.299999999999997"/>
    <n v="0"/>
    <n v="14.1"/>
    <n v="36.299999999999997"/>
    <n v="14.1"/>
    <n v="22.199999999999996"/>
    <n v="0.61157024793388426"/>
    <n v="2026"/>
    <s v="Q1"/>
    <n v="3"/>
    <x v="2"/>
  </r>
  <r>
    <n v="1359"/>
    <d v="2026-03-27T00:00:00"/>
    <n v="2026"/>
    <x v="0"/>
    <n v="3"/>
    <s v="Mar"/>
    <x v="2"/>
    <x v="5"/>
    <x v="0"/>
    <s v="Returning"/>
    <x v="2"/>
    <s v="Packing Cube Set"/>
    <n v="3"/>
    <n v="46.24"/>
    <n v="0.1"/>
    <n v="18.2"/>
    <n v="124.848"/>
    <n v="54.599999999999994"/>
    <n v="70.248000000000005"/>
    <n v="0.56266820453671673"/>
    <n v="2026"/>
    <s v="Q1"/>
    <n v="3"/>
    <x v="2"/>
  </r>
  <r>
    <n v="2379"/>
    <d v="2026-03-27T00:00:00"/>
    <n v="2026"/>
    <x v="0"/>
    <n v="3"/>
    <s v="Mar"/>
    <x v="0"/>
    <x v="0"/>
    <x v="2"/>
    <s v="Returning"/>
    <x v="2"/>
    <s v="Travel Backpack 35L"/>
    <n v="2"/>
    <n v="165.58"/>
    <n v="0"/>
    <n v="86.16"/>
    <n v="331.16"/>
    <n v="172.32"/>
    <n v="158.84000000000003"/>
    <n v="0.47964730039859893"/>
    <n v="2026"/>
    <s v="Q1"/>
    <n v="3"/>
    <x v="2"/>
  </r>
  <r>
    <n v="2987"/>
    <d v="2026-03-27T00:00:00"/>
    <n v="2026"/>
    <x v="0"/>
    <n v="3"/>
    <s v="Mar"/>
    <x v="0"/>
    <x v="9"/>
    <x v="0"/>
    <s v="Returning"/>
    <x v="3"/>
    <s v="Compact Sleeping Bag"/>
    <n v="4"/>
    <n v="121.49"/>
    <n v="0"/>
    <n v="62.01"/>
    <n v="485.96"/>
    <n v="248.04"/>
    <n v="237.92"/>
    <n v="0.4895876203802782"/>
    <n v="2026"/>
    <s v="Q1"/>
    <n v="3"/>
    <x v="2"/>
  </r>
  <r>
    <n v="3121"/>
    <d v="2026-03-27T00:00:00"/>
    <n v="2026"/>
    <x v="0"/>
    <n v="3"/>
    <s v="Mar"/>
    <x v="1"/>
    <x v="12"/>
    <x v="2"/>
    <s v="New"/>
    <x v="0"/>
    <s v="Commuter Helmet"/>
    <n v="5"/>
    <n v="81.84"/>
    <n v="0.1"/>
    <n v="42.7"/>
    <n v="368.28000000000003"/>
    <n v="213.5"/>
    <n v="154.78000000000003"/>
    <n v="0.42027804931030743"/>
    <n v="2026"/>
    <s v="Q1"/>
    <n v="3"/>
    <x v="2"/>
  </r>
  <r>
    <n v="4445"/>
    <d v="2026-03-27T00:00:00"/>
    <n v="2026"/>
    <x v="0"/>
    <n v="3"/>
    <s v="Mar"/>
    <x v="1"/>
    <x v="11"/>
    <x v="0"/>
    <s v="New"/>
    <x v="1"/>
    <s v="Summit Backpack 45L"/>
    <n v="1"/>
    <n v="151.47999999999999"/>
    <n v="0"/>
    <n v="79.41"/>
    <n v="151.47999999999999"/>
    <n v="79.41"/>
    <n v="72.069999999999993"/>
    <n v="0.47577237919197252"/>
    <n v="2026"/>
    <s v="Q1"/>
    <n v="3"/>
    <x v="2"/>
  </r>
  <r>
    <n v="441"/>
    <d v="2026-03-28T00:00:00"/>
    <n v="2026"/>
    <x v="0"/>
    <n v="3"/>
    <s v="Mar"/>
    <x v="0"/>
    <x v="15"/>
    <x v="2"/>
    <s v="New"/>
    <x v="4"/>
    <s v="Training Mat"/>
    <n v="1"/>
    <n v="51.02"/>
    <n v="0.05"/>
    <n v="21.94"/>
    <n v="48.469000000000001"/>
    <n v="21.94"/>
    <n v="26.529"/>
    <n v="0.54733953661102974"/>
    <n v="2026"/>
    <s v="Q1"/>
    <n v="3"/>
    <x v="2"/>
  </r>
  <r>
    <n v="4608"/>
    <d v="2026-03-28T00:00:00"/>
    <n v="2026"/>
    <x v="0"/>
    <n v="3"/>
    <s v="Mar"/>
    <x v="2"/>
    <x v="2"/>
    <x v="1"/>
    <s v="Business"/>
    <x v="0"/>
    <s v="Compact Repair Kit"/>
    <n v="8"/>
    <n v="40.86"/>
    <n v="0.1"/>
    <n v="16.34"/>
    <n v="294.19200000000001"/>
    <n v="130.72"/>
    <n v="163.47200000000001"/>
    <n v="0.55566432805786703"/>
    <n v="2026"/>
    <s v="Q1"/>
    <n v="3"/>
    <x v="2"/>
  </r>
  <r>
    <n v="4914"/>
    <d v="2026-03-28T00:00:00"/>
    <n v="2026"/>
    <x v="0"/>
    <n v="3"/>
    <s v="Mar"/>
    <x v="0"/>
    <x v="9"/>
    <x v="0"/>
    <s v="New"/>
    <x v="2"/>
    <s v="Travel Backpack 35L"/>
    <n v="5"/>
    <n v="163.33000000000001"/>
    <n v="0"/>
    <n v="87.05"/>
    <n v="816.65000000000009"/>
    <n v="435.25"/>
    <n v="381.40000000000009"/>
    <n v="0.46702993938651816"/>
    <n v="2026"/>
    <s v="Q1"/>
    <n v="3"/>
    <x v="2"/>
  </r>
  <r>
    <n v="860"/>
    <d v="2026-03-29T00:00:00"/>
    <n v="2026"/>
    <x v="0"/>
    <n v="3"/>
    <s v="Mar"/>
    <x v="1"/>
    <x v="14"/>
    <x v="3"/>
    <s v="New"/>
    <x v="1"/>
    <s v="Hiking Daypack 20L"/>
    <n v="1"/>
    <n v="90.27"/>
    <n v="0"/>
    <n v="46.38"/>
    <n v="90.27"/>
    <n v="46.38"/>
    <n v="43.889999999999993"/>
    <n v="0.48620804253904948"/>
    <n v="2026"/>
    <s v="Q1"/>
    <n v="3"/>
    <x v="2"/>
  </r>
  <r>
    <n v="920"/>
    <d v="2026-03-29T00:00:00"/>
    <n v="2026"/>
    <x v="0"/>
    <n v="3"/>
    <s v="Mar"/>
    <x v="0"/>
    <x v="9"/>
    <x v="1"/>
    <s v="Business"/>
    <x v="2"/>
    <s v="Carry-On Duffel"/>
    <n v="12"/>
    <n v="131.31"/>
    <n v="0.05"/>
    <n v="68.459999999999994"/>
    <n v="1496.934"/>
    <n v="821.52"/>
    <n v="675.41399999999999"/>
    <n v="0.45119824922140855"/>
    <n v="2026"/>
    <s v="Q1"/>
    <n v="3"/>
    <x v="2"/>
  </r>
  <r>
    <n v="1700"/>
    <d v="2026-03-29T00:00:00"/>
    <n v="2026"/>
    <x v="0"/>
    <n v="3"/>
    <s v="Mar"/>
    <x v="1"/>
    <x v="12"/>
    <x v="3"/>
    <s v="New"/>
    <x v="2"/>
    <s v="Travel Backpack 35L"/>
    <n v="1"/>
    <n v="167.27"/>
    <n v="0.05"/>
    <n v="88.19"/>
    <n v="158.90649999999999"/>
    <n v="88.19"/>
    <n v="70.716499999999996"/>
    <n v="0.44501955552478972"/>
    <n v="2026"/>
    <s v="Q1"/>
    <n v="3"/>
    <x v="2"/>
  </r>
  <r>
    <n v="1768"/>
    <d v="2026-03-29T00:00:00"/>
    <n v="2026"/>
    <x v="0"/>
    <n v="3"/>
    <s v="Mar"/>
    <x v="1"/>
    <x v="12"/>
    <x v="3"/>
    <s v="Returning"/>
    <x v="1"/>
    <s v="Trekking Poles"/>
    <n v="4"/>
    <n v="70.510000000000005"/>
    <n v="0"/>
    <n v="31.93"/>
    <n v="282.04000000000002"/>
    <n v="127.72"/>
    <n v="154.32000000000002"/>
    <n v="0.54715643171181394"/>
    <n v="2026"/>
    <s v="Q1"/>
    <n v="3"/>
    <x v="2"/>
  </r>
  <r>
    <n v="1876"/>
    <d v="2026-03-29T00:00:00"/>
    <n v="2026"/>
    <x v="0"/>
    <n v="3"/>
    <s v="Mar"/>
    <x v="1"/>
    <x v="6"/>
    <x v="1"/>
    <s v="New"/>
    <x v="0"/>
    <s v="Cycling Pack 12L"/>
    <n v="12"/>
    <n v="101.06"/>
    <n v="0.1"/>
    <n v="50.59"/>
    <n v="1091.4480000000001"/>
    <n v="607.08000000000004"/>
    <n v="484.36800000000005"/>
    <n v="0.4437847703234602"/>
    <n v="2026"/>
    <s v="Q1"/>
    <n v="3"/>
    <x v="2"/>
  </r>
  <r>
    <n v="2453"/>
    <d v="2026-03-29T00:00:00"/>
    <n v="2026"/>
    <x v="0"/>
    <n v="3"/>
    <s v="Mar"/>
    <x v="3"/>
    <x v="8"/>
    <x v="0"/>
    <s v="Business"/>
    <x v="0"/>
    <s v="Commuter Helmet"/>
    <n v="2"/>
    <n v="79.849999999999994"/>
    <n v="0.05"/>
    <n v="43.78"/>
    <n v="151.71499999999997"/>
    <n v="87.56"/>
    <n v="64.154999999999973"/>
    <n v="0.42286524074745402"/>
    <n v="2026"/>
    <s v="Q1"/>
    <n v="3"/>
    <x v="2"/>
  </r>
  <r>
    <n v="2676"/>
    <d v="2026-03-29T00:00:00"/>
    <n v="2026"/>
    <x v="0"/>
    <n v="3"/>
    <s v="Mar"/>
    <x v="2"/>
    <x v="5"/>
    <x v="2"/>
    <s v="New"/>
    <x v="3"/>
    <s v="Trail Tent 2P"/>
    <n v="4"/>
    <n v="191.99"/>
    <n v="0"/>
    <n v="104.44"/>
    <n v="767.96"/>
    <n v="417.76"/>
    <n v="350.20000000000005"/>
    <n v="0.45601333402781397"/>
    <n v="2026"/>
    <s v="Q1"/>
    <n v="3"/>
    <x v="2"/>
  </r>
  <r>
    <n v="2800"/>
    <d v="2026-03-29T00:00:00"/>
    <n v="2026"/>
    <x v="0"/>
    <n v="3"/>
    <s v="Mar"/>
    <x v="1"/>
    <x v="11"/>
    <x v="0"/>
    <s v="New"/>
    <x v="0"/>
    <s v="Trail Bike Light"/>
    <n v="1"/>
    <n v="49.81"/>
    <n v="0.05"/>
    <n v="23.12"/>
    <n v="47.319499999999998"/>
    <n v="23.12"/>
    <n v="24.199499999999997"/>
    <n v="0.51140650260463438"/>
    <n v="2026"/>
    <s v="Q1"/>
    <n v="3"/>
    <x v="2"/>
  </r>
  <r>
    <n v="2857"/>
    <d v="2026-03-29T00:00:00"/>
    <n v="2026"/>
    <x v="0"/>
    <n v="3"/>
    <s v="Mar"/>
    <x v="0"/>
    <x v="15"/>
    <x v="2"/>
    <s v="New"/>
    <x v="4"/>
    <s v="Resistance Band Set"/>
    <n v="1"/>
    <n v="40.39"/>
    <n v="0.1"/>
    <n v="14.97"/>
    <n v="36.350999999999999"/>
    <n v="14.97"/>
    <n v="21.381"/>
    <n v="0.58818189320788972"/>
    <n v="2026"/>
    <s v="Q1"/>
    <n v="3"/>
    <x v="2"/>
  </r>
  <r>
    <n v="3584"/>
    <d v="2026-03-29T00:00:00"/>
    <n v="2026"/>
    <x v="0"/>
    <n v="3"/>
    <s v="Mar"/>
    <x v="0"/>
    <x v="0"/>
    <x v="0"/>
    <s v="Returning"/>
    <x v="2"/>
    <s v="Insulated Bottle"/>
    <n v="1"/>
    <n v="35.700000000000003"/>
    <n v="0.05"/>
    <n v="13.85"/>
    <n v="33.914999999999999"/>
    <n v="13.85"/>
    <n v="20.064999999999998"/>
    <n v="0.59162612413386406"/>
    <n v="2026"/>
    <s v="Q1"/>
    <n v="3"/>
    <x v="2"/>
  </r>
  <r>
    <n v="3669"/>
    <d v="2026-03-29T00:00:00"/>
    <n v="2026"/>
    <x v="0"/>
    <n v="3"/>
    <s v="Mar"/>
    <x v="2"/>
    <x v="10"/>
    <x v="3"/>
    <s v="Returning"/>
    <x v="3"/>
    <s v="Portable Camp Stove"/>
    <n v="1"/>
    <n v="80.09"/>
    <n v="0"/>
    <n v="40.61"/>
    <n v="80.09"/>
    <n v="40.61"/>
    <n v="39.480000000000004"/>
    <n v="0.49294543638406796"/>
    <n v="2026"/>
    <s v="Q1"/>
    <n v="3"/>
    <x v="2"/>
  </r>
  <r>
    <n v="4787"/>
    <d v="2026-03-29T00:00:00"/>
    <n v="2026"/>
    <x v="0"/>
    <n v="3"/>
    <s v="Mar"/>
    <x v="3"/>
    <x v="13"/>
    <x v="3"/>
    <s v="New"/>
    <x v="1"/>
    <s v="Trail Boots"/>
    <n v="1"/>
    <n v="142.87"/>
    <n v="0.1"/>
    <n v="77.33"/>
    <n v="128.583"/>
    <n v="77.33"/>
    <n v="51.253"/>
    <n v="0.39859857057309289"/>
    <n v="2026"/>
    <s v="Q1"/>
    <n v="3"/>
    <x v="2"/>
  </r>
  <r>
    <n v="769"/>
    <d v="2026-03-30T00:00:00"/>
    <n v="2026"/>
    <x v="0"/>
    <n v="3"/>
    <s v="Mar"/>
    <x v="3"/>
    <x v="8"/>
    <x v="0"/>
    <s v="Returning"/>
    <x v="4"/>
    <s v="Resistance Band Set"/>
    <n v="1"/>
    <n v="40.53"/>
    <n v="0"/>
    <n v="14.32"/>
    <n v="40.53"/>
    <n v="14.32"/>
    <n v="26.21"/>
    <n v="0.64668147051566738"/>
    <n v="2026"/>
    <s v="Q1"/>
    <n v="3"/>
    <x v="2"/>
  </r>
  <r>
    <n v="1184"/>
    <d v="2026-03-30T00:00:00"/>
    <n v="2026"/>
    <x v="0"/>
    <n v="3"/>
    <s v="Mar"/>
    <x v="3"/>
    <x v="8"/>
    <x v="0"/>
    <s v="Returning"/>
    <x v="0"/>
    <s v="Trail Bike Light"/>
    <n v="1"/>
    <n v="49.46"/>
    <n v="0"/>
    <n v="23.04"/>
    <n v="49.46"/>
    <n v="23.04"/>
    <n v="26.42"/>
    <n v="0.53416902547513145"/>
    <n v="2026"/>
    <s v="Q1"/>
    <n v="3"/>
    <x v="2"/>
  </r>
  <r>
    <n v="1498"/>
    <d v="2026-03-30T00:00:00"/>
    <n v="2026"/>
    <x v="0"/>
    <n v="3"/>
    <s v="Mar"/>
    <x v="1"/>
    <x v="14"/>
    <x v="3"/>
    <s v="Business"/>
    <x v="1"/>
    <s v="Trail Boots"/>
    <n v="3"/>
    <n v="142.46"/>
    <n v="0"/>
    <n v="79.650000000000006"/>
    <n v="427.38"/>
    <n v="238.95000000000002"/>
    <n v="188.42999999999998"/>
    <n v="0.44089569001825069"/>
    <n v="2026"/>
    <s v="Q1"/>
    <n v="3"/>
    <x v="2"/>
  </r>
  <r>
    <n v="2054"/>
    <d v="2026-03-30T00:00:00"/>
    <n v="2026"/>
    <x v="0"/>
    <n v="3"/>
    <s v="Mar"/>
    <x v="3"/>
    <x v="13"/>
    <x v="1"/>
    <s v="Business"/>
    <x v="1"/>
    <s v="Trail Boots"/>
    <n v="6"/>
    <n v="142.18"/>
    <n v="0.05"/>
    <n v="80.94"/>
    <n v="810.42600000000004"/>
    <n v="485.64"/>
    <n v="324.78600000000006"/>
    <n v="0.40075960050640036"/>
    <n v="2026"/>
    <s v="Q1"/>
    <n v="3"/>
    <x v="2"/>
  </r>
  <r>
    <n v="2294"/>
    <d v="2026-03-30T00:00:00"/>
    <n v="2026"/>
    <x v="0"/>
    <n v="3"/>
    <s v="Mar"/>
    <x v="1"/>
    <x v="14"/>
    <x v="0"/>
    <s v="New"/>
    <x v="4"/>
    <s v="Resistance Band Set"/>
    <n v="2"/>
    <n v="41.04"/>
    <n v="0"/>
    <n v="15.03"/>
    <n v="82.08"/>
    <n v="30.06"/>
    <n v="52.019999999999996"/>
    <n v="0.63377192982456132"/>
    <n v="2026"/>
    <s v="Q1"/>
    <n v="3"/>
    <x v="2"/>
  </r>
  <r>
    <n v="2892"/>
    <d v="2026-03-30T00:00:00"/>
    <n v="2026"/>
    <x v="0"/>
    <n v="3"/>
    <s v="Mar"/>
    <x v="1"/>
    <x v="12"/>
    <x v="0"/>
    <s v="Returning"/>
    <x v="1"/>
    <s v="Trail Boots"/>
    <n v="2"/>
    <n v="145.06"/>
    <n v="0.15"/>
    <n v="77.08"/>
    <n v="246.602"/>
    <n v="154.16"/>
    <n v="92.442000000000007"/>
    <n v="0.37486313979610875"/>
    <n v="2026"/>
    <s v="Q1"/>
    <n v="3"/>
    <x v="2"/>
  </r>
  <r>
    <n v="3145"/>
    <d v="2026-03-30T00:00:00"/>
    <n v="2026"/>
    <x v="0"/>
    <n v="3"/>
    <s v="Mar"/>
    <x v="1"/>
    <x v="11"/>
    <x v="0"/>
    <s v="Returning"/>
    <x v="2"/>
    <s v="Carry-On Duffel"/>
    <n v="1"/>
    <n v="130.72999999999999"/>
    <n v="0"/>
    <n v="66.17"/>
    <n v="130.72999999999999"/>
    <n v="66.17"/>
    <n v="64.559999999999988"/>
    <n v="0.4938422703281572"/>
    <n v="2026"/>
    <s v="Q1"/>
    <n v="3"/>
    <x v="2"/>
  </r>
  <r>
    <n v="3925"/>
    <d v="2026-03-30T00:00:00"/>
    <n v="2026"/>
    <x v="0"/>
    <n v="3"/>
    <s v="Mar"/>
    <x v="3"/>
    <x v="13"/>
    <x v="0"/>
    <s v="Business"/>
    <x v="4"/>
    <s v="Recovery Roller"/>
    <n v="2"/>
    <n v="36.630000000000003"/>
    <n v="0"/>
    <n v="14.31"/>
    <n v="73.260000000000005"/>
    <n v="28.62"/>
    <n v="44.64"/>
    <n v="0.60933660933660927"/>
    <n v="2026"/>
    <s v="Q1"/>
    <n v="3"/>
    <x v="2"/>
  </r>
  <r>
    <n v="2722"/>
    <d v="2026-03-31T00:00:00"/>
    <n v="2026"/>
    <x v="0"/>
    <n v="3"/>
    <s v="Mar"/>
    <x v="3"/>
    <x v="13"/>
    <x v="3"/>
    <s v="New"/>
    <x v="0"/>
    <s v="Trail Bike Light"/>
    <n v="1"/>
    <n v="50.99"/>
    <n v="0.1"/>
    <n v="21.86"/>
    <n v="45.891000000000005"/>
    <n v="21.86"/>
    <n v="24.031000000000006"/>
    <n v="0.52365387548756848"/>
    <n v="2026"/>
    <s v="Q1"/>
    <n v="3"/>
    <x v="2"/>
  </r>
  <r>
    <n v="2767"/>
    <d v="2026-03-31T00:00:00"/>
    <n v="2026"/>
    <x v="0"/>
    <n v="3"/>
    <s v="Mar"/>
    <x v="1"/>
    <x v="6"/>
    <x v="0"/>
    <s v="Returning"/>
    <x v="2"/>
    <s v="Carry-On Duffel"/>
    <n v="4"/>
    <n v="134.18"/>
    <n v="0"/>
    <n v="66.430000000000007"/>
    <n v="536.72"/>
    <n v="265.72000000000003"/>
    <n v="271"/>
    <n v="0.5049187658369354"/>
    <n v="2026"/>
    <s v="Q1"/>
    <n v="3"/>
    <x v="2"/>
  </r>
  <r>
    <n v="3794"/>
    <d v="2026-03-31T00:00:00"/>
    <n v="2026"/>
    <x v="0"/>
    <n v="3"/>
    <s v="Mar"/>
    <x v="1"/>
    <x v="12"/>
    <x v="2"/>
    <s v="Business"/>
    <x v="4"/>
    <s v="Training Mat"/>
    <n v="2"/>
    <n v="50.86"/>
    <n v="0.1"/>
    <n v="21.76"/>
    <n v="91.548000000000002"/>
    <n v="43.52"/>
    <n v="48.027999999999999"/>
    <n v="0.52462096386595003"/>
    <n v="2026"/>
    <s v="Q1"/>
    <n v="3"/>
    <x v="2"/>
  </r>
  <r>
    <n v="3880"/>
    <d v="2026-03-31T00:00:00"/>
    <n v="2026"/>
    <x v="0"/>
    <n v="3"/>
    <s v="Mar"/>
    <x v="1"/>
    <x v="12"/>
    <x v="1"/>
    <s v="Business"/>
    <x v="3"/>
    <s v="Compact Sleeping Bag"/>
    <n v="12"/>
    <n v="124.86"/>
    <n v="0.1"/>
    <n v="60.82"/>
    <n v="1348.4880000000001"/>
    <n v="729.84"/>
    <n v="618.64800000000002"/>
    <n v="0.45877160197198641"/>
    <n v="2026"/>
    <s v="Q1"/>
    <n v="3"/>
    <x v="2"/>
  </r>
  <r>
    <n v="422"/>
    <d v="2026-04-01T00:00:00"/>
    <n v="2026"/>
    <x v="1"/>
    <n v="4"/>
    <s v="Apr"/>
    <x v="3"/>
    <x v="4"/>
    <x v="0"/>
    <s v="Business"/>
    <x v="0"/>
    <s v="Commuter Helmet"/>
    <n v="1"/>
    <n v="81.760000000000005"/>
    <n v="0.1"/>
    <n v="42.78"/>
    <n v="73.584000000000003"/>
    <n v="42.78"/>
    <n v="30.804000000000002"/>
    <n v="0.4186236138290933"/>
    <n v="2026"/>
    <s v="Q2"/>
    <n v="4"/>
    <x v="3"/>
  </r>
  <r>
    <n v="495"/>
    <d v="2026-04-01T00:00:00"/>
    <n v="2026"/>
    <x v="1"/>
    <n v="4"/>
    <s v="Apr"/>
    <x v="1"/>
    <x v="14"/>
    <x v="2"/>
    <s v="Business"/>
    <x v="2"/>
    <s v="Carry-On Duffel"/>
    <n v="1"/>
    <n v="134.65"/>
    <n v="0"/>
    <n v="68.19"/>
    <n v="134.65"/>
    <n v="68.19"/>
    <n v="66.460000000000008"/>
    <n v="0.49357593761604163"/>
    <n v="2026"/>
    <s v="Q2"/>
    <n v="4"/>
    <x v="3"/>
  </r>
  <r>
    <n v="1517"/>
    <d v="2026-04-01T00:00:00"/>
    <n v="2026"/>
    <x v="1"/>
    <n v="4"/>
    <s v="Apr"/>
    <x v="2"/>
    <x v="16"/>
    <x v="0"/>
    <s v="Business"/>
    <x v="0"/>
    <s v="Compact Repair Kit"/>
    <n v="1"/>
    <n v="41.21"/>
    <n v="0"/>
    <n v="16.34"/>
    <n v="41.21"/>
    <n v="16.34"/>
    <n v="24.87"/>
    <n v="0.60349429750060668"/>
    <n v="2026"/>
    <s v="Q2"/>
    <n v="4"/>
    <x v="3"/>
  </r>
  <r>
    <n v="2391"/>
    <d v="2026-04-01T00:00:00"/>
    <n v="2026"/>
    <x v="1"/>
    <n v="4"/>
    <s v="Apr"/>
    <x v="1"/>
    <x v="12"/>
    <x v="0"/>
    <s v="Returning"/>
    <x v="4"/>
    <s v="Resistance Band Set"/>
    <n v="2"/>
    <n v="40.590000000000003"/>
    <n v="0"/>
    <n v="15.01"/>
    <n v="81.180000000000007"/>
    <n v="30.02"/>
    <n v="51.160000000000011"/>
    <n v="0.63020448386302053"/>
    <n v="2026"/>
    <s v="Q2"/>
    <n v="4"/>
    <x v="3"/>
  </r>
  <r>
    <n v="3809"/>
    <d v="2026-04-01T00:00:00"/>
    <n v="2026"/>
    <x v="1"/>
    <n v="4"/>
    <s v="Apr"/>
    <x v="0"/>
    <x v="15"/>
    <x v="0"/>
    <s v="New"/>
    <x v="3"/>
    <s v="Compact Sleeping Bag"/>
    <n v="3"/>
    <n v="124.08"/>
    <n v="0.05"/>
    <n v="62.41"/>
    <n v="353.62799999999999"/>
    <n v="187.23"/>
    <n v="166.398"/>
    <n v="0.47054531880959655"/>
    <n v="2026"/>
    <s v="Q2"/>
    <n v="4"/>
    <x v="3"/>
  </r>
  <r>
    <n v="3958"/>
    <d v="2026-04-01T00:00:00"/>
    <n v="2026"/>
    <x v="1"/>
    <n v="4"/>
    <s v="Apr"/>
    <x v="1"/>
    <x v="1"/>
    <x v="0"/>
    <s v="Returning"/>
    <x v="3"/>
    <s v="Compact Sleeping Bag"/>
    <n v="2"/>
    <n v="125.35"/>
    <n v="0.15"/>
    <n v="60.73"/>
    <n v="213.095"/>
    <n v="121.46"/>
    <n v="91.635000000000005"/>
    <n v="0.43001947488209485"/>
    <n v="2026"/>
    <s v="Q2"/>
    <n v="4"/>
    <x v="3"/>
  </r>
  <r>
    <n v="4418"/>
    <d v="2026-04-01T00:00:00"/>
    <n v="2026"/>
    <x v="1"/>
    <n v="4"/>
    <s v="Apr"/>
    <x v="1"/>
    <x v="14"/>
    <x v="3"/>
    <s v="New"/>
    <x v="4"/>
    <s v="Recovery Roller"/>
    <n v="3"/>
    <n v="36.090000000000003"/>
    <n v="0"/>
    <n v="14.03"/>
    <n v="108.27000000000001"/>
    <n v="42.089999999999996"/>
    <n v="66.180000000000007"/>
    <n v="0.61124965364366857"/>
    <n v="2026"/>
    <s v="Q2"/>
    <n v="4"/>
    <x v="3"/>
  </r>
  <r>
    <n v="4693"/>
    <d v="2026-04-01T00:00:00"/>
    <n v="2026"/>
    <x v="1"/>
    <n v="4"/>
    <s v="Apr"/>
    <x v="1"/>
    <x v="12"/>
    <x v="1"/>
    <s v="Business"/>
    <x v="1"/>
    <s v="Hiking Daypack 20L"/>
    <n v="15"/>
    <n v="94.33"/>
    <n v="0.1"/>
    <n v="44.38"/>
    <n v="1273.4550000000002"/>
    <n v="665.7"/>
    <n v="607.75500000000011"/>
    <n v="0.47724890161018652"/>
    <n v="2026"/>
    <s v="Q2"/>
    <n v="4"/>
    <x v="3"/>
  </r>
  <r>
    <n v="193"/>
    <d v="2026-04-02T00:00:00"/>
    <n v="2026"/>
    <x v="1"/>
    <n v="4"/>
    <s v="Apr"/>
    <x v="3"/>
    <x v="4"/>
    <x v="2"/>
    <s v="Returning"/>
    <x v="2"/>
    <s v="Insulated Bottle"/>
    <n v="1"/>
    <n v="35.6"/>
    <n v="0.1"/>
    <n v="13.39"/>
    <n v="32.04"/>
    <n v="13.39"/>
    <n v="18.649999999999999"/>
    <n v="0.58208489388264661"/>
    <n v="2026"/>
    <s v="Q2"/>
    <n v="4"/>
    <x v="3"/>
  </r>
  <r>
    <n v="2246"/>
    <d v="2026-04-02T00:00:00"/>
    <n v="2026"/>
    <x v="1"/>
    <n v="4"/>
    <s v="Apr"/>
    <x v="1"/>
    <x v="12"/>
    <x v="3"/>
    <s v="Returning"/>
    <x v="0"/>
    <s v="Trail Bike Light"/>
    <n v="1"/>
    <n v="50.17"/>
    <n v="0"/>
    <n v="21.95"/>
    <n v="50.17"/>
    <n v="21.95"/>
    <n v="28.220000000000002"/>
    <n v="0.56248754235598963"/>
    <n v="2026"/>
    <s v="Q2"/>
    <n v="4"/>
    <x v="3"/>
  </r>
  <r>
    <n v="2556"/>
    <d v="2026-04-02T00:00:00"/>
    <n v="2026"/>
    <x v="1"/>
    <n v="4"/>
    <s v="Apr"/>
    <x v="3"/>
    <x v="8"/>
    <x v="0"/>
    <s v="Returning"/>
    <x v="1"/>
    <s v="Trekking Poles"/>
    <n v="2"/>
    <n v="72.900000000000006"/>
    <n v="0"/>
    <n v="31.52"/>
    <n v="145.80000000000001"/>
    <n v="63.04"/>
    <n v="82.760000000000019"/>
    <n v="0.5676268861454048"/>
    <n v="2026"/>
    <s v="Q2"/>
    <n v="4"/>
    <x v="3"/>
  </r>
  <r>
    <n v="169"/>
    <d v="2026-04-03T00:00:00"/>
    <n v="2026"/>
    <x v="1"/>
    <n v="4"/>
    <s v="Apr"/>
    <x v="2"/>
    <x v="16"/>
    <x v="0"/>
    <s v="New"/>
    <x v="1"/>
    <s v="Hiking Daypack 20L"/>
    <n v="2"/>
    <n v="93.48"/>
    <n v="0"/>
    <n v="45.15"/>
    <n v="186.96"/>
    <n v="90.3"/>
    <n v="96.660000000000011"/>
    <n v="0.51700898587933253"/>
    <n v="2026"/>
    <s v="Q2"/>
    <n v="4"/>
    <x v="3"/>
  </r>
  <r>
    <n v="877"/>
    <d v="2026-04-03T00:00:00"/>
    <n v="2026"/>
    <x v="1"/>
    <n v="4"/>
    <s v="Apr"/>
    <x v="1"/>
    <x v="12"/>
    <x v="0"/>
    <s v="New"/>
    <x v="3"/>
    <s v="Compact Sleeping Bag"/>
    <n v="1"/>
    <n v="123.63"/>
    <n v="0"/>
    <n v="58.88"/>
    <n v="123.63"/>
    <n v="58.88"/>
    <n v="64.75"/>
    <n v="0.52374019250990866"/>
    <n v="2026"/>
    <s v="Q2"/>
    <n v="4"/>
    <x v="3"/>
  </r>
  <r>
    <n v="2023"/>
    <d v="2026-04-03T00:00:00"/>
    <n v="2026"/>
    <x v="1"/>
    <n v="4"/>
    <s v="Apr"/>
    <x v="1"/>
    <x v="12"/>
    <x v="0"/>
    <s v="New"/>
    <x v="2"/>
    <s v="Travel Backpack 35L"/>
    <n v="3"/>
    <n v="168.37"/>
    <n v="0"/>
    <n v="87.15"/>
    <n v="505.11"/>
    <n v="261.45000000000005"/>
    <n v="243.65999999999997"/>
    <n v="0.4823899744610084"/>
    <n v="2026"/>
    <s v="Q2"/>
    <n v="4"/>
    <x v="3"/>
  </r>
  <r>
    <n v="2548"/>
    <d v="2026-04-03T00:00:00"/>
    <n v="2026"/>
    <x v="1"/>
    <n v="4"/>
    <s v="Apr"/>
    <x v="0"/>
    <x v="9"/>
    <x v="3"/>
    <s v="New"/>
    <x v="0"/>
    <s v="Trail Bike Light"/>
    <n v="4"/>
    <n v="51.68"/>
    <n v="0.05"/>
    <n v="23.09"/>
    <n v="196.38399999999999"/>
    <n v="92.36"/>
    <n v="104.02399999999999"/>
    <n v="0.52969692031937421"/>
    <n v="2026"/>
    <s v="Q2"/>
    <n v="4"/>
    <x v="3"/>
  </r>
  <r>
    <n v="2602"/>
    <d v="2026-04-03T00:00:00"/>
    <n v="2026"/>
    <x v="1"/>
    <n v="4"/>
    <s v="Apr"/>
    <x v="1"/>
    <x v="12"/>
    <x v="3"/>
    <s v="New"/>
    <x v="0"/>
    <s v="Compact Repair Kit"/>
    <n v="1"/>
    <n v="40.159999999999997"/>
    <n v="0"/>
    <n v="16.77"/>
    <n v="40.159999999999997"/>
    <n v="16.77"/>
    <n v="23.389999999999997"/>
    <n v="0.58242031872509958"/>
    <n v="2026"/>
    <s v="Q2"/>
    <n v="4"/>
    <x v="3"/>
  </r>
  <r>
    <n v="3229"/>
    <d v="2026-04-03T00:00:00"/>
    <n v="2026"/>
    <x v="1"/>
    <n v="4"/>
    <s v="Apr"/>
    <x v="3"/>
    <x v="13"/>
    <x v="2"/>
    <s v="Returning"/>
    <x v="2"/>
    <s v="Insulated Bottle"/>
    <n v="3"/>
    <n v="36.17"/>
    <n v="0.1"/>
    <n v="13.65"/>
    <n v="97.659000000000006"/>
    <n v="40.950000000000003"/>
    <n v="56.709000000000003"/>
    <n v="0.58068380794396834"/>
    <n v="2026"/>
    <s v="Q2"/>
    <n v="4"/>
    <x v="3"/>
  </r>
  <r>
    <n v="3261"/>
    <d v="2026-04-03T00:00:00"/>
    <n v="2026"/>
    <x v="1"/>
    <n v="4"/>
    <s v="Apr"/>
    <x v="2"/>
    <x v="10"/>
    <x v="0"/>
    <s v="New"/>
    <x v="2"/>
    <s v="Carry-On Duffel"/>
    <n v="4"/>
    <n v="130.55000000000001"/>
    <n v="0"/>
    <n v="67.66"/>
    <n v="522.20000000000005"/>
    <n v="270.64"/>
    <n v="251.56000000000006"/>
    <n v="0.48173113749521262"/>
    <n v="2026"/>
    <s v="Q2"/>
    <n v="4"/>
    <x v="3"/>
  </r>
  <r>
    <n v="3621"/>
    <d v="2026-04-03T00:00:00"/>
    <n v="2026"/>
    <x v="1"/>
    <n v="4"/>
    <s v="Apr"/>
    <x v="3"/>
    <x v="8"/>
    <x v="0"/>
    <s v="New"/>
    <x v="0"/>
    <s v="Cycling Pack 12L"/>
    <n v="2"/>
    <n v="102.63"/>
    <n v="0"/>
    <n v="50.19"/>
    <n v="205.26"/>
    <n v="100.38"/>
    <n v="104.88"/>
    <n v="0.51096170710318622"/>
    <n v="2026"/>
    <s v="Q2"/>
    <n v="4"/>
    <x v="3"/>
  </r>
  <r>
    <n v="4681"/>
    <d v="2026-04-03T00:00:00"/>
    <n v="2026"/>
    <x v="1"/>
    <n v="4"/>
    <s v="Apr"/>
    <x v="3"/>
    <x v="13"/>
    <x v="3"/>
    <s v="Returning"/>
    <x v="0"/>
    <s v="Commuter Helmet"/>
    <n v="6"/>
    <n v="81.239999999999995"/>
    <n v="0"/>
    <n v="43.28"/>
    <n v="487.43999999999994"/>
    <n v="259.68"/>
    <n v="227.75999999999993"/>
    <n v="0.46725750861644505"/>
    <n v="2026"/>
    <s v="Q2"/>
    <n v="4"/>
    <x v="3"/>
  </r>
  <r>
    <n v="4954"/>
    <d v="2026-04-03T00:00:00"/>
    <n v="2026"/>
    <x v="1"/>
    <n v="4"/>
    <s v="Apr"/>
    <x v="3"/>
    <x v="8"/>
    <x v="0"/>
    <s v="New"/>
    <x v="1"/>
    <s v="Trekking Poles"/>
    <n v="3"/>
    <n v="72.11"/>
    <n v="0.05"/>
    <n v="31.63"/>
    <n v="205.51349999999996"/>
    <n v="94.89"/>
    <n v="110.62349999999996"/>
    <n v="0.5382785072513484"/>
    <n v="2026"/>
    <s v="Q2"/>
    <n v="4"/>
    <x v="3"/>
  </r>
  <r>
    <n v="1153"/>
    <d v="2026-04-04T00:00:00"/>
    <n v="2026"/>
    <x v="1"/>
    <n v="4"/>
    <s v="Apr"/>
    <x v="2"/>
    <x v="16"/>
    <x v="2"/>
    <s v="New"/>
    <x v="1"/>
    <s v="Hiking Daypack 20L"/>
    <n v="4"/>
    <n v="90.15"/>
    <n v="0"/>
    <n v="44.9"/>
    <n v="360.6"/>
    <n v="179.6"/>
    <n v="181.00000000000003"/>
    <n v="0.50194120909595119"/>
    <n v="2026"/>
    <s v="Q2"/>
    <n v="4"/>
    <x v="3"/>
  </r>
  <r>
    <n v="1383"/>
    <d v="2026-04-04T00:00:00"/>
    <n v="2026"/>
    <x v="1"/>
    <n v="4"/>
    <s v="Apr"/>
    <x v="3"/>
    <x v="4"/>
    <x v="2"/>
    <s v="Returning"/>
    <x v="0"/>
    <s v="Trail Bike Light"/>
    <n v="1"/>
    <n v="50.7"/>
    <n v="0.05"/>
    <n v="21.85"/>
    <n v="48.164999999999999"/>
    <n v="21.85"/>
    <n v="26.314999999999998"/>
    <n v="0.54635108481262329"/>
    <n v="2026"/>
    <s v="Q2"/>
    <n v="4"/>
    <x v="3"/>
  </r>
  <r>
    <n v="2583"/>
    <d v="2026-04-04T00:00:00"/>
    <n v="2026"/>
    <x v="1"/>
    <n v="4"/>
    <s v="Apr"/>
    <x v="0"/>
    <x v="0"/>
    <x v="0"/>
    <s v="Returning"/>
    <x v="4"/>
    <s v="Resistance Band Set"/>
    <n v="1"/>
    <n v="41.13"/>
    <n v="0"/>
    <n v="15.04"/>
    <n v="41.13"/>
    <n v="15.04"/>
    <n v="26.090000000000003"/>
    <n v="0.63433017262338931"/>
    <n v="2026"/>
    <s v="Q2"/>
    <n v="4"/>
    <x v="3"/>
  </r>
  <r>
    <n v="4074"/>
    <d v="2026-04-04T00:00:00"/>
    <n v="2026"/>
    <x v="1"/>
    <n v="4"/>
    <s v="Apr"/>
    <x v="1"/>
    <x v="1"/>
    <x v="2"/>
    <s v="Returning"/>
    <x v="3"/>
    <s v="Compact Sleeping Bag"/>
    <n v="1"/>
    <n v="121.66"/>
    <n v="0"/>
    <n v="61.37"/>
    <n v="121.66"/>
    <n v="61.37"/>
    <n v="60.29"/>
    <n v="0.49556140062469178"/>
    <n v="2026"/>
    <s v="Q2"/>
    <n v="4"/>
    <x v="3"/>
  </r>
  <r>
    <n v="4301"/>
    <d v="2026-04-04T00:00:00"/>
    <n v="2026"/>
    <x v="1"/>
    <n v="4"/>
    <s v="Apr"/>
    <x v="2"/>
    <x v="16"/>
    <x v="2"/>
    <s v="New"/>
    <x v="4"/>
    <s v="Weighted Vest"/>
    <n v="1"/>
    <n v="122.77"/>
    <n v="0.1"/>
    <n v="70.59"/>
    <n v="110.49299999999999"/>
    <n v="70.59"/>
    <n v="39.902999999999992"/>
    <n v="0.36113599956558329"/>
    <n v="2026"/>
    <s v="Q2"/>
    <n v="4"/>
    <x v="3"/>
  </r>
  <r>
    <n v="4692"/>
    <d v="2026-04-04T00:00:00"/>
    <n v="2026"/>
    <x v="1"/>
    <n v="4"/>
    <s v="Apr"/>
    <x v="3"/>
    <x v="13"/>
    <x v="0"/>
    <s v="Returning"/>
    <x v="0"/>
    <s v="Trail Bike Light"/>
    <n v="1"/>
    <n v="49.96"/>
    <n v="0"/>
    <n v="22.13"/>
    <n v="49.96"/>
    <n v="22.13"/>
    <n v="27.830000000000002"/>
    <n v="0.55704563650920735"/>
    <n v="2026"/>
    <s v="Q2"/>
    <n v="4"/>
    <x v="3"/>
  </r>
  <r>
    <n v="1951"/>
    <d v="2026-04-05T00:00:00"/>
    <n v="2026"/>
    <x v="1"/>
    <n v="4"/>
    <s v="Apr"/>
    <x v="3"/>
    <x v="8"/>
    <x v="3"/>
    <s v="Returning"/>
    <x v="1"/>
    <s v="Summit Backpack 45L"/>
    <n v="2"/>
    <n v="155.13"/>
    <n v="0.15"/>
    <n v="80.959999999999994"/>
    <n v="263.721"/>
    <n v="161.91999999999999"/>
    <n v="101.80100000000002"/>
    <n v="0.38601779911345707"/>
    <n v="2026"/>
    <s v="Q2"/>
    <n v="4"/>
    <x v="3"/>
  </r>
  <r>
    <n v="2111"/>
    <d v="2026-04-05T00:00:00"/>
    <n v="2026"/>
    <x v="1"/>
    <n v="4"/>
    <s v="Apr"/>
    <x v="3"/>
    <x v="13"/>
    <x v="0"/>
    <s v="New"/>
    <x v="1"/>
    <s v="Trekking Poles"/>
    <n v="3"/>
    <n v="69.83"/>
    <n v="0.05"/>
    <n v="31.53"/>
    <n v="199.0155"/>
    <n v="94.59"/>
    <n v="104.4255"/>
    <n v="0.52471038687941396"/>
    <n v="2026"/>
    <s v="Q2"/>
    <n v="4"/>
    <x v="3"/>
  </r>
  <r>
    <n v="2933"/>
    <d v="2026-04-05T00:00:00"/>
    <n v="2026"/>
    <x v="1"/>
    <n v="4"/>
    <s v="Apr"/>
    <x v="1"/>
    <x v="6"/>
    <x v="2"/>
    <s v="Returning"/>
    <x v="2"/>
    <s v="Insulated Bottle"/>
    <n v="1"/>
    <n v="35.4"/>
    <n v="0"/>
    <n v="13.37"/>
    <n v="35.4"/>
    <n v="13.37"/>
    <n v="22.03"/>
    <n v="0.62231638418079105"/>
    <n v="2026"/>
    <s v="Q2"/>
    <n v="4"/>
    <x v="3"/>
  </r>
  <r>
    <n v="3263"/>
    <d v="2026-04-05T00:00:00"/>
    <n v="2026"/>
    <x v="1"/>
    <n v="4"/>
    <s v="Apr"/>
    <x v="3"/>
    <x v="7"/>
    <x v="0"/>
    <s v="New"/>
    <x v="4"/>
    <s v="Training Mat"/>
    <n v="1"/>
    <n v="51.75"/>
    <n v="0.1"/>
    <n v="22.1"/>
    <n v="46.575000000000003"/>
    <n v="22.1"/>
    <n v="24.475000000000001"/>
    <n v="0.52549651100375738"/>
    <n v="2026"/>
    <s v="Q2"/>
    <n v="4"/>
    <x v="3"/>
  </r>
  <r>
    <n v="4764"/>
    <d v="2026-04-05T00:00:00"/>
    <n v="2026"/>
    <x v="1"/>
    <n v="4"/>
    <s v="Apr"/>
    <x v="3"/>
    <x v="13"/>
    <x v="3"/>
    <s v="New"/>
    <x v="0"/>
    <s v="Compact Repair Kit"/>
    <n v="6"/>
    <n v="39.6"/>
    <n v="0.15"/>
    <n v="17.010000000000002"/>
    <n v="201.96"/>
    <n v="102.06"/>
    <n v="99.9"/>
    <n v="0.49465240641711233"/>
    <n v="2026"/>
    <s v="Q2"/>
    <n v="4"/>
    <x v="3"/>
  </r>
  <r>
    <n v="28"/>
    <d v="2026-04-06T00:00:00"/>
    <n v="2026"/>
    <x v="1"/>
    <n v="4"/>
    <s v="Apr"/>
    <x v="1"/>
    <x v="6"/>
    <x v="2"/>
    <s v="New"/>
    <x v="4"/>
    <s v="Weighted Vest"/>
    <n v="2"/>
    <n v="125.94"/>
    <n v="0.05"/>
    <n v="70.94"/>
    <n v="239.28599999999997"/>
    <n v="141.88"/>
    <n v="97.405999999999977"/>
    <n v="0.40706936469329585"/>
    <n v="2026"/>
    <s v="Q2"/>
    <n v="4"/>
    <x v="3"/>
  </r>
  <r>
    <n v="581"/>
    <d v="2026-04-06T00:00:00"/>
    <n v="2026"/>
    <x v="1"/>
    <n v="4"/>
    <s v="Apr"/>
    <x v="1"/>
    <x v="1"/>
    <x v="0"/>
    <s v="Returning"/>
    <x v="3"/>
    <s v="Compact Sleeping Bag"/>
    <n v="3"/>
    <n v="124.67"/>
    <n v="0"/>
    <n v="61.46"/>
    <n v="374.01"/>
    <n v="184.38"/>
    <n v="189.63"/>
    <n v="0.50701852891633914"/>
    <n v="2026"/>
    <s v="Q2"/>
    <n v="4"/>
    <x v="3"/>
  </r>
  <r>
    <n v="643"/>
    <d v="2026-04-06T00:00:00"/>
    <n v="2026"/>
    <x v="1"/>
    <n v="4"/>
    <s v="Apr"/>
    <x v="3"/>
    <x v="8"/>
    <x v="0"/>
    <s v="Returning"/>
    <x v="1"/>
    <s v="Trekking Poles"/>
    <n v="2"/>
    <n v="72.260000000000005"/>
    <n v="0"/>
    <n v="33.21"/>
    <n v="144.52000000000001"/>
    <n v="66.42"/>
    <n v="78.100000000000009"/>
    <n v="0.54040963188486024"/>
    <n v="2026"/>
    <s v="Q2"/>
    <n v="4"/>
    <x v="3"/>
  </r>
  <r>
    <n v="1907"/>
    <d v="2026-04-06T00:00:00"/>
    <n v="2026"/>
    <x v="1"/>
    <n v="4"/>
    <s v="Apr"/>
    <x v="1"/>
    <x v="12"/>
    <x v="1"/>
    <s v="Business"/>
    <x v="0"/>
    <s v="Trail Bike Light"/>
    <n v="10"/>
    <n v="50.64"/>
    <n v="0.2"/>
    <n v="22.99"/>
    <n v="405.12"/>
    <n v="229.89999999999998"/>
    <n v="175.22000000000003"/>
    <n v="0.43251382306477099"/>
    <n v="2026"/>
    <s v="Q2"/>
    <n v="4"/>
    <x v="3"/>
  </r>
  <r>
    <n v="1950"/>
    <d v="2026-04-06T00:00:00"/>
    <n v="2026"/>
    <x v="1"/>
    <n v="4"/>
    <s v="Apr"/>
    <x v="0"/>
    <x v="9"/>
    <x v="0"/>
    <s v="New"/>
    <x v="1"/>
    <s v="Trekking Poles"/>
    <n v="1"/>
    <n v="73"/>
    <n v="0"/>
    <n v="32.4"/>
    <n v="73"/>
    <n v="32.4"/>
    <n v="40.6"/>
    <n v="0.55616438356164388"/>
    <n v="2026"/>
    <s v="Q2"/>
    <n v="4"/>
    <x v="3"/>
  </r>
  <r>
    <n v="2443"/>
    <d v="2026-04-06T00:00:00"/>
    <n v="2026"/>
    <x v="1"/>
    <n v="4"/>
    <s v="Apr"/>
    <x v="0"/>
    <x v="15"/>
    <x v="0"/>
    <s v="Returning"/>
    <x v="2"/>
    <s v="Insulated Bottle"/>
    <n v="1"/>
    <n v="35.700000000000003"/>
    <n v="0"/>
    <n v="13.8"/>
    <n v="35.700000000000003"/>
    <n v="13.8"/>
    <n v="21.900000000000002"/>
    <n v="0.61344537815126055"/>
    <n v="2026"/>
    <s v="Q2"/>
    <n v="4"/>
    <x v="3"/>
  </r>
  <r>
    <n v="2480"/>
    <d v="2026-04-06T00:00:00"/>
    <n v="2026"/>
    <x v="1"/>
    <n v="4"/>
    <s v="Apr"/>
    <x v="2"/>
    <x v="16"/>
    <x v="1"/>
    <s v="New"/>
    <x v="1"/>
    <s v="Summit Backpack 45L"/>
    <n v="8"/>
    <n v="152.41999999999999"/>
    <n v="0.05"/>
    <n v="80.11"/>
    <n v="1158.3919999999998"/>
    <n v="640.88"/>
    <n v="517.51199999999983"/>
    <n v="0.44675032286134564"/>
    <n v="2026"/>
    <s v="Q2"/>
    <n v="4"/>
    <x v="3"/>
  </r>
  <r>
    <n v="2515"/>
    <d v="2026-04-06T00:00:00"/>
    <n v="2026"/>
    <x v="1"/>
    <n v="4"/>
    <s v="Apr"/>
    <x v="3"/>
    <x v="8"/>
    <x v="0"/>
    <s v="Returning"/>
    <x v="0"/>
    <s v="Commuter Helmet"/>
    <n v="1"/>
    <n v="81.78"/>
    <n v="0"/>
    <n v="42.82"/>
    <n v="81.78"/>
    <n v="42.82"/>
    <n v="38.96"/>
    <n v="0.47640009782342874"/>
    <n v="2026"/>
    <s v="Q2"/>
    <n v="4"/>
    <x v="3"/>
  </r>
  <r>
    <n v="2829"/>
    <d v="2026-04-06T00:00:00"/>
    <n v="2026"/>
    <x v="1"/>
    <n v="4"/>
    <s v="Apr"/>
    <x v="1"/>
    <x v="6"/>
    <x v="0"/>
    <s v="Business"/>
    <x v="0"/>
    <s v="Cycling Pack 12L"/>
    <n v="6"/>
    <n v="102.59"/>
    <n v="0.1"/>
    <n v="49.6"/>
    <n v="553.98599999999999"/>
    <n v="297.60000000000002"/>
    <n v="256.38599999999997"/>
    <n v="0.46280230908362302"/>
    <n v="2026"/>
    <s v="Q2"/>
    <n v="4"/>
    <x v="3"/>
  </r>
  <r>
    <n v="4086"/>
    <d v="2026-04-06T00:00:00"/>
    <n v="2026"/>
    <x v="1"/>
    <n v="4"/>
    <s v="Apr"/>
    <x v="3"/>
    <x v="8"/>
    <x v="2"/>
    <s v="Returning"/>
    <x v="1"/>
    <s v="Summit Backpack 45L"/>
    <n v="2"/>
    <n v="152.44"/>
    <n v="0.15"/>
    <n v="76.680000000000007"/>
    <n v="259.14799999999997"/>
    <n v="153.36000000000001"/>
    <n v="105.78799999999995"/>
    <n v="0.4082146109559015"/>
    <n v="2026"/>
    <s v="Q2"/>
    <n v="4"/>
    <x v="3"/>
  </r>
  <r>
    <n v="4512"/>
    <d v="2026-04-06T00:00:00"/>
    <n v="2026"/>
    <x v="1"/>
    <n v="4"/>
    <s v="Apr"/>
    <x v="1"/>
    <x v="1"/>
    <x v="0"/>
    <s v="New"/>
    <x v="2"/>
    <s v="Carry-On Duffel"/>
    <n v="6"/>
    <n v="136.29"/>
    <n v="0"/>
    <n v="68.209999999999994"/>
    <n v="817.74"/>
    <n v="409.26"/>
    <n v="408.48"/>
    <n v="0.49952307579426225"/>
    <n v="2026"/>
    <s v="Q2"/>
    <n v="4"/>
    <x v="3"/>
  </r>
  <r>
    <n v="4837"/>
    <d v="2026-04-06T00:00:00"/>
    <n v="2026"/>
    <x v="1"/>
    <n v="4"/>
    <s v="Apr"/>
    <x v="0"/>
    <x v="9"/>
    <x v="1"/>
    <s v="Business"/>
    <x v="1"/>
    <s v="Summit Backpack 45L"/>
    <n v="4"/>
    <n v="157.51"/>
    <n v="0.2"/>
    <n v="79.209999999999994"/>
    <n v="504.03199999999998"/>
    <n v="316.83999999999997"/>
    <n v="187.19200000000001"/>
    <n v="0.37138911815122855"/>
    <n v="2026"/>
    <s v="Q2"/>
    <n v="4"/>
    <x v="3"/>
  </r>
  <r>
    <n v="1580"/>
    <d v="2026-04-07T00:00:00"/>
    <n v="2026"/>
    <x v="1"/>
    <n v="4"/>
    <s v="Apr"/>
    <x v="2"/>
    <x v="3"/>
    <x v="0"/>
    <s v="New"/>
    <x v="3"/>
    <s v="Compact Sleeping Bag"/>
    <n v="2"/>
    <n v="120.5"/>
    <n v="0"/>
    <n v="61.42"/>
    <n v="241"/>
    <n v="122.84"/>
    <n v="118.16"/>
    <n v="0.49029045643153524"/>
    <n v="2026"/>
    <s v="Q2"/>
    <n v="4"/>
    <x v="3"/>
  </r>
  <r>
    <n v="1962"/>
    <d v="2026-04-07T00:00:00"/>
    <n v="2026"/>
    <x v="1"/>
    <n v="4"/>
    <s v="Apr"/>
    <x v="0"/>
    <x v="0"/>
    <x v="0"/>
    <s v="Returning"/>
    <x v="1"/>
    <s v="Summit Backpack 45L"/>
    <n v="3"/>
    <n v="152.62"/>
    <n v="0.05"/>
    <n v="77.75"/>
    <n v="434.96699999999998"/>
    <n v="233.25"/>
    <n v="201.71699999999998"/>
    <n v="0.46375242259757637"/>
    <n v="2026"/>
    <s v="Q2"/>
    <n v="4"/>
    <x v="3"/>
  </r>
  <r>
    <n v="2381"/>
    <d v="2026-04-07T00:00:00"/>
    <n v="2026"/>
    <x v="1"/>
    <n v="4"/>
    <s v="Apr"/>
    <x v="1"/>
    <x v="11"/>
    <x v="0"/>
    <s v="Returning"/>
    <x v="2"/>
    <s v="Carry-On Duffel"/>
    <n v="2"/>
    <n v="134.16"/>
    <n v="0.05"/>
    <n v="67.08"/>
    <n v="254.90399999999997"/>
    <n v="134.16"/>
    <n v="120.74399999999997"/>
    <n v="0.47368421052631576"/>
    <n v="2026"/>
    <s v="Q2"/>
    <n v="4"/>
    <x v="3"/>
  </r>
  <r>
    <n v="2655"/>
    <d v="2026-04-07T00:00:00"/>
    <n v="2026"/>
    <x v="1"/>
    <n v="4"/>
    <s v="Apr"/>
    <x v="3"/>
    <x v="13"/>
    <x v="2"/>
    <s v="Business"/>
    <x v="0"/>
    <s v="Cycling Pack 12L"/>
    <n v="1"/>
    <n v="101.13"/>
    <n v="0"/>
    <n v="50.8"/>
    <n v="101.13"/>
    <n v="50.8"/>
    <n v="50.33"/>
    <n v="0.49767625828141998"/>
    <n v="2026"/>
    <s v="Q2"/>
    <n v="4"/>
    <x v="3"/>
  </r>
  <r>
    <n v="2944"/>
    <d v="2026-04-07T00:00:00"/>
    <n v="2026"/>
    <x v="1"/>
    <n v="4"/>
    <s v="Apr"/>
    <x v="1"/>
    <x v="14"/>
    <x v="2"/>
    <s v="New"/>
    <x v="4"/>
    <s v="Training Mat"/>
    <n v="1"/>
    <n v="51.36"/>
    <n v="0"/>
    <n v="22.21"/>
    <n v="51.36"/>
    <n v="22.21"/>
    <n v="29.15"/>
    <n v="0.56756230529595009"/>
    <n v="2026"/>
    <s v="Q2"/>
    <n v="4"/>
    <x v="3"/>
  </r>
  <r>
    <n v="4756"/>
    <d v="2026-04-07T00:00:00"/>
    <n v="2026"/>
    <x v="1"/>
    <n v="4"/>
    <s v="Apr"/>
    <x v="2"/>
    <x v="16"/>
    <x v="0"/>
    <s v="Business"/>
    <x v="1"/>
    <s v="Summit Backpack 45L"/>
    <n v="5"/>
    <n v="151.88"/>
    <n v="0"/>
    <n v="80.56"/>
    <n v="759.4"/>
    <n v="402.8"/>
    <n v="356.59999999999997"/>
    <n v="0.46958124835396364"/>
    <n v="2026"/>
    <s v="Q2"/>
    <n v="4"/>
    <x v="3"/>
  </r>
  <r>
    <n v="52"/>
    <d v="2026-04-08T00:00:00"/>
    <n v="2026"/>
    <x v="1"/>
    <n v="4"/>
    <s v="Apr"/>
    <x v="1"/>
    <x v="12"/>
    <x v="0"/>
    <s v="New"/>
    <x v="2"/>
    <s v="Carry-On Duffel"/>
    <n v="2"/>
    <n v="133.59"/>
    <n v="0"/>
    <n v="66.83"/>
    <n v="267.18"/>
    <n v="133.66"/>
    <n v="133.52000000000001"/>
    <n v="0.49973800434164234"/>
    <n v="2026"/>
    <s v="Q2"/>
    <n v="4"/>
    <x v="3"/>
  </r>
  <r>
    <n v="556"/>
    <d v="2026-04-08T00:00:00"/>
    <n v="2026"/>
    <x v="1"/>
    <n v="4"/>
    <s v="Apr"/>
    <x v="3"/>
    <x v="8"/>
    <x v="0"/>
    <s v="New"/>
    <x v="3"/>
    <s v="Compact Sleeping Bag"/>
    <n v="2"/>
    <n v="124.39"/>
    <n v="0"/>
    <n v="61.27"/>
    <n v="248.78"/>
    <n v="122.54"/>
    <n v="126.24"/>
    <n v="0.50743628909076288"/>
    <n v="2026"/>
    <s v="Q2"/>
    <n v="4"/>
    <x v="3"/>
  </r>
  <r>
    <n v="1233"/>
    <d v="2026-04-08T00:00:00"/>
    <n v="2026"/>
    <x v="1"/>
    <n v="4"/>
    <s v="Apr"/>
    <x v="0"/>
    <x v="15"/>
    <x v="0"/>
    <s v="New"/>
    <x v="0"/>
    <s v="Trail Bike Light"/>
    <n v="5"/>
    <n v="50.22"/>
    <n v="0.1"/>
    <n v="22.31"/>
    <n v="225.99"/>
    <n v="111.55"/>
    <n v="114.44000000000001"/>
    <n v="0.50639408823399268"/>
    <n v="2026"/>
    <s v="Q2"/>
    <n v="4"/>
    <x v="3"/>
  </r>
  <r>
    <n v="1492"/>
    <d v="2026-04-08T00:00:00"/>
    <n v="2026"/>
    <x v="1"/>
    <n v="4"/>
    <s v="Apr"/>
    <x v="1"/>
    <x v="14"/>
    <x v="0"/>
    <s v="Returning"/>
    <x v="0"/>
    <s v="Compact Repair Kit"/>
    <n v="2"/>
    <n v="41.08"/>
    <n v="0"/>
    <n v="16.79"/>
    <n v="82.16"/>
    <n v="33.58"/>
    <n v="48.58"/>
    <n v="0.59128529698149956"/>
    <n v="2026"/>
    <s v="Q2"/>
    <n v="4"/>
    <x v="3"/>
  </r>
  <r>
    <n v="1619"/>
    <d v="2026-04-08T00:00:00"/>
    <n v="2026"/>
    <x v="1"/>
    <n v="4"/>
    <s v="Apr"/>
    <x v="3"/>
    <x v="8"/>
    <x v="2"/>
    <s v="New"/>
    <x v="2"/>
    <s v="Packing Cube Set"/>
    <n v="5"/>
    <n v="46.11"/>
    <n v="0"/>
    <n v="18.88"/>
    <n v="230.55"/>
    <n v="94.399999999999991"/>
    <n v="136.15000000000003"/>
    <n v="0.5905443504662764"/>
    <n v="2026"/>
    <s v="Q2"/>
    <n v="4"/>
    <x v="3"/>
  </r>
  <r>
    <n v="1631"/>
    <d v="2026-04-08T00:00:00"/>
    <n v="2026"/>
    <x v="1"/>
    <n v="4"/>
    <s v="Apr"/>
    <x v="3"/>
    <x v="8"/>
    <x v="0"/>
    <s v="Returning"/>
    <x v="2"/>
    <s v="Packing Cube Set"/>
    <n v="1"/>
    <n v="45.54"/>
    <n v="0"/>
    <n v="18.36"/>
    <n v="45.54"/>
    <n v="18.36"/>
    <n v="27.18"/>
    <n v="0.59683794466403162"/>
    <n v="2026"/>
    <s v="Q2"/>
    <n v="4"/>
    <x v="3"/>
  </r>
  <r>
    <n v="1844"/>
    <d v="2026-04-08T00:00:00"/>
    <n v="2026"/>
    <x v="1"/>
    <n v="4"/>
    <s v="Apr"/>
    <x v="1"/>
    <x v="14"/>
    <x v="2"/>
    <s v="New"/>
    <x v="4"/>
    <s v="Recovery Roller"/>
    <n v="2"/>
    <n v="37.1"/>
    <n v="0.1"/>
    <n v="14.17"/>
    <n v="66.78"/>
    <n v="28.34"/>
    <n v="38.44"/>
    <n v="0.57562144354597178"/>
    <n v="2026"/>
    <s v="Q2"/>
    <n v="4"/>
    <x v="3"/>
  </r>
  <r>
    <n v="4246"/>
    <d v="2026-04-08T00:00:00"/>
    <n v="2026"/>
    <x v="1"/>
    <n v="4"/>
    <s v="Apr"/>
    <x v="3"/>
    <x v="8"/>
    <x v="1"/>
    <s v="Business"/>
    <x v="1"/>
    <s v="Summit Backpack 45L"/>
    <n v="5"/>
    <n v="156.57"/>
    <n v="0.15"/>
    <n v="80.849999999999994"/>
    <n v="665.4224999999999"/>
    <n v="404.25"/>
    <n v="261.1724999999999"/>
    <n v="0.39249123677062309"/>
    <n v="2026"/>
    <s v="Q2"/>
    <n v="4"/>
    <x v="3"/>
  </r>
  <r>
    <n v="5139"/>
    <d v="2026-04-08T00:00:00"/>
    <n v="2026"/>
    <x v="1"/>
    <n v="4"/>
    <s v="Apr"/>
    <x v="0"/>
    <x v="15"/>
    <x v="0"/>
    <s v="Returning"/>
    <x v="4"/>
    <s v="Training Mat"/>
    <n v="2"/>
    <n v="51.4"/>
    <n v="0"/>
    <n v="21.99"/>
    <n v="102.8"/>
    <n v="43.98"/>
    <n v="58.82"/>
    <n v="0.57217898832684821"/>
    <n v="2026"/>
    <s v="Q2"/>
    <n v="4"/>
    <x v="3"/>
  </r>
  <r>
    <n v="186"/>
    <d v="2026-04-09T00:00:00"/>
    <n v="2026"/>
    <x v="1"/>
    <n v="4"/>
    <s v="Apr"/>
    <x v="0"/>
    <x v="0"/>
    <x v="0"/>
    <s v="New"/>
    <x v="2"/>
    <s v="Packing Cube Set"/>
    <n v="2"/>
    <n v="46.42"/>
    <n v="0.1"/>
    <n v="18.73"/>
    <n v="83.556000000000012"/>
    <n v="37.46"/>
    <n v="46.096000000000011"/>
    <n v="0.55167791660682663"/>
    <n v="2026"/>
    <s v="Q2"/>
    <n v="4"/>
    <x v="3"/>
  </r>
  <r>
    <n v="1742"/>
    <d v="2026-04-09T00:00:00"/>
    <n v="2026"/>
    <x v="1"/>
    <n v="4"/>
    <s v="Apr"/>
    <x v="3"/>
    <x v="4"/>
    <x v="3"/>
    <s v="Returning"/>
    <x v="3"/>
    <s v="Compact Sleeping Bag"/>
    <n v="2"/>
    <n v="120.75"/>
    <n v="0.05"/>
    <n v="60.31"/>
    <n v="229.42499999999998"/>
    <n v="120.62"/>
    <n v="108.80499999999998"/>
    <n v="0.47425084450256066"/>
    <n v="2026"/>
    <s v="Q2"/>
    <n v="4"/>
    <x v="3"/>
  </r>
  <r>
    <n v="3189"/>
    <d v="2026-04-09T00:00:00"/>
    <n v="2026"/>
    <x v="1"/>
    <n v="4"/>
    <s v="Apr"/>
    <x v="1"/>
    <x v="11"/>
    <x v="1"/>
    <s v="Business"/>
    <x v="1"/>
    <s v="Summit Backpack 45L"/>
    <n v="6"/>
    <n v="157.38999999999999"/>
    <n v="0.05"/>
    <n v="79.239999999999995"/>
    <n v="897.12299999999993"/>
    <n v="475.43999999999994"/>
    <n v="421.68299999999999"/>
    <n v="0.47003922539049831"/>
    <n v="2026"/>
    <s v="Q2"/>
    <n v="4"/>
    <x v="3"/>
  </r>
  <r>
    <n v="3747"/>
    <d v="2026-04-09T00:00:00"/>
    <n v="2026"/>
    <x v="1"/>
    <n v="4"/>
    <s v="Apr"/>
    <x v="3"/>
    <x v="7"/>
    <x v="2"/>
    <s v="Returning"/>
    <x v="3"/>
    <s v="Compact Sleeping Bag"/>
    <n v="2"/>
    <n v="122.36"/>
    <n v="0.05"/>
    <n v="59.06"/>
    <n v="232.48399999999998"/>
    <n v="118.12"/>
    <n v="114.36399999999998"/>
    <n v="0.49192202474148755"/>
    <n v="2026"/>
    <s v="Q2"/>
    <n v="4"/>
    <x v="3"/>
  </r>
  <r>
    <n v="3782"/>
    <d v="2026-04-09T00:00:00"/>
    <n v="2026"/>
    <x v="1"/>
    <n v="4"/>
    <s v="Apr"/>
    <x v="0"/>
    <x v="0"/>
    <x v="2"/>
    <s v="Returning"/>
    <x v="4"/>
    <s v="Resistance Band Set"/>
    <n v="2"/>
    <n v="39.68"/>
    <n v="0.05"/>
    <n v="14.98"/>
    <n v="75.391999999999996"/>
    <n v="29.96"/>
    <n v="45.431999999999995"/>
    <n v="0.60261035653650252"/>
    <n v="2026"/>
    <s v="Q2"/>
    <n v="4"/>
    <x v="3"/>
  </r>
  <r>
    <n v="4344"/>
    <d v="2026-04-09T00:00:00"/>
    <n v="2026"/>
    <x v="1"/>
    <n v="4"/>
    <s v="Apr"/>
    <x v="2"/>
    <x v="5"/>
    <x v="2"/>
    <s v="Business"/>
    <x v="3"/>
    <s v="Compact Sleeping Bag"/>
    <n v="3"/>
    <n v="121.56"/>
    <n v="0.15"/>
    <n v="61.31"/>
    <n v="309.97800000000001"/>
    <n v="183.93"/>
    <n v="126.048"/>
    <n v="0.40663530960261696"/>
    <n v="2026"/>
    <s v="Q2"/>
    <n v="4"/>
    <x v="3"/>
  </r>
  <r>
    <n v="4901"/>
    <d v="2026-04-09T00:00:00"/>
    <n v="2026"/>
    <x v="1"/>
    <n v="4"/>
    <s v="Apr"/>
    <x v="0"/>
    <x v="0"/>
    <x v="3"/>
    <s v="New"/>
    <x v="0"/>
    <s v="Commuter Helmet"/>
    <n v="1"/>
    <n v="80.19"/>
    <n v="0.1"/>
    <n v="42.15"/>
    <n v="72.171000000000006"/>
    <n v="42.15"/>
    <n v="30.021000000000008"/>
    <n v="0.4159704036247247"/>
    <n v="2026"/>
    <s v="Q2"/>
    <n v="4"/>
    <x v="3"/>
  </r>
  <r>
    <n v="4969"/>
    <d v="2026-04-09T00:00:00"/>
    <n v="2026"/>
    <x v="1"/>
    <n v="4"/>
    <s v="Apr"/>
    <x v="3"/>
    <x v="7"/>
    <x v="3"/>
    <s v="Business"/>
    <x v="0"/>
    <s v="Commuter Helmet"/>
    <n v="2"/>
    <n v="81.14"/>
    <n v="0"/>
    <n v="43.43"/>
    <n v="162.28"/>
    <n v="86.86"/>
    <n v="75.42"/>
    <n v="0.46475228000985952"/>
    <n v="2026"/>
    <s v="Q2"/>
    <n v="4"/>
    <x v="3"/>
  </r>
  <r>
    <n v="673"/>
    <d v="2026-04-10T00:00:00"/>
    <n v="2026"/>
    <x v="1"/>
    <n v="4"/>
    <s v="Apr"/>
    <x v="3"/>
    <x v="8"/>
    <x v="2"/>
    <s v="New"/>
    <x v="3"/>
    <s v="Trail Tent 2P"/>
    <n v="2"/>
    <n v="191.11"/>
    <n v="0"/>
    <n v="103.58"/>
    <n v="382.22"/>
    <n v="207.16"/>
    <n v="175.06000000000003"/>
    <n v="0.45800847679346979"/>
    <n v="2026"/>
    <s v="Q2"/>
    <n v="4"/>
    <x v="3"/>
  </r>
  <r>
    <n v="888"/>
    <d v="2026-04-10T00:00:00"/>
    <n v="2026"/>
    <x v="1"/>
    <n v="4"/>
    <s v="Apr"/>
    <x v="3"/>
    <x v="7"/>
    <x v="2"/>
    <s v="New"/>
    <x v="0"/>
    <s v="Compact Repair Kit"/>
    <n v="2"/>
    <n v="40.58"/>
    <n v="0.05"/>
    <n v="17.149999999999999"/>
    <n v="77.10199999999999"/>
    <n v="34.299999999999997"/>
    <n v="42.801999999999992"/>
    <n v="0.55513475655625011"/>
    <n v="2026"/>
    <s v="Q2"/>
    <n v="4"/>
    <x v="3"/>
  </r>
  <r>
    <n v="1541"/>
    <d v="2026-04-10T00:00:00"/>
    <n v="2026"/>
    <x v="1"/>
    <n v="4"/>
    <s v="Apr"/>
    <x v="0"/>
    <x v="15"/>
    <x v="3"/>
    <s v="Returning"/>
    <x v="3"/>
    <s v="Portable Camp Stove"/>
    <n v="1"/>
    <n v="83.44"/>
    <n v="0"/>
    <n v="40.299999999999997"/>
    <n v="83.44"/>
    <n v="40.299999999999997"/>
    <n v="43.14"/>
    <n v="0.51701821668264625"/>
    <n v="2026"/>
    <s v="Q2"/>
    <n v="4"/>
    <x v="3"/>
  </r>
  <r>
    <n v="1881"/>
    <d v="2026-04-10T00:00:00"/>
    <n v="2026"/>
    <x v="1"/>
    <n v="4"/>
    <s v="Apr"/>
    <x v="3"/>
    <x v="7"/>
    <x v="3"/>
    <s v="New"/>
    <x v="4"/>
    <s v="Training Mat"/>
    <n v="1"/>
    <n v="49.61"/>
    <n v="0"/>
    <n v="21.92"/>
    <n v="49.61"/>
    <n v="21.92"/>
    <n v="27.689999999999998"/>
    <n v="0.55815359806490628"/>
    <n v="2026"/>
    <s v="Q2"/>
    <n v="4"/>
    <x v="3"/>
  </r>
  <r>
    <n v="2007"/>
    <d v="2026-04-10T00:00:00"/>
    <n v="2026"/>
    <x v="1"/>
    <n v="4"/>
    <s v="Apr"/>
    <x v="3"/>
    <x v="8"/>
    <x v="0"/>
    <s v="Returning"/>
    <x v="4"/>
    <s v="Weighted Vest"/>
    <n v="2"/>
    <n v="123.31"/>
    <n v="0"/>
    <n v="69.239999999999995"/>
    <n v="246.62"/>
    <n v="138.47999999999999"/>
    <n v="108.14000000000001"/>
    <n v="0.43848836266320662"/>
    <n v="2026"/>
    <s v="Q2"/>
    <n v="4"/>
    <x v="3"/>
  </r>
  <r>
    <n v="2312"/>
    <d v="2026-04-10T00:00:00"/>
    <n v="2026"/>
    <x v="1"/>
    <n v="4"/>
    <s v="Apr"/>
    <x v="0"/>
    <x v="15"/>
    <x v="2"/>
    <s v="New"/>
    <x v="1"/>
    <s v="Hiking Daypack 20L"/>
    <n v="1"/>
    <n v="93.35"/>
    <n v="0.1"/>
    <n v="45.54"/>
    <n v="84.015000000000001"/>
    <n v="45.54"/>
    <n v="38.475000000000001"/>
    <n v="0.45795393679700053"/>
    <n v="2026"/>
    <s v="Q2"/>
    <n v="4"/>
    <x v="3"/>
  </r>
  <r>
    <n v="4493"/>
    <d v="2026-04-10T00:00:00"/>
    <n v="2026"/>
    <x v="1"/>
    <n v="4"/>
    <s v="Apr"/>
    <x v="0"/>
    <x v="0"/>
    <x v="1"/>
    <s v="Business"/>
    <x v="1"/>
    <s v="Hiking Daypack 20L"/>
    <n v="5"/>
    <n v="92.63"/>
    <n v="0.15"/>
    <n v="46.33"/>
    <n v="393.67749999999995"/>
    <n v="231.64999999999998"/>
    <n v="162.02749999999997"/>
    <n v="0.41157419461361139"/>
    <n v="2026"/>
    <s v="Q2"/>
    <n v="4"/>
    <x v="3"/>
  </r>
  <r>
    <n v="2072"/>
    <d v="2026-04-11T00:00:00"/>
    <n v="2026"/>
    <x v="1"/>
    <n v="4"/>
    <s v="Apr"/>
    <x v="0"/>
    <x v="9"/>
    <x v="0"/>
    <s v="New"/>
    <x v="3"/>
    <s v="Compact Sleeping Bag"/>
    <n v="4"/>
    <n v="124.87"/>
    <n v="0.1"/>
    <n v="62.03"/>
    <n v="449.53200000000004"/>
    <n v="248.12"/>
    <n v="201.41200000000003"/>
    <n v="0.44804819234225823"/>
    <n v="2026"/>
    <s v="Q2"/>
    <n v="4"/>
    <x v="3"/>
  </r>
  <r>
    <n v="2142"/>
    <d v="2026-04-11T00:00:00"/>
    <n v="2026"/>
    <x v="1"/>
    <n v="4"/>
    <s v="Apr"/>
    <x v="3"/>
    <x v="4"/>
    <x v="3"/>
    <s v="New"/>
    <x v="3"/>
    <s v="Alpine Tent 4P"/>
    <n v="1"/>
    <n v="339.64"/>
    <n v="0.1"/>
    <n v="195.81"/>
    <n v="305.67599999999999"/>
    <n v="195.81"/>
    <n v="109.86599999999999"/>
    <n v="0.35941977780394924"/>
    <n v="2026"/>
    <s v="Q2"/>
    <n v="4"/>
    <x v="3"/>
  </r>
  <r>
    <n v="2911"/>
    <d v="2026-04-11T00:00:00"/>
    <n v="2026"/>
    <x v="1"/>
    <n v="4"/>
    <s v="Apr"/>
    <x v="2"/>
    <x v="2"/>
    <x v="2"/>
    <s v="New"/>
    <x v="0"/>
    <s v="Trail Bike Light"/>
    <n v="1"/>
    <n v="50.86"/>
    <n v="0.05"/>
    <n v="22.1"/>
    <n v="48.317"/>
    <n v="22.1"/>
    <n v="26.216999999999999"/>
    <n v="0.54260405240391574"/>
    <n v="2026"/>
    <s v="Q2"/>
    <n v="4"/>
    <x v="3"/>
  </r>
  <r>
    <n v="4276"/>
    <d v="2026-04-11T00:00:00"/>
    <n v="2026"/>
    <x v="1"/>
    <n v="4"/>
    <s v="Apr"/>
    <x v="3"/>
    <x v="8"/>
    <x v="0"/>
    <s v="New"/>
    <x v="2"/>
    <s v="Travel Backpack 35L"/>
    <n v="2"/>
    <n v="167.01"/>
    <n v="0"/>
    <n v="89.8"/>
    <n v="334.02"/>
    <n v="179.6"/>
    <n v="154.41999999999999"/>
    <n v="0.46230764624872761"/>
    <n v="2026"/>
    <s v="Q2"/>
    <n v="4"/>
    <x v="3"/>
  </r>
  <r>
    <n v="5077"/>
    <d v="2026-04-11T00:00:00"/>
    <n v="2026"/>
    <x v="1"/>
    <n v="4"/>
    <s v="Apr"/>
    <x v="3"/>
    <x v="8"/>
    <x v="3"/>
    <s v="Returning"/>
    <x v="1"/>
    <s v="Hiking Daypack 20L"/>
    <n v="2"/>
    <n v="92.63"/>
    <n v="0.15"/>
    <n v="44.96"/>
    <n v="157.47099999999998"/>
    <n v="89.92"/>
    <n v="67.550999999999974"/>
    <n v="0.42897422382533917"/>
    <n v="2026"/>
    <s v="Q2"/>
    <n v="4"/>
    <x v="3"/>
  </r>
  <r>
    <n v="1259"/>
    <d v="2026-04-12T00:00:00"/>
    <n v="2026"/>
    <x v="1"/>
    <n v="4"/>
    <s v="Apr"/>
    <x v="1"/>
    <x v="12"/>
    <x v="3"/>
    <s v="New"/>
    <x v="1"/>
    <s v="Summit Backpack 45L"/>
    <n v="2"/>
    <n v="151.01"/>
    <n v="0"/>
    <n v="80.209999999999994"/>
    <n v="302.02"/>
    <n v="160.41999999999999"/>
    <n v="141.6"/>
    <n v="0.4688431229719886"/>
    <n v="2026"/>
    <s v="Q2"/>
    <n v="4"/>
    <x v="3"/>
  </r>
  <r>
    <n v="1720"/>
    <d v="2026-04-12T00:00:00"/>
    <n v="2026"/>
    <x v="1"/>
    <n v="4"/>
    <s v="Apr"/>
    <x v="0"/>
    <x v="15"/>
    <x v="0"/>
    <s v="New"/>
    <x v="1"/>
    <s v="Hiking Daypack 20L"/>
    <n v="2"/>
    <n v="92.07"/>
    <n v="0"/>
    <n v="44.1"/>
    <n v="184.14"/>
    <n v="88.2"/>
    <n v="95.939999999999984"/>
    <n v="0.52101661779081132"/>
    <n v="2026"/>
    <s v="Q2"/>
    <n v="4"/>
    <x v="3"/>
  </r>
  <r>
    <n v="1975"/>
    <d v="2026-04-12T00:00:00"/>
    <n v="2026"/>
    <x v="1"/>
    <n v="4"/>
    <s v="Apr"/>
    <x v="0"/>
    <x v="15"/>
    <x v="0"/>
    <s v="Returning"/>
    <x v="4"/>
    <s v="Recovery Roller"/>
    <n v="1"/>
    <n v="36.840000000000003"/>
    <n v="0.1"/>
    <n v="13.86"/>
    <n v="33.156000000000006"/>
    <n v="13.86"/>
    <n v="19.296000000000006"/>
    <n v="0.58197611292073836"/>
    <n v="2026"/>
    <s v="Q2"/>
    <n v="4"/>
    <x v="3"/>
  </r>
  <r>
    <n v="2848"/>
    <d v="2026-04-12T00:00:00"/>
    <n v="2026"/>
    <x v="1"/>
    <n v="4"/>
    <s v="Apr"/>
    <x v="1"/>
    <x v="6"/>
    <x v="0"/>
    <s v="New"/>
    <x v="1"/>
    <s v="Trekking Poles"/>
    <n v="1"/>
    <n v="71.64"/>
    <n v="0.05"/>
    <n v="32.729999999999997"/>
    <n v="68.057999999999993"/>
    <n v="32.729999999999997"/>
    <n v="35.327999999999996"/>
    <n v="0.51908666137706072"/>
    <n v="2026"/>
    <s v="Q2"/>
    <n v="4"/>
    <x v="3"/>
  </r>
  <r>
    <n v="2979"/>
    <d v="2026-04-12T00:00:00"/>
    <n v="2026"/>
    <x v="1"/>
    <n v="4"/>
    <s v="Apr"/>
    <x v="1"/>
    <x v="14"/>
    <x v="0"/>
    <s v="New"/>
    <x v="4"/>
    <s v="Weighted Vest"/>
    <n v="1"/>
    <n v="124.18"/>
    <n v="0"/>
    <n v="67.42"/>
    <n v="124.18"/>
    <n v="67.42"/>
    <n v="56.760000000000005"/>
    <n v="0.45707843453052022"/>
    <n v="2026"/>
    <s v="Q2"/>
    <n v="4"/>
    <x v="3"/>
  </r>
  <r>
    <n v="2996"/>
    <d v="2026-04-12T00:00:00"/>
    <n v="2026"/>
    <x v="1"/>
    <n v="4"/>
    <s v="Apr"/>
    <x v="1"/>
    <x v="12"/>
    <x v="2"/>
    <s v="New"/>
    <x v="2"/>
    <s v="Carry-On Duffel"/>
    <n v="1"/>
    <n v="134.94999999999999"/>
    <n v="0"/>
    <n v="67.849999999999994"/>
    <n v="134.94999999999999"/>
    <n v="67.849999999999994"/>
    <n v="67.099999999999994"/>
    <n v="0.49722119303445722"/>
    <n v="2026"/>
    <s v="Q2"/>
    <n v="4"/>
    <x v="3"/>
  </r>
  <r>
    <n v="749"/>
    <d v="2026-04-13T00:00:00"/>
    <n v="2026"/>
    <x v="1"/>
    <n v="4"/>
    <s v="Apr"/>
    <x v="0"/>
    <x v="15"/>
    <x v="0"/>
    <s v="New"/>
    <x v="3"/>
    <s v="Compact Sleeping Bag"/>
    <n v="2"/>
    <n v="124"/>
    <n v="0"/>
    <n v="60.14"/>
    <n v="248"/>
    <n v="120.28"/>
    <n v="127.72"/>
    <n v="0.51500000000000001"/>
    <n v="2026"/>
    <s v="Q2"/>
    <n v="4"/>
    <x v="3"/>
  </r>
  <r>
    <n v="1928"/>
    <d v="2026-04-13T00:00:00"/>
    <n v="2026"/>
    <x v="1"/>
    <n v="4"/>
    <s v="Apr"/>
    <x v="3"/>
    <x v="13"/>
    <x v="3"/>
    <s v="Returning"/>
    <x v="4"/>
    <s v="Training Mat"/>
    <n v="2"/>
    <n v="50.2"/>
    <n v="0.1"/>
    <n v="21.48"/>
    <n v="90.360000000000014"/>
    <n v="42.96"/>
    <n v="47.400000000000013"/>
    <n v="0.5245683930942896"/>
    <n v="2026"/>
    <s v="Q2"/>
    <n v="4"/>
    <x v="3"/>
  </r>
  <r>
    <n v="2486"/>
    <d v="2026-04-13T00:00:00"/>
    <n v="2026"/>
    <x v="1"/>
    <n v="4"/>
    <s v="Apr"/>
    <x v="1"/>
    <x v="11"/>
    <x v="0"/>
    <s v="Business"/>
    <x v="1"/>
    <s v="Hiking Daypack 20L"/>
    <n v="1"/>
    <n v="93.65"/>
    <n v="0"/>
    <n v="44.15"/>
    <n v="93.65"/>
    <n v="44.15"/>
    <n v="49.500000000000007"/>
    <n v="0.5285638013881474"/>
    <n v="2026"/>
    <s v="Q2"/>
    <n v="4"/>
    <x v="3"/>
  </r>
  <r>
    <n v="2688"/>
    <d v="2026-04-13T00:00:00"/>
    <n v="2026"/>
    <x v="1"/>
    <n v="4"/>
    <s v="Apr"/>
    <x v="2"/>
    <x v="16"/>
    <x v="3"/>
    <s v="New"/>
    <x v="2"/>
    <s v="Packing Cube Set"/>
    <n v="5"/>
    <n v="47.25"/>
    <n v="0.1"/>
    <n v="17.93"/>
    <n v="212.625"/>
    <n v="89.65"/>
    <n v="122.97499999999999"/>
    <n v="0.57836566725455607"/>
    <n v="2026"/>
    <s v="Q2"/>
    <n v="4"/>
    <x v="3"/>
  </r>
  <r>
    <n v="2712"/>
    <d v="2026-04-13T00:00:00"/>
    <n v="2026"/>
    <x v="1"/>
    <n v="4"/>
    <s v="Apr"/>
    <x v="2"/>
    <x v="5"/>
    <x v="0"/>
    <s v="Returning"/>
    <x v="4"/>
    <s v="Recovery Roller"/>
    <n v="1"/>
    <n v="35.69"/>
    <n v="0.05"/>
    <n v="13.53"/>
    <n v="33.905499999999996"/>
    <n v="13.53"/>
    <n v="20.375499999999995"/>
    <n v="0.60094969842650892"/>
    <n v="2026"/>
    <s v="Q2"/>
    <n v="4"/>
    <x v="3"/>
  </r>
  <r>
    <n v="3853"/>
    <d v="2026-04-13T00:00:00"/>
    <n v="2026"/>
    <x v="1"/>
    <n v="4"/>
    <s v="Apr"/>
    <x v="3"/>
    <x v="13"/>
    <x v="0"/>
    <s v="Returning"/>
    <x v="2"/>
    <s v="Carry-On Duffel"/>
    <n v="3"/>
    <n v="136.12"/>
    <n v="0"/>
    <n v="66.58"/>
    <n v="408.36"/>
    <n v="199.74"/>
    <n v="208.62"/>
    <n v="0.51087275933000298"/>
    <n v="2026"/>
    <s v="Q2"/>
    <n v="4"/>
    <x v="3"/>
  </r>
  <r>
    <n v="4043"/>
    <d v="2026-04-13T00:00:00"/>
    <n v="2026"/>
    <x v="1"/>
    <n v="4"/>
    <s v="Apr"/>
    <x v="3"/>
    <x v="7"/>
    <x v="3"/>
    <s v="New"/>
    <x v="1"/>
    <s v="Summit Backpack 45L"/>
    <n v="1"/>
    <n v="155.88999999999999"/>
    <n v="0"/>
    <n v="77.260000000000005"/>
    <n v="155.88999999999999"/>
    <n v="77.260000000000005"/>
    <n v="78.629999999999981"/>
    <n v="0.50439412406183837"/>
    <n v="2026"/>
    <s v="Q2"/>
    <n v="4"/>
    <x v="3"/>
  </r>
  <r>
    <n v="290"/>
    <d v="2026-04-14T00:00:00"/>
    <n v="2026"/>
    <x v="1"/>
    <n v="4"/>
    <s v="Apr"/>
    <x v="0"/>
    <x v="15"/>
    <x v="0"/>
    <s v="Business"/>
    <x v="2"/>
    <s v="Carry-On Duffel"/>
    <n v="1"/>
    <n v="130.81"/>
    <n v="0"/>
    <n v="67.86"/>
    <n v="130.81"/>
    <n v="67.86"/>
    <n v="62.95"/>
    <n v="0.48123232168794439"/>
    <n v="2026"/>
    <s v="Q2"/>
    <n v="4"/>
    <x v="3"/>
  </r>
  <r>
    <n v="2953"/>
    <d v="2026-04-14T00:00:00"/>
    <n v="2026"/>
    <x v="1"/>
    <n v="4"/>
    <s v="Apr"/>
    <x v="0"/>
    <x v="0"/>
    <x v="0"/>
    <s v="Returning"/>
    <x v="2"/>
    <s v="Packing Cube Set"/>
    <n v="2"/>
    <n v="47.56"/>
    <n v="0.05"/>
    <n v="18.649999999999999"/>
    <n v="90.364000000000004"/>
    <n v="37.299999999999997"/>
    <n v="53.064000000000007"/>
    <n v="0.58722500110663545"/>
    <n v="2026"/>
    <s v="Q2"/>
    <n v="4"/>
    <x v="3"/>
  </r>
  <r>
    <n v="3179"/>
    <d v="2026-04-14T00:00:00"/>
    <n v="2026"/>
    <x v="1"/>
    <n v="4"/>
    <s v="Apr"/>
    <x v="1"/>
    <x v="14"/>
    <x v="0"/>
    <s v="New"/>
    <x v="1"/>
    <s v="Trail Boots"/>
    <n v="2"/>
    <n v="140.65"/>
    <n v="0.05"/>
    <n v="78.900000000000006"/>
    <n v="267.23500000000001"/>
    <n v="157.80000000000001"/>
    <n v="109.435"/>
    <n v="0.40950848504125581"/>
    <n v="2026"/>
    <s v="Q2"/>
    <n v="4"/>
    <x v="3"/>
  </r>
  <r>
    <n v="3301"/>
    <d v="2026-04-14T00:00:00"/>
    <n v="2026"/>
    <x v="1"/>
    <n v="4"/>
    <s v="Apr"/>
    <x v="3"/>
    <x v="4"/>
    <x v="2"/>
    <s v="New"/>
    <x v="0"/>
    <s v="Commuter Helmet"/>
    <n v="1"/>
    <n v="82.75"/>
    <n v="0"/>
    <n v="43.18"/>
    <n v="82.75"/>
    <n v="43.18"/>
    <n v="39.57"/>
    <n v="0.47818731117824775"/>
    <n v="2026"/>
    <s v="Q2"/>
    <n v="4"/>
    <x v="3"/>
  </r>
  <r>
    <n v="3349"/>
    <d v="2026-04-14T00:00:00"/>
    <n v="2026"/>
    <x v="1"/>
    <n v="4"/>
    <s v="Apr"/>
    <x v="3"/>
    <x v="8"/>
    <x v="0"/>
    <s v="Returning"/>
    <x v="4"/>
    <s v="Resistance Band Set"/>
    <n v="2"/>
    <n v="40.909999999999997"/>
    <n v="0.1"/>
    <n v="14.95"/>
    <n v="73.637999999999991"/>
    <n v="29.9"/>
    <n v="43.737999999999992"/>
    <n v="0.59395964040305271"/>
    <n v="2026"/>
    <s v="Q2"/>
    <n v="4"/>
    <x v="3"/>
  </r>
  <r>
    <n v="4874"/>
    <d v="2026-04-14T00:00:00"/>
    <n v="2026"/>
    <x v="1"/>
    <n v="4"/>
    <s v="Apr"/>
    <x v="0"/>
    <x v="0"/>
    <x v="2"/>
    <s v="Returning"/>
    <x v="2"/>
    <s v="Packing Cube Set"/>
    <n v="1"/>
    <n v="46.62"/>
    <n v="0"/>
    <n v="18.86"/>
    <n v="46.62"/>
    <n v="18.86"/>
    <n v="27.759999999999998"/>
    <n v="0.59545259545259543"/>
    <n v="2026"/>
    <s v="Q2"/>
    <n v="4"/>
    <x v="3"/>
  </r>
  <r>
    <n v="1045"/>
    <d v="2026-04-15T00:00:00"/>
    <n v="2026"/>
    <x v="1"/>
    <n v="4"/>
    <s v="Apr"/>
    <x v="0"/>
    <x v="15"/>
    <x v="0"/>
    <s v="Returning"/>
    <x v="3"/>
    <s v="Trail Tent 2P"/>
    <n v="2"/>
    <n v="196.57"/>
    <n v="0.05"/>
    <n v="106.2"/>
    <n v="373.48299999999995"/>
    <n v="212.4"/>
    <n v="161.08299999999994"/>
    <n v="0.43129941657317727"/>
    <n v="2026"/>
    <s v="Q2"/>
    <n v="4"/>
    <x v="3"/>
  </r>
  <r>
    <n v="1703"/>
    <d v="2026-04-15T00:00:00"/>
    <n v="2026"/>
    <x v="1"/>
    <n v="4"/>
    <s v="Apr"/>
    <x v="1"/>
    <x v="1"/>
    <x v="0"/>
    <s v="Returning"/>
    <x v="1"/>
    <s v="Hiking Daypack 20L"/>
    <n v="1"/>
    <n v="90.52"/>
    <n v="0"/>
    <n v="46.5"/>
    <n v="90.52"/>
    <n v="46.5"/>
    <n v="44.019999999999996"/>
    <n v="0.4863013698630137"/>
    <n v="2026"/>
    <s v="Q2"/>
    <n v="4"/>
    <x v="3"/>
  </r>
  <r>
    <n v="2107"/>
    <d v="2026-04-15T00:00:00"/>
    <n v="2026"/>
    <x v="1"/>
    <n v="4"/>
    <s v="Apr"/>
    <x v="0"/>
    <x v="15"/>
    <x v="0"/>
    <s v="Returning"/>
    <x v="2"/>
    <s v="Travel Backpack 35L"/>
    <n v="5"/>
    <n v="165.35"/>
    <n v="0.05"/>
    <n v="89.38"/>
    <n v="785.41249999999991"/>
    <n v="446.9"/>
    <n v="338.51249999999993"/>
    <n v="0.43099963395031271"/>
    <n v="2026"/>
    <s v="Q2"/>
    <n v="4"/>
    <x v="3"/>
  </r>
  <r>
    <n v="2265"/>
    <d v="2026-04-15T00:00:00"/>
    <n v="2026"/>
    <x v="1"/>
    <n v="4"/>
    <s v="Apr"/>
    <x v="1"/>
    <x v="11"/>
    <x v="2"/>
    <s v="Returning"/>
    <x v="2"/>
    <s v="Insulated Bottle"/>
    <n v="2"/>
    <n v="36.35"/>
    <n v="0"/>
    <n v="13.55"/>
    <n v="72.7"/>
    <n v="27.1"/>
    <n v="45.6"/>
    <n v="0.6272352132049519"/>
    <n v="2026"/>
    <s v="Q2"/>
    <n v="4"/>
    <x v="3"/>
  </r>
  <r>
    <n v="2839"/>
    <d v="2026-04-15T00:00:00"/>
    <n v="2026"/>
    <x v="1"/>
    <n v="4"/>
    <s v="Apr"/>
    <x v="1"/>
    <x v="14"/>
    <x v="2"/>
    <s v="New"/>
    <x v="2"/>
    <s v="Packing Cube Set"/>
    <n v="1"/>
    <n v="47"/>
    <n v="0"/>
    <n v="18.64"/>
    <n v="47"/>
    <n v="18.64"/>
    <n v="28.36"/>
    <n v="0.60340425531914887"/>
    <n v="2026"/>
    <s v="Q2"/>
    <n v="4"/>
    <x v="3"/>
  </r>
  <r>
    <n v="4742"/>
    <d v="2026-04-15T00:00:00"/>
    <n v="2026"/>
    <x v="1"/>
    <n v="4"/>
    <s v="Apr"/>
    <x v="3"/>
    <x v="13"/>
    <x v="3"/>
    <s v="Returning"/>
    <x v="2"/>
    <s v="Packing Cube Set"/>
    <n v="1"/>
    <n v="46.86"/>
    <n v="0"/>
    <n v="18.190000000000001"/>
    <n v="46.86"/>
    <n v="18.190000000000001"/>
    <n v="28.669999999999998"/>
    <n v="0.61182244985061884"/>
    <n v="2026"/>
    <s v="Q2"/>
    <n v="4"/>
    <x v="3"/>
  </r>
  <r>
    <n v="4899"/>
    <d v="2026-04-15T00:00:00"/>
    <n v="2026"/>
    <x v="1"/>
    <n v="4"/>
    <s v="Apr"/>
    <x v="0"/>
    <x v="9"/>
    <x v="0"/>
    <s v="New"/>
    <x v="3"/>
    <s v="Portable Camp Stove"/>
    <n v="2"/>
    <n v="82.13"/>
    <n v="0.05"/>
    <n v="39.909999999999997"/>
    <n v="156.047"/>
    <n v="79.819999999999993"/>
    <n v="76.227000000000004"/>
    <n v="0.48848744288579726"/>
    <n v="2026"/>
    <s v="Q2"/>
    <n v="4"/>
    <x v="3"/>
  </r>
  <r>
    <n v="5042"/>
    <d v="2026-04-15T00:00:00"/>
    <n v="2026"/>
    <x v="1"/>
    <n v="4"/>
    <s v="Apr"/>
    <x v="1"/>
    <x v="6"/>
    <x v="2"/>
    <s v="Business"/>
    <x v="2"/>
    <s v="Travel Backpack 35L"/>
    <n v="1"/>
    <n v="163.16"/>
    <n v="0"/>
    <n v="88.78"/>
    <n v="163.16"/>
    <n v="88.78"/>
    <n v="74.38"/>
    <n v="0.45587153714145623"/>
    <n v="2026"/>
    <s v="Q2"/>
    <n v="4"/>
    <x v="3"/>
  </r>
  <r>
    <n v="2248"/>
    <d v="2026-04-16T00:00:00"/>
    <n v="2026"/>
    <x v="1"/>
    <n v="4"/>
    <s v="Apr"/>
    <x v="0"/>
    <x v="15"/>
    <x v="2"/>
    <s v="New"/>
    <x v="2"/>
    <s v="Insulated Bottle"/>
    <n v="2"/>
    <n v="36.68"/>
    <n v="0.1"/>
    <n v="13.92"/>
    <n v="66.024000000000001"/>
    <n v="27.84"/>
    <n v="38.183999999999997"/>
    <n v="0.57833515085423481"/>
    <n v="2026"/>
    <s v="Q2"/>
    <n v="4"/>
    <x v="3"/>
  </r>
  <r>
    <n v="2427"/>
    <d v="2026-04-16T00:00:00"/>
    <n v="2026"/>
    <x v="1"/>
    <n v="4"/>
    <s v="Apr"/>
    <x v="3"/>
    <x v="13"/>
    <x v="0"/>
    <s v="New"/>
    <x v="2"/>
    <s v="Packing Cube Set"/>
    <n v="1"/>
    <n v="45.82"/>
    <n v="0.1"/>
    <n v="18.48"/>
    <n v="41.238"/>
    <n v="18.48"/>
    <n v="22.757999999999999"/>
    <n v="0.55186963480285167"/>
    <n v="2026"/>
    <s v="Q2"/>
    <n v="4"/>
    <x v="3"/>
  </r>
  <r>
    <n v="2445"/>
    <d v="2026-04-16T00:00:00"/>
    <n v="2026"/>
    <x v="1"/>
    <n v="4"/>
    <s v="Apr"/>
    <x v="0"/>
    <x v="15"/>
    <x v="0"/>
    <s v="Returning"/>
    <x v="1"/>
    <s v="Trekking Poles"/>
    <n v="1"/>
    <n v="70.95"/>
    <n v="0"/>
    <n v="31.43"/>
    <n v="70.95"/>
    <n v="31.43"/>
    <n v="39.520000000000003"/>
    <n v="0.55701198026779419"/>
    <n v="2026"/>
    <s v="Q2"/>
    <n v="4"/>
    <x v="3"/>
  </r>
  <r>
    <n v="3311"/>
    <d v="2026-04-16T00:00:00"/>
    <n v="2026"/>
    <x v="1"/>
    <n v="4"/>
    <s v="Apr"/>
    <x v="1"/>
    <x v="11"/>
    <x v="0"/>
    <s v="New"/>
    <x v="2"/>
    <s v="Packing Cube Set"/>
    <n v="1"/>
    <n v="46.68"/>
    <n v="0.05"/>
    <n v="18.350000000000001"/>
    <n v="44.345999999999997"/>
    <n v="18.350000000000001"/>
    <n v="25.995999999999995"/>
    <n v="0.58620845172056102"/>
    <n v="2026"/>
    <s v="Q2"/>
    <n v="4"/>
    <x v="3"/>
  </r>
  <r>
    <n v="3320"/>
    <d v="2026-04-16T00:00:00"/>
    <n v="2026"/>
    <x v="1"/>
    <n v="4"/>
    <s v="Apr"/>
    <x v="2"/>
    <x v="16"/>
    <x v="0"/>
    <s v="Business"/>
    <x v="2"/>
    <s v="Travel Backpack 35L"/>
    <n v="5"/>
    <n v="164.31"/>
    <n v="0.05"/>
    <n v="85.41"/>
    <n v="780.47249999999997"/>
    <n v="427.04999999999995"/>
    <n v="353.42250000000001"/>
    <n v="0.45283145786686912"/>
    <n v="2026"/>
    <s v="Q2"/>
    <n v="4"/>
    <x v="3"/>
  </r>
  <r>
    <n v="3321"/>
    <d v="2026-04-16T00:00:00"/>
    <n v="2026"/>
    <x v="1"/>
    <n v="4"/>
    <s v="Apr"/>
    <x v="1"/>
    <x v="6"/>
    <x v="0"/>
    <s v="Business"/>
    <x v="2"/>
    <s v="Insulated Bottle"/>
    <n v="3"/>
    <n v="35.57"/>
    <n v="0"/>
    <n v="13.67"/>
    <n v="106.71000000000001"/>
    <n v="41.01"/>
    <n v="65.700000000000017"/>
    <n v="0.61568737700309262"/>
    <n v="2026"/>
    <s v="Q2"/>
    <n v="4"/>
    <x v="3"/>
  </r>
  <r>
    <n v="5181"/>
    <d v="2026-04-16T00:00:00"/>
    <n v="2026"/>
    <x v="1"/>
    <n v="4"/>
    <s v="Apr"/>
    <x v="0"/>
    <x v="0"/>
    <x v="3"/>
    <s v="New"/>
    <x v="2"/>
    <s v="Packing Cube Set"/>
    <n v="2"/>
    <n v="45.51"/>
    <n v="0.1"/>
    <n v="18.809999999999999"/>
    <n v="81.917999999999992"/>
    <n v="37.619999999999997"/>
    <n v="44.297999999999995"/>
    <n v="0.54076027246758951"/>
    <n v="2026"/>
    <s v="Q2"/>
    <n v="4"/>
    <x v="3"/>
  </r>
  <r>
    <n v="5187"/>
    <d v="2026-04-16T00:00:00"/>
    <n v="2026"/>
    <x v="1"/>
    <n v="4"/>
    <s v="Apr"/>
    <x v="3"/>
    <x v="8"/>
    <x v="0"/>
    <s v="Returning"/>
    <x v="3"/>
    <s v="Trail Tent 2P"/>
    <n v="2"/>
    <n v="198.32"/>
    <n v="0"/>
    <n v="106.8"/>
    <n v="396.64"/>
    <n v="213.6"/>
    <n v="183.04"/>
    <n v="0.46147640177490923"/>
    <n v="2026"/>
    <s v="Q2"/>
    <n v="4"/>
    <x v="3"/>
  </r>
  <r>
    <n v="605"/>
    <d v="2026-04-17T00:00:00"/>
    <n v="2026"/>
    <x v="1"/>
    <n v="4"/>
    <s v="Apr"/>
    <x v="3"/>
    <x v="8"/>
    <x v="3"/>
    <s v="Business"/>
    <x v="2"/>
    <s v="Carry-On Duffel"/>
    <n v="2"/>
    <n v="130.94"/>
    <n v="0"/>
    <n v="67.459999999999994"/>
    <n v="261.88"/>
    <n v="134.91999999999999"/>
    <n v="126.96000000000001"/>
    <n v="0.48480219948067821"/>
    <n v="2026"/>
    <s v="Q2"/>
    <n v="4"/>
    <x v="3"/>
  </r>
  <r>
    <n v="3244"/>
    <d v="2026-04-17T00:00:00"/>
    <n v="2026"/>
    <x v="1"/>
    <n v="4"/>
    <s v="Apr"/>
    <x v="1"/>
    <x v="11"/>
    <x v="3"/>
    <s v="Returning"/>
    <x v="2"/>
    <s v="Carry-On Duffel"/>
    <n v="1"/>
    <n v="131.62"/>
    <n v="0"/>
    <n v="66.95"/>
    <n v="131.62"/>
    <n v="66.95"/>
    <n v="64.67"/>
    <n v="0.49133870232487464"/>
    <n v="2026"/>
    <s v="Q2"/>
    <n v="4"/>
    <x v="3"/>
  </r>
  <r>
    <n v="4047"/>
    <d v="2026-04-17T00:00:00"/>
    <n v="2026"/>
    <x v="1"/>
    <n v="4"/>
    <s v="Apr"/>
    <x v="0"/>
    <x v="0"/>
    <x v="1"/>
    <s v="Business"/>
    <x v="2"/>
    <s v="Travel Backpack 35L"/>
    <n v="8"/>
    <n v="168.34"/>
    <n v="0.15"/>
    <n v="88.7"/>
    <n v="1144.712"/>
    <n v="709.6"/>
    <n v="435.11199999999997"/>
    <n v="0.38010608781946897"/>
    <n v="2026"/>
    <s v="Q2"/>
    <n v="4"/>
    <x v="3"/>
  </r>
  <r>
    <n v="4101"/>
    <d v="2026-04-17T00:00:00"/>
    <n v="2026"/>
    <x v="1"/>
    <n v="4"/>
    <s v="Apr"/>
    <x v="1"/>
    <x v="6"/>
    <x v="0"/>
    <s v="Returning"/>
    <x v="3"/>
    <s v="Portable Camp Stove"/>
    <n v="1"/>
    <n v="81.040000000000006"/>
    <n v="0"/>
    <n v="39.97"/>
    <n v="81.040000000000006"/>
    <n v="39.97"/>
    <n v="41.070000000000007"/>
    <n v="0.50678677196446209"/>
    <n v="2026"/>
    <s v="Q2"/>
    <n v="4"/>
    <x v="3"/>
  </r>
  <r>
    <n v="4537"/>
    <d v="2026-04-17T00:00:00"/>
    <n v="2026"/>
    <x v="1"/>
    <n v="4"/>
    <s v="Apr"/>
    <x v="3"/>
    <x v="8"/>
    <x v="0"/>
    <s v="Business"/>
    <x v="3"/>
    <s v="Portable Camp Stove"/>
    <n v="3"/>
    <n v="81.53"/>
    <n v="0.05"/>
    <n v="38.630000000000003"/>
    <n v="232.3605"/>
    <n v="115.89000000000001"/>
    <n v="116.47049999999999"/>
    <n v="0.50124913657872139"/>
    <n v="2026"/>
    <s v="Q2"/>
    <n v="4"/>
    <x v="3"/>
  </r>
  <r>
    <n v="754"/>
    <d v="2026-04-18T00:00:00"/>
    <n v="2026"/>
    <x v="1"/>
    <n v="4"/>
    <s v="Apr"/>
    <x v="2"/>
    <x v="10"/>
    <x v="3"/>
    <s v="Returning"/>
    <x v="0"/>
    <s v="Cycling Pack 12L"/>
    <n v="3"/>
    <n v="104.8"/>
    <n v="0.1"/>
    <n v="50.59"/>
    <n v="282.95999999999998"/>
    <n v="151.77000000000001"/>
    <n v="131.18999999999997"/>
    <n v="0.46363443596268017"/>
    <n v="2026"/>
    <s v="Q2"/>
    <n v="4"/>
    <x v="3"/>
  </r>
  <r>
    <n v="1340"/>
    <d v="2026-04-18T00:00:00"/>
    <n v="2026"/>
    <x v="1"/>
    <n v="4"/>
    <s v="Apr"/>
    <x v="3"/>
    <x v="8"/>
    <x v="0"/>
    <s v="New"/>
    <x v="4"/>
    <s v="Training Mat"/>
    <n v="2"/>
    <n v="51.24"/>
    <n v="0"/>
    <n v="22.52"/>
    <n v="102.48"/>
    <n v="45.04"/>
    <n v="57.440000000000005"/>
    <n v="0.56049960967993762"/>
    <n v="2026"/>
    <s v="Q2"/>
    <n v="4"/>
    <x v="3"/>
  </r>
  <r>
    <n v="1444"/>
    <d v="2026-04-18T00:00:00"/>
    <n v="2026"/>
    <x v="1"/>
    <n v="4"/>
    <s v="Apr"/>
    <x v="2"/>
    <x v="10"/>
    <x v="2"/>
    <s v="Returning"/>
    <x v="3"/>
    <s v="Compact Sleeping Bag"/>
    <n v="1"/>
    <n v="120.52"/>
    <n v="0.1"/>
    <n v="59.01"/>
    <n v="108.468"/>
    <n v="59.01"/>
    <n v="49.458000000000006"/>
    <n v="0.45596858059519862"/>
    <n v="2026"/>
    <s v="Q2"/>
    <n v="4"/>
    <x v="3"/>
  </r>
  <r>
    <n v="2390"/>
    <d v="2026-04-18T00:00:00"/>
    <n v="2026"/>
    <x v="1"/>
    <n v="4"/>
    <s v="Apr"/>
    <x v="3"/>
    <x v="8"/>
    <x v="2"/>
    <s v="Returning"/>
    <x v="3"/>
    <s v="Portable Camp Stove"/>
    <n v="1"/>
    <n v="80.98"/>
    <n v="0"/>
    <n v="40.19"/>
    <n v="80.98"/>
    <n v="40.19"/>
    <n v="40.790000000000006"/>
    <n v="0.50370461842430236"/>
    <n v="2026"/>
    <s v="Q2"/>
    <n v="4"/>
    <x v="3"/>
  </r>
  <r>
    <n v="3076"/>
    <d v="2026-04-18T00:00:00"/>
    <n v="2026"/>
    <x v="1"/>
    <n v="4"/>
    <s v="Apr"/>
    <x v="2"/>
    <x v="2"/>
    <x v="0"/>
    <s v="Business"/>
    <x v="3"/>
    <s v="Portable Camp Stove"/>
    <n v="2"/>
    <n v="82.58"/>
    <n v="0.1"/>
    <n v="39.93"/>
    <n v="148.64400000000001"/>
    <n v="79.86"/>
    <n v="68.784000000000006"/>
    <n v="0.46274319851457174"/>
    <n v="2026"/>
    <s v="Q2"/>
    <n v="4"/>
    <x v="3"/>
  </r>
  <r>
    <n v="3157"/>
    <d v="2026-04-18T00:00:00"/>
    <n v="2026"/>
    <x v="1"/>
    <n v="4"/>
    <s v="Apr"/>
    <x v="3"/>
    <x v="8"/>
    <x v="0"/>
    <s v="New"/>
    <x v="3"/>
    <s v="Trail Tent 2P"/>
    <n v="2"/>
    <n v="200.36"/>
    <n v="0"/>
    <n v="105.12"/>
    <n v="400.72"/>
    <n v="210.24"/>
    <n v="190.48000000000002"/>
    <n v="0.47534438011579161"/>
    <n v="2026"/>
    <s v="Q2"/>
    <n v="4"/>
    <x v="3"/>
  </r>
  <r>
    <n v="4516"/>
    <d v="2026-04-18T00:00:00"/>
    <n v="2026"/>
    <x v="1"/>
    <n v="4"/>
    <s v="Apr"/>
    <x v="2"/>
    <x v="5"/>
    <x v="0"/>
    <s v="Returning"/>
    <x v="3"/>
    <s v="Trail Tent 2P"/>
    <n v="1"/>
    <n v="196.24"/>
    <n v="0"/>
    <n v="106.34"/>
    <n v="196.24"/>
    <n v="106.34"/>
    <n v="89.9"/>
    <n v="0.45811251528740321"/>
    <n v="2026"/>
    <s v="Q2"/>
    <n v="4"/>
    <x v="3"/>
  </r>
  <r>
    <n v="5119"/>
    <d v="2026-04-18T00:00:00"/>
    <n v="2026"/>
    <x v="1"/>
    <n v="4"/>
    <s v="Apr"/>
    <x v="0"/>
    <x v="15"/>
    <x v="0"/>
    <s v="Business"/>
    <x v="1"/>
    <s v="Hiking Daypack 20L"/>
    <n v="1"/>
    <n v="93.32"/>
    <n v="0"/>
    <n v="44.82"/>
    <n v="93.32"/>
    <n v="44.82"/>
    <n v="48.499999999999993"/>
    <n v="0.51971710244320612"/>
    <n v="2026"/>
    <s v="Q2"/>
    <n v="4"/>
    <x v="3"/>
  </r>
  <r>
    <n v="125"/>
    <d v="2026-04-19T00:00:00"/>
    <n v="2026"/>
    <x v="1"/>
    <n v="4"/>
    <s v="Apr"/>
    <x v="3"/>
    <x v="7"/>
    <x v="0"/>
    <s v="Returning"/>
    <x v="0"/>
    <s v="Cycling Pack 12L"/>
    <n v="2"/>
    <n v="101.61"/>
    <n v="0"/>
    <n v="49.9"/>
    <n v="203.22"/>
    <n v="99.8"/>
    <n v="103.42"/>
    <n v="0.50890660368074014"/>
    <n v="2026"/>
    <s v="Q2"/>
    <n v="4"/>
    <x v="3"/>
  </r>
  <r>
    <n v="728"/>
    <d v="2026-04-19T00:00:00"/>
    <n v="2026"/>
    <x v="1"/>
    <n v="4"/>
    <s v="Apr"/>
    <x v="1"/>
    <x v="14"/>
    <x v="0"/>
    <s v="Returning"/>
    <x v="0"/>
    <s v="Cycling Pack 12L"/>
    <n v="1"/>
    <n v="104.91"/>
    <n v="0"/>
    <n v="51.68"/>
    <n v="104.91"/>
    <n v="51.68"/>
    <n v="53.23"/>
    <n v="0.50738728433895719"/>
    <n v="2026"/>
    <s v="Q2"/>
    <n v="4"/>
    <x v="3"/>
  </r>
  <r>
    <n v="1271"/>
    <d v="2026-04-19T00:00:00"/>
    <n v="2026"/>
    <x v="1"/>
    <n v="4"/>
    <s v="Apr"/>
    <x v="2"/>
    <x v="2"/>
    <x v="1"/>
    <s v="Business"/>
    <x v="4"/>
    <s v="Resistance Band Set"/>
    <n v="8"/>
    <n v="39.99"/>
    <n v="0.15"/>
    <n v="14.92"/>
    <n v="271.93200000000002"/>
    <n v="119.36"/>
    <n v="152.572"/>
    <n v="0.56106673727255341"/>
    <n v="2026"/>
    <s v="Q2"/>
    <n v="4"/>
    <x v="3"/>
  </r>
  <r>
    <n v="1284"/>
    <d v="2026-04-19T00:00:00"/>
    <n v="2026"/>
    <x v="1"/>
    <n v="4"/>
    <s v="Apr"/>
    <x v="1"/>
    <x v="12"/>
    <x v="2"/>
    <s v="New"/>
    <x v="2"/>
    <s v="Carry-On Duffel"/>
    <n v="1"/>
    <n v="136.01"/>
    <n v="0"/>
    <n v="66.59"/>
    <n v="136.01"/>
    <n v="66.59"/>
    <n v="69.419999999999987"/>
    <n v="0.51040364679067707"/>
    <n v="2026"/>
    <s v="Q2"/>
    <n v="4"/>
    <x v="3"/>
  </r>
  <r>
    <n v="1657"/>
    <d v="2026-04-19T00:00:00"/>
    <n v="2026"/>
    <x v="1"/>
    <n v="4"/>
    <s v="Apr"/>
    <x v="0"/>
    <x v="0"/>
    <x v="1"/>
    <s v="Business"/>
    <x v="3"/>
    <s v="Compact Sleeping Bag"/>
    <n v="15"/>
    <n v="122.1"/>
    <n v="0.15"/>
    <n v="62.33"/>
    <n v="1556.7749999999999"/>
    <n v="934.94999999999993"/>
    <n v="621.82499999999993"/>
    <n v="0.39943151707857588"/>
    <n v="2026"/>
    <s v="Q2"/>
    <n v="4"/>
    <x v="3"/>
  </r>
  <r>
    <n v="2240"/>
    <d v="2026-04-19T00:00:00"/>
    <n v="2026"/>
    <x v="1"/>
    <n v="4"/>
    <s v="Apr"/>
    <x v="0"/>
    <x v="15"/>
    <x v="3"/>
    <s v="Returning"/>
    <x v="3"/>
    <s v="Alpine Tent 4P"/>
    <n v="4"/>
    <n v="341.75"/>
    <n v="0.1"/>
    <n v="191.91"/>
    <n v="1230.3"/>
    <n v="767.64"/>
    <n v="462.65999999999997"/>
    <n v="0.37605462082418922"/>
    <n v="2026"/>
    <s v="Q2"/>
    <n v="4"/>
    <x v="3"/>
  </r>
  <r>
    <n v="3050"/>
    <d v="2026-04-19T00:00:00"/>
    <n v="2026"/>
    <x v="1"/>
    <n v="4"/>
    <s v="Apr"/>
    <x v="3"/>
    <x v="13"/>
    <x v="2"/>
    <s v="Returning"/>
    <x v="1"/>
    <s v="Summit Backpack 45L"/>
    <n v="3"/>
    <n v="156.16"/>
    <n v="0.05"/>
    <n v="77.81"/>
    <n v="445.05599999999998"/>
    <n v="233.43"/>
    <n v="211.62599999999998"/>
    <n v="0.47550420621225192"/>
    <n v="2026"/>
    <s v="Q2"/>
    <n v="4"/>
    <x v="3"/>
  </r>
  <r>
    <n v="3213"/>
    <d v="2026-04-19T00:00:00"/>
    <n v="2026"/>
    <x v="1"/>
    <n v="4"/>
    <s v="Apr"/>
    <x v="0"/>
    <x v="15"/>
    <x v="0"/>
    <s v="Returning"/>
    <x v="2"/>
    <s v="Carry-On Duffel"/>
    <n v="2"/>
    <n v="132.53"/>
    <n v="0.05"/>
    <n v="66.39"/>
    <n v="251.80699999999999"/>
    <n v="132.78"/>
    <n v="119.02699999999999"/>
    <n v="0.47269138665724142"/>
    <n v="2026"/>
    <s v="Q2"/>
    <n v="4"/>
    <x v="3"/>
  </r>
  <r>
    <n v="3367"/>
    <d v="2026-04-19T00:00:00"/>
    <n v="2026"/>
    <x v="1"/>
    <n v="4"/>
    <s v="Apr"/>
    <x v="2"/>
    <x v="3"/>
    <x v="0"/>
    <s v="Returning"/>
    <x v="2"/>
    <s v="Packing Cube Set"/>
    <n v="3"/>
    <n v="45.79"/>
    <n v="0"/>
    <n v="17.98"/>
    <n v="137.37"/>
    <n v="53.94"/>
    <n v="83.43"/>
    <n v="0.60733784669141733"/>
    <n v="2026"/>
    <s v="Q2"/>
    <n v="4"/>
    <x v="3"/>
  </r>
  <r>
    <n v="3885"/>
    <d v="2026-04-19T00:00:00"/>
    <n v="2026"/>
    <x v="1"/>
    <n v="4"/>
    <s v="Apr"/>
    <x v="0"/>
    <x v="15"/>
    <x v="0"/>
    <s v="New"/>
    <x v="2"/>
    <s v="Carry-On Duffel"/>
    <n v="2"/>
    <n v="133.97"/>
    <n v="0.15"/>
    <n v="67.36"/>
    <n v="227.749"/>
    <n v="134.72"/>
    <n v="93.028999999999996"/>
    <n v="0.40847160690057915"/>
    <n v="2026"/>
    <s v="Q2"/>
    <n v="4"/>
    <x v="3"/>
  </r>
  <r>
    <n v="4372"/>
    <d v="2026-04-19T00:00:00"/>
    <n v="2026"/>
    <x v="1"/>
    <n v="4"/>
    <s v="Apr"/>
    <x v="0"/>
    <x v="15"/>
    <x v="0"/>
    <s v="New"/>
    <x v="4"/>
    <s v="Recovery Roller"/>
    <n v="1"/>
    <n v="37.11"/>
    <n v="0.1"/>
    <n v="14.27"/>
    <n v="33.399000000000001"/>
    <n v="14.27"/>
    <n v="19.129000000000001"/>
    <n v="0.5727416988532591"/>
    <n v="2026"/>
    <s v="Q2"/>
    <n v="4"/>
    <x v="3"/>
  </r>
  <r>
    <n v="4417"/>
    <d v="2026-04-19T00:00:00"/>
    <n v="2026"/>
    <x v="1"/>
    <n v="4"/>
    <s v="Apr"/>
    <x v="3"/>
    <x v="8"/>
    <x v="2"/>
    <s v="New"/>
    <x v="3"/>
    <s v="Alpine Tent 4P"/>
    <n v="3"/>
    <n v="334.01"/>
    <n v="0.15"/>
    <n v="192.17"/>
    <n v="851.72550000000001"/>
    <n v="576.51"/>
    <n v="275.21550000000002"/>
    <n v="0.32312699337990941"/>
    <n v="2026"/>
    <s v="Q2"/>
    <n v="4"/>
    <x v="3"/>
  </r>
  <r>
    <n v="1147"/>
    <d v="2026-04-20T00:00:00"/>
    <n v="2026"/>
    <x v="1"/>
    <n v="4"/>
    <s v="Apr"/>
    <x v="3"/>
    <x v="7"/>
    <x v="0"/>
    <s v="New"/>
    <x v="2"/>
    <s v="Carry-On Duffel"/>
    <n v="1"/>
    <n v="131.46"/>
    <n v="0"/>
    <n v="67.77"/>
    <n v="131.46"/>
    <n v="67.77"/>
    <n v="63.690000000000012"/>
    <n v="0.48448197170241902"/>
    <n v="2026"/>
    <s v="Q2"/>
    <n v="4"/>
    <x v="3"/>
  </r>
  <r>
    <n v="1514"/>
    <d v="2026-04-20T00:00:00"/>
    <n v="2026"/>
    <x v="1"/>
    <n v="4"/>
    <s v="Apr"/>
    <x v="2"/>
    <x v="3"/>
    <x v="2"/>
    <s v="Returning"/>
    <x v="1"/>
    <s v="Trekking Poles"/>
    <n v="3"/>
    <n v="72.48"/>
    <n v="0"/>
    <n v="32.36"/>
    <n v="217.44"/>
    <n v="97.08"/>
    <n v="120.36"/>
    <n v="0.55353200883002207"/>
    <n v="2026"/>
    <s v="Q2"/>
    <n v="4"/>
    <x v="3"/>
  </r>
  <r>
    <n v="1538"/>
    <d v="2026-04-20T00:00:00"/>
    <n v="2026"/>
    <x v="1"/>
    <n v="4"/>
    <s v="Apr"/>
    <x v="2"/>
    <x v="2"/>
    <x v="3"/>
    <s v="New"/>
    <x v="0"/>
    <s v="Commuter Helmet"/>
    <n v="1"/>
    <n v="81.98"/>
    <n v="0"/>
    <n v="43.15"/>
    <n v="81.98"/>
    <n v="43.15"/>
    <n v="38.830000000000005"/>
    <n v="0.47365211027079779"/>
    <n v="2026"/>
    <s v="Q2"/>
    <n v="4"/>
    <x v="3"/>
  </r>
  <r>
    <n v="1679"/>
    <d v="2026-04-20T00:00:00"/>
    <n v="2026"/>
    <x v="1"/>
    <n v="4"/>
    <s v="Apr"/>
    <x v="3"/>
    <x v="13"/>
    <x v="3"/>
    <s v="Returning"/>
    <x v="2"/>
    <s v="Packing Cube Set"/>
    <n v="1"/>
    <n v="46.71"/>
    <n v="0"/>
    <n v="18.18"/>
    <n v="46.71"/>
    <n v="18.18"/>
    <n v="28.53"/>
    <n v="0.61078998073217727"/>
    <n v="2026"/>
    <s v="Q2"/>
    <n v="4"/>
    <x v="3"/>
  </r>
  <r>
    <n v="1708"/>
    <d v="2026-04-20T00:00:00"/>
    <n v="2026"/>
    <x v="1"/>
    <n v="4"/>
    <s v="Apr"/>
    <x v="2"/>
    <x v="5"/>
    <x v="3"/>
    <s v="New"/>
    <x v="4"/>
    <s v="Resistance Band Set"/>
    <n v="1"/>
    <n v="41.01"/>
    <n v="0"/>
    <n v="14.5"/>
    <n v="41.01"/>
    <n v="14.5"/>
    <n v="26.509999999999998"/>
    <n v="0.64642770056083876"/>
    <n v="2026"/>
    <s v="Q2"/>
    <n v="4"/>
    <x v="3"/>
  </r>
  <r>
    <n v="2686"/>
    <d v="2026-04-20T00:00:00"/>
    <n v="2026"/>
    <x v="1"/>
    <n v="4"/>
    <s v="Apr"/>
    <x v="1"/>
    <x v="12"/>
    <x v="0"/>
    <s v="Returning"/>
    <x v="1"/>
    <s v="Trekking Poles"/>
    <n v="1"/>
    <n v="70.45"/>
    <n v="0.05"/>
    <n v="31.98"/>
    <n v="66.927499999999995"/>
    <n v="31.98"/>
    <n v="34.947499999999991"/>
    <n v="0.52216951178514059"/>
    <n v="2026"/>
    <s v="Q2"/>
    <n v="4"/>
    <x v="3"/>
  </r>
  <r>
    <n v="3307"/>
    <d v="2026-04-20T00:00:00"/>
    <n v="2026"/>
    <x v="1"/>
    <n v="4"/>
    <s v="Apr"/>
    <x v="3"/>
    <x v="13"/>
    <x v="2"/>
    <s v="Business"/>
    <x v="0"/>
    <s v="Trail Bike Light"/>
    <n v="2"/>
    <n v="51.39"/>
    <n v="0.05"/>
    <n v="22.28"/>
    <n v="97.640999999999991"/>
    <n v="44.56"/>
    <n v="53.080999999999989"/>
    <n v="0.54363433393758764"/>
    <n v="2026"/>
    <s v="Q2"/>
    <n v="4"/>
    <x v="3"/>
  </r>
  <r>
    <n v="3772"/>
    <d v="2026-04-20T00:00:00"/>
    <n v="2026"/>
    <x v="1"/>
    <n v="4"/>
    <s v="Apr"/>
    <x v="0"/>
    <x v="15"/>
    <x v="2"/>
    <s v="Returning"/>
    <x v="3"/>
    <s v="Compact Sleeping Bag"/>
    <n v="2"/>
    <n v="122.03"/>
    <n v="0"/>
    <n v="59.43"/>
    <n v="244.06"/>
    <n v="118.86"/>
    <n v="125.2"/>
    <n v="0.51298860935835455"/>
    <n v="2026"/>
    <s v="Q2"/>
    <n v="4"/>
    <x v="3"/>
  </r>
  <r>
    <n v="3877"/>
    <d v="2026-04-20T00:00:00"/>
    <n v="2026"/>
    <x v="1"/>
    <n v="4"/>
    <s v="Apr"/>
    <x v="3"/>
    <x v="4"/>
    <x v="0"/>
    <s v="New"/>
    <x v="2"/>
    <s v="Carry-On Duffel"/>
    <n v="3"/>
    <n v="132.07"/>
    <n v="0.05"/>
    <n v="66.41"/>
    <n v="376.39949999999999"/>
    <n v="199.23"/>
    <n v="177.1695"/>
    <n v="0.47069536489819991"/>
    <n v="2026"/>
    <s v="Q2"/>
    <n v="4"/>
    <x v="3"/>
  </r>
  <r>
    <n v="4117"/>
    <d v="2026-04-20T00:00:00"/>
    <n v="2026"/>
    <x v="1"/>
    <n v="4"/>
    <s v="Apr"/>
    <x v="3"/>
    <x v="7"/>
    <x v="3"/>
    <s v="Returning"/>
    <x v="0"/>
    <s v="Compact Repair Kit"/>
    <n v="1"/>
    <n v="41.04"/>
    <n v="0.1"/>
    <n v="17.02"/>
    <n v="36.936"/>
    <n v="17.02"/>
    <n v="19.916"/>
    <n v="0.53920294563569415"/>
    <n v="2026"/>
    <s v="Q2"/>
    <n v="4"/>
    <x v="3"/>
  </r>
  <r>
    <n v="4562"/>
    <d v="2026-04-20T00:00:00"/>
    <n v="2026"/>
    <x v="1"/>
    <n v="4"/>
    <s v="Apr"/>
    <x v="1"/>
    <x v="1"/>
    <x v="2"/>
    <s v="New"/>
    <x v="4"/>
    <s v="Resistance Band Set"/>
    <n v="2"/>
    <n v="40.56"/>
    <n v="0"/>
    <n v="15.09"/>
    <n v="81.12"/>
    <n v="30.18"/>
    <n v="50.940000000000005"/>
    <n v="0.62795857988165682"/>
    <n v="2026"/>
    <s v="Q2"/>
    <n v="4"/>
    <x v="3"/>
  </r>
  <r>
    <n v="4683"/>
    <d v="2026-04-20T00:00:00"/>
    <n v="2026"/>
    <x v="1"/>
    <n v="4"/>
    <s v="Apr"/>
    <x v="2"/>
    <x v="16"/>
    <x v="0"/>
    <s v="Business"/>
    <x v="4"/>
    <s v="Training Mat"/>
    <n v="3"/>
    <n v="51.36"/>
    <n v="0"/>
    <n v="22.05"/>
    <n v="154.07999999999998"/>
    <n v="66.150000000000006"/>
    <n v="87.929999999999978"/>
    <n v="0.57067757009345788"/>
    <n v="2026"/>
    <s v="Q2"/>
    <n v="4"/>
    <x v="3"/>
  </r>
  <r>
    <n v="308"/>
    <d v="2026-04-21T00:00:00"/>
    <n v="2026"/>
    <x v="1"/>
    <n v="4"/>
    <s v="Apr"/>
    <x v="3"/>
    <x v="7"/>
    <x v="0"/>
    <s v="Returning"/>
    <x v="1"/>
    <s v="Hiking Daypack 20L"/>
    <n v="6"/>
    <n v="93.58"/>
    <n v="0"/>
    <n v="46.68"/>
    <n v="561.48"/>
    <n v="280.08"/>
    <n v="281.40000000000003"/>
    <n v="0.5011754648429152"/>
    <n v="2026"/>
    <s v="Q2"/>
    <n v="4"/>
    <x v="3"/>
  </r>
  <r>
    <n v="773"/>
    <d v="2026-04-21T00:00:00"/>
    <n v="2026"/>
    <x v="1"/>
    <n v="4"/>
    <s v="Apr"/>
    <x v="3"/>
    <x v="7"/>
    <x v="0"/>
    <s v="Business"/>
    <x v="0"/>
    <s v="Commuter Helmet"/>
    <n v="5"/>
    <n v="80.16"/>
    <n v="0.1"/>
    <n v="42.5"/>
    <n v="360.71999999999997"/>
    <n v="212.5"/>
    <n v="148.21999999999997"/>
    <n v="0.41090042137946325"/>
    <n v="2026"/>
    <s v="Q2"/>
    <n v="4"/>
    <x v="3"/>
  </r>
  <r>
    <n v="1303"/>
    <d v="2026-04-21T00:00:00"/>
    <n v="2026"/>
    <x v="1"/>
    <n v="4"/>
    <s v="Apr"/>
    <x v="1"/>
    <x v="12"/>
    <x v="0"/>
    <s v="New"/>
    <x v="1"/>
    <s v="Trail Boots"/>
    <n v="1"/>
    <n v="142.22999999999999"/>
    <n v="0.05"/>
    <n v="77.66"/>
    <n v="135.11849999999998"/>
    <n v="77.66"/>
    <n v="57.458499999999987"/>
    <n v="0.42524524768999061"/>
    <n v="2026"/>
    <s v="Q2"/>
    <n v="4"/>
    <x v="3"/>
  </r>
  <r>
    <n v="1348"/>
    <d v="2026-04-21T00:00:00"/>
    <n v="2026"/>
    <x v="1"/>
    <n v="4"/>
    <s v="Apr"/>
    <x v="1"/>
    <x v="14"/>
    <x v="0"/>
    <s v="Returning"/>
    <x v="1"/>
    <s v="Trekking Poles"/>
    <n v="2"/>
    <n v="71.77"/>
    <n v="0"/>
    <n v="32.450000000000003"/>
    <n v="143.54"/>
    <n v="64.900000000000006"/>
    <n v="78.639999999999986"/>
    <n v="0.54786122335237553"/>
    <n v="2026"/>
    <s v="Q2"/>
    <n v="4"/>
    <x v="3"/>
  </r>
  <r>
    <n v="1496"/>
    <d v="2026-04-21T00:00:00"/>
    <n v="2026"/>
    <x v="1"/>
    <n v="4"/>
    <s v="Apr"/>
    <x v="0"/>
    <x v="0"/>
    <x v="3"/>
    <s v="Returning"/>
    <x v="1"/>
    <s v="Trekking Poles"/>
    <n v="1"/>
    <n v="71.23"/>
    <n v="0.05"/>
    <n v="33.28"/>
    <n v="67.668499999999995"/>
    <n v="33.28"/>
    <n v="34.388499999999993"/>
    <n v="0.50819066478494423"/>
    <n v="2026"/>
    <s v="Q2"/>
    <n v="4"/>
    <x v="3"/>
  </r>
  <r>
    <n v="1695"/>
    <d v="2026-04-21T00:00:00"/>
    <n v="2026"/>
    <x v="1"/>
    <n v="4"/>
    <s v="Apr"/>
    <x v="0"/>
    <x v="0"/>
    <x v="2"/>
    <s v="Returning"/>
    <x v="1"/>
    <s v="Trekking Poles"/>
    <n v="1"/>
    <n v="71.239999999999995"/>
    <n v="0.1"/>
    <n v="33.07"/>
    <n v="64.116"/>
    <n v="33.07"/>
    <n v="31.045999999999999"/>
    <n v="0.48421610830369954"/>
    <n v="2026"/>
    <s v="Q2"/>
    <n v="4"/>
    <x v="3"/>
  </r>
  <r>
    <n v="2812"/>
    <d v="2026-04-21T00:00:00"/>
    <n v="2026"/>
    <x v="1"/>
    <n v="4"/>
    <s v="Apr"/>
    <x v="1"/>
    <x v="6"/>
    <x v="0"/>
    <s v="New"/>
    <x v="0"/>
    <s v="Trail Bike Light"/>
    <n v="1"/>
    <n v="51.39"/>
    <n v="0"/>
    <n v="22.08"/>
    <n v="51.39"/>
    <n v="22.08"/>
    <n v="29.310000000000002"/>
    <n v="0.57034442498540572"/>
    <n v="2026"/>
    <s v="Q2"/>
    <n v="4"/>
    <x v="3"/>
  </r>
  <r>
    <n v="3017"/>
    <d v="2026-04-21T00:00:00"/>
    <n v="2026"/>
    <x v="1"/>
    <n v="4"/>
    <s v="Apr"/>
    <x v="1"/>
    <x v="12"/>
    <x v="0"/>
    <s v="Returning"/>
    <x v="0"/>
    <s v="Cycling Pack 12L"/>
    <n v="1"/>
    <n v="102.64"/>
    <n v="0"/>
    <n v="51.86"/>
    <n v="102.64"/>
    <n v="51.86"/>
    <n v="50.78"/>
    <n v="0.49473889321901793"/>
    <n v="2026"/>
    <s v="Q2"/>
    <n v="4"/>
    <x v="3"/>
  </r>
  <r>
    <n v="3719"/>
    <d v="2026-04-21T00:00:00"/>
    <n v="2026"/>
    <x v="1"/>
    <n v="4"/>
    <s v="Apr"/>
    <x v="2"/>
    <x v="2"/>
    <x v="0"/>
    <s v="New"/>
    <x v="4"/>
    <s v="Recovery Roller"/>
    <n v="2"/>
    <n v="35.56"/>
    <n v="0.1"/>
    <n v="13.85"/>
    <n v="64.00800000000001"/>
    <n v="27.7"/>
    <n v="36.308000000000007"/>
    <n v="0.56724159480064995"/>
    <n v="2026"/>
    <s v="Q2"/>
    <n v="4"/>
    <x v="3"/>
  </r>
  <r>
    <n v="3920"/>
    <d v="2026-04-21T00:00:00"/>
    <n v="2026"/>
    <x v="1"/>
    <n v="4"/>
    <s v="Apr"/>
    <x v="1"/>
    <x v="11"/>
    <x v="0"/>
    <s v="Returning"/>
    <x v="0"/>
    <s v="Cycling Pack 12L"/>
    <n v="2"/>
    <n v="100.39"/>
    <n v="0"/>
    <n v="49.05"/>
    <n v="200.78"/>
    <n v="98.1"/>
    <n v="102.68"/>
    <n v="0.51140551847793603"/>
    <n v="2026"/>
    <s v="Q2"/>
    <n v="4"/>
    <x v="3"/>
  </r>
  <r>
    <n v="4654"/>
    <d v="2026-04-21T00:00:00"/>
    <n v="2026"/>
    <x v="1"/>
    <n v="4"/>
    <s v="Apr"/>
    <x v="0"/>
    <x v="15"/>
    <x v="2"/>
    <s v="Returning"/>
    <x v="3"/>
    <s v="Trail Tent 2P"/>
    <n v="2"/>
    <n v="191.51"/>
    <n v="0.1"/>
    <n v="101.25"/>
    <n v="344.71800000000002"/>
    <n v="202.5"/>
    <n v="142.21800000000002"/>
    <n v="0.41256331262075091"/>
    <n v="2026"/>
    <s v="Q2"/>
    <n v="4"/>
    <x v="3"/>
  </r>
  <r>
    <n v="4920"/>
    <d v="2026-04-21T00:00:00"/>
    <n v="2026"/>
    <x v="1"/>
    <n v="4"/>
    <s v="Apr"/>
    <x v="1"/>
    <x v="12"/>
    <x v="2"/>
    <s v="New"/>
    <x v="1"/>
    <s v="Trail Boots"/>
    <n v="2"/>
    <n v="147.30000000000001"/>
    <n v="0"/>
    <n v="81.2"/>
    <n v="294.60000000000002"/>
    <n v="162.4"/>
    <n v="132.20000000000002"/>
    <n v="0.44874405974202308"/>
    <n v="2026"/>
    <s v="Q2"/>
    <n v="4"/>
    <x v="3"/>
  </r>
  <r>
    <n v="5191"/>
    <d v="2026-04-21T00:00:00"/>
    <n v="2026"/>
    <x v="1"/>
    <n v="4"/>
    <s v="Apr"/>
    <x v="1"/>
    <x v="11"/>
    <x v="2"/>
    <s v="Returning"/>
    <x v="0"/>
    <s v="Commuter Helmet"/>
    <n v="1"/>
    <n v="79.92"/>
    <n v="0.1"/>
    <n v="43.13"/>
    <n v="71.927999999999997"/>
    <n v="43.13"/>
    <n v="28.797999999999995"/>
    <n v="0.40037259481703918"/>
    <n v="2026"/>
    <s v="Q2"/>
    <n v="4"/>
    <x v="3"/>
  </r>
  <r>
    <n v="413"/>
    <d v="2026-04-22T00:00:00"/>
    <n v="2026"/>
    <x v="1"/>
    <n v="4"/>
    <s v="Apr"/>
    <x v="1"/>
    <x v="1"/>
    <x v="0"/>
    <s v="Returning"/>
    <x v="3"/>
    <s v="Alpine Tent 4P"/>
    <n v="2"/>
    <n v="344.29"/>
    <n v="0.1"/>
    <n v="192.66"/>
    <n v="619.72200000000009"/>
    <n v="385.32"/>
    <n v="234.4020000000001"/>
    <n v="0.37823733867766524"/>
    <n v="2026"/>
    <s v="Q2"/>
    <n v="4"/>
    <x v="3"/>
  </r>
  <r>
    <n v="1658"/>
    <d v="2026-04-22T00:00:00"/>
    <n v="2026"/>
    <x v="1"/>
    <n v="4"/>
    <s v="Apr"/>
    <x v="2"/>
    <x v="5"/>
    <x v="0"/>
    <s v="Returning"/>
    <x v="1"/>
    <s v="Summit Backpack 45L"/>
    <n v="1"/>
    <n v="151.15"/>
    <n v="0"/>
    <n v="77.680000000000007"/>
    <n v="151.15"/>
    <n v="77.680000000000007"/>
    <n v="73.47"/>
    <n v="0.48607343698312933"/>
    <n v="2026"/>
    <s v="Q2"/>
    <n v="4"/>
    <x v="3"/>
  </r>
  <r>
    <n v="2024"/>
    <d v="2026-04-22T00:00:00"/>
    <n v="2026"/>
    <x v="1"/>
    <n v="4"/>
    <s v="Apr"/>
    <x v="1"/>
    <x v="6"/>
    <x v="2"/>
    <s v="New"/>
    <x v="3"/>
    <s v="Portable Camp Stove"/>
    <n v="1"/>
    <n v="81.73"/>
    <n v="0.05"/>
    <n v="39.979999999999997"/>
    <n v="77.643500000000003"/>
    <n v="39.979999999999997"/>
    <n v="37.663500000000006"/>
    <n v="0.48508246021882068"/>
    <n v="2026"/>
    <s v="Q2"/>
    <n v="4"/>
    <x v="3"/>
  </r>
  <r>
    <n v="3980"/>
    <d v="2026-04-22T00:00:00"/>
    <n v="2026"/>
    <x v="1"/>
    <n v="4"/>
    <s v="Apr"/>
    <x v="3"/>
    <x v="4"/>
    <x v="2"/>
    <s v="New"/>
    <x v="1"/>
    <s v="Trail Boots"/>
    <n v="1"/>
    <n v="142.53"/>
    <n v="0.05"/>
    <n v="77.77"/>
    <n v="135.40350000000001"/>
    <n v="77.77"/>
    <n v="57.633500000000012"/>
    <n v="0.4256426163282338"/>
    <n v="2026"/>
    <s v="Q2"/>
    <n v="4"/>
    <x v="3"/>
  </r>
  <r>
    <n v="4239"/>
    <d v="2026-04-22T00:00:00"/>
    <n v="2026"/>
    <x v="1"/>
    <n v="4"/>
    <s v="Apr"/>
    <x v="1"/>
    <x v="1"/>
    <x v="0"/>
    <s v="New"/>
    <x v="3"/>
    <s v="Portable Camp Stove"/>
    <n v="2"/>
    <n v="83.24"/>
    <n v="0"/>
    <n v="40.03"/>
    <n v="166.48"/>
    <n v="80.06"/>
    <n v="86.419999999999987"/>
    <n v="0.51910139356078799"/>
    <n v="2026"/>
    <s v="Q2"/>
    <n v="4"/>
    <x v="3"/>
  </r>
  <r>
    <n v="4761"/>
    <d v="2026-04-22T00:00:00"/>
    <n v="2026"/>
    <x v="1"/>
    <n v="4"/>
    <s v="Apr"/>
    <x v="0"/>
    <x v="0"/>
    <x v="3"/>
    <s v="New"/>
    <x v="1"/>
    <s v="Trail Boots"/>
    <n v="1"/>
    <n v="141.99"/>
    <n v="0.05"/>
    <n v="79.7"/>
    <n v="134.8905"/>
    <n v="79.7"/>
    <n v="55.1905"/>
    <n v="0.40915038494186023"/>
    <n v="2026"/>
    <s v="Q2"/>
    <n v="4"/>
    <x v="3"/>
  </r>
  <r>
    <n v="5160"/>
    <d v="2026-04-22T00:00:00"/>
    <n v="2026"/>
    <x v="1"/>
    <n v="4"/>
    <s v="Apr"/>
    <x v="1"/>
    <x v="12"/>
    <x v="0"/>
    <s v="New"/>
    <x v="4"/>
    <s v="Recovery Roller"/>
    <n v="2"/>
    <n v="35.94"/>
    <n v="0.05"/>
    <n v="14.17"/>
    <n v="68.285999999999987"/>
    <n v="28.34"/>
    <n v="39.945999999999984"/>
    <n v="0.5849808159798493"/>
    <n v="2026"/>
    <s v="Q2"/>
    <n v="4"/>
    <x v="3"/>
  </r>
  <r>
    <n v="2224"/>
    <d v="2026-04-23T00:00:00"/>
    <n v="2026"/>
    <x v="1"/>
    <n v="4"/>
    <s v="Apr"/>
    <x v="1"/>
    <x v="1"/>
    <x v="0"/>
    <s v="New"/>
    <x v="4"/>
    <s v="Training Mat"/>
    <n v="3"/>
    <n v="49.55"/>
    <n v="0"/>
    <n v="22.55"/>
    <n v="148.64999999999998"/>
    <n v="67.650000000000006"/>
    <n v="80.999999999999972"/>
    <n v="0.54490413723511588"/>
    <n v="2026"/>
    <s v="Q2"/>
    <n v="4"/>
    <x v="3"/>
  </r>
  <r>
    <n v="2832"/>
    <d v="2026-04-23T00:00:00"/>
    <n v="2026"/>
    <x v="1"/>
    <n v="4"/>
    <s v="Apr"/>
    <x v="3"/>
    <x v="8"/>
    <x v="3"/>
    <s v="Returning"/>
    <x v="4"/>
    <s v="Resistance Band Set"/>
    <n v="1"/>
    <n v="39.89"/>
    <n v="0.05"/>
    <n v="15.06"/>
    <n v="37.895499999999998"/>
    <n v="15.06"/>
    <n v="22.835499999999996"/>
    <n v="0.60259133670224685"/>
    <n v="2026"/>
    <s v="Q2"/>
    <n v="4"/>
    <x v="3"/>
  </r>
  <r>
    <n v="3000"/>
    <d v="2026-04-23T00:00:00"/>
    <n v="2026"/>
    <x v="1"/>
    <n v="4"/>
    <s v="Apr"/>
    <x v="3"/>
    <x v="7"/>
    <x v="3"/>
    <s v="New"/>
    <x v="4"/>
    <s v="Resistance Band Set"/>
    <n v="1"/>
    <n v="40.630000000000003"/>
    <n v="0.1"/>
    <n v="14.67"/>
    <n v="36.567"/>
    <n v="14.67"/>
    <n v="21.896999999999998"/>
    <n v="0.59881860694068423"/>
    <n v="2026"/>
    <s v="Q2"/>
    <n v="4"/>
    <x v="3"/>
  </r>
  <r>
    <n v="3206"/>
    <d v="2026-04-23T00:00:00"/>
    <n v="2026"/>
    <x v="1"/>
    <n v="4"/>
    <s v="Apr"/>
    <x v="3"/>
    <x v="8"/>
    <x v="3"/>
    <s v="Returning"/>
    <x v="0"/>
    <s v="Compact Repair Kit"/>
    <n v="4"/>
    <n v="39.78"/>
    <n v="0.05"/>
    <n v="16.7"/>
    <n v="151.16399999999999"/>
    <n v="66.8"/>
    <n v="84.36399999999999"/>
    <n v="0.55809584292556425"/>
    <n v="2026"/>
    <s v="Q2"/>
    <n v="4"/>
    <x v="3"/>
  </r>
  <r>
    <n v="3777"/>
    <d v="2026-04-23T00:00:00"/>
    <n v="2026"/>
    <x v="1"/>
    <n v="4"/>
    <s v="Apr"/>
    <x v="3"/>
    <x v="4"/>
    <x v="3"/>
    <s v="Business"/>
    <x v="1"/>
    <s v="Hiking Daypack 20L"/>
    <n v="1"/>
    <n v="92.74"/>
    <n v="0"/>
    <n v="46.1"/>
    <n v="92.74"/>
    <n v="46.1"/>
    <n v="46.639999999999993"/>
    <n v="0.50291136510675005"/>
    <n v="2026"/>
    <s v="Q2"/>
    <n v="4"/>
    <x v="3"/>
  </r>
  <r>
    <n v="4980"/>
    <d v="2026-04-23T00:00:00"/>
    <n v="2026"/>
    <x v="1"/>
    <n v="4"/>
    <s v="Apr"/>
    <x v="1"/>
    <x v="6"/>
    <x v="2"/>
    <s v="Returning"/>
    <x v="3"/>
    <s v="Compact Sleeping Bag"/>
    <n v="2"/>
    <n v="120.49"/>
    <n v="0.1"/>
    <n v="62.23"/>
    <n v="216.88200000000001"/>
    <n v="124.46"/>
    <n v="92.422000000000011"/>
    <n v="0.42613955976060719"/>
    <n v="2026"/>
    <s v="Q2"/>
    <n v="4"/>
    <x v="3"/>
  </r>
  <r>
    <n v="1102"/>
    <d v="2026-04-24T00:00:00"/>
    <n v="2026"/>
    <x v="1"/>
    <n v="4"/>
    <s v="Apr"/>
    <x v="1"/>
    <x v="6"/>
    <x v="0"/>
    <s v="Business"/>
    <x v="1"/>
    <s v="Trekking Poles"/>
    <n v="2"/>
    <n v="70.53"/>
    <n v="0"/>
    <n v="32.229999999999997"/>
    <n v="141.06"/>
    <n v="64.459999999999994"/>
    <n v="76.600000000000009"/>
    <n v="0.54303133418403526"/>
    <n v="2026"/>
    <s v="Q2"/>
    <n v="4"/>
    <x v="3"/>
  </r>
  <r>
    <n v="1333"/>
    <d v="2026-04-24T00:00:00"/>
    <n v="2026"/>
    <x v="1"/>
    <n v="4"/>
    <s v="Apr"/>
    <x v="1"/>
    <x v="14"/>
    <x v="0"/>
    <s v="New"/>
    <x v="1"/>
    <s v="Hiking Daypack 20L"/>
    <n v="1"/>
    <n v="90.87"/>
    <n v="0.1"/>
    <n v="44.4"/>
    <n v="81.783000000000001"/>
    <n v="44.4"/>
    <n v="37.383000000000003"/>
    <n v="0.45709988628443565"/>
    <n v="2026"/>
    <s v="Q2"/>
    <n v="4"/>
    <x v="3"/>
  </r>
  <r>
    <n v="1369"/>
    <d v="2026-04-24T00:00:00"/>
    <n v="2026"/>
    <x v="1"/>
    <n v="4"/>
    <s v="Apr"/>
    <x v="1"/>
    <x v="14"/>
    <x v="1"/>
    <s v="Returning"/>
    <x v="4"/>
    <s v="Weighted Vest"/>
    <n v="3"/>
    <n v="124.31"/>
    <n v="0.2"/>
    <n v="67.97"/>
    <n v="298.34399999999999"/>
    <n v="203.91"/>
    <n v="94.433999999999997"/>
    <n v="0.31652723031131846"/>
    <n v="2026"/>
    <s v="Q2"/>
    <n v="4"/>
    <x v="3"/>
  </r>
  <r>
    <n v="1712"/>
    <d v="2026-04-24T00:00:00"/>
    <n v="2026"/>
    <x v="1"/>
    <n v="4"/>
    <s v="Apr"/>
    <x v="1"/>
    <x v="1"/>
    <x v="1"/>
    <s v="Returning"/>
    <x v="0"/>
    <s v="Compact Repair Kit"/>
    <n v="15"/>
    <n v="41.21"/>
    <n v="0.15"/>
    <n v="16.760000000000002"/>
    <n v="525.42750000000001"/>
    <n v="251.40000000000003"/>
    <n v="274.02749999999997"/>
    <n v="0.52153246642020068"/>
    <n v="2026"/>
    <s v="Q2"/>
    <n v="4"/>
    <x v="3"/>
  </r>
  <r>
    <n v="2229"/>
    <d v="2026-04-24T00:00:00"/>
    <n v="2026"/>
    <x v="1"/>
    <n v="4"/>
    <s v="Apr"/>
    <x v="0"/>
    <x v="0"/>
    <x v="0"/>
    <s v="New"/>
    <x v="1"/>
    <s v="Trail Boots"/>
    <n v="2"/>
    <n v="145.75"/>
    <n v="0.1"/>
    <n v="78.900000000000006"/>
    <n v="262.35000000000002"/>
    <n v="157.80000000000001"/>
    <n v="104.55000000000001"/>
    <n v="0.39851343624928531"/>
    <n v="2026"/>
    <s v="Q2"/>
    <n v="4"/>
    <x v="3"/>
  </r>
  <r>
    <n v="3458"/>
    <d v="2026-04-24T00:00:00"/>
    <n v="2026"/>
    <x v="1"/>
    <n v="4"/>
    <s v="Apr"/>
    <x v="2"/>
    <x v="3"/>
    <x v="0"/>
    <s v="New"/>
    <x v="2"/>
    <s v="Carry-On Duffel"/>
    <n v="1"/>
    <n v="134.86000000000001"/>
    <n v="0"/>
    <n v="66.040000000000006"/>
    <n v="134.86000000000001"/>
    <n v="66.040000000000006"/>
    <n v="68.820000000000007"/>
    <n v="0.51030698502150373"/>
    <n v="2026"/>
    <s v="Q2"/>
    <n v="4"/>
    <x v="3"/>
  </r>
  <r>
    <n v="4637"/>
    <d v="2026-04-24T00:00:00"/>
    <n v="2026"/>
    <x v="1"/>
    <n v="4"/>
    <s v="Apr"/>
    <x v="3"/>
    <x v="13"/>
    <x v="2"/>
    <s v="New"/>
    <x v="2"/>
    <s v="Carry-On Duffel"/>
    <n v="1"/>
    <n v="136.07"/>
    <n v="0"/>
    <n v="65.17"/>
    <n v="136.07"/>
    <n v="65.17"/>
    <n v="70.899999999999991"/>
    <n v="0.52105533916366575"/>
    <n v="2026"/>
    <s v="Q2"/>
    <n v="4"/>
    <x v="3"/>
  </r>
  <r>
    <n v="4726"/>
    <d v="2026-04-24T00:00:00"/>
    <n v="2026"/>
    <x v="1"/>
    <n v="4"/>
    <s v="Apr"/>
    <x v="0"/>
    <x v="15"/>
    <x v="2"/>
    <s v="Business"/>
    <x v="2"/>
    <s v="Packing Cube Set"/>
    <n v="1"/>
    <n v="47.25"/>
    <n v="0.1"/>
    <n v="18.25"/>
    <n v="42.524999999999999"/>
    <n v="18.25"/>
    <n v="24.274999999999999"/>
    <n v="0.57084068195179305"/>
    <n v="2026"/>
    <s v="Q2"/>
    <n v="4"/>
    <x v="3"/>
  </r>
  <r>
    <n v="4838"/>
    <d v="2026-04-24T00:00:00"/>
    <n v="2026"/>
    <x v="1"/>
    <n v="4"/>
    <s v="Apr"/>
    <x v="0"/>
    <x v="0"/>
    <x v="0"/>
    <s v="Business"/>
    <x v="0"/>
    <s v="Compact Repair Kit"/>
    <n v="2"/>
    <n v="41.32"/>
    <n v="0.1"/>
    <n v="16.66"/>
    <n v="74.376000000000005"/>
    <n v="33.32"/>
    <n v="41.056000000000004"/>
    <n v="0.5520060234484242"/>
    <n v="2026"/>
    <s v="Q2"/>
    <n v="4"/>
    <x v="3"/>
  </r>
  <r>
    <n v="5075"/>
    <d v="2026-04-24T00:00:00"/>
    <n v="2026"/>
    <x v="1"/>
    <n v="4"/>
    <s v="Apr"/>
    <x v="0"/>
    <x v="15"/>
    <x v="3"/>
    <s v="New"/>
    <x v="0"/>
    <s v="Commuter Helmet"/>
    <n v="2"/>
    <n v="81.75"/>
    <n v="0"/>
    <n v="41.92"/>
    <n v="163.5"/>
    <n v="83.84"/>
    <n v="79.66"/>
    <n v="0.48721712538226297"/>
    <n v="2026"/>
    <s v="Q2"/>
    <n v="4"/>
    <x v="3"/>
  </r>
  <r>
    <n v="149"/>
    <d v="2026-04-25T00:00:00"/>
    <n v="2026"/>
    <x v="1"/>
    <n v="4"/>
    <s v="Apr"/>
    <x v="1"/>
    <x v="12"/>
    <x v="0"/>
    <s v="Returning"/>
    <x v="2"/>
    <s v="Insulated Bottle"/>
    <n v="1"/>
    <n v="36.020000000000003"/>
    <n v="0.05"/>
    <n v="13.72"/>
    <n v="34.219000000000001"/>
    <n v="13.72"/>
    <n v="20.499000000000002"/>
    <n v="0.59905315760250155"/>
    <n v="2026"/>
    <s v="Q2"/>
    <n v="4"/>
    <x v="3"/>
  </r>
  <r>
    <n v="449"/>
    <d v="2026-04-25T00:00:00"/>
    <n v="2026"/>
    <x v="1"/>
    <n v="4"/>
    <s v="Apr"/>
    <x v="2"/>
    <x v="5"/>
    <x v="0"/>
    <s v="Business"/>
    <x v="2"/>
    <s v="Insulated Bottle"/>
    <n v="1"/>
    <n v="36.68"/>
    <n v="0"/>
    <n v="13.27"/>
    <n v="36.68"/>
    <n v="13.27"/>
    <n v="23.41"/>
    <n v="0.63822246455834242"/>
    <n v="2026"/>
    <s v="Q2"/>
    <n v="4"/>
    <x v="3"/>
  </r>
  <r>
    <n v="1422"/>
    <d v="2026-04-25T00:00:00"/>
    <n v="2026"/>
    <x v="1"/>
    <n v="4"/>
    <s v="Apr"/>
    <x v="3"/>
    <x v="8"/>
    <x v="1"/>
    <s v="Business"/>
    <x v="3"/>
    <s v="Alpine Tent 4P"/>
    <n v="6"/>
    <n v="348.16"/>
    <n v="0.1"/>
    <n v="198.24"/>
    <n v="1880.0640000000001"/>
    <n v="1189.44"/>
    <n v="690.62400000000002"/>
    <n v="0.36734068627450978"/>
    <n v="2026"/>
    <s v="Q2"/>
    <n v="4"/>
    <x v="3"/>
  </r>
  <r>
    <n v="3248"/>
    <d v="2026-04-25T00:00:00"/>
    <n v="2026"/>
    <x v="1"/>
    <n v="4"/>
    <s v="Apr"/>
    <x v="2"/>
    <x v="16"/>
    <x v="0"/>
    <s v="Returning"/>
    <x v="0"/>
    <s v="Compact Repair Kit"/>
    <n v="2"/>
    <n v="39.799999999999997"/>
    <n v="0.05"/>
    <n v="16.23"/>
    <n v="75.61999999999999"/>
    <n v="32.46"/>
    <n v="43.159999999999989"/>
    <n v="0.57074847923829664"/>
    <n v="2026"/>
    <s v="Q2"/>
    <n v="4"/>
    <x v="3"/>
  </r>
  <r>
    <n v="3445"/>
    <d v="2026-04-25T00:00:00"/>
    <n v="2026"/>
    <x v="1"/>
    <n v="4"/>
    <s v="Apr"/>
    <x v="0"/>
    <x v="15"/>
    <x v="0"/>
    <s v="Returning"/>
    <x v="0"/>
    <s v="Compact Repair Kit"/>
    <n v="5"/>
    <n v="39.369999999999997"/>
    <n v="0.05"/>
    <n v="16.760000000000002"/>
    <n v="187.00749999999999"/>
    <n v="83.800000000000011"/>
    <n v="103.20749999999998"/>
    <n v="0.55188963009504954"/>
    <n v="2026"/>
    <s v="Q2"/>
    <n v="4"/>
    <x v="3"/>
  </r>
  <r>
    <n v="3930"/>
    <d v="2026-04-25T00:00:00"/>
    <n v="2026"/>
    <x v="1"/>
    <n v="4"/>
    <s v="Apr"/>
    <x v="1"/>
    <x v="12"/>
    <x v="3"/>
    <s v="Returning"/>
    <x v="4"/>
    <s v="Resistance Band Set"/>
    <n v="2"/>
    <n v="40.85"/>
    <n v="0"/>
    <n v="14.99"/>
    <n v="81.7"/>
    <n v="29.98"/>
    <n v="51.72"/>
    <n v="0.633047735618115"/>
    <n v="2026"/>
    <s v="Q2"/>
    <n v="4"/>
    <x v="3"/>
  </r>
  <r>
    <n v="3969"/>
    <d v="2026-04-25T00:00:00"/>
    <n v="2026"/>
    <x v="1"/>
    <n v="4"/>
    <s v="Apr"/>
    <x v="3"/>
    <x v="8"/>
    <x v="3"/>
    <s v="Returning"/>
    <x v="1"/>
    <s v="Hiking Daypack 20L"/>
    <n v="1"/>
    <n v="92.91"/>
    <n v="0.05"/>
    <n v="46"/>
    <n v="88.264499999999998"/>
    <n v="46"/>
    <n v="42.264499999999998"/>
    <n v="0.4788391709010984"/>
    <n v="2026"/>
    <s v="Q2"/>
    <n v="4"/>
    <x v="3"/>
  </r>
  <r>
    <n v="4190"/>
    <d v="2026-04-25T00:00:00"/>
    <n v="2026"/>
    <x v="1"/>
    <n v="4"/>
    <s v="Apr"/>
    <x v="3"/>
    <x v="13"/>
    <x v="0"/>
    <s v="New"/>
    <x v="1"/>
    <s v="Summit Backpack 45L"/>
    <n v="1"/>
    <n v="152.01"/>
    <n v="0"/>
    <n v="80.33"/>
    <n v="152.01"/>
    <n v="80.33"/>
    <n v="71.679999999999993"/>
    <n v="0.47154792447865268"/>
    <n v="2026"/>
    <s v="Q2"/>
    <n v="4"/>
    <x v="3"/>
  </r>
  <r>
    <n v="4442"/>
    <d v="2026-04-25T00:00:00"/>
    <n v="2026"/>
    <x v="1"/>
    <n v="4"/>
    <s v="Apr"/>
    <x v="1"/>
    <x v="6"/>
    <x v="3"/>
    <s v="New"/>
    <x v="2"/>
    <s v="Insulated Bottle"/>
    <n v="1"/>
    <n v="36.65"/>
    <n v="0"/>
    <n v="13.28"/>
    <n v="36.65"/>
    <n v="13.28"/>
    <n v="23.369999999999997"/>
    <n v="0.63765347885402446"/>
    <n v="2026"/>
    <s v="Q2"/>
    <n v="4"/>
    <x v="3"/>
  </r>
  <r>
    <n v="228"/>
    <d v="2026-04-26T00:00:00"/>
    <n v="2026"/>
    <x v="1"/>
    <n v="4"/>
    <s v="Apr"/>
    <x v="3"/>
    <x v="8"/>
    <x v="0"/>
    <s v="Returning"/>
    <x v="3"/>
    <s v="Portable Camp Stove"/>
    <n v="5"/>
    <n v="80.819999999999993"/>
    <n v="0"/>
    <n v="40.47"/>
    <n v="404.09999999999997"/>
    <n v="202.35"/>
    <n v="201.74999999999997"/>
    <n v="0.49925760950259834"/>
    <n v="2026"/>
    <s v="Q2"/>
    <n v="4"/>
    <x v="3"/>
  </r>
  <r>
    <n v="2101"/>
    <d v="2026-04-26T00:00:00"/>
    <n v="2026"/>
    <x v="1"/>
    <n v="4"/>
    <s v="Apr"/>
    <x v="3"/>
    <x v="4"/>
    <x v="0"/>
    <s v="New"/>
    <x v="1"/>
    <s v="Trail Boots"/>
    <n v="4"/>
    <n v="144.69999999999999"/>
    <n v="0"/>
    <n v="79.41"/>
    <n v="578.79999999999995"/>
    <n v="317.64"/>
    <n v="261.15999999999997"/>
    <n v="0.45120939875604699"/>
    <n v="2026"/>
    <s v="Q2"/>
    <n v="4"/>
    <x v="3"/>
  </r>
  <r>
    <n v="2590"/>
    <d v="2026-04-26T00:00:00"/>
    <n v="2026"/>
    <x v="1"/>
    <n v="4"/>
    <s v="Apr"/>
    <x v="1"/>
    <x v="6"/>
    <x v="2"/>
    <s v="New"/>
    <x v="4"/>
    <s v="Recovery Roller"/>
    <n v="2"/>
    <n v="36.51"/>
    <n v="0.1"/>
    <n v="14.18"/>
    <n v="65.718000000000004"/>
    <n v="28.36"/>
    <n v="37.358000000000004"/>
    <n v="0.56845917404668433"/>
    <n v="2026"/>
    <s v="Q2"/>
    <n v="4"/>
    <x v="3"/>
  </r>
  <r>
    <n v="2957"/>
    <d v="2026-04-26T00:00:00"/>
    <n v="2026"/>
    <x v="1"/>
    <n v="4"/>
    <s v="Apr"/>
    <x v="3"/>
    <x v="7"/>
    <x v="3"/>
    <s v="New"/>
    <x v="2"/>
    <s v="Insulated Bottle"/>
    <n v="3"/>
    <n v="36.58"/>
    <n v="0.05"/>
    <n v="13.71"/>
    <n v="104.25299999999999"/>
    <n v="41.13"/>
    <n v="63.122999999999983"/>
    <n v="0.60547897902218628"/>
    <n v="2026"/>
    <s v="Q2"/>
    <n v="4"/>
    <x v="3"/>
  </r>
  <r>
    <n v="4270"/>
    <d v="2026-04-26T00:00:00"/>
    <n v="2026"/>
    <x v="1"/>
    <n v="4"/>
    <s v="Apr"/>
    <x v="3"/>
    <x v="7"/>
    <x v="2"/>
    <s v="Business"/>
    <x v="3"/>
    <s v="Trail Tent 2P"/>
    <n v="2"/>
    <n v="191.59"/>
    <n v="0"/>
    <n v="102.52"/>
    <n v="383.18"/>
    <n v="205.04"/>
    <n v="178.14000000000001"/>
    <n v="0.46489900307949272"/>
    <n v="2026"/>
    <s v="Q2"/>
    <n v="4"/>
    <x v="3"/>
  </r>
  <r>
    <n v="4324"/>
    <d v="2026-04-26T00:00:00"/>
    <n v="2026"/>
    <x v="1"/>
    <n v="4"/>
    <s v="Apr"/>
    <x v="3"/>
    <x v="8"/>
    <x v="1"/>
    <s v="Business"/>
    <x v="3"/>
    <s v="Alpine Tent 4P"/>
    <n v="6"/>
    <n v="337.24"/>
    <n v="0.05"/>
    <n v="198.63"/>
    <n v="1922.268"/>
    <n v="1191.78"/>
    <n v="730.48800000000006"/>
    <n v="0.38001360892445801"/>
    <n v="2026"/>
    <s v="Q2"/>
    <n v="4"/>
    <x v="3"/>
  </r>
  <r>
    <n v="5010"/>
    <d v="2026-04-26T00:00:00"/>
    <n v="2026"/>
    <x v="1"/>
    <n v="4"/>
    <s v="Apr"/>
    <x v="3"/>
    <x v="7"/>
    <x v="1"/>
    <s v="Business"/>
    <x v="2"/>
    <s v="Packing Cube Set"/>
    <n v="3"/>
    <n v="46.2"/>
    <n v="0.1"/>
    <n v="18.149999999999999"/>
    <n v="124.74000000000002"/>
    <n v="54.449999999999996"/>
    <n v="70.29000000000002"/>
    <n v="0.5634920634920636"/>
    <n v="2026"/>
    <s v="Q2"/>
    <n v="4"/>
    <x v="3"/>
  </r>
  <r>
    <n v="5092"/>
    <d v="2026-04-26T00:00:00"/>
    <n v="2026"/>
    <x v="1"/>
    <n v="4"/>
    <s v="Apr"/>
    <x v="1"/>
    <x v="1"/>
    <x v="3"/>
    <s v="Business"/>
    <x v="4"/>
    <s v="Training Mat"/>
    <n v="4"/>
    <n v="50.84"/>
    <n v="0.05"/>
    <n v="22.63"/>
    <n v="193.19200000000001"/>
    <n v="90.52"/>
    <n v="102.67200000000001"/>
    <n v="0.53145057766367143"/>
    <n v="2026"/>
    <s v="Q2"/>
    <n v="4"/>
    <x v="3"/>
  </r>
  <r>
    <n v="1061"/>
    <d v="2026-04-27T00:00:00"/>
    <n v="2026"/>
    <x v="1"/>
    <n v="4"/>
    <s v="Apr"/>
    <x v="3"/>
    <x v="13"/>
    <x v="0"/>
    <s v="Returning"/>
    <x v="2"/>
    <s v="Travel Backpack 35L"/>
    <n v="1"/>
    <n v="166.5"/>
    <n v="0"/>
    <n v="85.55"/>
    <n v="166.5"/>
    <n v="85.55"/>
    <n v="80.95"/>
    <n v="0.4861861861861862"/>
    <n v="2026"/>
    <s v="Q2"/>
    <n v="4"/>
    <x v="3"/>
  </r>
  <r>
    <n v="1099"/>
    <d v="2026-04-27T00:00:00"/>
    <n v="2026"/>
    <x v="1"/>
    <n v="4"/>
    <s v="Apr"/>
    <x v="3"/>
    <x v="4"/>
    <x v="3"/>
    <s v="New"/>
    <x v="1"/>
    <s v="Trekking Poles"/>
    <n v="1"/>
    <n v="70.2"/>
    <n v="0"/>
    <n v="32.06"/>
    <n v="70.2"/>
    <n v="32.06"/>
    <n v="38.14"/>
    <n v="0.5433048433048433"/>
    <n v="2026"/>
    <s v="Q2"/>
    <n v="4"/>
    <x v="3"/>
  </r>
  <r>
    <n v="3500"/>
    <d v="2026-04-27T00:00:00"/>
    <n v="2026"/>
    <x v="1"/>
    <n v="4"/>
    <s v="Apr"/>
    <x v="1"/>
    <x v="12"/>
    <x v="0"/>
    <s v="New"/>
    <x v="4"/>
    <s v="Training Mat"/>
    <n v="4"/>
    <n v="50.67"/>
    <n v="0"/>
    <n v="22.62"/>
    <n v="202.68"/>
    <n v="90.48"/>
    <n v="112.2"/>
    <n v="0.55358200118413259"/>
    <n v="2026"/>
    <s v="Q2"/>
    <n v="4"/>
    <x v="3"/>
  </r>
  <r>
    <n v="3856"/>
    <d v="2026-04-27T00:00:00"/>
    <n v="2026"/>
    <x v="1"/>
    <n v="4"/>
    <s v="Apr"/>
    <x v="1"/>
    <x v="11"/>
    <x v="2"/>
    <s v="New"/>
    <x v="2"/>
    <s v="Travel Backpack 35L"/>
    <n v="3"/>
    <n v="161.05000000000001"/>
    <n v="0.05"/>
    <n v="87.43"/>
    <n v="458.99250000000001"/>
    <n v="262.29000000000002"/>
    <n v="196.70249999999999"/>
    <n v="0.4285527541299694"/>
    <n v="2026"/>
    <s v="Q2"/>
    <n v="4"/>
    <x v="3"/>
  </r>
  <r>
    <n v="4044"/>
    <d v="2026-04-27T00:00:00"/>
    <n v="2026"/>
    <x v="1"/>
    <n v="4"/>
    <s v="Apr"/>
    <x v="1"/>
    <x v="6"/>
    <x v="1"/>
    <s v="New"/>
    <x v="4"/>
    <s v="Weighted Vest"/>
    <n v="10"/>
    <n v="124.59"/>
    <n v="0.15"/>
    <n v="67.14"/>
    <n v="1059.0150000000001"/>
    <n v="671.4"/>
    <n v="387.61500000000012"/>
    <n v="0.36601464568490538"/>
    <n v="2026"/>
    <s v="Q2"/>
    <n v="4"/>
    <x v="3"/>
  </r>
  <r>
    <n v="4235"/>
    <d v="2026-04-27T00:00:00"/>
    <n v="2026"/>
    <x v="1"/>
    <n v="4"/>
    <s v="Apr"/>
    <x v="2"/>
    <x v="16"/>
    <x v="0"/>
    <s v="Business"/>
    <x v="4"/>
    <s v="Training Mat"/>
    <n v="1"/>
    <n v="50.18"/>
    <n v="0"/>
    <n v="22.05"/>
    <n v="50.18"/>
    <n v="22.05"/>
    <n v="28.13"/>
    <n v="0.56058190514149064"/>
    <n v="2026"/>
    <s v="Q2"/>
    <n v="4"/>
    <x v="3"/>
  </r>
  <r>
    <n v="122"/>
    <d v="2026-04-28T00:00:00"/>
    <n v="2026"/>
    <x v="1"/>
    <n v="4"/>
    <s v="Apr"/>
    <x v="1"/>
    <x v="11"/>
    <x v="0"/>
    <s v="New"/>
    <x v="3"/>
    <s v="Portable Camp Stove"/>
    <n v="1"/>
    <n v="83.38"/>
    <n v="0"/>
    <n v="38.979999999999997"/>
    <n v="83.38"/>
    <n v="38.979999999999997"/>
    <n v="44.4"/>
    <n v="0.53250179899256422"/>
    <n v="2026"/>
    <s v="Q2"/>
    <n v="4"/>
    <x v="3"/>
  </r>
  <r>
    <n v="239"/>
    <d v="2026-04-28T00:00:00"/>
    <n v="2026"/>
    <x v="1"/>
    <n v="4"/>
    <s v="Apr"/>
    <x v="3"/>
    <x v="7"/>
    <x v="0"/>
    <s v="Returning"/>
    <x v="2"/>
    <s v="Insulated Bottle"/>
    <n v="1"/>
    <n v="35.549999999999997"/>
    <n v="0.05"/>
    <n v="13.25"/>
    <n v="33.772499999999994"/>
    <n v="13.25"/>
    <n v="20.522499999999994"/>
    <n v="0.60766896143311855"/>
    <n v="2026"/>
    <s v="Q2"/>
    <n v="4"/>
    <x v="3"/>
  </r>
  <r>
    <n v="356"/>
    <d v="2026-04-28T00:00:00"/>
    <n v="2026"/>
    <x v="1"/>
    <n v="4"/>
    <s v="Apr"/>
    <x v="3"/>
    <x v="8"/>
    <x v="2"/>
    <s v="New"/>
    <x v="1"/>
    <s v="Summit Backpack 45L"/>
    <n v="1"/>
    <n v="154.36000000000001"/>
    <n v="0"/>
    <n v="77.760000000000005"/>
    <n v="154.36000000000001"/>
    <n v="77.760000000000005"/>
    <n v="76.600000000000009"/>
    <n v="0.49624254988338951"/>
    <n v="2026"/>
    <s v="Q2"/>
    <n v="4"/>
    <x v="3"/>
  </r>
  <r>
    <n v="785"/>
    <d v="2026-04-28T00:00:00"/>
    <n v="2026"/>
    <x v="1"/>
    <n v="4"/>
    <s v="Apr"/>
    <x v="0"/>
    <x v="9"/>
    <x v="3"/>
    <s v="New"/>
    <x v="1"/>
    <s v="Summit Backpack 45L"/>
    <n v="1"/>
    <n v="155.68"/>
    <n v="0"/>
    <n v="77.97"/>
    <n v="155.68"/>
    <n v="77.97"/>
    <n v="77.710000000000008"/>
    <n v="0.49916495375128472"/>
    <n v="2026"/>
    <s v="Q2"/>
    <n v="4"/>
    <x v="3"/>
  </r>
  <r>
    <n v="2325"/>
    <d v="2026-04-28T00:00:00"/>
    <n v="2026"/>
    <x v="1"/>
    <n v="4"/>
    <s v="Apr"/>
    <x v="0"/>
    <x v="0"/>
    <x v="0"/>
    <s v="Returning"/>
    <x v="4"/>
    <s v="Resistance Band Set"/>
    <n v="1"/>
    <n v="40.950000000000003"/>
    <n v="0.15"/>
    <n v="14.89"/>
    <n v="34.807500000000005"/>
    <n v="14.89"/>
    <n v="19.917500000000004"/>
    <n v="0.57221863104216053"/>
    <n v="2026"/>
    <s v="Q2"/>
    <n v="4"/>
    <x v="3"/>
  </r>
  <r>
    <n v="2566"/>
    <d v="2026-04-28T00:00:00"/>
    <n v="2026"/>
    <x v="1"/>
    <n v="4"/>
    <s v="Apr"/>
    <x v="3"/>
    <x v="13"/>
    <x v="3"/>
    <s v="Returning"/>
    <x v="2"/>
    <s v="Packing Cube Set"/>
    <n v="3"/>
    <n v="47.28"/>
    <n v="0.05"/>
    <n v="18.52"/>
    <n v="134.74799999999999"/>
    <n v="55.56"/>
    <n v="79.187999999999988"/>
    <n v="0.58767477068305274"/>
    <n v="2026"/>
    <s v="Q2"/>
    <n v="4"/>
    <x v="3"/>
  </r>
  <r>
    <n v="3105"/>
    <d v="2026-04-28T00:00:00"/>
    <n v="2026"/>
    <x v="1"/>
    <n v="4"/>
    <s v="Apr"/>
    <x v="3"/>
    <x v="7"/>
    <x v="0"/>
    <s v="Returning"/>
    <x v="4"/>
    <s v="Training Mat"/>
    <n v="4"/>
    <n v="51.57"/>
    <n v="0.1"/>
    <n v="22.58"/>
    <n v="185.65200000000002"/>
    <n v="90.32"/>
    <n v="95.332000000000022"/>
    <n v="0.51349837330058401"/>
    <n v="2026"/>
    <s v="Q2"/>
    <n v="4"/>
    <x v="3"/>
  </r>
  <r>
    <n v="3167"/>
    <d v="2026-04-28T00:00:00"/>
    <n v="2026"/>
    <x v="1"/>
    <n v="4"/>
    <s v="Apr"/>
    <x v="3"/>
    <x v="8"/>
    <x v="0"/>
    <s v="Business"/>
    <x v="0"/>
    <s v="Trail Bike Light"/>
    <n v="1"/>
    <n v="51.61"/>
    <n v="0"/>
    <n v="23"/>
    <n v="51.61"/>
    <n v="23"/>
    <n v="28.61"/>
    <n v="0.55434993218368533"/>
    <n v="2026"/>
    <s v="Q2"/>
    <n v="4"/>
    <x v="3"/>
  </r>
  <r>
    <n v="4396"/>
    <d v="2026-04-28T00:00:00"/>
    <n v="2026"/>
    <x v="1"/>
    <n v="4"/>
    <s v="Apr"/>
    <x v="0"/>
    <x v="15"/>
    <x v="2"/>
    <s v="Returning"/>
    <x v="4"/>
    <s v="Training Mat"/>
    <n v="1"/>
    <n v="50.56"/>
    <n v="0.05"/>
    <n v="22.06"/>
    <n v="48.031999999999996"/>
    <n v="22.06"/>
    <n v="25.971999999999998"/>
    <n v="0.54072285143237842"/>
    <n v="2026"/>
    <s v="Q2"/>
    <n v="4"/>
    <x v="3"/>
  </r>
  <r>
    <n v="4475"/>
    <d v="2026-04-28T00:00:00"/>
    <n v="2026"/>
    <x v="1"/>
    <n v="4"/>
    <s v="Apr"/>
    <x v="2"/>
    <x v="5"/>
    <x v="3"/>
    <s v="Business"/>
    <x v="2"/>
    <s v="Travel Backpack 35L"/>
    <n v="2"/>
    <n v="165.74"/>
    <n v="0"/>
    <n v="87.73"/>
    <n v="331.48"/>
    <n v="175.46"/>
    <n v="156.02000000000001"/>
    <n v="0.47067696391939184"/>
    <n v="2026"/>
    <s v="Q2"/>
    <n v="4"/>
    <x v="3"/>
  </r>
  <r>
    <n v="4482"/>
    <d v="2026-04-28T00:00:00"/>
    <n v="2026"/>
    <x v="1"/>
    <n v="4"/>
    <s v="Apr"/>
    <x v="2"/>
    <x v="2"/>
    <x v="0"/>
    <s v="Business"/>
    <x v="4"/>
    <s v="Recovery Roller"/>
    <n v="3"/>
    <n v="36.770000000000003"/>
    <n v="0"/>
    <n v="13.63"/>
    <n v="110.31"/>
    <n v="40.89"/>
    <n v="69.42"/>
    <n v="0.62931737829752521"/>
    <n v="2026"/>
    <s v="Q2"/>
    <n v="4"/>
    <x v="3"/>
  </r>
  <r>
    <n v="5022"/>
    <d v="2026-04-28T00:00:00"/>
    <n v="2026"/>
    <x v="1"/>
    <n v="4"/>
    <s v="Apr"/>
    <x v="3"/>
    <x v="7"/>
    <x v="0"/>
    <s v="Business"/>
    <x v="3"/>
    <s v="Trail Tent 2P"/>
    <n v="2"/>
    <n v="196.37"/>
    <n v="0"/>
    <n v="101.73"/>
    <n v="392.74"/>
    <n v="203.46"/>
    <n v="189.28"/>
    <n v="0.48194734429902736"/>
    <n v="2026"/>
    <s v="Q2"/>
    <n v="4"/>
    <x v="3"/>
  </r>
  <r>
    <n v="1304"/>
    <d v="2026-04-29T00:00:00"/>
    <n v="2026"/>
    <x v="1"/>
    <n v="4"/>
    <s v="Apr"/>
    <x v="0"/>
    <x v="0"/>
    <x v="3"/>
    <s v="Returning"/>
    <x v="2"/>
    <s v="Insulated Bottle"/>
    <n v="2"/>
    <n v="35.33"/>
    <n v="0"/>
    <n v="13.69"/>
    <n v="70.66"/>
    <n v="27.38"/>
    <n v="43.28"/>
    <n v="0.61251061420888764"/>
    <n v="2026"/>
    <s v="Q2"/>
    <n v="4"/>
    <x v="3"/>
  </r>
  <r>
    <n v="3008"/>
    <d v="2026-04-29T00:00:00"/>
    <n v="2026"/>
    <x v="1"/>
    <n v="4"/>
    <s v="Apr"/>
    <x v="2"/>
    <x v="2"/>
    <x v="1"/>
    <s v="Business"/>
    <x v="2"/>
    <s v="Packing Cube Set"/>
    <n v="4"/>
    <n v="46.43"/>
    <n v="0.1"/>
    <n v="18.04"/>
    <n v="167.148"/>
    <n v="72.16"/>
    <n v="94.988"/>
    <n v="0.56828678775695796"/>
    <n v="2026"/>
    <s v="Q2"/>
    <n v="4"/>
    <x v="3"/>
  </r>
  <r>
    <n v="4140"/>
    <d v="2026-04-29T00:00:00"/>
    <n v="2026"/>
    <x v="1"/>
    <n v="4"/>
    <s v="Apr"/>
    <x v="3"/>
    <x v="7"/>
    <x v="3"/>
    <s v="New"/>
    <x v="4"/>
    <s v="Weighted Vest"/>
    <n v="1"/>
    <n v="125.25"/>
    <n v="0"/>
    <n v="70.88"/>
    <n v="125.25"/>
    <n v="70.88"/>
    <n v="54.370000000000005"/>
    <n v="0.43409181636726552"/>
    <n v="2026"/>
    <s v="Q2"/>
    <n v="4"/>
    <x v="3"/>
  </r>
  <r>
    <n v="4151"/>
    <d v="2026-04-29T00:00:00"/>
    <n v="2026"/>
    <x v="1"/>
    <n v="4"/>
    <s v="Apr"/>
    <x v="1"/>
    <x v="14"/>
    <x v="0"/>
    <s v="Returning"/>
    <x v="3"/>
    <s v="Alpine Tent 4P"/>
    <n v="1"/>
    <n v="341.98"/>
    <n v="0"/>
    <n v="192.43"/>
    <n v="341.98"/>
    <n v="192.43"/>
    <n v="149.55000000000001"/>
    <n v="0.43730627522077314"/>
    <n v="2026"/>
    <s v="Q2"/>
    <n v="4"/>
    <x v="3"/>
  </r>
  <r>
    <n v="4650"/>
    <d v="2026-04-29T00:00:00"/>
    <n v="2026"/>
    <x v="1"/>
    <n v="4"/>
    <s v="Apr"/>
    <x v="1"/>
    <x v="6"/>
    <x v="3"/>
    <s v="Business"/>
    <x v="4"/>
    <s v="Resistance Band Set"/>
    <n v="1"/>
    <n v="40.04"/>
    <n v="0"/>
    <n v="14.72"/>
    <n v="40.04"/>
    <n v="14.72"/>
    <n v="25.32"/>
    <n v="0.63236763236763238"/>
    <n v="2026"/>
    <s v="Q2"/>
    <n v="4"/>
    <x v="3"/>
  </r>
  <r>
    <n v="4897"/>
    <d v="2026-04-29T00:00:00"/>
    <n v="2026"/>
    <x v="1"/>
    <n v="4"/>
    <s v="Apr"/>
    <x v="3"/>
    <x v="13"/>
    <x v="0"/>
    <s v="Returning"/>
    <x v="0"/>
    <s v="Compact Repair Kit"/>
    <n v="3"/>
    <n v="40.47"/>
    <n v="0.05"/>
    <n v="17.14"/>
    <n v="115.33949999999999"/>
    <n v="51.42"/>
    <n v="63.919499999999985"/>
    <n v="0.5541856866034619"/>
    <n v="2026"/>
    <s v="Q2"/>
    <n v="4"/>
    <x v="3"/>
  </r>
  <r>
    <n v="792"/>
    <d v="2026-04-30T00:00:00"/>
    <n v="2026"/>
    <x v="1"/>
    <n v="4"/>
    <s v="Apr"/>
    <x v="3"/>
    <x v="8"/>
    <x v="1"/>
    <s v="Returning"/>
    <x v="3"/>
    <s v="Portable Camp Stove"/>
    <n v="6"/>
    <n v="83.7"/>
    <n v="0.2"/>
    <n v="38.58"/>
    <n v="401.76000000000005"/>
    <n v="231.48"/>
    <n v="170.28000000000006"/>
    <n v="0.42383512544802876"/>
    <n v="2026"/>
    <s v="Q2"/>
    <n v="4"/>
    <x v="3"/>
  </r>
  <r>
    <n v="1796"/>
    <d v="2026-04-30T00:00:00"/>
    <n v="2026"/>
    <x v="1"/>
    <n v="4"/>
    <s v="Apr"/>
    <x v="0"/>
    <x v="15"/>
    <x v="0"/>
    <s v="Returning"/>
    <x v="3"/>
    <s v="Portable Camp Stove"/>
    <n v="4"/>
    <n v="83.27"/>
    <n v="0"/>
    <n v="39.979999999999997"/>
    <n v="333.08"/>
    <n v="159.91999999999999"/>
    <n v="173.16"/>
    <n v="0.51987510507986068"/>
    <n v="2026"/>
    <s v="Q2"/>
    <n v="4"/>
    <x v="3"/>
  </r>
  <r>
    <n v="3222"/>
    <d v="2026-04-30T00:00:00"/>
    <n v="2026"/>
    <x v="1"/>
    <n v="4"/>
    <s v="Apr"/>
    <x v="2"/>
    <x v="16"/>
    <x v="1"/>
    <s v="Business"/>
    <x v="3"/>
    <s v="Compact Sleeping Bag"/>
    <n v="3"/>
    <n v="126.03"/>
    <n v="0.1"/>
    <n v="61.75"/>
    <n v="340.28100000000006"/>
    <n v="185.25"/>
    <n v="155.03100000000006"/>
    <n v="0.45559699189787273"/>
    <n v="2026"/>
    <s v="Q2"/>
    <n v="4"/>
    <x v="3"/>
  </r>
  <r>
    <n v="3237"/>
    <d v="2026-04-30T00:00:00"/>
    <n v="2026"/>
    <x v="1"/>
    <n v="4"/>
    <s v="Apr"/>
    <x v="1"/>
    <x v="14"/>
    <x v="0"/>
    <s v="New"/>
    <x v="3"/>
    <s v="Compact Sleeping Bag"/>
    <n v="1"/>
    <n v="122.86"/>
    <n v="0.05"/>
    <n v="59.22"/>
    <n v="116.717"/>
    <n v="59.22"/>
    <n v="57.497"/>
    <n v="0.49261889870370212"/>
    <n v="2026"/>
    <s v="Q2"/>
    <n v="4"/>
    <x v="3"/>
  </r>
  <r>
    <n v="3695"/>
    <d v="2026-04-30T00:00:00"/>
    <n v="2026"/>
    <x v="1"/>
    <n v="4"/>
    <s v="Apr"/>
    <x v="2"/>
    <x v="2"/>
    <x v="0"/>
    <s v="New"/>
    <x v="0"/>
    <s v="Compact Repair Kit"/>
    <n v="1"/>
    <n v="39.44"/>
    <n v="0.1"/>
    <n v="16.63"/>
    <n v="35.496000000000002"/>
    <n v="16.63"/>
    <n v="18.866000000000003"/>
    <n v="0.53149650664863657"/>
    <n v="2026"/>
    <s v="Q2"/>
    <n v="4"/>
    <x v="3"/>
  </r>
  <r>
    <n v="5148"/>
    <d v="2026-04-30T00:00:00"/>
    <n v="2026"/>
    <x v="1"/>
    <n v="4"/>
    <s v="Apr"/>
    <x v="2"/>
    <x v="10"/>
    <x v="0"/>
    <s v="Returning"/>
    <x v="2"/>
    <s v="Carry-On Duffel"/>
    <n v="1"/>
    <n v="130.34"/>
    <n v="0.1"/>
    <n v="66.680000000000007"/>
    <n v="117.30600000000001"/>
    <n v="66.680000000000007"/>
    <n v="50.626000000000005"/>
    <n v="0.43157212759790631"/>
    <n v="2026"/>
    <s v="Q2"/>
    <n v="4"/>
    <x v="3"/>
  </r>
  <r>
    <n v="534"/>
    <d v="2026-05-01T00:00:00"/>
    <n v="2026"/>
    <x v="1"/>
    <n v="5"/>
    <s v="May"/>
    <x v="1"/>
    <x v="12"/>
    <x v="0"/>
    <s v="Business"/>
    <x v="1"/>
    <s v="Summit Backpack 45L"/>
    <n v="1"/>
    <n v="154.86000000000001"/>
    <n v="0"/>
    <n v="78.37"/>
    <n v="154.86000000000001"/>
    <n v="78.37"/>
    <n v="76.490000000000009"/>
    <n v="0.49393000129148912"/>
    <n v="2026"/>
    <s v="Q2"/>
    <n v="5"/>
    <x v="4"/>
  </r>
  <r>
    <n v="551"/>
    <d v="2026-05-01T00:00:00"/>
    <n v="2026"/>
    <x v="1"/>
    <n v="5"/>
    <s v="May"/>
    <x v="3"/>
    <x v="8"/>
    <x v="2"/>
    <s v="Returning"/>
    <x v="0"/>
    <s v="Cycling Pack 12L"/>
    <n v="4"/>
    <n v="103.64"/>
    <n v="0"/>
    <n v="50.59"/>
    <n v="414.56"/>
    <n v="202.36"/>
    <n v="212.2"/>
    <n v="0.51186800463141646"/>
    <n v="2026"/>
    <s v="Q2"/>
    <n v="5"/>
    <x v="4"/>
  </r>
  <r>
    <n v="2110"/>
    <d v="2026-05-01T00:00:00"/>
    <n v="2026"/>
    <x v="1"/>
    <n v="5"/>
    <s v="May"/>
    <x v="0"/>
    <x v="15"/>
    <x v="0"/>
    <s v="Returning"/>
    <x v="2"/>
    <s v="Travel Backpack 35L"/>
    <n v="1"/>
    <n v="164.49"/>
    <n v="0.05"/>
    <n v="87.81"/>
    <n v="156.2655"/>
    <n v="87.81"/>
    <n v="68.455500000000001"/>
    <n v="0.43807174328306631"/>
    <n v="2026"/>
    <s v="Q2"/>
    <n v="5"/>
    <x v="4"/>
  </r>
  <r>
    <n v="2217"/>
    <d v="2026-05-01T00:00:00"/>
    <n v="2026"/>
    <x v="1"/>
    <n v="5"/>
    <s v="May"/>
    <x v="3"/>
    <x v="8"/>
    <x v="1"/>
    <s v="Returning"/>
    <x v="2"/>
    <s v="Travel Backpack 35L"/>
    <n v="3"/>
    <n v="163.44999999999999"/>
    <n v="0.05"/>
    <n v="87.54"/>
    <n v="465.83249999999992"/>
    <n v="262.62"/>
    <n v="203.21249999999992"/>
    <n v="0.4362351274331438"/>
    <n v="2026"/>
    <s v="Q2"/>
    <n v="5"/>
    <x v="4"/>
  </r>
  <r>
    <n v="2544"/>
    <d v="2026-05-01T00:00:00"/>
    <n v="2026"/>
    <x v="1"/>
    <n v="5"/>
    <s v="May"/>
    <x v="3"/>
    <x v="4"/>
    <x v="0"/>
    <s v="Returning"/>
    <x v="1"/>
    <s v="Trekking Poles"/>
    <n v="1"/>
    <n v="71.87"/>
    <n v="0.05"/>
    <n v="31.97"/>
    <n v="68.276499999999999"/>
    <n v="31.97"/>
    <n v="36.3065"/>
    <n v="0.53175690025118449"/>
    <n v="2026"/>
    <s v="Q2"/>
    <n v="5"/>
    <x v="4"/>
  </r>
  <r>
    <n v="3678"/>
    <d v="2026-05-01T00:00:00"/>
    <n v="2026"/>
    <x v="1"/>
    <n v="5"/>
    <s v="May"/>
    <x v="1"/>
    <x v="14"/>
    <x v="3"/>
    <s v="Returning"/>
    <x v="3"/>
    <s v="Trail Tent 2P"/>
    <n v="2"/>
    <n v="194.97"/>
    <n v="0"/>
    <n v="101.14"/>
    <n v="389.94"/>
    <n v="202.28"/>
    <n v="187.66"/>
    <n v="0.48125352618351541"/>
    <n v="2026"/>
    <s v="Q2"/>
    <n v="5"/>
    <x v="4"/>
  </r>
  <r>
    <n v="3726"/>
    <d v="2026-05-01T00:00:00"/>
    <n v="2026"/>
    <x v="1"/>
    <n v="5"/>
    <s v="May"/>
    <x v="3"/>
    <x v="8"/>
    <x v="3"/>
    <s v="Returning"/>
    <x v="0"/>
    <s v="Trail Bike Light"/>
    <n v="2"/>
    <n v="49.53"/>
    <n v="0"/>
    <n v="22.91"/>
    <n v="99.06"/>
    <n v="45.82"/>
    <n v="53.24"/>
    <n v="0.53745204926307288"/>
    <n v="2026"/>
    <s v="Q2"/>
    <n v="5"/>
    <x v="4"/>
  </r>
  <r>
    <n v="3897"/>
    <d v="2026-05-01T00:00:00"/>
    <n v="2026"/>
    <x v="1"/>
    <n v="5"/>
    <s v="May"/>
    <x v="3"/>
    <x v="8"/>
    <x v="1"/>
    <s v="Business"/>
    <x v="4"/>
    <s v="Recovery Roller"/>
    <n v="4"/>
    <n v="35.619999999999997"/>
    <n v="0.15"/>
    <n v="13.76"/>
    <n v="121.10799999999999"/>
    <n v="55.04"/>
    <n v="66.067999999999984"/>
    <n v="0.54552960993493405"/>
    <n v="2026"/>
    <s v="Q2"/>
    <n v="5"/>
    <x v="4"/>
  </r>
  <r>
    <n v="1262"/>
    <d v="2026-05-02T00:00:00"/>
    <n v="2026"/>
    <x v="1"/>
    <n v="5"/>
    <s v="May"/>
    <x v="3"/>
    <x v="7"/>
    <x v="2"/>
    <s v="Returning"/>
    <x v="2"/>
    <s v="Packing Cube Set"/>
    <n v="2"/>
    <n v="45.47"/>
    <n v="0"/>
    <n v="18.37"/>
    <n v="90.94"/>
    <n v="36.74"/>
    <n v="54.199999999999996"/>
    <n v="0.59599736089729494"/>
    <n v="2026"/>
    <s v="Q2"/>
    <n v="5"/>
    <x v="4"/>
  </r>
  <r>
    <n v="2657"/>
    <d v="2026-05-02T00:00:00"/>
    <n v="2026"/>
    <x v="1"/>
    <n v="5"/>
    <s v="May"/>
    <x v="0"/>
    <x v="0"/>
    <x v="2"/>
    <s v="New"/>
    <x v="1"/>
    <s v="Trail Boots"/>
    <n v="1"/>
    <n v="145.68"/>
    <n v="0"/>
    <n v="77.8"/>
    <n v="145.68"/>
    <n v="77.8"/>
    <n v="67.88000000000001"/>
    <n v="0.46595277320153766"/>
    <n v="2026"/>
    <s v="Q2"/>
    <n v="5"/>
    <x v="4"/>
  </r>
  <r>
    <n v="3238"/>
    <d v="2026-05-02T00:00:00"/>
    <n v="2026"/>
    <x v="1"/>
    <n v="5"/>
    <s v="May"/>
    <x v="3"/>
    <x v="8"/>
    <x v="3"/>
    <s v="Returning"/>
    <x v="3"/>
    <s v="Portable Camp Stove"/>
    <n v="2"/>
    <n v="82.65"/>
    <n v="0.05"/>
    <n v="40.46"/>
    <n v="157.035"/>
    <n v="80.92"/>
    <n v="76.114999999999995"/>
    <n v="0.48470086286496639"/>
    <n v="2026"/>
    <s v="Q2"/>
    <n v="5"/>
    <x v="4"/>
  </r>
  <r>
    <n v="3607"/>
    <d v="2026-05-02T00:00:00"/>
    <n v="2026"/>
    <x v="1"/>
    <n v="5"/>
    <s v="May"/>
    <x v="1"/>
    <x v="6"/>
    <x v="0"/>
    <s v="Business"/>
    <x v="2"/>
    <s v="Insulated Bottle"/>
    <n v="1"/>
    <n v="36.270000000000003"/>
    <n v="0"/>
    <n v="13.8"/>
    <n v="36.270000000000003"/>
    <n v="13.8"/>
    <n v="22.470000000000002"/>
    <n v="0.61952026468155497"/>
    <n v="2026"/>
    <s v="Q2"/>
    <n v="5"/>
    <x v="4"/>
  </r>
  <r>
    <n v="5070"/>
    <d v="2026-05-02T00:00:00"/>
    <n v="2026"/>
    <x v="1"/>
    <n v="5"/>
    <s v="May"/>
    <x v="2"/>
    <x v="16"/>
    <x v="2"/>
    <s v="New"/>
    <x v="3"/>
    <s v="Portable Camp Stove"/>
    <n v="1"/>
    <n v="80.819999999999993"/>
    <n v="0"/>
    <n v="39.950000000000003"/>
    <n v="80.819999999999993"/>
    <n v="39.950000000000003"/>
    <n v="40.86999999999999"/>
    <n v="0.50569166048007907"/>
    <n v="2026"/>
    <s v="Q2"/>
    <n v="5"/>
    <x v="4"/>
  </r>
  <r>
    <n v="5171"/>
    <d v="2026-05-02T00:00:00"/>
    <n v="2026"/>
    <x v="1"/>
    <n v="5"/>
    <s v="May"/>
    <x v="1"/>
    <x v="1"/>
    <x v="2"/>
    <s v="New"/>
    <x v="1"/>
    <s v="Summit Backpack 45L"/>
    <n v="2"/>
    <n v="157.84"/>
    <n v="0.1"/>
    <n v="79.28"/>
    <n v="284.11200000000002"/>
    <n v="158.56"/>
    <n v="125.55200000000002"/>
    <n v="0.44191023258433298"/>
    <n v="2026"/>
    <s v="Q2"/>
    <n v="5"/>
    <x v="4"/>
  </r>
  <r>
    <n v="617"/>
    <d v="2026-05-03T00:00:00"/>
    <n v="2026"/>
    <x v="1"/>
    <n v="5"/>
    <s v="May"/>
    <x v="1"/>
    <x v="14"/>
    <x v="3"/>
    <s v="Returning"/>
    <x v="4"/>
    <s v="Recovery Roller"/>
    <n v="4"/>
    <n v="36.909999999999997"/>
    <n v="0.1"/>
    <n v="13.85"/>
    <n v="132.876"/>
    <n v="55.4"/>
    <n v="77.475999999999999"/>
    <n v="0.58306992985941775"/>
    <n v="2026"/>
    <s v="Q2"/>
    <n v="5"/>
    <x v="4"/>
  </r>
  <r>
    <n v="849"/>
    <d v="2026-05-03T00:00:00"/>
    <n v="2026"/>
    <x v="1"/>
    <n v="5"/>
    <s v="May"/>
    <x v="1"/>
    <x v="14"/>
    <x v="1"/>
    <s v="Business"/>
    <x v="3"/>
    <s v="Trail Tent 2P"/>
    <n v="3"/>
    <n v="193.18"/>
    <n v="0.1"/>
    <n v="102.31"/>
    <n v="521.58600000000001"/>
    <n v="306.93"/>
    <n v="214.65600000000001"/>
    <n v="0.41154478839539405"/>
    <n v="2026"/>
    <s v="Q2"/>
    <n v="5"/>
    <x v="4"/>
  </r>
  <r>
    <n v="956"/>
    <d v="2026-05-03T00:00:00"/>
    <n v="2026"/>
    <x v="1"/>
    <n v="5"/>
    <s v="May"/>
    <x v="0"/>
    <x v="15"/>
    <x v="0"/>
    <s v="Business"/>
    <x v="1"/>
    <s v="Summit Backpack 45L"/>
    <n v="1"/>
    <n v="157.59"/>
    <n v="0.05"/>
    <n v="77.599999999999994"/>
    <n v="149.7105"/>
    <n v="77.599999999999994"/>
    <n v="72.110500000000002"/>
    <n v="0.48166628259206939"/>
    <n v="2026"/>
    <s v="Q2"/>
    <n v="5"/>
    <x v="4"/>
  </r>
  <r>
    <n v="1896"/>
    <d v="2026-05-03T00:00:00"/>
    <n v="2026"/>
    <x v="1"/>
    <n v="5"/>
    <s v="May"/>
    <x v="1"/>
    <x v="12"/>
    <x v="3"/>
    <s v="New"/>
    <x v="4"/>
    <s v="Training Mat"/>
    <n v="2"/>
    <n v="49.97"/>
    <n v="0"/>
    <n v="22.63"/>
    <n v="99.94"/>
    <n v="45.26"/>
    <n v="54.68"/>
    <n v="0.54712827696617972"/>
    <n v="2026"/>
    <s v="Q2"/>
    <n v="5"/>
    <x v="4"/>
  </r>
  <r>
    <n v="2317"/>
    <d v="2026-05-03T00:00:00"/>
    <n v="2026"/>
    <x v="1"/>
    <n v="5"/>
    <s v="May"/>
    <x v="0"/>
    <x v="15"/>
    <x v="1"/>
    <s v="Business"/>
    <x v="1"/>
    <s v="Summit Backpack 45L"/>
    <n v="5"/>
    <n v="155.54"/>
    <n v="0.1"/>
    <n v="78.02"/>
    <n v="699.93"/>
    <n v="390.09999999999997"/>
    <n v="309.83"/>
    <n v="0.44265855156944267"/>
    <n v="2026"/>
    <s v="Q2"/>
    <n v="5"/>
    <x v="4"/>
  </r>
  <r>
    <n v="2542"/>
    <d v="2026-05-03T00:00:00"/>
    <n v="2026"/>
    <x v="1"/>
    <n v="5"/>
    <s v="May"/>
    <x v="3"/>
    <x v="8"/>
    <x v="2"/>
    <s v="New"/>
    <x v="2"/>
    <s v="Carry-On Duffel"/>
    <n v="1"/>
    <n v="131.13"/>
    <n v="0.05"/>
    <n v="67.010000000000005"/>
    <n v="124.5735"/>
    <n v="67.010000000000005"/>
    <n v="57.563499999999991"/>
    <n v="0.46208463276700096"/>
    <n v="2026"/>
    <s v="Q2"/>
    <n v="5"/>
    <x v="4"/>
  </r>
  <r>
    <n v="4535"/>
    <d v="2026-05-03T00:00:00"/>
    <n v="2026"/>
    <x v="1"/>
    <n v="5"/>
    <s v="May"/>
    <x v="2"/>
    <x v="5"/>
    <x v="0"/>
    <s v="New"/>
    <x v="2"/>
    <s v="Insulated Bottle"/>
    <n v="1"/>
    <n v="36.82"/>
    <n v="0.1"/>
    <n v="13.4"/>
    <n v="33.137999999999998"/>
    <n v="13.4"/>
    <n v="19.738"/>
    <n v="0.5956303941094816"/>
    <n v="2026"/>
    <s v="Q2"/>
    <n v="5"/>
    <x v="4"/>
  </r>
  <r>
    <n v="4988"/>
    <d v="2026-05-03T00:00:00"/>
    <n v="2026"/>
    <x v="1"/>
    <n v="5"/>
    <s v="May"/>
    <x v="2"/>
    <x v="10"/>
    <x v="2"/>
    <s v="New"/>
    <x v="4"/>
    <s v="Weighted Vest"/>
    <n v="1"/>
    <n v="122.28"/>
    <n v="0"/>
    <n v="67.28"/>
    <n v="122.28"/>
    <n v="67.28"/>
    <n v="55"/>
    <n v="0.44978737324174028"/>
    <n v="2026"/>
    <s v="Q2"/>
    <n v="5"/>
    <x v="4"/>
  </r>
  <r>
    <n v="253"/>
    <d v="2026-05-04T00:00:00"/>
    <n v="2026"/>
    <x v="1"/>
    <n v="5"/>
    <s v="May"/>
    <x v="2"/>
    <x v="10"/>
    <x v="2"/>
    <s v="Business"/>
    <x v="1"/>
    <s v="Hiking Daypack 20L"/>
    <n v="1"/>
    <n v="90.92"/>
    <n v="0.15"/>
    <n v="44.93"/>
    <n v="77.281999999999996"/>
    <n v="44.93"/>
    <n v="32.351999999999997"/>
    <n v="0.41862270645169636"/>
    <n v="2026"/>
    <s v="Q2"/>
    <n v="5"/>
    <x v="4"/>
  </r>
  <r>
    <n v="1743"/>
    <d v="2026-05-04T00:00:00"/>
    <n v="2026"/>
    <x v="1"/>
    <n v="5"/>
    <s v="May"/>
    <x v="1"/>
    <x v="12"/>
    <x v="0"/>
    <s v="New"/>
    <x v="4"/>
    <s v="Training Mat"/>
    <n v="1"/>
    <n v="51.02"/>
    <n v="0"/>
    <n v="21.83"/>
    <n v="51.02"/>
    <n v="21.83"/>
    <n v="29.190000000000005"/>
    <n v="0.5721285770286163"/>
    <n v="2026"/>
    <s v="Q2"/>
    <n v="5"/>
    <x v="4"/>
  </r>
  <r>
    <n v="1801"/>
    <d v="2026-05-04T00:00:00"/>
    <n v="2026"/>
    <x v="1"/>
    <n v="5"/>
    <s v="May"/>
    <x v="2"/>
    <x v="2"/>
    <x v="0"/>
    <s v="Business"/>
    <x v="2"/>
    <s v="Insulated Bottle"/>
    <n v="2"/>
    <n v="36.299999999999997"/>
    <n v="0.05"/>
    <n v="13.9"/>
    <n v="68.969999999999985"/>
    <n v="27.8"/>
    <n v="41.169999999999987"/>
    <n v="0.59692619979701311"/>
    <n v="2026"/>
    <s v="Q2"/>
    <n v="5"/>
    <x v="4"/>
  </r>
  <r>
    <n v="2511"/>
    <d v="2026-05-04T00:00:00"/>
    <n v="2026"/>
    <x v="1"/>
    <n v="5"/>
    <s v="May"/>
    <x v="2"/>
    <x v="10"/>
    <x v="1"/>
    <s v="Business"/>
    <x v="3"/>
    <s v="Trail Tent 2P"/>
    <n v="8"/>
    <n v="195.03"/>
    <n v="0.15"/>
    <n v="101.13"/>
    <n v="1326.204"/>
    <n v="809.04"/>
    <n v="517.16399999999999"/>
    <n v="0.38995810599274322"/>
    <n v="2026"/>
    <s v="Q2"/>
    <n v="5"/>
    <x v="4"/>
  </r>
  <r>
    <n v="3186"/>
    <d v="2026-05-04T00:00:00"/>
    <n v="2026"/>
    <x v="1"/>
    <n v="5"/>
    <s v="May"/>
    <x v="1"/>
    <x v="6"/>
    <x v="0"/>
    <s v="New"/>
    <x v="1"/>
    <s v="Trail Boots"/>
    <n v="1"/>
    <n v="143.66"/>
    <n v="0.1"/>
    <n v="79.25"/>
    <n v="129.29400000000001"/>
    <n v="79.25"/>
    <n v="50.044000000000011"/>
    <n v="0.38705585719368268"/>
    <n v="2026"/>
    <s v="Q2"/>
    <n v="5"/>
    <x v="4"/>
  </r>
  <r>
    <n v="3378"/>
    <d v="2026-05-04T00:00:00"/>
    <n v="2026"/>
    <x v="1"/>
    <n v="5"/>
    <s v="May"/>
    <x v="0"/>
    <x v="0"/>
    <x v="1"/>
    <s v="Business"/>
    <x v="4"/>
    <s v="Weighted Vest"/>
    <n v="3"/>
    <n v="120.28"/>
    <n v="0.2"/>
    <n v="69.23"/>
    <n v="288.67200000000003"/>
    <n v="207.69"/>
    <n v="80.982000000000028"/>
    <n v="0.28053292317924849"/>
    <n v="2026"/>
    <s v="Q2"/>
    <n v="5"/>
    <x v="4"/>
  </r>
  <r>
    <n v="4255"/>
    <d v="2026-05-04T00:00:00"/>
    <n v="2026"/>
    <x v="1"/>
    <n v="5"/>
    <s v="May"/>
    <x v="3"/>
    <x v="7"/>
    <x v="3"/>
    <s v="Returning"/>
    <x v="2"/>
    <s v="Insulated Bottle"/>
    <n v="6"/>
    <n v="36.04"/>
    <n v="0"/>
    <n v="13.38"/>
    <n v="216.24"/>
    <n v="80.28"/>
    <n v="135.96"/>
    <n v="0.62874583795782468"/>
    <n v="2026"/>
    <s v="Q2"/>
    <n v="5"/>
    <x v="4"/>
  </r>
  <r>
    <n v="4587"/>
    <d v="2026-05-04T00:00:00"/>
    <n v="2026"/>
    <x v="1"/>
    <n v="5"/>
    <s v="May"/>
    <x v="2"/>
    <x v="2"/>
    <x v="3"/>
    <s v="Returning"/>
    <x v="1"/>
    <s v="Hiking Daypack 20L"/>
    <n v="2"/>
    <n v="91.72"/>
    <n v="0"/>
    <n v="45.67"/>
    <n v="183.44"/>
    <n v="91.34"/>
    <n v="92.1"/>
    <n v="0.50207152202354988"/>
    <n v="2026"/>
    <s v="Q2"/>
    <n v="5"/>
    <x v="4"/>
  </r>
  <r>
    <n v="830"/>
    <d v="2026-05-05T00:00:00"/>
    <n v="2026"/>
    <x v="1"/>
    <n v="5"/>
    <s v="May"/>
    <x v="3"/>
    <x v="8"/>
    <x v="0"/>
    <s v="Business"/>
    <x v="0"/>
    <s v="Trail Bike Light"/>
    <n v="2"/>
    <n v="50.4"/>
    <n v="0"/>
    <n v="22.21"/>
    <n v="100.8"/>
    <n v="44.42"/>
    <n v="56.379999999999995"/>
    <n v="0.55932539682539684"/>
    <n v="2026"/>
    <s v="Q2"/>
    <n v="5"/>
    <x v="4"/>
  </r>
  <r>
    <n v="4320"/>
    <d v="2026-05-05T00:00:00"/>
    <n v="2026"/>
    <x v="1"/>
    <n v="5"/>
    <s v="May"/>
    <x v="1"/>
    <x v="6"/>
    <x v="0"/>
    <s v="Returning"/>
    <x v="2"/>
    <s v="Travel Backpack 35L"/>
    <n v="2"/>
    <n v="165.17"/>
    <n v="0"/>
    <n v="87.78"/>
    <n v="330.34"/>
    <n v="175.56"/>
    <n v="154.77999999999997"/>
    <n v="0.46854755706242052"/>
    <n v="2026"/>
    <s v="Q2"/>
    <n v="5"/>
    <x v="4"/>
  </r>
  <r>
    <n v="4386"/>
    <d v="2026-05-05T00:00:00"/>
    <n v="2026"/>
    <x v="1"/>
    <n v="5"/>
    <s v="May"/>
    <x v="0"/>
    <x v="15"/>
    <x v="0"/>
    <s v="Returning"/>
    <x v="1"/>
    <s v="Trekking Poles"/>
    <n v="1"/>
    <n v="69.819999999999993"/>
    <n v="0.05"/>
    <n v="33.29"/>
    <n v="66.328999999999994"/>
    <n v="33.29"/>
    <n v="33.038999999999994"/>
    <n v="0.49810791659756665"/>
    <n v="2026"/>
    <s v="Q2"/>
    <n v="5"/>
    <x v="4"/>
  </r>
  <r>
    <n v="4602"/>
    <d v="2026-05-05T00:00:00"/>
    <n v="2026"/>
    <x v="1"/>
    <n v="5"/>
    <s v="May"/>
    <x v="1"/>
    <x v="12"/>
    <x v="3"/>
    <s v="New"/>
    <x v="2"/>
    <s v="Carry-On Duffel"/>
    <n v="2"/>
    <n v="131.36000000000001"/>
    <n v="0.1"/>
    <n v="65.3"/>
    <n v="236.44800000000004"/>
    <n v="130.6"/>
    <n v="105.84800000000004"/>
    <n v="0.4476586818243336"/>
    <n v="2026"/>
    <s v="Q2"/>
    <n v="5"/>
    <x v="4"/>
  </r>
  <r>
    <n v="5190"/>
    <d v="2026-05-05T00:00:00"/>
    <n v="2026"/>
    <x v="1"/>
    <n v="5"/>
    <s v="May"/>
    <x v="3"/>
    <x v="8"/>
    <x v="1"/>
    <s v="Returning"/>
    <x v="1"/>
    <s v="Hiking Daypack 20L"/>
    <n v="15"/>
    <n v="93.65"/>
    <n v="0.1"/>
    <n v="44.89"/>
    <n v="1264.2750000000001"/>
    <n v="673.35"/>
    <n v="590.92500000000007"/>
    <n v="0.46740226612089936"/>
    <n v="2026"/>
    <s v="Q2"/>
    <n v="5"/>
    <x v="4"/>
  </r>
  <r>
    <n v="393"/>
    <d v="2026-05-06T00:00:00"/>
    <n v="2026"/>
    <x v="1"/>
    <n v="5"/>
    <s v="May"/>
    <x v="1"/>
    <x v="12"/>
    <x v="3"/>
    <s v="New"/>
    <x v="3"/>
    <s v="Trail Tent 2P"/>
    <n v="3"/>
    <n v="199.93"/>
    <n v="0"/>
    <n v="104.86"/>
    <n v="599.79"/>
    <n v="314.58"/>
    <n v="285.20999999999998"/>
    <n v="0.47551643075076278"/>
    <n v="2026"/>
    <s v="Q2"/>
    <n v="5"/>
    <x v="4"/>
  </r>
  <r>
    <n v="812"/>
    <d v="2026-05-06T00:00:00"/>
    <n v="2026"/>
    <x v="1"/>
    <n v="5"/>
    <s v="May"/>
    <x v="0"/>
    <x v="0"/>
    <x v="0"/>
    <s v="New"/>
    <x v="1"/>
    <s v="Trekking Poles"/>
    <n v="5"/>
    <n v="70.150000000000006"/>
    <n v="0"/>
    <n v="32.700000000000003"/>
    <n v="350.75"/>
    <n v="163.5"/>
    <n v="187.25"/>
    <n v="0.53385602280826805"/>
    <n v="2026"/>
    <s v="Q2"/>
    <n v="5"/>
    <x v="4"/>
  </r>
  <r>
    <n v="1297"/>
    <d v="2026-05-06T00:00:00"/>
    <n v="2026"/>
    <x v="1"/>
    <n v="5"/>
    <s v="May"/>
    <x v="2"/>
    <x v="2"/>
    <x v="2"/>
    <s v="New"/>
    <x v="4"/>
    <s v="Recovery Roller"/>
    <n v="2"/>
    <n v="35.86"/>
    <n v="0"/>
    <n v="13.9"/>
    <n v="71.72"/>
    <n v="27.8"/>
    <n v="43.92"/>
    <n v="0.61238148354712774"/>
    <n v="2026"/>
    <s v="Q2"/>
    <n v="5"/>
    <x v="4"/>
  </r>
  <r>
    <n v="1574"/>
    <d v="2026-05-06T00:00:00"/>
    <n v="2026"/>
    <x v="1"/>
    <n v="5"/>
    <s v="May"/>
    <x v="1"/>
    <x v="6"/>
    <x v="0"/>
    <s v="Returning"/>
    <x v="1"/>
    <s v="Hiking Daypack 20L"/>
    <n v="1"/>
    <n v="92.27"/>
    <n v="0"/>
    <n v="46.5"/>
    <n v="92.27"/>
    <n v="46.5"/>
    <n v="45.769999999999996"/>
    <n v="0.49604421805570603"/>
    <n v="2026"/>
    <s v="Q2"/>
    <n v="5"/>
    <x v="4"/>
  </r>
  <r>
    <n v="3060"/>
    <d v="2026-05-06T00:00:00"/>
    <n v="2026"/>
    <x v="1"/>
    <n v="5"/>
    <s v="May"/>
    <x v="1"/>
    <x v="6"/>
    <x v="1"/>
    <s v="Business"/>
    <x v="1"/>
    <s v="Summit Backpack 45L"/>
    <n v="6"/>
    <n v="157.31"/>
    <n v="0.15"/>
    <n v="80.34"/>
    <n v="802.28099999999995"/>
    <n v="482.04"/>
    <n v="320.24099999999993"/>
    <n v="0.3991631361081715"/>
    <n v="2026"/>
    <s v="Q2"/>
    <n v="5"/>
    <x v="4"/>
  </r>
  <r>
    <n v="3490"/>
    <d v="2026-05-06T00:00:00"/>
    <n v="2026"/>
    <x v="1"/>
    <n v="5"/>
    <s v="May"/>
    <x v="1"/>
    <x v="11"/>
    <x v="0"/>
    <s v="New"/>
    <x v="2"/>
    <s v="Packing Cube Set"/>
    <n v="2"/>
    <n v="46.18"/>
    <n v="0.05"/>
    <n v="17.899999999999999"/>
    <n v="87.74199999999999"/>
    <n v="35.799999999999997"/>
    <n v="51.941999999999993"/>
    <n v="0.59198559412823959"/>
    <n v="2026"/>
    <s v="Q2"/>
    <n v="5"/>
    <x v="4"/>
  </r>
  <r>
    <n v="3654"/>
    <d v="2026-05-06T00:00:00"/>
    <n v="2026"/>
    <x v="1"/>
    <n v="5"/>
    <s v="May"/>
    <x v="2"/>
    <x v="10"/>
    <x v="0"/>
    <s v="Business"/>
    <x v="0"/>
    <s v="Trail Bike Light"/>
    <n v="1"/>
    <n v="51.44"/>
    <n v="0.1"/>
    <n v="22.88"/>
    <n v="46.295999999999999"/>
    <n v="22.88"/>
    <n v="23.416"/>
    <n v="0.50578883704855715"/>
    <n v="2026"/>
    <s v="Q2"/>
    <n v="5"/>
    <x v="4"/>
  </r>
  <r>
    <n v="4209"/>
    <d v="2026-05-06T00:00:00"/>
    <n v="2026"/>
    <x v="1"/>
    <n v="5"/>
    <s v="May"/>
    <x v="1"/>
    <x v="1"/>
    <x v="0"/>
    <s v="New"/>
    <x v="4"/>
    <s v="Training Mat"/>
    <n v="2"/>
    <n v="50.97"/>
    <n v="0.05"/>
    <n v="21.67"/>
    <n v="96.842999999999989"/>
    <n v="43.34"/>
    <n v="53.502999999999986"/>
    <n v="0.55247152607829153"/>
    <n v="2026"/>
    <s v="Q2"/>
    <n v="5"/>
    <x v="4"/>
  </r>
  <r>
    <n v="4227"/>
    <d v="2026-05-06T00:00:00"/>
    <n v="2026"/>
    <x v="1"/>
    <n v="5"/>
    <s v="May"/>
    <x v="1"/>
    <x v="1"/>
    <x v="0"/>
    <s v="New"/>
    <x v="0"/>
    <s v="Compact Repair Kit"/>
    <n v="2"/>
    <n v="40.549999999999997"/>
    <n v="0"/>
    <n v="16.52"/>
    <n v="81.099999999999994"/>
    <n v="33.04"/>
    <n v="48.059999999999995"/>
    <n v="0.59260172626387175"/>
    <n v="2026"/>
    <s v="Q2"/>
    <n v="5"/>
    <x v="4"/>
  </r>
  <r>
    <n v="4247"/>
    <d v="2026-05-06T00:00:00"/>
    <n v="2026"/>
    <x v="1"/>
    <n v="5"/>
    <s v="May"/>
    <x v="2"/>
    <x v="16"/>
    <x v="0"/>
    <s v="New"/>
    <x v="0"/>
    <s v="Trail Bike Light"/>
    <n v="2"/>
    <n v="51.3"/>
    <n v="0"/>
    <n v="23.12"/>
    <n v="102.6"/>
    <n v="46.24"/>
    <n v="56.359999999999992"/>
    <n v="0.54931773879142298"/>
    <n v="2026"/>
    <s v="Q2"/>
    <n v="5"/>
    <x v="4"/>
  </r>
  <r>
    <n v="5196"/>
    <d v="2026-05-06T00:00:00"/>
    <n v="2026"/>
    <x v="1"/>
    <n v="5"/>
    <s v="May"/>
    <x v="3"/>
    <x v="8"/>
    <x v="0"/>
    <s v="New"/>
    <x v="3"/>
    <s v="Portable Camp Stove"/>
    <n v="3"/>
    <n v="82.56"/>
    <n v="0"/>
    <n v="39.99"/>
    <n v="247.68"/>
    <n v="119.97"/>
    <n v="127.71000000000001"/>
    <n v="0.515625"/>
    <n v="2026"/>
    <s v="Q2"/>
    <n v="5"/>
    <x v="4"/>
  </r>
  <r>
    <n v="400"/>
    <d v="2026-05-07T00:00:00"/>
    <n v="2026"/>
    <x v="1"/>
    <n v="5"/>
    <s v="May"/>
    <x v="1"/>
    <x v="12"/>
    <x v="1"/>
    <s v="Business"/>
    <x v="1"/>
    <s v="Hiking Daypack 20L"/>
    <n v="6"/>
    <n v="92.66"/>
    <n v="0.15"/>
    <n v="44.71"/>
    <n v="472.56600000000003"/>
    <n v="268.26"/>
    <n v="204.30600000000004"/>
    <n v="0.43233326138571126"/>
    <n v="2026"/>
    <s v="Q2"/>
    <n v="5"/>
    <x v="4"/>
  </r>
  <r>
    <n v="829"/>
    <d v="2026-05-07T00:00:00"/>
    <n v="2026"/>
    <x v="1"/>
    <n v="5"/>
    <s v="May"/>
    <x v="2"/>
    <x v="16"/>
    <x v="3"/>
    <s v="New"/>
    <x v="4"/>
    <s v="Resistance Band Set"/>
    <n v="1"/>
    <n v="39.42"/>
    <n v="0"/>
    <n v="14.86"/>
    <n v="39.42"/>
    <n v="14.86"/>
    <n v="24.560000000000002"/>
    <n v="0.62303399289700667"/>
    <n v="2026"/>
    <s v="Q2"/>
    <n v="5"/>
    <x v="4"/>
  </r>
  <r>
    <n v="1236"/>
    <d v="2026-05-07T00:00:00"/>
    <n v="2026"/>
    <x v="1"/>
    <n v="5"/>
    <s v="May"/>
    <x v="0"/>
    <x v="9"/>
    <x v="2"/>
    <s v="Returning"/>
    <x v="4"/>
    <s v="Weighted Vest"/>
    <n v="2"/>
    <n v="124.25"/>
    <n v="0"/>
    <n v="69.510000000000005"/>
    <n v="248.5"/>
    <n v="139.02000000000001"/>
    <n v="109.47999999999999"/>
    <n v="0.44056338028169012"/>
    <n v="2026"/>
    <s v="Q2"/>
    <n v="5"/>
    <x v="4"/>
  </r>
  <r>
    <n v="1364"/>
    <d v="2026-05-07T00:00:00"/>
    <n v="2026"/>
    <x v="1"/>
    <n v="5"/>
    <s v="May"/>
    <x v="1"/>
    <x v="14"/>
    <x v="0"/>
    <s v="New"/>
    <x v="1"/>
    <s v="Summit Backpack 45L"/>
    <n v="2"/>
    <n v="156.43"/>
    <n v="0"/>
    <n v="78.569999999999993"/>
    <n v="312.86"/>
    <n v="157.13999999999999"/>
    <n v="155.72000000000003"/>
    <n v="0.49773061433228927"/>
    <n v="2026"/>
    <s v="Q2"/>
    <n v="5"/>
    <x v="4"/>
  </r>
  <r>
    <n v="2105"/>
    <d v="2026-05-07T00:00:00"/>
    <n v="2026"/>
    <x v="1"/>
    <n v="5"/>
    <s v="May"/>
    <x v="1"/>
    <x v="14"/>
    <x v="2"/>
    <s v="New"/>
    <x v="3"/>
    <s v="Portable Camp Stove"/>
    <n v="1"/>
    <n v="80.3"/>
    <n v="0"/>
    <n v="40.020000000000003"/>
    <n v="80.3"/>
    <n v="40.020000000000003"/>
    <n v="40.279999999999994"/>
    <n v="0.50161892901618921"/>
    <n v="2026"/>
    <s v="Q2"/>
    <n v="5"/>
    <x v="4"/>
  </r>
  <r>
    <n v="4706"/>
    <d v="2026-05-07T00:00:00"/>
    <n v="2026"/>
    <x v="1"/>
    <n v="5"/>
    <s v="May"/>
    <x v="3"/>
    <x v="13"/>
    <x v="2"/>
    <s v="New"/>
    <x v="3"/>
    <s v="Portable Camp Stove"/>
    <n v="1"/>
    <n v="79.89"/>
    <n v="0"/>
    <n v="39.549999999999997"/>
    <n v="79.89"/>
    <n v="39.549999999999997"/>
    <n v="40.340000000000003"/>
    <n v="0.50494429841031419"/>
    <n v="2026"/>
    <s v="Q2"/>
    <n v="5"/>
    <x v="4"/>
  </r>
  <r>
    <n v="68"/>
    <d v="2026-05-08T00:00:00"/>
    <n v="2026"/>
    <x v="1"/>
    <n v="5"/>
    <s v="May"/>
    <x v="3"/>
    <x v="7"/>
    <x v="2"/>
    <s v="New"/>
    <x v="4"/>
    <s v="Resistance Band Set"/>
    <n v="1"/>
    <n v="39.5"/>
    <n v="0"/>
    <n v="14.68"/>
    <n v="39.5"/>
    <n v="14.68"/>
    <n v="24.82"/>
    <n v="0.62835443037974681"/>
    <n v="2026"/>
    <s v="Q2"/>
    <n v="5"/>
    <x v="4"/>
  </r>
  <r>
    <n v="1352"/>
    <d v="2026-05-08T00:00:00"/>
    <n v="2026"/>
    <x v="1"/>
    <n v="5"/>
    <s v="May"/>
    <x v="3"/>
    <x v="7"/>
    <x v="0"/>
    <s v="Returning"/>
    <x v="0"/>
    <s v="Commuter Helmet"/>
    <n v="1"/>
    <n v="80.7"/>
    <n v="0"/>
    <n v="41.88"/>
    <n v="80.7"/>
    <n v="41.88"/>
    <n v="38.82"/>
    <n v="0.48104089219330853"/>
    <n v="2026"/>
    <s v="Q2"/>
    <n v="5"/>
    <x v="4"/>
  </r>
  <r>
    <n v="2526"/>
    <d v="2026-05-08T00:00:00"/>
    <n v="2026"/>
    <x v="1"/>
    <n v="5"/>
    <s v="May"/>
    <x v="1"/>
    <x v="14"/>
    <x v="0"/>
    <s v="New"/>
    <x v="3"/>
    <s v="Portable Camp Stove"/>
    <n v="1"/>
    <n v="80.86"/>
    <n v="0"/>
    <n v="38.44"/>
    <n v="80.86"/>
    <n v="38.44"/>
    <n v="42.42"/>
    <n v="0.52461043779371752"/>
    <n v="2026"/>
    <s v="Q2"/>
    <n v="5"/>
    <x v="4"/>
  </r>
  <r>
    <n v="3298"/>
    <d v="2026-05-08T00:00:00"/>
    <n v="2026"/>
    <x v="1"/>
    <n v="5"/>
    <s v="May"/>
    <x v="1"/>
    <x v="14"/>
    <x v="3"/>
    <s v="New"/>
    <x v="3"/>
    <s v="Alpine Tent 4P"/>
    <n v="2"/>
    <n v="337.7"/>
    <n v="0.1"/>
    <n v="192.16"/>
    <n v="607.86"/>
    <n v="384.32"/>
    <n v="223.54000000000002"/>
    <n v="0.36774915276543946"/>
    <n v="2026"/>
    <s v="Q2"/>
    <n v="5"/>
    <x v="4"/>
  </r>
  <r>
    <n v="3510"/>
    <d v="2026-05-08T00:00:00"/>
    <n v="2026"/>
    <x v="1"/>
    <n v="5"/>
    <s v="May"/>
    <x v="2"/>
    <x v="2"/>
    <x v="0"/>
    <s v="Returning"/>
    <x v="3"/>
    <s v="Compact Sleeping Bag"/>
    <n v="4"/>
    <n v="121.81"/>
    <n v="0"/>
    <n v="58.95"/>
    <n v="487.24"/>
    <n v="235.8"/>
    <n v="251.44"/>
    <n v="0.5160495854199163"/>
    <n v="2026"/>
    <s v="Q2"/>
    <n v="5"/>
    <x v="4"/>
  </r>
  <r>
    <n v="3638"/>
    <d v="2026-05-08T00:00:00"/>
    <n v="2026"/>
    <x v="1"/>
    <n v="5"/>
    <s v="May"/>
    <x v="3"/>
    <x v="7"/>
    <x v="1"/>
    <s v="Business"/>
    <x v="2"/>
    <s v="Travel Backpack 35L"/>
    <n v="10"/>
    <n v="168.55"/>
    <n v="0.1"/>
    <n v="88.85"/>
    <n v="1516.95"/>
    <n v="888.5"/>
    <n v="628.45000000000005"/>
    <n v="0.41428524341606515"/>
    <n v="2026"/>
    <s v="Q2"/>
    <n v="5"/>
    <x v="4"/>
  </r>
  <r>
    <n v="3754"/>
    <d v="2026-05-08T00:00:00"/>
    <n v="2026"/>
    <x v="1"/>
    <n v="5"/>
    <s v="May"/>
    <x v="1"/>
    <x v="12"/>
    <x v="0"/>
    <s v="Returning"/>
    <x v="0"/>
    <s v="Compact Repair Kit"/>
    <n v="1"/>
    <n v="39.42"/>
    <n v="0.05"/>
    <n v="16.77"/>
    <n v="37.448999999999998"/>
    <n v="16.77"/>
    <n v="20.678999999999998"/>
    <n v="0.55219097973243614"/>
    <n v="2026"/>
    <s v="Q2"/>
    <n v="5"/>
    <x v="4"/>
  </r>
  <r>
    <n v="4029"/>
    <d v="2026-05-08T00:00:00"/>
    <n v="2026"/>
    <x v="1"/>
    <n v="5"/>
    <s v="May"/>
    <x v="3"/>
    <x v="13"/>
    <x v="2"/>
    <s v="New"/>
    <x v="2"/>
    <s v="Travel Backpack 35L"/>
    <n v="1"/>
    <n v="161.36000000000001"/>
    <n v="0"/>
    <n v="87"/>
    <n v="161.36000000000001"/>
    <n v="87"/>
    <n v="74.360000000000014"/>
    <n v="0.46083292017848293"/>
    <n v="2026"/>
    <s v="Q2"/>
    <n v="5"/>
    <x v="4"/>
  </r>
  <r>
    <n v="4651"/>
    <d v="2026-05-08T00:00:00"/>
    <n v="2026"/>
    <x v="1"/>
    <n v="5"/>
    <s v="May"/>
    <x v="1"/>
    <x v="11"/>
    <x v="0"/>
    <s v="Business"/>
    <x v="3"/>
    <s v="Compact Sleeping Bag"/>
    <n v="1"/>
    <n v="123.68"/>
    <n v="0"/>
    <n v="59.26"/>
    <n v="123.68"/>
    <n v="59.26"/>
    <n v="64.420000000000016"/>
    <n v="0.52086028460543343"/>
    <n v="2026"/>
    <s v="Q2"/>
    <n v="5"/>
    <x v="4"/>
  </r>
  <r>
    <n v="4886"/>
    <d v="2026-05-08T00:00:00"/>
    <n v="2026"/>
    <x v="1"/>
    <n v="5"/>
    <s v="May"/>
    <x v="3"/>
    <x v="8"/>
    <x v="3"/>
    <s v="Returning"/>
    <x v="1"/>
    <s v="Trail Boots"/>
    <n v="1"/>
    <n v="146.29"/>
    <n v="0"/>
    <n v="81.16"/>
    <n v="146.29"/>
    <n v="81.16"/>
    <n v="65.13"/>
    <n v="0.44521156606740037"/>
    <n v="2026"/>
    <s v="Q2"/>
    <n v="5"/>
    <x v="4"/>
  </r>
  <r>
    <n v="162"/>
    <d v="2026-05-09T00:00:00"/>
    <n v="2026"/>
    <x v="1"/>
    <n v="5"/>
    <s v="May"/>
    <x v="0"/>
    <x v="0"/>
    <x v="0"/>
    <s v="New"/>
    <x v="2"/>
    <s v="Travel Backpack 35L"/>
    <n v="2"/>
    <n v="164.95"/>
    <n v="0.1"/>
    <n v="86.27"/>
    <n v="296.90999999999997"/>
    <n v="172.54"/>
    <n v="124.36999999999998"/>
    <n v="0.41888114243373409"/>
    <n v="2026"/>
    <s v="Q2"/>
    <n v="5"/>
    <x v="4"/>
  </r>
  <r>
    <n v="184"/>
    <d v="2026-05-09T00:00:00"/>
    <n v="2026"/>
    <x v="1"/>
    <n v="5"/>
    <s v="May"/>
    <x v="0"/>
    <x v="15"/>
    <x v="2"/>
    <s v="Business"/>
    <x v="1"/>
    <s v="Hiking Daypack 20L"/>
    <n v="2"/>
    <n v="91.59"/>
    <n v="0"/>
    <n v="44.97"/>
    <n v="183.18"/>
    <n v="89.94"/>
    <n v="93.240000000000009"/>
    <n v="0.50900753357353423"/>
    <n v="2026"/>
    <s v="Q2"/>
    <n v="5"/>
    <x v="4"/>
  </r>
  <r>
    <n v="328"/>
    <d v="2026-05-09T00:00:00"/>
    <n v="2026"/>
    <x v="1"/>
    <n v="5"/>
    <s v="May"/>
    <x v="3"/>
    <x v="13"/>
    <x v="0"/>
    <s v="Returning"/>
    <x v="4"/>
    <s v="Training Mat"/>
    <n v="1"/>
    <n v="51.78"/>
    <n v="0.1"/>
    <n v="21.63"/>
    <n v="46.602000000000004"/>
    <n v="21.63"/>
    <n v="24.972000000000005"/>
    <n v="0.53585683017896235"/>
    <n v="2026"/>
    <s v="Q2"/>
    <n v="5"/>
    <x v="4"/>
  </r>
  <r>
    <n v="908"/>
    <d v="2026-05-09T00:00:00"/>
    <n v="2026"/>
    <x v="1"/>
    <n v="5"/>
    <s v="May"/>
    <x v="3"/>
    <x v="8"/>
    <x v="2"/>
    <s v="Returning"/>
    <x v="2"/>
    <s v="Packing Cube Set"/>
    <n v="2"/>
    <n v="46.25"/>
    <n v="0"/>
    <n v="18.12"/>
    <n v="92.5"/>
    <n v="36.24"/>
    <n v="56.26"/>
    <n v="0.60821621621621624"/>
    <n v="2026"/>
    <s v="Q2"/>
    <n v="5"/>
    <x v="4"/>
  </r>
  <r>
    <n v="3159"/>
    <d v="2026-05-09T00:00:00"/>
    <n v="2026"/>
    <x v="1"/>
    <n v="5"/>
    <s v="May"/>
    <x v="0"/>
    <x v="0"/>
    <x v="0"/>
    <s v="Returning"/>
    <x v="3"/>
    <s v="Trail Tent 2P"/>
    <n v="3"/>
    <n v="198.5"/>
    <n v="0"/>
    <n v="102.23"/>
    <n v="595.5"/>
    <n v="306.69"/>
    <n v="288.81"/>
    <n v="0.48498740554156172"/>
    <n v="2026"/>
    <s v="Q2"/>
    <n v="5"/>
    <x v="4"/>
  </r>
  <r>
    <n v="4509"/>
    <d v="2026-05-09T00:00:00"/>
    <n v="2026"/>
    <x v="1"/>
    <n v="5"/>
    <s v="May"/>
    <x v="3"/>
    <x v="8"/>
    <x v="0"/>
    <s v="New"/>
    <x v="1"/>
    <s v="Summit Backpack 45L"/>
    <n v="1"/>
    <n v="152.80000000000001"/>
    <n v="0.1"/>
    <n v="77.67"/>
    <n v="137.52000000000001"/>
    <n v="77.67"/>
    <n v="59.850000000000009"/>
    <n v="0.43520942408376967"/>
    <n v="2026"/>
    <s v="Q2"/>
    <n v="5"/>
    <x v="4"/>
  </r>
  <r>
    <n v="4677"/>
    <d v="2026-05-09T00:00:00"/>
    <n v="2026"/>
    <x v="1"/>
    <n v="5"/>
    <s v="May"/>
    <x v="1"/>
    <x v="14"/>
    <x v="0"/>
    <s v="Business"/>
    <x v="2"/>
    <s v="Travel Backpack 35L"/>
    <n v="2"/>
    <n v="161.47999999999999"/>
    <n v="0"/>
    <n v="85.03"/>
    <n v="322.95999999999998"/>
    <n v="170.06"/>
    <n v="152.89999999999998"/>
    <n v="0.47343324250681196"/>
    <n v="2026"/>
    <s v="Q2"/>
    <n v="5"/>
    <x v="4"/>
  </r>
  <r>
    <n v="4867"/>
    <d v="2026-05-09T00:00:00"/>
    <n v="2026"/>
    <x v="1"/>
    <n v="5"/>
    <s v="May"/>
    <x v="1"/>
    <x v="6"/>
    <x v="2"/>
    <s v="Returning"/>
    <x v="0"/>
    <s v="Commuter Helmet"/>
    <n v="1"/>
    <n v="82.86"/>
    <n v="0"/>
    <n v="42.67"/>
    <n v="82.86"/>
    <n v="42.67"/>
    <n v="40.19"/>
    <n v="0.48503499879314504"/>
    <n v="2026"/>
    <s v="Q2"/>
    <n v="5"/>
    <x v="4"/>
  </r>
  <r>
    <n v="1615"/>
    <d v="2026-05-10T00:00:00"/>
    <n v="2026"/>
    <x v="1"/>
    <n v="5"/>
    <s v="May"/>
    <x v="3"/>
    <x v="4"/>
    <x v="0"/>
    <s v="New"/>
    <x v="4"/>
    <s v="Training Mat"/>
    <n v="1"/>
    <n v="51.15"/>
    <n v="0"/>
    <n v="21.39"/>
    <n v="51.15"/>
    <n v="21.39"/>
    <n v="29.759999999999998"/>
    <n v="0.58181818181818179"/>
    <n v="2026"/>
    <s v="Q2"/>
    <n v="5"/>
    <x v="4"/>
  </r>
  <r>
    <n v="1812"/>
    <d v="2026-05-10T00:00:00"/>
    <n v="2026"/>
    <x v="1"/>
    <n v="5"/>
    <s v="May"/>
    <x v="2"/>
    <x v="2"/>
    <x v="1"/>
    <s v="Business"/>
    <x v="4"/>
    <s v="Training Mat"/>
    <n v="12"/>
    <n v="50.53"/>
    <n v="0.1"/>
    <n v="22.09"/>
    <n v="545.72400000000005"/>
    <n v="265.08"/>
    <n v="280.64400000000006"/>
    <n v="0.5142599555819426"/>
    <n v="2026"/>
    <s v="Q2"/>
    <n v="5"/>
    <x v="4"/>
  </r>
  <r>
    <n v="3645"/>
    <d v="2026-05-10T00:00:00"/>
    <n v="2026"/>
    <x v="1"/>
    <n v="5"/>
    <s v="May"/>
    <x v="1"/>
    <x v="1"/>
    <x v="3"/>
    <s v="Returning"/>
    <x v="0"/>
    <s v="Trail Bike Light"/>
    <n v="2"/>
    <n v="50.93"/>
    <n v="0"/>
    <n v="22.91"/>
    <n v="101.86"/>
    <n v="45.82"/>
    <n v="56.04"/>
    <n v="0.55016689573924993"/>
    <n v="2026"/>
    <s v="Q2"/>
    <n v="5"/>
    <x v="4"/>
  </r>
  <r>
    <n v="3804"/>
    <d v="2026-05-10T00:00:00"/>
    <n v="2026"/>
    <x v="1"/>
    <n v="5"/>
    <s v="May"/>
    <x v="2"/>
    <x v="5"/>
    <x v="0"/>
    <s v="Returning"/>
    <x v="4"/>
    <s v="Training Mat"/>
    <n v="2"/>
    <n v="50.79"/>
    <n v="0.05"/>
    <n v="21.83"/>
    <n v="96.500999999999991"/>
    <n v="43.66"/>
    <n v="52.840999999999994"/>
    <n v="0.54756945523880585"/>
    <n v="2026"/>
    <s v="Q2"/>
    <n v="5"/>
    <x v="4"/>
  </r>
  <r>
    <n v="4367"/>
    <d v="2026-05-10T00:00:00"/>
    <n v="2026"/>
    <x v="1"/>
    <n v="5"/>
    <s v="May"/>
    <x v="3"/>
    <x v="8"/>
    <x v="0"/>
    <s v="Business"/>
    <x v="2"/>
    <s v="Travel Backpack 35L"/>
    <n v="5"/>
    <n v="160.94"/>
    <n v="0.1"/>
    <n v="88.89"/>
    <n v="724.23"/>
    <n v="444.45"/>
    <n v="279.78000000000003"/>
    <n v="0.38631374011018604"/>
    <n v="2026"/>
    <s v="Q2"/>
    <n v="5"/>
    <x v="4"/>
  </r>
  <r>
    <n v="4746"/>
    <d v="2026-05-10T00:00:00"/>
    <n v="2026"/>
    <x v="1"/>
    <n v="5"/>
    <s v="May"/>
    <x v="1"/>
    <x v="1"/>
    <x v="0"/>
    <s v="Returning"/>
    <x v="4"/>
    <s v="Recovery Roller"/>
    <n v="2"/>
    <n v="36.409999999999997"/>
    <n v="0"/>
    <n v="13.92"/>
    <n v="72.819999999999993"/>
    <n v="27.84"/>
    <n v="44.97999999999999"/>
    <n v="0.61768744850315838"/>
    <n v="2026"/>
    <s v="Q2"/>
    <n v="5"/>
    <x v="4"/>
  </r>
  <r>
    <n v="4795"/>
    <d v="2026-05-10T00:00:00"/>
    <n v="2026"/>
    <x v="1"/>
    <n v="5"/>
    <s v="May"/>
    <x v="3"/>
    <x v="4"/>
    <x v="3"/>
    <s v="Returning"/>
    <x v="1"/>
    <s v="Trekking Poles"/>
    <n v="2"/>
    <n v="72.25"/>
    <n v="0"/>
    <n v="32.25"/>
    <n v="144.5"/>
    <n v="64.5"/>
    <n v="80"/>
    <n v="0.55363321799307963"/>
    <n v="2026"/>
    <s v="Q2"/>
    <n v="5"/>
    <x v="4"/>
  </r>
  <r>
    <n v="4800"/>
    <d v="2026-05-10T00:00:00"/>
    <n v="2026"/>
    <x v="1"/>
    <n v="5"/>
    <s v="May"/>
    <x v="3"/>
    <x v="8"/>
    <x v="2"/>
    <s v="New"/>
    <x v="0"/>
    <s v="Cycling Pack 12L"/>
    <n v="4"/>
    <n v="103.36"/>
    <n v="0"/>
    <n v="51.59"/>
    <n v="413.44"/>
    <n v="206.36"/>
    <n v="207.07999999999998"/>
    <n v="0.50087074303405565"/>
    <n v="2026"/>
    <s v="Q2"/>
    <n v="5"/>
    <x v="4"/>
  </r>
  <r>
    <n v="5018"/>
    <d v="2026-05-10T00:00:00"/>
    <n v="2026"/>
    <x v="1"/>
    <n v="5"/>
    <s v="May"/>
    <x v="2"/>
    <x v="2"/>
    <x v="1"/>
    <s v="Business"/>
    <x v="1"/>
    <s v="Trail Boots"/>
    <n v="4"/>
    <n v="145.85"/>
    <n v="0.15"/>
    <n v="79.69"/>
    <n v="495.89"/>
    <n v="318.76"/>
    <n v="177.13"/>
    <n v="0.35719615237250196"/>
    <n v="2026"/>
    <s v="Q2"/>
    <n v="5"/>
    <x v="4"/>
  </r>
  <r>
    <n v="474"/>
    <d v="2026-05-11T00:00:00"/>
    <n v="2026"/>
    <x v="1"/>
    <n v="5"/>
    <s v="May"/>
    <x v="1"/>
    <x v="12"/>
    <x v="0"/>
    <s v="Returning"/>
    <x v="0"/>
    <s v="Cycling Pack 12L"/>
    <n v="2"/>
    <n v="100.49"/>
    <n v="0.1"/>
    <n v="50.11"/>
    <n v="180.88200000000001"/>
    <n v="100.22"/>
    <n v="80.662000000000006"/>
    <n v="0.44593713028383147"/>
    <n v="2026"/>
    <s v="Q2"/>
    <n v="5"/>
    <x v="4"/>
  </r>
  <r>
    <n v="1175"/>
    <d v="2026-05-11T00:00:00"/>
    <n v="2026"/>
    <x v="1"/>
    <n v="5"/>
    <s v="May"/>
    <x v="2"/>
    <x v="16"/>
    <x v="1"/>
    <s v="Returning"/>
    <x v="3"/>
    <s v="Alpine Tent 4P"/>
    <n v="4"/>
    <n v="332.89"/>
    <n v="0.1"/>
    <n v="198.06"/>
    <n v="1198.404"/>
    <n v="792.24"/>
    <n v="406.16399999999999"/>
    <n v="0.33892076461694054"/>
    <n v="2026"/>
    <s v="Q2"/>
    <n v="5"/>
    <x v="4"/>
  </r>
  <r>
    <n v="2015"/>
    <d v="2026-05-11T00:00:00"/>
    <n v="2026"/>
    <x v="1"/>
    <n v="5"/>
    <s v="May"/>
    <x v="1"/>
    <x v="12"/>
    <x v="0"/>
    <s v="New"/>
    <x v="1"/>
    <s v="Summit Backpack 45L"/>
    <n v="1"/>
    <n v="154.6"/>
    <n v="0"/>
    <n v="80.05"/>
    <n v="154.6"/>
    <n v="80.05"/>
    <n v="74.55"/>
    <n v="0.48221216041397152"/>
    <n v="2026"/>
    <s v="Q2"/>
    <n v="5"/>
    <x v="4"/>
  </r>
  <r>
    <n v="2196"/>
    <d v="2026-05-11T00:00:00"/>
    <n v="2026"/>
    <x v="1"/>
    <n v="5"/>
    <s v="May"/>
    <x v="3"/>
    <x v="4"/>
    <x v="3"/>
    <s v="Returning"/>
    <x v="0"/>
    <s v="Commuter Helmet"/>
    <n v="1"/>
    <n v="83.23"/>
    <n v="0.05"/>
    <n v="43.82"/>
    <n v="79.0685"/>
    <n v="43.82"/>
    <n v="35.2485"/>
    <n v="0.44579699880483376"/>
    <n v="2026"/>
    <s v="Q2"/>
    <n v="5"/>
    <x v="4"/>
  </r>
  <r>
    <n v="3508"/>
    <d v="2026-05-11T00:00:00"/>
    <n v="2026"/>
    <x v="1"/>
    <n v="5"/>
    <s v="May"/>
    <x v="1"/>
    <x v="12"/>
    <x v="3"/>
    <s v="Returning"/>
    <x v="2"/>
    <s v="Packing Cube Set"/>
    <n v="3"/>
    <n v="46.23"/>
    <n v="0"/>
    <n v="18.47"/>
    <n v="138.69"/>
    <n v="55.41"/>
    <n v="83.28"/>
    <n v="0.60047588146225395"/>
    <n v="2026"/>
    <s v="Q2"/>
    <n v="5"/>
    <x v="4"/>
  </r>
  <r>
    <n v="3516"/>
    <d v="2026-05-11T00:00:00"/>
    <n v="2026"/>
    <x v="1"/>
    <n v="5"/>
    <s v="May"/>
    <x v="3"/>
    <x v="7"/>
    <x v="3"/>
    <s v="Returning"/>
    <x v="3"/>
    <s v="Compact Sleeping Bag"/>
    <n v="1"/>
    <n v="125.3"/>
    <n v="0.05"/>
    <n v="59.62"/>
    <n v="119.035"/>
    <n v="59.62"/>
    <n v="59.414999999999999"/>
    <n v="0.49913890872432476"/>
    <n v="2026"/>
    <s v="Q2"/>
    <n v="5"/>
    <x v="4"/>
  </r>
  <r>
    <n v="3570"/>
    <d v="2026-05-11T00:00:00"/>
    <n v="2026"/>
    <x v="1"/>
    <n v="5"/>
    <s v="May"/>
    <x v="1"/>
    <x v="12"/>
    <x v="0"/>
    <s v="Business"/>
    <x v="2"/>
    <s v="Insulated Bottle"/>
    <n v="1"/>
    <n v="36.159999999999997"/>
    <n v="0.1"/>
    <n v="13.38"/>
    <n v="32.543999999999997"/>
    <n v="13.38"/>
    <n v="19.163999999999994"/>
    <n v="0.58886430678466062"/>
    <n v="2026"/>
    <s v="Q2"/>
    <n v="5"/>
    <x v="4"/>
  </r>
  <r>
    <n v="4799"/>
    <d v="2026-05-11T00:00:00"/>
    <n v="2026"/>
    <x v="1"/>
    <n v="5"/>
    <s v="May"/>
    <x v="3"/>
    <x v="13"/>
    <x v="0"/>
    <s v="Returning"/>
    <x v="3"/>
    <s v="Compact Sleeping Bag"/>
    <n v="1"/>
    <n v="121.41"/>
    <n v="0.05"/>
    <n v="60.75"/>
    <n v="115.33949999999999"/>
    <n v="60.75"/>
    <n v="54.589499999999987"/>
    <n v="0.47329405797666879"/>
    <n v="2026"/>
    <s v="Q2"/>
    <n v="5"/>
    <x v="4"/>
  </r>
  <r>
    <n v="5156"/>
    <d v="2026-05-11T00:00:00"/>
    <n v="2026"/>
    <x v="1"/>
    <n v="5"/>
    <s v="May"/>
    <x v="0"/>
    <x v="0"/>
    <x v="2"/>
    <s v="New"/>
    <x v="2"/>
    <s v="Carry-On Duffel"/>
    <n v="3"/>
    <n v="132.58000000000001"/>
    <n v="0.1"/>
    <n v="67.88"/>
    <n v="357.96600000000001"/>
    <n v="203.64"/>
    <n v="154.32600000000002"/>
    <n v="0.43111915656794225"/>
    <n v="2026"/>
    <s v="Q2"/>
    <n v="5"/>
    <x v="4"/>
  </r>
  <r>
    <n v="526"/>
    <d v="2026-05-12T00:00:00"/>
    <n v="2026"/>
    <x v="1"/>
    <n v="5"/>
    <s v="May"/>
    <x v="1"/>
    <x v="1"/>
    <x v="2"/>
    <s v="Returning"/>
    <x v="3"/>
    <s v="Portable Camp Stove"/>
    <n v="2"/>
    <n v="81.11"/>
    <n v="0.05"/>
    <n v="40.049999999999997"/>
    <n v="154.10899999999998"/>
    <n v="80.099999999999994"/>
    <n v="74.008999999999986"/>
    <n v="0.48023801335418437"/>
    <n v="2026"/>
    <s v="Q2"/>
    <n v="5"/>
    <x v="4"/>
  </r>
  <r>
    <n v="712"/>
    <d v="2026-05-12T00:00:00"/>
    <n v="2026"/>
    <x v="1"/>
    <n v="5"/>
    <s v="May"/>
    <x v="1"/>
    <x v="14"/>
    <x v="3"/>
    <s v="Business"/>
    <x v="0"/>
    <s v="Cycling Pack 12L"/>
    <n v="3"/>
    <n v="104.54"/>
    <n v="0"/>
    <n v="51.45"/>
    <n v="313.62"/>
    <n v="154.35000000000002"/>
    <n v="159.26999999999998"/>
    <n v="0.50784388750717424"/>
    <n v="2026"/>
    <s v="Q2"/>
    <n v="5"/>
    <x v="4"/>
  </r>
  <r>
    <n v="1533"/>
    <d v="2026-05-12T00:00:00"/>
    <n v="2026"/>
    <x v="1"/>
    <n v="5"/>
    <s v="May"/>
    <x v="2"/>
    <x v="16"/>
    <x v="2"/>
    <s v="New"/>
    <x v="1"/>
    <s v="Trail Boots"/>
    <n v="3"/>
    <n v="143.87"/>
    <n v="0"/>
    <n v="79.2"/>
    <n v="431.61"/>
    <n v="237.60000000000002"/>
    <n v="194.01"/>
    <n v="0.44950302356293875"/>
    <n v="2026"/>
    <s v="Q2"/>
    <n v="5"/>
    <x v="4"/>
  </r>
  <r>
    <n v="1933"/>
    <d v="2026-05-12T00:00:00"/>
    <n v="2026"/>
    <x v="1"/>
    <n v="5"/>
    <s v="May"/>
    <x v="3"/>
    <x v="13"/>
    <x v="0"/>
    <s v="Returning"/>
    <x v="2"/>
    <s v="Insulated Bottle"/>
    <n v="1"/>
    <n v="36.950000000000003"/>
    <n v="0.1"/>
    <n v="13.26"/>
    <n v="33.255000000000003"/>
    <n v="13.26"/>
    <n v="19.995000000000005"/>
    <n v="0.60126296797474077"/>
    <n v="2026"/>
    <s v="Q2"/>
    <n v="5"/>
    <x v="4"/>
  </r>
  <r>
    <n v="3128"/>
    <d v="2026-05-12T00:00:00"/>
    <n v="2026"/>
    <x v="1"/>
    <n v="5"/>
    <s v="May"/>
    <x v="2"/>
    <x v="5"/>
    <x v="0"/>
    <s v="New"/>
    <x v="3"/>
    <s v="Compact Sleeping Bag"/>
    <n v="1"/>
    <n v="121.38"/>
    <n v="0"/>
    <n v="59.68"/>
    <n v="121.38"/>
    <n v="59.68"/>
    <n v="61.699999999999996"/>
    <n v="0.50832097544900312"/>
    <n v="2026"/>
    <s v="Q2"/>
    <n v="5"/>
    <x v="4"/>
  </r>
  <r>
    <n v="4922"/>
    <d v="2026-05-12T00:00:00"/>
    <n v="2026"/>
    <x v="1"/>
    <n v="5"/>
    <s v="May"/>
    <x v="3"/>
    <x v="8"/>
    <x v="0"/>
    <s v="Returning"/>
    <x v="4"/>
    <s v="Resistance Band Set"/>
    <n v="2"/>
    <n v="39.79"/>
    <n v="0.1"/>
    <n v="14.33"/>
    <n v="71.622"/>
    <n v="28.66"/>
    <n v="42.962000000000003"/>
    <n v="0.59984362346764963"/>
    <n v="2026"/>
    <s v="Q2"/>
    <n v="5"/>
    <x v="4"/>
  </r>
  <r>
    <n v="5051"/>
    <d v="2026-05-12T00:00:00"/>
    <n v="2026"/>
    <x v="1"/>
    <n v="5"/>
    <s v="May"/>
    <x v="0"/>
    <x v="15"/>
    <x v="2"/>
    <s v="Returning"/>
    <x v="0"/>
    <s v="Trail Bike Light"/>
    <n v="4"/>
    <n v="51.31"/>
    <n v="0"/>
    <n v="22.19"/>
    <n v="205.24"/>
    <n v="88.76"/>
    <n v="116.48"/>
    <n v="0.56753069577080495"/>
    <n v="2026"/>
    <s v="Q2"/>
    <n v="5"/>
    <x v="4"/>
  </r>
  <r>
    <n v="5182"/>
    <d v="2026-05-12T00:00:00"/>
    <n v="2026"/>
    <x v="1"/>
    <n v="5"/>
    <s v="May"/>
    <x v="3"/>
    <x v="7"/>
    <x v="0"/>
    <s v="Returning"/>
    <x v="4"/>
    <s v="Training Mat"/>
    <n v="2"/>
    <n v="51.15"/>
    <n v="0"/>
    <n v="22.53"/>
    <n v="102.3"/>
    <n v="45.06"/>
    <n v="57.239999999999995"/>
    <n v="0.55953079178885623"/>
    <n v="2026"/>
    <s v="Q2"/>
    <n v="5"/>
    <x v="4"/>
  </r>
  <r>
    <n v="1071"/>
    <d v="2026-05-13T00:00:00"/>
    <n v="2026"/>
    <x v="1"/>
    <n v="5"/>
    <s v="May"/>
    <x v="1"/>
    <x v="12"/>
    <x v="2"/>
    <s v="Business"/>
    <x v="4"/>
    <s v="Training Mat"/>
    <n v="1"/>
    <n v="50.83"/>
    <n v="0.1"/>
    <n v="21.82"/>
    <n v="45.747"/>
    <n v="21.82"/>
    <n v="23.927"/>
    <n v="0.52302883249174803"/>
    <n v="2026"/>
    <s v="Q2"/>
    <n v="5"/>
    <x v="4"/>
  </r>
  <r>
    <n v="1210"/>
    <d v="2026-05-13T00:00:00"/>
    <n v="2026"/>
    <x v="1"/>
    <n v="5"/>
    <s v="May"/>
    <x v="2"/>
    <x v="2"/>
    <x v="1"/>
    <s v="Business"/>
    <x v="1"/>
    <s v="Trail Boots"/>
    <n v="6"/>
    <n v="141.9"/>
    <n v="0.1"/>
    <n v="79.64"/>
    <n v="766.2600000000001"/>
    <n v="477.84000000000003"/>
    <n v="288.42000000000007"/>
    <n v="0.37639965546942294"/>
    <n v="2026"/>
    <s v="Q2"/>
    <n v="5"/>
    <x v="4"/>
  </r>
  <r>
    <n v="1244"/>
    <d v="2026-05-13T00:00:00"/>
    <n v="2026"/>
    <x v="1"/>
    <n v="5"/>
    <s v="May"/>
    <x v="3"/>
    <x v="8"/>
    <x v="0"/>
    <s v="Returning"/>
    <x v="3"/>
    <s v="Compact Sleeping Bag"/>
    <n v="1"/>
    <n v="122.11"/>
    <n v="0"/>
    <n v="59.86"/>
    <n v="122.11"/>
    <n v="59.86"/>
    <n v="62.25"/>
    <n v="0.50978625829170421"/>
    <n v="2026"/>
    <s v="Q2"/>
    <n v="5"/>
    <x v="4"/>
  </r>
  <r>
    <n v="1403"/>
    <d v="2026-05-13T00:00:00"/>
    <n v="2026"/>
    <x v="1"/>
    <n v="5"/>
    <s v="May"/>
    <x v="1"/>
    <x v="11"/>
    <x v="0"/>
    <s v="Returning"/>
    <x v="0"/>
    <s v="Cycling Pack 12L"/>
    <n v="1"/>
    <n v="102.38"/>
    <n v="0"/>
    <n v="50.82"/>
    <n v="102.38"/>
    <n v="50.82"/>
    <n v="51.559999999999995"/>
    <n v="0.50361398710685679"/>
    <n v="2026"/>
    <s v="Q2"/>
    <n v="5"/>
    <x v="4"/>
  </r>
  <r>
    <n v="1592"/>
    <d v="2026-05-13T00:00:00"/>
    <n v="2026"/>
    <x v="1"/>
    <n v="5"/>
    <s v="May"/>
    <x v="2"/>
    <x v="16"/>
    <x v="2"/>
    <s v="Returning"/>
    <x v="4"/>
    <s v="Recovery Roller"/>
    <n v="5"/>
    <n v="37.119999999999997"/>
    <n v="0.1"/>
    <n v="13.96"/>
    <n v="167.04"/>
    <n v="69.800000000000011"/>
    <n v="97.239999999999981"/>
    <n v="0.58213601532567039"/>
    <n v="2026"/>
    <s v="Q2"/>
    <n v="5"/>
    <x v="4"/>
  </r>
  <r>
    <n v="2581"/>
    <d v="2026-05-13T00:00:00"/>
    <n v="2026"/>
    <x v="1"/>
    <n v="5"/>
    <s v="May"/>
    <x v="1"/>
    <x v="12"/>
    <x v="0"/>
    <s v="New"/>
    <x v="1"/>
    <s v="Hiking Daypack 20L"/>
    <n v="2"/>
    <n v="91.76"/>
    <n v="0.05"/>
    <n v="46.31"/>
    <n v="174.34399999999999"/>
    <n v="92.62"/>
    <n v="81.72399999999999"/>
    <n v="0.46875143394668006"/>
    <n v="2026"/>
    <s v="Q2"/>
    <n v="5"/>
    <x v="4"/>
  </r>
  <r>
    <n v="3428"/>
    <d v="2026-05-13T00:00:00"/>
    <n v="2026"/>
    <x v="1"/>
    <n v="5"/>
    <s v="May"/>
    <x v="3"/>
    <x v="4"/>
    <x v="0"/>
    <s v="Returning"/>
    <x v="1"/>
    <s v="Trail Boots"/>
    <n v="1"/>
    <n v="144.51"/>
    <n v="0"/>
    <n v="79.22"/>
    <n v="144.51"/>
    <n v="79.22"/>
    <n v="65.289999999999992"/>
    <n v="0.45180264341568055"/>
    <n v="2026"/>
    <s v="Q2"/>
    <n v="5"/>
    <x v="4"/>
  </r>
  <r>
    <n v="765"/>
    <d v="2026-05-14T00:00:00"/>
    <n v="2026"/>
    <x v="1"/>
    <n v="5"/>
    <s v="May"/>
    <x v="1"/>
    <x v="6"/>
    <x v="1"/>
    <s v="Business"/>
    <x v="4"/>
    <s v="Training Mat"/>
    <n v="3"/>
    <n v="49.7"/>
    <n v="0.1"/>
    <n v="21.84"/>
    <n v="134.19000000000003"/>
    <n v="65.52"/>
    <n v="68.67000000000003"/>
    <n v="0.5117370892018781"/>
    <n v="2026"/>
    <s v="Q2"/>
    <n v="5"/>
    <x v="4"/>
  </r>
  <r>
    <n v="854"/>
    <d v="2026-05-14T00:00:00"/>
    <n v="2026"/>
    <x v="1"/>
    <n v="5"/>
    <s v="May"/>
    <x v="0"/>
    <x v="0"/>
    <x v="0"/>
    <s v="Returning"/>
    <x v="3"/>
    <s v="Compact Sleeping Bag"/>
    <n v="1"/>
    <n v="120.9"/>
    <n v="0"/>
    <n v="59.31"/>
    <n v="120.9"/>
    <n v="59.31"/>
    <n v="61.59"/>
    <n v="0.50942928039702229"/>
    <n v="2026"/>
    <s v="Q2"/>
    <n v="5"/>
    <x v="4"/>
  </r>
  <r>
    <n v="1087"/>
    <d v="2026-05-14T00:00:00"/>
    <n v="2026"/>
    <x v="1"/>
    <n v="5"/>
    <s v="May"/>
    <x v="2"/>
    <x v="10"/>
    <x v="0"/>
    <s v="Returning"/>
    <x v="3"/>
    <s v="Trail Tent 2P"/>
    <n v="1"/>
    <n v="195.72"/>
    <n v="0.05"/>
    <n v="105.73"/>
    <n v="185.934"/>
    <n v="105.73"/>
    <n v="80.203999999999994"/>
    <n v="0.43135736336549524"/>
    <n v="2026"/>
    <s v="Q2"/>
    <n v="5"/>
    <x v="4"/>
  </r>
  <r>
    <n v="1150"/>
    <d v="2026-05-14T00:00:00"/>
    <n v="2026"/>
    <x v="1"/>
    <n v="5"/>
    <s v="May"/>
    <x v="0"/>
    <x v="0"/>
    <x v="1"/>
    <s v="Returning"/>
    <x v="0"/>
    <s v="Compact Repair Kit"/>
    <n v="8"/>
    <n v="40.15"/>
    <n v="0.15"/>
    <n v="16.91"/>
    <n v="273.02"/>
    <n v="135.28"/>
    <n v="137.73999999999998"/>
    <n v="0.50450516445681637"/>
    <n v="2026"/>
    <s v="Q2"/>
    <n v="5"/>
    <x v="4"/>
  </r>
  <r>
    <n v="1902"/>
    <d v="2026-05-14T00:00:00"/>
    <n v="2026"/>
    <x v="1"/>
    <n v="5"/>
    <s v="May"/>
    <x v="1"/>
    <x v="14"/>
    <x v="2"/>
    <s v="Business"/>
    <x v="2"/>
    <s v="Carry-On Duffel"/>
    <n v="4"/>
    <n v="130.83000000000001"/>
    <n v="0"/>
    <n v="66.959999999999994"/>
    <n v="523.32000000000005"/>
    <n v="267.83999999999997"/>
    <n v="255.48000000000008"/>
    <n v="0.48819078193074994"/>
    <n v="2026"/>
    <s v="Q2"/>
    <n v="5"/>
    <x v="4"/>
  </r>
  <r>
    <n v="3913"/>
    <d v="2026-05-14T00:00:00"/>
    <n v="2026"/>
    <x v="1"/>
    <n v="5"/>
    <s v="May"/>
    <x v="1"/>
    <x v="12"/>
    <x v="0"/>
    <s v="New"/>
    <x v="0"/>
    <s v="Trail Bike Light"/>
    <n v="1"/>
    <n v="50.34"/>
    <n v="0.05"/>
    <n v="22.23"/>
    <n v="47.823"/>
    <n v="22.23"/>
    <n v="25.593"/>
    <n v="0.53516090584028608"/>
    <n v="2026"/>
    <s v="Q2"/>
    <n v="5"/>
    <x v="4"/>
  </r>
  <r>
    <n v="4378"/>
    <d v="2026-05-14T00:00:00"/>
    <n v="2026"/>
    <x v="1"/>
    <n v="5"/>
    <s v="May"/>
    <x v="2"/>
    <x v="10"/>
    <x v="0"/>
    <s v="Returning"/>
    <x v="0"/>
    <s v="Cycling Pack 12L"/>
    <n v="2"/>
    <n v="103.37"/>
    <n v="0"/>
    <n v="50.49"/>
    <n v="206.74"/>
    <n v="100.98"/>
    <n v="105.76"/>
    <n v="0.51156041404662866"/>
    <n v="2026"/>
    <s v="Q2"/>
    <n v="5"/>
    <x v="4"/>
  </r>
  <r>
    <n v="4551"/>
    <d v="2026-05-14T00:00:00"/>
    <n v="2026"/>
    <x v="1"/>
    <n v="5"/>
    <s v="May"/>
    <x v="1"/>
    <x v="14"/>
    <x v="2"/>
    <s v="Business"/>
    <x v="4"/>
    <s v="Weighted Vest"/>
    <n v="3"/>
    <n v="122.31"/>
    <n v="0.05"/>
    <n v="71.11"/>
    <n v="348.58350000000002"/>
    <n v="213.32999999999998"/>
    <n v="135.25350000000003"/>
    <n v="0.38800889887214979"/>
    <n v="2026"/>
    <s v="Q2"/>
    <n v="5"/>
    <x v="4"/>
  </r>
  <r>
    <n v="787"/>
    <d v="2026-05-15T00:00:00"/>
    <n v="2026"/>
    <x v="1"/>
    <n v="5"/>
    <s v="May"/>
    <x v="0"/>
    <x v="9"/>
    <x v="0"/>
    <s v="Business"/>
    <x v="2"/>
    <s v="Travel Backpack 35L"/>
    <n v="1"/>
    <n v="166.48"/>
    <n v="0"/>
    <n v="89.42"/>
    <n v="166.48"/>
    <n v="89.42"/>
    <n v="77.059999999999988"/>
    <n v="0.4628784238346948"/>
    <n v="2026"/>
    <s v="Q2"/>
    <n v="5"/>
    <x v="4"/>
  </r>
  <r>
    <n v="1133"/>
    <d v="2026-05-15T00:00:00"/>
    <n v="2026"/>
    <x v="1"/>
    <n v="5"/>
    <s v="May"/>
    <x v="0"/>
    <x v="15"/>
    <x v="2"/>
    <s v="New"/>
    <x v="3"/>
    <s v="Trail Tent 2P"/>
    <n v="3"/>
    <n v="192.21"/>
    <n v="0"/>
    <n v="103.51"/>
    <n v="576.63"/>
    <n v="310.53000000000003"/>
    <n v="266.09999999999997"/>
    <n v="0.46147442900993701"/>
    <n v="2026"/>
    <s v="Q2"/>
    <n v="5"/>
    <x v="4"/>
  </r>
  <r>
    <n v="2075"/>
    <d v="2026-05-15T00:00:00"/>
    <n v="2026"/>
    <x v="1"/>
    <n v="5"/>
    <s v="May"/>
    <x v="0"/>
    <x v="9"/>
    <x v="1"/>
    <s v="Business"/>
    <x v="3"/>
    <s v="Portable Camp Stove"/>
    <n v="6"/>
    <n v="81.13"/>
    <n v="0.05"/>
    <n v="39.409999999999997"/>
    <n v="462.44099999999997"/>
    <n v="236.45999999999998"/>
    <n v="225.98099999999999"/>
    <n v="0.48866990599881932"/>
    <n v="2026"/>
    <s v="Q2"/>
    <n v="5"/>
    <x v="4"/>
  </r>
  <r>
    <n v="2172"/>
    <d v="2026-05-15T00:00:00"/>
    <n v="2026"/>
    <x v="1"/>
    <n v="5"/>
    <s v="May"/>
    <x v="2"/>
    <x v="10"/>
    <x v="1"/>
    <s v="Business"/>
    <x v="2"/>
    <s v="Insulated Bottle"/>
    <n v="6"/>
    <n v="37.1"/>
    <n v="0.1"/>
    <n v="13.63"/>
    <n v="200.34000000000003"/>
    <n v="81.78"/>
    <n v="118.56000000000003"/>
    <n v="0.59179395028451642"/>
    <n v="2026"/>
    <s v="Q2"/>
    <n v="5"/>
    <x v="4"/>
  </r>
  <r>
    <n v="2977"/>
    <d v="2026-05-15T00:00:00"/>
    <n v="2026"/>
    <x v="1"/>
    <n v="5"/>
    <s v="May"/>
    <x v="1"/>
    <x v="14"/>
    <x v="1"/>
    <s v="Business"/>
    <x v="2"/>
    <s v="Insulated Bottle"/>
    <n v="6"/>
    <n v="35.92"/>
    <n v="0.15"/>
    <n v="13.3"/>
    <n v="183.19200000000001"/>
    <n v="79.800000000000011"/>
    <n v="103.392"/>
    <n v="0.56439145814227687"/>
    <n v="2026"/>
    <s v="Q2"/>
    <n v="5"/>
    <x v="4"/>
  </r>
  <r>
    <n v="3531"/>
    <d v="2026-05-15T00:00:00"/>
    <n v="2026"/>
    <x v="1"/>
    <n v="5"/>
    <s v="May"/>
    <x v="3"/>
    <x v="13"/>
    <x v="2"/>
    <s v="Business"/>
    <x v="4"/>
    <s v="Recovery Roller"/>
    <n v="4"/>
    <n v="36.21"/>
    <n v="0"/>
    <n v="14.3"/>
    <n v="144.84"/>
    <n v="57.2"/>
    <n v="87.64"/>
    <n v="0.60508146920740125"/>
    <n v="2026"/>
    <s v="Q2"/>
    <n v="5"/>
    <x v="4"/>
  </r>
  <r>
    <n v="3881"/>
    <d v="2026-05-15T00:00:00"/>
    <n v="2026"/>
    <x v="1"/>
    <n v="5"/>
    <s v="May"/>
    <x v="2"/>
    <x v="10"/>
    <x v="0"/>
    <s v="Business"/>
    <x v="1"/>
    <s v="Trekking Poles"/>
    <n v="3"/>
    <n v="73.03"/>
    <n v="0.05"/>
    <n v="33.200000000000003"/>
    <n v="208.13550000000001"/>
    <n v="99.600000000000009"/>
    <n v="108.5355"/>
    <n v="0.52146558371829888"/>
    <n v="2026"/>
    <s v="Q2"/>
    <n v="5"/>
    <x v="4"/>
  </r>
  <r>
    <n v="4469"/>
    <d v="2026-05-15T00:00:00"/>
    <n v="2026"/>
    <x v="1"/>
    <n v="5"/>
    <s v="May"/>
    <x v="2"/>
    <x v="5"/>
    <x v="2"/>
    <s v="Returning"/>
    <x v="0"/>
    <s v="Commuter Helmet"/>
    <n v="2"/>
    <n v="80.81"/>
    <n v="0"/>
    <n v="42.53"/>
    <n v="161.62"/>
    <n v="85.06"/>
    <n v="76.56"/>
    <n v="0.47370374953594852"/>
    <n v="2026"/>
    <s v="Q2"/>
    <n v="5"/>
    <x v="4"/>
  </r>
  <r>
    <n v="5037"/>
    <d v="2026-05-15T00:00:00"/>
    <n v="2026"/>
    <x v="1"/>
    <n v="5"/>
    <s v="May"/>
    <x v="1"/>
    <x v="11"/>
    <x v="0"/>
    <s v="New"/>
    <x v="0"/>
    <s v="Trail Bike Light"/>
    <n v="1"/>
    <n v="51.53"/>
    <n v="0.1"/>
    <n v="23.06"/>
    <n v="46.377000000000002"/>
    <n v="23.06"/>
    <n v="23.317000000000004"/>
    <n v="0.50277076999374692"/>
    <n v="2026"/>
    <s v="Q2"/>
    <n v="5"/>
    <x v="4"/>
  </r>
  <r>
    <n v="35"/>
    <d v="2026-05-16T00:00:00"/>
    <n v="2026"/>
    <x v="1"/>
    <n v="5"/>
    <s v="May"/>
    <x v="3"/>
    <x v="13"/>
    <x v="1"/>
    <s v="Business"/>
    <x v="3"/>
    <s v="Portable Camp Stove"/>
    <n v="5"/>
    <n v="81.75"/>
    <n v="0.05"/>
    <n v="39.159999999999997"/>
    <n v="388.3125"/>
    <n v="195.79999999999998"/>
    <n v="192.51250000000002"/>
    <n v="0.49576694028649609"/>
    <n v="2026"/>
    <s v="Q2"/>
    <n v="5"/>
    <x v="4"/>
  </r>
  <r>
    <n v="226"/>
    <d v="2026-05-16T00:00:00"/>
    <n v="2026"/>
    <x v="1"/>
    <n v="5"/>
    <s v="May"/>
    <x v="2"/>
    <x v="10"/>
    <x v="0"/>
    <s v="New"/>
    <x v="2"/>
    <s v="Travel Backpack 35L"/>
    <n v="1"/>
    <n v="165.99"/>
    <n v="0.1"/>
    <n v="89.9"/>
    <n v="149.39100000000002"/>
    <n v="89.9"/>
    <n v="59.491000000000014"/>
    <n v="0.3982234538894579"/>
    <n v="2026"/>
    <s v="Q2"/>
    <n v="5"/>
    <x v="4"/>
  </r>
  <r>
    <n v="1713"/>
    <d v="2026-05-16T00:00:00"/>
    <n v="2026"/>
    <x v="1"/>
    <n v="5"/>
    <s v="May"/>
    <x v="0"/>
    <x v="15"/>
    <x v="2"/>
    <s v="New"/>
    <x v="3"/>
    <s v="Compact Sleeping Bag"/>
    <n v="2"/>
    <n v="121.22"/>
    <n v="0"/>
    <n v="60.38"/>
    <n v="242.44"/>
    <n v="120.76"/>
    <n v="121.67999999999999"/>
    <n v="0.50189737667051637"/>
    <n v="2026"/>
    <s v="Q2"/>
    <n v="5"/>
    <x v="4"/>
  </r>
  <r>
    <n v="2320"/>
    <d v="2026-05-16T00:00:00"/>
    <n v="2026"/>
    <x v="1"/>
    <n v="5"/>
    <s v="May"/>
    <x v="1"/>
    <x v="12"/>
    <x v="2"/>
    <s v="Business"/>
    <x v="2"/>
    <s v="Carry-On Duffel"/>
    <n v="2"/>
    <n v="131.1"/>
    <n v="0"/>
    <n v="65.55"/>
    <n v="262.2"/>
    <n v="131.1"/>
    <n v="131.1"/>
    <n v="0.5"/>
    <n v="2026"/>
    <s v="Q2"/>
    <n v="5"/>
    <x v="4"/>
  </r>
  <r>
    <n v="2496"/>
    <d v="2026-05-16T00:00:00"/>
    <n v="2026"/>
    <x v="1"/>
    <n v="5"/>
    <s v="May"/>
    <x v="1"/>
    <x v="6"/>
    <x v="0"/>
    <s v="Returning"/>
    <x v="2"/>
    <s v="Packing Cube Set"/>
    <n v="2"/>
    <n v="46.44"/>
    <n v="0"/>
    <n v="18.63"/>
    <n v="92.88"/>
    <n v="37.26"/>
    <n v="55.62"/>
    <n v="0.59883720930232553"/>
    <n v="2026"/>
    <s v="Q2"/>
    <n v="5"/>
    <x v="4"/>
  </r>
  <r>
    <n v="2504"/>
    <d v="2026-05-16T00:00:00"/>
    <n v="2026"/>
    <x v="1"/>
    <n v="5"/>
    <s v="May"/>
    <x v="3"/>
    <x v="7"/>
    <x v="0"/>
    <s v="New"/>
    <x v="2"/>
    <s v="Insulated Bottle"/>
    <n v="1"/>
    <n v="36.659999999999997"/>
    <n v="0"/>
    <n v="13.61"/>
    <n v="36.659999999999997"/>
    <n v="13.61"/>
    <n v="23.049999999999997"/>
    <n v="0.62875068194217132"/>
    <n v="2026"/>
    <s v="Q2"/>
    <n v="5"/>
    <x v="4"/>
  </r>
  <r>
    <n v="2598"/>
    <d v="2026-05-16T00:00:00"/>
    <n v="2026"/>
    <x v="1"/>
    <n v="5"/>
    <s v="May"/>
    <x v="3"/>
    <x v="8"/>
    <x v="0"/>
    <s v="New"/>
    <x v="1"/>
    <s v="Summit Backpack 45L"/>
    <n v="5"/>
    <n v="156.16999999999999"/>
    <n v="0.1"/>
    <n v="80.59"/>
    <n v="702.76499999999999"/>
    <n v="402.95000000000005"/>
    <n v="299.81499999999994"/>
    <n v="0.42662198601239382"/>
    <n v="2026"/>
    <s v="Q2"/>
    <n v="5"/>
    <x v="4"/>
  </r>
  <r>
    <n v="2600"/>
    <d v="2026-05-16T00:00:00"/>
    <n v="2026"/>
    <x v="1"/>
    <n v="5"/>
    <s v="May"/>
    <x v="1"/>
    <x v="12"/>
    <x v="2"/>
    <s v="New"/>
    <x v="2"/>
    <s v="Insulated Bottle"/>
    <n v="1"/>
    <n v="35.97"/>
    <n v="0.1"/>
    <n v="13.54"/>
    <n v="32.372999999999998"/>
    <n v="13.54"/>
    <n v="18.832999999999998"/>
    <n v="0.58175022395205878"/>
    <n v="2026"/>
    <s v="Q2"/>
    <n v="5"/>
    <x v="4"/>
  </r>
  <r>
    <n v="2856"/>
    <d v="2026-05-16T00:00:00"/>
    <n v="2026"/>
    <x v="1"/>
    <n v="5"/>
    <s v="May"/>
    <x v="1"/>
    <x v="11"/>
    <x v="1"/>
    <s v="Business"/>
    <x v="4"/>
    <s v="Weighted Vest"/>
    <n v="4"/>
    <n v="125.11"/>
    <n v="0.15"/>
    <n v="70.010000000000005"/>
    <n v="425.37399999999997"/>
    <n v="280.04000000000002"/>
    <n v="145.33399999999995"/>
    <n v="0.34166169065340135"/>
    <n v="2026"/>
    <s v="Q2"/>
    <n v="5"/>
    <x v="4"/>
  </r>
  <r>
    <n v="3478"/>
    <d v="2026-05-16T00:00:00"/>
    <n v="2026"/>
    <x v="1"/>
    <n v="5"/>
    <s v="May"/>
    <x v="3"/>
    <x v="8"/>
    <x v="0"/>
    <s v="New"/>
    <x v="4"/>
    <s v="Recovery Roller"/>
    <n v="4"/>
    <n v="36.29"/>
    <n v="0.1"/>
    <n v="13.77"/>
    <n v="130.64400000000001"/>
    <n v="55.08"/>
    <n v="75.564000000000007"/>
    <n v="0.57839625241113257"/>
    <n v="2026"/>
    <s v="Q2"/>
    <n v="5"/>
    <x v="4"/>
  </r>
  <r>
    <n v="3599"/>
    <d v="2026-05-16T00:00:00"/>
    <n v="2026"/>
    <x v="1"/>
    <n v="5"/>
    <s v="May"/>
    <x v="1"/>
    <x v="6"/>
    <x v="0"/>
    <s v="New"/>
    <x v="1"/>
    <s v="Trail Boots"/>
    <n v="4"/>
    <n v="143.34"/>
    <n v="0"/>
    <n v="80.55"/>
    <n v="573.36"/>
    <n v="322.2"/>
    <n v="251.16000000000003"/>
    <n v="0.43804939305148599"/>
    <n v="2026"/>
    <s v="Q2"/>
    <n v="5"/>
    <x v="4"/>
  </r>
  <r>
    <n v="282"/>
    <d v="2026-05-17T00:00:00"/>
    <n v="2026"/>
    <x v="1"/>
    <n v="5"/>
    <s v="May"/>
    <x v="1"/>
    <x v="12"/>
    <x v="3"/>
    <s v="New"/>
    <x v="0"/>
    <s v="Trail Bike Light"/>
    <n v="3"/>
    <n v="51.68"/>
    <n v="0"/>
    <n v="22.4"/>
    <n v="155.04"/>
    <n v="67.199999999999989"/>
    <n v="87.84"/>
    <n v="0.56656346749226016"/>
    <n v="2026"/>
    <s v="Q2"/>
    <n v="5"/>
    <x v="4"/>
  </r>
  <r>
    <n v="980"/>
    <d v="2026-05-17T00:00:00"/>
    <n v="2026"/>
    <x v="1"/>
    <n v="5"/>
    <s v="May"/>
    <x v="3"/>
    <x v="7"/>
    <x v="0"/>
    <s v="Returning"/>
    <x v="2"/>
    <s v="Packing Cube Set"/>
    <n v="1"/>
    <n v="46.84"/>
    <n v="0"/>
    <n v="17.93"/>
    <n v="46.84"/>
    <n v="17.93"/>
    <n v="28.910000000000004"/>
    <n v="0.61720751494449189"/>
    <n v="2026"/>
    <s v="Q2"/>
    <n v="5"/>
    <x v="4"/>
  </r>
  <r>
    <n v="1155"/>
    <d v="2026-05-17T00:00:00"/>
    <n v="2026"/>
    <x v="1"/>
    <n v="5"/>
    <s v="May"/>
    <x v="2"/>
    <x v="2"/>
    <x v="3"/>
    <s v="New"/>
    <x v="1"/>
    <s v="Trekking Poles"/>
    <n v="5"/>
    <n v="72.900000000000006"/>
    <n v="0.05"/>
    <n v="31.57"/>
    <n v="346.27499999999998"/>
    <n v="157.85"/>
    <n v="188.42499999999998"/>
    <n v="0.54414843693596127"/>
    <n v="2026"/>
    <s v="Q2"/>
    <n v="5"/>
    <x v="4"/>
  </r>
  <r>
    <n v="1816"/>
    <d v="2026-05-17T00:00:00"/>
    <n v="2026"/>
    <x v="1"/>
    <n v="5"/>
    <s v="May"/>
    <x v="3"/>
    <x v="7"/>
    <x v="0"/>
    <s v="New"/>
    <x v="1"/>
    <s v="Hiking Daypack 20L"/>
    <n v="1"/>
    <n v="91.07"/>
    <n v="0"/>
    <n v="45.3"/>
    <n v="91.07"/>
    <n v="45.3"/>
    <n v="45.769999999999996"/>
    <n v="0.50258043263423735"/>
    <n v="2026"/>
    <s v="Q2"/>
    <n v="5"/>
    <x v="4"/>
  </r>
  <r>
    <n v="2128"/>
    <d v="2026-05-17T00:00:00"/>
    <n v="2026"/>
    <x v="1"/>
    <n v="5"/>
    <s v="May"/>
    <x v="2"/>
    <x v="10"/>
    <x v="2"/>
    <s v="New"/>
    <x v="0"/>
    <s v="Commuter Helmet"/>
    <n v="1"/>
    <n v="81.86"/>
    <n v="0"/>
    <n v="43.14"/>
    <n v="81.86"/>
    <n v="43.14"/>
    <n v="38.72"/>
    <n v="0.47300268751526997"/>
    <n v="2026"/>
    <s v="Q2"/>
    <n v="5"/>
    <x v="4"/>
  </r>
  <r>
    <n v="2296"/>
    <d v="2026-05-17T00:00:00"/>
    <n v="2026"/>
    <x v="1"/>
    <n v="5"/>
    <s v="May"/>
    <x v="3"/>
    <x v="8"/>
    <x v="0"/>
    <s v="Returning"/>
    <x v="2"/>
    <s v="Packing Cube Set"/>
    <n v="1"/>
    <n v="45.45"/>
    <n v="0"/>
    <n v="17.93"/>
    <n v="45.45"/>
    <n v="17.93"/>
    <n v="27.520000000000003"/>
    <n v="0.60550055005500558"/>
    <n v="2026"/>
    <s v="Q2"/>
    <n v="5"/>
    <x v="4"/>
  </r>
  <r>
    <n v="2322"/>
    <d v="2026-05-17T00:00:00"/>
    <n v="2026"/>
    <x v="1"/>
    <n v="5"/>
    <s v="May"/>
    <x v="2"/>
    <x v="10"/>
    <x v="2"/>
    <s v="Business"/>
    <x v="1"/>
    <s v="Trekking Poles"/>
    <n v="1"/>
    <n v="70.62"/>
    <n v="0"/>
    <n v="32.53"/>
    <n v="70.62"/>
    <n v="32.53"/>
    <n v="38.090000000000003"/>
    <n v="0.53936561880487111"/>
    <n v="2026"/>
    <s v="Q2"/>
    <n v="5"/>
    <x v="4"/>
  </r>
  <r>
    <n v="3480"/>
    <d v="2026-05-17T00:00:00"/>
    <n v="2026"/>
    <x v="1"/>
    <n v="5"/>
    <s v="May"/>
    <x v="3"/>
    <x v="8"/>
    <x v="0"/>
    <s v="New"/>
    <x v="4"/>
    <s v="Training Mat"/>
    <n v="2"/>
    <n v="51.56"/>
    <n v="0"/>
    <n v="22.46"/>
    <n v="103.12"/>
    <n v="44.92"/>
    <n v="58.2"/>
    <n v="0.56439100077579518"/>
    <n v="2026"/>
    <s v="Q2"/>
    <n v="5"/>
    <x v="4"/>
  </r>
  <r>
    <n v="4426"/>
    <d v="2026-05-17T00:00:00"/>
    <n v="2026"/>
    <x v="1"/>
    <n v="5"/>
    <s v="May"/>
    <x v="3"/>
    <x v="8"/>
    <x v="0"/>
    <s v="New"/>
    <x v="1"/>
    <s v="Trail Boots"/>
    <n v="2"/>
    <n v="146.22"/>
    <n v="0"/>
    <n v="81.069999999999993"/>
    <n v="292.44"/>
    <n v="162.13999999999999"/>
    <n v="130.30000000000001"/>
    <n v="0.4455614826973055"/>
    <n v="2026"/>
    <s v="Q2"/>
    <n v="5"/>
    <x v="4"/>
  </r>
  <r>
    <n v="4938"/>
    <d v="2026-05-17T00:00:00"/>
    <n v="2026"/>
    <x v="1"/>
    <n v="5"/>
    <s v="May"/>
    <x v="3"/>
    <x v="13"/>
    <x v="2"/>
    <s v="Returning"/>
    <x v="4"/>
    <s v="Training Mat"/>
    <n v="2"/>
    <n v="51.34"/>
    <n v="0"/>
    <n v="22.17"/>
    <n v="102.68"/>
    <n v="44.34"/>
    <n v="58.34"/>
    <n v="0.56817296455005839"/>
    <n v="2026"/>
    <s v="Q2"/>
    <n v="5"/>
    <x v="4"/>
  </r>
  <r>
    <n v="915"/>
    <d v="2026-05-18T00:00:00"/>
    <n v="2026"/>
    <x v="1"/>
    <n v="5"/>
    <s v="May"/>
    <x v="3"/>
    <x v="8"/>
    <x v="0"/>
    <s v="New"/>
    <x v="1"/>
    <s v="Summit Backpack 45L"/>
    <n v="1"/>
    <n v="153.61000000000001"/>
    <n v="0.05"/>
    <n v="79.94"/>
    <n v="145.92950000000002"/>
    <n v="79.94"/>
    <n v="65.989500000000021"/>
    <n v="0.45220123415758989"/>
    <n v="2026"/>
    <s v="Q2"/>
    <n v="5"/>
    <x v="4"/>
  </r>
  <r>
    <n v="1188"/>
    <d v="2026-05-18T00:00:00"/>
    <n v="2026"/>
    <x v="1"/>
    <n v="5"/>
    <s v="May"/>
    <x v="1"/>
    <x v="6"/>
    <x v="0"/>
    <s v="Returning"/>
    <x v="3"/>
    <s v="Portable Camp Stove"/>
    <n v="1"/>
    <n v="82.44"/>
    <n v="0.15"/>
    <n v="39.380000000000003"/>
    <n v="70.073999999999998"/>
    <n v="39.380000000000003"/>
    <n v="30.693999999999996"/>
    <n v="0.43802266175757054"/>
    <n v="2026"/>
    <s v="Q2"/>
    <n v="5"/>
    <x v="4"/>
  </r>
  <r>
    <n v="1594"/>
    <d v="2026-05-18T00:00:00"/>
    <n v="2026"/>
    <x v="1"/>
    <n v="5"/>
    <s v="May"/>
    <x v="0"/>
    <x v="0"/>
    <x v="1"/>
    <s v="Business"/>
    <x v="1"/>
    <s v="Hiking Daypack 20L"/>
    <n v="10"/>
    <n v="92.09"/>
    <n v="0.15"/>
    <n v="45.13"/>
    <n v="782.7650000000001"/>
    <n v="451.3"/>
    <n v="331.46500000000009"/>
    <n v="0.42345403792964686"/>
    <n v="2026"/>
    <s v="Q2"/>
    <n v="5"/>
    <x v="4"/>
  </r>
  <r>
    <n v="3022"/>
    <d v="2026-05-18T00:00:00"/>
    <n v="2026"/>
    <x v="1"/>
    <n v="5"/>
    <s v="May"/>
    <x v="3"/>
    <x v="8"/>
    <x v="3"/>
    <s v="New"/>
    <x v="2"/>
    <s v="Insulated Bottle"/>
    <n v="1"/>
    <n v="36.72"/>
    <n v="0"/>
    <n v="13.67"/>
    <n v="36.72"/>
    <n v="13.67"/>
    <n v="23.049999999999997"/>
    <n v="0.62772331154684091"/>
    <n v="2026"/>
    <s v="Q2"/>
    <n v="5"/>
    <x v="4"/>
  </r>
  <r>
    <n v="588"/>
    <d v="2026-05-19T00:00:00"/>
    <n v="2026"/>
    <x v="1"/>
    <n v="5"/>
    <s v="May"/>
    <x v="1"/>
    <x v="1"/>
    <x v="1"/>
    <s v="Business"/>
    <x v="2"/>
    <s v="Carry-On Duffel"/>
    <n v="3"/>
    <n v="132.41999999999999"/>
    <n v="0.05"/>
    <n v="67.09"/>
    <n v="377.39699999999999"/>
    <n v="201.27"/>
    <n v="176.12699999999998"/>
    <n v="0.46668892439526544"/>
    <n v="2026"/>
    <s v="Q2"/>
    <n v="5"/>
    <x v="4"/>
  </r>
  <r>
    <n v="1016"/>
    <d v="2026-05-19T00:00:00"/>
    <n v="2026"/>
    <x v="1"/>
    <n v="5"/>
    <s v="May"/>
    <x v="3"/>
    <x v="13"/>
    <x v="2"/>
    <s v="Returning"/>
    <x v="3"/>
    <s v="Trail Tent 2P"/>
    <n v="2"/>
    <n v="192.1"/>
    <n v="0.05"/>
    <n v="106.07"/>
    <n v="364.98999999999995"/>
    <n v="212.14"/>
    <n v="152.84999999999997"/>
    <n v="0.41877859667388145"/>
    <n v="2026"/>
    <s v="Q2"/>
    <n v="5"/>
    <x v="4"/>
  </r>
  <r>
    <n v="1930"/>
    <d v="2026-05-19T00:00:00"/>
    <n v="2026"/>
    <x v="1"/>
    <n v="5"/>
    <s v="May"/>
    <x v="2"/>
    <x v="16"/>
    <x v="2"/>
    <s v="New"/>
    <x v="2"/>
    <s v="Insulated Bottle"/>
    <n v="4"/>
    <n v="36.94"/>
    <n v="0"/>
    <n v="13.63"/>
    <n v="147.76"/>
    <n v="54.52"/>
    <n v="93.239999999999981"/>
    <n v="0.63102328099620997"/>
    <n v="2026"/>
    <s v="Q2"/>
    <n v="5"/>
    <x v="4"/>
  </r>
  <r>
    <n v="2658"/>
    <d v="2026-05-19T00:00:00"/>
    <n v="2026"/>
    <x v="1"/>
    <n v="5"/>
    <s v="May"/>
    <x v="0"/>
    <x v="15"/>
    <x v="0"/>
    <s v="Business"/>
    <x v="1"/>
    <s v="Summit Backpack 45L"/>
    <n v="1"/>
    <n v="153.16999999999999"/>
    <n v="0"/>
    <n v="78.489999999999995"/>
    <n v="153.16999999999999"/>
    <n v="78.489999999999995"/>
    <n v="74.679999999999993"/>
    <n v="0.48756283867598094"/>
    <n v="2026"/>
    <s v="Q2"/>
    <n v="5"/>
    <x v="4"/>
  </r>
  <r>
    <n v="2951"/>
    <d v="2026-05-19T00:00:00"/>
    <n v="2026"/>
    <x v="1"/>
    <n v="5"/>
    <s v="May"/>
    <x v="0"/>
    <x v="0"/>
    <x v="0"/>
    <s v="Business"/>
    <x v="0"/>
    <s v="Commuter Helmet"/>
    <n v="2"/>
    <n v="82.85"/>
    <n v="0"/>
    <n v="42.53"/>
    <n v="165.7"/>
    <n v="85.06"/>
    <n v="80.639999999999986"/>
    <n v="0.48666264333132164"/>
    <n v="2026"/>
    <s v="Q2"/>
    <n v="5"/>
    <x v="4"/>
  </r>
  <r>
    <n v="4328"/>
    <d v="2026-05-19T00:00:00"/>
    <n v="2026"/>
    <x v="1"/>
    <n v="5"/>
    <s v="May"/>
    <x v="2"/>
    <x v="5"/>
    <x v="3"/>
    <s v="New"/>
    <x v="1"/>
    <s v="Trail Boots"/>
    <n v="1"/>
    <n v="143.52000000000001"/>
    <n v="0"/>
    <n v="81.040000000000006"/>
    <n v="143.52000000000001"/>
    <n v="81.040000000000006"/>
    <n v="62.480000000000004"/>
    <n v="0.435340022296544"/>
    <n v="2026"/>
    <s v="Q2"/>
    <n v="5"/>
    <x v="4"/>
  </r>
  <r>
    <n v="4591"/>
    <d v="2026-05-19T00:00:00"/>
    <n v="2026"/>
    <x v="1"/>
    <n v="5"/>
    <s v="May"/>
    <x v="2"/>
    <x v="16"/>
    <x v="2"/>
    <s v="New"/>
    <x v="3"/>
    <s v="Trail Tent 2P"/>
    <n v="1"/>
    <n v="192.94"/>
    <n v="0"/>
    <n v="105.15"/>
    <n v="192.94"/>
    <n v="105.15"/>
    <n v="87.789999999999992"/>
    <n v="0.45501192080439512"/>
    <n v="2026"/>
    <s v="Q2"/>
    <n v="5"/>
    <x v="4"/>
  </r>
  <r>
    <n v="280"/>
    <d v="2026-05-20T00:00:00"/>
    <n v="2026"/>
    <x v="1"/>
    <n v="5"/>
    <s v="May"/>
    <x v="3"/>
    <x v="8"/>
    <x v="2"/>
    <s v="Business"/>
    <x v="2"/>
    <s v="Travel Backpack 35L"/>
    <n v="1"/>
    <n v="168.56"/>
    <n v="0"/>
    <n v="85.46"/>
    <n v="168.56"/>
    <n v="85.46"/>
    <n v="83.100000000000009"/>
    <n v="0.49299952539155201"/>
    <n v="2026"/>
    <s v="Q2"/>
    <n v="5"/>
    <x v="4"/>
  </r>
  <r>
    <n v="409"/>
    <d v="2026-05-20T00:00:00"/>
    <n v="2026"/>
    <x v="1"/>
    <n v="5"/>
    <s v="May"/>
    <x v="0"/>
    <x v="0"/>
    <x v="0"/>
    <s v="New"/>
    <x v="3"/>
    <s v="Compact Sleeping Bag"/>
    <n v="2"/>
    <n v="123.9"/>
    <n v="0"/>
    <n v="58.95"/>
    <n v="247.8"/>
    <n v="117.9"/>
    <n v="129.9"/>
    <n v="0.52421307506053272"/>
    <n v="2026"/>
    <s v="Q2"/>
    <n v="5"/>
    <x v="4"/>
  </r>
  <r>
    <n v="1372"/>
    <d v="2026-05-20T00:00:00"/>
    <n v="2026"/>
    <x v="1"/>
    <n v="5"/>
    <s v="May"/>
    <x v="0"/>
    <x v="9"/>
    <x v="0"/>
    <s v="New"/>
    <x v="1"/>
    <s v="Trail Boots"/>
    <n v="2"/>
    <n v="140.93"/>
    <n v="0"/>
    <n v="81.040000000000006"/>
    <n v="281.86"/>
    <n v="162.08000000000001"/>
    <n v="119.78"/>
    <n v="0.42496274746327961"/>
    <n v="2026"/>
    <s v="Q2"/>
    <n v="5"/>
    <x v="4"/>
  </r>
  <r>
    <n v="2327"/>
    <d v="2026-05-20T00:00:00"/>
    <n v="2026"/>
    <x v="1"/>
    <n v="5"/>
    <s v="May"/>
    <x v="2"/>
    <x v="5"/>
    <x v="2"/>
    <s v="Returning"/>
    <x v="1"/>
    <s v="Trekking Poles"/>
    <n v="1"/>
    <n v="73.150000000000006"/>
    <n v="0"/>
    <n v="32.950000000000003"/>
    <n v="73.150000000000006"/>
    <n v="32.950000000000003"/>
    <n v="40.200000000000003"/>
    <n v="0.54955570745044424"/>
    <n v="2026"/>
    <s v="Q2"/>
    <n v="5"/>
    <x v="4"/>
  </r>
  <r>
    <n v="2703"/>
    <d v="2026-05-20T00:00:00"/>
    <n v="2026"/>
    <x v="1"/>
    <n v="5"/>
    <s v="May"/>
    <x v="3"/>
    <x v="8"/>
    <x v="2"/>
    <s v="Business"/>
    <x v="3"/>
    <s v="Trail Tent 2P"/>
    <n v="2"/>
    <n v="197.35"/>
    <n v="0.05"/>
    <n v="102.63"/>
    <n v="374.96499999999997"/>
    <n v="205.26"/>
    <n v="169.70499999999998"/>
    <n v="0.45258890829810783"/>
    <n v="2026"/>
    <s v="Q2"/>
    <n v="5"/>
    <x v="4"/>
  </r>
  <r>
    <n v="2776"/>
    <d v="2026-05-20T00:00:00"/>
    <n v="2026"/>
    <x v="1"/>
    <n v="5"/>
    <s v="May"/>
    <x v="3"/>
    <x v="4"/>
    <x v="0"/>
    <s v="Business"/>
    <x v="2"/>
    <s v="Insulated Bottle"/>
    <n v="3"/>
    <n v="36.74"/>
    <n v="0.05"/>
    <n v="13.97"/>
    <n v="104.70899999999999"/>
    <n v="41.910000000000004"/>
    <n v="62.798999999999985"/>
    <n v="0.59974787267570118"/>
    <n v="2026"/>
    <s v="Q2"/>
    <n v="5"/>
    <x v="4"/>
  </r>
  <r>
    <n v="3411"/>
    <d v="2026-05-20T00:00:00"/>
    <n v="2026"/>
    <x v="1"/>
    <n v="5"/>
    <s v="May"/>
    <x v="1"/>
    <x v="11"/>
    <x v="0"/>
    <s v="Returning"/>
    <x v="1"/>
    <s v="Summit Backpack 45L"/>
    <n v="2"/>
    <n v="151.35"/>
    <n v="0.05"/>
    <n v="77.150000000000006"/>
    <n v="287.565"/>
    <n v="154.30000000000001"/>
    <n v="133.26499999999999"/>
    <n v="0.46342566028550064"/>
    <n v="2026"/>
    <s v="Q2"/>
    <n v="5"/>
    <x v="4"/>
  </r>
  <r>
    <n v="3841"/>
    <d v="2026-05-20T00:00:00"/>
    <n v="2026"/>
    <x v="1"/>
    <n v="5"/>
    <s v="May"/>
    <x v="0"/>
    <x v="15"/>
    <x v="2"/>
    <s v="New"/>
    <x v="0"/>
    <s v="Trail Bike Light"/>
    <n v="2"/>
    <n v="50.09"/>
    <n v="0.05"/>
    <n v="23.16"/>
    <n v="95.171000000000006"/>
    <n v="46.32"/>
    <n v="48.851000000000006"/>
    <n v="0.51329711781950382"/>
    <n v="2026"/>
    <s v="Q2"/>
    <n v="5"/>
    <x v="4"/>
  </r>
  <r>
    <n v="5121"/>
    <d v="2026-05-20T00:00:00"/>
    <n v="2026"/>
    <x v="1"/>
    <n v="5"/>
    <s v="May"/>
    <x v="0"/>
    <x v="9"/>
    <x v="0"/>
    <s v="New"/>
    <x v="4"/>
    <s v="Weighted Vest"/>
    <n v="2"/>
    <n v="121.96"/>
    <n v="0.05"/>
    <n v="71.2"/>
    <n v="231.72399999999999"/>
    <n v="142.4"/>
    <n v="89.323999999999984"/>
    <n v="0.38547582468799085"/>
    <n v="2026"/>
    <s v="Q2"/>
    <n v="5"/>
    <x v="4"/>
  </r>
  <r>
    <n v="53"/>
    <d v="2026-05-21T00:00:00"/>
    <n v="2026"/>
    <x v="1"/>
    <n v="5"/>
    <s v="May"/>
    <x v="3"/>
    <x v="13"/>
    <x v="0"/>
    <s v="Business"/>
    <x v="2"/>
    <s v="Carry-On Duffel"/>
    <n v="1"/>
    <n v="134.28"/>
    <n v="0.05"/>
    <n v="65.44"/>
    <n v="127.56599999999999"/>
    <n v="65.44"/>
    <n v="62.125999999999991"/>
    <n v="0.487010645469796"/>
    <n v="2026"/>
    <s v="Q2"/>
    <n v="5"/>
    <x v="4"/>
  </r>
  <r>
    <n v="127"/>
    <d v="2026-05-21T00:00:00"/>
    <n v="2026"/>
    <x v="1"/>
    <n v="5"/>
    <s v="May"/>
    <x v="3"/>
    <x v="7"/>
    <x v="0"/>
    <s v="Business"/>
    <x v="0"/>
    <s v="Cycling Pack 12L"/>
    <n v="3"/>
    <n v="100.48"/>
    <n v="0.05"/>
    <n v="50.68"/>
    <n v="286.36799999999999"/>
    <n v="152.04"/>
    <n v="134.328"/>
    <n v="0.46907475695608447"/>
    <n v="2026"/>
    <s v="Q2"/>
    <n v="5"/>
    <x v="4"/>
  </r>
  <r>
    <n v="1092"/>
    <d v="2026-05-21T00:00:00"/>
    <n v="2026"/>
    <x v="1"/>
    <n v="5"/>
    <s v="May"/>
    <x v="3"/>
    <x v="8"/>
    <x v="0"/>
    <s v="New"/>
    <x v="4"/>
    <s v="Recovery Roller"/>
    <n v="3"/>
    <n v="36.229999999999997"/>
    <n v="0"/>
    <n v="13.55"/>
    <n v="108.69"/>
    <n v="40.650000000000006"/>
    <n v="68.039999999999992"/>
    <n v="0.62600055202870541"/>
    <n v="2026"/>
    <s v="Q2"/>
    <n v="5"/>
    <x v="4"/>
  </r>
  <r>
    <n v="1213"/>
    <d v="2026-05-21T00:00:00"/>
    <n v="2026"/>
    <x v="1"/>
    <n v="5"/>
    <s v="May"/>
    <x v="2"/>
    <x v="2"/>
    <x v="3"/>
    <s v="Returning"/>
    <x v="3"/>
    <s v="Compact Sleeping Bag"/>
    <n v="3"/>
    <n v="120.61"/>
    <n v="0"/>
    <n v="60.17"/>
    <n v="361.83"/>
    <n v="180.51"/>
    <n v="181.32"/>
    <n v="0.50111931017328581"/>
    <n v="2026"/>
    <s v="Q2"/>
    <n v="5"/>
    <x v="4"/>
  </r>
  <r>
    <n v="1849"/>
    <d v="2026-05-21T00:00:00"/>
    <n v="2026"/>
    <x v="1"/>
    <n v="5"/>
    <s v="May"/>
    <x v="2"/>
    <x v="5"/>
    <x v="3"/>
    <s v="Returning"/>
    <x v="2"/>
    <s v="Packing Cube Set"/>
    <n v="3"/>
    <n v="46.46"/>
    <n v="0"/>
    <n v="18.71"/>
    <n v="139.38"/>
    <n v="56.13"/>
    <n v="83.25"/>
    <n v="0.59728798966853214"/>
    <n v="2026"/>
    <s v="Q2"/>
    <n v="5"/>
    <x v="4"/>
  </r>
  <r>
    <n v="2395"/>
    <d v="2026-05-21T00:00:00"/>
    <n v="2026"/>
    <x v="1"/>
    <n v="5"/>
    <s v="May"/>
    <x v="1"/>
    <x v="12"/>
    <x v="0"/>
    <s v="Business"/>
    <x v="4"/>
    <s v="Recovery Roller"/>
    <n v="1"/>
    <n v="36.9"/>
    <n v="0.05"/>
    <n v="13.89"/>
    <n v="35.055"/>
    <n v="13.89"/>
    <n v="21.164999999999999"/>
    <n v="0.60376551133932388"/>
    <n v="2026"/>
    <s v="Q2"/>
    <n v="5"/>
    <x v="4"/>
  </r>
  <r>
    <n v="4166"/>
    <d v="2026-05-21T00:00:00"/>
    <n v="2026"/>
    <x v="1"/>
    <n v="5"/>
    <s v="May"/>
    <x v="2"/>
    <x v="3"/>
    <x v="0"/>
    <s v="New"/>
    <x v="4"/>
    <s v="Resistance Band Set"/>
    <n v="6"/>
    <n v="40.61"/>
    <n v="0.05"/>
    <n v="15.14"/>
    <n v="231.47699999999998"/>
    <n v="90.84"/>
    <n v="140.63699999999997"/>
    <n v="0.607563602431343"/>
    <n v="2026"/>
    <s v="Q2"/>
    <n v="5"/>
    <x v="4"/>
  </r>
  <r>
    <n v="1004"/>
    <d v="2026-05-22T00:00:00"/>
    <n v="2026"/>
    <x v="1"/>
    <n v="5"/>
    <s v="May"/>
    <x v="3"/>
    <x v="13"/>
    <x v="0"/>
    <s v="Business"/>
    <x v="2"/>
    <s v="Insulated Bottle"/>
    <n v="2"/>
    <n v="36.86"/>
    <n v="0.05"/>
    <n v="13.85"/>
    <n v="70.033999999999992"/>
    <n v="27.7"/>
    <n v="42.333999999999989"/>
    <n v="0.60447782505640113"/>
    <n v="2026"/>
    <s v="Q2"/>
    <n v="5"/>
    <x v="4"/>
  </r>
  <r>
    <n v="1012"/>
    <d v="2026-05-22T00:00:00"/>
    <n v="2026"/>
    <x v="1"/>
    <n v="5"/>
    <s v="May"/>
    <x v="1"/>
    <x v="6"/>
    <x v="0"/>
    <s v="New"/>
    <x v="1"/>
    <s v="Summit Backpack 45L"/>
    <n v="3"/>
    <n v="156.74"/>
    <n v="0"/>
    <n v="79.819999999999993"/>
    <n v="470.22"/>
    <n v="239.45999999999998"/>
    <n v="230.76000000000005"/>
    <n v="0.49074901110118674"/>
    <n v="2026"/>
    <s v="Q2"/>
    <n v="5"/>
    <x v="4"/>
  </r>
  <r>
    <n v="2180"/>
    <d v="2026-05-22T00:00:00"/>
    <n v="2026"/>
    <x v="1"/>
    <n v="5"/>
    <s v="May"/>
    <x v="0"/>
    <x v="9"/>
    <x v="1"/>
    <s v="Returning"/>
    <x v="0"/>
    <s v="Trail Bike Light"/>
    <n v="3"/>
    <n v="51.04"/>
    <n v="0.2"/>
    <n v="22.32"/>
    <n v="122.49600000000001"/>
    <n v="66.960000000000008"/>
    <n v="55.536000000000001"/>
    <n v="0.45336990595611282"/>
    <n v="2026"/>
    <s v="Q2"/>
    <n v="5"/>
    <x v="4"/>
  </r>
  <r>
    <n v="3659"/>
    <d v="2026-05-22T00:00:00"/>
    <n v="2026"/>
    <x v="1"/>
    <n v="5"/>
    <s v="May"/>
    <x v="3"/>
    <x v="13"/>
    <x v="2"/>
    <s v="New"/>
    <x v="1"/>
    <s v="Hiking Daypack 20L"/>
    <n v="2"/>
    <n v="93.55"/>
    <n v="0"/>
    <n v="44.31"/>
    <n v="187.1"/>
    <n v="88.62"/>
    <n v="98.47999999999999"/>
    <n v="0.52634954569748793"/>
    <n v="2026"/>
    <s v="Q2"/>
    <n v="5"/>
    <x v="4"/>
  </r>
  <r>
    <n v="3775"/>
    <d v="2026-05-22T00:00:00"/>
    <n v="2026"/>
    <x v="1"/>
    <n v="5"/>
    <s v="May"/>
    <x v="2"/>
    <x v="2"/>
    <x v="0"/>
    <s v="Business"/>
    <x v="2"/>
    <s v="Carry-On Duffel"/>
    <n v="1"/>
    <n v="131.74"/>
    <n v="0"/>
    <n v="66.650000000000006"/>
    <n v="131.74"/>
    <n v="66.650000000000006"/>
    <n v="65.09"/>
    <n v="0.49407924700166994"/>
    <n v="2026"/>
    <s v="Q2"/>
    <n v="5"/>
    <x v="4"/>
  </r>
  <r>
    <n v="4071"/>
    <d v="2026-05-22T00:00:00"/>
    <n v="2026"/>
    <x v="1"/>
    <n v="5"/>
    <s v="May"/>
    <x v="3"/>
    <x v="8"/>
    <x v="0"/>
    <s v="New"/>
    <x v="1"/>
    <s v="Hiking Daypack 20L"/>
    <n v="5"/>
    <n v="91.79"/>
    <n v="0.05"/>
    <n v="44.48"/>
    <n v="436.0025"/>
    <n v="222.39999999999998"/>
    <n v="213.60250000000002"/>
    <n v="0.48991118170193981"/>
    <n v="2026"/>
    <s v="Q2"/>
    <n v="5"/>
    <x v="4"/>
  </r>
  <r>
    <n v="5137"/>
    <d v="2026-05-22T00:00:00"/>
    <n v="2026"/>
    <x v="1"/>
    <n v="5"/>
    <s v="May"/>
    <x v="3"/>
    <x v="13"/>
    <x v="0"/>
    <s v="Business"/>
    <x v="1"/>
    <s v="Summit Backpack 45L"/>
    <n v="4"/>
    <n v="155.4"/>
    <n v="0.05"/>
    <n v="77.31"/>
    <n v="590.52"/>
    <n v="309.24"/>
    <n v="281.27999999999997"/>
    <n v="0.47632595001016048"/>
    <n v="2026"/>
    <s v="Q2"/>
    <n v="5"/>
    <x v="4"/>
  </r>
  <r>
    <n v="133"/>
    <d v="2026-05-23T00:00:00"/>
    <n v="2026"/>
    <x v="1"/>
    <n v="5"/>
    <s v="May"/>
    <x v="1"/>
    <x v="1"/>
    <x v="0"/>
    <s v="New"/>
    <x v="2"/>
    <s v="Insulated Bottle"/>
    <n v="1"/>
    <n v="36.57"/>
    <n v="0.05"/>
    <n v="13.33"/>
    <n v="34.741500000000002"/>
    <n v="13.33"/>
    <n v="21.411500000000004"/>
    <n v="0.61630902522919284"/>
    <n v="2026"/>
    <s v="Q2"/>
    <n v="5"/>
    <x v="4"/>
  </r>
  <r>
    <n v="1385"/>
    <d v="2026-05-23T00:00:00"/>
    <n v="2026"/>
    <x v="1"/>
    <n v="5"/>
    <s v="May"/>
    <x v="2"/>
    <x v="16"/>
    <x v="0"/>
    <s v="New"/>
    <x v="0"/>
    <s v="Compact Repair Kit"/>
    <n v="2"/>
    <n v="41.19"/>
    <n v="0"/>
    <n v="17.190000000000001"/>
    <n v="82.38"/>
    <n v="34.380000000000003"/>
    <n v="47.999999999999993"/>
    <n v="0.58266569555717407"/>
    <n v="2026"/>
    <s v="Q2"/>
    <n v="5"/>
    <x v="4"/>
  </r>
  <r>
    <n v="1597"/>
    <d v="2026-05-23T00:00:00"/>
    <n v="2026"/>
    <x v="1"/>
    <n v="5"/>
    <s v="May"/>
    <x v="3"/>
    <x v="8"/>
    <x v="0"/>
    <s v="Returning"/>
    <x v="2"/>
    <s v="Carry-On Duffel"/>
    <n v="1"/>
    <n v="136.66999999999999"/>
    <n v="0.05"/>
    <n v="67.099999999999994"/>
    <n v="129.83649999999997"/>
    <n v="67.099999999999994"/>
    <n v="62.736499999999978"/>
    <n v="0.48319617364916639"/>
    <n v="2026"/>
    <s v="Q2"/>
    <n v="5"/>
    <x v="4"/>
  </r>
  <r>
    <n v="2273"/>
    <d v="2026-05-23T00:00:00"/>
    <n v="2026"/>
    <x v="1"/>
    <n v="5"/>
    <s v="May"/>
    <x v="2"/>
    <x v="2"/>
    <x v="2"/>
    <s v="New"/>
    <x v="4"/>
    <s v="Recovery Roller"/>
    <n v="2"/>
    <n v="35.700000000000003"/>
    <n v="0"/>
    <n v="13.52"/>
    <n v="71.400000000000006"/>
    <n v="27.04"/>
    <n v="44.360000000000007"/>
    <n v="0.62128851540616248"/>
    <n v="2026"/>
    <s v="Q2"/>
    <n v="5"/>
    <x v="4"/>
  </r>
  <r>
    <n v="2931"/>
    <d v="2026-05-23T00:00:00"/>
    <n v="2026"/>
    <x v="1"/>
    <n v="5"/>
    <s v="May"/>
    <x v="0"/>
    <x v="0"/>
    <x v="0"/>
    <s v="Returning"/>
    <x v="0"/>
    <s v="Cycling Pack 12L"/>
    <n v="1"/>
    <n v="100.87"/>
    <n v="0"/>
    <n v="50.4"/>
    <n v="100.87"/>
    <n v="50.4"/>
    <n v="50.470000000000006"/>
    <n v="0.5003469812630118"/>
    <n v="2026"/>
    <s v="Q2"/>
    <n v="5"/>
    <x v="4"/>
  </r>
  <r>
    <n v="4143"/>
    <d v="2026-05-23T00:00:00"/>
    <n v="2026"/>
    <x v="1"/>
    <n v="5"/>
    <s v="May"/>
    <x v="2"/>
    <x v="16"/>
    <x v="2"/>
    <s v="Returning"/>
    <x v="2"/>
    <s v="Carry-On Duffel"/>
    <n v="1"/>
    <n v="130.80000000000001"/>
    <n v="0"/>
    <n v="68.7"/>
    <n v="130.80000000000001"/>
    <n v="68.7"/>
    <n v="62.100000000000009"/>
    <n v="0.4747706422018349"/>
    <n v="2026"/>
    <s v="Q2"/>
    <n v="5"/>
    <x v="4"/>
  </r>
  <r>
    <n v="4504"/>
    <d v="2026-05-23T00:00:00"/>
    <n v="2026"/>
    <x v="1"/>
    <n v="5"/>
    <s v="May"/>
    <x v="0"/>
    <x v="9"/>
    <x v="3"/>
    <s v="Returning"/>
    <x v="1"/>
    <s v="Summit Backpack 45L"/>
    <n v="1"/>
    <n v="153.88999999999999"/>
    <n v="0"/>
    <n v="79.64"/>
    <n v="153.88999999999999"/>
    <n v="79.64"/>
    <n v="74.249999999999986"/>
    <n v="0.4824874910650464"/>
    <n v="2026"/>
    <s v="Q2"/>
    <n v="5"/>
    <x v="4"/>
  </r>
  <r>
    <n v="656"/>
    <d v="2026-05-24T00:00:00"/>
    <n v="2026"/>
    <x v="1"/>
    <n v="5"/>
    <s v="May"/>
    <x v="3"/>
    <x v="7"/>
    <x v="0"/>
    <s v="New"/>
    <x v="3"/>
    <s v="Compact Sleeping Bag"/>
    <n v="1"/>
    <n v="122.51"/>
    <n v="0.15"/>
    <n v="62.2"/>
    <n v="104.1335"/>
    <n v="62.2"/>
    <n v="41.933499999999995"/>
    <n v="0.40268981643755369"/>
    <n v="2026"/>
    <s v="Q2"/>
    <n v="5"/>
    <x v="4"/>
  </r>
  <r>
    <n v="979"/>
    <d v="2026-05-24T00:00:00"/>
    <n v="2026"/>
    <x v="1"/>
    <n v="5"/>
    <s v="May"/>
    <x v="3"/>
    <x v="4"/>
    <x v="1"/>
    <s v="Returning"/>
    <x v="0"/>
    <s v="Commuter Helmet"/>
    <n v="8"/>
    <n v="79.94"/>
    <n v="0.15"/>
    <n v="41.65"/>
    <n v="543.59199999999998"/>
    <n v="333.2"/>
    <n v="210.392"/>
    <n v="0.38704028021015763"/>
    <n v="2026"/>
    <s v="Q2"/>
    <n v="5"/>
    <x v="4"/>
  </r>
  <r>
    <n v="1510"/>
    <d v="2026-05-24T00:00:00"/>
    <n v="2026"/>
    <x v="1"/>
    <n v="5"/>
    <s v="May"/>
    <x v="3"/>
    <x v="7"/>
    <x v="0"/>
    <s v="New"/>
    <x v="0"/>
    <s v="Trail Bike Light"/>
    <n v="2"/>
    <n v="50.78"/>
    <n v="0.05"/>
    <n v="23.03"/>
    <n v="96.481999999999999"/>
    <n v="46.06"/>
    <n v="50.421999999999997"/>
    <n v="0.52260525279326708"/>
    <n v="2026"/>
    <s v="Q2"/>
    <n v="5"/>
    <x v="4"/>
  </r>
  <r>
    <n v="1959"/>
    <d v="2026-05-24T00:00:00"/>
    <n v="2026"/>
    <x v="1"/>
    <n v="5"/>
    <s v="May"/>
    <x v="0"/>
    <x v="15"/>
    <x v="3"/>
    <s v="Business"/>
    <x v="0"/>
    <s v="Commuter Helmet"/>
    <n v="2"/>
    <n v="80.59"/>
    <n v="0.05"/>
    <n v="41.44"/>
    <n v="153.12100000000001"/>
    <n v="82.88"/>
    <n v="70.241000000000014"/>
    <n v="0.45872871781140412"/>
    <n v="2026"/>
    <s v="Q2"/>
    <n v="5"/>
    <x v="4"/>
  </r>
  <r>
    <n v="2089"/>
    <d v="2026-05-24T00:00:00"/>
    <n v="2026"/>
    <x v="1"/>
    <n v="5"/>
    <s v="May"/>
    <x v="0"/>
    <x v="15"/>
    <x v="3"/>
    <s v="New"/>
    <x v="4"/>
    <s v="Recovery Roller"/>
    <n v="3"/>
    <n v="35.75"/>
    <n v="0.15"/>
    <n v="13.54"/>
    <n v="91.162499999999994"/>
    <n v="40.619999999999997"/>
    <n v="50.542499999999997"/>
    <n v="0.55442204853969557"/>
    <n v="2026"/>
    <s v="Q2"/>
    <n v="5"/>
    <x v="4"/>
  </r>
  <r>
    <n v="2446"/>
    <d v="2026-05-24T00:00:00"/>
    <n v="2026"/>
    <x v="1"/>
    <n v="5"/>
    <s v="May"/>
    <x v="1"/>
    <x v="12"/>
    <x v="0"/>
    <s v="New"/>
    <x v="3"/>
    <s v="Trail Tent 2P"/>
    <n v="5"/>
    <n v="195.78"/>
    <n v="0.1"/>
    <n v="101.98"/>
    <n v="881.01"/>
    <n v="509.90000000000003"/>
    <n v="371.10999999999996"/>
    <n v="0.4212324491208953"/>
    <n v="2026"/>
    <s v="Q2"/>
    <n v="5"/>
    <x v="4"/>
  </r>
  <r>
    <n v="2847"/>
    <d v="2026-05-24T00:00:00"/>
    <n v="2026"/>
    <x v="1"/>
    <n v="5"/>
    <s v="May"/>
    <x v="3"/>
    <x v="13"/>
    <x v="0"/>
    <s v="Returning"/>
    <x v="3"/>
    <s v="Compact Sleeping Bag"/>
    <n v="2"/>
    <n v="125.95"/>
    <n v="0.05"/>
    <n v="61.74"/>
    <n v="239.30500000000001"/>
    <n v="123.48"/>
    <n v="115.825"/>
    <n v="0.48400576669940032"/>
    <n v="2026"/>
    <s v="Q2"/>
    <n v="5"/>
    <x v="4"/>
  </r>
  <r>
    <n v="3454"/>
    <d v="2026-05-24T00:00:00"/>
    <n v="2026"/>
    <x v="1"/>
    <n v="5"/>
    <s v="May"/>
    <x v="3"/>
    <x v="7"/>
    <x v="0"/>
    <s v="New"/>
    <x v="4"/>
    <s v="Resistance Band Set"/>
    <n v="2"/>
    <n v="41.32"/>
    <n v="0"/>
    <n v="14.91"/>
    <n v="82.64"/>
    <n v="29.82"/>
    <n v="52.82"/>
    <n v="0.63915779283639884"/>
    <n v="2026"/>
    <s v="Q2"/>
    <n v="5"/>
    <x v="4"/>
  </r>
  <r>
    <n v="4472"/>
    <d v="2026-05-24T00:00:00"/>
    <n v="2026"/>
    <x v="1"/>
    <n v="5"/>
    <s v="May"/>
    <x v="3"/>
    <x v="8"/>
    <x v="3"/>
    <s v="New"/>
    <x v="1"/>
    <s v="Trail Boots"/>
    <n v="2"/>
    <n v="144.01"/>
    <n v="0"/>
    <n v="79.37"/>
    <n v="288.02"/>
    <n v="158.74"/>
    <n v="129.27999999999997"/>
    <n v="0.44885771821401282"/>
    <n v="2026"/>
    <s v="Q2"/>
    <n v="5"/>
    <x v="4"/>
  </r>
  <r>
    <n v="4852"/>
    <d v="2026-05-24T00:00:00"/>
    <n v="2026"/>
    <x v="1"/>
    <n v="5"/>
    <s v="May"/>
    <x v="0"/>
    <x v="15"/>
    <x v="0"/>
    <s v="Business"/>
    <x v="0"/>
    <s v="Trail Bike Light"/>
    <n v="2"/>
    <n v="51.17"/>
    <n v="0.05"/>
    <n v="21.97"/>
    <n v="97.222999999999999"/>
    <n v="43.94"/>
    <n v="53.283000000000001"/>
    <n v="0.54804932989107513"/>
    <n v="2026"/>
    <s v="Q2"/>
    <n v="5"/>
    <x v="4"/>
  </r>
  <r>
    <n v="4959"/>
    <d v="2026-05-24T00:00:00"/>
    <n v="2026"/>
    <x v="1"/>
    <n v="5"/>
    <s v="May"/>
    <x v="0"/>
    <x v="0"/>
    <x v="1"/>
    <s v="Business"/>
    <x v="3"/>
    <s v="Portable Camp Stove"/>
    <n v="6"/>
    <n v="83.58"/>
    <n v="0.2"/>
    <n v="40.5"/>
    <n v="401.18400000000003"/>
    <n v="243"/>
    <n v="158.18400000000003"/>
    <n v="0.39429289303661169"/>
    <n v="2026"/>
    <s v="Q2"/>
    <n v="5"/>
    <x v="4"/>
  </r>
  <r>
    <n v="5056"/>
    <d v="2026-05-24T00:00:00"/>
    <n v="2026"/>
    <x v="1"/>
    <n v="5"/>
    <s v="May"/>
    <x v="2"/>
    <x v="16"/>
    <x v="3"/>
    <s v="Returning"/>
    <x v="3"/>
    <s v="Portable Camp Stove"/>
    <n v="2"/>
    <n v="80.010000000000005"/>
    <n v="0"/>
    <n v="38.54"/>
    <n v="160.02000000000001"/>
    <n v="77.08"/>
    <n v="82.940000000000012"/>
    <n v="0.51831021122359711"/>
    <n v="2026"/>
    <s v="Q2"/>
    <n v="5"/>
    <x v="4"/>
  </r>
  <r>
    <n v="1152"/>
    <d v="2026-05-25T00:00:00"/>
    <n v="2026"/>
    <x v="1"/>
    <n v="5"/>
    <s v="May"/>
    <x v="3"/>
    <x v="7"/>
    <x v="0"/>
    <s v="New"/>
    <x v="1"/>
    <s v="Hiking Daypack 20L"/>
    <n v="2"/>
    <n v="94.4"/>
    <n v="0"/>
    <n v="46.39"/>
    <n v="188.8"/>
    <n v="92.78"/>
    <n v="96.02000000000001"/>
    <n v="0.50858050847457625"/>
    <n v="2026"/>
    <s v="Q2"/>
    <n v="5"/>
    <x v="4"/>
  </r>
  <r>
    <n v="3919"/>
    <d v="2026-05-25T00:00:00"/>
    <n v="2026"/>
    <x v="1"/>
    <n v="5"/>
    <s v="May"/>
    <x v="2"/>
    <x v="2"/>
    <x v="2"/>
    <s v="Business"/>
    <x v="1"/>
    <s v="Summit Backpack 45L"/>
    <n v="6"/>
    <n v="157.33000000000001"/>
    <n v="0"/>
    <n v="78.849999999999994"/>
    <n v="943.98"/>
    <n v="473.09999999999997"/>
    <n v="470.88000000000005"/>
    <n v="0.4988241276298227"/>
    <n v="2026"/>
    <s v="Q2"/>
    <n v="5"/>
    <x v="4"/>
  </r>
  <r>
    <n v="4202"/>
    <d v="2026-05-25T00:00:00"/>
    <n v="2026"/>
    <x v="1"/>
    <n v="5"/>
    <s v="May"/>
    <x v="2"/>
    <x v="3"/>
    <x v="0"/>
    <s v="New"/>
    <x v="3"/>
    <s v="Compact Sleeping Bag"/>
    <n v="1"/>
    <n v="125.44"/>
    <n v="0"/>
    <n v="59.92"/>
    <n v="125.44"/>
    <n v="59.92"/>
    <n v="65.52"/>
    <n v="0.5223214285714286"/>
    <n v="2026"/>
    <s v="Q2"/>
    <n v="5"/>
    <x v="4"/>
  </r>
  <r>
    <n v="4274"/>
    <d v="2026-05-25T00:00:00"/>
    <n v="2026"/>
    <x v="1"/>
    <n v="5"/>
    <s v="May"/>
    <x v="1"/>
    <x v="12"/>
    <x v="3"/>
    <s v="Returning"/>
    <x v="4"/>
    <s v="Recovery Roller"/>
    <n v="2"/>
    <n v="36.18"/>
    <n v="0"/>
    <n v="13.71"/>
    <n v="72.36"/>
    <n v="27.42"/>
    <n v="44.94"/>
    <n v="0.62106135986733002"/>
    <n v="2026"/>
    <s v="Q2"/>
    <n v="5"/>
    <x v="4"/>
  </r>
  <r>
    <n v="4364"/>
    <d v="2026-05-25T00:00:00"/>
    <n v="2026"/>
    <x v="1"/>
    <n v="5"/>
    <s v="May"/>
    <x v="0"/>
    <x v="15"/>
    <x v="2"/>
    <s v="Returning"/>
    <x v="4"/>
    <s v="Resistance Band Set"/>
    <n v="1"/>
    <n v="41"/>
    <n v="0.05"/>
    <n v="14.51"/>
    <n v="38.949999999999996"/>
    <n v="14.51"/>
    <n v="24.439999999999998"/>
    <n v="0.62747111681643131"/>
    <n v="2026"/>
    <s v="Q2"/>
    <n v="5"/>
    <x v="4"/>
  </r>
  <r>
    <n v="4896"/>
    <d v="2026-05-25T00:00:00"/>
    <n v="2026"/>
    <x v="1"/>
    <n v="5"/>
    <s v="May"/>
    <x v="2"/>
    <x v="5"/>
    <x v="0"/>
    <s v="Returning"/>
    <x v="1"/>
    <s v="Trekking Poles"/>
    <n v="1"/>
    <n v="72.33"/>
    <n v="0.1"/>
    <n v="32.61"/>
    <n v="65.096999999999994"/>
    <n v="32.61"/>
    <n v="32.486999999999995"/>
    <n v="0.49905525600258072"/>
    <n v="2026"/>
    <s v="Q2"/>
    <n v="5"/>
    <x v="4"/>
  </r>
  <r>
    <n v="5109"/>
    <d v="2026-05-25T00:00:00"/>
    <n v="2026"/>
    <x v="1"/>
    <n v="5"/>
    <s v="May"/>
    <x v="3"/>
    <x v="4"/>
    <x v="0"/>
    <s v="Business"/>
    <x v="3"/>
    <s v="Compact Sleeping Bag"/>
    <n v="2"/>
    <n v="125.42"/>
    <n v="0"/>
    <n v="62.28"/>
    <n v="250.84"/>
    <n v="124.56"/>
    <n v="126.28"/>
    <n v="0.50342848030617127"/>
    <n v="2026"/>
    <s v="Q2"/>
    <n v="5"/>
    <x v="4"/>
  </r>
  <r>
    <n v="289"/>
    <d v="2026-05-26T00:00:00"/>
    <n v="2026"/>
    <x v="1"/>
    <n v="5"/>
    <s v="May"/>
    <x v="0"/>
    <x v="15"/>
    <x v="0"/>
    <s v="Business"/>
    <x v="0"/>
    <s v="Compact Repair Kit"/>
    <n v="2"/>
    <n v="41.29"/>
    <n v="0.15"/>
    <n v="16.43"/>
    <n v="70.192999999999998"/>
    <n v="32.86"/>
    <n v="37.332999999999998"/>
    <n v="0.531862151496588"/>
    <n v="2026"/>
    <s v="Q2"/>
    <n v="5"/>
    <x v="4"/>
  </r>
  <r>
    <n v="4092"/>
    <d v="2026-05-26T00:00:00"/>
    <n v="2026"/>
    <x v="1"/>
    <n v="5"/>
    <s v="May"/>
    <x v="3"/>
    <x v="8"/>
    <x v="1"/>
    <s v="Business"/>
    <x v="2"/>
    <s v="Carry-On Duffel"/>
    <n v="8"/>
    <n v="131.4"/>
    <n v="0.05"/>
    <n v="66.489999999999995"/>
    <n v="998.64"/>
    <n v="531.91999999999996"/>
    <n v="466.72"/>
    <n v="0.46735560362092449"/>
    <n v="2026"/>
    <s v="Q2"/>
    <n v="5"/>
    <x v="4"/>
  </r>
  <r>
    <n v="4727"/>
    <d v="2026-05-26T00:00:00"/>
    <n v="2026"/>
    <x v="1"/>
    <n v="5"/>
    <s v="May"/>
    <x v="2"/>
    <x v="16"/>
    <x v="0"/>
    <s v="New"/>
    <x v="1"/>
    <s v="Trail Boots"/>
    <n v="4"/>
    <n v="140.66999999999999"/>
    <n v="0"/>
    <n v="80.72"/>
    <n v="562.67999999999995"/>
    <n v="322.88"/>
    <n v="239.79999999999995"/>
    <n v="0.42617473519584842"/>
    <n v="2026"/>
    <s v="Q2"/>
    <n v="5"/>
    <x v="4"/>
  </r>
  <r>
    <n v="4753"/>
    <d v="2026-05-26T00:00:00"/>
    <n v="2026"/>
    <x v="1"/>
    <n v="5"/>
    <s v="May"/>
    <x v="3"/>
    <x v="8"/>
    <x v="0"/>
    <s v="Returning"/>
    <x v="4"/>
    <s v="Recovery Roller"/>
    <n v="1"/>
    <n v="36.659999999999997"/>
    <n v="0.05"/>
    <n v="13.51"/>
    <n v="34.826999999999998"/>
    <n v="13.51"/>
    <n v="21.317"/>
    <n v="0.61208257960777557"/>
    <n v="2026"/>
    <s v="Q2"/>
    <n v="5"/>
    <x v="4"/>
  </r>
  <r>
    <n v="942"/>
    <d v="2026-05-27T00:00:00"/>
    <n v="2026"/>
    <x v="1"/>
    <n v="5"/>
    <s v="May"/>
    <x v="3"/>
    <x v="4"/>
    <x v="0"/>
    <s v="Returning"/>
    <x v="2"/>
    <s v="Packing Cube Set"/>
    <n v="1"/>
    <n v="46.28"/>
    <n v="0.05"/>
    <n v="17.95"/>
    <n v="43.966000000000001"/>
    <n v="17.95"/>
    <n v="26.016000000000002"/>
    <n v="0.591729973161079"/>
    <n v="2026"/>
    <s v="Q2"/>
    <n v="5"/>
    <x v="4"/>
  </r>
  <r>
    <n v="1755"/>
    <d v="2026-05-27T00:00:00"/>
    <n v="2026"/>
    <x v="1"/>
    <n v="5"/>
    <s v="May"/>
    <x v="3"/>
    <x v="13"/>
    <x v="3"/>
    <s v="Returning"/>
    <x v="1"/>
    <s v="Hiking Daypack 20L"/>
    <n v="2"/>
    <n v="92.12"/>
    <n v="0"/>
    <n v="46.64"/>
    <n v="184.24"/>
    <n v="93.28"/>
    <n v="90.960000000000008"/>
    <n v="0.49370386452453324"/>
    <n v="2026"/>
    <s v="Q2"/>
    <n v="5"/>
    <x v="4"/>
  </r>
  <r>
    <n v="3073"/>
    <d v="2026-05-27T00:00:00"/>
    <n v="2026"/>
    <x v="1"/>
    <n v="5"/>
    <s v="May"/>
    <x v="3"/>
    <x v="13"/>
    <x v="0"/>
    <s v="Returning"/>
    <x v="4"/>
    <s v="Resistance Band Set"/>
    <n v="3"/>
    <n v="39.549999999999997"/>
    <n v="0"/>
    <n v="14.87"/>
    <n v="118.64999999999999"/>
    <n v="44.61"/>
    <n v="74.039999999999992"/>
    <n v="0.6240202275600506"/>
    <n v="2026"/>
    <s v="Q2"/>
    <n v="5"/>
    <x v="4"/>
  </r>
  <r>
    <n v="4230"/>
    <d v="2026-05-27T00:00:00"/>
    <n v="2026"/>
    <x v="1"/>
    <n v="5"/>
    <s v="May"/>
    <x v="0"/>
    <x v="0"/>
    <x v="2"/>
    <s v="New"/>
    <x v="0"/>
    <s v="Commuter Helmet"/>
    <n v="1"/>
    <n v="83.3"/>
    <n v="0"/>
    <n v="41.93"/>
    <n v="83.3"/>
    <n v="41.93"/>
    <n v="41.37"/>
    <n v="0.49663865546218489"/>
    <n v="2026"/>
    <s v="Q2"/>
    <n v="5"/>
    <x v="4"/>
  </r>
  <r>
    <n v="644"/>
    <d v="2026-05-28T00:00:00"/>
    <n v="2026"/>
    <x v="1"/>
    <n v="5"/>
    <s v="May"/>
    <x v="3"/>
    <x v="13"/>
    <x v="2"/>
    <s v="New"/>
    <x v="1"/>
    <s v="Hiking Daypack 20L"/>
    <n v="2"/>
    <n v="93.84"/>
    <n v="0"/>
    <n v="44.72"/>
    <n v="187.68"/>
    <n v="89.44"/>
    <n v="98.240000000000009"/>
    <n v="0.52344416027280483"/>
    <n v="2026"/>
    <s v="Q2"/>
    <n v="5"/>
    <x v="4"/>
  </r>
  <r>
    <n v="1122"/>
    <d v="2026-05-28T00:00:00"/>
    <n v="2026"/>
    <x v="1"/>
    <n v="5"/>
    <s v="May"/>
    <x v="2"/>
    <x v="16"/>
    <x v="0"/>
    <s v="Returning"/>
    <x v="0"/>
    <s v="Trail Bike Light"/>
    <n v="2"/>
    <n v="51.25"/>
    <n v="0"/>
    <n v="22.57"/>
    <n v="102.5"/>
    <n v="45.14"/>
    <n v="57.36"/>
    <n v="0.55960975609756092"/>
    <n v="2026"/>
    <s v="Q2"/>
    <n v="5"/>
    <x v="4"/>
  </r>
  <r>
    <n v="2019"/>
    <d v="2026-05-28T00:00:00"/>
    <n v="2026"/>
    <x v="1"/>
    <n v="5"/>
    <s v="May"/>
    <x v="3"/>
    <x v="13"/>
    <x v="1"/>
    <s v="Business"/>
    <x v="0"/>
    <s v="Commuter Helmet"/>
    <n v="8"/>
    <n v="80.13"/>
    <n v="0.1"/>
    <n v="43.8"/>
    <n v="576.93600000000004"/>
    <n v="350.4"/>
    <n v="226.53600000000006"/>
    <n v="0.39265360455925796"/>
    <n v="2026"/>
    <s v="Q2"/>
    <n v="5"/>
    <x v="4"/>
  </r>
  <r>
    <n v="2432"/>
    <d v="2026-05-28T00:00:00"/>
    <n v="2026"/>
    <x v="1"/>
    <n v="5"/>
    <s v="May"/>
    <x v="1"/>
    <x v="12"/>
    <x v="0"/>
    <s v="Returning"/>
    <x v="4"/>
    <s v="Resistance Band Set"/>
    <n v="1"/>
    <n v="41.13"/>
    <n v="0"/>
    <n v="14.8"/>
    <n v="41.13"/>
    <n v="14.8"/>
    <n v="26.330000000000002"/>
    <n v="0.64016532944322879"/>
    <n v="2026"/>
    <s v="Q2"/>
    <n v="5"/>
    <x v="4"/>
  </r>
  <r>
    <n v="2989"/>
    <d v="2026-05-28T00:00:00"/>
    <n v="2026"/>
    <x v="1"/>
    <n v="5"/>
    <s v="May"/>
    <x v="3"/>
    <x v="13"/>
    <x v="0"/>
    <s v="Returning"/>
    <x v="3"/>
    <s v="Portable Camp Stove"/>
    <n v="1"/>
    <n v="81.28"/>
    <n v="0.15"/>
    <n v="39.020000000000003"/>
    <n v="69.087999999999994"/>
    <n v="39.020000000000003"/>
    <n v="30.067999999999991"/>
    <n v="0.43521306160259371"/>
    <n v="2026"/>
    <s v="Q2"/>
    <n v="5"/>
    <x v="4"/>
  </r>
  <r>
    <n v="3019"/>
    <d v="2026-05-28T00:00:00"/>
    <n v="2026"/>
    <x v="1"/>
    <n v="5"/>
    <s v="May"/>
    <x v="2"/>
    <x v="3"/>
    <x v="0"/>
    <s v="Business"/>
    <x v="2"/>
    <s v="Packing Cube Set"/>
    <n v="1"/>
    <n v="46.19"/>
    <n v="0"/>
    <n v="18.329999999999998"/>
    <n v="46.19"/>
    <n v="18.329999999999998"/>
    <n v="27.86"/>
    <n v="0.60316085732842606"/>
    <n v="2026"/>
    <s v="Q2"/>
    <n v="5"/>
    <x v="4"/>
  </r>
  <r>
    <n v="3798"/>
    <d v="2026-05-28T00:00:00"/>
    <n v="2026"/>
    <x v="1"/>
    <n v="5"/>
    <s v="May"/>
    <x v="3"/>
    <x v="8"/>
    <x v="0"/>
    <s v="Returning"/>
    <x v="1"/>
    <s v="Summit Backpack 45L"/>
    <n v="3"/>
    <n v="156.58000000000001"/>
    <n v="0"/>
    <n v="79.099999999999994"/>
    <n v="469.74"/>
    <n v="237.29999999999998"/>
    <n v="232.44000000000003"/>
    <n v="0.49482692553327379"/>
    <n v="2026"/>
    <s v="Q2"/>
    <n v="5"/>
    <x v="4"/>
  </r>
  <r>
    <n v="3862"/>
    <d v="2026-05-28T00:00:00"/>
    <n v="2026"/>
    <x v="1"/>
    <n v="5"/>
    <s v="May"/>
    <x v="3"/>
    <x v="13"/>
    <x v="3"/>
    <s v="New"/>
    <x v="4"/>
    <s v="Weighted Vest"/>
    <n v="1"/>
    <n v="123.91"/>
    <n v="0"/>
    <n v="68.89"/>
    <n v="123.91"/>
    <n v="68.89"/>
    <n v="55.019999999999996"/>
    <n v="0.44403195867968687"/>
    <n v="2026"/>
    <s v="Q2"/>
    <n v="5"/>
    <x v="4"/>
  </r>
  <r>
    <n v="4281"/>
    <d v="2026-05-28T00:00:00"/>
    <n v="2026"/>
    <x v="1"/>
    <n v="5"/>
    <s v="May"/>
    <x v="2"/>
    <x v="2"/>
    <x v="3"/>
    <s v="New"/>
    <x v="0"/>
    <s v="Trail Bike Light"/>
    <n v="1"/>
    <n v="50.64"/>
    <n v="0"/>
    <n v="22.97"/>
    <n v="50.64"/>
    <n v="22.97"/>
    <n v="27.67"/>
    <n v="0.54640600315955767"/>
    <n v="2026"/>
    <s v="Q2"/>
    <n v="5"/>
    <x v="4"/>
  </r>
  <r>
    <n v="191"/>
    <d v="2026-05-29T00:00:00"/>
    <n v="2026"/>
    <x v="1"/>
    <n v="5"/>
    <s v="May"/>
    <x v="2"/>
    <x v="5"/>
    <x v="0"/>
    <s v="Returning"/>
    <x v="1"/>
    <s v="Trekking Poles"/>
    <n v="2"/>
    <n v="70.48"/>
    <n v="0.1"/>
    <n v="33.229999999999997"/>
    <n v="126.864"/>
    <n v="66.459999999999994"/>
    <n v="60.404000000000011"/>
    <n v="0.47613192079707412"/>
    <n v="2026"/>
    <s v="Q2"/>
    <n v="5"/>
    <x v="4"/>
  </r>
  <r>
    <n v="1039"/>
    <d v="2026-05-29T00:00:00"/>
    <n v="2026"/>
    <x v="1"/>
    <n v="5"/>
    <s v="May"/>
    <x v="1"/>
    <x v="11"/>
    <x v="3"/>
    <s v="New"/>
    <x v="0"/>
    <s v="Compact Repair Kit"/>
    <n v="1"/>
    <n v="41.27"/>
    <n v="0.05"/>
    <n v="17.149999999999999"/>
    <n v="39.206499999999998"/>
    <n v="17.149999999999999"/>
    <n v="22.0565"/>
    <n v="0.56257253261576523"/>
    <n v="2026"/>
    <s v="Q2"/>
    <n v="5"/>
    <x v="4"/>
  </r>
  <r>
    <n v="2641"/>
    <d v="2026-05-29T00:00:00"/>
    <n v="2026"/>
    <x v="1"/>
    <n v="5"/>
    <s v="May"/>
    <x v="0"/>
    <x v="15"/>
    <x v="3"/>
    <s v="Returning"/>
    <x v="4"/>
    <s v="Recovery Roller"/>
    <n v="2"/>
    <n v="36.9"/>
    <n v="0"/>
    <n v="14.07"/>
    <n v="73.8"/>
    <n v="28.14"/>
    <n v="45.66"/>
    <n v="0.61869918699186988"/>
    <n v="2026"/>
    <s v="Q2"/>
    <n v="5"/>
    <x v="4"/>
  </r>
  <r>
    <n v="3058"/>
    <d v="2026-05-29T00:00:00"/>
    <n v="2026"/>
    <x v="1"/>
    <n v="5"/>
    <s v="May"/>
    <x v="1"/>
    <x v="11"/>
    <x v="0"/>
    <s v="Returning"/>
    <x v="3"/>
    <s v="Trail Tent 2P"/>
    <n v="1"/>
    <n v="196.91"/>
    <n v="0"/>
    <n v="106.31"/>
    <n v="196.91"/>
    <n v="106.31"/>
    <n v="90.6"/>
    <n v="0.46010867909197095"/>
    <n v="2026"/>
    <s v="Q2"/>
    <n v="5"/>
    <x v="4"/>
  </r>
  <r>
    <n v="3110"/>
    <d v="2026-05-29T00:00:00"/>
    <n v="2026"/>
    <x v="1"/>
    <n v="5"/>
    <s v="May"/>
    <x v="1"/>
    <x v="6"/>
    <x v="2"/>
    <s v="Business"/>
    <x v="4"/>
    <s v="Recovery Roller"/>
    <n v="3"/>
    <n v="35.79"/>
    <n v="0"/>
    <n v="13.67"/>
    <n v="107.37"/>
    <n v="41.01"/>
    <n v="66.360000000000014"/>
    <n v="0.61804973456272716"/>
    <n v="2026"/>
    <s v="Q2"/>
    <n v="5"/>
    <x v="4"/>
  </r>
  <r>
    <n v="3981"/>
    <d v="2026-05-29T00:00:00"/>
    <n v="2026"/>
    <x v="1"/>
    <n v="5"/>
    <s v="May"/>
    <x v="3"/>
    <x v="13"/>
    <x v="0"/>
    <s v="New"/>
    <x v="0"/>
    <s v="Commuter Helmet"/>
    <n v="2"/>
    <n v="82.22"/>
    <n v="0.05"/>
    <n v="42.35"/>
    <n v="156.21799999999999"/>
    <n v="84.7"/>
    <n v="71.517999999999986"/>
    <n v="0.45780895927485943"/>
    <n v="2026"/>
    <s v="Q2"/>
    <n v="5"/>
    <x v="4"/>
  </r>
  <r>
    <n v="4663"/>
    <d v="2026-05-29T00:00:00"/>
    <n v="2026"/>
    <x v="1"/>
    <n v="5"/>
    <s v="May"/>
    <x v="2"/>
    <x v="5"/>
    <x v="0"/>
    <s v="New"/>
    <x v="0"/>
    <s v="Compact Repair Kit"/>
    <n v="1"/>
    <n v="40.57"/>
    <n v="0"/>
    <n v="16.809999999999999"/>
    <n v="40.57"/>
    <n v="16.809999999999999"/>
    <n v="23.76"/>
    <n v="0.58565442445156524"/>
    <n v="2026"/>
    <s v="Q2"/>
    <n v="5"/>
    <x v="4"/>
  </r>
  <r>
    <n v="5021"/>
    <d v="2026-05-29T00:00:00"/>
    <n v="2026"/>
    <x v="1"/>
    <n v="5"/>
    <s v="May"/>
    <x v="2"/>
    <x v="10"/>
    <x v="2"/>
    <s v="Returning"/>
    <x v="3"/>
    <s v="Trail Tent 2P"/>
    <n v="1"/>
    <n v="191.62"/>
    <n v="0.05"/>
    <n v="106.15"/>
    <n v="182.03899999999999"/>
    <n v="106.15"/>
    <n v="75.888999999999982"/>
    <n v="0.41688319535923613"/>
    <n v="2026"/>
    <s v="Q2"/>
    <n v="5"/>
    <x v="4"/>
  </r>
  <r>
    <n v="5107"/>
    <d v="2026-05-29T00:00:00"/>
    <n v="2026"/>
    <x v="1"/>
    <n v="5"/>
    <s v="May"/>
    <x v="1"/>
    <x v="6"/>
    <x v="3"/>
    <s v="Returning"/>
    <x v="1"/>
    <s v="Summit Backpack 45L"/>
    <n v="1"/>
    <n v="154.07"/>
    <n v="0.05"/>
    <n v="78.400000000000006"/>
    <n v="146.36649999999997"/>
    <n v="78.400000000000006"/>
    <n v="67.966499999999968"/>
    <n v="0.46435830603314271"/>
    <n v="2026"/>
    <s v="Q2"/>
    <n v="5"/>
    <x v="4"/>
  </r>
  <r>
    <n v="454"/>
    <d v="2026-05-30T00:00:00"/>
    <n v="2026"/>
    <x v="1"/>
    <n v="5"/>
    <s v="May"/>
    <x v="2"/>
    <x v="10"/>
    <x v="3"/>
    <s v="Returning"/>
    <x v="3"/>
    <s v="Compact Sleeping Bag"/>
    <n v="1"/>
    <n v="120.8"/>
    <n v="0"/>
    <n v="61.4"/>
    <n v="120.8"/>
    <n v="61.4"/>
    <n v="59.4"/>
    <n v="0.49172185430463577"/>
    <n v="2026"/>
    <s v="Q2"/>
    <n v="5"/>
    <x v="4"/>
  </r>
  <r>
    <n v="873"/>
    <d v="2026-05-30T00:00:00"/>
    <n v="2026"/>
    <x v="1"/>
    <n v="5"/>
    <s v="May"/>
    <x v="2"/>
    <x v="10"/>
    <x v="0"/>
    <s v="Business"/>
    <x v="0"/>
    <s v="Compact Repair Kit"/>
    <n v="1"/>
    <n v="40.15"/>
    <n v="0"/>
    <n v="16.82"/>
    <n v="40.15"/>
    <n v="16.82"/>
    <n v="23.33"/>
    <n v="0.58107098381070976"/>
    <n v="2026"/>
    <s v="Q2"/>
    <n v="5"/>
    <x v="4"/>
  </r>
  <r>
    <n v="1116"/>
    <d v="2026-05-30T00:00:00"/>
    <n v="2026"/>
    <x v="1"/>
    <n v="5"/>
    <s v="May"/>
    <x v="1"/>
    <x v="12"/>
    <x v="1"/>
    <s v="Business"/>
    <x v="2"/>
    <s v="Carry-On Duffel"/>
    <n v="5"/>
    <n v="134.4"/>
    <n v="0.15"/>
    <n v="67.709999999999994"/>
    <n v="571.19999999999993"/>
    <n v="338.54999999999995"/>
    <n v="232.64999999999998"/>
    <n v="0.40730042016806722"/>
    <n v="2026"/>
    <s v="Q2"/>
    <n v="5"/>
    <x v="4"/>
  </r>
  <r>
    <n v="1206"/>
    <d v="2026-05-30T00:00:00"/>
    <n v="2026"/>
    <x v="1"/>
    <n v="5"/>
    <s v="May"/>
    <x v="3"/>
    <x v="13"/>
    <x v="0"/>
    <s v="Returning"/>
    <x v="2"/>
    <s v="Insulated Bottle"/>
    <n v="2"/>
    <n v="37.130000000000003"/>
    <n v="0.05"/>
    <n v="13.44"/>
    <n v="70.546999999999997"/>
    <n v="26.88"/>
    <n v="43.667000000000002"/>
    <n v="0.6189774193091131"/>
    <n v="2026"/>
    <s v="Q2"/>
    <n v="5"/>
    <x v="4"/>
  </r>
  <r>
    <n v="1576"/>
    <d v="2026-05-30T00:00:00"/>
    <n v="2026"/>
    <x v="1"/>
    <n v="5"/>
    <s v="May"/>
    <x v="1"/>
    <x v="1"/>
    <x v="0"/>
    <s v="Business"/>
    <x v="3"/>
    <s v="Compact Sleeping Bag"/>
    <n v="6"/>
    <n v="123.82"/>
    <n v="0"/>
    <n v="61.91"/>
    <n v="742.92"/>
    <n v="371.46"/>
    <n v="371.46"/>
    <n v="0.5"/>
    <n v="2026"/>
    <s v="Q2"/>
    <n v="5"/>
    <x v="4"/>
  </r>
  <r>
    <n v="2634"/>
    <d v="2026-05-30T00:00:00"/>
    <n v="2026"/>
    <x v="1"/>
    <n v="5"/>
    <s v="May"/>
    <x v="2"/>
    <x v="16"/>
    <x v="3"/>
    <s v="Returning"/>
    <x v="2"/>
    <s v="Insulated Bottle"/>
    <n v="2"/>
    <n v="36.94"/>
    <n v="0.05"/>
    <n v="13.82"/>
    <n v="70.185999999999993"/>
    <n v="27.64"/>
    <n v="42.545999999999992"/>
    <n v="0.60618926851508848"/>
    <n v="2026"/>
    <s v="Q2"/>
    <n v="5"/>
    <x v="4"/>
  </r>
  <r>
    <n v="2649"/>
    <d v="2026-05-30T00:00:00"/>
    <n v="2026"/>
    <x v="1"/>
    <n v="5"/>
    <s v="May"/>
    <x v="0"/>
    <x v="0"/>
    <x v="0"/>
    <s v="New"/>
    <x v="3"/>
    <s v="Trail Tent 2P"/>
    <n v="3"/>
    <n v="199.17"/>
    <n v="0.05"/>
    <n v="105.24"/>
    <n v="567.6345"/>
    <n v="315.71999999999997"/>
    <n v="251.91450000000003"/>
    <n v="0.4437970207941907"/>
    <n v="2026"/>
    <s v="Q2"/>
    <n v="5"/>
    <x v="4"/>
  </r>
  <r>
    <n v="2774"/>
    <d v="2026-05-30T00:00:00"/>
    <n v="2026"/>
    <x v="1"/>
    <n v="5"/>
    <s v="May"/>
    <x v="0"/>
    <x v="9"/>
    <x v="0"/>
    <s v="Returning"/>
    <x v="3"/>
    <s v="Portable Camp Stove"/>
    <n v="3"/>
    <n v="83.17"/>
    <n v="0"/>
    <n v="40.520000000000003"/>
    <n v="249.51"/>
    <n v="121.56"/>
    <n v="127.94999999999999"/>
    <n v="0.51280509799206442"/>
    <n v="2026"/>
    <s v="Q2"/>
    <n v="5"/>
    <x v="4"/>
  </r>
  <r>
    <n v="3037"/>
    <d v="2026-05-30T00:00:00"/>
    <n v="2026"/>
    <x v="1"/>
    <n v="5"/>
    <s v="May"/>
    <x v="1"/>
    <x v="6"/>
    <x v="0"/>
    <s v="Business"/>
    <x v="2"/>
    <s v="Packing Cube Set"/>
    <n v="1"/>
    <n v="45.8"/>
    <n v="0.05"/>
    <n v="17.88"/>
    <n v="43.51"/>
    <n v="17.88"/>
    <n v="25.63"/>
    <n v="0.58905998621006661"/>
    <n v="2026"/>
    <s v="Q2"/>
    <n v="5"/>
    <x v="4"/>
  </r>
  <r>
    <n v="3138"/>
    <d v="2026-05-30T00:00:00"/>
    <n v="2026"/>
    <x v="1"/>
    <n v="5"/>
    <s v="May"/>
    <x v="2"/>
    <x v="2"/>
    <x v="3"/>
    <s v="Returning"/>
    <x v="1"/>
    <s v="Summit Backpack 45L"/>
    <n v="1"/>
    <n v="154.85"/>
    <n v="0"/>
    <n v="80.17"/>
    <n v="154.85"/>
    <n v="80.17"/>
    <n v="74.679999999999993"/>
    <n v="0.48227316758153049"/>
    <n v="2026"/>
    <s v="Q2"/>
    <n v="5"/>
    <x v="4"/>
  </r>
  <r>
    <n v="3228"/>
    <d v="2026-05-30T00:00:00"/>
    <n v="2026"/>
    <x v="1"/>
    <n v="5"/>
    <s v="May"/>
    <x v="3"/>
    <x v="13"/>
    <x v="0"/>
    <s v="Business"/>
    <x v="3"/>
    <s v="Trail Tent 2P"/>
    <n v="1"/>
    <n v="194.99"/>
    <n v="0"/>
    <n v="101.21"/>
    <n v="194.99"/>
    <n v="101.21"/>
    <n v="93.780000000000015"/>
    <n v="0.48094774090979031"/>
    <n v="2026"/>
    <s v="Q2"/>
    <n v="5"/>
    <x v="4"/>
  </r>
  <r>
    <n v="3401"/>
    <d v="2026-05-30T00:00:00"/>
    <n v="2026"/>
    <x v="1"/>
    <n v="5"/>
    <s v="May"/>
    <x v="2"/>
    <x v="10"/>
    <x v="0"/>
    <s v="Returning"/>
    <x v="4"/>
    <s v="Recovery Roller"/>
    <n v="1"/>
    <n v="36.31"/>
    <n v="0"/>
    <n v="13.93"/>
    <n v="36.31"/>
    <n v="13.93"/>
    <n v="22.380000000000003"/>
    <n v="0.61635912971633167"/>
    <n v="2026"/>
    <s v="Q2"/>
    <n v="5"/>
    <x v="4"/>
  </r>
  <r>
    <n v="3511"/>
    <d v="2026-05-30T00:00:00"/>
    <n v="2026"/>
    <x v="1"/>
    <n v="5"/>
    <s v="May"/>
    <x v="0"/>
    <x v="0"/>
    <x v="0"/>
    <s v="Returning"/>
    <x v="2"/>
    <s v="Packing Cube Set"/>
    <n v="1"/>
    <n v="47.19"/>
    <n v="0"/>
    <n v="18.54"/>
    <n v="47.19"/>
    <n v="18.54"/>
    <n v="28.65"/>
    <n v="0.60712015257469798"/>
    <n v="2026"/>
    <s v="Q2"/>
    <n v="5"/>
    <x v="4"/>
  </r>
  <r>
    <n v="4485"/>
    <d v="2026-05-30T00:00:00"/>
    <n v="2026"/>
    <x v="1"/>
    <n v="5"/>
    <s v="May"/>
    <x v="3"/>
    <x v="8"/>
    <x v="0"/>
    <s v="New"/>
    <x v="4"/>
    <s v="Weighted Vest"/>
    <n v="1"/>
    <n v="124.14"/>
    <n v="0"/>
    <n v="70.900000000000006"/>
    <n v="124.14"/>
    <n v="70.900000000000006"/>
    <n v="53.239999999999995"/>
    <n v="0.42887062993394548"/>
    <n v="2026"/>
    <s v="Q2"/>
    <n v="5"/>
    <x v="4"/>
  </r>
  <r>
    <n v="447"/>
    <d v="2026-05-31T00:00:00"/>
    <n v="2026"/>
    <x v="1"/>
    <n v="5"/>
    <s v="May"/>
    <x v="3"/>
    <x v="8"/>
    <x v="0"/>
    <s v="Returning"/>
    <x v="2"/>
    <s v="Carry-On Duffel"/>
    <n v="1"/>
    <n v="131.94999999999999"/>
    <n v="0"/>
    <n v="65.17"/>
    <n v="131.94999999999999"/>
    <n v="65.17"/>
    <n v="66.779999999999987"/>
    <n v="0.50610079575596811"/>
    <n v="2026"/>
    <s v="Q2"/>
    <n v="5"/>
    <x v="4"/>
  </r>
  <r>
    <n v="1208"/>
    <d v="2026-05-31T00:00:00"/>
    <n v="2026"/>
    <x v="1"/>
    <n v="5"/>
    <s v="May"/>
    <x v="3"/>
    <x v="8"/>
    <x v="3"/>
    <s v="New"/>
    <x v="0"/>
    <s v="Cycling Pack 12L"/>
    <n v="1"/>
    <n v="102.24"/>
    <n v="0"/>
    <n v="50.75"/>
    <n v="102.24"/>
    <n v="50.75"/>
    <n v="51.489999999999995"/>
    <n v="0.50361893583724571"/>
    <n v="2026"/>
    <s v="Q2"/>
    <n v="5"/>
    <x v="4"/>
  </r>
  <r>
    <n v="1355"/>
    <d v="2026-05-31T00:00:00"/>
    <n v="2026"/>
    <x v="1"/>
    <n v="5"/>
    <s v="May"/>
    <x v="3"/>
    <x v="13"/>
    <x v="3"/>
    <s v="New"/>
    <x v="1"/>
    <s v="Summit Backpack 45L"/>
    <n v="2"/>
    <n v="152.07"/>
    <n v="0"/>
    <n v="76.849999999999994"/>
    <n v="304.14"/>
    <n v="153.69999999999999"/>
    <n v="150.44"/>
    <n v="0.49464062602748737"/>
    <n v="2026"/>
    <s v="Q2"/>
    <n v="5"/>
    <x v="4"/>
  </r>
  <r>
    <n v="1474"/>
    <d v="2026-05-31T00:00:00"/>
    <n v="2026"/>
    <x v="1"/>
    <n v="5"/>
    <s v="May"/>
    <x v="2"/>
    <x v="3"/>
    <x v="0"/>
    <s v="New"/>
    <x v="3"/>
    <s v="Compact Sleeping Bag"/>
    <n v="2"/>
    <n v="123.34"/>
    <n v="0.05"/>
    <n v="58.96"/>
    <n v="234.346"/>
    <n v="117.92"/>
    <n v="116.426"/>
    <n v="0.49681240558831813"/>
    <n v="2026"/>
    <s v="Q2"/>
    <n v="5"/>
    <x v="4"/>
  </r>
  <r>
    <n v="1625"/>
    <d v="2026-05-31T00:00:00"/>
    <n v="2026"/>
    <x v="1"/>
    <n v="5"/>
    <s v="May"/>
    <x v="2"/>
    <x v="2"/>
    <x v="2"/>
    <s v="Returning"/>
    <x v="1"/>
    <s v="Summit Backpack 45L"/>
    <n v="1"/>
    <n v="155.81"/>
    <n v="0"/>
    <n v="80.31"/>
    <n v="155.81"/>
    <n v="80.31"/>
    <n v="75.5"/>
    <n v="0.48456453372697517"/>
    <n v="2026"/>
    <s v="Q2"/>
    <n v="5"/>
    <x v="4"/>
  </r>
  <r>
    <n v="1877"/>
    <d v="2026-05-31T00:00:00"/>
    <n v="2026"/>
    <x v="1"/>
    <n v="5"/>
    <s v="May"/>
    <x v="2"/>
    <x v="16"/>
    <x v="0"/>
    <s v="Returning"/>
    <x v="2"/>
    <s v="Travel Backpack 35L"/>
    <n v="1"/>
    <n v="163.19"/>
    <n v="0.05"/>
    <n v="87.95"/>
    <n v="155.03049999999999"/>
    <n v="87.95"/>
    <n v="67.080499999999986"/>
    <n v="0.4326922766810401"/>
    <n v="2026"/>
    <s v="Q2"/>
    <n v="5"/>
    <x v="4"/>
  </r>
  <r>
    <n v="1978"/>
    <d v="2026-05-31T00:00:00"/>
    <n v="2026"/>
    <x v="1"/>
    <n v="5"/>
    <s v="May"/>
    <x v="1"/>
    <x v="12"/>
    <x v="0"/>
    <s v="Returning"/>
    <x v="1"/>
    <s v="Trail Boots"/>
    <n v="1"/>
    <n v="147.30000000000001"/>
    <n v="0.05"/>
    <n v="81.510000000000005"/>
    <n v="139.935"/>
    <n v="81.510000000000005"/>
    <n v="58.424999999999997"/>
    <n v="0.41751527494908347"/>
    <n v="2026"/>
    <s v="Q2"/>
    <n v="5"/>
    <x v="4"/>
  </r>
  <r>
    <n v="3616"/>
    <d v="2026-05-31T00:00:00"/>
    <n v="2026"/>
    <x v="1"/>
    <n v="5"/>
    <s v="May"/>
    <x v="2"/>
    <x v="2"/>
    <x v="0"/>
    <s v="Returning"/>
    <x v="4"/>
    <s v="Weighted Vest"/>
    <n v="5"/>
    <n v="126.16"/>
    <n v="0"/>
    <n v="68.59"/>
    <n v="630.79999999999995"/>
    <n v="342.95000000000005"/>
    <n v="287.84999999999991"/>
    <n v="0.45632530120481918"/>
    <n v="2026"/>
    <s v="Q2"/>
    <n v="5"/>
    <x v="4"/>
  </r>
  <r>
    <n v="3992"/>
    <d v="2026-05-31T00:00:00"/>
    <n v="2026"/>
    <x v="1"/>
    <n v="5"/>
    <s v="May"/>
    <x v="3"/>
    <x v="8"/>
    <x v="0"/>
    <s v="New"/>
    <x v="2"/>
    <s v="Travel Backpack 35L"/>
    <n v="2"/>
    <n v="163.57"/>
    <n v="0"/>
    <n v="85.72"/>
    <n v="327.14"/>
    <n v="171.44"/>
    <n v="155.69999999999999"/>
    <n v="0.47594302133643085"/>
    <n v="2026"/>
    <s v="Q2"/>
    <n v="5"/>
    <x v="4"/>
  </r>
  <r>
    <n v="4091"/>
    <d v="2026-05-31T00:00:00"/>
    <n v="2026"/>
    <x v="1"/>
    <n v="5"/>
    <s v="May"/>
    <x v="2"/>
    <x v="16"/>
    <x v="0"/>
    <s v="New"/>
    <x v="1"/>
    <s v="Trail Boots"/>
    <n v="1"/>
    <n v="142.06"/>
    <n v="0"/>
    <n v="77.36"/>
    <n v="142.06"/>
    <n v="77.36"/>
    <n v="64.7"/>
    <n v="0.45544136280444886"/>
    <n v="2026"/>
    <s v="Q2"/>
    <n v="5"/>
    <x v="4"/>
  </r>
  <r>
    <n v="4204"/>
    <d v="2026-05-31T00:00:00"/>
    <n v="2026"/>
    <x v="1"/>
    <n v="5"/>
    <s v="May"/>
    <x v="1"/>
    <x v="11"/>
    <x v="0"/>
    <s v="New"/>
    <x v="0"/>
    <s v="Commuter Helmet"/>
    <n v="1"/>
    <n v="81.37"/>
    <n v="0"/>
    <n v="42.01"/>
    <n v="81.37"/>
    <n v="42.01"/>
    <n v="39.360000000000007"/>
    <n v="0.48371635737986979"/>
    <n v="2026"/>
    <s v="Q2"/>
    <n v="5"/>
    <x v="4"/>
  </r>
  <r>
    <n v="4234"/>
    <d v="2026-05-31T00:00:00"/>
    <n v="2026"/>
    <x v="1"/>
    <n v="5"/>
    <s v="May"/>
    <x v="3"/>
    <x v="8"/>
    <x v="2"/>
    <s v="New"/>
    <x v="3"/>
    <s v="Compact Sleeping Bag"/>
    <n v="1"/>
    <n v="120.75"/>
    <n v="0"/>
    <n v="61.21"/>
    <n v="120.75"/>
    <n v="61.21"/>
    <n v="59.54"/>
    <n v="0.49308488612836437"/>
    <n v="2026"/>
    <s v="Q2"/>
    <n v="5"/>
    <x v="4"/>
  </r>
  <r>
    <n v="4696"/>
    <d v="2026-05-31T00:00:00"/>
    <n v="2026"/>
    <x v="1"/>
    <n v="5"/>
    <s v="May"/>
    <x v="1"/>
    <x v="14"/>
    <x v="0"/>
    <s v="New"/>
    <x v="0"/>
    <s v="Commuter Helmet"/>
    <n v="4"/>
    <n v="81.790000000000006"/>
    <n v="0"/>
    <n v="42.96"/>
    <n v="327.16000000000003"/>
    <n v="171.84"/>
    <n v="155.32000000000002"/>
    <n v="0.47475241472062601"/>
    <n v="2026"/>
    <s v="Q2"/>
    <n v="5"/>
    <x v="4"/>
  </r>
  <r>
    <n v="4755"/>
    <d v="2026-05-31T00:00:00"/>
    <n v="2026"/>
    <x v="1"/>
    <n v="5"/>
    <s v="May"/>
    <x v="0"/>
    <x v="15"/>
    <x v="0"/>
    <s v="New"/>
    <x v="3"/>
    <s v="Portable Camp Stove"/>
    <n v="1"/>
    <n v="81.2"/>
    <n v="0.1"/>
    <n v="40.270000000000003"/>
    <n v="73.08"/>
    <n v="40.270000000000003"/>
    <n v="32.809999999999995"/>
    <n v="0.44896004378762994"/>
    <n v="2026"/>
    <s v="Q2"/>
    <n v="5"/>
    <x v="4"/>
  </r>
  <r>
    <n v="5090"/>
    <d v="2026-05-31T00:00:00"/>
    <n v="2026"/>
    <x v="1"/>
    <n v="5"/>
    <s v="May"/>
    <x v="1"/>
    <x v="1"/>
    <x v="3"/>
    <s v="New"/>
    <x v="2"/>
    <s v="Packing Cube Set"/>
    <n v="2"/>
    <n v="46.52"/>
    <n v="0.05"/>
    <n v="18.739999999999998"/>
    <n v="88.388000000000005"/>
    <n v="37.479999999999997"/>
    <n v="50.908000000000008"/>
    <n v="0.57596053762954258"/>
    <n v="2026"/>
    <s v="Q2"/>
    <n v="5"/>
    <x v="4"/>
  </r>
  <r>
    <n v="27"/>
    <d v="2026-06-01T00:00:00"/>
    <n v="2026"/>
    <x v="1"/>
    <n v="6"/>
    <s v="Jun"/>
    <x v="3"/>
    <x v="13"/>
    <x v="0"/>
    <s v="Returning"/>
    <x v="3"/>
    <s v="Trail Tent 2P"/>
    <n v="1"/>
    <n v="195.22"/>
    <n v="0"/>
    <n v="105.91"/>
    <n v="195.22"/>
    <n v="105.91"/>
    <n v="89.31"/>
    <n v="0.45748386435816002"/>
    <n v="2026"/>
    <s v="Q2"/>
    <n v="6"/>
    <x v="5"/>
  </r>
  <r>
    <n v="463"/>
    <d v="2026-06-01T00:00:00"/>
    <n v="2026"/>
    <x v="1"/>
    <n v="6"/>
    <s v="Jun"/>
    <x v="3"/>
    <x v="4"/>
    <x v="0"/>
    <s v="New"/>
    <x v="0"/>
    <s v="Compact Repair Kit"/>
    <n v="1"/>
    <n v="40.71"/>
    <n v="0.05"/>
    <n v="16.559999999999999"/>
    <n v="38.674500000000002"/>
    <n v="16.559999999999999"/>
    <n v="22.114500000000003"/>
    <n v="0.57181088314005357"/>
    <n v="2026"/>
    <s v="Q2"/>
    <n v="6"/>
    <x v="5"/>
  </r>
  <r>
    <n v="653"/>
    <d v="2026-06-01T00:00:00"/>
    <n v="2026"/>
    <x v="1"/>
    <n v="6"/>
    <s v="Jun"/>
    <x v="1"/>
    <x v="11"/>
    <x v="0"/>
    <s v="Returning"/>
    <x v="4"/>
    <s v="Resistance Band Set"/>
    <n v="1"/>
    <n v="41.26"/>
    <n v="0.05"/>
    <n v="14.32"/>
    <n v="39.196999999999996"/>
    <n v="14.32"/>
    <n v="24.876999999999995"/>
    <n v="0.63466591831007468"/>
    <n v="2026"/>
    <s v="Q2"/>
    <n v="6"/>
    <x v="5"/>
  </r>
  <r>
    <n v="1485"/>
    <d v="2026-06-01T00:00:00"/>
    <n v="2026"/>
    <x v="1"/>
    <n v="6"/>
    <s v="Jun"/>
    <x v="1"/>
    <x v="11"/>
    <x v="2"/>
    <s v="New"/>
    <x v="4"/>
    <s v="Resistance Band Set"/>
    <n v="2"/>
    <n v="40.840000000000003"/>
    <n v="0"/>
    <n v="14.48"/>
    <n v="81.680000000000007"/>
    <n v="28.96"/>
    <n v="52.720000000000006"/>
    <n v="0.64544564152791384"/>
    <n v="2026"/>
    <s v="Q2"/>
    <n v="6"/>
    <x v="5"/>
  </r>
  <r>
    <n v="1925"/>
    <d v="2026-06-01T00:00:00"/>
    <n v="2026"/>
    <x v="1"/>
    <n v="6"/>
    <s v="Jun"/>
    <x v="3"/>
    <x v="4"/>
    <x v="0"/>
    <s v="Returning"/>
    <x v="1"/>
    <s v="Trail Boots"/>
    <n v="1"/>
    <n v="143.32"/>
    <n v="0"/>
    <n v="80.36"/>
    <n v="143.32"/>
    <n v="80.36"/>
    <n v="62.959999999999994"/>
    <n v="0.43929667876081496"/>
    <n v="2026"/>
    <s v="Q2"/>
    <n v="6"/>
    <x v="5"/>
  </r>
  <r>
    <n v="1952"/>
    <d v="2026-06-01T00:00:00"/>
    <n v="2026"/>
    <x v="1"/>
    <n v="6"/>
    <s v="Jun"/>
    <x v="0"/>
    <x v="15"/>
    <x v="0"/>
    <s v="New"/>
    <x v="1"/>
    <s v="Summit Backpack 45L"/>
    <n v="2"/>
    <n v="156.31"/>
    <n v="0"/>
    <n v="79.87"/>
    <n v="312.62"/>
    <n v="159.74"/>
    <n v="152.88"/>
    <n v="0.4890282131661442"/>
    <n v="2026"/>
    <s v="Q2"/>
    <n v="6"/>
    <x v="5"/>
  </r>
  <r>
    <n v="2010"/>
    <d v="2026-06-01T00:00:00"/>
    <n v="2026"/>
    <x v="1"/>
    <n v="6"/>
    <s v="Jun"/>
    <x v="3"/>
    <x v="8"/>
    <x v="0"/>
    <s v="New"/>
    <x v="0"/>
    <s v="Cycling Pack 12L"/>
    <n v="3"/>
    <n v="100.69"/>
    <n v="0.1"/>
    <n v="51.31"/>
    <n v="271.863"/>
    <n v="153.93"/>
    <n v="117.93299999999999"/>
    <n v="0.43379569856876438"/>
    <n v="2026"/>
    <s v="Q2"/>
    <n v="6"/>
    <x v="5"/>
  </r>
  <r>
    <n v="2114"/>
    <d v="2026-06-01T00:00:00"/>
    <n v="2026"/>
    <x v="1"/>
    <n v="6"/>
    <s v="Jun"/>
    <x v="3"/>
    <x v="13"/>
    <x v="2"/>
    <s v="Business"/>
    <x v="2"/>
    <s v="Packing Cube Set"/>
    <n v="2"/>
    <n v="45.54"/>
    <n v="0.1"/>
    <n v="18.309999999999999"/>
    <n v="81.971999999999994"/>
    <n v="36.619999999999997"/>
    <n v="45.351999999999997"/>
    <n v="0.5532620894939736"/>
    <n v="2026"/>
    <s v="Q2"/>
    <n v="6"/>
    <x v="5"/>
  </r>
  <r>
    <n v="3104"/>
    <d v="2026-06-01T00:00:00"/>
    <n v="2026"/>
    <x v="1"/>
    <n v="6"/>
    <s v="Jun"/>
    <x v="2"/>
    <x v="3"/>
    <x v="1"/>
    <s v="Business"/>
    <x v="1"/>
    <s v="Summit Backpack 45L"/>
    <n v="5"/>
    <n v="153.97"/>
    <n v="0.15"/>
    <n v="79.81"/>
    <n v="654.37249999999995"/>
    <n v="399.05"/>
    <n v="255.32249999999993"/>
    <n v="0.39017914108554369"/>
    <n v="2026"/>
    <s v="Q2"/>
    <n v="6"/>
    <x v="5"/>
  </r>
  <r>
    <n v="3230"/>
    <d v="2026-06-01T00:00:00"/>
    <n v="2026"/>
    <x v="1"/>
    <n v="6"/>
    <s v="Jun"/>
    <x v="2"/>
    <x v="16"/>
    <x v="2"/>
    <s v="Returning"/>
    <x v="4"/>
    <s v="Weighted Vest"/>
    <n v="1"/>
    <n v="124.17"/>
    <n v="0"/>
    <n v="71.040000000000006"/>
    <n v="124.17"/>
    <n v="71.040000000000006"/>
    <n v="53.129999999999995"/>
    <n v="0.4278811307079004"/>
    <n v="2026"/>
    <s v="Q2"/>
    <n v="6"/>
    <x v="5"/>
  </r>
  <r>
    <n v="3415"/>
    <d v="2026-06-01T00:00:00"/>
    <n v="2026"/>
    <x v="1"/>
    <n v="6"/>
    <s v="Jun"/>
    <x v="2"/>
    <x v="5"/>
    <x v="2"/>
    <s v="Returning"/>
    <x v="1"/>
    <s v="Summit Backpack 45L"/>
    <n v="1"/>
    <n v="152.94999999999999"/>
    <n v="0.05"/>
    <n v="76.97"/>
    <n v="145.30249999999998"/>
    <n v="76.97"/>
    <n v="68.332499999999982"/>
    <n v="0.47027752447480248"/>
    <n v="2026"/>
    <s v="Q2"/>
    <n v="6"/>
    <x v="5"/>
  </r>
  <r>
    <n v="4130"/>
    <d v="2026-06-01T00:00:00"/>
    <n v="2026"/>
    <x v="1"/>
    <n v="6"/>
    <s v="Jun"/>
    <x v="3"/>
    <x v="13"/>
    <x v="0"/>
    <s v="New"/>
    <x v="0"/>
    <s v="Commuter Helmet"/>
    <n v="3"/>
    <n v="80.099999999999994"/>
    <n v="0"/>
    <n v="43.51"/>
    <n v="240.29999999999998"/>
    <n v="130.53"/>
    <n v="109.76999999999998"/>
    <n v="0.45680399500624214"/>
    <n v="2026"/>
    <s v="Q2"/>
    <n v="6"/>
    <x v="5"/>
  </r>
  <r>
    <n v="4314"/>
    <d v="2026-06-01T00:00:00"/>
    <n v="2026"/>
    <x v="1"/>
    <n v="6"/>
    <s v="Jun"/>
    <x v="3"/>
    <x v="4"/>
    <x v="2"/>
    <s v="New"/>
    <x v="4"/>
    <s v="Recovery Roller"/>
    <n v="2"/>
    <n v="36.61"/>
    <n v="0"/>
    <n v="14.15"/>
    <n v="73.22"/>
    <n v="28.3"/>
    <n v="44.92"/>
    <n v="0.61349358098880091"/>
    <n v="2026"/>
    <s v="Q2"/>
    <n v="6"/>
    <x v="5"/>
  </r>
  <r>
    <n v="998"/>
    <d v="2026-06-02T00:00:00"/>
    <n v="2026"/>
    <x v="1"/>
    <n v="6"/>
    <s v="Jun"/>
    <x v="1"/>
    <x v="11"/>
    <x v="0"/>
    <s v="Returning"/>
    <x v="2"/>
    <s v="Carry-On Duffel"/>
    <n v="2"/>
    <n v="131.81"/>
    <n v="0.05"/>
    <n v="66.09"/>
    <n v="250.43899999999999"/>
    <n v="132.18"/>
    <n v="118.25899999999999"/>
    <n v="0.47220680485068217"/>
    <n v="2026"/>
    <s v="Q2"/>
    <n v="6"/>
    <x v="5"/>
  </r>
  <r>
    <n v="1172"/>
    <d v="2026-06-02T00:00:00"/>
    <n v="2026"/>
    <x v="1"/>
    <n v="6"/>
    <s v="Jun"/>
    <x v="0"/>
    <x v="15"/>
    <x v="0"/>
    <s v="Returning"/>
    <x v="1"/>
    <s v="Summit Backpack 45L"/>
    <n v="1"/>
    <n v="153.43"/>
    <n v="0.05"/>
    <n v="78.16"/>
    <n v="145.7585"/>
    <n v="78.16"/>
    <n v="67.598500000000001"/>
    <n v="0.46377055197467043"/>
    <n v="2026"/>
    <s v="Q2"/>
    <n v="6"/>
    <x v="5"/>
  </r>
  <r>
    <n v="1261"/>
    <d v="2026-06-02T00:00:00"/>
    <n v="2026"/>
    <x v="1"/>
    <n v="6"/>
    <s v="Jun"/>
    <x v="1"/>
    <x v="14"/>
    <x v="0"/>
    <s v="New"/>
    <x v="0"/>
    <s v="Commuter Helmet"/>
    <n v="2"/>
    <n v="80.06"/>
    <n v="0"/>
    <n v="42.87"/>
    <n v="160.12"/>
    <n v="85.74"/>
    <n v="74.38000000000001"/>
    <n v="0.4645266050462154"/>
    <n v="2026"/>
    <s v="Q2"/>
    <n v="6"/>
    <x v="5"/>
  </r>
  <r>
    <n v="1762"/>
    <d v="2026-06-02T00:00:00"/>
    <n v="2026"/>
    <x v="1"/>
    <n v="6"/>
    <s v="Jun"/>
    <x v="3"/>
    <x v="13"/>
    <x v="2"/>
    <s v="Business"/>
    <x v="4"/>
    <s v="Resistance Band Set"/>
    <n v="1"/>
    <n v="40.549999999999997"/>
    <n v="0"/>
    <n v="15.16"/>
    <n v="40.549999999999997"/>
    <n v="15.16"/>
    <n v="25.389999999999997"/>
    <n v="0.62614056720098643"/>
    <n v="2026"/>
    <s v="Q2"/>
    <n v="6"/>
    <x v="5"/>
  </r>
  <r>
    <n v="1851"/>
    <d v="2026-06-02T00:00:00"/>
    <n v="2026"/>
    <x v="1"/>
    <n v="6"/>
    <s v="Jun"/>
    <x v="1"/>
    <x v="6"/>
    <x v="0"/>
    <s v="New"/>
    <x v="2"/>
    <s v="Packing Cube Set"/>
    <n v="3"/>
    <n v="45.43"/>
    <n v="0.15"/>
    <n v="17.850000000000001"/>
    <n v="115.84649999999999"/>
    <n v="53.550000000000004"/>
    <n v="62.296499999999988"/>
    <n v="0.53775038520801222"/>
    <n v="2026"/>
    <s v="Q2"/>
    <n v="6"/>
    <x v="5"/>
  </r>
  <r>
    <n v="3205"/>
    <d v="2026-06-02T00:00:00"/>
    <n v="2026"/>
    <x v="1"/>
    <n v="6"/>
    <s v="Jun"/>
    <x v="3"/>
    <x v="4"/>
    <x v="1"/>
    <s v="Business"/>
    <x v="1"/>
    <s v="Trail Boots"/>
    <n v="6"/>
    <n v="146.85"/>
    <n v="0.15"/>
    <n v="80.45"/>
    <n v="748.93499999999995"/>
    <n v="482.70000000000005"/>
    <n v="266.2349999999999"/>
    <n v="0.35548478839952724"/>
    <n v="2026"/>
    <s v="Q2"/>
    <n v="6"/>
    <x v="5"/>
  </r>
  <r>
    <n v="1396"/>
    <d v="2026-06-03T00:00:00"/>
    <n v="2026"/>
    <x v="1"/>
    <n v="6"/>
    <s v="Jun"/>
    <x v="2"/>
    <x v="3"/>
    <x v="0"/>
    <s v="Business"/>
    <x v="3"/>
    <s v="Trail Tent 2P"/>
    <n v="1"/>
    <n v="192.33"/>
    <n v="0.1"/>
    <n v="105.15"/>
    <n v="173.09700000000001"/>
    <n v="105.15"/>
    <n v="67.947000000000003"/>
    <n v="0.39253713235931298"/>
    <n v="2026"/>
    <s v="Q2"/>
    <n v="6"/>
    <x v="5"/>
  </r>
  <r>
    <n v="1441"/>
    <d v="2026-06-03T00:00:00"/>
    <n v="2026"/>
    <x v="1"/>
    <n v="6"/>
    <s v="Jun"/>
    <x v="2"/>
    <x v="10"/>
    <x v="3"/>
    <s v="New"/>
    <x v="2"/>
    <s v="Carry-On Duffel"/>
    <n v="3"/>
    <n v="135.4"/>
    <n v="0"/>
    <n v="65.16"/>
    <n v="406.20000000000005"/>
    <n v="195.48"/>
    <n v="210.72000000000006"/>
    <n v="0.51875923190546536"/>
    <n v="2026"/>
    <s v="Q2"/>
    <n v="6"/>
    <x v="5"/>
  </r>
  <r>
    <n v="1511"/>
    <d v="2026-06-03T00:00:00"/>
    <n v="2026"/>
    <x v="1"/>
    <n v="6"/>
    <s v="Jun"/>
    <x v="2"/>
    <x v="5"/>
    <x v="0"/>
    <s v="New"/>
    <x v="4"/>
    <s v="Recovery Roller"/>
    <n v="2"/>
    <n v="36.08"/>
    <n v="0.05"/>
    <n v="13.73"/>
    <n v="68.551999999999992"/>
    <n v="27.46"/>
    <n v="41.091999999999992"/>
    <n v="0.59942817131520587"/>
    <n v="2026"/>
    <s v="Q2"/>
    <n v="6"/>
    <x v="5"/>
  </r>
  <r>
    <n v="1701"/>
    <d v="2026-06-03T00:00:00"/>
    <n v="2026"/>
    <x v="1"/>
    <n v="6"/>
    <s v="Jun"/>
    <x v="0"/>
    <x v="9"/>
    <x v="0"/>
    <s v="New"/>
    <x v="2"/>
    <s v="Packing Cube Set"/>
    <n v="1"/>
    <n v="46.16"/>
    <n v="0"/>
    <n v="18.36"/>
    <n v="46.16"/>
    <n v="18.36"/>
    <n v="27.799999999999997"/>
    <n v="0.60225303292894283"/>
    <n v="2026"/>
    <s v="Q2"/>
    <n v="6"/>
    <x v="5"/>
  </r>
  <r>
    <n v="1984"/>
    <d v="2026-06-03T00:00:00"/>
    <n v="2026"/>
    <x v="1"/>
    <n v="6"/>
    <s v="Jun"/>
    <x v="1"/>
    <x v="1"/>
    <x v="0"/>
    <s v="Returning"/>
    <x v="0"/>
    <s v="Trail Bike Light"/>
    <n v="2"/>
    <n v="50.77"/>
    <n v="0"/>
    <n v="22.93"/>
    <n v="101.54"/>
    <n v="45.86"/>
    <n v="55.680000000000007"/>
    <n v="0.54835532794957653"/>
    <n v="2026"/>
    <s v="Q2"/>
    <n v="6"/>
    <x v="5"/>
  </r>
  <r>
    <n v="2572"/>
    <d v="2026-06-03T00:00:00"/>
    <n v="2026"/>
    <x v="1"/>
    <n v="6"/>
    <s v="Jun"/>
    <x v="3"/>
    <x v="8"/>
    <x v="3"/>
    <s v="Business"/>
    <x v="1"/>
    <s v="Trekking Poles"/>
    <n v="2"/>
    <n v="70.97"/>
    <n v="0.05"/>
    <n v="32.54"/>
    <n v="134.84299999999999"/>
    <n v="65.08"/>
    <n v="69.762999999999991"/>
    <n v="0.51736463887632278"/>
    <n v="2026"/>
    <s v="Q2"/>
    <n v="6"/>
    <x v="5"/>
  </r>
  <r>
    <n v="2833"/>
    <d v="2026-06-03T00:00:00"/>
    <n v="2026"/>
    <x v="1"/>
    <n v="6"/>
    <s v="Jun"/>
    <x v="3"/>
    <x v="13"/>
    <x v="0"/>
    <s v="Returning"/>
    <x v="1"/>
    <s v="Trail Boots"/>
    <n v="3"/>
    <n v="141.6"/>
    <n v="0"/>
    <n v="78.02"/>
    <n v="424.79999999999995"/>
    <n v="234.06"/>
    <n v="190.73999999999995"/>
    <n v="0.44901129943502821"/>
    <n v="2026"/>
    <s v="Q2"/>
    <n v="6"/>
    <x v="5"/>
  </r>
  <r>
    <n v="3522"/>
    <d v="2026-06-03T00:00:00"/>
    <n v="2026"/>
    <x v="1"/>
    <n v="6"/>
    <s v="Jun"/>
    <x v="3"/>
    <x v="13"/>
    <x v="0"/>
    <s v="New"/>
    <x v="0"/>
    <s v="Compact Repair Kit"/>
    <n v="1"/>
    <n v="40.57"/>
    <n v="0"/>
    <n v="16.329999999999998"/>
    <n v="40.57"/>
    <n v="16.329999999999998"/>
    <n v="24.240000000000002"/>
    <n v="0.59748582696573826"/>
    <n v="2026"/>
    <s v="Q2"/>
    <n v="6"/>
    <x v="5"/>
  </r>
  <r>
    <n v="146"/>
    <d v="2026-06-04T00:00:00"/>
    <n v="2026"/>
    <x v="1"/>
    <n v="6"/>
    <s v="Jun"/>
    <x v="1"/>
    <x v="14"/>
    <x v="3"/>
    <s v="Returning"/>
    <x v="0"/>
    <s v="Commuter Helmet"/>
    <n v="2"/>
    <n v="81.81"/>
    <n v="0"/>
    <n v="42.54"/>
    <n v="163.62"/>
    <n v="85.08"/>
    <n v="78.540000000000006"/>
    <n v="0.48001466813348004"/>
    <n v="2026"/>
    <s v="Q2"/>
    <n v="6"/>
    <x v="5"/>
  </r>
  <r>
    <n v="161"/>
    <d v="2026-06-04T00:00:00"/>
    <n v="2026"/>
    <x v="1"/>
    <n v="6"/>
    <s v="Jun"/>
    <x v="0"/>
    <x v="0"/>
    <x v="3"/>
    <s v="Returning"/>
    <x v="0"/>
    <s v="Trail Bike Light"/>
    <n v="2"/>
    <n v="50.09"/>
    <n v="0"/>
    <n v="22.91"/>
    <n v="100.18"/>
    <n v="45.82"/>
    <n v="54.360000000000007"/>
    <n v="0.54262327809942112"/>
    <n v="2026"/>
    <s v="Q2"/>
    <n v="6"/>
    <x v="5"/>
  </r>
  <r>
    <n v="819"/>
    <d v="2026-06-04T00:00:00"/>
    <n v="2026"/>
    <x v="1"/>
    <n v="6"/>
    <s v="Jun"/>
    <x v="3"/>
    <x v="8"/>
    <x v="0"/>
    <s v="Returning"/>
    <x v="1"/>
    <s v="Trekking Poles"/>
    <n v="1"/>
    <n v="72.38"/>
    <n v="0"/>
    <n v="32.68"/>
    <n v="72.38"/>
    <n v="32.68"/>
    <n v="39.699999999999996"/>
    <n v="0.54849405913235694"/>
    <n v="2026"/>
    <s v="Q2"/>
    <n v="6"/>
    <x v="5"/>
  </r>
  <r>
    <n v="2104"/>
    <d v="2026-06-04T00:00:00"/>
    <n v="2026"/>
    <x v="1"/>
    <n v="6"/>
    <s v="Jun"/>
    <x v="1"/>
    <x v="1"/>
    <x v="0"/>
    <s v="New"/>
    <x v="1"/>
    <s v="Hiking Daypack 20L"/>
    <n v="1"/>
    <n v="92.31"/>
    <n v="0"/>
    <n v="45.58"/>
    <n v="92.31"/>
    <n v="45.58"/>
    <n v="46.730000000000004"/>
    <n v="0.50622901094139316"/>
    <n v="2026"/>
    <s v="Q2"/>
    <n v="6"/>
    <x v="5"/>
  </r>
  <r>
    <n v="2678"/>
    <d v="2026-06-04T00:00:00"/>
    <n v="2026"/>
    <x v="1"/>
    <n v="6"/>
    <s v="Jun"/>
    <x v="3"/>
    <x v="8"/>
    <x v="1"/>
    <s v="Returning"/>
    <x v="2"/>
    <s v="Packing Cube Set"/>
    <n v="12"/>
    <n v="47.6"/>
    <n v="0.15"/>
    <n v="18.670000000000002"/>
    <n v="485.52000000000004"/>
    <n v="224.04000000000002"/>
    <n v="261.48"/>
    <n v="0.53855659911023235"/>
    <n v="2026"/>
    <s v="Q2"/>
    <n v="6"/>
    <x v="5"/>
  </r>
  <r>
    <n v="3015"/>
    <d v="2026-06-04T00:00:00"/>
    <n v="2026"/>
    <x v="1"/>
    <n v="6"/>
    <s v="Jun"/>
    <x v="1"/>
    <x v="14"/>
    <x v="0"/>
    <s v="Returning"/>
    <x v="2"/>
    <s v="Packing Cube Set"/>
    <n v="1"/>
    <n v="45.5"/>
    <n v="0.05"/>
    <n v="18.89"/>
    <n v="43.225000000000001"/>
    <n v="18.89"/>
    <n v="24.335000000000001"/>
    <n v="0.56298438403701567"/>
    <n v="2026"/>
    <s v="Q2"/>
    <n v="6"/>
    <x v="5"/>
  </r>
  <r>
    <n v="3243"/>
    <d v="2026-06-04T00:00:00"/>
    <n v="2026"/>
    <x v="1"/>
    <n v="6"/>
    <s v="Jun"/>
    <x v="2"/>
    <x v="5"/>
    <x v="0"/>
    <s v="Returning"/>
    <x v="4"/>
    <s v="Recovery Roller"/>
    <n v="1"/>
    <n v="35.99"/>
    <n v="0"/>
    <n v="14.05"/>
    <n v="35.99"/>
    <n v="14.05"/>
    <n v="21.94"/>
    <n v="0.60961378160600166"/>
    <n v="2026"/>
    <s v="Q2"/>
    <n v="6"/>
    <x v="5"/>
  </r>
  <r>
    <n v="3283"/>
    <d v="2026-06-04T00:00:00"/>
    <n v="2026"/>
    <x v="1"/>
    <n v="6"/>
    <s v="Jun"/>
    <x v="1"/>
    <x v="12"/>
    <x v="3"/>
    <s v="Returning"/>
    <x v="4"/>
    <s v="Weighted Vest"/>
    <n v="1"/>
    <n v="122.55"/>
    <n v="0"/>
    <n v="68.97"/>
    <n v="122.55"/>
    <n v="68.97"/>
    <n v="53.58"/>
    <n v="0.43720930232558142"/>
    <n v="2026"/>
    <s v="Q2"/>
    <n v="6"/>
    <x v="5"/>
  </r>
  <r>
    <n v="3966"/>
    <d v="2026-06-04T00:00:00"/>
    <n v="2026"/>
    <x v="1"/>
    <n v="6"/>
    <s v="Jun"/>
    <x v="3"/>
    <x v="8"/>
    <x v="0"/>
    <s v="New"/>
    <x v="4"/>
    <s v="Weighted Vest"/>
    <n v="3"/>
    <n v="126.22"/>
    <n v="0"/>
    <n v="69.599999999999994"/>
    <n v="378.65999999999997"/>
    <n v="208.79999999999998"/>
    <n v="169.85999999999999"/>
    <n v="0.4485818412295991"/>
    <n v="2026"/>
    <s v="Q2"/>
    <n v="6"/>
    <x v="5"/>
  </r>
  <r>
    <n v="1349"/>
    <d v="2026-06-05T00:00:00"/>
    <n v="2026"/>
    <x v="1"/>
    <n v="6"/>
    <s v="Jun"/>
    <x v="0"/>
    <x v="15"/>
    <x v="2"/>
    <s v="Returning"/>
    <x v="1"/>
    <s v="Hiking Daypack 20L"/>
    <n v="6"/>
    <n v="91.98"/>
    <n v="0.05"/>
    <n v="46.46"/>
    <n v="524.28599999999994"/>
    <n v="278.76"/>
    <n v="245.52599999999995"/>
    <n v="0.46830546686350577"/>
    <n v="2026"/>
    <s v="Q2"/>
    <n v="6"/>
    <x v="5"/>
  </r>
  <r>
    <n v="2333"/>
    <d v="2026-06-05T00:00:00"/>
    <n v="2026"/>
    <x v="1"/>
    <n v="6"/>
    <s v="Jun"/>
    <x v="2"/>
    <x v="5"/>
    <x v="0"/>
    <s v="Business"/>
    <x v="3"/>
    <s v="Compact Sleeping Bag"/>
    <n v="1"/>
    <n v="125.32"/>
    <n v="0"/>
    <n v="59.03"/>
    <n v="125.32"/>
    <n v="59.03"/>
    <n v="66.289999999999992"/>
    <n v="0.52896584743057773"/>
    <n v="2026"/>
    <s v="Q2"/>
    <n v="6"/>
    <x v="5"/>
  </r>
  <r>
    <n v="2628"/>
    <d v="2026-06-05T00:00:00"/>
    <n v="2026"/>
    <x v="1"/>
    <n v="6"/>
    <s v="Jun"/>
    <x v="3"/>
    <x v="8"/>
    <x v="3"/>
    <s v="Returning"/>
    <x v="2"/>
    <s v="Travel Backpack 35L"/>
    <n v="2"/>
    <n v="167.26"/>
    <n v="0"/>
    <n v="89.65"/>
    <n v="334.52"/>
    <n v="179.3"/>
    <n v="155.21999999999997"/>
    <n v="0.46400813105344968"/>
    <n v="2026"/>
    <s v="Q2"/>
    <n v="6"/>
    <x v="5"/>
  </r>
  <r>
    <n v="2718"/>
    <d v="2026-06-05T00:00:00"/>
    <n v="2026"/>
    <x v="1"/>
    <n v="6"/>
    <s v="Jun"/>
    <x v="0"/>
    <x v="0"/>
    <x v="3"/>
    <s v="Returning"/>
    <x v="0"/>
    <s v="Commuter Helmet"/>
    <n v="1"/>
    <n v="80.19"/>
    <n v="0"/>
    <n v="42.18"/>
    <n v="80.19"/>
    <n v="42.18"/>
    <n v="38.01"/>
    <n v="0.47399925177702956"/>
    <n v="2026"/>
    <s v="Q2"/>
    <n v="6"/>
    <x v="5"/>
  </r>
  <r>
    <n v="3185"/>
    <d v="2026-06-05T00:00:00"/>
    <n v="2026"/>
    <x v="1"/>
    <n v="6"/>
    <s v="Jun"/>
    <x v="0"/>
    <x v="15"/>
    <x v="0"/>
    <s v="New"/>
    <x v="0"/>
    <s v="Trail Bike Light"/>
    <n v="1"/>
    <n v="49.86"/>
    <n v="0"/>
    <n v="22.72"/>
    <n v="49.86"/>
    <n v="22.72"/>
    <n v="27.14"/>
    <n v="0.5443241075010028"/>
    <n v="2026"/>
    <s v="Q2"/>
    <n v="6"/>
    <x v="5"/>
  </r>
  <r>
    <n v="4495"/>
    <d v="2026-06-05T00:00:00"/>
    <n v="2026"/>
    <x v="1"/>
    <n v="6"/>
    <s v="Jun"/>
    <x v="2"/>
    <x v="10"/>
    <x v="2"/>
    <s v="New"/>
    <x v="3"/>
    <s v="Trail Tent 2P"/>
    <n v="2"/>
    <n v="195.51"/>
    <n v="0"/>
    <n v="102.97"/>
    <n v="391.02"/>
    <n v="205.94"/>
    <n v="185.07999999999998"/>
    <n v="0.47332617257429288"/>
    <n v="2026"/>
    <s v="Q2"/>
    <n v="6"/>
    <x v="5"/>
  </r>
  <r>
    <n v="815"/>
    <d v="2026-06-06T00:00:00"/>
    <n v="2026"/>
    <x v="1"/>
    <n v="6"/>
    <s v="Jun"/>
    <x v="0"/>
    <x v="0"/>
    <x v="2"/>
    <s v="New"/>
    <x v="4"/>
    <s v="Resistance Band Set"/>
    <n v="1"/>
    <n v="39.61"/>
    <n v="0"/>
    <n v="14.75"/>
    <n v="39.61"/>
    <n v="14.75"/>
    <n v="24.86"/>
    <n v="0.62761928805857103"/>
    <n v="2026"/>
    <s v="Q2"/>
    <n v="6"/>
    <x v="5"/>
  </r>
  <r>
    <n v="1140"/>
    <d v="2026-06-06T00:00:00"/>
    <n v="2026"/>
    <x v="1"/>
    <n v="6"/>
    <s v="Jun"/>
    <x v="1"/>
    <x v="1"/>
    <x v="2"/>
    <s v="Returning"/>
    <x v="1"/>
    <s v="Trekking Poles"/>
    <n v="1"/>
    <n v="70.86"/>
    <n v="0"/>
    <n v="31.47"/>
    <n v="70.86"/>
    <n v="31.47"/>
    <n v="39.39"/>
    <n v="0.55588484335309063"/>
    <n v="2026"/>
    <s v="Q2"/>
    <n v="6"/>
    <x v="5"/>
  </r>
  <r>
    <n v="1544"/>
    <d v="2026-06-06T00:00:00"/>
    <n v="2026"/>
    <x v="1"/>
    <n v="6"/>
    <s v="Jun"/>
    <x v="3"/>
    <x v="7"/>
    <x v="1"/>
    <s v="Returning"/>
    <x v="4"/>
    <s v="Resistance Band Set"/>
    <n v="8"/>
    <n v="40.46"/>
    <n v="0.2"/>
    <n v="14.7"/>
    <n v="258.94400000000002"/>
    <n v="117.6"/>
    <n v="141.34400000000002"/>
    <n v="0.54584775086505199"/>
    <n v="2026"/>
    <s v="Q2"/>
    <n v="6"/>
    <x v="5"/>
  </r>
  <r>
    <n v="2420"/>
    <d v="2026-06-06T00:00:00"/>
    <n v="2026"/>
    <x v="1"/>
    <n v="6"/>
    <s v="Jun"/>
    <x v="2"/>
    <x v="5"/>
    <x v="0"/>
    <s v="New"/>
    <x v="2"/>
    <s v="Carry-On Duffel"/>
    <n v="1"/>
    <n v="131.79"/>
    <n v="0"/>
    <n v="68.22"/>
    <n v="131.79"/>
    <n v="68.22"/>
    <n v="63.569999999999993"/>
    <n v="0.48235829729114499"/>
    <n v="2026"/>
    <s v="Q2"/>
    <n v="6"/>
    <x v="5"/>
  </r>
  <r>
    <n v="2805"/>
    <d v="2026-06-06T00:00:00"/>
    <n v="2026"/>
    <x v="1"/>
    <n v="6"/>
    <s v="Jun"/>
    <x v="2"/>
    <x v="10"/>
    <x v="1"/>
    <s v="Returning"/>
    <x v="3"/>
    <s v="Alpine Tent 4P"/>
    <n v="12"/>
    <n v="338.45"/>
    <n v="0.1"/>
    <n v="196.78"/>
    <n v="3655.2599999999998"/>
    <n v="2361.36"/>
    <n v="1293.8999999999996"/>
    <n v="0.35398302719915947"/>
    <n v="2026"/>
    <s v="Q2"/>
    <n v="6"/>
    <x v="5"/>
  </r>
  <r>
    <n v="3160"/>
    <d v="2026-06-06T00:00:00"/>
    <n v="2026"/>
    <x v="1"/>
    <n v="6"/>
    <s v="Jun"/>
    <x v="2"/>
    <x v="3"/>
    <x v="2"/>
    <s v="Returning"/>
    <x v="4"/>
    <s v="Resistance Band Set"/>
    <n v="2"/>
    <n v="40.99"/>
    <n v="0"/>
    <n v="14.53"/>
    <n v="81.98"/>
    <n v="29.06"/>
    <n v="52.92"/>
    <n v="0.64552329836545497"/>
    <n v="2026"/>
    <s v="Q2"/>
    <n v="6"/>
    <x v="5"/>
  </r>
  <r>
    <n v="3278"/>
    <d v="2026-06-06T00:00:00"/>
    <n v="2026"/>
    <x v="1"/>
    <n v="6"/>
    <s v="Jun"/>
    <x v="1"/>
    <x v="12"/>
    <x v="2"/>
    <s v="Returning"/>
    <x v="0"/>
    <s v="Cycling Pack 12L"/>
    <n v="1"/>
    <n v="101.85"/>
    <n v="0"/>
    <n v="51.59"/>
    <n v="101.85"/>
    <n v="51.59"/>
    <n v="50.259999999999991"/>
    <n v="0.49347079037800679"/>
    <n v="2026"/>
    <s v="Q2"/>
    <n v="6"/>
    <x v="5"/>
  </r>
  <r>
    <n v="3555"/>
    <d v="2026-06-06T00:00:00"/>
    <n v="2026"/>
    <x v="1"/>
    <n v="6"/>
    <s v="Jun"/>
    <x v="2"/>
    <x v="2"/>
    <x v="1"/>
    <s v="Business"/>
    <x v="3"/>
    <s v="Alpine Tent 4P"/>
    <n v="4"/>
    <n v="346.14"/>
    <n v="0.05"/>
    <n v="198.97"/>
    <n v="1315.3319999999999"/>
    <n v="795.88"/>
    <n v="519.45199999999988"/>
    <n v="0.39492082607280893"/>
    <n v="2026"/>
    <s v="Q2"/>
    <n v="6"/>
    <x v="5"/>
  </r>
  <r>
    <n v="3702"/>
    <d v="2026-06-06T00:00:00"/>
    <n v="2026"/>
    <x v="1"/>
    <n v="6"/>
    <s v="Jun"/>
    <x v="0"/>
    <x v="9"/>
    <x v="2"/>
    <s v="Business"/>
    <x v="0"/>
    <s v="Commuter Helmet"/>
    <n v="2"/>
    <n v="83.28"/>
    <n v="0"/>
    <n v="43.56"/>
    <n v="166.56"/>
    <n v="87.12"/>
    <n v="79.44"/>
    <n v="0.47694524495677232"/>
    <n v="2026"/>
    <s v="Q2"/>
    <n v="6"/>
    <x v="5"/>
  </r>
  <r>
    <n v="4349"/>
    <d v="2026-06-06T00:00:00"/>
    <n v="2026"/>
    <x v="1"/>
    <n v="6"/>
    <s v="Jun"/>
    <x v="3"/>
    <x v="7"/>
    <x v="2"/>
    <s v="Business"/>
    <x v="0"/>
    <s v="Commuter Helmet"/>
    <n v="1"/>
    <n v="80.349999999999994"/>
    <n v="0.15"/>
    <n v="43.51"/>
    <n v="68.297499999999999"/>
    <n v="43.51"/>
    <n v="24.787500000000001"/>
    <n v="0.3629342216040119"/>
    <n v="2026"/>
    <s v="Q2"/>
    <n v="6"/>
    <x v="5"/>
  </r>
  <r>
    <n v="4989"/>
    <d v="2026-06-06T00:00:00"/>
    <n v="2026"/>
    <x v="1"/>
    <n v="6"/>
    <s v="Jun"/>
    <x v="1"/>
    <x v="1"/>
    <x v="0"/>
    <s v="Returning"/>
    <x v="0"/>
    <s v="Compact Repair Kit"/>
    <n v="1"/>
    <n v="40.86"/>
    <n v="0.05"/>
    <n v="16.899999999999999"/>
    <n v="38.817"/>
    <n v="16.899999999999999"/>
    <n v="21.917000000000002"/>
    <n v="0.564623747327202"/>
    <n v="2026"/>
    <s v="Q2"/>
    <n v="6"/>
    <x v="5"/>
  </r>
  <r>
    <n v="713"/>
    <d v="2026-06-07T00:00:00"/>
    <n v="2026"/>
    <x v="1"/>
    <n v="6"/>
    <s v="Jun"/>
    <x v="1"/>
    <x v="6"/>
    <x v="2"/>
    <s v="Returning"/>
    <x v="2"/>
    <s v="Insulated Bottle"/>
    <n v="4"/>
    <n v="36.299999999999997"/>
    <n v="0.05"/>
    <n v="13.16"/>
    <n v="137.93999999999997"/>
    <n v="52.64"/>
    <n v="85.299999999999969"/>
    <n v="0.61838480498767567"/>
    <n v="2026"/>
    <s v="Q2"/>
    <n v="6"/>
    <x v="5"/>
  </r>
  <r>
    <n v="3355"/>
    <d v="2026-06-07T00:00:00"/>
    <n v="2026"/>
    <x v="1"/>
    <n v="6"/>
    <s v="Jun"/>
    <x v="0"/>
    <x v="15"/>
    <x v="1"/>
    <s v="New"/>
    <x v="3"/>
    <s v="Alpine Tent 4P"/>
    <n v="10"/>
    <n v="338.26"/>
    <n v="0.05"/>
    <n v="197.42"/>
    <n v="3213.47"/>
    <n v="1974.1999999999998"/>
    <n v="1239.27"/>
    <n v="0.38564853569505864"/>
    <n v="2026"/>
    <s v="Q2"/>
    <n v="6"/>
    <x v="5"/>
  </r>
  <r>
    <n v="3879"/>
    <d v="2026-06-07T00:00:00"/>
    <n v="2026"/>
    <x v="1"/>
    <n v="6"/>
    <s v="Jun"/>
    <x v="0"/>
    <x v="9"/>
    <x v="3"/>
    <s v="Returning"/>
    <x v="0"/>
    <s v="Compact Repair Kit"/>
    <n v="2"/>
    <n v="41.25"/>
    <n v="0"/>
    <n v="17.13"/>
    <n v="82.5"/>
    <n v="34.26"/>
    <n v="48.24"/>
    <n v="0.58472727272727276"/>
    <n v="2026"/>
    <s v="Q2"/>
    <n v="6"/>
    <x v="5"/>
  </r>
  <r>
    <n v="3989"/>
    <d v="2026-06-07T00:00:00"/>
    <n v="2026"/>
    <x v="1"/>
    <n v="6"/>
    <s v="Jun"/>
    <x v="1"/>
    <x v="12"/>
    <x v="0"/>
    <s v="Returning"/>
    <x v="1"/>
    <s v="Hiking Daypack 20L"/>
    <n v="2"/>
    <n v="92"/>
    <n v="0"/>
    <n v="44.27"/>
    <n v="184"/>
    <n v="88.54"/>
    <n v="95.46"/>
    <n v="0.51880434782608698"/>
    <n v="2026"/>
    <s v="Q2"/>
    <n v="6"/>
    <x v="5"/>
  </r>
  <r>
    <n v="4193"/>
    <d v="2026-06-07T00:00:00"/>
    <n v="2026"/>
    <x v="1"/>
    <n v="6"/>
    <s v="Jun"/>
    <x v="1"/>
    <x v="6"/>
    <x v="0"/>
    <s v="New"/>
    <x v="3"/>
    <s v="Portable Camp Stove"/>
    <n v="1"/>
    <n v="80.89"/>
    <n v="0.1"/>
    <n v="40.32"/>
    <n v="72.801000000000002"/>
    <n v="40.32"/>
    <n v="32.481000000000002"/>
    <n v="0.44616145382618372"/>
    <n v="2026"/>
    <s v="Q2"/>
    <n v="6"/>
    <x v="5"/>
  </r>
  <r>
    <n v="4413"/>
    <d v="2026-06-07T00:00:00"/>
    <n v="2026"/>
    <x v="1"/>
    <n v="6"/>
    <s v="Jun"/>
    <x v="0"/>
    <x v="0"/>
    <x v="2"/>
    <s v="New"/>
    <x v="3"/>
    <s v="Trail Tent 2P"/>
    <n v="1"/>
    <n v="194.73"/>
    <n v="0"/>
    <n v="101.91"/>
    <n v="194.73"/>
    <n v="101.91"/>
    <n v="92.82"/>
    <n v="0.47665999075643195"/>
    <n v="2026"/>
    <s v="Q2"/>
    <n v="6"/>
    <x v="5"/>
  </r>
  <r>
    <n v="4598"/>
    <d v="2026-06-07T00:00:00"/>
    <n v="2026"/>
    <x v="1"/>
    <n v="6"/>
    <s v="Jun"/>
    <x v="3"/>
    <x v="4"/>
    <x v="1"/>
    <s v="Business"/>
    <x v="1"/>
    <s v="Hiking Daypack 20L"/>
    <n v="5"/>
    <n v="93.82"/>
    <n v="0.15"/>
    <n v="46.06"/>
    <n v="398.73499999999996"/>
    <n v="230.3"/>
    <n v="168.43499999999995"/>
    <n v="0.4224234140469233"/>
    <n v="2026"/>
    <s v="Q2"/>
    <n v="6"/>
    <x v="5"/>
  </r>
  <r>
    <n v="72"/>
    <d v="2026-06-08T00:00:00"/>
    <n v="2026"/>
    <x v="1"/>
    <n v="6"/>
    <s v="Jun"/>
    <x v="2"/>
    <x v="10"/>
    <x v="2"/>
    <s v="New"/>
    <x v="1"/>
    <s v="Trail Boots"/>
    <n v="3"/>
    <n v="142.53"/>
    <n v="0"/>
    <n v="80.67"/>
    <n v="427.59000000000003"/>
    <n v="242.01"/>
    <n v="185.58000000000004"/>
    <n v="0.43401389181225014"/>
    <n v="2026"/>
    <s v="Q2"/>
    <n v="6"/>
    <x v="5"/>
  </r>
  <r>
    <n v="176"/>
    <d v="2026-06-08T00:00:00"/>
    <n v="2026"/>
    <x v="1"/>
    <n v="6"/>
    <s v="Jun"/>
    <x v="1"/>
    <x v="14"/>
    <x v="0"/>
    <s v="Returning"/>
    <x v="3"/>
    <s v="Trail Tent 2P"/>
    <n v="1"/>
    <n v="196.33"/>
    <n v="0"/>
    <n v="103.27"/>
    <n v="196.33"/>
    <n v="103.27"/>
    <n v="93.060000000000016"/>
    <n v="0.47399786074466466"/>
    <n v="2026"/>
    <s v="Q2"/>
    <n v="6"/>
    <x v="5"/>
  </r>
  <r>
    <n v="205"/>
    <d v="2026-06-08T00:00:00"/>
    <n v="2026"/>
    <x v="1"/>
    <n v="6"/>
    <s v="Jun"/>
    <x v="3"/>
    <x v="7"/>
    <x v="0"/>
    <s v="New"/>
    <x v="0"/>
    <s v="Compact Repair Kit"/>
    <n v="2"/>
    <n v="41.05"/>
    <n v="0"/>
    <n v="16.690000000000001"/>
    <n v="82.1"/>
    <n v="33.380000000000003"/>
    <n v="48.719999999999992"/>
    <n v="0.59342265529841653"/>
    <n v="2026"/>
    <s v="Q2"/>
    <n v="6"/>
    <x v="5"/>
  </r>
  <r>
    <n v="896"/>
    <d v="2026-06-08T00:00:00"/>
    <n v="2026"/>
    <x v="1"/>
    <n v="6"/>
    <s v="Jun"/>
    <x v="3"/>
    <x v="8"/>
    <x v="0"/>
    <s v="New"/>
    <x v="4"/>
    <s v="Weighted Vest"/>
    <n v="1"/>
    <n v="123.09"/>
    <n v="0"/>
    <n v="68.03"/>
    <n v="123.09"/>
    <n v="68.03"/>
    <n v="55.06"/>
    <n v="0.44731497278414167"/>
    <n v="2026"/>
    <s v="Q2"/>
    <n v="6"/>
    <x v="5"/>
  </r>
  <r>
    <n v="1697"/>
    <d v="2026-06-08T00:00:00"/>
    <n v="2026"/>
    <x v="1"/>
    <n v="6"/>
    <s v="Jun"/>
    <x v="1"/>
    <x v="12"/>
    <x v="0"/>
    <s v="Business"/>
    <x v="1"/>
    <s v="Trail Boots"/>
    <n v="2"/>
    <n v="141.09"/>
    <n v="0"/>
    <n v="81.69"/>
    <n v="282.18"/>
    <n v="163.38"/>
    <n v="118.80000000000001"/>
    <n v="0.42100786731873274"/>
    <n v="2026"/>
    <s v="Q2"/>
    <n v="6"/>
    <x v="5"/>
  </r>
  <r>
    <n v="2159"/>
    <d v="2026-06-08T00:00:00"/>
    <n v="2026"/>
    <x v="1"/>
    <n v="6"/>
    <s v="Jun"/>
    <x v="2"/>
    <x v="10"/>
    <x v="2"/>
    <s v="New"/>
    <x v="1"/>
    <s v="Summit Backpack 45L"/>
    <n v="1"/>
    <n v="157.04"/>
    <n v="0"/>
    <n v="77.540000000000006"/>
    <n v="157.04"/>
    <n v="77.540000000000006"/>
    <n v="79.499999999999986"/>
    <n v="0.5062404482934284"/>
    <n v="2026"/>
    <s v="Q2"/>
    <n v="6"/>
    <x v="5"/>
  </r>
  <r>
    <n v="2772"/>
    <d v="2026-06-08T00:00:00"/>
    <n v="2026"/>
    <x v="1"/>
    <n v="6"/>
    <s v="Jun"/>
    <x v="3"/>
    <x v="7"/>
    <x v="2"/>
    <s v="New"/>
    <x v="2"/>
    <s v="Carry-On Duffel"/>
    <n v="6"/>
    <n v="136.46"/>
    <n v="0"/>
    <n v="68.61"/>
    <n v="818.76"/>
    <n v="411.65999999999997"/>
    <n v="407.1"/>
    <n v="0.49721530118716112"/>
    <n v="2026"/>
    <s v="Q2"/>
    <n v="6"/>
    <x v="5"/>
  </r>
  <r>
    <n v="3091"/>
    <d v="2026-06-08T00:00:00"/>
    <n v="2026"/>
    <x v="1"/>
    <n v="6"/>
    <s v="Jun"/>
    <x v="0"/>
    <x v="0"/>
    <x v="0"/>
    <s v="New"/>
    <x v="4"/>
    <s v="Recovery Roller"/>
    <n v="1"/>
    <n v="36.1"/>
    <n v="0"/>
    <n v="13.65"/>
    <n v="36.1"/>
    <n v="13.65"/>
    <n v="22.450000000000003"/>
    <n v="0.62188365650969535"/>
    <n v="2026"/>
    <s v="Q2"/>
    <n v="6"/>
    <x v="5"/>
  </r>
  <r>
    <n v="4241"/>
    <d v="2026-06-08T00:00:00"/>
    <n v="2026"/>
    <x v="1"/>
    <n v="6"/>
    <s v="Jun"/>
    <x v="3"/>
    <x v="13"/>
    <x v="0"/>
    <s v="New"/>
    <x v="1"/>
    <s v="Hiking Daypack 20L"/>
    <n v="3"/>
    <n v="92.73"/>
    <n v="0"/>
    <n v="44.68"/>
    <n v="278.19"/>
    <n v="134.04"/>
    <n v="144.15"/>
    <n v="0.51817103418526911"/>
    <n v="2026"/>
    <s v="Q2"/>
    <n v="6"/>
    <x v="5"/>
  </r>
  <r>
    <n v="5185"/>
    <d v="2026-06-08T00:00:00"/>
    <n v="2026"/>
    <x v="1"/>
    <n v="6"/>
    <s v="Jun"/>
    <x v="1"/>
    <x v="12"/>
    <x v="0"/>
    <s v="New"/>
    <x v="2"/>
    <s v="Travel Backpack 35L"/>
    <n v="3"/>
    <n v="164.31"/>
    <n v="0.05"/>
    <n v="86"/>
    <n v="468.2835"/>
    <n v="258"/>
    <n v="210.2835"/>
    <n v="0.44905169624810615"/>
    <n v="2026"/>
    <s v="Q2"/>
    <n v="6"/>
    <x v="5"/>
  </r>
  <r>
    <n v="1437"/>
    <d v="2026-06-09T00:00:00"/>
    <n v="2026"/>
    <x v="1"/>
    <n v="6"/>
    <s v="Jun"/>
    <x v="3"/>
    <x v="8"/>
    <x v="3"/>
    <s v="New"/>
    <x v="2"/>
    <s v="Insulated Bottle"/>
    <n v="2"/>
    <n v="36.85"/>
    <n v="0.1"/>
    <n v="13.92"/>
    <n v="66.33"/>
    <n v="27.84"/>
    <n v="38.489999999999995"/>
    <n v="0.58028041610131154"/>
    <n v="2026"/>
    <s v="Q2"/>
    <n v="6"/>
    <x v="5"/>
  </r>
  <r>
    <n v="2316"/>
    <d v="2026-06-09T00:00:00"/>
    <n v="2026"/>
    <x v="1"/>
    <n v="6"/>
    <s v="Jun"/>
    <x v="1"/>
    <x v="11"/>
    <x v="3"/>
    <s v="New"/>
    <x v="4"/>
    <s v="Recovery Roller"/>
    <n v="1"/>
    <n v="35.619999999999997"/>
    <n v="0"/>
    <n v="14.05"/>
    <n v="35.619999999999997"/>
    <n v="14.05"/>
    <n v="21.569999999999997"/>
    <n v="0.60555867490174053"/>
    <n v="2026"/>
    <s v="Q2"/>
    <n v="6"/>
    <x v="5"/>
  </r>
  <r>
    <n v="2329"/>
    <d v="2026-06-09T00:00:00"/>
    <n v="2026"/>
    <x v="1"/>
    <n v="6"/>
    <s v="Jun"/>
    <x v="3"/>
    <x v="8"/>
    <x v="0"/>
    <s v="New"/>
    <x v="1"/>
    <s v="Summit Backpack 45L"/>
    <n v="3"/>
    <n v="157.43"/>
    <n v="0.15"/>
    <n v="77.56"/>
    <n v="401.44650000000001"/>
    <n v="232.68"/>
    <n v="168.76650000000001"/>
    <n v="0.42039599299034863"/>
    <n v="2026"/>
    <s v="Q2"/>
    <n v="6"/>
    <x v="5"/>
  </r>
  <r>
    <n v="3036"/>
    <d v="2026-06-09T00:00:00"/>
    <n v="2026"/>
    <x v="1"/>
    <n v="6"/>
    <s v="Jun"/>
    <x v="1"/>
    <x v="12"/>
    <x v="2"/>
    <s v="New"/>
    <x v="0"/>
    <s v="Commuter Helmet"/>
    <n v="1"/>
    <n v="81.2"/>
    <n v="0.1"/>
    <n v="41.64"/>
    <n v="73.08"/>
    <n v="41.64"/>
    <n v="31.439999999999998"/>
    <n v="0.43021346469622329"/>
    <n v="2026"/>
    <s v="Q2"/>
    <n v="6"/>
    <x v="5"/>
  </r>
  <r>
    <n v="3429"/>
    <d v="2026-06-09T00:00:00"/>
    <n v="2026"/>
    <x v="1"/>
    <n v="6"/>
    <s v="Jun"/>
    <x v="3"/>
    <x v="13"/>
    <x v="0"/>
    <s v="Returning"/>
    <x v="1"/>
    <s v="Hiking Daypack 20L"/>
    <n v="4"/>
    <n v="93.58"/>
    <n v="0.1"/>
    <n v="44.56"/>
    <n v="336.88799999999998"/>
    <n v="178.24"/>
    <n v="158.64799999999997"/>
    <n v="0.4709220868656645"/>
    <n v="2026"/>
    <s v="Q2"/>
    <n v="6"/>
    <x v="5"/>
  </r>
  <r>
    <n v="3615"/>
    <d v="2026-06-09T00:00:00"/>
    <n v="2026"/>
    <x v="1"/>
    <n v="6"/>
    <s v="Jun"/>
    <x v="1"/>
    <x v="14"/>
    <x v="0"/>
    <s v="New"/>
    <x v="1"/>
    <s v="Summit Backpack 45L"/>
    <n v="4"/>
    <n v="155.22"/>
    <n v="0"/>
    <n v="77.209999999999994"/>
    <n v="620.88"/>
    <n v="308.83999999999997"/>
    <n v="312.04000000000002"/>
    <n v="0.50257698750161062"/>
    <n v="2026"/>
    <s v="Q2"/>
    <n v="6"/>
    <x v="5"/>
  </r>
  <r>
    <n v="3661"/>
    <d v="2026-06-09T00:00:00"/>
    <n v="2026"/>
    <x v="1"/>
    <n v="6"/>
    <s v="Jun"/>
    <x v="3"/>
    <x v="8"/>
    <x v="0"/>
    <s v="New"/>
    <x v="0"/>
    <s v="Cycling Pack 12L"/>
    <n v="4"/>
    <n v="100.33"/>
    <n v="0"/>
    <n v="49.99"/>
    <n v="401.32"/>
    <n v="199.96"/>
    <n v="201.35999999999999"/>
    <n v="0.5017442439948171"/>
    <n v="2026"/>
    <s v="Q2"/>
    <n v="6"/>
    <x v="5"/>
  </r>
  <r>
    <n v="3831"/>
    <d v="2026-06-09T00:00:00"/>
    <n v="2026"/>
    <x v="1"/>
    <n v="6"/>
    <s v="Jun"/>
    <x v="2"/>
    <x v="3"/>
    <x v="0"/>
    <s v="Business"/>
    <x v="2"/>
    <s v="Carry-On Duffel"/>
    <n v="2"/>
    <n v="134.28"/>
    <n v="0"/>
    <n v="69.12"/>
    <n v="268.56"/>
    <n v="138.24"/>
    <n v="130.32"/>
    <n v="0.48525469168900803"/>
    <n v="2026"/>
    <s v="Q2"/>
    <n v="6"/>
    <x v="5"/>
  </r>
  <r>
    <n v="4394"/>
    <d v="2026-06-09T00:00:00"/>
    <n v="2026"/>
    <x v="1"/>
    <n v="6"/>
    <s v="Jun"/>
    <x v="2"/>
    <x v="2"/>
    <x v="0"/>
    <s v="New"/>
    <x v="4"/>
    <s v="Training Mat"/>
    <n v="2"/>
    <n v="51.16"/>
    <n v="0"/>
    <n v="21.57"/>
    <n v="102.32"/>
    <n v="43.14"/>
    <n v="59.179999999999993"/>
    <n v="0.57838154808444098"/>
    <n v="2026"/>
    <s v="Q2"/>
    <n v="6"/>
    <x v="5"/>
  </r>
  <r>
    <n v="372"/>
    <d v="2026-06-10T00:00:00"/>
    <n v="2026"/>
    <x v="1"/>
    <n v="6"/>
    <s v="Jun"/>
    <x v="1"/>
    <x v="12"/>
    <x v="0"/>
    <s v="Returning"/>
    <x v="4"/>
    <s v="Recovery Roller"/>
    <n v="3"/>
    <n v="35.94"/>
    <n v="0.1"/>
    <n v="14.04"/>
    <n v="97.037999999999997"/>
    <n v="42.12"/>
    <n v="54.917999999999999"/>
    <n v="0.56594323873121866"/>
    <n v="2026"/>
    <s v="Q2"/>
    <n v="6"/>
    <x v="5"/>
  </r>
  <r>
    <n v="532"/>
    <d v="2026-06-10T00:00:00"/>
    <n v="2026"/>
    <x v="1"/>
    <n v="6"/>
    <s v="Jun"/>
    <x v="2"/>
    <x v="10"/>
    <x v="2"/>
    <s v="Returning"/>
    <x v="1"/>
    <s v="Trail Boots"/>
    <n v="1"/>
    <n v="145.34"/>
    <n v="0.05"/>
    <n v="77.89"/>
    <n v="138.07300000000001"/>
    <n v="77.89"/>
    <n v="60.183000000000007"/>
    <n v="0.43587812244247609"/>
    <n v="2026"/>
    <s v="Q2"/>
    <n v="6"/>
    <x v="5"/>
  </r>
  <r>
    <n v="910"/>
    <d v="2026-06-10T00:00:00"/>
    <n v="2026"/>
    <x v="1"/>
    <n v="6"/>
    <s v="Jun"/>
    <x v="2"/>
    <x v="16"/>
    <x v="0"/>
    <s v="Business"/>
    <x v="2"/>
    <s v="Insulated Bottle"/>
    <n v="1"/>
    <n v="35.950000000000003"/>
    <n v="0.1"/>
    <n v="13.63"/>
    <n v="32.355000000000004"/>
    <n v="13.63"/>
    <n v="18.725000000000001"/>
    <n v="0.57873589862463293"/>
    <n v="2026"/>
    <s v="Q2"/>
    <n v="6"/>
    <x v="5"/>
  </r>
  <r>
    <n v="938"/>
    <d v="2026-06-10T00:00:00"/>
    <n v="2026"/>
    <x v="1"/>
    <n v="6"/>
    <s v="Jun"/>
    <x v="3"/>
    <x v="13"/>
    <x v="2"/>
    <s v="Business"/>
    <x v="4"/>
    <s v="Training Mat"/>
    <n v="1"/>
    <n v="51.09"/>
    <n v="0"/>
    <n v="22.4"/>
    <n v="51.09"/>
    <n v="22.4"/>
    <n v="28.690000000000005"/>
    <n v="0.56155803484047762"/>
    <n v="2026"/>
    <s v="Q2"/>
    <n v="6"/>
    <x v="5"/>
  </r>
  <r>
    <n v="1079"/>
    <d v="2026-06-10T00:00:00"/>
    <n v="2026"/>
    <x v="1"/>
    <n v="6"/>
    <s v="Jun"/>
    <x v="1"/>
    <x v="14"/>
    <x v="2"/>
    <s v="Returning"/>
    <x v="3"/>
    <s v="Trail Tent 2P"/>
    <n v="2"/>
    <n v="198.69"/>
    <n v="0.15"/>
    <n v="104.25"/>
    <n v="337.77299999999997"/>
    <n v="208.5"/>
    <n v="129.27299999999997"/>
    <n v="0.38272153191640534"/>
    <n v="2026"/>
    <s v="Q2"/>
    <n v="6"/>
    <x v="5"/>
  </r>
  <r>
    <n v="1662"/>
    <d v="2026-06-10T00:00:00"/>
    <n v="2026"/>
    <x v="1"/>
    <n v="6"/>
    <s v="Jun"/>
    <x v="1"/>
    <x v="6"/>
    <x v="2"/>
    <s v="New"/>
    <x v="0"/>
    <s v="Commuter Helmet"/>
    <n v="3"/>
    <n v="83.45"/>
    <n v="0"/>
    <n v="43.73"/>
    <n v="250.35000000000002"/>
    <n v="131.19"/>
    <n v="119.16000000000003"/>
    <n v="0.47597363690832839"/>
    <n v="2026"/>
    <s v="Q2"/>
    <n v="6"/>
    <x v="5"/>
  </r>
  <r>
    <n v="2748"/>
    <d v="2026-06-10T00:00:00"/>
    <n v="2026"/>
    <x v="1"/>
    <n v="6"/>
    <s v="Jun"/>
    <x v="2"/>
    <x v="2"/>
    <x v="0"/>
    <s v="New"/>
    <x v="4"/>
    <s v="Resistance Band Set"/>
    <n v="2"/>
    <n v="40.86"/>
    <n v="0"/>
    <n v="14.59"/>
    <n v="81.72"/>
    <n v="29.18"/>
    <n v="52.54"/>
    <n v="0.64292706803720023"/>
    <n v="2026"/>
    <s v="Q2"/>
    <n v="6"/>
    <x v="5"/>
  </r>
  <r>
    <n v="3354"/>
    <d v="2026-06-10T00:00:00"/>
    <n v="2026"/>
    <x v="1"/>
    <n v="6"/>
    <s v="Jun"/>
    <x v="1"/>
    <x v="6"/>
    <x v="2"/>
    <s v="New"/>
    <x v="3"/>
    <s v="Portable Camp Stove"/>
    <n v="1"/>
    <n v="82.21"/>
    <n v="0.05"/>
    <n v="39.04"/>
    <n v="78.099499999999992"/>
    <n v="39.04"/>
    <n v="39.059499999999993"/>
    <n v="0.50012484074802011"/>
    <n v="2026"/>
    <s v="Q2"/>
    <n v="6"/>
    <x v="5"/>
  </r>
  <r>
    <n v="3532"/>
    <d v="2026-06-10T00:00:00"/>
    <n v="2026"/>
    <x v="1"/>
    <n v="6"/>
    <s v="Jun"/>
    <x v="2"/>
    <x v="10"/>
    <x v="3"/>
    <s v="Business"/>
    <x v="4"/>
    <s v="Recovery Roller"/>
    <n v="1"/>
    <n v="35.93"/>
    <n v="0.1"/>
    <n v="13.52"/>
    <n v="32.337000000000003"/>
    <n v="13.52"/>
    <n v="18.817000000000004"/>
    <n v="0.58190308315551853"/>
    <n v="2026"/>
    <s v="Q2"/>
    <n v="6"/>
    <x v="5"/>
  </r>
  <r>
    <n v="3636"/>
    <d v="2026-06-10T00:00:00"/>
    <n v="2026"/>
    <x v="1"/>
    <n v="6"/>
    <s v="Jun"/>
    <x v="0"/>
    <x v="0"/>
    <x v="3"/>
    <s v="New"/>
    <x v="2"/>
    <s v="Travel Backpack 35L"/>
    <n v="2"/>
    <n v="164.77"/>
    <n v="0"/>
    <n v="89.07"/>
    <n v="329.54"/>
    <n v="178.14"/>
    <n v="151.40000000000003"/>
    <n v="0.45942829398555568"/>
    <n v="2026"/>
    <s v="Q2"/>
    <n v="6"/>
    <x v="5"/>
  </r>
  <r>
    <n v="3810"/>
    <d v="2026-06-10T00:00:00"/>
    <n v="2026"/>
    <x v="1"/>
    <n v="6"/>
    <s v="Jun"/>
    <x v="2"/>
    <x v="2"/>
    <x v="1"/>
    <s v="Business"/>
    <x v="2"/>
    <s v="Packing Cube Set"/>
    <n v="4"/>
    <n v="47.36"/>
    <n v="0.1"/>
    <n v="18.87"/>
    <n v="170.49600000000001"/>
    <n v="75.48"/>
    <n v="95.016000000000005"/>
    <n v="0.55729166666666663"/>
    <n v="2026"/>
    <s v="Q2"/>
    <n v="6"/>
    <x v="5"/>
  </r>
  <r>
    <n v="4137"/>
    <d v="2026-06-10T00:00:00"/>
    <n v="2026"/>
    <x v="1"/>
    <n v="6"/>
    <s v="Jun"/>
    <x v="3"/>
    <x v="8"/>
    <x v="0"/>
    <s v="Returning"/>
    <x v="1"/>
    <s v="Hiking Daypack 20L"/>
    <n v="1"/>
    <n v="90.7"/>
    <n v="0"/>
    <n v="44.18"/>
    <n v="90.7"/>
    <n v="44.18"/>
    <n v="46.52"/>
    <n v="0.51289966923925034"/>
    <n v="2026"/>
    <s v="Q2"/>
    <n v="6"/>
    <x v="5"/>
  </r>
  <r>
    <n v="4303"/>
    <d v="2026-06-10T00:00:00"/>
    <n v="2026"/>
    <x v="1"/>
    <n v="6"/>
    <s v="Jun"/>
    <x v="2"/>
    <x v="10"/>
    <x v="3"/>
    <s v="Returning"/>
    <x v="2"/>
    <s v="Packing Cube Set"/>
    <n v="1"/>
    <n v="45.59"/>
    <n v="0"/>
    <n v="18.57"/>
    <n v="45.59"/>
    <n v="18.57"/>
    <n v="27.020000000000003"/>
    <n v="0.59267383198069756"/>
    <n v="2026"/>
    <s v="Q2"/>
    <n v="6"/>
    <x v="5"/>
  </r>
  <r>
    <n v="4991"/>
    <d v="2026-06-10T00:00:00"/>
    <n v="2026"/>
    <x v="1"/>
    <n v="6"/>
    <s v="Jun"/>
    <x v="3"/>
    <x v="4"/>
    <x v="0"/>
    <s v="New"/>
    <x v="1"/>
    <s v="Trail Boots"/>
    <n v="3"/>
    <n v="146.55000000000001"/>
    <n v="0.1"/>
    <n v="79.59"/>
    <n v="395.68500000000006"/>
    <n v="238.77"/>
    <n v="156.91500000000005"/>
    <n v="0.39656544978960545"/>
    <n v="2026"/>
    <s v="Q2"/>
    <n v="6"/>
    <x v="5"/>
  </r>
  <r>
    <n v="39"/>
    <d v="2026-06-11T00:00:00"/>
    <n v="2026"/>
    <x v="1"/>
    <n v="6"/>
    <s v="Jun"/>
    <x v="3"/>
    <x v="8"/>
    <x v="3"/>
    <s v="Business"/>
    <x v="0"/>
    <s v="Compact Repair Kit"/>
    <n v="4"/>
    <n v="40.33"/>
    <n v="0.1"/>
    <n v="17.170000000000002"/>
    <n v="145.18799999999999"/>
    <n v="68.680000000000007"/>
    <n v="76.507999999999981"/>
    <n v="0.52695815081136177"/>
    <n v="2026"/>
    <s v="Q2"/>
    <n v="6"/>
    <x v="5"/>
  </r>
  <r>
    <n v="206"/>
    <d v="2026-06-11T00:00:00"/>
    <n v="2026"/>
    <x v="1"/>
    <n v="6"/>
    <s v="Jun"/>
    <x v="0"/>
    <x v="0"/>
    <x v="2"/>
    <s v="New"/>
    <x v="0"/>
    <s v="Trail Bike Light"/>
    <n v="2"/>
    <n v="51.83"/>
    <n v="0.1"/>
    <n v="23.1"/>
    <n v="93.293999999999997"/>
    <n v="46.2"/>
    <n v="47.093999999999994"/>
    <n v="0.50479130490706792"/>
    <n v="2026"/>
    <s v="Q2"/>
    <n v="6"/>
    <x v="5"/>
  </r>
  <r>
    <n v="397"/>
    <d v="2026-06-11T00:00:00"/>
    <n v="2026"/>
    <x v="1"/>
    <n v="6"/>
    <s v="Jun"/>
    <x v="3"/>
    <x v="8"/>
    <x v="0"/>
    <s v="Business"/>
    <x v="3"/>
    <s v="Compact Sleeping Bag"/>
    <n v="2"/>
    <n v="121.19"/>
    <n v="0.05"/>
    <n v="58.91"/>
    <n v="230.261"/>
    <n v="117.82"/>
    <n v="112.441"/>
    <n v="0.48831977625390321"/>
    <n v="2026"/>
    <s v="Q2"/>
    <n v="6"/>
    <x v="5"/>
  </r>
  <r>
    <n v="763"/>
    <d v="2026-06-11T00:00:00"/>
    <n v="2026"/>
    <x v="1"/>
    <n v="6"/>
    <s v="Jun"/>
    <x v="3"/>
    <x v="13"/>
    <x v="2"/>
    <s v="New"/>
    <x v="1"/>
    <s v="Summit Backpack 45L"/>
    <n v="1"/>
    <n v="154.09"/>
    <n v="0"/>
    <n v="77.37"/>
    <n v="154.09"/>
    <n v="77.37"/>
    <n v="76.72"/>
    <n v="0.49789084301382308"/>
    <n v="2026"/>
    <s v="Q2"/>
    <n v="6"/>
    <x v="5"/>
  </r>
  <r>
    <n v="1059"/>
    <d v="2026-06-11T00:00:00"/>
    <n v="2026"/>
    <x v="1"/>
    <n v="6"/>
    <s v="Jun"/>
    <x v="0"/>
    <x v="0"/>
    <x v="0"/>
    <s v="New"/>
    <x v="0"/>
    <s v="Commuter Helmet"/>
    <n v="1"/>
    <n v="80.64"/>
    <n v="0.05"/>
    <n v="43.85"/>
    <n v="76.60799999999999"/>
    <n v="43.85"/>
    <n v="32.757999999999988"/>
    <n v="0.42760547201336668"/>
    <n v="2026"/>
    <s v="Q2"/>
    <n v="6"/>
    <x v="5"/>
  </r>
  <r>
    <n v="1332"/>
    <d v="2026-06-11T00:00:00"/>
    <n v="2026"/>
    <x v="1"/>
    <n v="6"/>
    <s v="Jun"/>
    <x v="1"/>
    <x v="12"/>
    <x v="3"/>
    <s v="Returning"/>
    <x v="1"/>
    <s v="Hiking Daypack 20L"/>
    <n v="1"/>
    <n v="94.01"/>
    <n v="0.15"/>
    <n v="46.12"/>
    <n v="79.908500000000004"/>
    <n v="46.12"/>
    <n v="33.788500000000006"/>
    <n v="0.42283987310486376"/>
    <n v="2026"/>
    <s v="Q2"/>
    <n v="6"/>
    <x v="5"/>
  </r>
  <r>
    <n v="1447"/>
    <d v="2026-06-11T00:00:00"/>
    <n v="2026"/>
    <x v="1"/>
    <n v="6"/>
    <s v="Jun"/>
    <x v="1"/>
    <x v="6"/>
    <x v="0"/>
    <s v="Returning"/>
    <x v="0"/>
    <s v="Trail Bike Light"/>
    <n v="1"/>
    <n v="51.09"/>
    <n v="0"/>
    <n v="22.78"/>
    <n v="51.09"/>
    <n v="22.78"/>
    <n v="28.310000000000002"/>
    <n v="0.55412018007437858"/>
    <n v="2026"/>
    <s v="Q2"/>
    <n v="6"/>
    <x v="5"/>
  </r>
  <r>
    <n v="2990"/>
    <d v="2026-06-11T00:00:00"/>
    <n v="2026"/>
    <x v="1"/>
    <n v="6"/>
    <s v="Jun"/>
    <x v="1"/>
    <x v="6"/>
    <x v="3"/>
    <s v="Returning"/>
    <x v="1"/>
    <s v="Trail Boots"/>
    <n v="1"/>
    <n v="146.66"/>
    <n v="0"/>
    <n v="78.709999999999994"/>
    <n v="146.66"/>
    <n v="78.709999999999994"/>
    <n v="67.95"/>
    <n v="0.4633165143870176"/>
    <n v="2026"/>
    <s v="Q2"/>
    <n v="6"/>
    <x v="5"/>
  </r>
  <r>
    <n v="3769"/>
    <d v="2026-06-11T00:00:00"/>
    <n v="2026"/>
    <x v="1"/>
    <n v="6"/>
    <s v="Jun"/>
    <x v="1"/>
    <x v="12"/>
    <x v="2"/>
    <s v="New"/>
    <x v="3"/>
    <s v="Trail Tent 2P"/>
    <n v="2"/>
    <n v="199.03"/>
    <n v="0"/>
    <n v="104.7"/>
    <n v="398.06"/>
    <n v="209.4"/>
    <n v="188.66"/>
    <n v="0.47394865095714211"/>
    <n v="2026"/>
    <s v="Q2"/>
    <n v="6"/>
    <x v="5"/>
  </r>
  <r>
    <n v="4152"/>
    <d v="2026-06-11T00:00:00"/>
    <n v="2026"/>
    <x v="1"/>
    <n v="6"/>
    <s v="Jun"/>
    <x v="2"/>
    <x v="2"/>
    <x v="0"/>
    <s v="Returning"/>
    <x v="0"/>
    <s v="Compact Repair Kit"/>
    <n v="5"/>
    <n v="41.18"/>
    <n v="0.05"/>
    <n v="16.87"/>
    <n v="195.60499999999999"/>
    <n v="84.350000000000009"/>
    <n v="111.25499999999998"/>
    <n v="0.56877380435060443"/>
    <n v="2026"/>
    <s v="Q2"/>
    <n v="6"/>
    <x v="5"/>
  </r>
  <r>
    <n v="4242"/>
    <d v="2026-06-11T00:00:00"/>
    <n v="2026"/>
    <x v="1"/>
    <n v="6"/>
    <s v="Jun"/>
    <x v="1"/>
    <x v="12"/>
    <x v="2"/>
    <s v="Business"/>
    <x v="1"/>
    <s v="Trail Boots"/>
    <n v="2"/>
    <n v="141.18"/>
    <n v="0"/>
    <n v="78.66"/>
    <n v="282.36"/>
    <n v="157.32"/>
    <n v="125.04000000000002"/>
    <n v="0.44283892902677441"/>
    <n v="2026"/>
    <s v="Q2"/>
    <n v="6"/>
    <x v="5"/>
  </r>
  <r>
    <n v="4780"/>
    <d v="2026-06-11T00:00:00"/>
    <n v="2026"/>
    <x v="1"/>
    <n v="6"/>
    <s v="Jun"/>
    <x v="1"/>
    <x v="12"/>
    <x v="2"/>
    <s v="Returning"/>
    <x v="0"/>
    <s v="Commuter Helmet"/>
    <n v="1"/>
    <n v="82.47"/>
    <n v="0.1"/>
    <n v="42.73"/>
    <n v="74.222999999999999"/>
    <n v="42.73"/>
    <n v="31.493000000000002"/>
    <n v="0.42430243994449163"/>
    <n v="2026"/>
    <s v="Q2"/>
    <n v="6"/>
    <x v="5"/>
  </r>
  <r>
    <n v="63"/>
    <d v="2026-06-12T00:00:00"/>
    <n v="2026"/>
    <x v="1"/>
    <n v="6"/>
    <s v="Jun"/>
    <x v="1"/>
    <x v="1"/>
    <x v="3"/>
    <s v="Returning"/>
    <x v="2"/>
    <s v="Travel Backpack 35L"/>
    <n v="1"/>
    <n v="166.91"/>
    <n v="0"/>
    <n v="85.58"/>
    <n v="166.91"/>
    <n v="85.58"/>
    <n v="81.33"/>
    <n v="0.48726858786172189"/>
    <n v="2026"/>
    <s v="Q2"/>
    <n v="6"/>
    <x v="5"/>
  </r>
  <r>
    <n v="190"/>
    <d v="2026-06-12T00:00:00"/>
    <n v="2026"/>
    <x v="1"/>
    <n v="6"/>
    <s v="Jun"/>
    <x v="0"/>
    <x v="0"/>
    <x v="2"/>
    <s v="Business"/>
    <x v="2"/>
    <s v="Packing Cube Set"/>
    <n v="1"/>
    <n v="45.99"/>
    <n v="0"/>
    <n v="18.579999999999998"/>
    <n v="45.99"/>
    <n v="18.579999999999998"/>
    <n v="27.410000000000004"/>
    <n v="0.59599913024570561"/>
    <n v="2026"/>
    <s v="Q2"/>
    <n v="6"/>
    <x v="5"/>
  </r>
  <r>
    <n v="268"/>
    <d v="2026-06-12T00:00:00"/>
    <n v="2026"/>
    <x v="1"/>
    <n v="6"/>
    <s v="Jun"/>
    <x v="3"/>
    <x v="13"/>
    <x v="2"/>
    <s v="Business"/>
    <x v="4"/>
    <s v="Recovery Roller"/>
    <n v="1"/>
    <n v="37.01"/>
    <n v="0.05"/>
    <n v="14.18"/>
    <n v="35.159499999999994"/>
    <n v="14.18"/>
    <n v="20.979499999999994"/>
    <n v="0.59669506107879799"/>
    <n v="2026"/>
    <s v="Q2"/>
    <n v="6"/>
    <x v="5"/>
  </r>
  <r>
    <n v="691"/>
    <d v="2026-06-12T00:00:00"/>
    <n v="2026"/>
    <x v="1"/>
    <n v="6"/>
    <s v="Jun"/>
    <x v="3"/>
    <x v="8"/>
    <x v="3"/>
    <s v="Business"/>
    <x v="1"/>
    <s v="Trail Boots"/>
    <n v="5"/>
    <n v="140.9"/>
    <n v="0"/>
    <n v="80.16"/>
    <n v="704.5"/>
    <n v="400.79999999999995"/>
    <n v="303.70000000000005"/>
    <n v="0.43108587650816188"/>
    <n v="2026"/>
    <s v="Q2"/>
    <n v="6"/>
    <x v="5"/>
  </r>
  <r>
    <n v="810"/>
    <d v="2026-06-12T00:00:00"/>
    <n v="2026"/>
    <x v="1"/>
    <n v="6"/>
    <s v="Jun"/>
    <x v="1"/>
    <x v="12"/>
    <x v="2"/>
    <s v="New"/>
    <x v="4"/>
    <s v="Recovery Roller"/>
    <n v="3"/>
    <n v="36.659999999999997"/>
    <n v="0"/>
    <n v="13.55"/>
    <n v="109.97999999999999"/>
    <n v="40.650000000000006"/>
    <n v="69.329999999999984"/>
    <n v="0.63038734315330047"/>
    <n v="2026"/>
    <s v="Q2"/>
    <n v="6"/>
    <x v="5"/>
  </r>
  <r>
    <n v="855"/>
    <d v="2026-06-12T00:00:00"/>
    <n v="2026"/>
    <x v="1"/>
    <n v="6"/>
    <s v="Jun"/>
    <x v="1"/>
    <x v="6"/>
    <x v="0"/>
    <s v="Business"/>
    <x v="2"/>
    <s v="Insulated Bottle"/>
    <n v="1"/>
    <n v="36.299999999999997"/>
    <n v="0.1"/>
    <n v="13.69"/>
    <n v="32.67"/>
    <n v="13.69"/>
    <n v="18.980000000000004"/>
    <n v="0.58096112641567199"/>
    <n v="2026"/>
    <s v="Q2"/>
    <n v="6"/>
    <x v="5"/>
  </r>
  <r>
    <n v="1612"/>
    <d v="2026-06-12T00:00:00"/>
    <n v="2026"/>
    <x v="1"/>
    <n v="6"/>
    <s v="Jun"/>
    <x v="2"/>
    <x v="16"/>
    <x v="0"/>
    <s v="New"/>
    <x v="3"/>
    <s v="Compact Sleeping Bag"/>
    <n v="2"/>
    <n v="120.64"/>
    <n v="0"/>
    <n v="61.66"/>
    <n v="241.28"/>
    <n v="123.32"/>
    <n v="117.96000000000001"/>
    <n v="0.48889257294429711"/>
    <n v="2026"/>
    <s v="Q2"/>
    <n v="6"/>
    <x v="5"/>
  </r>
  <r>
    <n v="1704"/>
    <d v="2026-06-12T00:00:00"/>
    <n v="2026"/>
    <x v="1"/>
    <n v="6"/>
    <s v="Jun"/>
    <x v="2"/>
    <x v="16"/>
    <x v="0"/>
    <s v="Returning"/>
    <x v="2"/>
    <s v="Packing Cube Set"/>
    <n v="1"/>
    <n v="47.07"/>
    <n v="0"/>
    <n v="18.7"/>
    <n v="47.07"/>
    <n v="18.7"/>
    <n v="28.37"/>
    <n v="0.60271935415338862"/>
    <n v="2026"/>
    <s v="Q2"/>
    <n v="6"/>
    <x v="5"/>
  </r>
  <r>
    <n v="1857"/>
    <d v="2026-06-12T00:00:00"/>
    <n v="2026"/>
    <x v="1"/>
    <n v="6"/>
    <s v="Jun"/>
    <x v="2"/>
    <x v="3"/>
    <x v="3"/>
    <s v="Business"/>
    <x v="1"/>
    <s v="Summit Backpack 45L"/>
    <n v="2"/>
    <n v="154.94"/>
    <n v="0.05"/>
    <n v="77.260000000000005"/>
    <n v="294.38599999999997"/>
    <n v="154.52000000000001"/>
    <n v="139.86599999999996"/>
    <n v="0.47511090880680457"/>
    <n v="2026"/>
    <s v="Q2"/>
    <n v="6"/>
    <x v="5"/>
  </r>
  <r>
    <n v="1888"/>
    <d v="2026-06-12T00:00:00"/>
    <n v="2026"/>
    <x v="1"/>
    <n v="6"/>
    <s v="Jun"/>
    <x v="1"/>
    <x v="12"/>
    <x v="0"/>
    <s v="Returning"/>
    <x v="2"/>
    <s v="Packing Cube Set"/>
    <n v="1"/>
    <n v="45.97"/>
    <n v="0.05"/>
    <n v="18.41"/>
    <n v="43.671499999999995"/>
    <n v="18.41"/>
    <n v="25.261499999999995"/>
    <n v="0.57844360738696854"/>
    <n v="2026"/>
    <s v="Q2"/>
    <n v="6"/>
    <x v="5"/>
  </r>
  <r>
    <n v="2683"/>
    <d v="2026-06-12T00:00:00"/>
    <n v="2026"/>
    <x v="1"/>
    <n v="6"/>
    <s v="Jun"/>
    <x v="3"/>
    <x v="8"/>
    <x v="0"/>
    <s v="Returning"/>
    <x v="3"/>
    <s v="Trail Tent 2P"/>
    <n v="1"/>
    <n v="198.64"/>
    <n v="0.05"/>
    <n v="101.89"/>
    <n v="188.70799999999997"/>
    <n v="101.89"/>
    <n v="86.817999999999969"/>
    <n v="0.46006528605040581"/>
    <n v="2026"/>
    <s v="Q2"/>
    <n v="6"/>
    <x v="5"/>
  </r>
  <r>
    <n v="4211"/>
    <d v="2026-06-12T00:00:00"/>
    <n v="2026"/>
    <x v="1"/>
    <n v="6"/>
    <s v="Jun"/>
    <x v="2"/>
    <x v="3"/>
    <x v="0"/>
    <s v="New"/>
    <x v="2"/>
    <s v="Travel Backpack 35L"/>
    <n v="5"/>
    <n v="168.57"/>
    <n v="0"/>
    <n v="88.65"/>
    <n v="842.84999999999991"/>
    <n v="443.25"/>
    <n v="399.59999999999991"/>
    <n v="0.47410571276027758"/>
    <n v="2026"/>
    <s v="Q2"/>
    <n v="6"/>
    <x v="5"/>
  </r>
  <r>
    <n v="4353"/>
    <d v="2026-06-12T00:00:00"/>
    <n v="2026"/>
    <x v="1"/>
    <n v="6"/>
    <s v="Jun"/>
    <x v="1"/>
    <x v="6"/>
    <x v="2"/>
    <s v="New"/>
    <x v="2"/>
    <s v="Insulated Bottle"/>
    <n v="1"/>
    <n v="36.65"/>
    <n v="0"/>
    <n v="13.97"/>
    <n v="36.65"/>
    <n v="13.97"/>
    <n v="22.68"/>
    <n v="0.61882673942701227"/>
    <n v="2026"/>
    <s v="Q2"/>
    <n v="6"/>
    <x v="5"/>
  </r>
  <r>
    <n v="5020"/>
    <d v="2026-06-12T00:00:00"/>
    <n v="2026"/>
    <x v="1"/>
    <n v="6"/>
    <s v="Jun"/>
    <x v="2"/>
    <x v="5"/>
    <x v="2"/>
    <s v="Returning"/>
    <x v="2"/>
    <s v="Insulated Bottle"/>
    <n v="2"/>
    <n v="35.450000000000003"/>
    <n v="0.05"/>
    <n v="13.39"/>
    <n v="67.355000000000004"/>
    <n v="26.78"/>
    <n v="40.575000000000003"/>
    <n v="0.60240516665429444"/>
    <n v="2026"/>
    <s v="Q2"/>
    <n v="6"/>
    <x v="5"/>
  </r>
  <r>
    <n v="564"/>
    <d v="2026-06-13T00:00:00"/>
    <n v="2026"/>
    <x v="1"/>
    <n v="6"/>
    <s v="Jun"/>
    <x v="2"/>
    <x v="5"/>
    <x v="2"/>
    <s v="New"/>
    <x v="2"/>
    <s v="Packing Cube Set"/>
    <n v="3"/>
    <n v="45.82"/>
    <n v="0.1"/>
    <n v="18.61"/>
    <n v="123.71400000000001"/>
    <n v="55.83"/>
    <n v="67.884000000000015"/>
    <n v="0.54871720258014456"/>
    <n v="2026"/>
    <s v="Q2"/>
    <n v="6"/>
    <x v="5"/>
  </r>
  <r>
    <n v="736"/>
    <d v="2026-06-13T00:00:00"/>
    <n v="2026"/>
    <x v="1"/>
    <n v="6"/>
    <s v="Jun"/>
    <x v="3"/>
    <x v="13"/>
    <x v="2"/>
    <s v="Business"/>
    <x v="1"/>
    <s v="Summit Backpack 45L"/>
    <n v="1"/>
    <n v="152.78"/>
    <n v="0"/>
    <n v="78.540000000000006"/>
    <n v="152.78"/>
    <n v="78.540000000000006"/>
    <n v="74.239999999999995"/>
    <n v="0.48592747741851022"/>
    <n v="2026"/>
    <s v="Q2"/>
    <n v="6"/>
    <x v="5"/>
  </r>
  <r>
    <n v="1300"/>
    <d v="2026-06-13T00:00:00"/>
    <n v="2026"/>
    <x v="1"/>
    <n v="6"/>
    <s v="Jun"/>
    <x v="1"/>
    <x v="6"/>
    <x v="0"/>
    <s v="New"/>
    <x v="0"/>
    <s v="Trail Bike Light"/>
    <n v="1"/>
    <n v="49.76"/>
    <n v="0.05"/>
    <n v="22.58"/>
    <n v="47.271999999999998"/>
    <n v="22.58"/>
    <n v="24.692"/>
    <n v="0.52233880521238796"/>
    <n v="2026"/>
    <s v="Q2"/>
    <n v="6"/>
    <x v="5"/>
  </r>
  <r>
    <n v="1948"/>
    <d v="2026-06-13T00:00:00"/>
    <n v="2026"/>
    <x v="1"/>
    <n v="6"/>
    <s v="Jun"/>
    <x v="3"/>
    <x v="8"/>
    <x v="2"/>
    <s v="New"/>
    <x v="1"/>
    <s v="Summit Backpack 45L"/>
    <n v="1"/>
    <n v="157.6"/>
    <n v="0.05"/>
    <n v="79.34"/>
    <n v="149.72"/>
    <n v="79.34"/>
    <n v="70.38"/>
    <n v="0.47007747795885652"/>
    <n v="2026"/>
    <s v="Q2"/>
    <n v="6"/>
    <x v="5"/>
  </r>
  <r>
    <n v="2272"/>
    <d v="2026-06-13T00:00:00"/>
    <n v="2026"/>
    <x v="1"/>
    <n v="6"/>
    <s v="Jun"/>
    <x v="3"/>
    <x v="8"/>
    <x v="0"/>
    <s v="Returning"/>
    <x v="4"/>
    <s v="Weighted Vest"/>
    <n v="1"/>
    <n v="125.01"/>
    <n v="0.15"/>
    <n v="70.39"/>
    <n v="106.2585"/>
    <n v="70.39"/>
    <n v="35.868499999999997"/>
    <n v="0.33755887764272974"/>
    <n v="2026"/>
    <s v="Q2"/>
    <n v="6"/>
    <x v="5"/>
  </r>
  <r>
    <n v="2680"/>
    <d v="2026-06-13T00:00:00"/>
    <n v="2026"/>
    <x v="1"/>
    <n v="6"/>
    <s v="Jun"/>
    <x v="1"/>
    <x v="14"/>
    <x v="0"/>
    <s v="Returning"/>
    <x v="1"/>
    <s v="Hiking Daypack 20L"/>
    <n v="1"/>
    <n v="93.59"/>
    <n v="0.15"/>
    <n v="46.48"/>
    <n v="79.551500000000004"/>
    <n v="46.48"/>
    <n v="33.071500000000007"/>
    <n v="0.41572440494522422"/>
    <n v="2026"/>
    <s v="Q2"/>
    <n v="6"/>
    <x v="5"/>
  </r>
  <r>
    <n v="4178"/>
    <d v="2026-06-13T00:00:00"/>
    <n v="2026"/>
    <x v="1"/>
    <n v="6"/>
    <s v="Jun"/>
    <x v="2"/>
    <x v="2"/>
    <x v="2"/>
    <s v="Returning"/>
    <x v="1"/>
    <s v="Trail Boots"/>
    <n v="4"/>
    <n v="143.9"/>
    <n v="0.05"/>
    <n v="79.709999999999994"/>
    <n v="546.82000000000005"/>
    <n v="318.83999999999997"/>
    <n v="227.98000000000008"/>
    <n v="0.41691964448996022"/>
    <n v="2026"/>
    <s v="Q2"/>
    <n v="6"/>
    <x v="5"/>
  </r>
  <r>
    <n v="4272"/>
    <d v="2026-06-13T00:00:00"/>
    <n v="2026"/>
    <x v="1"/>
    <n v="6"/>
    <s v="Jun"/>
    <x v="3"/>
    <x v="7"/>
    <x v="3"/>
    <s v="Returning"/>
    <x v="3"/>
    <s v="Trail Tent 2P"/>
    <n v="4"/>
    <n v="190.97"/>
    <n v="0"/>
    <n v="103.36"/>
    <n v="763.88"/>
    <n v="413.44"/>
    <n v="350.44"/>
    <n v="0.45876315651673039"/>
    <n v="2026"/>
    <s v="Q2"/>
    <n v="6"/>
    <x v="5"/>
  </r>
  <r>
    <n v="4713"/>
    <d v="2026-06-13T00:00:00"/>
    <n v="2026"/>
    <x v="1"/>
    <n v="6"/>
    <s v="Jun"/>
    <x v="3"/>
    <x v="13"/>
    <x v="2"/>
    <s v="Business"/>
    <x v="4"/>
    <s v="Recovery Roller"/>
    <n v="1"/>
    <n v="35.78"/>
    <n v="0"/>
    <n v="14"/>
    <n v="35.78"/>
    <n v="14"/>
    <n v="21.78"/>
    <n v="0.60871995528228062"/>
    <n v="2026"/>
    <s v="Q2"/>
    <n v="6"/>
    <x v="5"/>
  </r>
  <r>
    <n v="5166"/>
    <d v="2026-06-13T00:00:00"/>
    <n v="2026"/>
    <x v="1"/>
    <n v="6"/>
    <s v="Jun"/>
    <x v="3"/>
    <x v="7"/>
    <x v="3"/>
    <s v="New"/>
    <x v="3"/>
    <s v="Compact Sleeping Bag"/>
    <n v="3"/>
    <n v="125.25"/>
    <n v="0.05"/>
    <n v="58.95"/>
    <n v="356.96249999999998"/>
    <n v="176.85000000000002"/>
    <n v="180.11249999999995"/>
    <n v="0.50456980775291516"/>
    <n v="2026"/>
    <s v="Q2"/>
    <n v="6"/>
    <x v="5"/>
  </r>
  <r>
    <n v="486"/>
    <d v="2026-06-14T00:00:00"/>
    <n v="2026"/>
    <x v="1"/>
    <n v="6"/>
    <s v="Jun"/>
    <x v="0"/>
    <x v="9"/>
    <x v="1"/>
    <s v="Business"/>
    <x v="1"/>
    <s v="Trekking Poles"/>
    <n v="8"/>
    <n v="72.36"/>
    <n v="0.1"/>
    <n v="32.229999999999997"/>
    <n v="520.99199999999996"/>
    <n v="257.83999999999997"/>
    <n v="263.15199999999999"/>
    <n v="0.5050979669553467"/>
    <n v="2026"/>
    <s v="Q2"/>
    <n v="6"/>
    <x v="5"/>
  </r>
  <r>
    <n v="1507"/>
    <d v="2026-06-14T00:00:00"/>
    <n v="2026"/>
    <x v="1"/>
    <n v="6"/>
    <s v="Jun"/>
    <x v="0"/>
    <x v="15"/>
    <x v="2"/>
    <s v="Returning"/>
    <x v="2"/>
    <s v="Travel Backpack 35L"/>
    <n v="1"/>
    <n v="162.51"/>
    <n v="0"/>
    <n v="88.29"/>
    <n v="162.51"/>
    <n v="88.29"/>
    <n v="74.219999999999985"/>
    <n v="0.45671035628576695"/>
    <n v="2026"/>
    <s v="Q2"/>
    <n v="6"/>
    <x v="5"/>
  </r>
  <r>
    <n v="1821"/>
    <d v="2026-06-14T00:00:00"/>
    <n v="2026"/>
    <x v="1"/>
    <n v="6"/>
    <s v="Jun"/>
    <x v="0"/>
    <x v="15"/>
    <x v="2"/>
    <s v="Business"/>
    <x v="1"/>
    <s v="Trekking Poles"/>
    <n v="3"/>
    <n v="70.52"/>
    <n v="0"/>
    <n v="33.119999999999997"/>
    <n v="211.56"/>
    <n v="99.359999999999985"/>
    <n v="112.20000000000002"/>
    <n v="0.53034600113442998"/>
    <n v="2026"/>
    <s v="Q2"/>
    <n v="6"/>
    <x v="5"/>
  </r>
  <r>
    <n v="2588"/>
    <d v="2026-06-14T00:00:00"/>
    <n v="2026"/>
    <x v="1"/>
    <n v="6"/>
    <s v="Jun"/>
    <x v="3"/>
    <x v="8"/>
    <x v="3"/>
    <s v="Returning"/>
    <x v="1"/>
    <s v="Hiking Daypack 20L"/>
    <n v="1"/>
    <n v="90.28"/>
    <n v="0"/>
    <n v="46.04"/>
    <n v="90.28"/>
    <n v="46.04"/>
    <n v="44.24"/>
    <n v="0.4900310146211786"/>
    <n v="2026"/>
    <s v="Q2"/>
    <n v="6"/>
    <x v="5"/>
  </r>
  <r>
    <n v="2815"/>
    <d v="2026-06-14T00:00:00"/>
    <n v="2026"/>
    <x v="1"/>
    <n v="6"/>
    <s v="Jun"/>
    <x v="3"/>
    <x v="13"/>
    <x v="3"/>
    <s v="New"/>
    <x v="3"/>
    <s v="Alpine Tent 4P"/>
    <n v="2"/>
    <n v="342.25"/>
    <n v="0"/>
    <n v="196.86"/>
    <n v="684.5"/>
    <n v="393.72"/>
    <n v="290.77999999999997"/>
    <n v="0.42480642804967128"/>
    <n v="2026"/>
    <s v="Q2"/>
    <n v="6"/>
    <x v="5"/>
  </r>
  <r>
    <n v="3258"/>
    <d v="2026-06-14T00:00:00"/>
    <n v="2026"/>
    <x v="1"/>
    <n v="6"/>
    <s v="Jun"/>
    <x v="1"/>
    <x v="1"/>
    <x v="0"/>
    <s v="Business"/>
    <x v="0"/>
    <s v="Trail Bike Light"/>
    <n v="6"/>
    <n v="50.92"/>
    <n v="0.05"/>
    <n v="22.87"/>
    <n v="290.24399999999997"/>
    <n v="137.22"/>
    <n v="153.02399999999997"/>
    <n v="0.52722536899987593"/>
    <n v="2026"/>
    <s v="Q2"/>
    <n v="6"/>
    <x v="5"/>
  </r>
  <r>
    <n v="3361"/>
    <d v="2026-06-14T00:00:00"/>
    <n v="2026"/>
    <x v="1"/>
    <n v="6"/>
    <s v="Jun"/>
    <x v="0"/>
    <x v="0"/>
    <x v="2"/>
    <s v="Returning"/>
    <x v="2"/>
    <s v="Insulated Bottle"/>
    <n v="5"/>
    <n v="36.72"/>
    <n v="0.15"/>
    <n v="13.2"/>
    <n v="156.06"/>
    <n v="66"/>
    <n v="90.06"/>
    <n v="0.57708573625528647"/>
    <n v="2026"/>
    <s v="Q2"/>
    <n v="6"/>
    <x v="5"/>
  </r>
  <r>
    <n v="3629"/>
    <d v="2026-06-14T00:00:00"/>
    <n v="2026"/>
    <x v="1"/>
    <n v="6"/>
    <s v="Jun"/>
    <x v="0"/>
    <x v="15"/>
    <x v="0"/>
    <s v="New"/>
    <x v="3"/>
    <s v="Alpine Tent 4P"/>
    <n v="4"/>
    <n v="348.96"/>
    <n v="0.15"/>
    <n v="197.02"/>
    <n v="1186.4639999999999"/>
    <n v="788.08"/>
    <n v="398.3839999999999"/>
    <n v="0.3357741996385899"/>
    <n v="2026"/>
    <s v="Q2"/>
    <n v="6"/>
    <x v="5"/>
  </r>
  <r>
    <n v="3750"/>
    <d v="2026-06-14T00:00:00"/>
    <n v="2026"/>
    <x v="1"/>
    <n v="6"/>
    <s v="Jun"/>
    <x v="0"/>
    <x v="0"/>
    <x v="0"/>
    <s v="Returning"/>
    <x v="1"/>
    <s v="Trekking Poles"/>
    <n v="1"/>
    <n v="71.28"/>
    <n v="0"/>
    <n v="31.92"/>
    <n v="71.28"/>
    <n v="31.92"/>
    <n v="39.36"/>
    <n v="0.55218855218855212"/>
    <n v="2026"/>
    <s v="Q2"/>
    <n v="6"/>
    <x v="5"/>
  </r>
  <r>
    <n v="5088"/>
    <d v="2026-06-14T00:00:00"/>
    <n v="2026"/>
    <x v="1"/>
    <n v="6"/>
    <s v="Jun"/>
    <x v="1"/>
    <x v="12"/>
    <x v="0"/>
    <s v="New"/>
    <x v="2"/>
    <s v="Travel Backpack 35L"/>
    <n v="1"/>
    <n v="160.99"/>
    <n v="0.05"/>
    <n v="89.15"/>
    <n v="152.94050000000001"/>
    <n v="89.15"/>
    <n v="63.790500000000009"/>
    <n v="0.41709357560619981"/>
    <n v="2026"/>
    <s v="Q2"/>
    <n v="6"/>
    <x v="5"/>
  </r>
  <r>
    <n v="1450"/>
    <d v="2026-06-15T00:00:00"/>
    <n v="2026"/>
    <x v="1"/>
    <n v="6"/>
    <s v="Jun"/>
    <x v="1"/>
    <x v="14"/>
    <x v="0"/>
    <s v="Returning"/>
    <x v="4"/>
    <s v="Weighted Vest"/>
    <n v="1"/>
    <n v="124.19"/>
    <n v="0.05"/>
    <n v="67.209999999999994"/>
    <n v="117.98049999999999"/>
    <n v="67.209999999999994"/>
    <n v="50.770499999999998"/>
    <n v="0.43032958836417884"/>
    <n v="2026"/>
    <s v="Q2"/>
    <n v="6"/>
    <x v="5"/>
  </r>
  <r>
    <n v="2330"/>
    <d v="2026-06-15T00:00:00"/>
    <n v="2026"/>
    <x v="1"/>
    <n v="6"/>
    <s v="Jun"/>
    <x v="1"/>
    <x v="1"/>
    <x v="0"/>
    <s v="New"/>
    <x v="2"/>
    <s v="Insulated Bottle"/>
    <n v="2"/>
    <n v="36.11"/>
    <n v="0.05"/>
    <n v="13.29"/>
    <n v="68.608999999999995"/>
    <n v="26.58"/>
    <n v="42.028999999999996"/>
    <n v="0.6125872698917052"/>
    <n v="2026"/>
    <s v="Q2"/>
    <n v="6"/>
    <x v="5"/>
  </r>
  <r>
    <n v="4655"/>
    <d v="2026-06-15T00:00:00"/>
    <n v="2026"/>
    <x v="1"/>
    <n v="6"/>
    <s v="Jun"/>
    <x v="0"/>
    <x v="0"/>
    <x v="1"/>
    <s v="Business"/>
    <x v="4"/>
    <s v="Resistance Band Set"/>
    <n v="4"/>
    <n v="40.909999999999997"/>
    <n v="0.05"/>
    <n v="14.42"/>
    <n v="155.45799999999997"/>
    <n v="57.68"/>
    <n v="97.777999999999963"/>
    <n v="0.62896730949838531"/>
    <n v="2026"/>
    <s v="Q2"/>
    <n v="6"/>
    <x v="5"/>
  </r>
  <r>
    <n v="137"/>
    <d v="2026-06-16T00:00:00"/>
    <n v="2026"/>
    <x v="1"/>
    <n v="6"/>
    <s v="Jun"/>
    <x v="1"/>
    <x v="6"/>
    <x v="0"/>
    <s v="Returning"/>
    <x v="1"/>
    <s v="Trail Boots"/>
    <n v="5"/>
    <n v="141.66999999999999"/>
    <n v="0.1"/>
    <n v="80.59"/>
    <n v="637.51499999999999"/>
    <n v="402.95000000000005"/>
    <n v="234.56499999999994"/>
    <n v="0.36793644071119885"/>
    <n v="2026"/>
    <s v="Q2"/>
    <n v="6"/>
    <x v="5"/>
  </r>
  <r>
    <n v="141"/>
    <d v="2026-06-16T00:00:00"/>
    <n v="2026"/>
    <x v="1"/>
    <n v="6"/>
    <s v="Jun"/>
    <x v="3"/>
    <x v="7"/>
    <x v="0"/>
    <s v="Returning"/>
    <x v="2"/>
    <s v="Packing Cube Set"/>
    <n v="1"/>
    <n v="47.53"/>
    <n v="0.05"/>
    <n v="18.5"/>
    <n v="45.153500000000001"/>
    <n v="18.5"/>
    <n v="26.653500000000001"/>
    <n v="0.59028646727274736"/>
    <n v="2026"/>
    <s v="Q2"/>
    <n v="6"/>
    <x v="5"/>
  </r>
  <r>
    <n v="335"/>
    <d v="2026-06-16T00:00:00"/>
    <n v="2026"/>
    <x v="1"/>
    <n v="6"/>
    <s v="Jun"/>
    <x v="3"/>
    <x v="8"/>
    <x v="0"/>
    <s v="Returning"/>
    <x v="2"/>
    <s v="Travel Backpack 35L"/>
    <n v="3"/>
    <n v="163.65"/>
    <n v="0.15"/>
    <n v="85.8"/>
    <n v="417.3075"/>
    <n v="257.39999999999998"/>
    <n v="159.90750000000003"/>
    <n v="0.38318865584730688"/>
    <n v="2026"/>
    <s v="Q2"/>
    <n v="6"/>
    <x v="5"/>
  </r>
  <r>
    <n v="498"/>
    <d v="2026-06-16T00:00:00"/>
    <n v="2026"/>
    <x v="1"/>
    <n v="6"/>
    <s v="Jun"/>
    <x v="0"/>
    <x v="15"/>
    <x v="1"/>
    <s v="Business"/>
    <x v="2"/>
    <s v="Carry-On Duffel"/>
    <n v="5"/>
    <n v="130.94999999999999"/>
    <n v="0.15"/>
    <n v="68.47"/>
    <n v="556.53750000000002"/>
    <n v="342.35"/>
    <n v="214.1875"/>
    <n v="0.38485726478449339"/>
    <n v="2026"/>
    <s v="Q2"/>
    <n v="6"/>
    <x v="5"/>
  </r>
  <r>
    <n v="2611"/>
    <d v="2026-06-16T00:00:00"/>
    <n v="2026"/>
    <x v="1"/>
    <n v="6"/>
    <s v="Jun"/>
    <x v="3"/>
    <x v="13"/>
    <x v="0"/>
    <s v="Returning"/>
    <x v="2"/>
    <s v="Travel Backpack 35L"/>
    <n v="5"/>
    <n v="160.82"/>
    <n v="0"/>
    <n v="90.14"/>
    <n v="804.09999999999991"/>
    <n v="450.7"/>
    <n v="353.39999999999992"/>
    <n v="0.43949757492849145"/>
    <n v="2026"/>
    <s v="Q2"/>
    <n v="6"/>
    <x v="5"/>
  </r>
  <r>
    <n v="3197"/>
    <d v="2026-06-16T00:00:00"/>
    <n v="2026"/>
    <x v="1"/>
    <n v="6"/>
    <s v="Jun"/>
    <x v="1"/>
    <x v="12"/>
    <x v="2"/>
    <s v="New"/>
    <x v="0"/>
    <s v="Compact Repair Kit"/>
    <n v="3"/>
    <n v="40.51"/>
    <n v="0"/>
    <n v="16.940000000000001"/>
    <n v="121.53"/>
    <n v="50.820000000000007"/>
    <n v="70.709999999999994"/>
    <n v="0.58183164650703523"/>
    <n v="2026"/>
    <s v="Q2"/>
    <n v="6"/>
    <x v="5"/>
  </r>
  <r>
    <n v="4668"/>
    <d v="2026-06-16T00:00:00"/>
    <n v="2026"/>
    <x v="1"/>
    <n v="6"/>
    <s v="Jun"/>
    <x v="1"/>
    <x v="11"/>
    <x v="0"/>
    <s v="Business"/>
    <x v="0"/>
    <s v="Commuter Helmet"/>
    <n v="1"/>
    <n v="81.08"/>
    <n v="0"/>
    <n v="41.52"/>
    <n v="81.08"/>
    <n v="41.52"/>
    <n v="39.559999999999995"/>
    <n v="0.48791317217562896"/>
    <n v="2026"/>
    <s v="Q2"/>
    <n v="6"/>
    <x v="5"/>
  </r>
  <r>
    <n v="4994"/>
    <d v="2026-06-16T00:00:00"/>
    <n v="2026"/>
    <x v="1"/>
    <n v="6"/>
    <s v="Jun"/>
    <x v="2"/>
    <x v="10"/>
    <x v="1"/>
    <s v="Business"/>
    <x v="1"/>
    <s v="Summit Backpack 45L"/>
    <n v="4"/>
    <n v="150.43"/>
    <n v="0.1"/>
    <n v="77.650000000000006"/>
    <n v="541.548"/>
    <n v="310.60000000000002"/>
    <n v="230.94799999999998"/>
    <n v="0.42645896577957998"/>
    <n v="2026"/>
    <s v="Q2"/>
    <n v="6"/>
    <x v="5"/>
  </r>
  <r>
    <n v="512"/>
    <d v="2026-06-17T00:00:00"/>
    <n v="2026"/>
    <x v="1"/>
    <n v="6"/>
    <s v="Jun"/>
    <x v="1"/>
    <x v="12"/>
    <x v="3"/>
    <s v="Returning"/>
    <x v="3"/>
    <s v="Trail Tent 2P"/>
    <n v="1"/>
    <n v="192.42"/>
    <n v="0"/>
    <n v="103.31"/>
    <n v="192.42"/>
    <n v="103.31"/>
    <n v="89.109999999999985"/>
    <n v="0.46310154869556175"/>
    <n v="2026"/>
    <s v="Q2"/>
    <n v="6"/>
    <x v="5"/>
  </r>
  <r>
    <n v="717"/>
    <d v="2026-06-17T00:00:00"/>
    <n v="2026"/>
    <x v="1"/>
    <n v="6"/>
    <s v="Jun"/>
    <x v="3"/>
    <x v="7"/>
    <x v="1"/>
    <s v="Business"/>
    <x v="3"/>
    <s v="Alpine Tent 4P"/>
    <n v="10"/>
    <n v="333.14"/>
    <n v="0.15"/>
    <n v="194.52"/>
    <n v="2831.6899999999996"/>
    <n v="1945.2"/>
    <n v="886.48999999999955"/>
    <n v="0.31306039856057677"/>
    <n v="2026"/>
    <s v="Q2"/>
    <n v="6"/>
    <x v="5"/>
  </r>
  <r>
    <n v="952"/>
    <d v="2026-06-17T00:00:00"/>
    <n v="2026"/>
    <x v="1"/>
    <n v="6"/>
    <s v="Jun"/>
    <x v="0"/>
    <x v="0"/>
    <x v="0"/>
    <s v="Business"/>
    <x v="3"/>
    <s v="Portable Camp Stove"/>
    <n v="1"/>
    <n v="79.900000000000006"/>
    <n v="0.05"/>
    <n v="40.19"/>
    <n v="75.905000000000001"/>
    <n v="40.19"/>
    <n v="35.715000000000003"/>
    <n v="0.47052236348066667"/>
    <n v="2026"/>
    <s v="Q2"/>
    <n v="6"/>
    <x v="5"/>
  </r>
  <r>
    <n v="1081"/>
    <d v="2026-06-17T00:00:00"/>
    <n v="2026"/>
    <x v="1"/>
    <n v="6"/>
    <s v="Jun"/>
    <x v="3"/>
    <x v="13"/>
    <x v="0"/>
    <s v="Returning"/>
    <x v="0"/>
    <s v="Trail Bike Light"/>
    <n v="1"/>
    <n v="51.12"/>
    <n v="0"/>
    <n v="22.43"/>
    <n v="51.12"/>
    <n v="22.43"/>
    <n v="28.689999999999998"/>
    <n v="0.56122848200312991"/>
    <n v="2026"/>
    <s v="Q2"/>
    <n v="6"/>
    <x v="5"/>
  </r>
  <r>
    <n v="2043"/>
    <d v="2026-06-17T00:00:00"/>
    <n v="2026"/>
    <x v="1"/>
    <n v="6"/>
    <s v="Jun"/>
    <x v="1"/>
    <x v="6"/>
    <x v="0"/>
    <s v="New"/>
    <x v="1"/>
    <s v="Hiking Daypack 20L"/>
    <n v="2"/>
    <n v="90.33"/>
    <n v="0"/>
    <n v="46.3"/>
    <n v="180.66"/>
    <n v="92.6"/>
    <n v="88.06"/>
    <n v="0.48743496069965686"/>
    <n v="2026"/>
    <s v="Q2"/>
    <n v="6"/>
    <x v="5"/>
  </r>
  <r>
    <n v="4040"/>
    <d v="2026-06-17T00:00:00"/>
    <n v="2026"/>
    <x v="1"/>
    <n v="6"/>
    <s v="Jun"/>
    <x v="3"/>
    <x v="7"/>
    <x v="0"/>
    <s v="Business"/>
    <x v="2"/>
    <s v="Insulated Bottle"/>
    <n v="2"/>
    <n v="36.799999999999997"/>
    <n v="0.05"/>
    <n v="13.94"/>
    <n v="69.919999999999987"/>
    <n v="27.88"/>
    <n v="42.039999999999992"/>
    <n v="0.60125858123569798"/>
    <n v="2026"/>
    <s v="Q2"/>
    <n v="6"/>
    <x v="5"/>
  </r>
  <r>
    <n v="2295"/>
    <d v="2026-06-18T00:00:00"/>
    <n v="2026"/>
    <x v="1"/>
    <n v="6"/>
    <s v="Jun"/>
    <x v="1"/>
    <x v="11"/>
    <x v="3"/>
    <s v="New"/>
    <x v="2"/>
    <s v="Packing Cube Set"/>
    <n v="1"/>
    <n v="45.7"/>
    <n v="0.1"/>
    <n v="18.600000000000001"/>
    <n v="41.13"/>
    <n v="18.600000000000001"/>
    <n v="22.53"/>
    <n v="0.5477753464624362"/>
    <n v="2026"/>
    <s v="Q2"/>
    <n v="6"/>
    <x v="5"/>
  </r>
  <r>
    <n v="2670"/>
    <d v="2026-06-18T00:00:00"/>
    <n v="2026"/>
    <x v="1"/>
    <n v="6"/>
    <s v="Jun"/>
    <x v="2"/>
    <x v="5"/>
    <x v="3"/>
    <s v="Returning"/>
    <x v="2"/>
    <s v="Travel Backpack 35L"/>
    <n v="3"/>
    <n v="162.30000000000001"/>
    <n v="0.1"/>
    <n v="86.43"/>
    <n v="438.21000000000004"/>
    <n v="259.29000000000002"/>
    <n v="178.92000000000002"/>
    <n v="0.40829739166153217"/>
    <n v="2026"/>
    <s v="Q2"/>
    <n v="6"/>
    <x v="5"/>
  </r>
  <r>
    <n v="2777"/>
    <d v="2026-06-18T00:00:00"/>
    <n v="2026"/>
    <x v="1"/>
    <n v="6"/>
    <s v="Jun"/>
    <x v="1"/>
    <x v="14"/>
    <x v="1"/>
    <s v="Business"/>
    <x v="1"/>
    <s v="Trekking Poles"/>
    <n v="5"/>
    <n v="72.37"/>
    <n v="0.2"/>
    <n v="32.840000000000003"/>
    <n v="289.48"/>
    <n v="164.20000000000002"/>
    <n v="125.28"/>
    <n v="0.43277601215973466"/>
    <n v="2026"/>
    <s v="Q2"/>
    <n v="6"/>
    <x v="5"/>
  </r>
  <r>
    <n v="2780"/>
    <d v="2026-06-18T00:00:00"/>
    <n v="2026"/>
    <x v="1"/>
    <n v="6"/>
    <s v="Jun"/>
    <x v="2"/>
    <x v="3"/>
    <x v="0"/>
    <s v="New"/>
    <x v="4"/>
    <s v="Recovery Roller"/>
    <n v="2"/>
    <n v="35.61"/>
    <n v="0.15"/>
    <n v="13.96"/>
    <n v="60.536999999999999"/>
    <n v="27.92"/>
    <n v="32.616999999999997"/>
    <n v="0.53879445628293432"/>
    <n v="2026"/>
    <s v="Q2"/>
    <n v="6"/>
    <x v="5"/>
  </r>
  <r>
    <n v="3209"/>
    <d v="2026-06-18T00:00:00"/>
    <n v="2026"/>
    <x v="1"/>
    <n v="6"/>
    <s v="Jun"/>
    <x v="3"/>
    <x v="13"/>
    <x v="0"/>
    <s v="Returning"/>
    <x v="2"/>
    <s v="Carry-On Duffel"/>
    <n v="2"/>
    <n v="133.12"/>
    <n v="0"/>
    <n v="67.02"/>
    <n v="266.24"/>
    <n v="134.04"/>
    <n v="132.20000000000002"/>
    <n v="0.4965444711538462"/>
    <n v="2026"/>
    <s v="Q2"/>
    <n v="6"/>
    <x v="5"/>
  </r>
  <r>
    <n v="3414"/>
    <d v="2026-06-18T00:00:00"/>
    <n v="2026"/>
    <x v="1"/>
    <n v="6"/>
    <s v="Jun"/>
    <x v="0"/>
    <x v="15"/>
    <x v="3"/>
    <s v="Returning"/>
    <x v="0"/>
    <s v="Trail Bike Light"/>
    <n v="1"/>
    <n v="51.23"/>
    <n v="0.05"/>
    <n v="23.12"/>
    <n v="48.668499999999995"/>
    <n v="23.12"/>
    <n v="25.548499999999994"/>
    <n v="0.5249494025909982"/>
    <n v="2026"/>
    <s v="Q2"/>
    <n v="6"/>
    <x v="5"/>
  </r>
  <r>
    <n v="3846"/>
    <d v="2026-06-18T00:00:00"/>
    <n v="2026"/>
    <x v="1"/>
    <n v="6"/>
    <s v="Jun"/>
    <x v="1"/>
    <x v="12"/>
    <x v="0"/>
    <s v="Business"/>
    <x v="1"/>
    <s v="Hiking Daypack 20L"/>
    <n v="1"/>
    <n v="93.5"/>
    <n v="0"/>
    <n v="46.63"/>
    <n v="93.5"/>
    <n v="46.63"/>
    <n v="46.87"/>
    <n v="0.50128342245989299"/>
    <n v="2026"/>
    <s v="Q2"/>
    <n v="6"/>
    <x v="5"/>
  </r>
  <r>
    <n v="4120"/>
    <d v="2026-06-18T00:00:00"/>
    <n v="2026"/>
    <x v="1"/>
    <n v="6"/>
    <s v="Jun"/>
    <x v="3"/>
    <x v="4"/>
    <x v="2"/>
    <s v="Returning"/>
    <x v="4"/>
    <s v="Resistance Band Set"/>
    <n v="3"/>
    <n v="41.16"/>
    <n v="0"/>
    <n v="14.79"/>
    <n v="123.47999999999999"/>
    <n v="44.37"/>
    <n v="79.109999999999985"/>
    <n v="0.64067055393586003"/>
    <n v="2026"/>
    <s v="Q2"/>
    <n v="6"/>
    <x v="5"/>
  </r>
  <r>
    <n v="4217"/>
    <d v="2026-06-18T00:00:00"/>
    <n v="2026"/>
    <x v="1"/>
    <n v="6"/>
    <s v="Jun"/>
    <x v="1"/>
    <x v="12"/>
    <x v="3"/>
    <s v="New"/>
    <x v="4"/>
    <s v="Resistance Band Set"/>
    <n v="1"/>
    <n v="39.74"/>
    <n v="0.05"/>
    <n v="14.39"/>
    <n v="37.753"/>
    <n v="14.39"/>
    <n v="23.363"/>
    <n v="0.6188382380208195"/>
    <n v="2026"/>
    <s v="Q2"/>
    <n v="6"/>
    <x v="5"/>
  </r>
  <r>
    <n v="4786"/>
    <d v="2026-06-18T00:00:00"/>
    <n v="2026"/>
    <x v="1"/>
    <n v="6"/>
    <s v="Jun"/>
    <x v="3"/>
    <x v="7"/>
    <x v="0"/>
    <s v="Returning"/>
    <x v="2"/>
    <s v="Packing Cube Set"/>
    <n v="3"/>
    <n v="46.79"/>
    <n v="0.1"/>
    <n v="18.25"/>
    <n v="126.33300000000001"/>
    <n v="54.75"/>
    <n v="71.583000000000013"/>
    <n v="0.56662154781411034"/>
    <n v="2026"/>
    <s v="Q2"/>
    <n v="6"/>
    <x v="5"/>
  </r>
  <r>
    <n v="23"/>
    <d v="2026-06-19T00:00:00"/>
    <n v="2026"/>
    <x v="1"/>
    <n v="6"/>
    <s v="Jun"/>
    <x v="3"/>
    <x v="13"/>
    <x v="1"/>
    <s v="Business"/>
    <x v="1"/>
    <s v="Hiking Daypack 20L"/>
    <n v="4"/>
    <n v="91.74"/>
    <n v="0.2"/>
    <n v="44.74"/>
    <n v="293.56799999999998"/>
    <n v="178.96"/>
    <n v="114.60799999999998"/>
    <n v="0.39039677349029861"/>
    <n v="2026"/>
    <s v="Q2"/>
    <n v="6"/>
    <x v="5"/>
  </r>
  <r>
    <n v="99"/>
    <d v="2026-06-19T00:00:00"/>
    <n v="2026"/>
    <x v="1"/>
    <n v="6"/>
    <s v="Jun"/>
    <x v="3"/>
    <x v="13"/>
    <x v="0"/>
    <s v="New"/>
    <x v="4"/>
    <s v="Recovery Roller"/>
    <n v="1"/>
    <n v="36.28"/>
    <n v="0.1"/>
    <n v="13.8"/>
    <n v="32.652000000000001"/>
    <n v="13.8"/>
    <n v="18.852"/>
    <n v="0.5773612642410878"/>
    <n v="2026"/>
    <s v="Q2"/>
    <n v="6"/>
    <x v="5"/>
  </r>
  <r>
    <n v="269"/>
    <d v="2026-06-19T00:00:00"/>
    <n v="2026"/>
    <x v="1"/>
    <n v="6"/>
    <s v="Jun"/>
    <x v="3"/>
    <x v="13"/>
    <x v="1"/>
    <s v="Returning"/>
    <x v="1"/>
    <s v="Trekking Poles"/>
    <n v="3"/>
    <n v="73.02"/>
    <n v="0.1"/>
    <n v="32.69"/>
    <n v="197.154"/>
    <n v="98.07"/>
    <n v="99.084000000000003"/>
    <n v="0.50257159377948202"/>
    <n v="2026"/>
    <s v="Q2"/>
    <n v="6"/>
    <x v="5"/>
  </r>
  <r>
    <n v="1772"/>
    <d v="2026-06-19T00:00:00"/>
    <n v="2026"/>
    <x v="1"/>
    <n v="6"/>
    <s v="Jun"/>
    <x v="3"/>
    <x v="4"/>
    <x v="0"/>
    <s v="New"/>
    <x v="1"/>
    <s v="Summit Backpack 45L"/>
    <n v="4"/>
    <n v="153.38"/>
    <n v="0"/>
    <n v="76.92"/>
    <n v="613.52"/>
    <n v="307.68"/>
    <n v="305.83999999999997"/>
    <n v="0.49850045638283996"/>
    <n v="2026"/>
    <s v="Q2"/>
    <n v="6"/>
    <x v="5"/>
  </r>
  <r>
    <n v="1906"/>
    <d v="2026-06-19T00:00:00"/>
    <n v="2026"/>
    <x v="1"/>
    <n v="6"/>
    <s v="Jun"/>
    <x v="3"/>
    <x v="8"/>
    <x v="3"/>
    <s v="Returning"/>
    <x v="3"/>
    <s v="Compact Sleeping Bag"/>
    <n v="2"/>
    <n v="125.5"/>
    <n v="0"/>
    <n v="61.67"/>
    <n v="251"/>
    <n v="123.34"/>
    <n v="127.66"/>
    <n v="0.50860557768924297"/>
    <n v="2026"/>
    <s v="Q2"/>
    <n v="6"/>
    <x v="5"/>
  </r>
  <r>
    <n v="2473"/>
    <d v="2026-06-19T00:00:00"/>
    <n v="2026"/>
    <x v="1"/>
    <n v="6"/>
    <s v="Jun"/>
    <x v="0"/>
    <x v="0"/>
    <x v="1"/>
    <s v="Returning"/>
    <x v="0"/>
    <s v="Commuter Helmet"/>
    <n v="3"/>
    <n v="80.75"/>
    <n v="0.15"/>
    <n v="42.81"/>
    <n v="205.91249999999999"/>
    <n v="128.43"/>
    <n v="77.482499999999987"/>
    <n v="0.37628847204516475"/>
    <n v="2026"/>
    <s v="Q2"/>
    <n v="6"/>
    <x v="5"/>
  </r>
  <r>
    <n v="2549"/>
    <d v="2026-06-19T00:00:00"/>
    <n v="2026"/>
    <x v="1"/>
    <n v="6"/>
    <s v="Jun"/>
    <x v="3"/>
    <x v="13"/>
    <x v="1"/>
    <s v="Returning"/>
    <x v="4"/>
    <s v="Recovery Roller"/>
    <n v="8"/>
    <n v="36.15"/>
    <n v="0.05"/>
    <n v="13.55"/>
    <n v="274.73999999999995"/>
    <n v="108.4"/>
    <n v="166.33999999999995"/>
    <n v="0.60544514814005956"/>
    <n v="2026"/>
    <s v="Q2"/>
    <n v="6"/>
    <x v="5"/>
  </r>
  <r>
    <n v="3341"/>
    <d v="2026-06-19T00:00:00"/>
    <n v="2026"/>
    <x v="1"/>
    <n v="6"/>
    <s v="Jun"/>
    <x v="0"/>
    <x v="15"/>
    <x v="0"/>
    <s v="New"/>
    <x v="1"/>
    <s v="Trail Boots"/>
    <n v="2"/>
    <n v="143.1"/>
    <n v="0"/>
    <n v="78.11"/>
    <n v="286.2"/>
    <n v="156.22"/>
    <n v="129.97999999999999"/>
    <n v="0.45415793151642209"/>
    <n v="2026"/>
    <s v="Q2"/>
    <n v="6"/>
    <x v="5"/>
  </r>
  <r>
    <n v="3351"/>
    <d v="2026-06-19T00:00:00"/>
    <n v="2026"/>
    <x v="1"/>
    <n v="6"/>
    <s v="Jun"/>
    <x v="1"/>
    <x v="1"/>
    <x v="3"/>
    <s v="New"/>
    <x v="3"/>
    <s v="Compact Sleeping Bag"/>
    <n v="4"/>
    <n v="123.89"/>
    <n v="0"/>
    <n v="59.42"/>
    <n v="495.56"/>
    <n v="237.68"/>
    <n v="257.88"/>
    <n v="0.5203809831301961"/>
    <n v="2026"/>
    <s v="Q2"/>
    <n v="6"/>
    <x v="5"/>
  </r>
  <r>
    <n v="3366"/>
    <d v="2026-06-19T00:00:00"/>
    <n v="2026"/>
    <x v="1"/>
    <n v="6"/>
    <s v="Jun"/>
    <x v="1"/>
    <x v="11"/>
    <x v="0"/>
    <s v="Business"/>
    <x v="2"/>
    <s v="Carry-On Duffel"/>
    <n v="1"/>
    <n v="135.41999999999999"/>
    <n v="0.05"/>
    <n v="68.180000000000007"/>
    <n v="128.64899999999997"/>
    <n v="68.180000000000007"/>
    <n v="60.468999999999966"/>
    <n v="0.47003085915941811"/>
    <n v="2026"/>
    <s v="Q2"/>
    <n v="6"/>
    <x v="5"/>
  </r>
  <r>
    <n v="3691"/>
    <d v="2026-06-19T00:00:00"/>
    <n v="2026"/>
    <x v="1"/>
    <n v="6"/>
    <s v="Jun"/>
    <x v="1"/>
    <x v="6"/>
    <x v="2"/>
    <s v="Returning"/>
    <x v="1"/>
    <s v="Hiking Daypack 20L"/>
    <n v="1"/>
    <n v="93.48"/>
    <n v="0.05"/>
    <n v="44.31"/>
    <n v="88.805999999999997"/>
    <n v="44.31"/>
    <n v="44.495999999999995"/>
    <n v="0.50104722653874734"/>
    <n v="2026"/>
    <s v="Q2"/>
    <n v="6"/>
    <x v="5"/>
  </r>
  <r>
    <n v="3909"/>
    <d v="2026-06-19T00:00:00"/>
    <n v="2026"/>
    <x v="1"/>
    <n v="6"/>
    <s v="Jun"/>
    <x v="1"/>
    <x v="1"/>
    <x v="3"/>
    <s v="Returning"/>
    <x v="1"/>
    <s v="Summit Backpack 45L"/>
    <n v="1"/>
    <n v="156.05000000000001"/>
    <n v="0.05"/>
    <n v="81.28"/>
    <n v="148.2475"/>
    <n v="81.28"/>
    <n v="66.967500000000001"/>
    <n v="0.45172768512116562"/>
    <n v="2026"/>
    <s v="Q2"/>
    <n v="6"/>
    <x v="5"/>
  </r>
  <r>
    <n v="4862"/>
    <d v="2026-06-19T00:00:00"/>
    <n v="2026"/>
    <x v="1"/>
    <n v="6"/>
    <s v="Jun"/>
    <x v="1"/>
    <x v="6"/>
    <x v="0"/>
    <s v="Returning"/>
    <x v="4"/>
    <s v="Recovery Roller"/>
    <n v="1"/>
    <n v="36.74"/>
    <n v="0"/>
    <n v="14.15"/>
    <n v="36.74"/>
    <n v="14.15"/>
    <n v="22.590000000000003"/>
    <n v="0.61486118671747425"/>
    <n v="2026"/>
    <s v="Q2"/>
    <n v="6"/>
    <x v="5"/>
  </r>
  <r>
    <n v="5096"/>
    <d v="2026-06-19T00:00:00"/>
    <n v="2026"/>
    <x v="1"/>
    <n v="6"/>
    <s v="Jun"/>
    <x v="0"/>
    <x v="15"/>
    <x v="0"/>
    <s v="Returning"/>
    <x v="3"/>
    <s v="Trail Tent 2P"/>
    <n v="2"/>
    <n v="199.28"/>
    <n v="0"/>
    <n v="102.85"/>
    <n v="398.56"/>
    <n v="205.7"/>
    <n v="192.86"/>
    <n v="0.48389201124046571"/>
    <n v="2026"/>
    <s v="Q2"/>
    <n v="6"/>
    <x v="5"/>
  </r>
  <r>
    <n v="5112"/>
    <d v="2026-06-19T00:00:00"/>
    <n v="2026"/>
    <x v="1"/>
    <n v="6"/>
    <s v="Jun"/>
    <x v="0"/>
    <x v="0"/>
    <x v="3"/>
    <s v="Returning"/>
    <x v="4"/>
    <s v="Recovery Roller"/>
    <n v="2"/>
    <n v="37.04"/>
    <n v="0.05"/>
    <n v="13.76"/>
    <n v="70.375999999999991"/>
    <n v="27.52"/>
    <n v="42.855999999999995"/>
    <n v="0.60895759918153913"/>
    <n v="2026"/>
    <s v="Q2"/>
    <n v="6"/>
    <x v="5"/>
  </r>
  <r>
    <n v="501"/>
    <d v="2026-06-20T00:00:00"/>
    <n v="2026"/>
    <x v="1"/>
    <n v="6"/>
    <s v="Jun"/>
    <x v="3"/>
    <x v="4"/>
    <x v="0"/>
    <s v="New"/>
    <x v="3"/>
    <s v="Portable Camp Stove"/>
    <n v="2"/>
    <n v="80.95"/>
    <n v="0.1"/>
    <n v="39.44"/>
    <n v="145.71"/>
    <n v="78.88"/>
    <n v="66.830000000000013"/>
    <n v="0.45865074462974409"/>
    <n v="2026"/>
    <s v="Q2"/>
    <n v="6"/>
    <x v="5"/>
  </r>
  <r>
    <n v="540"/>
    <d v="2026-06-20T00:00:00"/>
    <n v="2026"/>
    <x v="1"/>
    <n v="6"/>
    <s v="Jun"/>
    <x v="0"/>
    <x v="9"/>
    <x v="3"/>
    <s v="Returning"/>
    <x v="1"/>
    <s v="Summit Backpack 45L"/>
    <n v="1"/>
    <n v="151.46"/>
    <n v="0.05"/>
    <n v="77.98"/>
    <n v="143.887"/>
    <n v="77.98"/>
    <n v="65.906999999999996"/>
    <n v="0.45804693961233467"/>
    <n v="2026"/>
    <s v="Q2"/>
    <n v="6"/>
    <x v="5"/>
  </r>
  <r>
    <n v="2255"/>
    <d v="2026-06-20T00:00:00"/>
    <n v="2026"/>
    <x v="1"/>
    <n v="6"/>
    <s v="Jun"/>
    <x v="0"/>
    <x v="9"/>
    <x v="0"/>
    <s v="Business"/>
    <x v="1"/>
    <s v="Hiking Daypack 20L"/>
    <n v="5"/>
    <n v="90.1"/>
    <n v="0"/>
    <n v="44.32"/>
    <n v="450.5"/>
    <n v="221.6"/>
    <n v="228.9"/>
    <n v="0.50810210876803552"/>
    <n v="2026"/>
    <s v="Q2"/>
    <n v="6"/>
    <x v="5"/>
  </r>
  <r>
    <n v="3126"/>
    <d v="2026-06-20T00:00:00"/>
    <n v="2026"/>
    <x v="1"/>
    <n v="6"/>
    <s v="Jun"/>
    <x v="0"/>
    <x v="0"/>
    <x v="3"/>
    <s v="Business"/>
    <x v="1"/>
    <s v="Summit Backpack 45L"/>
    <n v="1"/>
    <n v="155.69"/>
    <n v="0.1"/>
    <n v="79.42"/>
    <n v="140.12100000000001"/>
    <n v="79.42"/>
    <n v="60.701000000000008"/>
    <n v="0.43320415926235184"/>
    <n v="2026"/>
    <s v="Q2"/>
    <n v="6"/>
    <x v="5"/>
  </r>
  <r>
    <n v="3223"/>
    <d v="2026-06-20T00:00:00"/>
    <n v="2026"/>
    <x v="1"/>
    <n v="6"/>
    <s v="Jun"/>
    <x v="1"/>
    <x v="14"/>
    <x v="2"/>
    <s v="Returning"/>
    <x v="4"/>
    <s v="Training Mat"/>
    <n v="1"/>
    <n v="50.11"/>
    <n v="0.05"/>
    <n v="21.38"/>
    <n v="47.604499999999994"/>
    <n v="21.38"/>
    <n v="26.224499999999995"/>
    <n v="0.55088279469377888"/>
    <n v="2026"/>
    <s v="Q2"/>
    <n v="6"/>
    <x v="5"/>
  </r>
  <r>
    <n v="3260"/>
    <d v="2026-06-20T00:00:00"/>
    <n v="2026"/>
    <x v="1"/>
    <n v="6"/>
    <s v="Jun"/>
    <x v="2"/>
    <x v="2"/>
    <x v="2"/>
    <s v="Returning"/>
    <x v="1"/>
    <s v="Trail Boots"/>
    <n v="1"/>
    <n v="142.55000000000001"/>
    <n v="0.1"/>
    <n v="79.709999999999994"/>
    <n v="128.29500000000002"/>
    <n v="79.709999999999994"/>
    <n v="48.585000000000022"/>
    <n v="0.37869753302934656"/>
    <n v="2026"/>
    <s v="Q2"/>
    <n v="6"/>
    <x v="5"/>
  </r>
  <r>
    <n v="3404"/>
    <d v="2026-06-20T00:00:00"/>
    <n v="2026"/>
    <x v="1"/>
    <n v="6"/>
    <s v="Jun"/>
    <x v="3"/>
    <x v="8"/>
    <x v="0"/>
    <s v="New"/>
    <x v="3"/>
    <s v="Trail Tent 2P"/>
    <n v="3"/>
    <n v="191.11"/>
    <n v="0.05"/>
    <n v="102.82"/>
    <n v="544.6635"/>
    <n v="308.45999999999998"/>
    <n v="236.20350000000002"/>
    <n v="0.43366867800026992"/>
    <n v="2026"/>
    <s v="Q2"/>
    <n v="6"/>
    <x v="5"/>
  </r>
  <r>
    <n v="4267"/>
    <d v="2026-06-20T00:00:00"/>
    <n v="2026"/>
    <x v="1"/>
    <n v="6"/>
    <s v="Jun"/>
    <x v="3"/>
    <x v="13"/>
    <x v="1"/>
    <s v="Business"/>
    <x v="0"/>
    <s v="Compact Repair Kit"/>
    <n v="6"/>
    <n v="40.229999999999997"/>
    <n v="0.15"/>
    <n v="17.079999999999998"/>
    <n v="205.173"/>
    <n v="102.47999999999999"/>
    <n v="102.69300000000001"/>
    <n v="0.50051907414718322"/>
    <n v="2026"/>
    <s v="Q2"/>
    <n v="6"/>
    <x v="5"/>
  </r>
  <r>
    <n v="5082"/>
    <d v="2026-06-20T00:00:00"/>
    <n v="2026"/>
    <x v="1"/>
    <n v="6"/>
    <s v="Jun"/>
    <x v="1"/>
    <x v="11"/>
    <x v="0"/>
    <s v="Business"/>
    <x v="0"/>
    <s v="Commuter Helmet"/>
    <n v="2"/>
    <n v="81.489999999999995"/>
    <n v="0"/>
    <n v="42.15"/>
    <n v="162.97999999999999"/>
    <n v="84.3"/>
    <n v="78.679999999999993"/>
    <n v="0.48275862068965514"/>
    <n v="2026"/>
    <s v="Q2"/>
    <n v="6"/>
    <x v="5"/>
  </r>
  <r>
    <n v="5108"/>
    <d v="2026-06-20T00:00:00"/>
    <n v="2026"/>
    <x v="1"/>
    <n v="6"/>
    <s v="Jun"/>
    <x v="1"/>
    <x v="6"/>
    <x v="1"/>
    <s v="Business"/>
    <x v="2"/>
    <s v="Travel Backpack 35L"/>
    <n v="8"/>
    <n v="162.71"/>
    <n v="0.2"/>
    <n v="85.27"/>
    <n v="1041.3440000000001"/>
    <n v="682.16"/>
    <n v="359.18400000000008"/>
    <n v="0.34492348349824847"/>
    <n v="2026"/>
    <s v="Q2"/>
    <n v="6"/>
    <x v="5"/>
  </r>
  <r>
    <n v="1105"/>
    <d v="2026-06-21T00:00:00"/>
    <n v="2026"/>
    <x v="1"/>
    <n v="6"/>
    <s v="Jun"/>
    <x v="2"/>
    <x v="5"/>
    <x v="3"/>
    <s v="Returning"/>
    <x v="2"/>
    <s v="Insulated Bottle"/>
    <n v="1"/>
    <n v="36.479999999999997"/>
    <n v="0.1"/>
    <n v="13.9"/>
    <n v="32.832000000000001"/>
    <n v="13.9"/>
    <n v="18.932000000000002"/>
    <n v="0.57663255360623789"/>
    <n v="2026"/>
    <s v="Q2"/>
    <n v="6"/>
    <x v="5"/>
  </r>
  <r>
    <n v="2757"/>
    <d v="2026-06-21T00:00:00"/>
    <n v="2026"/>
    <x v="1"/>
    <n v="6"/>
    <s v="Jun"/>
    <x v="1"/>
    <x v="6"/>
    <x v="1"/>
    <s v="Business"/>
    <x v="2"/>
    <s v="Carry-On Duffel"/>
    <n v="6"/>
    <n v="136.65"/>
    <n v="0.15"/>
    <n v="68.56"/>
    <n v="696.91500000000008"/>
    <n v="411.36"/>
    <n v="285.55500000000006"/>
    <n v="0.4097415036266977"/>
    <n v="2026"/>
    <s v="Q2"/>
    <n v="6"/>
    <x v="5"/>
  </r>
  <r>
    <n v="3325"/>
    <d v="2026-06-21T00:00:00"/>
    <n v="2026"/>
    <x v="1"/>
    <n v="6"/>
    <s v="Jun"/>
    <x v="2"/>
    <x v="2"/>
    <x v="0"/>
    <s v="New"/>
    <x v="0"/>
    <s v="Trail Bike Light"/>
    <n v="4"/>
    <n v="50.57"/>
    <n v="0"/>
    <n v="21.85"/>
    <n v="202.28"/>
    <n v="87.4"/>
    <n v="114.88"/>
    <n v="0.56792564761716435"/>
    <n v="2026"/>
    <s v="Q2"/>
    <n v="6"/>
    <x v="5"/>
  </r>
  <r>
    <n v="4070"/>
    <d v="2026-06-21T00:00:00"/>
    <n v="2026"/>
    <x v="1"/>
    <n v="6"/>
    <s v="Jun"/>
    <x v="3"/>
    <x v="8"/>
    <x v="0"/>
    <s v="New"/>
    <x v="0"/>
    <s v="Cycling Pack 12L"/>
    <n v="3"/>
    <n v="103.72"/>
    <n v="0"/>
    <n v="50.34"/>
    <n v="311.15999999999997"/>
    <n v="151.02000000000001"/>
    <n v="160.13999999999996"/>
    <n v="0.51465483995372152"/>
    <n v="2026"/>
    <s v="Q2"/>
    <n v="6"/>
    <x v="5"/>
  </r>
  <r>
    <n v="4339"/>
    <d v="2026-06-21T00:00:00"/>
    <n v="2026"/>
    <x v="1"/>
    <n v="6"/>
    <s v="Jun"/>
    <x v="2"/>
    <x v="16"/>
    <x v="3"/>
    <s v="Returning"/>
    <x v="2"/>
    <s v="Carry-On Duffel"/>
    <n v="1"/>
    <n v="132.49"/>
    <n v="0"/>
    <n v="67.09"/>
    <n v="132.49"/>
    <n v="67.09"/>
    <n v="65.400000000000006"/>
    <n v="0.49362216016303118"/>
    <n v="2026"/>
    <s v="Q2"/>
    <n v="6"/>
    <x v="5"/>
  </r>
  <r>
    <n v="731"/>
    <d v="2026-06-22T00:00:00"/>
    <n v="2026"/>
    <x v="1"/>
    <n v="6"/>
    <s v="Jun"/>
    <x v="2"/>
    <x v="3"/>
    <x v="0"/>
    <s v="New"/>
    <x v="3"/>
    <s v="Portable Camp Stove"/>
    <n v="2"/>
    <n v="80.650000000000006"/>
    <n v="0"/>
    <n v="39.18"/>
    <n v="161.30000000000001"/>
    <n v="78.36"/>
    <n v="82.940000000000012"/>
    <n v="0.51419714817110973"/>
    <n v="2026"/>
    <s v="Q2"/>
    <n v="6"/>
    <x v="5"/>
  </r>
  <r>
    <n v="1362"/>
    <d v="2026-06-22T00:00:00"/>
    <n v="2026"/>
    <x v="1"/>
    <n v="6"/>
    <s v="Jun"/>
    <x v="1"/>
    <x v="1"/>
    <x v="2"/>
    <s v="New"/>
    <x v="4"/>
    <s v="Recovery Roller"/>
    <n v="1"/>
    <n v="35.409999999999997"/>
    <n v="0.05"/>
    <n v="13.9"/>
    <n v="33.639499999999998"/>
    <n v="13.9"/>
    <n v="19.7395"/>
    <n v="0.58679528530447833"/>
    <n v="2026"/>
    <s v="Q2"/>
    <n v="6"/>
    <x v="5"/>
  </r>
  <r>
    <n v="1512"/>
    <d v="2026-06-22T00:00:00"/>
    <n v="2026"/>
    <x v="1"/>
    <n v="6"/>
    <s v="Jun"/>
    <x v="0"/>
    <x v="0"/>
    <x v="3"/>
    <s v="Returning"/>
    <x v="4"/>
    <s v="Resistance Band Set"/>
    <n v="3"/>
    <n v="41.01"/>
    <n v="0"/>
    <n v="14.33"/>
    <n v="123.03"/>
    <n v="42.99"/>
    <n v="80.039999999999992"/>
    <n v="0.65057303096805652"/>
    <n v="2026"/>
    <s v="Q2"/>
    <n v="6"/>
    <x v="5"/>
  </r>
  <r>
    <n v="1647"/>
    <d v="2026-06-22T00:00:00"/>
    <n v="2026"/>
    <x v="1"/>
    <n v="6"/>
    <s v="Jun"/>
    <x v="3"/>
    <x v="8"/>
    <x v="0"/>
    <s v="Business"/>
    <x v="2"/>
    <s v="Insulated Bottle"/>
    <n v="1"/>
    <n v="36.01"/>
    <n v="0"/>
    <n v="13.23"/>
    <n v="36.01"/>
    <n v="13.23"/>
    <n v="22.779999999999998"/>
    <n v="0.63260205498472644"/>
    <n v="2026"/>
    <s v="Q2"/>
    <n v="6"/>
    <x v="5"/>
  </r>
  <r>
    <n v="2358"/>
    <d v="2026-06-22T00:00:00"/>
    <n v="2026"/>
    <x v="1"/>
    <n v="6"/>
    <s v="Jun"/>
    <x v="0"/>
    <x v="0"/>
    <x v="3"/>
    <s v="Returning"/>
    <x v="4"/>
    <s v="Training Mat"/>
    <n v="2"/>
    <n v="50.21"/>
    <n v="0.05"/>
    <n v="21.74"/>
    <n v="95.399000000000001"/>
    <n v="43.48"/>
    <n v="51.919000000000004"/>
    <n v="0.54423002337550708"/>
    <n v="2026"/>
    <s v="Q2"/>
    <n v="6"/>
    <x v="5"/>
  </r>
  <r>
    <n v="2366"/>
    <d v="2026-06-22T00:00:00"/>
    <n v="2026"/>
    <x v="1"/>
    <n v="6"/>
    <s v="Jun"/>
    <x v="2"/>
    <x v="10"/>
    <x v="3"/>
    <s v="Returning"/>
    <x v="0"/>
    <s v="Cycling Pack 12L"/>
    <n v="3"/>
    <n v="100.3"/>
    <n v="0"/>
    <n v="49.26"/>
    <n v="300.89999999999998"/>
    <n v="147.78"/>
    <n v="153.11999999999998"/>
    <n v="0.5088733798604187"/>
    <n v="2026"/>
    <s v="Q2"/>
    <n v="6"/>
    <x v="5"/>
  </r>
  <r>
    <n v="3481"/>
    <d v="2026-06-22T00:00:00"/>
    <n v="2026"/>
    <x v="1"/>
    <n v="6"/>
    <s v="Jun"/>
    <x v="3"/>
    <x v="8"/>
    <x v="2"/>
    <s v="New"/>
    <x v="2"/>
    <s v="Packing Cube Set"/>
    <n v="1"/>
    <n v="47.7"/>
    <n v="0.1"/>
    <n v="18.760000000000002"/>
    <n v="42.930000000000007"/>
    <n v="18.760000000000002"/>
    <n v="24.170000000000005"/>
    <n v="0.56300955043093415"/>
    <n v="2026"/>
    <s v="Q2"/>
    <n v="6"/>
    <x v="5"/>
  </r>
  <r>
    <n v="3595"/>
    <d v="2026-06-22T00:00:00"/>
    <n v="2026"/>
    <x v="1"/>
    <n v="6"/>
    <s v="Jun"/>
    <x v="1"/>
    <x v="14"/>
    <x v="0"/>
    <s v="New"/>
    <x v="0"/>
    <s v="Compact Repair Kit"/>
    <n v="2"/>
    <n v="40.94"/>
    <n v="0.1"/>
    <n v="16.88"/>
    <n v="73.691999999999993"/>
    <n v="33.76"/>
    <n v="39.931999999999995"/>
    <n v="0.54187700157411933"/>
    <n v="2026"/>
    <s v="Q2"/>
    <n v="6"/>
    <x v="5"/>
  </r>
  <r>
    <n v="3766"/>
    <d v="2026-06-22T00:00:00"/>
    <n v="2026"/>
    <x v="1"/>
    <n v="6"/>
    <s v="Jun"/>
    <x v="3"/>
    <x v="8"/>
    <x v="2"/>
    <s v="Returning"/>
    <x v="1"/>
    <s v="Hiking Daypack 20L"/>
    <n v="1"/>
    <n v="93.78"/>
    <n v="0"/>
    <n v="46.62"/>
    <n v="93.78"/>
    <n v="46.62"/>
    <n v="47.160000000000004"/>
    <n v="0.50287907869481774"/>
    <n v="2026"/>
    <s v="Q2"/>
    <n v="6"/>
    <x v="5"/>
  </r>
  <r>
    <n v="3933"/>
    <d v="2026-06-22T00:00:00"/>
    <n v="2026"/>
    <x v="1"/>
    <n v="6"/>
    <s v="Jun"/>
    <x v="3"/>
    <x v="4"/>
    <x v="2"/>
    <s v="New"/>
    <x v="4"/>
    <s v="Training Mat"/>
    <n v="2"/>
    <n v="51.42"/>
    <n v="0"/>
    <n v="22.19"/>
    <n v="102.84"/>
    <n v="44.38"/>
    <n v="58.46"/>
    <n v="0.56845585375340335"/>
    <n v="2026"/>
    <s v="Q2"/>
    <n v="6"/>
    <x v="5"/>
  </r>
  <r>
    <n v="3951"/>
    <d v="2026-06-22T00:00:00"/>
    <n v="2026"/>
    <x v="1"/>
    <n v="6"/>
    <s v="Jun"/>
    <x v="2"/>
    <x v="2"/>
    <x v="2"/>
    <s v="New"/>
    <x v="2"/>
    <s v="Travel Backpack 35L"/>
    <n v="1"/>
    <n v="164.99"/>
    <n v="0.1"/>
    <n v="86.6"/>
    <n v="148.49100000000001"/>
    <n v="86.6"/>
    <n v="61.89100000000002"/>
    <n v="0.41679967136055396"/>
    <n v="2026"/>
    <s v="Q2"/>
    <n v="6"/>
    <x v="5"/>
  </r>
  <r>
    <n v="4078"/>
    <d v="2026-06-22T00:00:00"/>
    <n v="2026"/>
    <x v="1"/>
    <n v="6"/>
    <s v="Jun"/>
    <x v="2"/>
    <x v="5"/>
    <x v="3"/>
    <s v="Returning"/>
    <x v="1"/>
    <s v="Trail Boots"/>
    <n v="1"/>
    <n v="145.65"/>
    <n v="0"/>
    <n v="79.87"/>
    <n v="145.65"/>
    <n v="79.87"/>
    <n v="65.78"/>
    <n v="0.45163062135255749"/>
    <n v="2026"/>
    <s v="Q2"/>
    <n v="6"/>
    <x v="5"/>
  </r>
  <r>
    <n v="4182"/>
    <d v="2026-06-22T00:00:00"/>
    <n v="2026"/>
    <x v="1"/>
    <n v="6"/>
    <s v="Jun"/>
    <x v="1"/>
    <x v="11"/>
    <x v="0"/>
    <s v="New"/>
    <x v="4"/>
    <s v="Weighted Vest"/>
    <n v="4"/>
    <n v="120.94"/>
    <n v="0.05"/>
    <n v="70.84"/>
    <n v="459.57199999999995"/>
    <n v="283.36"/>
    <n v="176.21199999999993"/>
    <n v="0.38342631840059871"/>
    <n v="2026"/>
    <s v="Q2"/>
    <n v="6"/>
    <x v="5"/>
  </r>
  <r>
    <n v="323"/>
    <d v="2026-06-23T00:00:00"/>
    <n v="2026"/>
    <x v="1"/>
    <n v="6"/>
    <s v="Jun"/>
    <x v="3"/>
    <x v="13"/>
    <x v="0"/>
    <s v="Returning"/>
    <x v="2"/>
    <s v="Insulated Bottle"/>
    <n v="1"/>
    <n v="36.94"/>
    <n v="0"/>
    <n v="13.25"/>
    <n v="36.94"/>
    <n v="13.25"/>
    <n v="23.689999999999998"/>
    <n v="0.64131023280996213"/>
    <n v="2026"/>
    <s v="Q2"/>
    <n v="6"/>
    <x v="5"/>
  </r>
  <r>
    <n v="544"/>
    <d v="2026-06-23T00:00:00"/>
    <n v="2026"/>
    <x v="1"/>
    <n v="6"/>
    <s v="Jun"/>
    <x v="0"/>
    <x v="15"/>
    <x v="0"/>
    <s v="Business"/>
    <x v="1"/>
    <s v="Hiking Daypack 20L"/>
    <n v="1"/>
    <n v="90.3"/>
    <n v="0.05"/>
    <n v="45.07"/>
    <n v="85.784999999999997"/>
    <n v="45.07"/>
    <n v="40.714999999999996"/>
    <n v="0.47461677449437545"/>
    <n v="2026"/>
    <s v="Q2"/>
    <n v="6"/>
    <x v="5"/>
  </r>
  <r>
    <n v="1570"/>
    <d v="2026-06-23T00:00:00"/>
    <n v="2026"/>
    <x v="1"/>
    <n v="6"/>
    <s v="Jun"/>
    <x v="3"/>
    <x v="13"/>
    <x v="3"/>
    <s v="Returning"/>
    <x v="3"/>
    <s v="Alpine Tent 4P"/>
    <n v="1"/>
    <n v="335.05"/>
    <n v="0"/>
    <n v="191.67"/>
    <n v="335.05"/>
    <n v="191.67"/>
    <n v="143.38000000000002"/>
    <n v="0.42793612893597976"/>
    <n v="2026"/>
    <s v="Q2"/>
    <n v="6"/>
    <x v="5"/>
  </r>
  <r>
    <n v="1932"/>
    <d v="2026-06-23T00:00:00"/>
    <n v="2026"/>
    <x v="1"/>
    <n v="6"/>
    <s v="Jun"/>
    <x v="3"/>
    <x v="8"/>
    <x v="0"/>
    <s v="New"/>
    <x v="2"/>
    <s v="Insulated Bottle"/>
    <n v="1"/>
    <n v="35.9"/>
    <n v="0.05"/>
    <n v="13.81"/>
    <n v="34.104999999999997"/>
    <n v="13.81"/>
    <n v="20.294999999999995"/>
    <n v="0.59507403606509301"/>
    <n v="2026"/>
    <s v="Q2"/>
    <n v="6"/>
    <x v="5"/>
  </r>
  <r>
    <n v="4352"/>
    <d v="2026-06-23T00:00:00"/>
    <n v="2026"/>
    <x v="1"/>
    <n v="6"/>
    <s v="Jun"/>
    <x v="3"/>
    <x v="13"/>
    <x v="0"/>
    <s v="Returning"/>
    <x v="0"/>
    <s v="Trail Bike Light"/>
    <n v="6"/>
    <n v="51.34"/>
    <n v="0.1"/>
    <n v="22.47"/>
    <n v="277.23600000000005"/>
    <n v="134.82"/>
    <n v="142.41600000000005"/>
    <n v="0.51369951954291659"/>
    <n v="2026"/>
    <s v="Q2"/>
    <n v="6"/>
    <x v="5"/>
  </r>
  <r>
    <n v="4561"/>
    <d v="2026-06-23T00:00:00"/>
    <n v="2026"/>
    <x v="1"/>
    <n v="6"/>
    <s v="Jun"/>
    <x v="0"/>
    <x v="0"/>
    <x v="2"/>
    <s v="Returning"/>
    <x v="1"/>
    <s v="Summit Backpack 45L"/>
    <n v="1"/>
    <n v="157.91"/>
    <n v="0"/>
    <n v="77.12"/>
    <n v="157.91"/>
    <n v="77.12"/>
    <n v="80.789999999999992"/>
    <n v="0.51162054334747642"/>
    <n v="2026"/>
    <s v="Q2"/>
    <n v="6"/>
    <x v="5"/>
  </r>
  <r>
    <n v="4741"/>
    <d v="2026-06-23T00:00:00"/>
    <n v="2026"/>
    <x v="1"/>
    <n v="6"/>
    <s v="Jun"/>
    <x v="3"/>
    <x v="13"/>
    <x v="0"/>
    <s v="New"/>
    <x v="0"/>
    <s v="Compact Repair Kit"/>
    <n v="3"/>
    <n v="41.09"/>
    <n v="0.05"/>
    <n v="16.809999999999999"/>
    <n v="117.10650000000001"/>
    <n v="50.429999999999993"/>
    <n v="66.676500000000019"/>
    <n v="0.569366346018368"/>
    <n v="2026"/>
    <s v="Q2"/>
    <n v="6"/>
    <x v="5"/>
  </r>
  <r>
    <n v="4882"/>
    <d v="2026-06-23T00:00:00"/>
    <n v="2026"/>
    <x v="1"/>
    <n v="6"/>
    <s v="Jun"/>
    <x v="1"/>
    <x v="12"/>
    <x v="0"/>
    <s v="Returning"/>
    <x v="3"/>
    <s v="Compact Sleeping Bag"/>
    <n v="2"/>
    <n v="120.18"/>
    <n v="0.05"/>
    <n v="59.4"/>
    <n v="228.34200000000001"/>
    <n v="118.8"/>
    <n v="109.54200000000002"/>
    <n v="0.47972777675591882"/>
    <n v="2026"/>
    <s v="Q2"/>
    <n v="6"/>
    <x v="5"/>
  </r>
  <r>
    <n v="4885"/>
    <d v="2026-06-23T00:00:00"/>
    <n v="2026"/>
    <x v="1"/>
    <n v="6"/>
    <s v="Jun"/>
    <x v="3"/>
    <x v="13"/>
    <x v="3"/>
    <s v="New"/>
    <x v="3"/>
    <s v="Trail Tent 2P"/>
    <n v="1"/>
    <n v="198.1"/>
    <n v="0.1"/>
    <n v="103.46"/>
    <n v="178.29"/>
    <n v="103.46"/>
    <n v="74.83"/>
    <n v="0.41970946211228899"/>
    <n v="2026"/>
    <s v="Q2"/>
    <n v="6"/>
    <x v="5"/>
  </r>
  <r>
    <n v="4982"/>
    <d v="2026-06-23T00:00:00"/>
    <n v="2026"/>
    <x v="1"/>
    <n v="6"/>
    <s v="Jun"/>
    <x v="2"/>
    <x v="10"/>
    <x v="0"/>
    <s v="Returning"/>
    <x v="2"/>
    <s v="Insulated Bottle"/>
    <n v="1"/>
    <n v="36.700000000000003"/>
    <n v="0.15"/>
    <n v="13.59"/>
    <n v="31.195"/>
    <n v="13.59"/>
    <n v="17.605"/>
    <n v="0.56435326174066358"/>
    <n v="2026"/>
    <s v="Q2"/>
    <n v="6"/>
    <x v="5"/>
  </r>
  <r>
    <n v="40"/>
    <d v="2026-06-24T00:00:00"/>
    <n v="2026"/>
    <x v="1"/>
    <n v="6"/>
    <s v="Jun"/>
    <x v="3"/>
    <x v="7"/>
    <x v="2"/>
    <s v="New"/>
    <x v="2"/>
    <s v="Travel Backpack 35L"/>
    <n v="1"/>
    <n v="167.23"/>
    <n v="0.05"/>
    <n v="85.14"/>
    <n v="158.86849999999998"/>
    <n v="85.14"/>
    <n v="73.728499999999983"/>
    <n v="0.46408507665144438"/>
    <n v="2026"/>
    <s v="Q2"/>
    <n v="6"/>
    <x v="5"/>
  </r>
  <r>
    <n v="110"/>
    <d v="2026-06-24T00:00:00"/>
    <n v="2026"/>
    <x v="1"/>
    <n v="6"/>
    <s v="Jun"/>
    <x v="1"/>
    <x v="12"/>
    <x v="2"/>
    <s v="Business"/>
    <x v="1"/>
    <s v="Trekking Poles"/>
    <n v="2"/>
    <n v="72.97"/>
    <n v="0"/>
    <n v="31.57"/>
    <n v="145.94"/>
    <n v="63.14"/>
    <n v="82.8"/>
    <n v="0.56735644785528294"/>
    <n v="2026"/>
    <s v="Q2"/>
    <n v="6"/>
    <x v="5"/>
  </r>
  <r>
    <n v="1169"/>
    <d v="2026-06-24T00:00:00"/>
    <n v="2026"/>
    <x v="1"/>
    <n v="6"/>
    <s v="Jun"/>
    <x v="1"/>
    <x v="11"/>
    <x v="2"/>
    <s v="New"/>
    <x v="0"/>
    <s v="Commuter Helmet"/>
    <n v="3"/>
    <n v="82.91"/>
    <n v="0"/>
    <n v="42.29"/>
    <n v="248.73"/>
    <n v="126.87"/>
    <n v="121.85999999999999"/>
    <n v="0.4899288384995778"/>
    <n v="2026"/>
    <s v="Q2"/>
    <n v="6"/>
    <x v="5"/>
  </r>
  <r>
    <n v="2211"/>
    <d v="2026-06-24T00:00:00"/>
    <n v="2026"/>
    <x v="1"/>
    <n v="6"/>
    <s v="Jun"/>
    <x v="2"/>
    <x v="10"/>
    <x v="3"/>
    <s v="New"/>
    <x v="4"/>
    <s v="Resistance Band Set"/>
    <n v="2"/>
    <n v="41.25"/>
    <n v="0"/>
    <n v="14.72"/>
    <n v="82.5"/>
    <n v="29.44"/>
    <n v="53.06"/>
    <n v="0.64315151515151514"/>
    <n v="2026"/>
    <s v="Q2"/>
    <n v="6"/>
    <x v="5"/>
  </r>
  <r>
    <n v="3494"/>
    <d v="2026-06-24T00:00:00"/>
    <n v="2026"/>
    <x v="1"/>
    <n v="6"/>
    <s v="Jun"/>
    <x v="3"/>
    <x v="8"/>
    <x v="1"/>
    <s v="Business"/>
    <x v="3"/>
    <s v="Trail Tent 2P"/>
    <n v="6"/>
    <n v="194.79"/>
    <n v="0.15"/>
    <n v="106.78"/>
    <n v="993.42899999999997"/>
    <n v="640.68000000000006"/>
    <n v="352.74899999999991"/>
    <n v="0.3550822454347517"/>
    <n v="2026"/>
    <s v="Q2"/>
    <n v="6"/>
    <x v="5"/>
  </r>
  <r>
    <n v="3586"/>
    <d v="2026-06-24T00:00:00"/>
    <n v="2026"/>
    <x v="1"/>
    <n v="6"/>
    <s v="Jun"/>
    <x v="0"/>
    <x v="15"/>
    <x v="1"/>
    <s v="Business"/>
    <x v="3"/>
    <s v="Trail Tent 2P"/>
    <n v="6"/>
    <n v="193.13"/>
    <n v="0.15"/>
    <n v="106.49"/>
    <n v="984.96299999999997"/>
    <n v="638.93999999999994"/>
    <n v="346.02300000000002"/>
    <n v="0.35130558203709178"/>
    <n v="2026"/>
    <s v="Q2"/>
    <n v="6"/>
    <x v="5"/>
  </r>
  <r>
    <n v="3660"/>
    <d v="2026-06-24T00:00:00"/>
    <n v="2026"/>
    <x v="1"/>
    <n v="6"/>
    <s v="Jun"/>
    <x v="2"/>
    <x v="3"/>
    <x v="0"/>
    <s v="New"/>
    <x v="0"/>
    <s v="Commuter Helmet"/>
    <n v="1"/>
    <n v="82.7"/>
    <n v="0.05"/>
    <n v="42.16"/>
    <n v="78.564999999999998"/>
    <n v="42.16"/>
    <n v="36.405000000000001"/>
    <n v="0.46337427607713361"/>
    <n v="2026"/>
    <s v="Q2"/>
    <n v="6"/>
    <x v="5"/>
  </r>
  <r>
    <n v="4307"/>
    <d v="2026-06-24T00:00:00"/>
    <n v="2026"/>
    <x v="1"/>
    <n v="6"/>
    <s v="Jun"/>
    <x v="3"/>
    <x v="8"/>
    <x v="0"/>
    <s v="Business"/>
    <x v="0"/>
    <s v="Compact Repair Kit"/>
    <n v="1"/>
    <n v="40.33"/>
    <n v="0"/>
    <n v="16.48"/>
    <n v="40.33"/>
    <n v="16.48"/>
    <n v="23.849999999999998"/>
    <n v="0.59137118770146291"/>
    <n v="2026"/>
    <s v="Q2"/>
    <n v="6"/>
    <x v="5"/>
  </r>
  <r>
    <n v="5133"/>
    <d v="2026-06-24T00:00:00"/>
    <n v="2026"/>
    <x v="1"/>
    <n v="6"/>
    <s v="Jun"/>
    <x v="0"/>
    <x v="0"/>
    <x v="0"/>
    <s v="Business"/>
    <x v="3"/>
    <s v="Portable Camp Stove"/>
    <n v="1"/>
    <n v="81.99"/>
    <n v="0.15"/>
    <n v="40.29"/>
    <n v="69.691499999999991"/>
    <n v="40.29"/>
    <n v="29.401499999999992"/>
    <n v="0.4218807171606293"/>
    <n v="2026"/>
    <s v="Q2"/>
    <n v="6"/>
    <x v="5"/>
  </r>
  <r>
    <n v="472"/>
    <d v="2026-06-25T00:00:00"/>
    <n v="2026"/>
    <x v="1"/>
    <n v="6"/>
    <s v="Jun"/>
    <x v="1"/>
    <x v="6"/>
    <x v="2"/>
    <s v="Business"/>
    <x v="2"/>
    <s v="Packing Cube Set"/>
    <n v="3"/>
    <n v="46.29"/>
    <n v="0"/>
    <n v="18.309999999999999"/>
    <n v="138.87"/>
    <n v="54.929999999999993"/>
    <n v="83.940000000000012"/>
    <n v="0.60445020522791104"/>
    <n v="2026"/>
    <s v="Q2"/>
    <n v="6"/>
    <x v="5"/>
  </r>
  <r>
    <n v="689"/>
    <d v="2026-06-25T00:00:00"/>
    <n v="2026"/>
    <x v="1"/>
    <n v="6"/>
    <s v="Jun"/>
    <x v="3"/>
    <x v="7"/>
    <x v="0"/>
    <s v="New"/>
    <x v="0"/>
    <s v="Compact Repair Kit"/>
    <n v="1"/>
    <n v="39.729999999999997"/>
    <n v="0"/>
    <n v="16.55"/>
    <n v="39.729999999999997"/>
    <n v="16.55"/>
    <n v="23.179999999999996"/>
    <n v="0.58343820790334755"/>
    <n v="2026"/>
    <s v="Q2"/>
    <n v="6"/>
    <x v="5"/>
  </r>
  <r>
    <n v="864"/>
    <d v="2026-06-25T00:00:00"/>
    <n v="2026"/>
    <x v="1"/>
    <n v="6"/>
    <s v="Jun"/>
    <x v="3"/>
    <x v="8"/>
    <x v="0"/>
    <s v="New"/>
    <x v="2"/>
    <s v="Carry-On Duffel"/>
    <n v="4"/>
    <n v="131.02000000000001"/>
    <n v="0.05"/>
    <n v="67.42"/>
    <n v="497.87600000000003"/>
    <n v="269.68"/>
    <n v="228.19600000000003"/>
    <n v="0.45833902417469413"/>
    <n v="2026"/>
    <s v="Q2"/>
    <n v="6"/>
    <x v="5"/>
  </r>
  <r>
    <n v="1163"/>
    <d v="2026-06-25T00:00:00"/>
    <n v="2026"/>
    <x v="1"/>
    <n v="6"/>
    <s v="Jun"/>
    <x v="1"/>
    <x v="12"/>
    <x v="0"/>
    <s v="New"/>
    <x v="2"/>
    <s v="Packing Cube Set"/>
    <n v="2"/>
    <n v="46.69"/>
    <n v="0.05"/>
    <n v="18.23"/>
    <n v="88.710999999999999"/>
    <n v="36.46"/>
    <n v="52.250999999999998"/>
    <n v="0.58900249123558523"/>
    <n v="2026"/>
    <s v="Q2"/>
    <n v="6"/>
    <x v="5"/>
  </r>
  <r>
    <n v="1323"/>
    <d v="2026-06-25T00:00:00"/>
    <n v="2026"/>
    <x v="1"/>
    <n v="6"/>
    <s v="Jun"/>
    <x v="1"/>
    <x v="12"/>
    <x v="0"/>
    <s v="Returning"/>
    <x v="4"/>
    <s v="Resistance Band Set"/>
    <n v="2"/>
    <n v="39.57"/>
    <n v="0.1"/>
    <n v="14.64"/>
    <n v="71.225999999999999"/>
    <n v="29.28"/>
    <n v="41.945999999999998"/>
    <n v="0.58891416055934631"/>
    <n v="2026"/>
    <s v="Q2"/>
    <n v="6"/>
    <x v="5"/>
  </r>
  <r>
    <n v="2098"/>
    <d v="2026-06-25T00:00:00"/>
    <n v="2026"/>
    <x v="1"/>
    <n v="6"/>
    <s v="Jun"/>
    <x v="2"/>
    <x v="2"/>
    <x v="0"/>
    <s v="Returning"/>
    <x v="1"/>
    <s v="Trail Boots"/>
    <n v="1"/>
    <n v="146.46"/>
    <n v="0.15"/>
    <n v="80.760000000000005"/>
    <n v="124.491"/>
    <n v="80.760000000000005"/>
    <n v="43.730999999999995"/>
    <n v="0.35127840566787955"/>
    <n v="2026"/>
    <s v="Q2"/>
    <n v="6"/>
    <x v="5"/>
  </r>
  <r>
    <n v="2190"/>
    <d v="2026-06-25T00:00:00"/>
    <n v="2026"/>
    <x v="1"/>
    <n v="6"/>
    <s v="Jun"/>
    <x v="1"/>
    <x v="6"/>
    <x v="2"/>
    <s v="Business"/>
    <x v="0"/>
    <s v="Trail Bike Light"/>
    <n v="5"/>
    <n v="50.78"/>
    <n v="0"/>
    <n v="22.68"/>
    <n v="253.9"/>
    <n v="113.4"/>
    <n v="140.5"/>
    <n v="0.55336746750689247"/>
    <n v="2026"/>
    <s v="Q2"/>
    <n v="6"/>
    <x v="5"/>
  </r>
  <r>
    <n v="2664"/>
    <d v="2026-06-25T00:00:00"/>
    <n v="2026"/>
    <x v="1"/>
    <n v="6"/>
    <s v="Jun"/>
    <x v="2"/>
    <x v="10"/>
    <x v="3"/>
    <s v="Returning"/>
    <x v="2"/>
    <s v="Packing Cube Set"/>
    <n v="3"/>
    <n v="47.61"/>
    <n v="0"/>
    <n v="18.21"/>
    <n v="142.82999999999998"/>
    <n v="54.63"/>
    <n v="88.199999999999989"/>
    <n v="0.61751732829237549"/>
    <n v="2026"/>
    <s v="Q2"/>
    <n v="6"/>
    <x v="5"/>
  </r>
  <r>
    <n v="2992"/>
    <d v="2026-06-25T00:00:00"/>
    <n v="2026"/>
    <x v="1"/>
    <n v="6"/>
    <s v="Jun"/>
    <x v="2"/>
    <x v="16"/>
    <x v="0"/>
    <s v="New"/>
    <x v="0"/>
    <s v="Trail Bike Light"/>
    <n v="1"/>
    <n v="50.75"/>
    <n v="0.1"/>
    <n v="22.94"/>
    <n v="45.675000000000004"/>
    <n v="22.94"/>
    <n v="22.735000000000003"/>
    <n v="0.49775588396278053"/>
    <n v="2026"/>
    <s v="Q2"/>
    <n v="6"/>
    <x v="5"/>
  </r>
  <r>
    <n v="3120"/>
    <d v="2026-06-25T00:00:00"/>
    <n v="2026"/>
    <x v="1"/>
    <n v="6"/>
    <s v="Jun"/>
    <x v="2"/>
    <x v="5"/>
    <x v="3"/>
    <s v="Returning"/>
    <x v="4"/>
    <s v="Training Mat"/>
    <n v="1"/>
    <n v="50.33"/>
    <n v="0"/>
    <n v="21.66"/>
    <n v="50.33"/>
    <n v="21.66"/>
    <n v="28.669999999999998"/>
    <n v="0.56964037353467112"/>
    <n v="2026"/>
    <s v="Q2"/>
    <n v="6"/>
    <x v="5"/>
  </r>
  <r>
    <n v="189"/>
    <d v="2026-06-26T00:00:00"/>
    <n v="2026"/>
    <x v="1"/>
    <n v="6"/>
    <s v="Jun"/>
    <x v="2"/>
    <x v="10"/>
    <x v="0"/>
    <s v="Business"/>
    <x v="2"/>
    <s v="Packing Cube Set"/>
    <n v="1"/>
    <n v="47.5"/>
    <n v="0.1"/>
    <n v="18.8"/>
    <n v="42.75"/>
    <n v="18.8"/>
    <n v="23.95"/>
    <n v="0.56023391812865497"/>
    <n v="2026"/>
    <s v="Q2"/>
    <n v="6"/>
    <x v="5"/>
  </r>
  <r>
    <n v="927"/>
    <d v="2026-06-26T00:00:00"/>
    <n v="2026"/>
    <x v="1"/>
    <n v="6"/>
    <s v="Jun"/>
    <x v="2"/>
    <x v="10"/>
    <x v="3"/>
    <s v="Returning"/>
    <x v="2"/>
    <s v="Carry-On Duffel"/>
    <n v="2"/>
    <n v="130.33000000000001"/>
    <n v="0.1"/>
    <n v="67.319999999999993"/>
    <n v="234.59400000000002"/>
    <n v="134.63999999999999"/>
    <n v="99.954000000000036"/>
    <n v="0.42607227806337772"/>
    <n v="2026"/>
    <s v="Q2"/>
    <n v="6"/>
    <x v="5"/>
  </r>
  <r>
    <n v="1388"/>
    <d v="2026-06-26T00:00:00"/>
    <n v="2026"/>
    <x v="1"/>
    <n v="6"/>
    <s v="Jun"/>
    <x v="1"/>
    <x v="14"/>
    <x v="0"/>
    <s v="Returning"/>
    <x v="1"/>
    <s v="Summit Backpack 45L"/>
    <n v="3"/>
    <n v="156.76"/>
    <n v="0.05"/>
    <n v="78.63"/>
    <n v="446.76599999999996"/>
    <n v="235.89"/>
    <n v="210.87599999999998"/>
    <n v="0.47200547937846654"/>
    <n v="2026"/>
    <s v="Q2"/>
    <n v="6"/>
    <x v="5"/>
  </r>
  <r>
    <n v="3932"/>
    <d v="2026-06-26T00:00:00"/>
    <n v="2026"/>
    <x v="1"/>
    <n v="6"/>
    <s v="Jun"/>
    <x v="2"/>
    <x v="10"/>
    <x v="0"/>
    <s v="New"/>
    <x v="4"/>
    <s v="Recovery Roller"/>
    <n v="4"/>
    <n v="35.770000000000003"/>
    <n v="0"/>
    <n v="13.75"/>
    <n v="143.08000000000001"/>
    <n v="55"/>
    <n v="88.080000000000013"/>
    <n v="0.61559966452334358"/>
    <n v="2026"/>
    <s v="Q2"/>
    <n v="6"/>
    <x v="5"/>
  </r>
  <r>
    <n v="4008"/>
    <d v="2026-06-26T00:00:00"/>
    <n v="2026"/>
    <x v="1"/>
    <n v="6"/>
    <s v="Jun"/>
    <x v="1"/>
    <x v="14"/>
    <x v="0"/>
    <s v="Returning"/>
    <x v="0"/>
    <s v="Cycling Pack 12L"/>
    <n v="2"/>
    <n v="102.49"/>
    <n v="0"/>
    <n v="50.07"/>
    <n v="204.98"/>
    <n v="100.14"/>
    <n v="104.83999999999999"/>
    <n v="0.51146453312518292"/>
    <n v="2026"/>
    <s v="Q2"/>
    <n v="6"/>
    <x v="5"/>
  </r>
  <r>
    <n v="4701"/>
    <d v="2026-06-26T00:00:00"/>
    <n v="2026"/>
    <x v="1"/>
    <n v="6"/>
    <s v="Jun"/>
    <x v="0"/>
    <x v="0"/>
    <x v="1"/>
    <s v="Business"/>
    <x v="0"/>
    <s v="Commuter Helmet"/>
    <n v="8"/>
    <n v="82.47"/>
    <n v="0.15"/>
    <n v="42.58"/>
    <n v="560.79599999999994"/>
    <n v="340.64"/>
    <n v="220.15599999999995"/>
    <n v="0.39257769313618496"/>
    <n v="2026"/>
    <s v="Q2"/>
    <n v="6"/>
    <x v="5"/>
  </r>
  <r>
    <n v="4805"/>
    <d v="2026-06-26T00:00:00"/>
    <n v="2026"/>
    <x v="1"/>
    <n v="6"/>
    <s v="Jun"/>
    <x v="2"/>
    <x v="10"/>
    <x v="0"/>
    <s v="Returning"/>
    <x v="3"/>
    <s v="Compact Sleeping Bag"/>
    <n v="1"/>
    <n v="121.44"/>
    <n v="0"/>
    <n v="62.34"/>
    <n v="121.44"/>
    <n v="62.34"/>
    <n v="59.099999999999994"/>
    <n v="0.48666007905138337"/>
    <n v="2026"/>
    <s v="Q2"/>
    <n v="6"/>
    <x v="5"/>
  </r>
  <r>
    <n v="912"/>
    <d v="2026-06-27T00:00:00"/>
    <n v="2026"/>
    <x v="1"/>
    <n v="6"/>
    <s v="Jun"/>
    <x v="0"/>
    <x v="0"/>
    <x v="3"/>
    <s v="New"/>
    <x v="2"/>
    <s v="Packing Cube Set"/>
    <n v="4"/>
    <n v="46.44"/>
    <n v="0.05"/>
    <n v="18.2"/>
    <n v="176.47199999999998"/>
    <n v="72.8"/>
    <n v="103.67199999999998"/>
    <n v="0.58746996690693143"/>
    <n v="2026"/>
    <s v="Q2"/>
    <n v="6"/>
    <x v="5"/>
  </r>
  <r>
    <n v="1837"/>
    <d v="2026-06-27T00:00:00"/>
    <n v="2026"/>
    <x v="1"/>
    <n v="6"/>
    <s v="Jun"/>
    <x v="0"/>
    <x v="0"/>
    <x v="3"/>
    <s v="Business"/>
    <x v="3"/>
    <s v="Trail Tent 2P"/>
    <n v="2"/>
    <n v="194.13"/>
    <n v="0.1"/>
    <n v="106.51"/>
    <n v="349.43400000000003"/>
    <n v="213.02"/>
    <n v="136.41400000000002"/>
    <n v="0.39038559499075648"/>
    <n v="2026"/>
    <s v="Q2"/>
    <n v="6"/>
    <x v="5"/>
  </r>
  <r>
    <n v="2216"/>
    <d v="2026-06-27T00:00:00"/>
    <n v="2026"/>
    <x v="1"/>
    <n v="6"/>
    <s v="Jun"/>
    <x v="0"/>
    <x v="9"/>
    <x v="0"/>
    <s v="Business"/>
    <x v="0"/>
    <s v="Commuter Helmet"/>
    <n v="4"/>
    <n v="81.86"/>
    <n v="0.05"/>
    <n v="42.22"/>
    <n v="311.06799999999998"/>
    <n v="168.88"/>
    <n v="142.18799999999999"/>
    <n v="0.45709619761595532"/>
    <n v="2026"/>
    <s v="Q2"/>
    <n v="6"/>
    <x v="5"/>
  </r>
  <r>
    <n v="2451"/>
    <d v="2026-06-27T00:00:00"/>
    <n v="2026"/>
    <x v="1"/>
    <n v="6"/>
    <s v="Jun"/>
    <x v="0"/>
    <x v="9"/>
    <x v="1"/>
    <s v="Business"/>
    <x v="2"/>
    <s v="Travel Backpack 35L"/>
    <n v="4"/>
    <n v="162.61000000000001"/>
    <n v="0.05"/>
    <n v="88.64"/>
    <n v="617.91800000000001"/>
    <n v="354.56"/>
    <n v="263.358"/>
    <n v="0.4262021821665658"/>
    <n v="2026"/>
    <s v="Q2"/>
    <n v="6"/>
    <x v="5"/>
  </r>
  <r>
    <n v="2874"/>
    <d v="2026-06-27T00:00:00"/>
    <n v="2026"/>
    <x v="1"/>
    <n v="6"/>
    <s v="Jun"/>
    <x v="1"/>
    <x v="12"/>
    <x v="2"/>
    <s v="New"/>
    <x v="0"/>
    <s v="Compact Repair Kit"/>
    <n v="1"/>
    <n v="40.26"/>
    <n v="0"/>
    <n v="16.62"/>
    <n v="40.26"/>
    <n v="16.62"/>
    <n v="23.639999999999997"/>
    <n v="0.58718330849478384"/>
    <n v="2026"/>
    <s v="Q2"/>
    <n v="6"/>
    <x v="5"/>
  </r>
  <r>
    <n v="2885"/>
    <d v="2026-06-27T00:00:00"/>
    <n v="2026"/>
    <x v="1"/>
    <n v="6"/>
    <s v="Jun"/>
    <x v="0"/>
    <x v="0"/>
    <x v="0"/>
    <s v="Business"/>
    <x v="2"/>
    <s v="Packing Cube Set"/>
    <n v="1"/>
    <n v="47.23"/>
    <n v="0.1"/>
    <n v="17.829999999999998"/>
    <n v="42.506999999999998"/>
    <n v="17.829999999999998"/>
    <n v="24.677"/>
    <n v="0.58053967581810062"/>
    <n v="2026"/>
    <s v="Q2"/>
    <n v="6"/>
    <x v="5"/>
  </r>
  <r>
    <n v="3014"/>
    <d v="2026-06-27T00:00:00"/>
    <n v="2026"/>
    <x v="1"/>
    <n v="6"/>
    <s v="Jun"/>
    <x v="2"/>
    <x v="10"/>
    <x v="0"/>
    <s v="New"/>
    <x v="4"/>
    <s v="Training Mat"/>
    <n v="1"/>
    <n v="50.13"/>
    <n v="0.15"/>
    <n v="22.22"/>
    <n v="42.610500000000002"/>
    <n v="22.22"/>
    <n v="20.390500000000003"/>
    <n v="0.47853228664296366"/>
    <n v="2026"/>
    <s v="Q2"/>
    <n v="6"/>
    <x v="5"/>
  </r>
  <r>
    <n v="3273"/>
    <d v="2026-06-27T00:00:00"/>
    <n v="2026"/>
    <x v="1"/>
    <n v="6"/>
    <s v="Jun"/>
    <x v="2"/>
    <x v="3"/>
    <x v="0"/>
    <s v="Business"/>
    <x v="3"/>
    <s v="Alpine Tent 4P"/>
    <n v="2"/>
    <n v="345.82"/>
    <n v="0.05"/>
    <n v="196.24"/>
    <n v="657.05799999999999"/>
    <n v="392.48"/>
    <n v="264.57799999999997"/>
    <n v="0.40267069269379563"/>
    <n v="2026"/>
    <s v="Q2"/>
    <n v="6"/>
    <x v="5"/>
  </r>
  <r>
    <n v="5041"/>
    <d v="2026-06-27T00:00:00"/>
    <n v="2026"/>
    <x v="1"/>
    <n v="6"/>
    <s v="Jun"/>
    <x v="0"/>
    <x v="15"/>
    <x v="2"/>
    <s v="New"/>
    <x v="3"/>
    <s v="Compact Sleeping Bag"/>
    <n v="1"/>
    <n v="126.12"/>
    <n v="0"/>
    <n v="62.18"/>
    <n v="126.12"/>
    <n v="62.18"/>
    <n v="63.940000000000005"/>
    <n v="0.50697748176339996"/>
    <n v="2026"/>
    <s v="Q2"/>
    <n v="6"/>
    <x v="5"/>
  </r>
  <r>
    <n v="312"/>
    <d v="2026-06-28T00:00:00"/>
    <n v="2026"/>
    <x v="1"/>
    <n v="6"/>
    <s v="Jun"/>
    <x v="3"/>
    <x v="7"/>
    <x v="3"/>
    <s v="Returning"/>
    <x v="4"/>
    <s v="Recovery Roller"/>
    <n v="1"/>
    <n v="36"/>
    <n v="0"/>
    <n v="13.95"/>
    <n v="36"/>
    <n v="13.95"/>
    <n v="22.05"/>
    <n v="0.61250000000000004"/>
    <n v="2026"/>
    <s v="Q2"/>
    <n v="6"/>
    <x v="5"/>
  </r>
  <r>
    <n v="647"/>
    <d v="2026-06-28T00:00:00"/>
    <n v="2026"/>
    <x v="1"/>
    <n v="6"/>
    <s v="Jun"/>
    <x v="0"/>
    <x v="0"/>
    <x v="0"/>
    <s v="Returning"/>
    <x v="2"/>
    <s v="Travel Backpack 35L"/>
    <n v="1"/>
    <n v="162.25"/>
    <n v="0.05"/>
    <n v="89.28"/>
    <n v="154.13749999999999"/>
    <n v="89.28"/>
    <n v="64.857499999999987"/>
    <n v="0.42077690373854509"/>
    <n v="2026"/>
    <s v="Q2"/>
    <n v="6"/>
    <x v="5"/>
  </r>
  <r>
    <n v="708"/>
    <d v="2026-06-28T00:00:00"/>
    <n v="2026"/>
    <x v="1"/>
    <n v="6"/>
    <s v="Jun"/>
    <x v="1"/>
    <x v="11"/>
    <x v="0"/>
    <s v="Returning"/>
    <x v="1"/>
    <s v="Summit Backpack 45L"/>
    <n v="1"/>
    <n v="150.44"/>
    <n v="0"/>
    <n v="80.5"/>
    <n v="150.44"/>
    <n v="80.5"/>
    <n v="69.94"/>
    <n v="0.46490295134272797"/>
    <n v="2026"/>
    <s v="Q2"/>
    <n v="6"/>
    <x v="5"/>
  </r>
  <r>
    <n v="886"/>
    <d v="2026-06-28T00:00:00"/>
    <n v="2026"/>
    <x v="1"/>
    <n v="6"/>
    <s v="Jun"/>
    <x v="0"/>
    <x v="0"/>
    <x v="2"/>
    <s v="Business"/>
    <x v="3"/>
    <s v="Compact Sleeping Bag"/>
    <n v="2"/>
    <n v="126.17"/>
    <n v="0.05"/>
    <n v="61.13"/>
    <n v="239.72299999999998"/>
    <n v="122.26"/>
    <n v="117.46299999999998"/>
    <n v="0.48999470221881081"/>
    <n v="2026"/>
    <s v="Q2"/>
    <n v="6"/>
    <x v="5"/>
  </r>
  <r>
    <n v="944"/>
    <d v="2026-06-28T00:00:00"/>
    <n v="2026"/>
    <x v="1"/>
    <n v="6"/>
    <s v="Jun"/>
    <x v="3"/>
    <x v="7"/>
    <x v="3"/>
    <s v="Returning"/>
    <x v="3"/>
    <s v="Portable Camp Stove"/>
    <n v="2"/>
    <n v="83.72"/>
    <n v="0"/>
    <n v="38.96"/>
    <n v="167.44"/>
    <n v="77.92"/>
    <n v="89.52"/>
    <n v="0.53463927376970855"/>
    <n v="2026"/>
    <s v="Q2"/>
    <n v="6"/>
    <x v="5"/>
  </r>
  <r>
    <n v="1050"/>
    <d v="2026-06-28T00:00:00"/>
    <n v="2026"/>
    <x v="1"/>
    <n v="6"/>
    <s v="Jun"/>
    <x v="3"/>
    <x v="8"/>
    <x v="3"/>
    <s v="New"/>
    <x v="1"/>
    <s v="Trekking Poles"/>
    <n v="1"/>
    <n v="70.58"/>
    <n v="0"/>
    <n v="32.78"/>
    <n v="70.58"/>
    <n v="32.78"/>
    <n v="37.799999999999997"/>
    <n v="0.53556248228960046"/>
    <n v="2026"/>
    <s v="Q2"/>
    <n v="6"/>
    <x v="5"/>
  </r>
  <r>
    <n v="1677"/>
    <d v="2026-06-28T00:00:00"/>
    <n v="2026"/>
    <x v="1"/>
    <n v="6"/>
    <s v="Jun"/>
    <x v="3"/>
    <x v="13"/>
    <x v="1"/>
    <s v="Business"/>
    <x v="3"/>
    <s v="Portable Camp Stove"/>
    <n v="5"/>
    <n v="81.96"/>
    <n v="0.05"/>
    <n v="39.130000000000003"/>
    <n v="389.30999999999995"/>
    <n v="195.65"/>
    <n v="193.65999999999994"/>
    <n v="0.497444196141892"/>
    <n v="2026"/>
    <s v="Q2"/>
    <n v="6"/>
    <x v="5"/>
  </r>
  <r>
    <n v="2109"/>
    <d v="2026-06-28T00:00:00"/>
    <n v="2026"/>
    <x v="1"/>
    <n v="6"/>
    <s v="Jun"/>
    <x v="1"/>
    <x v="14"/>
    <x v="0"/>
    <s v="New"/>
    <x v="0"/>
    <s v="Compact Repair Kit"/>
    <n v="1"/>
    <n v="40.67"/>
    <n v="0"/>
    <n v="16.5"/>
    <n v="40.67"/>
    <n v="16.5"/>
    <n v="24.17"/>
    <n v="0.59429554954511932"/>
    <n v="2026"/>
    <s v="Q2"/>
    <n v="6"/>
    <x v="5"/>
  </r>
  <r>
    <n v="3688"/>
    <d v="2026-06-28T00:00:00"/>
    <n v="2026"/>
    <x v="1"/>
    <n v="6"/>
    <s v="Jun"/>
    <x v="2"/>
    <x v="16"/>
    <x v="2"/>
    <s v="New"/>
    <x v="4"/>
    <s v="Resistance Band Set"/>
    <n v="1"/>
    <n v="40.94"/>
    <n v="0"/>
    <n v="14.47"/>
    <n v="40.94"/>
    <n v="14.47"/>
    <n v="26.47"/>
    <n v="0.64655593551538837"/>
    <n v="2026"/>
    <s v="Q2"/>
    <n v="6"/>
    <x v="5"/>
  </r>
  <r>
    <n v="521"/>
    <d v="2026-06-29T00:00:00"/>
    <n v="2026"/>
    <x v="1"/>
    <n v="6"/>
    <s v="Jun"/>
    <x v="3"/>
    <x v="8"/>
    <x v="1"/>
    <s v="Business"/>
    <x v="0"/>
    <s v="Cycling Pack 12L"/>
    <n v="3"/>
    <n v="100.89"/>
    <n v="0.05"/>
    <n v="49.08"/>
    <n v="287.53649999999999"/>
    <n v="147.24"/>
    <n v="140.29649999999998"/>
    <n v="0.48792588071427451"/>
    <n v="2026"/>
    <s v="Q2"/>
    <n v="6"/>
    <x v="5"/>
  </r>
  <r>
    <n v="557"/>
    <d v="2026-06-29T00:00:00"/>
    <n v="2026"/>
    <x v="1"/>
    <n v="6"/>
    <s v="Jun"/>
    <x v="1"/>
    <x v="12"/>
    <x v="1"/>
    <s v="Business"/>
    <x v="0"/>
    <s v="Compact Repair Kit"/>
    <n v="3"/>
    <n v="39.78"/>
    <n v="0.15"/>
    <n v="16.850000000000001"/>
    <n v="101.43900000000001"/>
    <n v="50.550000000000004"/>
    <n v="50.889000000000003"/>
    <n v="0.50167095495815217"/>
    <n v="2026"/>
    <s v="Q2"/>
    <n v="6"/>
    <x v="5"/>
  </r>
  <r>
    <n v="929"/>
    <d v="2026-06-29T00:00:00"/>
    <n v="2026"/>
    <x v="1"/>
    <n v="6"/>
    <s v="Jun"/>
    <x v="0"/>
    <x v="0"/>
    <x v="0"/>
    <s v="Returning"/>
    <x v="4"/>
    <s v="Resistance Band Set"/>
    <n v="1"/>
    <n v="40.299999999999997"/>
    <n v="0.05"/>
    <n v="14.79"/>
    <n v="38.284999999999997"/>
    <n v="14.79"/>
    <n v="23.494999999999997"/>
    <n v="0.61368682251534545"/>
    <n v="2026"/>
    <s v="Q2"/>
    <n v="6"/>
    <x v="5"/>
  </r>
  <r>
    <n v="1089"/>
    <d v="2026-06-29T00:00:00"/>
    <n v="2026"/>
    <x v="1"/>
    <n v="6"/>
    <s v="Jun"/>
    <x v="1"/>
    <x v="11"/>
    <x v="2"/>
    <s v="Returning"/>
    <x v="1"/>
    <s v="Hiking Daypack 20L"/>
    <n v="1"/>
    <n v="90.91"/>
    <n v="0.05"/>
    <n v="45.9"/>
    <n v="86.364499999999992"/>
    <n v="45.9"/>
    <n v="40.464499999999994"/>
    <n v="0.46853163047316893"/>
    <n v="2026"/>
    <s v="Q2"/>
    <n v="6"/>
    <x v="5"/>
  </r>
  <r>
    <n v="1655"/>
    <d v="2026-06-29T00:00:00"/>
    <n v="2026"/>
    <x v="1"/>
    <n v="6"/>
    <s v="Jun"/>
    <x v="0"/>
    <x v="0"/>
    <x v="1"/>
    <s v="Business"/>
    <x v="2"/>
    <s v="Travel Backpack 35L"/>
    <n v="5"/>
    <n v="162.29"/>
    <n v="0.15"/>
    <n v="86.66"/>
    <n v="689.73249999999996"/>
    <n v="433.29999999999995"/>
    <n v="256.4325"/>
    <n v="0.37178543855770174"/>
    <n v="2026"/>
    <s v="Q2"/>
    <n v="6"/>
    <x v="5"/>
  </r>
  <r>
    <n v="1897"/>
    <d v="2026-06-29T00:00:00"/>
    <n v="2026"/>
    <x v="1"/>
    <n v="6"/>
    <s v="Jun"/>
    <x v="1"/>
    <x v="11"/>
    <x v="0"/>
    <s v="Business"/>
    <x v="0"/>
    <s v="Trail Bike Light"/>
    <n v="2"/>
    <n v="51.03"/>
    <n v="0"/>
    <n v="22.59"/>
    <n v="102.06"/>
    <n v="45.18"/>
    <n v="56.88"/>
    <n v="0.55731922398589062"/>
    <n v="2026"/>
    <s v="Q2"/>
    <n v="6"/>
    <x v="5"/>
  </r>
  <r>
    <n v="2417"/>
    <d v="2026-06-29T00:00:00"/>
    <n v="2026"/>
    <x v="1"/>
    <n v="6"/>
    <s v="Jun"/>
    <x v="1"/>
    <x v="12"/>
    <x v="0"/>
    <s v="Business"/>
    <x v="4"/>
    <s v="Training Mat"/>
    <n v="1"/>
    <n v="50.67"/>
    <n v="0"/>
    <n v="22.18"/>
    <n v="50.67"/>
    <n v="22.18"/>
    <n v="28.490000000000002"/>
    <n v="0.56226564041839355"/>
    <n v="2026"/>
    <s v="Q2"/>
    <n v="6"/>
    <x v="5"/>
  </r>
  <r>
    <n v="3474"/>
    <d v="2026-06-29T00:00:00"/>
    <n v="2026"/>
    <x v="1"/>
    <n v="6"/>
    <s v="Jun"/>
    <x v="3"/>
    <x v="8"/>
    <x v="1"/>
    <s v="Returning"/>
    <x v="2"/>
    <s v="Carry-On Duffel"/>
    <n v="10"/>
    <n v="130.62"/>
    <n v="0.05"/>
    <n v="67.05"/>
    <n v="1240.8899999999999"/>
    <n v="670.5"/>
    <n v="570.38999999999987"/>
    <n v="0.45966201677828006"/>
    <n v="2026"/>
    <s v="Q2"/>
    <n v="6"/>
    <x v="5"/>
  </r>
  <r>
    <n v="4079"/>
    <d v="2026-06-29T00:00:00"/>
    <n v="2026"/>
    <x v="1"/>
    <n v="6"/>
    <s v="Jun"/>
    <x v="2"/>
    <x v="5"/>
    <x v="0"/>
    <s v="New"/>
    <x v="3"/>
    <s v="Trail Tent 2P"/>
    <n v="4"/>
    <n v="194.6"/>
    <n v="0"/>
    <n v="104.64"/>
    <n v="778.4"/>
    <n v="418.56"/>
    <n v="359.84"/>
    <n v="0.46228160328879753"/>
    <n v="2026"/>
    <s v="Q2"/>
    <n v="6"/>
    <x v="5"/>
  </r>
  <r>
    <n v="45"/>
    <d v="2026-06-30T00:00:00"/>
    <n v="2026"/>
    <x v="1"/>
    <n v="6"/>
    <s v="Jun"/>
    <x v="2"/>
    <x v="2"/>
    <x v="2"/>
    <s v="New"/>
    <x v="1"/>
    <s v="Hiking Daypack 20L"/>
    <n v="1"/>
    <n v="94"/>
    <n v="0"/>
    <n v="45.62"/>
    <n v="94"/>
    <n v="45.62"/>
    <n v="48.38"/>
    <n v="0.51468085106382977"/>
    <n v="2026"/>
    <s v="Q2"/>
    <n v="6"/>
    <x v="5"/>
  </r>
  <r>
    <n v="2895"/>
    <d v="2026-06-30T00:00:00"/>
    <n v="2026"/>
    <x v="1"/>
    <n v="6"/>
    <s v="Jun"/>
    <x v="3"/>
    <x v="8"/>
    <x v="0"/>
    <s v="Returning"/>
    <x v="4"/>
    <s v="Resistance Band Set"/>
    <n v="2"/>
    <n v="40.46"/>
    <n v="0"/>
    <n v="15.15"/>
    <n v="80.92"/>
    <n v="30.3"/>
    <n v="50.620000000000005"/>
    <n v="0.62555610479485912"/>
    <n v="2026"/>
    <s v="Q2"/>
    <n v="6"/>
    <x v="5"/>
  </r>
  <r>
    <n v="5158"/>
    <d v="2026-06-30T00:00:00"/>
    <n v="2026"/>
    <x v="1"/>
    <n v="6"/>
    <s v="Jun"/>
    <x v="1"/>
    <x v="6"/>
    <x v="2"/>
    <s v="New"/>
    <x v="1"/>
    <s v="Summit Backpack 45L"/>
    <n v="1"/>
    <n v="156.11000000000001"/>
    <n v="0"/>
    <n v="79.52"/>
    <n v="156.11000000000001"/>
    <n v="79.52"/>
    <n v="76.590000000000018"/>
    <n v="0.49061559157004681"/>
    <n v="2026"/>
    <s v="Q2"/>
    <n v="6"/>
    <x v="5"/>
  </r>
  <r>
    <n v="1217"/>
    <d v="2026-07-01T00:00:00"/>
    <n v="2026"/>
    <x v="2"/>
    <n v="7"/>
    <s v="Jul"/>
    <x v="2"/>
    <x v="3"/>
    <x v="0"/>
    <s v="Returning"/>
    <x v="3"/>
    <s v="Compact Sleeping Bag"/>
    <n v="2"/>
    <n v="121.78"/>
    <n v="0.1"/>
    <n v="59.62"/>
    <n v="219.20400000000001"/>
    <n v="119.24"/>
    <n v="99.964000000000013"/>
    <n v="0.45603182423678407"/>
    <n v="2026"/>
    <s v="Q3"/>
    <n v="7"/>
    <x v="6"/>
  </r>
  <r>
    <n v="2249"/>
    <d v="2026-07-01T00:00:00"/>
    <n v="2026"/>
    <x v="2"/>
    <n v="7"/>
    <s v="Jul"/>
    <x v="0"/>
    <x v="15"/>
    <x v="3"/>
    <s v="New"/>
    <x v="4"/>
    <s v="Recovery Roller"/>
    <n v="3"/>
    <n v="36.22"/>
    <n v="0.1"/>
    <n v="13.83"/>
    <n v="97.793999999999997"/>
    <n v="41.49"/>
    <n v="56.303999999999995"/>
    <n v="0.57574084299650286"/>
    <n v="2026"/>
    <s v="Q3"/>
    <n v="7"/>
    <x v="6"/>
  </r>
  <r>
    <n v="2650"/>
    <d v="2026-07-01T00:00:00"/>
    <n v="2026"/>
    <x v="2"/>
    <n v="7"/>
    <s v="Jul"/>
    <x v="3"/>
    <x v="7"/>
    <x v="1"/>
    <s v="Business"/>
    <x v="2"/>
    <s v="Travel Backpack 35L"/>
    <n v="10"/>
    <n v="161.78"/>
    <n v="0.1"/>
    <n v="85.11"/>
    <n v="1456.02"/>
    <n v="851.1"/>
    <n v="604.91999999999996"/>
    <n v="0.4154613260806857"/>
    <n v="2026"/>
    <s v="Q3"/>
    <n v="7"/>
    <x v="6"/>
  </r>
  <r>
    <n v="3937"/>
    <d v="2026-07-01T00:00:00"/>
    <n v="2026"/>
    <x v="2"/>
    <n v="7"/>
    <s v="Jul"/>
    <x v="3"/>
    <x v="7"/>
    <x v="0"/>
    <s v="Business"/>
    <x v="3"/>
    <s v="Compact Sleeping Bag"/>
    <n v="3"/>
    <n v="126.23"/>
    <n v="0.05"/>
    <n v="61.81"/>
    <n v="359.75549999999998"/>
    <n v="185.43"/>
    <n v="174.32549999999998"/>
    <n v="0.4845666014835075"/>
    <n v="2026"/>
    <s v="Q3"/>
    <n v="7"/>
    <x v="6"/>
  </r>
  <r>
    <n v="4122"/>
    <d v="2026-07-01T00:00:00"/>
    <n v="2026"/>
    <x v="2"/>
    <n v="7"/>
    <s v="Jul"/>
    <x v="3"/>
    <x v="8"/>
    <x v="0"/>
    <s v="Returning"/>
    <x v="0"/>
    <s v="Commuter Helmet"/>
    <n v="4"/>
    <n v="79.97"/>
    <n v="0.1"/>
    <n v="43.36"/>
    <n v="287.892"/>
    <n v="173.44"/>
    <n v="114.452"/>
    <n v="0.39755185972517471"/>
    <n v="2026"/>
    <s v="Q3"/>
    <n v="7"/>
    <x v="6"/>
  </r>
  <r>
    <n v="4589"/>
    <d v="2026-07-01T00:00:00"/>
    <n v="2026"/>
    <x v="2"/>
    <n v="7"/>
    <s v="Jul"/>
    <x v="3"/>
    <x v="8"/>
    <x v="2"/>
    <s v="New"/>
    <x v="0"/>
    <s v="Cycling Pack 12L"/>
    <n v="2"/>
    <n v="102.37"/>
    <n v="0"/>
    <n v="50.25"/>
    <n v="204.74"/>
    <n v="100.5"/>
    <n v="104.24000000000001"/>
    <n v="0.50913353521539517"/>
    <n v="2026"/>
    <s v="Q3"/>
    <n v="7"/>
    <x v="6"/>
  </r>
  <r>
    <n v="4873"/>
    <d v="2026-07-01T00:00:00"/>
    <n v="2026"/>
    <x v="2"/>
    <n v="7"/>
    <s v="Jul"/>
    <x v="3"/>
    <x v="13"/>
    <x v="0"/>
    <s v="New"/>
    <x v="0"/>
    <s v="Cycling Pack 12L"/>
    <n v="1"/>
    <n v="102.13"/>
    <n v="0"/>
    <n v="49.17"/>
    <n v="102.13"/>
    <n v="49.17"/>
    <n v="52.959999999999994"/>
    <n v="0.5185547831195535"/>
    <n v="2026"/>
    <s v="Q3"/>
    <n v="7"/>
    <x v="6"/>
  </r>
  <r>
    <n v="729"/>
    <d v="2026-07-02T00:00:00"/>
    <n v="2026"/>
    <x v="2"/>
    <n v="7"/>
    <s v="Jul"/>
    <x v="2"/>
    <x v="2"/>
    <x v="0"/>
    <s v="Returning"/>
    <x v="2"/>
    <s v="Travel Backpack 35L"/>
    <n v="1"/>
    <n v="161.82"/>
    <n v="0"/>
    <n v="87.15"/>
    <n v="161.82"/>
    <n v="87.15"/>
    <n v="74.669999999999987"/>
    <n v="0.46143863552094916"/>
    <n v="2026"/>
    <s v="Q3"/>
    <n v="7"/>
    <x v="6"/>
  </r>
  <r>
    <n v="906"/>
    <d v="2026-07-02T00:00:00"/>
    <n v="2026"/>
    <x v="2"/>
    <n v="7"/>
    <s v="Jul"/>
    <x v="3"/>
    <x v="8"/>
    <x v="0"/>
    <s v="New"/>
    <x v="0"/>
    <s v="Commuter Helmet"/>
    <n v="2"/>
    <n v="83.29"/>
    <n v="0"/>
    <n v="42.45"/>
    <n v="166.58"/>
    <n v="84.9"/>
    <n v="81.680000000000007"/>
    <n v="0.49033497418657701"/>
    <n v="2026"/>
    <s v="Q3"/>
    <n v="7"/>
    <x v="6"/>
  </r>
  <r>
    <n v="1531"/>
    <d v="2026-07-02T00:00:00"/>
    <n v="2026"/>
    <x v="2"/>
    <n v="7"/>
    <s v="Jul"/>
    <x v="2"/>
    <x v="16"/>
    <x v="0"/>
    <s v="New"/>
    <x v="2"/>
    <s v="Carry-On Duffel"/>
    <n v="2"/>
    <n v="136.72999999999999"/>
    <n v="0"/>
    <n v="66.03"/>
    <n v="273.45999999999998"/>
    <n v="132.06"/>
    <n v="141.39999999999998"/>
    <n v="0.5170774519125283"/>
    <n v="2026"/>
    <s v="Q3"/>
    <n v="7"/>
    <x v="6"/>
  </r>
  <r>
    <n v="1683"/>
    <d v="2026-07-02T00:00:00"/>
    <n v="2026"/>
    <x v="2"/>
    <n v="7"/>
    <s v="Jul"/>
    <x v="2"/>
    <x v="2"/>
    <x v="3"/>
    <s v="Returning"/>
    <x v="1"/>
    <s v="Summit Backpack 45L"/>
    <n v="2"/>
    <n v="152.44"/>
    <n v="0"/>
    <n v="81.23"/>
    <n v="304.88"/>
    <n v="162.46"/>
    <n v="142.41999999999999"/>
    <n v="0.46713461033849379"/>
    <n v="2026"/>
    <s v="Q3"/>
    <n v="7"/>
    <x v="6"/>
  </r>
  <r>
    <n v="2363"/>
    <d v="2026-07-02T00:00:00"/>
    <n v="2026"/>
    <x v="2"/>
    <n v="7"/>
    <s v="Jul"/>
    <x v="3"/>
    <x v="7"/>
    <x v="0"/>
    <s v="New"/>
    <x v="1"/>
    <s v="Trekking Poles"/>
    <n v="2"/>
    <n v="71.28"/>
    <n v="0.1"/>
    <n v="32.67"/>
    <n v="128.304"/>
    <n v="65.34"/>
    <n v="62.963999999999999"/>
    <n v="0.4907407407407407"/>
    <n v="2026"/>
    <s v="Q3"/>
    <n v="7"/>
    <x v="6"/>
  </r>
  <r>
    <n v="3858"/>
    <d v="2026-07-02T00:00:00"/>
    <n v="2026"/>
    <x v="2"/>
    <n v="7"/>
    <s v="Jul"/>
    <x v="2"/>
    <x v="3"/>
    <x v="3"/>
    <s v="Returning"/>
    <x v="0"/>
    <s v="Commuter Helmet"/>
    <n v="1"/>
    <n v="80.290000000000006"/>
    <n v="0.1"/>
    <n v="43.47"/>
    <n v="72.26100000000001"/>
    <n v="43.47"/>
    <n v="28.791000000000011"/>
    <n v="0.39843068875326948"/>
    <n v="2026"/>
    <s v="Q3"/>
    <n v="7"/>
    <x v="6"/>
  </r>
  <r>
    <n v="4233"/>
    <d v="2026-07-02T00:00:00"/>
    <n v="2026"/>
    <x v="2"/>
    <n v="7"/>
    <s v="Jul"/>
    <x v="1"/>
    <x v="6"/>
    <x v="3"/>
    <s v="New"/>
    <x v="1"/>
    <s v="Trail Boots"/>
    <n v="1"/>
    <n v="142.38"/>
    <n v="0.05"/>
    <n v="77.17"/>
    <n v="135.261"/>
    <n v="77.17"/>
    <n v="58.090999999999994"/>
    <n v="0.42947338848596417"/>
    <n v="2026"/>
    <s v="Q3"/>
    <n v="7"/>
    <x v="6"/>
  </r>
  <r>
    <n v="5071"/>
    <d v="2026-07-02T00:00:00"/>
    <n v="2026"/>
    <x v="2"/>
    <n v="7"/>
    <s v="Jul"/>
    <x v="3"/>
    <x v="7"/>
    <x v="0"/>
    <s v="New"/>
    <x v="1"/>
    <s v="Hiking Daypack 20L"/>
    <n v="3"/>
    <n v="91.47"/>
    <n v="0.05"/>
    <n v="45.6"/>
    <n v="260.68949999999995"/>
    <n v="136.80000000000001"/>
    <n v="123.88949999999994"/>
    <n v="0.47523778287963253"/>
    <n v="2026"/>
    <s v="Q3"/>
    <n v="7"/>
    <x v="6"/>
  </r>
  <r>
    <n v="5174"/>
    <d v="2026-07-02T00:00:00"/>
    <n v="2026"/>
    <x v="2"/>
    <n v="7"/>
    <s v="Jul"/>
    <x v="1"/>
    <x v="11"/>
    <x v="2"/>
    <s v="New"/>
    <x v="2"/>
    <s v="Packing Cube Set"/>
    <n v="1"/>
    <n v="45.92"/>
    <n v="0.05"/>
    <n v="17.91"/>
    <n v="43.624000000000002"/>
    <n v="17.91"/>
    <n v="25.714000000000002"/>
    <n v="0.58944617641665142"/>
    <n v="2026"/>
    <s v="Q3"/>
    <n v="7"/>
    <x v="6"/>
  </r>
  <r>
    <n v="727"/>
    <d v="2026-07-03T00:00:00"/>
    <n v="2026"/>
    <x v="2"/>
    <n v="7"/>
    <s v="Jul"/>
    <x v="3"/>
    <x v="4"/>
    <x v="2"/>
    <s v="New"/>
    <x v="4"/>
    <s v="Recovery Roller"/>
    <n v="1"/>
    <n v="36.01"/>
    <n v="0"/>
    <n v="14.11"/>
    <n v="36.01"/>
    <n v="14.11"/>
    <n v="21.9"/>
    <n v="0.60816439877811723"/>
    <n v="2026"/>
    <s v="Q3"/>
    <n v="7"/>
    <x v="6"/>
  </r>
  <r>
    <n v="1546"/>
    <d v="2026-07-03T00:00:00"/>
    <n v="2026"/>
    <x v="2"/>
    <n v="7"/>
    <s v="Jul"/>
    <x v="3"/>
    <x v="13"/>
    <x v="0"/>
    <s v="Business"/>
    <x v="2"/>
    <s v="Travel Backpack 35L"/>
    <n v="1"/>
    <n v="165.8"/>
    <n v="0.1"/>
    <n v="88.32"/>
    <n v="149.22000000000003"/>
    <n v="88.32"/>
    <n v="60.900000000000034"/>
    <n v="0.40812223562525146"/>
    <n v="2026"/>
    <s v="Q3"/>
    <n v="7"/>
    <x v="6"/>
  </r>
  <r>
    <n v="3610"/>
    <d v="2026-07-03T00:00:00"/>
    <n v="2026"/>
    <x v="2"/>
    <n v="7"/>
    <s v="Jul"/>
    <x v="2"/>
    <x v="2"/>
    <x v="1"/>
    <s v="Business"/>
    <x v="4"/>
    <s v="Resistance Band Set"/>
    <n v="5"/>
    <n v="40.36"/>
    <n v="0.15"/>
    <n v="14.57"/>
    <n v="171.53"/>
    <n v="72.849999999999994"/>
    <n v="98.68"/>
    <n v="0.57529295167026184"/>
    <n v="2026"/>
    <s v="Q3"/>
    <n v="7"/>
    <x v="6"/>
  </r>
  <r>
    <n v="3931"/>
    <d v="2026-07-03T00:00:00"/>
    <n v="2026"/>
    <x v="2"/>
    <n v="7"/>
    <s v="Jul"/>
    <x v="2"/>
    <x v="16"/>
    <x v="1"/>
    <s v="Business"/>
    <x v="1"/>
    <s v="Trail Boots"/>
    <n v="12"/>
    <n v="143.77000000000001"/>
    <n v="0.1"/>
    <n v="81.680000000000007"/>
    <n v="1552.7160000000003"/>
    <n v="980.16000000000008"/>
    <n v="572.55600000000027"/>
    <n v="0.3687448316369511"/>
    <n v="2026"/>
    <s v="Q3"/>
    <n v="7"/>
    <x v="6"/>
  </r>
  <r>
    <n v="3942"/>
    <d v="2026-07-03T00:00:00"/>
    <n v="2026"/>
    <x v="2"/>
    <n v="7"/>
    <s v="Jul"/>
    <x v="1"/>
    <x v="12"/>
    <x v="0"/>
    <s v="New"/>
    <x v="1"/>
    <s v="Trekking Poles"/>
    <n v="2"/>
    <n v="70.5"/>
    <n v="0"/>
    <n v="32.51"/>
    <n v="141"/>
    <n v="65.02"/>
    <n v="75.98"/>
    <n v="0.53886524822695037"/>
    <n v="2026"/>
    <s v="Q3"/>
    <n v="7"/>
    <x v="6"/>
  </r>
  <r>
    <n v="4165"/>
    <d v="2026-07-03T00:00:00"/>
    <n v="2026"/>
    <x v="2"/>
    <n v="7"/>
    <s v="Jul"/>
    <x v="1"/>
    <x v="14"/>
    <x v="0"/>
    <s v="New"/>
    <x v="1"/>
    <s v="Summit Backpack 45L"/>
    <n v="2"/>
    <n v="152.88999999999999"/>
    <n v="0"/>
    <n v="81.34"/>
    <n v="305.77999999999997"/>
    <n v="162.68"/>
    <n v="143.09999999999997"/>
    <n v="0.46798351756164558"/>
    <n v="2026"/>
    <s v="Q3"/>
    <n v="7"/>
    <x v="6"/>
  </r>
  <r>
    <n v="1149"/>
    <d v="2026-07-04T00:00:00"/>
    <n v="2026"/>
    <x v="2"/>
    <n v="7"/>
    <s v="Jul"/>
    <x v="0"/>
    <x v="15"/>
    <x v="0"/>
    <s v="New"/>
    <x v="0"/>
    <s v="Commuter Helmet"/>
    <n v="2"/>
    <n v="81.900000000000006"/>
    <n v="0"/>
    <n v="42.61"/>
    <n v="163.80000000000001"/>
    <n v="85.22"/>
    <n v="78.580000000000013"/>
    <n v="0.47973137973137975"/>
    <n v="2026"/>
    <s v="Q3"/>
    <n v="7"/>
    <x v="6"/>
  </r>
  <r>
    <n v="1310"/>
    <d v="2026-07-04T00:00:00"/>
    <n v="2026"/>
    <x v="2"/>
    <n v="7"/>
    <s v="Jul"/>
    <x v="2"/>
    <x v="10"/>
    <x v="2"/>
    <s v="New"/>
    <x v="0"/>
    <s v="Cycling Pack 12L"/>
    <n v="1"/>
    <n v="103.58"/>
    <n v="0"/>
    <n v="51.94"/>
    <n v="103.58"/>
    <n v="51.94"/>
    <n v="51.64"/>
    <n v="0.49855184398532537"/>
    <n v="2026"/>
    <s v="Q3"/>
    <n v="7"/>
    <x v="6"/>
  </r>
  <r>
    <n v="2352"/>
    <d v="2026-07-04T00:00:00"/>
    <n v="2026"/>
    <x v="2"/>
    <n v="7"/>
    <s v="Jul"/>
    <x v="2"/>
    <x v="3"/>
    <x v="1"/>
    <s v="Returning"/>
    <x v="1"/>
    <s v="Trekking Poles"/>
    <n v="4"/>
    <n v="69.7"/>
    <n v="0.1"/>
    <n v="32.799999999999997"/>
    <n v="250.92000000000002"/>
    <n v="131.19999999999999"/>
    <n v="119.72000000000003"/>
    <n v="0.47712418300653603"/>
    <n v="2026"/>
    <s v="Q3"/>
    <n v="7"/>
    <x v="6"/>
  </r>
  <r>
    <n v="2547"/>
    <d v="2026-07-04T00:00:00"/>
    <n v="2026"/>
    <x v="2"/>
    <n v="7"/>
    <s v="Jul"/>
    <x v="1"/>
    <x v="12"/>
    <x v="0"/>
    <s v="Business"/>
    <x v="4"/>
    <s v="Resistance Band Set"/>
    <n v="1"/>
    <n v="40.549999999999997"/>
    <n v="0.05"/>
    <n v="14.44"/>
    <n v="38.522499999999994"/>
    <n v="14.44"/>
    <n v="24.082499999999996"/>
    <n v="0.62515413070283599"/>
    <n v="2026"/>
    <s v="Q3"/>
    <n v="7"/>
    <x v="6"/>
  </r>
  <r>
    <n v="2720"/>
    <d v="2026-07-04T00:00:00"/>
    <n v="2026"/>
    <x v="2"/>
    <n v="7"/>
    <s v="Jul"/>
    <x v="3"/>
    <x v="8"/>
    <x v="0"/>
    <s v="New"/>
    <x v="1"/>
    <s v="Trail Boots"/>
    <n v="2"/>
    <n v="145.88999999999999"/>
    <n v="0"/>
    <n v="80.709999999999994"/>
    <n v="291.77999999999997"/>
    <n v="161.41999999999999"/>
    <n v="130.35999999999999"/>
    <n v="0.4467749674412228"/>
    <n v="2026"/>
    <s v="Q3"/>
    <n v="7"/>
    <x v="6"/>
  </r>
  <r>
    <n v="3591"/>
    <d v="2026-07-04T00:00:00"/>
    <n v="2026"/>
    <x v="2"/>
    <n v="7"/>
    <s v="Jul"/>
    <x v="3"/>
    <x v="13"/>
    <x v="0"/>
    <s v="Returning"/>
    <x v="2"/>
    <s v="Travel Backpack 35L"/>
    <n v="1"/>
    <n v="163.25"/>
    <n v="0"/>
    <n v="89.71"/>
    <n v="163.25"/>
    <n v="89.71"/>
    <n v="73.540000000000006"/>
    <n v="0.45047473200612559"/>
    <n v="2026"/>
    <s v="Q3"/>
    <n v="7"/>
    <x v="6"/>
  </r>
  <r>
    <n v="3819"/>
    <d v="2026-07-04T00:00:00"/>
    <n v="2026"/>
    <x v="2"/>
    <n v="7"/>
    <s v="Jul"/>
    <x v="1"/>
    <x v="1"/>
    <x v="0"/>
    <s v="Returning"/>
    <x v="4"/>
    <s v="Resistance Band Set"/>
    <n v="1"/>
    <n v="40.39"/>
    <n v="0.1"/>
    <n v="14.38"/>
    <n v="36.350999999999999"/>
    <n v="14.38"/>
    <n v="21.970999999999997"/>
    <n v="0.60441253335534095"/>
    <n v="2026"/>
    <s v="Q3"/>
    <n v="7"/>
    <x v="6"/>
  </r>
  <r>
    <n v="4869"/>
    <d v="2026-07-04T00:00:00"/>
    <n v="2026"/>
    <x v="2"/>
    <n v="7"/>
    <s v="Jul"/>
    <x v="0"/>
    <x v="15"/>
    <x v="2"/>
    <s v="Returning"/>
    <x v="3"/>
    <s v="Trail Tent 2P"/>
    <n v="1"/>
    <n v="200.22"/>
    <n v="0"/>
    <n v="104.38"/>
    <n v="200.22"/>
    <n v="104.38"/>
    <n v="95.84"/>
    <n v="0.47867345919488563"/>
    <n v="2026"/>
    <s v="Q3"/>
    <n v="7"/>
    <x v="6"/>
  </r>
  <r>
    <n v="4940"/>
    <d v="2026-07-04T00:00:00"/>
    <n v="2026"/>
    <x v="2"/>
    <n v="7"/>
    <s v="Jul"/>
    <x v="1"/>
    <x v="6"/>
    <x v="0"/>
    <s v="Returning"/>
    <x v="2"/>
    <s v="Travel Backpack 35L"/>
    <n v="1"/>
    <n v="164.78"/>
    <n v="0.1"/>
    <n v="88.72"/>
    <n v="148.30199999999999"/>
    <n v="88.72"/>
    <n v="59.581999999999994"/>
    <n v="0.4017612709201494"/>
    <n v="2026"/>
    <s v="Q3"/>
    <n v="7"/>
    <x v="6"/>
  </r>
  <r>
    <n v="5164"/>
    <d v="2026-07-04T00:00:00"/>
    <n v="2026"/>
    <x v="2"/>
    <n v="7"/>
    <s v="Jul"/>
    <x v="1"/>
    <x v="14"/>
    <x v="0"/>
    <s v="Returning"/>
    <x v="1"/>
    <s v="Trail Boots"/>
    <n v="4"/>
    <n v="142.86000000000001"/>
    <n v="0"/>
    <n v="81.62"/>
    <n v="571.44000000000005"/>
    <n v="326.48"/>
    <n v="244.96000000000004"/>
    <n v="0.42867142657146862"/>
    <n v="2026"/>
    <s v="Q3"/>
    <n v="7"/>
    <x v="6"/>
  </r>
  <r>
    <n v="659"/>
    <d v="2026-07-05T00:00:00"/>
    <n v="2026"/>
    <x v="2"/>
    <n v="7"/>
    <s v="Jul"/>
    <x v="3"/>
    <x v="13"/>
    <x v="3"/>
    <s v="Business"/>
    <x v="0"/>
    <s v="Compact Repair Kit"/>
    <n v="1"/>
    <n v="41.18"/>
    <n v="0"/>
    <n v="16.25"/>
    <n v="41.18"/>
    <n v="16.25"/>
    <n v="24.93"/>
    <n v="0.6053909664885867"/>
    <n v="2026"/>
    <s v="Q3"/>
    <n v="7"/>
    <x v="6"/>
  </r>
  <r>
    <n v="969"/>
    <d v="2026-07-05T00:00:00"/>
    <n v="2026"/>
    <x v="2"/>
    <n v="7"/>
    <s v="Jul"/>
    <x v="1"/>
    <x v="11"/>
    <x v="1"/>
    <s v="Business"/>
    <x v="4"/>
    <s v="Recovery Roller"/>
    <n v="12"/>
    <n v="35.81"/>
    <n v="0.15"/>
    <n v="14.29"/>
    <n v="365.262"/>
    <n v="171.48"/>
    <n v="193.78200000000001"/>
    <n v="0.53052877112866936"/>
    <n v="2026"/>
    <s v="Q3"/>
    <n v="7"/>
    <x v="6"/>
  </r>
  <r>
    <n v="1096"/>
    <d v="2026-07-05T00:00:00"/>
    <n v="2026"/>
    <x v="2"/>
    <n v="7"/>
    <s v="Jul"/>
    <x v="1"/>
    <x v="14"/>
    <x v="2"/>
    <s v="New"/>
    <x v="3"/>
    <s v="Alpine Tent 4P"/>
    <n v="3"/>
    <n v="345.42"/>
    <n v="0"/>
    <n v="198.69"/>
    <n v="1036.26"/>
    <n v="596.06999999999994"/>
    <n v="440.19000000000005"/>
    <n v="0.42478721556366167"/>
    <n v="2026"/>
    <s v="Q3"/>
    <n v="7"/>
    <x v="6"/>
  </r>
  <r>
    <n v="1440"/>
    <d v="2026-07-05T00:00:00"/>
    <n v="2026"/>
    <x v="2"/>
    <n v="7"/>
    <s v="Jul"/>
    <x v="3"/>
    <x v="8"/>
    <x v="0"/>
    <s v="Returning"/>
    <x v="0"/>
    <s v="Cycling Pack 12L"/>
    <n v="4"/>
    <n v="101.66"/>
    <n v="0.1"/>
    <n v="51.55"/>
    <n v="365.976"/>
    <n v="206.2"/>
    <n v="159.77600000000001"/>
    <n v="0.43657507596126527"/>
    <n v="2026"/>
    <s v="Q3"/>
    <n v="7"/>
    <x v="6"/>
  </r>
  <r>
    <n v="2052"/>
    <d v="2026-07-05T00:00:00"/>
    <n v="2026"/>
    <x v="2"/>
    <n v="7"/>
    <s v="Jul"/>
    <x v="3"/>
    <x v="13"/>
    <x v="0"/>
    <s v="Business"/>
    <x v="1"/>
    <s v="Trail Boots"/>
    <n v="3"/>
    <n v="146.88999999999999"/>
    <n v="0"/>
    <n v="77.650000000000006"/>
    <n v="440.66999999999996"/>
    <n v="232.95000000000002"/>
    <n v="207.71999999999994"/>
    <n v="0.47137313636054179"/>
    <n v="2026"/>
    <s v="Q3"/>
    <n v="7"/>
    <x v="6"/>
  </r>
  <r>
    <n v="2096"/>
    <d v="2026-07-05T00:00:00"/>
    <n v="2026"/>
    <x v="2"/>
    <n v="7"/>
    <s v="Jul"/>
    <x v="3"/>
    <x v="13"/>
    <x v="3"/>
    <s v="Returning"/>
    <x v="2"/>
    <s v="Travel Backpack 35L"/>
    <n v="2"/>
    <n v="161.21"/>
    <n v="0"/>
    <n v="85.2"/>
    <n v="322.42"/>
    <n v="170.4"/>
    <n v="152.02000000000001"/>
    <n v="0.47149680540909372"/>
    <n v="2026"/>
    <s v="Q3"/>
    <n v="7"/>
    <x v="6"/>
  </r>
  <r>
    <n v="2488"/>
    <d v="2026-07-05T00:00:00"/>
    <n v="2026"/>
    <x v="2"/>
    <n v="7"/>
    <s v="Jul"/>
    <x v="3"/>
    <x v="8"/>
    <x v="2"/>
    <s v="New"/>
    <x v="1"/>
    <s v="Trekking Poles"/>
    <n v="2"/>
    <n v="71.27"/>
    <n v="0.05"/>
    <n v="32.85"/>
    <n v="135.41299999999998"/>
    <n v="65.7"/>
    <n v="69.71299999999998"/>
    <n v="0.5148176319851121"/>
    <n v="2026"/>
    <s v="Q3"/>
    <n v="7"/>
    <x v="6"/>
  </r>
  <r>
    <n v="3220"/>
    <d v="2026-07-05T00:00:00"/>
    <n v="2026"/>
    <x v="2"/>
    <n v="7"/>
    <s v="Jul"/>
    <x v="0"/>
    <x v="9"/>
    <x v="2"/>
    <s v="Returning"/>
    <x v="4"/>
    <s v="Training Mat"/>
    <n v="3"/>
    <n v="50.16"/>
    <n v="0.05"/>
    <n v="22.24"/>
    <n v="142.95599999999999"/>
    <n v="66.72"/>
    <n v="76.23599999999999"/>
    <n v="0.53328296818601528"/>
    <n v="2026"/>
    <s v="Q3"/>
    <n v="7"/>
    <x v="6"/>
  </r>
  <r>
    <n v="3711"/>
    <d v="2026-07-05T00:00:00"/>
    <n v="2026"/>
    <x v="2"/>
    <n v="7"/>
    <s v="Jul"/>
    <x v="3"/>
    <x v="4"/>
    <x v="3"/>
    <s v="New"/>
    <x v="1"/>
    <s v="Trail Boots"/>
    <n v="1"/>
    <n v="145.37"/>
    <n v="0.05"/>
    <n v="81.02"/>
    <n v="138.10149999999999"/>
    <n v="81.02"/>
    <n v="57.081499999999991"/>
    <n v="0.41333005072356199"/>
    <n v="2026"/>
    <s v="Q3"/>
    <n v="7"/>
    <x v="6"/>
  </r>
  <r>
    <n v="3823"/>
    <d v="2026-07-05T00:00:00"/>
    <n v="2026"/>
    <x v="2"/>
    <n v="7"/>
    <s v="Jul"/>
    <x v="3"/>
    <x v="7"/>
    <x v="2"/>
    <s v="New"/>
    <x v="2"/>
    <s v="Packing Cube Set"/>
    <n v="2"/>
    <n v="47.1"/>
    <n v="0"/>
    <n v="17.920000000000002"/>
    <n v="94.2"/>
    <n v="35.840000000000003"/>
    <n v="58.36"/>
    <n v="0.6195329087048832"/>
    <n v="2026"/>
    <s v="Q3"/>
    <n v="7"/>
    <x v="6"/>
  </r>
  <r>
    <n v="4058"/>
    <d v="2026-07-05T00:00:00"/>
    <n v="2026"/>
    <x v="2"/>
    <n v="7"/>
    <s v="Jul"/>
    <x v="3"/>
    <x v="13"/>
    <x v="1"/>
    <s v="Business"/>
    <x v="1"/>
    <s v="Summit Backpack 45L"/>
    <n v="5"/>
    <n v="155.09"/>
    <n v="0.1"/>
    <n v="78.52"/>
    <n v="697.90500000000009"/>
    <n v="392.59999999999997"/>
    <n v="305.30500000000012"/>
    <n v="0.43745925305020034"/>
    <n v="2026"/>
    <s v="Q3"/>
    <n v="7"/>
    <x v="6"/>
  </r>
  <r>
    <n v="4126"/>
    <d v="2026-07-05T00:00:00"/>
    <n v="2026"/>
    <x v="2"/>
    <n v="7"/>
    <s v="Jul"/>
    <x v="3"/>
    <x v="13"/>
    <x v="0"/>
    <s v="New"/>
    <x v="0"/>
    <s v="Commuter Helmet"/>
    <n v="3"/>
    <n v="82.89"/>
    <n v="0"/>
    <n v="42.31"/>
    <n v="248.67000000000002"/>
    <n v="126.93"/>
    <n v="121.74000000000001"/>
    <n v="0.48956448304982508"/>
    <n v="2026"/>
    <s v="Q3"/>
    <n v="7"/>
    <x v="6"/>
  </r>
  <r>
    <n v="5080"/>
    <d v="2026-07-05T00:00:00"/>
    <n v="2026"/>
    <x v="2"/>
    <n v="7"/>
    <s v="Jul"/>
    <x v="2"/>
    <x v="3"/>
    <x v="2"/>
    <s v="New"/>
    <x v="0"/>
    <s v="Commuter Helmet"/>
    <n v="2"/>
    <n v="80.8"/>
    <n v="0"/>
    <n v="42.21"/>
    <n v="161.6"/>
    <n v="84.42"/>
    <n v="77.179999999999993"/>
    <n v="0.47759900990099008"/>
    <n v="2026"/>
    <s v="Q3"/>
    <n v="7"/>
    <x v="6"/>
  </r>
  <r>
    <n v="923"/>
    <d v="2026-07-06T00:00:00"/>
    <n v="2026"/>
    <x v="2"/>
    <n v="7"/>
    <s v="Jul"/>
    <x v="2"/>
    <x v="5"/>
    <x v="0"/>
    <s v="New"/>
    <x v="4"/>
    <s v="Resistance Band Set"/>
    <n v="2"/>
    <n v="39.54"/>
    <n v="0.05"/>
    <n v="14.68"/>
    <n v="75.125999999999991"/>
    <n v="29.36"/>
    <n v="45.765999999999991"/>
    <n v="0.60918989431089099"/>
    <n v="2026"/>
    <s v="Q3"/>
    <n v="7"/>
    <x v="6"/>
  </r>
  <r>
    <n v="1549"/>
    <d v="2026-07-06T00:00:00"/>
    <n v="2026"/>
    <x v="2"/>
    <n v="7"/>
    <s v="Jul"/>
    <x v="2"/>
    <x v="2"/>
    <x v="0"/>
    <s v="New"/>
    <x v="4"/>
    <s v="Weighted Vest"/>
    <n v="2"/>
    <n v="121.35"/>
    <n v="0"/>
    <n v="71.06"/>
    <n v="242.7"/>
    <n v="142.12"/>
    <n v="100.57999999999998"/>
    <n v="0.41442109600329619"/>
    <n v="2026"/>
    <s v="Q3"/>
    <n v="7"/>
    <x v="6"/>
  </r>
  <r>
    <n v="1839"/>
    <d v="2026-07-06T00:00:00"/>
    <n v="2026"/>
    <x v="2"/>
    <n v="7"/>
    <s v="Jul"/>
    <x v="3"/>
    <x v="8"/>
    <x v="2"/>
    <s v="Returning"/>
    <x v="4"/>
    <s v="Resistance Band Set"/>
    <n v="1"/>
    <n v="41.37"/>
    <n v="0"/>
    <n v="15.12"/>
    <n v="41.37"/>
    <n v="15.12"/>
    <n v="26.25"/>
    <n v="0.63451776649746194"/>
    <n v="2026"/>
    <s v="Q3"/>
    <n v="7"/>
    <x v="6"/>
  </r>
  <r>
    <n v="2053"/>
    <d v="2026-07-06T00:00:00"/>
    <n v="2026"/>
    <x v="2"/>
    <n v="7"/>
    <s v="Jul"/>
    <x v="1"/>
    <x v="12"/>
    <x v="0"/>
    <s v="New"/>
    <x v="0"/>
    <s v="Commuter Helmet"/>
    <n v="5"/>
    <n v="81.63"/>
    <n v="0.05"/>
    <n v="42.36"/>
    <n v="387.74249999999995"/>
    <n v="211.8"/>
    <n v="175.94249999999994"/>
    <n v="0.45376119460724568"/>
    <n v="2026"/>
    <s v="Q3"/>
    <n v="7"/>
    <x v="6"/>
  </r>
  <r>
    <n v="2342"/>
    <d v="2026-07-06T00:00:00"/>
    <n v="2026"/>
    <x v="2"/>
    <n v="7"/>
    <s v="Jul"/>
    <x v="1"/>
    <x v="1"/>
    <x v="0"/>
    <s v="Returning"/>
    <x v="4"/>
    <s v="Recovery Roller"/>
    <n v="1"/>
    <n v="36.19"/>
    <n v="0"/>
    <n v="13.91"/>
    <n v="36.19"/>
    <n v="13.91"/>
    <n v="22.279999999999998"/>
    <n v="0.61563967946946663"/>
    <n v="2026"/>
    <s v="Q3"/>
    <n v="7"/>
    <x v="6"/>
  </r>
  <r>
    <n v="2465"/>
    <d v="2026-07-06T00:00:00"/>
    <n v="2026"/>
    <x v="2"/>
    <n v="7"/>
    <s v="Jul"/>
    <x v="1"/>
    <x v="1"/>
    <x v="3"/>
    <s v="New"/>
    <x v="1"/>
    <s v="Trail Boots"/>
    <n v="1"/>
    <n v="142.04"/>
    <n v="0"/>
    <n v="81.67"/>
    <n v="142.04"/>
    <n v="81.67"/>
    <n v="60.36999999999999"/>
    <n v="0.4250211208110391"/>
    <n v="2026"/>
    <s v="Q3"/>
    <n v="7"/>
    <x v="6"/>
  </r>
  <r>
    <n v="3990"/>
    <d v="2026-07-06T00:00:00"/>
    <n v="2026"/>
    <x v="2"/>
    <n v="7"/>
    <s v="Jul"/>
    <x v="2"/>
    <x v="5"/>
    <x v="0"/>
    <s v="Business"/>
    <x v="2"/>
    <s v="Carry-On Duffel"/>
    <n v="1"/>
    <n v="133.66999999999999"/>
    <n v="0"/>
    <n v="68.25"/>
    <n v="133.66999999999999"/>
    <n v="68.25"/>
    <n v="65.419999999999987"/>
    <n v="0.48941422907159415"/>
    <n v="2026"/>
    <s v="Q3"/>
    <n v="7"/>
    <x v="6"/>
  </r>
  <r>
    <n v="4370"/>
    <d v="2026-07-06T00:00:00"/>
    <n v="2026"/>
    <x v="2"/>
    <n v="7"/>
    <s v="Jul"/>
    <x v="2"/>
    <x v="10"/>
    <x v="0"/>
    <s v="New"/>
    <x v="2"/>
    <s v="Travel Backpack 35L"/>
    <n v="6"/>
    <n v="166.6"/>
    <n v="0"/>
    <n v="88.14"/>
    <n v="999.59999999999991"/>
    <n v="528.84"/>
    <n v="470.75999999999988"/>
    <n v="0.47094837935174061"/>
    <n v="2026"/>
    <s v="Q3"/>
    <n v="7"/>
    <x v="6"/>
  </r>
  <r>
    <n v="4856"/>
    <d v="2026-07-06T00:00:00"/>
    <n v="2026"/>
    <x v="2"/>
    <n v="7"/>
    <s v="Jul"/>
    <x v="1"/>
    <x v="12"/>
    <x v="0"/>
    <s v="Returning"/>
    <x v="0"/>
    <s v="Cycling Pack 12L"/>
    <n v="2"/>
    <n v="99.93"/>
    <n v="0.1"/>
    <n v="51.96"/>
    <n v="179.87400000000002"/>
    <n v="103.92"/>
    <n v="75.954000000000022"/>
    <n v="0.422262250241836"/>
    <n v="2026"/>
    <s v="Q3"/>
    <n v="7"/>
    <x v="6"/>
  </r>
  <r>
    <n v="337"/>
    <d v="2026-07-07T00:00:00"/>
    <n v="2026"/>
    <x v="2"/>
    <n v="7"/>
    <s v="Jul"/>
    <x v="0"/>
    <x v="15"/>
    <x v="2"/>
    <s v="Returning"/>
    <x v="0"/>
    <s v="Cycling Pack 12L"/>
    <n v="6"/>
    <n v="100.56"/>
    <n v="0"/>
    <n v="49.47"/>
    <n v="603.36"/>
    <n v="296.82"/>
    <n v="306.54000000000002"/>
    <n v="0.508054892601432"/>
    <n v="2026"/>
    <s v="Q3"/>
    <n v="7"/>
    <x v="6"/>
  </r>
  <r>
    <n v="1001"/>
    <d v="2026-07-07T00:00:00"/>
    <n v="2026"/>
    <x v="2"/>
    <n v="7"/>
    <s v="Jul"/>
    <x v="0"/>
    <x v="9"/>
    <x v="0"/>
    <s v="Returning"/>
    <x v="3"/>
    <s v="Trail Tent 2P"/>
    <n v="1"/>
    <n v="200.48"/>
    <n v="0.05"/>
    <n v="104.11"/>
    <n v="190.45599999999999"/>
    <n v="104.11"/>
    <n v="86.345999999999989"/>
    <n v="0.45336455664300412"/>
    <n v="2026"/>
    <s v="Q3"/>
    <n v="7"/>
    <x v="6"/>
  </r>
  <r>
    <n v="2424"/>
    <d v="2026-07-07T00:00:00"/>
    <n v="2026"/>
    <x v="2"/>
    <n v="7"/>
    <s v="Jul"/>
    <x v="3"/>
    <x v="8"/>
    <x v="0"/>
    <s v="New"/>
    <x v="0"/>
    <s v="Trail Bike Light"/>
    <n v="1"/>
    <n v="51.06"/>
    <n v="0.15"/>
    <n v="22.56"/>
    <n v="43.401000000000003"/>
    <n v="22.56"/>
    <n v="20.841000000000005"/>
    <n v="0.48019630884081022"/>
    <n v="2026"/>
    <s v="Q3"/>
    <n v="7"/>
    <x v="6"/>
  </r>
  <r>
    <n v="2751"/>
    <d v="2026-07-07T00:00:00"/>
    <n v="2026"/>
    <x v="2"/>
    <n v="7"/>
    <s v="Jul"/>
    <x v="0"/>
    <x v="15"/>
    <x v="2"/>
    <s v="New"/>
    <x v="4"/>
    <s v="Weighted Vest"/>
    <n v="2"/>
    <n v="125.9"/>
    <n v="0.15"/>
    <n v="70.27"/>
    <n v="214.03"/>
    <n v="140.54"/>
    <n v="73.490000000000009"/>
    <n v="0.34336307994206422"/>
    <n v="2026"/>
    <s v="Q3"/>
    <n v="7"/>
    <x v="6"/>
  </r>
  <r>
    <n v="375"/>
    <d v="2026-07-08T00:00:00"/>
    <n v="2026"/>
    <x v="2"/>
    <n v="7"/>
    <s v="Jul"/>
    <x v="1"/>
    <x v="12"/>
    <x v="2"/>
    <s v="Returning"/>
    <x v="3"/>
    <s v="Trail Tent 2P"/>
    <n v="2"/>
    <n v="192.24"/>
    <n v="0.05"/>
    <n v="103.65"/>
    <n v="365.25599999999997"/>
    <n v="207.3"/>
    <n v="157.95599999999996"/>
    <n v="0.43245285498390162"/>
    <n v="2026"/>
    <s v="Q3"/>
    <n v="7"/>
    <x v="6"/>
  </r>
  <r>
    <n v="650"/>
    <d v="2026-07-08T00:00:00"/>
    <n v="2026"/>
    <x v="2"/>
    <n v="7"/>
    <s v="Jul"/>
    <x v="0"/>
    <x v="0"/>
    <x v="0"/>
    <s v="Business"/>
    <x v="4"/>
    <s v="Resistance Band Set"/>
    <n v="2"/>
    <n v="40.79"/>
    <n v="0"/>
    <n v="14.61"/>
    <n v="81.58"/>
    <n v="29.22"/>
    <n v="52.36"/>
    <n v="0.64182397646481981"/>
    <n v="2026"/>
    <s v="Q3"/>
    <n v="7"/>
    <x v="6"/>
  </r>
  <r>
    <n v="941"/>
    <d v="2026-07-08T00:00:00"/>
    <n v="2026"/>
    <x v="2"/>
    <n v="7"/>
    <s v="Jul"/>
    <x v="0"/>
    <x v="9"/>
    <x v="2"/>
    <s v="New"/>
    <x v="3"/>
    <s v="Compact Sleeping Bag"/>
    <n v="2"/>
    <n v="125.73"/>
    <n v="0.15"/>
    <n v="61.75"/>
    <n v="213.74100000000001"/>
    <n v="123.5"/>
    <n v="90.241000000000014"/>
    <n v="0.42219789371248384"/>
    <n v="2026"/>
    <s v="Q3"/>
    <n v="7"/>
    <x v="6"/>
  </r>
  <r>
    <n v="2719"/>
    <d v="2026-07-08T00:00:00"/>
    <n v="2026"/>
    <x v="2"/>
    <n v="7"/>
    <s v="Jul"/>
    <x v="0"/>
    <x v="15"/>
    <x v="0"/>
    <s v="Business"/>
    <x v="2"/>
    <s v="Travel Backpack 35L"/>
    <n v="1"/>
    <n v="164.92"/>
    <n v="0"/>
    <n v="89.47"/>
    <n v="164.92"/>
    <n v="89.47"/>
    <n v="75.449999999999989"/>
    <n v="0.45749454280863444"/>
    <n v="2026"/>
    <s v="Q3"/>
    <n v="7"/>
    <x v="6"/>
  </r>
  <r>
    <n v="3833"/>
    <d v="2026-07-08T00:00:00"/>
    <n v="2026"/>
    <x v="2"/>
    <n v="7"/>
    <s v="Jul"/>
    <x v="1"/>
    <x v="6"/>
    <x v="2"/>
    <s v="New"/>
    <x v="0"/>
    <s v="Cycling Pack 12L"/>
    <n v="5"/>
    <n v="103.91"/>
    <n v="0"/>
    <n v="51.19"/>
    <n v="519.54999999999995"/>
    <n v="255.95"/>
    <n v="263.59999999999997"/>
    <n v="0.50736214031373306"/>
    <n v="2026"/>
    <s v="Q3"/>
    <n v="7"/>
    <x v="6"/>
  </r>
  <r>
    <n v="211"/>
    <d v="2026-07-09T00:00:00"/>
    <n v="2026"/>
    <x v="2"/>
    <n v="7"/>
    <s v="Jul"/>
    <x v="2"/>
    <x v="16"/>
    <x v="1"/>
    <s v="Business"/>
    <x v="0"/>
    <s v="Trail Bike Light"/>
    <n v="10"/>
    <n v="49.69"/>
    <n v="0.1"/>
    <n v="21.82"/>
    <n v="447.21"/>
    <n v="218.2"/>
    <n v="229.01"/>
    <n v="0.51208604458755391"/>
    <n v="2026"/>
    <s v="Q3"/>
    <n v="7"/>
    <x v="6"/>
  </r>
  <r>
    <n v="392"/>
    <d v="2026-07-09T00:00:00"/>
    <n v="2026"/>
    <x v="2"/>
    <n v="7"/>
    <s v="Jul"/>
    <x v="3"/>
    <x v="7"/>
    <x v="2"/>
    <s v="Returning"/>
    <x v="1"/>
    <s v="Hiking Daypack 20L"/>
    <n v="3"/>
    <n v="94.19"/>
    <n v="0"/>
    <n v="44.1"/>
    <n v="282.57"/>
    <n v="132.30000000000001"/>
    <n v="150.26999999999998"/>
    <n v="0.53179743072512997"/>
    <n v="2026"/>
    <s v="Q3"/>
    <n v="7"/>
    <x v="6"/>
  </r>
  <r>
    <n v="1302"/>
    <d v="2026-07-09T00:00:00"/>
    <n v="2026"/>
    <x v="2"/>
    <n v="7"/>
    <s v="Jul"/>
    <x v="1"/>
    <x v="14"/>
    <x v="2"/>
    <s v="Returning"/>
    <x v="2"/>
    <s v="Packing Cube Set"/>
    <n v="1"/>
    <n v="46.87"/>
    <n v="0"/>
    <n v="18.649999999999999"/>
    <n v="46.87"/>
    <n v="18.649999999999999"/>
    <n v="28.22"/>
    <n v="0.60209088969490077"/>
    <n v="2026"/>
    <s v="Q3"/>
    <n v="7"/>
    <x v="6"/>
  </r>
  <r>
    <n v="1366"/>
    <d v="2026-07-09T00:00:00"/>
    <n v="2026"/>
    <x v="2"/>
    <n v="7"/>
    <s v="Jul"/>
    <x v="2"/>
    <x v="16"/>
    <x v="0"/>
    <s v="Returning"/>
    <x v="2"/>
    <s v="Insulated Bottle"/>
    <n v="1"/>
    <n v="36.99"/>
    <n v="0.1"/>
    <n v="13.2"/>
    <n v="33.291000000000004"/>
    <n v="13.2"/>
    <n v="20.091000000000005"/>
    <n v="0.60349644047940887"/>
    <n v="2026"/>
    <s v="Q3"/>
    <n v="7"/>
    <x v="6"/>
  </r>
  <r>
    <n v="1974"/>
    <d v="2026-07-09T00:00:00"/>
    <n v="2026"/>
    <x v="2"/>
    <n v="7"/>
    <s v="Jul"/>
    <x v="0"/>
    <x v="15"/>
    <x v="0"/>
    <s v="Returning"/>
    <x v="2"/>
    <s v="Carry-On Duffel"/>
    <n v="1"/>
    <n v="135.44"/>
    <n v="0"/>
    <n v="65.48"/>
    <n v="135.44"/>
    <n v="65.48"/>
    <n v="69.959999999999994"/>
    <n v="0.51653868871825159"/>
    <n v="2026"/>
    <s v="Q3"/>
    <n v="7"/>
    <x v="6"/>
  </r>
  <r>
    <n v="2716"/>
    <d v="2026-07-09T00:00:00"/>
    <n v="2026"/>
    <x v="2"/>
    <n v="7"/>
    <s v="Jul"/>
    <x v="1"/>
    <x v="1"/>
    <x v="0"/>
    <s v="New"/>
    <x v="1"/>
    <s v="Hiking Daypack 20L"/>
    <n v="3"/>
    <n v="92.25"/>
    <n v="0"/>
    <n v="46.27"/>
    <n v="276.75"/>
    <n v="138.81"/>
    <n v="137.94"/>
    <n v="0.49842818428184282"/>
    <n v="2026"/>
    <s v="Q3"/>
    <n v="7"/>
    <x v="6"/>
  </r>
  <r>
    <n v="3161"/>
    <d v="2026-07-09T00:00:00"/>
    <n v="2026"/>
    <x v="2"/>
    <n v="7"/>
    <s v="Jul"/>
    <x v="2"/>
    <x v="5"/>
    <x v="0"/>
    <s v="New"/>
    <x v="3"/>
    <s v="Trail Tent 2P"/>
    <n v="2"/>
    <n v="192.6"/>
    <n v="0"/>
    <n v="104.89"/>
    <n v="385.2"/>
    <n v="209.78"/>
    <n v="175.42"/>
    <n v="0.45539979231568017"/>
    <n v="2026"/>
    <s v="Q3"/>
    <n v="7"/>
    <x v="6"/>
  </r>
  <r>
    <n v="3240"/>
    <d v="2026-07-09T00:00:00"/>
    <n v="2026"/>
    <x v="2"/>
    <n v="7"/>
    <s v="Jul"/>
    <x v="3"/>
    <x v="8"/>
    <x v="0"/>
    <s v="Returning"/>
    <x v="0"/>
    <s v="Compact Repair Kit"/>
    <n v="1"/>
    <n v="39.94"/>
    <n v="0"/>
    <n v="16.89"/>
    <n v="39.94"/>
    <n v="16.89"/>
    <n v="23.049999999999997"/>
    <n v="0.57711567351026538"/>
    <n v="2026"/>
    <s v="Q3"/>
    <n v="7"/>
    <x v="6"/>
  </r>
  <r>
    <n v="3682"/>
    <d v="2026-07-09T00:00:00"/>
    <n v="2026"/>
    <x v="2"/>
    <n v="7"/>
    <s v="Jul"/>
    <x v="2"/>
    <x v="2"/>
    <x v="0"/>
    <s v="Returning"/>
    <x v="1"/>
    <s v="Summit Backpack 45L"/>
    <n v="3"/>
    <n v="150.61000000000001"/>
    <n v="0"/>
    <n v="79.900000000000006"/>
    <n v="451.83000000000004"/>
    <n v="239.70000000000002"/>
    <n v="212.13000000000002"/>
    <n v="0.46949073766682159"/>
    <n v="2026"/>
    <s v="Q3"/>
    <n v="7"/>
    <x v="6"/>
  </r>
  <r>
    <n v="4725"/>
    <d v="2026-07-09T00:00:00"/>
    <n v="2026"/>
    <x v="2"/>
    <n v="7"/>
    <s v="Jul"/>
    <x v="3"/>
    <x v="13"/>
    <x v="0"/>
    <s v="Returning"/>
    <x v="1"/>
    <s v="Trekking Poles"/>
    <n v="2"/>
    <n v="71.069999999999993"/>
    <n v="0"/>
    <n v="31.57"/>
    <n v="142.13999999999999"/>
    <n v="63.14"/>
    <n v="78.999999999999986"/>
    <n v="0.55579006613198245"/>
    <n v="2026"/>
    <s v="Q3"/>
    <n v="7"/>
    <x v="6"/>
  </r>
  <r>
    <n v="758"/>
    <d v="2026-07-10T00:00:00"/>
    <n v="2026"/>
    <x v="2"/>
    <n v="7"/>
    <s v="Jul"/>
    <x v="0"/>
    <x v="0"/>
    <x v="2"/>
    <s v="New"/>
    <x v="0"/>
    <s v="Trail Bike Light"/>
    <n v="1"/>
    <n v="50.78"/>
    <n v="0"/>
    <n v="22.29"/>
    <n v="50.78"/>
    <n v="22.29"/>
    <n v="28.490000000000002"/>
    <n v="0.56104765655769995"/>
    <n v="2026"/>
    <s v="Q3"/>
    <n v="7"/>
    <x v="6"/>
  </r>
  <r>
    <n v="1910"/>
    <d v="2026-07-10T00:00:00"/>
    <n v="2026"/>
    <x v="2"/>
    <n v="7"/>
    <s v="Jul"/>
    <x v="0"/>
    <x v="15"/>
    <x v="0"/>
    <s v="Returning"/>
    <x v="1"/>
    <s v="Trail Boots"/>
    <n v="2"/>
    <n v="141.51"/>
    <n v="0.05"/>
    <n v="77.040000000000006"/>
    <n v="268.86899999999997"/>
    <n v="154.08000000000001"/>
    <n v="114.78899999999996"/>
    <n v="0.42693281858451504"/>
    <n v="2026"/>
    <s v="Q3"/>
    <n v="7"/>
    <x v="6"/>
  </r>
  <r>
    <n v="1941"/>
    <d v="2026-07-10T00:00:00"/>
    <n v="2026"/>
    <x v="2"/>
    <n v="7"/>
    <s v="Jul"/>
    <x v="1"/>
    <x v="12"/>
    <x v="3"/>
    <s v="Returning"/>
    <x v="1"/>
    <s v="Summit Backpack 45L"/>
    <n v="1"/>
    <n v="156.44"/>
    <n v="0.1"/>
    <n v="80.72"/>
    <n v="140.79599999999999"/>
    <n v="80.72"/>
    <n v="60.075999999999993"/>
    <n v="0.42668825818915307"/>
    <n v="2026"/>
    <s v="Q3"/>
    <n v="7"/>
    <x v="6"/>
  </r>
  <r>
    <n v="2324"/>
    <d v="2026-07-10T00:00:00"/>
    <n v="2026"/>
    <x v="2"/>
    <n v="7"/>
    <s v="Jul"/>
    <x v="1"/>
    <x v="12"/>
    <x v="0"/>
    <s v="New"/>
    <x v="4"/>
    <s v="Training Mat"/>
    <n v="2"/>
    <n v="51.75"/>
    <n v="0"/>
    <n v="21.4"/>
    <n v="103.5"/>
    <n v="42.8"/>
    <n v="60.7"/>
    <n v="0.58647342995169083"/>
    <n v="2026"/>
    <s v="Q3"/>
    <n v="7"/>
    <x v="6"/>
  </r>
  <r>
    <n v="2869"/>
    <d v="2026-07-10T00:00:00"/>
    <n v="2026"/>
    <x v="2"/>
    <n v="7"/>
    <s v="Jul"/>
    <x v="2"/>
    <x v="5"/>
    <x v="3"/>
    <s v="New"/>
    <x v="3"/>
    <s v="Portable Camp Stove"/>
    <n v="1"/>
    <n v="82.23"/>
    <n v="0.1"/>
    <n v="38.340000000000003"/>
    <n v="74.007000000000005"/>
    <n v="38.340000000000003"/>
    <n v="35.667000000000002"/>
    <n v="0.48194089748267055"/>
    <n v="2026"/>
    <s v="Q3"/>
    <n v="7"/>
    <x v="6"/>
  </r>
  <r>
    <n v="3236"/>
    <d v="2026-07-10T00:00:00"/>
    <n v="2026"/>
    <x v="2"/>
    <n v="7"/>
    <s v="Jul"/>
    <x v="1"/>
    <x v="6"/>
    <x v="0"/>
    <s v="New"/>
    <x v="1"/>
    <s v="Trail Boots"/>
    <n v="1"/>
    <n v="144.16999999999999"/>
    <n v="0.1"/>
    <n v="78.13"/>
    <n v="129.75299999999999"/>
    <n v="78.13"/>
    <n v="51.62299999999999"/>
    <n v="0.39785592625989374"/>
    <n v="2026"/>
    <s v="Q3"/>
    <n v="7"/>
    <x v="6"/>
  </r>
  <r>
    <n v="3582"/>
    <d v="2026-07-10T00:00:00"/>
    <n v="2026"/>
    <x v="2"/>
    <n v="7"/>
    <s v="Jul"/>
    <x v="1"/>
    <x v="12"/>
    <x v="0"/>
    <s v="Returning"/>
    <x v="3"/>
    <s v="Portable Camp Stove"/>
    <n v="4"/>
    <n v="82.47"/>
    <n v="0"/>
    <n v="40.22"/>
    <n v="329.88"/>
    <n v="160.88"/>
    <n v="169"/>
    <n v="0.51230750575967021"/>
    <n v="2026"/>
    <s v="Q3"/>
    <n v="7"/>
    <x v="6"/>
  </r>
  <r>
    <n v="3715"/>
    <d v="2026-07-10T00:00:00"/>
    <n v="2026"/>
    <x v="2"/>
    <n v="7"/>
    <s v="Jul"/>
    <x v="3"/>
    <x v="8"/>
    <x v="0"/>
    <s v="New"/>
    <x v="3"/>
    <s v="Compact Sleeping Bag"/>
    <n v="1"/>
    <n v="122.14"/>
    <n v="0.15"/>
    <n v="59.87"/>
    <n v="103.819"/>
    <n v="59.87"/>
    <n v="43.949000000000005"/>
    <n v="0.42332328379198414"/>
    <n v="2026"/>
    <s v="Q3"/>
    <n v="7"/>
    <x v="6"/>
  </r>
  <r>
    <n v="3940"/>
    <d v="2026-07-10T00:00:00"/>
    <n v="2026"/>
    <x v="2"/>
    <n v="7"/>
    <s v="Jul"/>
    <x v="2"/>
    <x v="16"/>
    <x v="2"/>
    <s v="Returning"/>
    <x v="1"/>
    <s v="Trail Boots"/>
    <n v="3"/>
    <n v="143.59"/>
    <n v="0"/>
    <n v="78.91"/>
    <n v="430.77"/>
    <n v="236.73"/>
    <n v="194.04"/>
    <n v="0.45044919562643637"/>
    <n v="2026"/>
    <s v="Q3"/>
    <n v="7"/>
    <x v="6"/>
  </r>
  <r>
    <n v="4760"/>
    <d v="2026-07-10T00:00:00"/>
    <n v="2026"/>
    <x v="2"/>
    <n v="7"/>
    <s v="Jul"/>
    <x v="3"/>
    <x v="13"/>
    <x v="0"/>
    <s v="Business"/>
    <x v="1"/>
    <s v="Summit Backpack 45L"/>
    <n v="2"/>
    <n v="157.66"/>
    <n v="0"/>
    <n v="78.760000000000005"/>
    <n v="315.32"/>
    <n v="157.52000000000001"/>
    <n v="157.79999999999998"/>
    <n v="0.50044399340352652"/>
    <n v="2026"/>
    <s v="Q3"/>
    <n v="7"/>
    <x v="6"/>
  </r>
  <r>
    <n v="4768"/>
    <d v="2026-07-10T00:00:00"/>
    <n v="2026"/>
    <x v="2"/>
    <n v="7"/>
    <s v="Jul"/>
    <x v="1"/>
    <x v="1"/>
    <x v="0"/>
    <s v="Business"/>
    <x v="0"/>
    <s v="Cycling Pack 12L"/>
    <n v="1"/>
    <n v="101.58"/>
    <n v="0"/>
    <n v="49.83"/>
    <n v="101.58"/>
    <n v="49.83"/>
    <n v="51.75"/>
    <n v="0.50945067926757237"/>
    <n v="2026"/>
    <s v="Q3"/>
    <n v="7"/>
    <x v="6"/>
  </r>
  <r>
    <n v="5025"/>
    <d v="2026-07-10T00:00:00"/>
    <n v="2026"/>
    <x v="2"/>
    <n v="7"/>
    <s v="Jul"/>
    <x v="2"/>
    <x v="3"/>
    <x v="0"/>
    <s v="Returning"/>
    <x v="2"/>
    <s v="Travel Backpack 35L"/>
    <n v="4"/>
    <n v="166.71"/>
    <n v="0"/>
    <n v="86.55"/>
    <n v="666.84"/>
    <n v="346.2"/>
    <n v="320.64000000000004"/>
    <n v="0.48083498290444487"/>
    <n v="2026"/>
    <s v="Q3"/>
    <n v="7"/>
    <x v="6"/>
  </r>
  <r>
    <n v="165"/>
    <d v="2026-07-11T00:00:00"/>
    <n v="2026"/>
    <x v="2"/>
    <n v="7"/>
    <s v="Jul"/>
    <x v="1"/>
    <x v="12"/>
    <x v="2"/>
    <s v="New"/>
    <x v="0"/>
    <s v="Commuter Helmet"/>
    <n v="2"/>
    <n v="83.33"/>
    <n v="0"/>
    <n v="42.11"/>
    <n v="166.66"/>
    <n v="84.22"/>
    <n v="82.44"/>
    <n v="0.49465978639145564"/>
    <n v="2026"/>
    <s v="Q3"/>
    <n v="7"/>
    <x v="6"/>
  </r>
  <r>
    <n v="198"/>
    <d v="2026-07-11T00:00:00"/>
    <n v="2026"/>
    <x v="2"/>
    <n v="7"/>
    <s v="Jul"/>
    <x v="0"/>
    <x v="15"/>
    <x v="0"/>
    <s v="New"/>
    <x v="1"/>
    <s v="Trekking Poles"/>
    <n v="2"/>
    <n v="71.77"/>
    <n v="0.05"/>
    <n v="32.9"/>
    <n v="136.363"/>
    <n v="65.8"/>
    <n v="70.563000000000002"/>
    <n v="0.5174644148339359"/>
    <n v="2026"/>
    <s v="Q3"/>
    <n v="7"/>
    <x v="6"/>
  </r>
  <r>
    <n v="1480"/>
    <d v="2026-07-11T00:00:00"/>
    <n v="2026"/>
    <x v="2"/>
    <n v="7"/>
    <s v="Jul"/>
    <x v="0"/>
    <x v="15"/>
    <x v="0"/>
    <s v="New"/>
    <x v="2"/>
    <s v="Travel Backpack 35L"/>
    <n v="3"/>
    <n v="164.5"/>
    <n v="0"/>
    <n v="87.06"/>
    <n v="493.5"/>
    <n v="261.18"/>
    <n v="232.32"/>
    <n v="0.47075987841945288"/>
    <n v="2026"/>
    <s v="Q3"/>
    <n v="7"/>
    <x v="6"/>
  </r>
  <r>
    <n v="1990"/>
    <d v="2026-07-11T00:00:00"/>
    <n v="2026"/>
    <x v="2"/>
    <n v="7"/>
    <s v="Jul"/>
    <x v="0"/>
    <x v="15"/>
    <x v="0"/>
    <s v="Returning"/>
    <x v="3"/>
    <s v="Portable Camp Stove"/>
    <n v="3"/>
    <n v="82.28"/>
    <n v="0.1"/>
    <n v="39.51"/>
    <n v="222.15600000000001"/>
    <n v="118.53"/>
    <n v="103.626"/>
    <n v="0.46645600388915898"/>
    <n v="2026"/>
    <s v="Q3"/>
    <n v="7"/>
    <x v="6"/>
  </r>
  <r>
    <n v="2298"/>
    <d v="2026-07-11T00:00:00"/>
    <n v="2026"/>
    <x v="2"/>
    <n v="7"/>
    <s v="Jul"/>
    <x v="2"/>
    <x v="2"/>
    <x v="2"/>
    <s v="New"/>
    <x v="0"/>
    <s v="Cycling Pack 12L"/>
    <n v="2"/>
    <n v="103.17"/>
    <n v="0"/>
    <n v="50.49"/>
    <n v="206.34"/>
    <n v="100.98"/>
    <n v="105.36"/>
    <n v="0.51061355045071244"/>
    <n v="2026"/>
    <s v="Q3"/>
    <n v="7"/>
    <x v="6"/>
  </r>
  <r>
    <n v="2886"/>
    <d v="2026-07-11T00:00:00"/>
    <n v="2026"/>
    <x v="2"/>
    <n v="7"/>
    <s v="Jul"/>
    <x v="0"/>
    <x v="15"/>
    <x v="0"/>
    <s v="New"/>
    <x v="0"/>
    <s v="Trail Bike Light"/>
    <n v="1"/>
    <n v="50.33"/>
    <n v="0.05"/>
    <n v="22.06"/>
    <n v="47.813499999999998"/>
    <n v="22.06"/>
    <n v="25.753499999999999"/>
    <n v="0.53862402877848303"/>
    <n v="2026"/>
    <s v="Q3"/>
    <n v="7"/>
    <x v="6"/>
  </r>
  <r>
    <n v="2893"/>
    <d v="2026-07-11T00:00:00"/>
    <n v="2026"/>
    <x v="2"/>
    <n v="7"/>
    <s v="Jul"/>
    <x v="1"/>
    <x v="11"/>
    <x v="1"/>
    <s v="Business"/>
    <x v="1"/>
    <s v="Trail Boots"/>
    <n v="6"/>
    <n v="142.78"/>
    <n v="0.15"/>
    <n v="80.38"/>
    <n v="728.178"/>
    <n v="482.28"/>
    <n v="245.89800000000002"/>
    <n v="0.33768941110552642"/>
    <n v="2026"/>
    <s v="Q3"/>
    <n v="7"/>
    <x v="6"/>
  </r>
  <r>
    <n v="2939"/>
    <d v="2026-07-11T00:00:00"/>
    <n v="2026"/>
    <x v="2"/>
    <n v="7"/>
    <s v="Jul"/>
    <x v="1"/>
    <x v="6"/>
    <x v="0"/>
    <s v="New"/>
    <x v="3"/>
    <s v="Trail Tent 2P"/>
    <n v="1"/>
    <n v="195.38"/>
    <n v="0.05"/>
    <n v="101.67"/>
    <n v="185.61099999999999"/>
    <n v="101.67"/>
    <n v="83.940999999999988"/>
    <n v="0.45224151585843508"/>
    <n v="2026"/>
    <s v="Q3"/>
    <n v="7"/>
    <x v="6"/>
  </r>
  <r>
    <n v="3249"/>
    <d v="2026-07-11T00:00:00"/>
    <n v="2026"/>
    <x v="2"/>
    <n v="7"/>
    <s v="Jul"/>
    <x v="3"/>
    <x v="4"/>
    <x v="2"/>
    <s v="Returning"/>
    <x v="0"/>
    <s v="Cycling Pack 12L"/>
    <n v="5"/>
    <n v="104.8"/>
    <n v="0"/>
    <n v="50.94"/>
    <n v="524"/>
    <n v="254.7"/>
    <n v="269.3"/>
    <n v="0.51393129770992374"/>
    <n v="2026"/>
    <s v="Q3"/>
    <n v="7"/>
    <x v="6"/>
  </r>
  <r>
    <n v="3832"/>
    <d v="2026-07-11T00:00:00"/>
    <n v="2026"/>
    <x v="2"/>
    <n v="7"/>
    <s v="Jul"/>
    <x v="3"/>
    <x v="7"/>
    <x v="0"/>
    <s v="Returning"/>
    <x v="3"/>
    <s v="Portable Camp Stove"/>
    <n v="3"/>
    <n v="82.26"/>
    <n v="0"/>
    <n v="40.020000000000003"/>
    <n v="246.78000000000003"/>
    <n v="120.06"/>
    <n v="126.72000000000003"/>
    <n v="0.51349380014587898"/>
    <n v="2026"/>
    <s v="Q3"/>
    <n v="7"/>
    <x v="6"/>
  </r>
  <r>
    <n v="3868"/>
    <d v="2026-07-11T00:00:00"/>
    <n v="2026"/>
    <x v="2"/>
    <n v="7"/>
    <s v="Jul"/>
    <x v="2"/>
    <x v="10"/>
    <x v="0"/>
    <s v="Business"/>
    <x v="1"/>
    <s v="Hiking Daypack 20L"/>
    <n v="1"/>
    <n v="90.79"/>
    <n v="0"/>
    <n v="46.39"/>
    <n v="90.79"/>
    <n v="46.39"/>
    <n v="44.400000000000006"/>
    <n v="0.4890406432426479"/>
    <n v="2026"/>
    <s v="Q3"/>
    <n v="7"/>
    <x v="6"/>
  </r>
  <r>
    <n v="4365"/>
    <d v="2026-07-11T00:00:00"/>
    <n v="2026"/>
    <x v="2"/>
    <n v="7"/>
    <s v="Jul"/>
    <x v="1"/>
    <x v="11"/>
    <x v="0"/>
    <s v="Returning"/>
    <x v="0"/>
    <s v="Compact Repair Kit"/>
    <n v="1"/>
    <n v="41.33"/>
    <n v="0"/>
    <n v="17.2"/>
    <n v="41.33"/>
    <n v="17.2"/>
    <n v="24.13"/>
    <n v="0.58383740624243896"/>
    <n v="2026"/>
    <s v="Q3"/>
    <n v="7"/>
    <x v="6"/>
  </r>
  <r>
    <n v="314"/>
    <d v="2026-07-12T00:00:00"/>
    <n v="2026"/>
    <x v="2"/>
    <n v="7"/>
    <s v="Jul"/>
    <x v="2"/>
    <x v="2"/>
    <x v="0"/>
    <s v="Returning"/>
    <x v="4"/>
    <s v="Resistance Band Set"/>
    <n v="2"/>
    <n v="41.09"/>
    <n v="0.05"/>
    <n v="14.54"/>
    <n v="78.070999999999998"/>
    <n v="29.08"/>
    <n v="48.991"/>
    <n v="0.62751854081541159"/>
    <n v="2026"/>
    <s v="Q3"/>
    <n v="7"/>
    <x v="6"/>
  </r>
  <r>
    <n v="552"/>
    <d v="2026-07-12T00:00:00"/>
    <n v="2026"/>
    <x v="2"/>
    <n v="7"/>
    <s v="Jul"/>
    <x v="1"/>
    <x v="12"/>
    <x v="1"/>
    <s v="Business"/>
    <x v="3"/>
    <s v="Portable Camp Stove"/>
    <n v="5"/>
    <n v="82.39"/>
    <n v="0.05"/>
    <n v="39.479999999999997"/>
    <n v="391.35249999999996"/>
    <n v="197.39999999999998"/>
    <n v="193.95249999999999"/>
    <n v="0.49559540312122702"/>
    <n v="2026"/>
    <s v="Q3"/>
    <n v="7"/>
    <x v="6"/>
  </r>
  <r>
    <n v="1317"/>
    <d v="2026-07-12T00:00:00"/>
    <n v="2026"/>
    <x v="2"/>
    <n v="7"/>
    <s v="Jul"/>
    <x v="1"/>
    <x v="14"/>
    <x v="0"/>
    <s v="Business"/>
    <x v="4"/>
    <s v="Recovery Roller"/>
    <n v="3"/>
    <n v="37"/>
    <n v="0"/>
    <n v="13.69"/>
    <n v="111"/>
    <n v="41.07"/>
    <n v="69.930000000000007"/>
    <n v="0.63000000000000012"/>
    <n v="2026"/>
    <s v="Q3"/>
    <n v="7"/>
    <x v="6"/>
  </r>
  <r>
    <n v="1515"/>
    <d v="2026-07-12T00:00:00"/>
    <n v="2026"/>
    <x v="2"/>
    <n v="7"/>
    <s v="Jul"/>
    <x v="3"/>
    <x v="8"/>
    <x v="2"/>
    <s v="New"/>
    <x v="4"/>
    <s v="Resistance Band Set"/>
    <n v="2"/>
    <n v="40.9"/>
    <n v="0"/>
    <n v="14.81"/>
    <n v="81.8"/>
    <n v="29.62"/>
    <n v="52.179999999999993"/>
    <n v="0.63789731051344734"/>
    <n v="2026"/>
    <s v="Q3"/>
    <n v="7"/>
    <x v="6"/>
  </r>
  <r>
    <n v="1674"/>
    <d v="2026-07-12T00:00:00"/>
    <n v="2026"/>
    <x v="2"/>
    <n v="7"/>
    <s v="Jul"/>
    <x v="0"/>
    <x v="0"/>
    <x v="0"/>
    <s v="New"/>
    <x v="4"/>
    <s v="Weighted Vest"/>
    <n v="1"/>
    <n v="123.33"/>
    <n v="0.1"/>
    <n v="70.900000000000006"/>
    <n v="110.997"/>
    <n v="70.900000000000006"/>
    <n v="40.096999999999994"/>
    <n v="0.36124399758552028"/>
    <n v="2026"/>
    <s v="Q3"/>
    <n v="7"/>
    <x v="6"/>
  </r>
  <r>
    <n v="2407"/>
    <d v="2026-07-12T00:00:00"/>
    <n v="2026"/>
    <x v="2"/>
    <n v="7"/>
    <s v="Jul"/>
    <x v="1"/>
    <x v="12"/>
    <x v="3"/>
    <s v="Business"/>
    <x v="1"/>
    <s v="Summit Backpack 45L"/>
    <n v="1"/>
    <n v="153.25"/>
    <n v="0.15"/>
    <n v="78.28"/>
    <n v="130.26249999999999"/>
    <n v="78.28"/>
    <n v="51.982499999999987"/>
    <n v="0.39905959121005657"/>
    <n v="2026"/>
    <s v="Q3"/>
    <n v="7"/>
    <x v="6"/>
  </r>
  <r>
    <n v="2817"/>
    <d v="2026-07-12T00:00:00"/>
    <n v="2026"/>
    <x v="2"/>
    <n v="7"/>
    <s v="Jul"/>
    <x v="3"/>
    <x v="7"/>
    <x v="3"/>
    <s v="New"/>
    <x v="2"/>
    <s v="Carry-On Duffel"/>
    <n v="3"/>
    <n v="134.43"/>
    <n v="0.1"/>
    <n v="65.78"/>
    <n v="362.96100000000001"/>
    <n v="197.34"/>
    <n v="165.62100000000001"/>
    <n v="0.45630522287518493"/>
    <n v="2026"/>
    <s v="Q3"/>
    <n v="7"/>
    <x v="6"/>
  </r>
  <r>
    <n v="3059"/>
    <d v="2026-07-12T00:00:00"/>
    <n v="2026"/>
    <x v="2"/>
    <n v="7"/>
    <s v="Jul"/>
    <x v="0"/>
    <x v="0"/>
    <x v="0"/>
    <s v="Returning"/>
    <x v="1"/>
    <s v="Hiking Daypack 20L"/>
    <n v="1"/>
    <n v="93.73"/>
    <n v="0.05"/>
    <n v="44.51"/>
    <n v="89.043499999999995"/>
    <n v="44.51"/>
    <n v="44.533499999999997"/>
    <n v="0.50013195797559618"/>
    <n v="2026"/>
    <s v="Q3"/>
    <n v="7"/>
    <x v="6"/>
  </r>
  <r>
    <n v="3210"/>
    <d v="2026-07-12T00:00:00"/>
    <n v="2026"/>
    <x v="2"/>
    <n v="7"/>
    <s v="Jul"/>
    <x v="0"/>
    <x v="0"/>
    <x v="0"/>
    <s v="Returning"/>
    <x v="2"/>
    <s v="Insulated Bottle"/>
    <n v="1"/>
    <n v="37.090000000000003"/>
    <n v="0"/>
    <n v="13.43"/>
    <n v="37.090000000000003"/>
    <n v="13.43"/>
    <n v="23.660000000000004"/>
    <n v="0.63790779185764357"/>
    <n v="2026"/>
    <s v="Q3"/>
    <n v="7"/>
    <x v="6"/>
  </r>
  <r>
    <n v="3670"/>
    <d v="2026-07-12T00:00:00"/>
    <n v="2026"/>
    <x v="2"/>
    <n v="7"/>
    <s v="Jul"/>
    <x v="0"/>
    <x v="0"/>
    <x v="2"/>
    <s v="New"/>
    <x v="2"/>
    <s v="Packing Cube Set"/>
    <n v="1"/>
    <n v="45.43"/>
    <n v="0"/>
    <n v="18.66"/>
    <n v="45.43"/>
    <n v="18.66"/>
    <n v="26.77"/>
    <n v="0.58925819942769098"/>
    <n v="2026"/>
    <s v="Q3"/>
    <n v="7"/>
    <x v="6"/>
  </r>
  <r>
    <n v="4017"/>
    <d v="2026-07-12T00:00:00"/>
    <n v="2026"/>
    <x v="2"/>
    <n v="7"/>
    <s v="Jul"/>
    <x v="3"/>
    <x v="8"/>
    <x v="3"/>
    <s v="New"/>
    <x v="4"/>
    <s v="Resistance Band Set"/>
    <n v="1"/>
    <n v="39.5"/>
    <n v="0.1"/>
    <n v="14.86"/>
    <n v="35.550000000000004"/>
    <n v="14.86"/>
    <n v="20.690000000000005"/>
    <n v="0.58199718706047832"/>
    <n v="2026"/>
    <s v="Q3"/>
    <n v="7"/>
    <x v="6"/>
  </r>
  <r>
    <n v="5012"/>
    <d v="2026-07-12T00:00:00"/>
    <n v="2026"/>
    <x v="2"/>
    <n v="7"/>
    <s v="Jul"/>
    <x v="2"/>
    <x v="16"/>
    <x v="2"/>
    <s v="Returning"/>
    <x v="4"/>
    <s v="Weighted Vest"/>
    <n v="2"/>
    <n v="123.58"/>
    <n v="0.1"/>
    <n v="68.739999999999995"/>
    <n v="222.44399999999999"/>
    <n v="137.47999999999999"/>
    <n v="84.963999999999999"/>
    <n v="0.3819568071065077"/>
    <n v="2026"/>
    <s v="Q3"/>
    <n v="7"/>
    <x v="6"/>
  </r>
  <r>
    <n v="884"/>
    <d v="2026-07-13T00:00:00"/>
    <n v="2026"/>
    <x v="2"/>
    <n v="7"/>
    <s v="Jul"/>
    <x v="3"/>
    <x v="13"/>
    <x v="2"/>
    <s v="Returning"/>
    <x v="0"/>
    <s v="Cycling Pack 12L"/>
    <n v="1"/>
    <n v="103.61"/>
    <n v="0"/>
    <n v="51.84"/>
    <n v="103.61"/>
    <n v="51.84"/>
    <n v="51.769999999999996"/>
    <n v="0.49966219476884466"/>
    <n v="2026"/>
    <s v="Q3"/>
    <n v="7"/>
    <x v="6"/>
  </r>
  <r>
    <n v="1025"/>
    <d v="2026-07-13T00:00:00"/>
    <n v="2026"/>
    <x v="2"/>
    <n v="7"/>
    <s v="Jul"/>
    <x v="2"/>
    <x v="2"/>
    <x v="2"/>
    <s v="Returning"/>
    <x v="1"/>
    <s v="Trail Boots"/>
    <n v="2"/>
    <n v="145.75"/>
    <n v="0.05"/>
    <n v="79.319999999999993"/>
    <n v="276.92500000000001"/>
    <n v="158.63999999999999"/>
    <n v="118.28500000000003"/>
    <n v="0.42713731154644768"/>
    <n v="2026"/>
    <s v="Q3"/>
    <n v="7"/>
    <x v="6"/>
  </r>
  <r>
    <n v="1279"/>
    <d v="2026-07-13T00:00:00"/>
    <n v="2026"/>
    <x v="2"/>
    <n v="7"/>
    <s v="Jul"/>
    <x v="3"/>
    <x v="8"/>
    <x v="3"/>
    <s v="New"/>
    <x v="3"/>
    <s v="Trail Tent 2P"/>
    <n v="2"/>
    <n v="193.76"/>
    <n v="0.1"/>
    <n v="104.66"/>
    <n v="348.76799999999997"/>
    <n v="209.32"/>
    <n v="139.44799999999998"/>
    <n v="0.39983025965684921"/>
    <n v="2026"/>
    <s v="Q3"/>
    <n v="7"/>
    <x v="6"/>
  </r>
  <r>
    <n v="1534"/>
    <d v="2026-07-13T00:00:00"/>
    <n v="2026"/>
    <x v="2"/>
    <n v="7"/>
    <s v="Jul"/>
    <x v="2"/>
    <x v="16"/>
    <x v="0"/>
    <s v="Returning"/>
    <x v="1"/>
    <s v="Trail Boots"/>
    <n v="2"/>
    <n v="146.09"/>
    <n v="0.1"/>
    <n v="79.36"/>
    <n v="262.96199999999999"/>
    <n v="158.72"/>
    <n v="104.24199999999999"/>
    <n v="0.39641469109605187"/>
    <n v="2026"/>
    <s v="Q3"/>
    <n v="7"/>
    <x v="6"/>
  </r>
  <r>
    <n v="2147"/>
    <d v="2026-07-13T00:00:00"/>
    <n v="2026"/>
    <x v="2"/>
    <n v="7"/>
    <s v="Jul"/>
    <x v="1"/>
    <x v="14"/>
    <x v="2"/>
    <s v="New"/>
    <x v="2"/>
    <s v="Carry-On Duffel"/>
    <n v="1"/>
    <n v="131.91999999999999"/>
    <n v="0"/>
    <n v="66.19"/>
    <n v="131.91999999999999"/>
    <n v="66.19"/>
    <n v="65.72999999999999"/>
    <n v="0.49825651910248631"/>
    <n v="2026"/>
    <s v="Q3"/>
    <n v="7"/>
    <x v="6"/>
  </r>
  <r>
    <n v="2385"/>
    <d v="2026-07-13T00:00:00"/>
    <n v="2026"/>
    <x v="2"/>
    <n v="7"/>
    <s v="Jul"/>
    <x v="1"/>
    <x v="11"/>
    <x v="1"/>
    <s v="Business"/>
    <x v="3"/>
    <s v="Portable Camp Stove"/>
    <n v="6"/>
    <n v="83.28"/>
    <n v="0.15"/>
    <n v="38.76"/>
    <n v="424.72800000000001"/>
    <n v="232.56"/>
    <n v="192.16800000000001"/>
    <n v="0.45244956772334294"/>
    <n v="2026"/>
    <s v="Q3"/>
    <n v="7"/>
    <x v="6"/>
  </r>
  <r>
    <n v="2517"/>
    <d v="2026-07-13T00:00:00"/>
    <n v="2026"/>
    <x v="2"/>
    <n v="7"/>
    <s v="Jul"/>
    <x v="1"/>
    <x v="6"/>
    <x v="0"/>
    <s v="New"/>
    <x v="2"/>
    <s v="Insulated Bottle"/>
    <n v="1"/>
    <n v="36.479999999999997"/>
    <n v="0.05"/>
    <n v="13.22"/>
    <n v="34.655999999999999"/>
    <n v="13.22"/>
    <n v="21.436"/>
    <n v="0.61853647276084955"/>
    <n v="2026"/>
    <s v="Q3"/>
    <n v="7"/>
    <x v="6"/>
  </r>
  <r>
    <n v="2746"/>
    <d v="2026-07-13T00:00:00"/>
    <n v="2026"/>
    <x v="2"/>
    <n v="7"/>
    <s v="Jul"/>
    <x v="0"/>
    <x v="0"/>
    <x v="2"/>
    <s v="New"/>
    <x v="1"/>
    <s v="Summit Backpack 45L"/>
    <n v="3"/>
    <n v="155.44"/>
    <n v="0.05"/>
    <n v="79.95"/>
    <n v="443.00399999999996"/>
    <n v="239.85000000000002"/>
    <n v="203.15399999999994"/>
    <n v="0.45858276674702703"/>
    <n v="2026"/>
    <s v="Q3"/>
    <n v="7"/>
    <x v="6"/>
  </r>
  <r>
    <n v="3297"/>
    <d v="2026-07-13T00:00:00"/>
    <n v="2026"/>
    <x v="2"/>
    <n v="7"/>
    <s v="Jul"/>
    <x v="0"/>
    <x v="15"/>
    <x v="1"/>
    <s v="Returning"/>
    <x v="4"/>
    <s v="Resistance Band Set"/>
    <n v="6"/>
    <n v="40.58"/>
    <n v="0.15"/>
    <n v="15.06"/>
    <n v="206.958"/>
    <n v="90.36"/>
    <n v="116.598"/>
    <n v="0.5633896732670397"/>
    <n v="2026"/>
    <s v="Q3"/>
    <n v="7"/>
    <x v="6"/>
  </r>
  <r>
    <n v="772"/>
    <d v="2026-07-14T00:00:00"/>
    <n v="2026"/>
    <x v="2"/>
    <n v="7"/>
    <s v="Jul"/>
    <x v="3"/>
    <x v="13"/>
    <x v="0"/>
    <s v="Returning"/>
    <x v="0"/>
    <s v="Cycling Pack 12L"/>
    <n v="2"/>
    <n v="101.03"/>
    <n v="0.1"/>
    <n v="50.98"/>
    <n v="181.85400000000001"/>
    <n v="101.96"/>
    <n v="79.89400000000002"/>
    <n v="0.43933045190097558"/>
    <n v="2026"/>
    <s v="Q3"/>
    <n v="7"/>
    <x v="6"/>
  </r>
  <r>
    <n v="838"/>
    <d v="2026-07-14T00:00:00"/>
    <n v="2026"/>
    <x v="2"/>
    <n v="7"/>
    <s v="Jul"/>
    <x v="0"/>
    <x v="9"/>
    <x v="2"/>
    <s v="Returning"/>
    <x v="3"/>
    <s v="Portable Camp Stove"/>
    <n v="1"/>
    <n v="80.150000000000006"/>
    <n v="0.05"/>
    <n v="38.89"/>
    <n v="76.142499999999998"/>
    <n v="38.89"/>
    <n v="37.252499999999998"/>
    <n v="0.48924713530551267"/>
    <n v="2026"/>
    <s v="Q3"/>
    <n v="7"/>
    <x v="6"/>
  </r>
  <r>
    <n v="1144"/>
    <d v="2026-07-14T00:00:00"/>
    <n v="2026"/>
    <x v="2"/>
    <n v="7"/>
    <s v="Jul"/>
    <x v="2"/>
    <x v="2"/>
    <x v="2"/>
    <s v="New"/>
    <x v="3"/>
    <s v="Portable Camp Stove"/>
    <n v="1"/>
    <n v="83.74"/>
    <n v="0"/>
    <n v="38.96"/>
    <n v="83.74"/>
    <n v="38.96"/>
    <n v="44.779999999999994"/>
    <n v="0.53475041796035339"/>
    <n v="2026"/>
    <s v="Q3"/>
    <n v="7"/>
    <x v="6"/>
  </r>
  <r>
    <n v="1686"/>
    <d v="2026-07-14T00:00:00"/>
    <n v="2026"/>
    <x v="2"/>
    <n v="7"/>
    <s v="Jul"/>
    <x v="2"/>
    <x v="5"/>
    <x v="1"/>
    <s v="Returning"/>
    <x v="2"/>
    <s v="Insulated Bottle"/>
    <n v="8"/>
    <n v="35.75"/>
    <n v="0.15"/>
    <n v="13.56"/>
    <n v="243.1"/>
    <n v="108.48"/>
    <n v="134.62"/>
    <n v="0.55376388317564795"/>
    <n v="2026"/>
    <s v="Q3"/>
    <n v="7"/>
    <x v="6"/>
  </r>
  <r>
    <n v="2823"/>
    <d v="2026-07-14T00:00:00"/>
    <n v="2026"/>
    <x v="2"/>
    <n v="7"/>
    <s v="Jul"/>
    <x v="0"/>
    <x v="15"/>
    <x v="0"/>
    <s v="New"/>
    <x v="0"/>
    <s v="Commuter Helmet"/>
    <n v="3"/>
    <n v="81.39"/>
    <n v="0"/>
    <n v="43.54"/>
    <n v="244.17000000000002"/>
    <n v="130.62"/>
    <n v="113.55000000000001"/>
    <n v="0.46504484580415284"/>
    <n v="2026"/>
    <s v="Q3"/>
    <n v="7"/>
    <x v="6"/>
  </r>
  <r>
    <n v="2883"/>
    <d v="2026-07-14T00:00:00"/>
    <n v="2026"/>
    <x v="2"/>
    <n v="7"/>
    <s v="Jul"/>
    <x v="2"/>
    <x v="10"/>
    <x v="3"/>
    <s v="New"/>
    <x v="2"/>
    <s v="Insulated Bottle"/>
    <n v="1"/>
    <n v="36.799999999999997"/>
    <n v="0"/>
    <n v="13.91"/>
    <n v="36.799999999999997"/>
    <n v="13.91"/>
    <n v="22.889999999999997"/>
    <n v="0.62201086956521734"/>
    <n v="2026"/>
    <s v="Q3"/>
    <n v="7"/>
    <x v="6"/>
  </r>
  <r>
    <n v="3259"/>
    <d v="2026-07-14T00:00:00"/>
    <n v="2026"/>
    <x v="2"/>
    <n v="7"/>
    <s v="Jul"/>
    <x v="2"/>
    <x v="16"/>
    <x v="1"/>
    <s v="Returning"/>
    <x v="3"/>
    <s v="Trail Tent 2P"/>
    <n v="6"/>
    <n v="194.15"/>
    <n v="0.1"/>
    <n v="105.12"/>
    <n v="1048.4100000000001"/>
    <n v="630.72"/>
    <n v="417.69000000000005"/>
    <n v="0.3984032964202936"/>
    <n v="2026"/>
    <s v="Q3"/>
    <n v="7"/>
    <x v="6"/>
  </r>
  <r>
    <n v="3709"/>
    <d v="2026-07-14T00:00:00"/>
    <n v="2026"/>
    <x v="2"/>
    <n v="7"/>
    <s v="Jul"/>
    <x v="0"/>
    <x v="9"/>
    <x v="0"/>
    <s v="New"/>
    <x v="4"/>
    <s v="Training Mat"/>
    <n v="1"/>
    <n v="50.94"/>
    <n v="0"/>
    <n v="22.28"/>
    <n v="50.94"/>
    <n v="22.28"/>
    <n v="28.659999999999997"/>
    <n v="0.5626226933647428"/>
    <n v="2026"/>
    <s v="Q3"/>
    <n v="7"/>
    <x v="6"/>
  </r>
  <r>
    <n v="61"/>
    <d v="2026-07-15T00:00:00"/>
    <n v="2026"/>
    <x v="2"/>
    <n v="7"/>
    <s v="Jul"/>
    <x v="3"/>
    <x v="8"/>
    <x v="0"/>
    <s v="Returning"/>
    <x v="4"/>
    <s v="Weighted Vest"/>
    <n v="2"/>
    <n v="125.89"/>
    <n v="0"/>
    <n v="70.8"/>
    <n v="251.78"/>
    <n v="141.6"/>
    <n v="110.18"/>
    <n v="0.43760425768528083"/>
    <n v="2026"/>
    <s v="Q3"/>
    <n v="7"/>
    <x v="6"/>
  </r>
  <r>
    <n v="357"/>
    <d v="2026-07-15T00:00:00"/>
    <n v="2026"/>
    <x v="2"/>
    <n v="7"/>
    <s v="Jul"/>
    <x v="0"/>
    <x v="9"/>
    <x v="0"/>
    <s v="New"/>
    <x v="4"/>
    <s v="Training Mat"/>
    <n v="2"/>
    <n v="51.9"/>
    <n v="0"/>
    <n v="21.82"/>
    <n v="103.8"/>
    <n v="43.64"/>
    <n v="60.16"/>
    <n v="0.57957610789980729"/>
    <n v="2026"/>
    <s v="Q3"/>
    <n v="7"/>
    <x v="6"/>
  </r>
  <r>
    <n v="1607"/>
    <d v="2026-07-15T00:00:00"/>
    <n v="2026"/>
    <x v="2"/>
    <n v="7"/>
    <s v="Jul"/>
    <x v="0"/>
    <x v="0"/>
    <x v="2"/>
    <s v="New"/>
    <x v="4"/>
    <s v="Resistance Band Set"/>
    <n v="2"/>
    <n v="39.75"/>
    <n v="0"/>
    <n v="14.78"/>
    <n v="79.5"/>
    <n v="29.56"/>
    <n v="49.94"/>
    <n v="0.62817610062893081"/>
    <n v="2026"/>
    <s v="Q3"/>
    <n v="7"/>
    <x v="6"/>
  </r>
  <r>
    <n v="3295"/>
    <d v="2026-07-15T00:00:00"/>
    <n v="2026"/>
    <x v="2"/>
    <n v="7"/>
    <s v="Jul"/>
    <x v="1"/>
    <x v="12"/>
    <x v="3"/>
    <s v="Returning"/>
    <x v="1"/>
    <s v="Hiking Daypack 20L"/>
    <n v="1"/>
    <n v="93.46"/>
    <n v="0.15"/>
    <n v="46.65"/>
    <n v="79.440999999999988"/>
    <n v="46.65"/>
    <n v="32.79099999999999"/>
    <n v="0.41277174255107557"/>
    <n v="2026"/>
    <s v="Q3"/>
    <n v="7"/>
    <x v="6"/>
  </r>
  <r>
    <n v="4048"/>
    <d v="2026-07-15T00:00:00"/>
    <n v="2026"/>
    <x v="2"/>
    <n v="7"/>
    <s v="Jul"/>
    <x v="3"/>
    <x v="13"/>
    <x v="1"/>
    <s v="Business"/>
    <x v="0"/>
    <s v="Commuter Helmet"/>
    <n v="3"/>
    <n v="82.79"/>
    <n v="0.1"/>
    <n v="43.07"/>
    <n v="223.53300000000002"/>
    <n v="129.21"/>
    <n v="94.323000000000008"/>
    <n v="0.42196454214813922"/>
    <n v="2026"/>
    <s v="Q3"/>
    <n v="7"/>
    <x v="6"/>
  </r>
  <r>
    <n v="4424"/>
    <d v="2026-07-15T00:00:00"/>
    <n v="2026"/>
    <x v="2"/>
    <n v="7"/>
    <s v="Jul"/>
    <x v="2"/>
    <x v="2"/>
    <x v="2"/>
    <s v="Business"/>
    <x v="1"/>
    <s v="Hiking Daypack 20L"/>
    <n v="1"/>
    <n v="92.54"/>
    <n v="0"/>
    <n v="44.48"/>
    <n v="92.54"/>
    <n v="44.48"/>
    <n v="48.060000000000009"/>
    <n v="0.51934298681651181"/>
    <n v="2026"/>
    <s v="Q3"/>
    <n v="7"/>
    <x v="6"/>
  </r>
  <r>
    <n v="4732"/>
    <d v="2026-07-15T00:00:00"/>
    <n v="2026"/>
    <x v="2"/>
    <n v="7"/>
    <s v="Jul"/>
    <x v="1"/>
    <x v="14"/>
    <x v="2"/>
    <s v="New"/>
    <x v="2"/>
    <s v="Packing Cube Set"/>
    <n v="1"/>
    <n v="46.53"/>
    <n v="0"/>
    <n v="18.829999999999998"/>
    <n v="46.53"/>
    <n v="18.829999999999998"/>
    <n v="27.700000000000003"/>
    <n v="0.59531485063399958"/>
    <n v="2026"/>
    <s v="Q3"/>
    <n v="7"/>
    <x v="6"/>
  </r>
  <r>
    <n v="194"/>
    <d v="2026-07-16T00:00:00"/>
    <n v="2026"/>
    <x v="2"/>
    <n v="7"/>
    <s v="Jul"/>
    <x v="1"/>
    <x v="12"/>
    <x v="0"/>
    <s v="Returning"/>
    <x v="0"/>
    <s v="Trail Bike Light"/>
    <n v="2"/>
    <n v="49.69"/>
    <n v="0"/>
    <n v="21.97"/>
    <n v="99.38"/>
    <n v="43.94"/>
    <n v="55.44"/>
    <n v="0.557858724089354"/>
    <n v="2026"/>
    <s v="Q3"/>
    <n v="7"/>
    <x v="6"/>
  </r>
  <r>
    <n v="258"/>
    <d v="2026-07-16T00:00:00"/>
    <n v="2026"/>
    <x v="2"/>
    <n v="7"/>
    <s v="Jul"/>
    <x v="3"/>
    <x v="8"/>
    <x v="3"/>
    <s v="New"/>
    <x v="1"/>
    <s v="Trekking Poles"/>
    <n v="3"/>
    <n v="71.34"/>
    <n v="0.1"/>
    <n v="31.71"/>
    <n v="192.61800000000002"/>
    <n v="95.13"/>
    <n v="97.488000000000028"/>
    <n v="0.50612092327819835"/>
    <n v="2026"/>
    <s v="Q3"/>
    <n v="7"/>
    <x v="6"/>
  </r>
  <r>
    <n v="543"/>
    <d v="2026-07-16T00:00:00"/>
    <n v="2026"/>
    <x v="2"/>
    <n v="7"/>
    <s v="Jul"/>
    <x v="1"/>
    <x v="14"/>
    <x v="3"/>
    <s v="Returning"/>
    <x v="0"/>
    <s v="Commuter Helmet"/>
    <n v="1"/>
    <n v="83.03"/>
    <n v="0"/>
    <n v="42.41"/>
    <n v="83.03"/>
    <n v="42.41"/>
    <n v="40.620000000000005"/>
    <n v="0.48922076357942917"/>
    <n v="2026"/>
    <s v="Q3"/>
    <n v="7"/>
    <x v="6"/>
  </r>
  <r>
    <n v="972"/>
    <d v="2026-07-16T00:00:00"/>
    <n v="2026"/>
    <x v="2"/>
    <n v="7"/>
    <s v="Jul"/>
    <x v="3"/>
    <x v="4"/>
    <x v="0"/>
    <s v="Returning"/>
    <x v="4"/>
    <s v="Resistance Band Set"/>
    <n v="1"/>
    <n v="40.799999999999997"/>
    <n v="0"/>
    <n v="14.42"/>
    <n v="40.799999999999997"/>
    <n v="14.42"/>
    <n v="26.379999999999995"/>
    <n v="0.64656862745098032"/>
    <n v="2026"/>
    <s v="Q3"/>
    <n v="7"/>
    <x v="6"/>
  </r>
  <r>
    <n v="1146"/>
    <d v="2026-07-16T00:00:00"/>
    <n v="2026"/>
    <x v="2"/>
    <n v="7"/>
    <s v="Jul"/>
    <x v="1"/>
    <x v="6"/>
    <x v="3"/>
    <s v="Returning"/>
    <x v="3"/>
    <s v="Compact Sleeping Bag"/>
    <n v="2"/>
    <n v="125.34"/>
    <n v="0.15"/>
    <n v="59.04"/>
    <n v="213.078"/>
    <n v="118.08"/>
    <n v="94.998000000000005"/>
    <n v="0.44583673584321237"/>
    <n v="2026"/>
    <s v="Q3"/>
    <n v="7"/>
    <x v="6"/>
  </r>
  <r>
    <n v="1464"/>
    <d v="2026-07-16T00:00:00"/>
    <n v="2026"/>
    <x v="2"/>
    <n v="7"/>
    <s v="Jul"/>
    <x v="0"/>
    <x v="9"/>
    <x v="0"/>
    <s v="Returning"/>
    <x v="4"/>
    <s v="Weighted Vest"/>
    <n v="1"/>
    <n v="122.73"/>
    <n v="0.1"/>
    <n v="70.540000000000006"/>
    <n v="110.45700000000001"/>
    <n v="70.540000000000006"/>
    <n v="39.917000000000002"/>
    <n v="0.36138044668966202"/>
    <n v="2026"/>
    <s v="Q3"/>
    <n v="7"/>
    <x v="6"/>
  </r>
  <r>
    <n v="1581"/>
    <d v="2026-07-16T00:00:00"/>
    <n v="2026"/>
    <x v="2"/>
    <n v="7"/>
    <s v="Jul"/>
    <x v="2"/>
    <x v="5"/>
    <x v="2"/>
    <s v="New"/>
    <x v="1"/>
    <s v="Hiking Daypack 20L"/>
    <n v="5"/>
    <n v="92.72"/>
    <n v="0.1"/>
    <n v="46.2"/>
    <n v="417.24"/>
    <n v="231"/>
    <n v="186.24"/>
    <n v="0.44636180615473109"/>
    <n v="2026"/>
    <s v="Q3"/>
    <n v="7"/>
    <x v="6"/>
  </r>
  <r>
    <n v="1894"/>
    <d v="2026-07-16T00:00:00"/>
    <n v="2026"/>
    <x v="2"/>
    <n v="7"/>
    <s v="Jul"/>
    <x v="3"/>
    <x v="7"/>
    <x v="1"/>
    <s v="Business"/>
    <x v="4"/>
    <s v="Recovery Roller"/>
    <n v="5"/>
    <n v="36.29"/>
    <n v="0.05"/>
    <n v="13.52"/>
    <n v="172.37749999999997"/>
    <n v="67.599999999999994"/>
    <n v="104.77749999999997"/>
    <n v="0.60783744978317933"/>
    <n v="2026"/>
    <s v="Q3"/>
    <n v="7"/>
    <x v="6"/>
  </r>
  <r>
    <n v="2100"/>
    <d v="2026-07-16T00:00:00"/>
    <n v="2026"/>
    <x v="2"/>
    <n v="7"/>
    <s v="Jul"/>
    <x v="2"/>
    <x v="2"/>
    <x v="0"/>
    <s v="Business"/>
    <x v="0"/>
    <s v="Trail Bike Light"/>
    <n v="2"/>
    <n v="49.84"/>
    <n v="0.1"/>
    <n v="23.06"/>
    <n v="89.712000000000003"/>
    <n v="46.12"/>
    <n v="43.592000000000006"/>
    <n v="0.48591046905653651"/>
    <n v="2026"/>
    <s v="Q3"/>
    <n v="7"/>
    <x v="6"/>
  </r>
  <r>
    <n v="2902"/>
    <d v="2026-07-16T00:00:00"/>
    <n v="2026"/>
    <x v="2"/>
    <n v="7"/>
    <s v="Jul"/>
    <x v="1"/>
    <x v="12"/>
    <x v="3"/>
    <s v="Business"/>
    <x v="4"/>
    <s v="Recovery Roller"/>
    <n v="1"/>
    <n v="35.799999999999997"/>
    <n v="0"/>
    <n v="14.05"/>
    <n v="35.799999999999997"/>
    <n v="14.05"/>
    <n v="21.749999999999996"/>
    <n v="0.60754189944134074"/>
    <n v="2026"/>
    <s v="Q3"/>
    <n v="7"/>
    <x v="6"/>
  </r>
  <r>
    <n v="3115"/>
    <d v="2026-07-16T00:00:00"/>
    <n v="2026"/>
    <x v="2"/>
    <n v="7"/>
    <s v="Jul"/>
    <x v="3"/>
    <x v="13"/>
    <x v="0"/>
    <s v="New"/>
    <x v="3"/>
    <s v="Trail Tent 2P"/>
    <n v="1"/>
    <n v="195.12"/>
    <n v="0"/>
    <n v="101.14"/>
    <n v="195.12"/>
    <n v="101.14"/>
    <n v="93.98"/>
    <n v="0.48165231652316526"/>
    <n v="2026"/>
    <s v="Q3"/>
    <n v="7"/>
    <x v="6"/>
  </r>
  <r>
    <n v="3546"/>
    <d v="2026-07-16T00:00:00"/>
    <n v="2026"/>
    <x v="2"/>
    <n v="7"/>
    <s v="Jul"/>
    <x v="0"/>
    <x v="15"/>
    <x v="0"/>
    <s v="New"/>
    <x v="0"/>
    <s v="Compact Repair Kit"/>
    <n v="2"/>
    <n v="39.69"/>
    <n v="0.05"/>
    <n v="16.88"/>
    <n v="75.410999999999987"/>
    <n v="33.76"/>
    <n v="41.650999999999989"/>
    <n v="0.55231995332245953"/>
    <n v="2026"/>
    <s v="Q3"/>
    <n v="7"/>
    <x v="6"/>
  </r>
  <r>
    <n v="4224"/>
    <d v="2026-07-16T00:00:00"/>
    <n v="2026"/>
    <x v="2"/>
    <n v="7"/>
    <s v="Jul"/>
    <x v="2"/>
    <x v="3"/>
    <x v="2"/>
    <s v="Returning"/>
    <x v="3"/>
    <s v="Alpine Tent 4P"/>
    <n v="1"/>
    <n v="348.73"/>
    <n v="0.15"/>
    <n v="190.33"/>
    <n v="296.4205"/>
    <n v="190.33"/>
    <n v="106.09049999999999"/>
    <n v="0.35790540802677273"/>
    <n v="2026"/>
    <s v="Q3"/>
    <n v="7"/>
    <x v="6"/>
  </r>
  <r>
    <n v="4858"/>
    <d v="2026-07-16T00:00:00"/>
    <n v="2026"/>
    <x v="2"/>
    <n v="7"/>
    <s v="Jul"/>
    <x v="1"/>
    <x v="12"/>
    <x v="2"/>
    <s v="Returning"/>
    <x v="2"/>
    <s v="Insulated Bottle"/>
    <n v="1"/>
    <n v="35.5"/>
    <n v="0"/>
    <n v="13.26"/>
    <n v="35.5"/>
    <n v="13.26"/>
    <n v="22.240000000000002"/>
    <n v="0.62647887323943663"/>
    <n v="2026"/>
    <s v="Q3"/>
    <n v="7"/>
    <x v="6"/>
  </r>
  <r>
    <n v="768"/>
    <d v="2026-07-17T00:00:00"/>
    <n v="2026"/>
    <x v="2"/>
    <n v="7"/>
    <s v="Jul"/>
    <x v="0"/>
    <x v="9"/>
    <x v="0"/>
    <s v="Business"/>
    <x v="2"/>
    <s v="Packing Cube Set"/>
    <n v="1"/>
    <n v="46.44"/>
    <n v="0"/>
    <n v="18.47"/>
    <n v="46.44"/>
    <n v="18.47"/>
    <n v="27.97"/>
    <n v="0.60228251507321273"/>
    <n v="2026"/>
    <s v="Q3"/>
    <n v="7"/>
    <x v="6"/>
  </r>
  <r>
    <n v="1901"/>
    <d v="2026-07-17T00:00:00"/>
    <n v="2026"/>
    <x v="2"/>
    <n v="7"/>
    <s v="Jul"/>
    <x v="1"/>
    <x v="14"/>
    <x v="0"/>
    <s v="New"/>
    <x v="1"/>
    <s v="Trekking Poles"/>
    <n v="1"/>
    <n v="70.44"/>
    <n v="0.05"/>
    <n v="32.229999999999997"/>
    <n v="66.917999999999992"/>
    <n v="32.229999999999997"/>
    <n v="34.687999999999995"/>
    <n v="0.51836576108072563"/>
    <n v="2026"/>
    <s v="Q3"/>
    <n v="7"/>
    <x v="6"/>
  </r>
  <r>
    <n v="2226"/>
    <d v="2026-07-17T00:00:00"/>
    <n v="2026"/>
    <x v="2"/>
    <n v="7"/>
    <s v="Jul"/>
    <x v="0"/>
    <x v="15"/>
    <x v="2"/>
    <s v="New"/>
    <x v="1"/>
    <s v="Trekking Poles"/>
    <n v="1"/>
    <n v="69.78"/>
    <n v="0.05"/>
    <n v="32.83"/>
    <n v="66.290999999999997"/>
    <n v="32.83"/>
    <n v="33.460999999999999"/>
    <n v="0.50475931876121949"/>
    <n v="2026"/>
    <s v="Q3"/>
    <n v="7"/>
    <x v="6"/>
  </r>
  <r>
    <n v="2660"/>
    <d v="2026-07-17T00:00:00"/>
    <n v="2026"/>
    <x v="2"/>
    <n v="7"/>
    <s v="Jul"/>
    <x v="2"/>
    <x v="5"/>
    <x v="2"/>
    <s v="New"/>
    <x v="2"/>
    <s v="Insulated Bottle"/>
    <n v="4"/>
    <n v="35.450000000000003"/>
    <n v="0.1"/>
    <n v="13.83"/>
    <n v="127.62000000000002"/>
    <n v="55.32"/>
    <n v="72.300000000000011"/>
    <n v="0.56652562294311237"/>
    <n v="2026"/>
    <s v="Q3"/>
    <n v="7"/>
    <x v="6"/>
  </r>
  <r>
    <n v="3004"/>
    <d v="2026-07-17T00:00:00"/>
    <n v="2026"/>
    <x v="2"/>
    <n v="7"/>
    <s v="Jul"/>
    <x v="3"/>
    <x v="8"/>
    <x v="0"/>
    <s v="Returning"/>
    <x v="0"/>
    <s v="Trail Bike Light"/>
    <n v="1"/>
    <n v="50.82"/>
    <n v="0.05"/>
    <n v="22.36"/>
    <n v="48.278999999999996"/>
    <n v="22.36"/>
    <n v="25.918999999999997"/>
    <n v="0.5368586756146565"/>
    <n v="2026"/>
    <s v="Q3"/>
    <n v="7"/>
    <x v="6"/>
  </r>
  <r>
    <n v="4020"/>
    <d v="2026-07-17T00:00:00"/>
    <n v="2026"/>
    <x v="2"/>
    <n v="7"/>
    <s v="Jul"/>
    <x v="2"/>
    <x v="2"/>
    <x v="0"/>
    <s v="Returning"/>
    <x v="3"/>
    <s v="Compact Sleeping Bag"/>
    <n v="1"/>
    <n v="126.13"/>
    <n v="0.15"/>
    <n v="60.43"/>
    <n v="107.2105"/>
    <n v="60.43"/>
    <n v="46.780499999999996"/>
    <n v="0.43634252242084498"/>
    <n v="2026"/>
    <s v="Q3"/>
    <n v="7"/>
    <x v="6"/>
  </r>
  <r>
    <n v="4154"/>
    <d v="2026-07-17T00:00:00"/>
    <n v="2026"/>
    <x v="2"/>
    <n v="7"/>
    <s v="Jul"/>
    <x v="2"/>
    <x v="10"/>
    <x v="0"/>
    <s v="Returning"/>
    <x v="1"/>
    <s v="Trekking Poles"/>
    <n v="3"/>
    <n v="72.150000000000006"/>
    <n v="0"/>
    <n v="33.01"/>
    <n v="216.45000000000002"/>
    <n v="99.03"/>
    <n v="117.42000000000002"/>
    <n v="0.54248094248094247"/>
    <n v="2026"/>
    <s v="Q3"/>
    <n v="7"/>
    <x v="6"/>
  </r>
  <r>
    <n v="4957"/>
    <d v="2026-07-17T00:00:00"/>
    <n v="2026"/>
    <x v="2"/>
    <n v="7"/>
    <s v="Jul"/>
    <x v="1"/>
    <x v="1"/>
    <x v="0"/>
    <s v="Returning"/>
    <x v="4"/>
    <s v="Recovery Roller"/>
    <n v="1"/>
    <n v="35.58"/>
    <n v="0"/>
    <n v="13.68"/>
    <n v="35.58"/>
    <n v="13.68"/>
    <n v="21.9"/>
    <n v="0.61551433389544685"/>
    <n v="2026"/>
    <s v="Q3"/>
    <n v="7"/>
    <x v="6"/>
  </r>
  <r>
    <n v="945"/>
    <d v="2026-07-18T00:00:00"/>
    <n v="2026"/>
    <x v="2"/>
    <n v="7"/>
    <s v="Jul"/>
    <x v="2"/>
    <x v="3"/>
    <x v="0"/>
    <s v="New"/>
    <x v="1"/>
    <s v="Summit Backpack 45L"/>
    <n v="1"/>
    <n v="154.9"/>
    <n v="0.05"/>
    <n v="77.819999999999993"/>
    <n v="147.155"/>
    <n v="77.819999999999993"/>
    <n v="69.335000000000008"/>
    <n v="0.47116985491488572"/>
    <n v="2026"/>
    <s v="Q3"/>
    <n v="7"/>
    <x v="6"/>
  </r>
  <r>
    <n v="1726"/>
    <d v="2026-07-18T00:00:00"/>
    <n v="2026"/>
    <x v="2"/>
    <n v="7"/>
    <s v="Jul"/>
    <x v="1"/>
    <x v="14"/>
    <x v="2"/>
    <s v="Business"/>
    <x v="3"/>
    <s v="Portable Camp Stove"/>
    <n v="2"/>
    <n v="80.98"/>
    <n v="0.05"/>
    <n v="39.85"/>
    <n v="153.86199999999999"/>
    <n v="79.7"/>
    <n v="74.161999999999992"/>
    <n v="0.48200335365457353"/>
    <n v="2026"/>
    <s v="Q3"/>
    <n v="7"/>
    <x v="6"/>
  </r>
  <r>
    <n v="1790"/>
    <d v="2026-07-18T00:00:00"/>
    <n v="2026"/>
    <x v="2"/>
    <n v="7"/>
    <s v="Jul"/>
    <x v="1"/>
    <x v="12"/>
    <x v="0"/>
    <s v="New"/>
    <x v="1"/>
    <s v="Hiking Daypack 20L"/>
    <n v="1"/>
    <n v="91.36"/>
    <n v="0"/>
    <n v="44.86"/>
    <n v="91.36"/>
    <n v="44.86"/>
    <n v="46.5"/>
    <n v="0.50897548161120842"/>
    <n v="2026"/>
    <s v="Q3"/>
    <n v="7"/>
    <x v="6"/>
  </r>
  <r>
    <n v="2193"/>
    <d v="2026-07-18T00:00:00"/>
    <n v="2026"/>
    <x v="2"/>
    <n v="7"/>
    <s v="Jul"/>
    <x v="2"/>
    <x v="2"/>
    <x v="0"/>
    <s v="Returning"/>
    <x v="0"/>
    <s v="Compact Repair Kit"/>
    <n v="2"/>
    <n v="39.409999999999997"/>
    <n v="0"/>
    <n v="16.8"/>
    <n v="78.819999999999993"/>
    <n v="33.6"/>
    <n v="45.219999999999992"/>
    <n v="0.57371225577264651"/>
    <n v="2026"/>
    <s v="Q3"/>
    <n v="7"/>
    <x v="6"/>
  </r>
  <r>
    <n v="2781"/>
    <d v="2026-07-18T00:00:00"/>
    <n v="2026"/>
    <x v="2"/>
    <n v="7"/>
    <s v="Jul"/>
    <x v="0"/>
    <x v="0"/>
    <x v="0"/>
    <s v="Returning"/>
    <x v="2"/>
    <s v="Carry-On Duffel"/>
    <n v="2"/>
    <n v="134.99"/>
    <n v="0"/>
    <n v="68.77"/>
    <n v="269.98"/>
    <n v="137.54"/>
    <n v="132.44000000000003"/>
    <n v="0.49055485591525305"/>
    <n v="2026"/>
    <s v="Q3"/>
    <n v="7"/>
    <x v="6"/>
  </r>
  <r>
    <n v="3043"/>
    <d v="2026-07-18T00:00:00"/>
    <n v="2026"/>
    <x v="2"/>
    <n v="7"/>
    <s v="Jul"/>
    <x v="1"/>
    <x v="12"/>
    <x v="3"/>
    <s v="New"/>
    <x v="0"/>
    <s v="Compact Repair Kit"/>
    <n v="2"/>
    <n v="40.93"/>
    <n v="0.05"/>
    <n v="16.89"/>
    <n v="77.766999999999996"/>
    <n v="33.78"/>
    <n v="43.986999999999995"/>
    <n v="0.56562552239381736"/>
    <n v="2026"/>
    <s v="Q3"/>
    <n v="7"/>
    <x v="6"/>
  </r>
  <r>
    <n v="3102"/>
    <d v="2026-07-18T00:00:00"/>
    <n v="2026"/>
    <x v="2"/>
    <n v="7"/>
    <s v="Jul"/>
    <x v="3"/>
    <x v="13"/>
    <x v="3"/>
    <s v="Returning"/>
    <x v="1"/>
    <s v="Hiking Daypack 20L"/>
    <n v="1"/>
    <n v="90.02"/>
    <n v="0.05"/>
    <n v="45.83"/>
    <n v="85.518999999999991"/>
    <n v="45.83"/>
    <n v="39.688999999999993"/>
    <n v="0.46409569803201622"/>
    <n v="2026"/>
    <s v="Q3"/>
    <n v="7"/>
    <x v="6"/>
  </r>
  <r>
    <n v="3156"/>
    <d v="2026-07-18T00:00:00"/>
    <n v="2026"/>
    <x v="2"/>
    <n v="7"/>
    <s v="Jul"/>
    <x v="0"/>
    <x v="0"/>
    <x v="2"/>
    <s v="Returning"/>
    <x v="4"/>
    <s v="Training Mat"/>
    <n v="2"/>
    <n v="50.73"/>
    <n v="0"/>
    <n v="21.87"/>
    <n v="101.46"/>
    <n v="43.74"/>
    <n v="57.719999999999992"/>
    <n v="0.56889414547604966"/>
    <n v="2026"/>
    <s v="Q3"/>
    <n v="7"/>
    <x v="6"/>
  </r>
  <r>
    <n v="3308"/>
    <d v="2026-07-18T00:00:00"/>
    <n v="2026"/>
    <x v="2"/>
    <n v="7"/>
    <s v="Jul"/>
    <x v="3"/>
    <x v="13"/>
    <x v="2"/>
    <s v="New"/>
    <x v="4"/>
    <s v="Weighted Vest"/>
    <n v="3"/>
    <n v="121.05"/>
    <n v="0.05"/>
    <n v="68.56"/>
    <n v="344.99249999999995"/>
    <n v="205.68"/>
    <n v="139.31249999999994"/>
    <n v="0.40381312637231231"/>
    <n v="2026"/>
    <s v="Q3"/>
    <n v="7"/>
    <x v="6"/>
  </r>
  <r>
    <n v="3329"/>
    <d v="2026-07-18T00:00:00"/>
    <n v="2026"/>
    <x v="2"/>
    <n v="7"/>
    <s v="Jul"/>
    <x v="1"/>
    <x v="11"/>
    <x v="0"/>
    <s v="New"/>
    <x v="0"/>
    <s v="Commuter Helmet"/>
    <n v="2"/>
    <n v="81.739999999999995"/>
    <n v="0"/>
    <n v="42.75"/>
    <n v="163.47999999999999"/>
    <n v="85.5"/>
    <n v="77.97999999999999"/>
    <n v="0.47700024467824809"/>
    <n v="2026"/>
    <s v="Q3"/>
    <n v="7"/>
    <x v="6"/>
  </r>
  <r>
    <n v="4102"/>
    <d v="2026-07-18T00:00:00"/>
    <n v="2026"/>
    <x v="2"/>
    <n v="7"/>
    <s v="Jul"/>
    <x v="1"/>
    <x v="12"/>
    <x v="0"/>
    <s v="Returning"/>
    <x v="1"/>
    <s v="Summit Backpack 45L"/>
    <n v="3"/>
    <n v="154.01"/>
    <n v="0.1"/>
    <n v="78.78"/>
    <n v="415.827"/>
    <n v="236.34"/>
    <n v="179.48699999999999"/>
    <n v="0.43163863818366771"/>
    <n v="2026"/>
    <s v="Q3"/>
    <n v="7"/>
    <x v="6"/>
  </r>
  <r>
    <n v="4109"/>
    <d v="2026-07-18T00:00:00"/>
    <n v="2026"/>
    <x v="2"/>
    <n v="7"/>
    <s v="Jul"/>
    <x v="1"/>
    <x v="12"/>
    <x v="3"/>
    <s v="New"/>
    <x v="0"/>
    <s v="Cycling Pack 12L"/>
    <n v="4"/>
    <n v="101.61"/>
    <n v="0"/>
    <n v="51.68"/>
    <n v="406.44"/>
    <n v="206.72"/>
    <n v="199.72"/>
    <n v="0.49138864285011319"/>
    <n v="2026"/>
    <s v="Q3"/>
    <n v="7"/>
    <x v="6"/>
  </r>
  <r>
    <n v="4813"/>
    <d v="2026-07-18T00:00:00"/>
    <n v="2026"/>
    <x v="2"/>
    <n v="7"/>
    <s v="Jul"/>
    <x v="2"/>
    <x v="10"/>
    <x v="2"/>
    <s v="Returning"/>
    <x v="4"/>
    <s v="Recovery Roller"/>
    <n v="2"/>
    <n v="36.869999999999997"/>
    <n v="0.15"/>
    <n v="13.94"/>
    <n v="62.678999999999995"/>
    <n v="27.88"/>
    <n v="34.798999999999992"/>
    <n v="0.55519392459994565"/>
    <n v="2026"/>
    <s v="Q3"/>
    <n v="7"/>
    <x v="6"/>
  </r>
  <r>
    <n v="5054"/>
    <d v="2026-07-18T00:00:00"/>
    <n v="2026"/>
    <x v="2"/>
    <n v="7"/>
    <s v="Jul"/>
    <x v="3"/>
    <x v="8"/>
    <x v="0"/>
    <s v="New"/>
    <x v="3"/>
    <s v="Compact Sleeping Bag"/>
    <n v="2"/>
    <n v="121.06"/>
    <n v="0"/>
    <n v="59.62"/>
    <n v="242.12"/>
    <n v="119.24"/>
    <n v="122.88000000000001"/>
    <n v="0.50751693375185858"/>
    <n v="2026"/>
    <s v="Q3"/>
    <n v="7"/>
    <x v="6"/>
  </r>
  <r>
    <n v="138"/>
    <d v="2026-07-19T00:00:00"/>
    <n v="2026"/>
    <x v="2"/>
    <n v="7"/>
    <s v="Jul"/>
    <x v="1"/>
    <x v="12"/>
    <x v="0"/>
    <s v="New"/>
    <x v="1"/>
    <s v="Trekking Poles"/>
    <n v="2"/>
    <n v="71.81"/>
    <n v="0"/>
    <n v="32.35"/>
    <n v="143.62"/>
    <n v="64.7"/>
    <n v="78.92"/>
    <n v="0.54950563988302459"/>
    <n v="2026"/>
    <s v="Q3"/>
    <n v="7"/>
    <x v="6"/>
  </r>
  <r>
    <n v="433"/>
    <d v="2026-07-19T00:00:00"/>
    <n v="2026"/>
    <x v="2"/>
    <n v="7"/>
    <s v="Jul"/>
    <x v="1"/>
    <x v="12"/>
    <x v="0"/>
    <s v="New"/>
    <x v="1"/>
    <s v="Trail Boots"/>
    <n v="4"/>
    <n v="145.18"/>
    <n v="0"/>
    <n v="79.540000000000006"/>
    <n v="580.72"/>
    <n v="318.16000000000003"/>
    <n v="262.56"/>
    <n v="0.45212839234054275"/>
    <n v="2026"/>
    <s v="Q3"/>
    <n v="7"/>
    <x v="6"/>
  </r>
  <r>
    <n v="484"/>
    <d v="2026-07-19T00:00:00"/>
    <n v="2026"/>
    <x v="2"/>
    <n v="7"/>
    <s v="Jul"/>
    <x v="1"/>
    <x v="12"/>
    <x v="0"/>
    <s v="New"/>
    <x v="4"/>
    <s v="Recovery Roller"/>
    <n v="2"/>
    <n v="36.07"/>
    <n v="0"/>
    <n v="13.6"/>
    <n v="72.14"/>
    <n v="27.2"/>
    <n v="44.94"/>
    <n v="0.62295536456889378"/>
    <n v="2026"/>
    <s v="Q3"/>
    <n v="7"/>
    <x v="6"/>
  </r>
  <r>
    <n v="492"/>
    <d v="2026-07-19T00:00:00"/>
    <n v="2026"/>
    <x v="2"/>
    <n v="7"/>
    <s v="Jul"/>
    <x v="1"/>
    <x v="14"/>
    <x v="2"/>
    <s v="New"/>
    <x v="1"/>
    <s v="Trekking Poles"/>
    <n v="3"/>
    <n v="72.23"/>
    <n v="0.1"/>
    <n v="31.67"/>
    <n v="195.02100000000002"/>
    <n v="95.01"/>
    <n v="100.01100000000001"/>
    <n v="0.5128216961250327"/>
    <n v="2026"/>
    <s v="Q3"/>
    <n v="7"/>
    <x v="6"/>
  </r>
  <r>
    <n v="626"/>
    <d v="2026-07-19T00:00:00"/>
    <n v="2026"/>
    <x v="2"/>
    <n v="7"/>
    <s v="Jul"/>
    <x v="1"/>
    <x v="14"/>
    <x v="2"/>
    <s v="Returning"/>
    <x v="2"/>
    <s v="Insulated Bottle"/>
    <n v="1"/>
    <n v="36.549999999999997"/>
    <n v="0.1"/>
    <n v="13.2"/>
    <n v="32.894999999999996"/>
    <n v="13.2"/>
    <n v="19.694999999999997"/>
    <n v="0.59872321021431829"/>
    <n v="2026"/>
    <s v="Q3"/>
    <n v="7"/>
    <x v="6"/>
  </r>
  <r>
    <n v="1409"/>
    <d v="2026-07-19T00:00:00"/>
    <n v="2026"/>
    <x v="2"/>
    <n v="7"/>
    <s v="Jul"/>
    <x v="1"/>
    <x v="14"/>
    <x v="0"/>
    <s v="New"/>
    <x v="3"/>
    <s v="Compact Sleeping Bag"/>
    <n v="5"/>
    <n v="124.68"/>
    <n v="0.05"/>
    <n v="60.61"/>
    <n v="592.23"/>
    <n v="303.05"/>
    <n v="289.18"/>
    <n v="0.48829002245749115"/>
    <n v="2026"/>
    <s v="Q3"/>
    <n v="7"/>
    <x v="6"/>
  </r>
  <r>
    <n v="1486"/>
    <d v="2026-07-19T00:00:00"/>
    <n v="2026"/>
    <x v="2"/>
    <n v="7"/>
    <s v="Jul"/>
    <x v="3"/>
    <x v="8"/>
    <x v="0"/>
    <s v="Returning"/>
    <x v="0"/>
    <s v="Cycling Pack 12L"/>
    <n v="1"/>
    <n v="101.7"/>
    <n v="0.05"/>
    <n v="49.92"/>
    <n v="96.614999999999995"/>
    <n v="49.92"/>
    <n v="46.694999999999993"/>
    <n v="0.48331004502406455"/>
    <n v="2026"/>
    <s v="Q3"/>
    <n v="7"/>
    <x v="6"/>
  </r>
  <r>
    <n v="1940"/>
    <d v="2026-07-19T00:00:00"/>
    <n v="2026"/>
    <x v="2"/>
    <n v="7"/>
    <s v="Jul"/>
    <x v="2"/>
    <x v="16"/>
    <x v="0"/>
    <s v="New"/>
    <x v="4"/>
    <s v="Training Mat"/>
    <n v="2"/>
    <n v="50.24"/>
    <n v="0.05"/>
    <n v="21.88"/>
    <n v="95.456000000000003"/>
    <n v="43.76"/>
    <n v="51.696000000000005"/>
    <n v="0.54156889037881328"/>
    <n v="2026"/>
    <s v="Q3"/>
    <n v="7"/>
    <x v="6"/>
  </r>
  <r>
    <n v="2215"/>
    <d v="2026-07-19T00:00:00"/>
    <n v="2026"/>
    <x v="2"/>
    <n v="7"/>
    <s v="Jul"/>
    <x v="3"/>
    <x v="13"/>
    <x v="2"/>
    <s v="Returning"/>
    <x v="4"/>
    <s v="Recovery Roller"/>
    <n v="3"/>
    <n v="35.53"/>
    <n v="0"/>
    <n v="14"/>
    <n v="106.59"/>
    <n v="42"/>
    <n v="64.59"/>
    <n v="0.60596678862932729"/>
    <n v="2026"/>
    <s v="Q3"/>
    <n v="7"/>
    <x v="6"/>
  </r>
  <r>
    <n v="2555"/>
    <d v="2026-07-19T00:00:00"/>
    <n v="2026"/>
    <x v="2"/>
    <n v="7"/>
    <s v="Jul"/>
    <x v="2"/>
    <x v="2"/>
    <x v="3"/>
    <s v="New"/>
    <x v="2"/>
    <s v="Packing Cube Set"/>
    <n v="2"/>
    <n v="46.89"/>
    <n v="0.1"/>
    <n v="18.53"/>
    <n v="84.402000000000001"/>
    <n v="37.06"/>
    <n v="47.341999999999999"/>
    <n v="0.56091087888912583"/>
    <n v="2026"/>
    <s v="Q3"/>
    <n v="7"/>
    <x v="6"/>
  </r>
  <r>
    <n v="4710"/>
    <d v="2026-07-19T00:00:00"/>
    <n v="2026"/>
    <x v="2"/>
    <n v="7"/>
    <s v="Jul"/>
    <x v="0"/>
    <x v="0"/>
    <x v="2"/>
    <s v="Returning"/>
    <x v="3"/>
    <s v="Trail Tent 2P"/>
    <n v="1"/>
    <n v="197.29"/>
    <n v="0.1"/>
    <n v="104.7"/>
    <n v="177.56100000000001"/>
    <n v="104.7"/>
    <n v="72.861000000000004"/>
    <n v="0.4103434875901803"/>
    <n v="2026"/>
    <s v="Q3"/>
    <n v="7"/>
    <x v="6"/>
  </r>
  <r>
    <n v="4974"/>
    <d v="2026-07-19T00:00:00"/>
    <n v="2026"/>
    <x v="2"/>
    <n v="7"/>
    <s v="Jul"/>
    <x v="0"/>
    <x v="9"/>
    <x v="2"/>
    <s v="Business"/>
    <x v="1"/>
    <s v="Trekking Poles"/>
    <n v="1"/>
    <n v="70.52"/>
    <n v="0.1"/>
    <n v="33.28"/>
    <n v="63.467999999999996"/>
    <n v="33.28"/>
    <n v="30.187999999999995"/>
    <n v="0.47564126804058732"/>
    <n v="2026"/>
    <s v="Q3"/>
    <n v="7"/>
    <x v="6"/>
  </r>
  <r>
    <n v="5048"/>
    <d v="2026-07-19T00:00:00"/>
    <n v="2026"/>
    <x v="2"/>
    <n v="7"/>
    <s v="Jul"/>
    <x v="1"/>
    <x v="12"/>
    <x v="3"/>
    <s v="New"/>
    <x v="4"/>
    <s v="Training Mat"/>
    <n v="3"/>
    <n v="49.9"/>
    <n v="0.05"/>
    <n v="22.27"/>
    <n v="142.21499999999997"/>
    <n v="66.81"/>
    <n v="75.404999999999973"/>
    <n v="0.53021833139964125"/>
    <n v="2026"/>
    <s v="Q3"/>
    <n v="7"/>
    <x v="6"/>
  </r>
  <r>
    <n v="1"/>
    <d v="2026-07-20T00:00:00"/>
    <n v="2026"/>
    <x v="2"/>
    <n v="7"/>
    <s v="Jul"/>
    <x v="3"/>
    <x v="7"/>
    <x v="2"/>
    <s v="New"/>
    <x v="1"/>
    <s v="Summit Backpack 45L"/>
    <n v="3"/>
    <n v="156.25"/>
    <n v="0"/>
    <n v="79.900000000000006"/>
    <n v="468.75"/>
    <n v="239.70000000000002"/>
    <n v="229.04999999999998"/>
    <n v="0.48863999999999996"/>
    <n v="2026"/>
    <s v="Q3"/>
    <n v="7"/>
    <x v="6"/>
  </r>
  <r>
    <n v="270"/>
    <d v="2026-07-20T00:00:00"/>
    <n v="2026"/>
    <x v="2"/>
    <n v="7"/>
    <s v="Jul"/>
    <x v="2"/>
    <x v="2"/>
    <x v="3"/>
    <s v="Returning"/>
    <x v="3"/>
    <s v="Compact Sleeping Bag"/>
    <n v="3"/>
    <n v="120.14"/>
    <n v="0"/>
    <n v="58.9"/>
    <n v="360.42"/>
    <n v="176.7"/>
    <n v="183.72000000000003"/>
    <n v="0.5097386382553688"/>
    <n v="2026"/>
    <s v="Q3"/>
    <n v="7"/>
    <x v="6"/>
  </r>
  <r>
    <n v="2130"/>
    <d v="2026-07-20T00:00:00"/>
    <n v="2026"/>
    <x v="2"/>
    <n v="7"/>
    <s v="Jul"/>
    <x v="1"/>
    <x v="14"/>
    <x v="2"/>
    <s v="Returning"/>
    <x v="1"/>
    <s v="Trail Boots"/>
    <n v="1"/>
    <n v="145.21"/>
    <n v="0"/>
    <n v="80.52"/>
    <n v="145.21"/>
    <n v="80.52"/>
    <n v="64.690000000000012"/>
    <n v="0.44549273466014744"/>
    <n v="2026"/>
    <s v="Q3"/>
    <n v="7"/>
    <x v="6"/>
  </r>
  <r>
    <n v="2474"/>
    <d v="2026-07-20T00:00:00"/>
    <n v="2026"/>
    <x v="2"/>
    <n v="7"/>
    <s v="Jul"/>
    <x v="2"/>
    <x v="2"/>
    <x v="2"/>
    <s v="Returning"/>
    <x v="0"/>
    <s v="Compact Repair Kit"/>
    <n v="2"/>
    <n v="39.78"/>
    <n v="0.1"/>
    <n v="16.260000000000002"/>
    <n v="71.603999999999999"/>
    <n v="32.520000000000003"/>
    <n v="39.083999999999996"/>
    <n v="0.54583542818836928"/>
    <n v="2026"/>
    <s v="Q3"/>
    <n v="7"/>
    <x v="6"/>
  </r>
  <r>
    <n v="2514"/>
    <d v="2026-07-20T00:00:00"/>
    <n v="2026"/>
    <x v="2"/>
    <n v="7"/>
    <s v="Jul"/>
    <x v="1"/>
    <x v="6"/>
    <x v="0"/>
    <s v="New"/>
    <x v="2"/>
    <s v="Travel Backpack 35L"/>
    <n v="2"/>
    <n v="161.97"/>
    <n v="0.1"/>
    <n v="88.57"/>
    <n v="291.54599999999999"/>
    <n v="177.14"/>
    <n v="114.40600000000001"/>
    <n v="0.39241148909606033"/>
    <n v="2026"/>
    <s v="Q3"/>
    <n v="7"/>
    <x v="6"/>
  </r>
  <r>
    <n v="2616"/>
    <d v="2026-07-20T00:00:00"/>
    <n v="2026"/>
    <x v="2"/>
    <n v="7"/>
    <s v="Jul"/>
    <x v="2"/>
    <x v="3"/>
    <x v="2"/>
    <s v="New"/>
    <x v="4"/>
    <s v="Weighted Vest"/>
    <n v="2"/>
    <n v="125.37"/>
    <n v="0"/>
    <n v="68.040000000000006"/>
    <n v="250.74"/>
    <n v="136.08000000000001"/>
    <n v="114.66"/>
    <n v="0.457286432160804"/>
    <n v="2026"/>
    <s v="Q3"/>
    <n v="7"/>
    <x v="6"/>
  </r>
  <r>
    <n v="2632"/>
    <d v="2026-07-20T00:00:00"/>
    <n v="2026"/>
    <x v="2"/>
    <n v="7"/>
    <s v="Jul"/>
    <x v="0"/>
    <x v="15"/>
    <x v="0"/>
    <s v="New"/>
    <x v="3"/>
    <s v="Trail Tent 2P"/>
    <n v="1"/>
    <n v="196.57"/>
    <n v="0"/>
    <n v="104.78"/>
    <n v="196.57"/>
    <n v="104.78"/>
    <n v="91.789999999999992"/>
    <n v="0.46695833545301924"/>
    <n v="2026"/>
    <s v="Q3"/>
    <n v="7"/>
    <x v="6"/>
  </r>
  <r>
    <n v="3725"/>
    <d v="2026-07-20T00:00:00"/>
    <n v="2026"/>
    <x v="2"/>
    <n v="7"/>
    <s v="Jul"/>
    <x v="2"/>
    <x v="16"/>
    <x v="0"/>
    <s v="Returning"/>
    <x v="3"/>
    <s v="Trail Tent 2P"/>
    <n v="2"/>
    <n v="195.74"/>
    <n v="0.05"/>
    <n v="107.17"/>
    <n v="371.90600000000001"/>
    <n v="214.34"/>
    <n v="157.566"/>
    <n v="0.4236715729243411"/>
    <n v="2026"/>
    <s v="Q3"/>
    <n v="7"/>
    <x v="6"/>
  </r>
  <r>
    <n v="3834"/>
    <d v="2026-07-20T00:00:00"/>
    <n v="2026"/>
    <x v="2"/>
    <n v="7"/>
    <s v="Jul"/>
    <x v="1"/>
    <x v="14"/>
    <x v="2"/>
    <s v="New"/>
    <x v="3"/>
    <s v="Trail Tent 2P"/>
    <n v="3"/>
    <n v="192.28"/>
    <n v="0"/>
    <n v="104.3"/>
    <n v="576.84"/>
    <n v="312.89999999999998"/>
    <n v="263.94000000000005"/>
    <n v="0.45756188891200339"/>
    <n v="2026"/>
    <s v="Q3"/>
    <n v="7"/>
    <x v="6"/>
  </r>
  <r>
    <n v="159"/>
    <d v="2026-07-21T00:00:00"/>
    <n v="2026"/>
    <x v="2"/>
    <n v="7"/>
    <s v="Jul"/>
    <x v="1"/>
    <x v="1"/>
    <x v="0"/>
    <s v="Returning"/>
    <x v="1"/>
    <s v="Trekking Poles"/>
    <n v="2"/>
    <n v="70.150000000000006"/>
    <n v="0.05"/>
    <n v="32.950000000000003"/>
    <n v="133.285"/>
    <n v="65.900000000000006"/>
    <n v="67.384999999999991"/>
    <n v="0.50557076940390888"/>
    <n v="2026"/>
    <s v="Q3"/>
    <n v="7"/>
    <x v="6"/>
  </r>
  <r>
    <n v="435"/>
    <d v="2026-07-21T00:00:00"/>
    <n v="2026"/>
    <x v="2"/>
    <n v="7"/>
    <s v="Jul"/>
    <x v="2"/>
    <x v="2"/>
    <x v="0"/>
    <s v="Returning"/>
    <x v="3"/>
    <s v="Alpine Tent 4P"/>
    <n v="2"/>
    <n v="342.38"/>
    <n v="0.05"/>
    <n v="192.01"/>
    <n v="650.52199999999993"/>
    <n v="384.02"/>
    <n v="266.50199999999995"/>
    <n v="0.40967407712575438"/>
    <n v="2026"/>
    <s v="Q3"/>
    <n v="7"/>
    <x v="6"/>
  </r>
  <r>
    <n v="1467"/>
    <d v="2026-07-21T00:00:00"/>
    <n v="2026"/>
    <x v="2"/>
    <n v="7"/>
    <s v="Jul"/>
    <x v="1"/>
    <x v="14"/>
    <x v="3"/>
    <s v="New"/>
    <x v="4"/>
    <s v="Training Mat"/>
    <n v="1"/>
    <n v="50.59"/>
    <n v="0.05"/>
    <n v="22.04"/>
    <n v="48.060499999999998"/>
    <n v="22.04"/>
    <n v="26.020499999999998"/>
    <n v="0.54141134611583319"/>
    <n v="2026"/>
    <s v="Q3"/>
    <n v="7"/>
    <x v="6"/>
  </r>
  <r>
    <n v="1552"/>
    <d v="2026-07-21T00:00:00"/>
    <n v="2026"/>
    <x v="2"/>
    <n v="7"/>
    <s v="Jul"/>
    <x v="3"/>
    <x v="4"/>
    <x v="2"/>
    <s v="New"/>
    <x v="2"/>
    <s v="Packing Cube Set"/>
    <n v="2"/>
    <n v="46.34"/>
    <n v="0.1"/>
    <n v="18.41"/>
    <n v="83.412000000000006"/>
    <n v="36.82"/>
    <n v="46.592000000000006"/>
    <n v="0.55857670359180933"/>
    <n v="2026"/>
    <s v="Q3"/>
    <n v="7"/>
    <x v="6"/>
  </r>
  <r>
    <n v="1745"/>
    <d v="2026-07-21T00:00:00"/>
    <n v="2026"/>
    <x v="2"/>
    <n v="7"/>
    <s v="Jul"/>
    <x v="1"/>
    <x v="6"/>
    <x v="3"/>
    <s v="New"/>
    <x v="1"/>
    <s v="Hiking Daypack 20L"/>
    <n v="1"/>
    <n v="91.45"/>
    <n v="0"/>
    <n v="44.16"/>
    <n v="91.45"/>
    <n v="44.16"/>
    <n v="47.290000000000006"/>
    <n v="0.51711317659923461"/>
    <n v="2026"/>
    <s v="Q3"/>
    <n v="7"/>
    <x v="6"/>
  </r>
  <r>
    <n v="2174"/>
    <d v="2026-07-21T00:00:00"/>
    <n v="2026"/>
    <x v="2"/>
    <n v="7"/>
    <s v="Jul"/>
    <x v="3"/>
    <x v="8"/>
    <x v="3"/>
    <s v="Returning"/>
    <x v="0"/>
    <s v="Compact Repair Kit"/>
    <n v="3"/>
    <n v="40.28"/>
    <n v="0"/>
    <n v="17.12"/>
    <n v="120.84"/>
    <n v="51.36"/>
    <n v="69.48"/>
    <n v="0.57497517378351537"/>
    <n v="2026"/>
    <s v="Q3"/>
    <n v="7"/>
    <x v="6"/>
  </r>
  <r>
    <n v="3444"/>
    <d v="2026-07-21T00:00:00"/>
    <n v="2026"/>
    <x v="2"/>
    <n v="7"/>
    <s v="Jul"/>
    <x v="1"/>
    <x v="14"/>
    <x v="0"/>
    <s v="Returning"/>
    <x v="4"/>
    <s v="Recovery Roller"/>
    <n v="2"/>
    <n v="36.93"/>
    <n v="0"/>
    <n v="13.63"/>
    <n v="73.86"/>
    <n v="27.26"/>
    <n v="46.599999999999994"/>
    <n v="0.63092336853506625"/>
    <n v="2026"/>
    <s v="Q3"/>
    <n v="7"/>
    <x v="6"/>
  </r>
  <r>
    <n v="3646"/>
    <d v="2026-07-21T00:00:00"/>
    <n v="2026"/>
    <x v="2"/>
    <n v="7"/>
    <s v="Jul"/>
    <x v="2"/>
    <x v="2"/>
    <x v="3"/>
    <s v="Returning"/>
    <x v="1"/>
    <s v="Trail Boots"/>
    <n v="1"/>
    <n v="143.69"/>
    <n v="0"/>
    <n v="80.87"/>
    <n v="143.69"/>
    <n v="80.87"/>
    <n v="62.819999999999993"/>
    <n v="0.43719117544714309"/>
    <n v="2026"/>
    <s v="Q3"/>
    <n v="7"/>
    <x v="6"/>
  </r>
  <r>
    <n v="4558"/>
    <d v="2026-07-21T00:00:00"/>
    <n v="2026"/>
    <x v="2"/>
    <n v="7"/>
    <s v="Jul"/>
    <x v="1"/>
    <x v="14"/>
    <x v="3"/>
    <s v="New"/>
    <x v="1"/>
    <s v="Trail Boots"/>
    <n v="2"/>
    <n v="147.09"/>
    <n v="0"/>
    <n v="81.58"/>
    <n v="294.18"/>
    <n v="163.16"/>
    <n v="131.02000000000001"/>
    <n v="0.44537358080087025"/>
    <n v="2026"/>
    <s v="Q3"/>
    <n v="7"/>
    <x v="6"/>
  </r>
  <r>
    <n v="4564"/>
    <d v="2026-07-21T00:00:00"/>
    <n v="2026"/>
    <x v="2"/>
    <n v="7"/>
    <s v="Jul"/>
    <x v="2"/>
    <x v="5"/>
    <x v="0"/>
    <s v="New"/>
    <x v="1"/>
    <s v="Summit Backpack 45L"/>
    <n v="1"/>
    <n v="153.88"/>
    <n v="0"/>
    <n v="80.98"/>
    <n v="153.88"/>
    <n v="80.98"/>
    <n v="72.899999999999991"/>
    <n v="0.47374577592929551"/>
    <n v="2026"/>
    <s v="Q3"/>
    <n v="7"/>
    <x v="6"/>
  </r>
  <r>
    <n v="4616"/>
    <d v="2026-07-21T00:00:00"/>
    <n v="2026"/>
    <x v="2"/>
    <n v="7"/>
    <s v="Jul"/>
    <x v="3"/>
    <x v="13"/>
    <x v="3"/>
    <s v="New"/>
    <x v="1"/>
    <s v="Trekking Poles"/>
    <n v="3"/>
    <n v="72.2"/>
    <n v="0"/>
    <n v="31.45"/>
    <n v="216.60000000000002"/>
    <n v="94.35"/>
    <n v="122.25000000000003"/>
    <n v="0.5644044321329641"/>
    <n v="2026"/>
    <s v="Q3"/>
    <n v="7"/>
    <x v="6"/>
  </r>
  <r>
    <n v="536"/>
    <d v="2026-07-22T00:00:00"/>
    <n v="2026"/>
    <x v="2"/>
    <n v="7"/>
    <s v="Jul"/>
    <x v="3"/>
    <x v="13"/>
    <x v="2"/>
    <s v="Business"/>
    <x v="4"/>
    <s v="Resistance Band Set"/>
    <n v="1"/>
    <n v="40.67"/>
    <n v="0"/>
    <n v="14.28"/>
    <n v="40.67"/>
    <n v="14.28"/>
    <n v="26.39"/>
    <n v="0.64888123924268504"/>
    <n v="2026"/>
    <s v="Q3"/>
    <n v="7"/>
    <x v="6"/>
  </r>
  <r>
    <n v="571"/>
    <d v="2026-07-22T00:00:00"/>
    <n v="2026"/>
    <x v="2"/>
    <n v="7"/>
    <s v="Jul"/>
    <x v="0"/>
    <x v="0"/>
    <x v="0"/>
    <s v="New"/>
    <x v="1"/>
    <s v="Summit Backpack 45L"/>
    <n v="3"/>
    <n v="152.53"/>
    <n v="0"/>
    <n v="80.88"/>
    <n v="457.59000000000003"/>
    <n v="242.64"/>
    <n v="214.95000000000005"/>
    <n v="0.46974365698551113"/>
    <n v="2026"/>
    <s v="Q3"/>
    <n v="7"/>
    <x v="6"/>
  </r>
  <r>
    <n v="965"/>
    <d v="2026-07-22T00:00:00"/>
    <n v="2026"/>
    <x v="2"/>
    <n v="7"/>
    <s v="Jul"/>
    <x v="1"/>
    <x v="11"/>
    <x v="2"/>
    <s v="Returning"/>
    <x v="2"/>
    <s v="Insulated Bottle"/>
    <n v="2"/>
    <n v="35.39"/>
    <n v="0.05"/>
    <n v="13.39"/>
    <n v="67.241"/>
    <n v="26.78"/>
    <n v="40.460999999999999"/>
    <n v="0.60173108668818132"/>
    <n v="2026"/>
    <s v="Q3"/>
    <n v="7"/>
    <x v="6"/>
  </r>
  <r>
    <n v="1504"/>
    <d v="2026-07-22T00:00:00"/>
    <n v="2026"/>
    <x v="2"/>
    <n v="7"/>
    <s v="Jul"/>
    <x v="3"/>
    <x v="4"/>
    <x v="0"/>
    <s v="Returning"/>
    <x v="1"/>
    <s v="Hiking Daypack 20L"/>
    <n v="5"/>
    <n v="93.35"/>
    <n v="0"/>
    <n v="46.31"/>
    <n v="466.75"/>
    <n v="231.55"/>
    <n v="235.2"/>
    <n v="0.50391001606855912"/>
    <n v="2026"/>
    <s v="Q3"/>
    <n v="7"/>
    <x v="6"/>
  </r>
  <r>
    <n v="2560"/>
    <d v="2026-07-22T00:00:00"/>
    <n v="2026"/>
    <x v="2"/>
    <n v="7"/>
    <s v="Jul"/>
    <x v="1"/>
    <x v="12"/>
    <x v="0"/>
    <s v="Returning"/>
    <x v="0"/>
    <s v="Trail Bike Light"/>
    <n v="2"/>
    <n v="51.71"/>
    <n v="0"/>
    <n v="22.75"/>
    <n v="103.42"/>
    <n v="45.5"/>
    <n v="57.92"/>
    <n v="0.5600464126861342"/>
    <n v="2026"/>
    <s v="Q3"/>
    <n v="7"/>
    <x v="6"/>
  </r>
  <r>
    <n v="2758"/>
    <d v="2026-07-22T00:00:00"/>
    <n v="2026"/>
    <x v="2"/>
    <n v="7"/>
    <s v="Jul"/>
    <x v="0"/>
    <x v="0"/>
    <x v="0"/>
    <s v="New"/>
    <x v="0"/>
    <s v="Compact Repair Kit"/>
    <n v="1"/>
    <n v="39.86"/>
    <n v="0"/>
    <n v="16.53"/>
    <n v="39.86"/>
    <n v="16.53"/>
    <n v="23.33"/>
    <n v="0.58529854490717503"/>
    <n v="2026"/>
    <s v="Q3"/>
    <n v="7"/>
    <x v="6"/>
  </r>
  <r>
    <n v="4030"/>
    <d v="2026-07-22T00:00:00"/>
    <n v="2026"/>
    <x v="2"/>
    <n v="7"/>
    <s v="Jul"/>
    <x v="3"/>
    <x v="8"/>
    <x v="0"/>
    <s v="New"/>
    <x v="3"/>
    <s v="Portable Camp Stove"/>
    <n v="2"/>
    <n v="83.71"/>
    <n v="0"/>
    <n v="39.29"/>
    <n v="167.42"/>
    <n v="78.58"/>
    <n v="88.839999999999989"/>
    <n v="0.53064150041811009"/>
    <n v="2026"/>
    <s v="Q3"/>
    <n v="7"/>
    <x v="6"/>
  </r>
  <r>
    <n v="4337"/>
    <d v="2026-07-22T00:00:00"/>
    <n v="2026"/>
    <x v="2"/>
    <n v="7"/>
    <s v="Jul"/>
    <x v="1"/>
    <x v="14"/>
    <x v="2"/>
    <s v="New"/>
    <x v="2"/>
    <s v="Packing Cube Set"/>
    <n v="1"/>
    <n v="47.62"/>
    <n v="0"/>
    <n v="17.82"/>
    <n v="47.62"/>
    <n v="17.82"/>
    <n v="29.799999999999997"/>
    <n v="0.62578748425031494"/>
    <n v="2026"/>
    <s v="Q3"/>
    <n v="7"/>
    <x v="6"/>
  </r>
  <r>
    <n v="5129"/>
    <d v="2026-07-22T00:00:00"/>
    <n v="2026"/>
    <x v="2"/>
    <n v="7"/>
    <s v="Jul"/>
    <x v="1"/>
    <x v="12"/>
    <x v="0"/>
    <s v="Returning"/>
    <x v="0"/>
    <s v="Commuter Helmet"/>
    <n v="1"/>
    <n v="80.05"/>
    <n v="0.05"/>
    <n v="43.81"/>
    <n v="76.047499999999999"/>
    <n v="43.81"/>
    <n v="32.237499999999997"/>
    <n v="0.42391268615010352"/>
    <n v="2026"/>
    <s v="Q3"/>
    <n v="7"/>
    <x v="6"/>
  </r>
  <r>
    <n v="81"/>
    <d v="2026-07-23T00:00:00"/>
    <n v="2026"/>
    <x v="2"/>
    <n v="7"/>
    <s v="Jul"/>
    <x v="3"/>
    <x v="8"/>
    <x v="2"/>
    <s v="Returning"/>
    <x v="4"/>
    <s v="Training Mat"/>
    <n v="1"/>
    <n v="51.82"/>
    <n v="0"/>
    <n v="21.43"/>
    <n v="51.82"/>
    <n v="21.43"/>
    <n v="30.39"/>
    <n v="0.58645310690852959"/>
    <n v="2026"/>
    <s v="Q3"/>
    <n v="7"/>
    <x v="6"/>
  </r>
  <r>
    <n v="493"/>
    <d v="2026-07-23T00:00:00"/>
    <n v="2026"/>
    <x v="2"/>
    <n v="7"/>
    <s v="Jul"/>
    <x v="1"/>
    <x v="11"/>
    <x v="0"/>
    <s v="Business"/>
    <x v="2"/>
    <s v="Travel Backpack 35L"/>
    <n v="4"/>
    <n v="161.28"/>
    <n v="0.15"/>
    <n v="89.2"/>
    <n v="548.35199999999998"/>
    <n v="356.8"/>
    <n v="191.55199999999996"/>
    <n v="0.3493230625583566"/>
    <n v="2026"/>
    <s v="Q3"/>
    <n v="7"/>
    <x v="6"/>
  </r>
  <r>
    <n v="613"/>
    <d v="2026-07-23T00:00:00"/>
    <n v="2026"/>
    <x v="2"/>
    <n v="7"/>
    <s v="Jul"/>
    <x v="0"/>
    <x v="0"/>
    <x v="0"/>
    <s v="New"/>
    <x v="0"/>
    <s v="Compact Repair Kit"/>
    <n v="1"/>
    <n v="39.86"/>
    <n v="0.05"/>
    <n v="16.989999999999998"/>
    <n v="37.866999999999997"/>
    <n v="16.989999999999998"/>
    <n v="20.876999999999999"/>
    <n v="0.55132437214461139"/>
    <n v="2026"/>
    <s v="Q3"/>
    <n v="7"/>
    <x v="6"/>
  </r>
  <r>
    <n v="958"/>
    <d v="2026-07-23T00:00:00"/>
    <n v="2026"/>
    <x v="2"/>
    <n v="7"/>
    <s v="Jul"/>
    <x v="3"/>
    <x v="8"/>
    <x v="3"/>
    <s v="New"/>
    <x v="0"/>
    <s v="Cycling Pack 12L"/>
    <n v="6"/>
    <n v="102.96"/>
    <n v="0.05"/>
    <n v="51.74"/>
    <n v="586.87199999999996"/>
    <n v="310.44"/>
    <n v="276.43199999999996"/>
    <n v="0.47102604997341835"/>
    <n v="2026"/>
    <s v="Q3"/>
    <n v="7"/>
    <x v="6"/>
  </r>
  <r>
    <n v="1270"/>
    <d v="2026-07-23T00:00:00"/>
    <n v="2026"/>
    <x v="2"/>
    <n v="7"/>
    <s v="Jul"/>
    <x v="1"/>
    <x v="12"/>
    <x v="3"/>
    <s v="Returning"/>
    <x v="1"/>
    <s v="Hiking Daypack 20L"/>
    <n v="1"/>
    <n v="94.04"/>
    <n v="0"/>
    <n v="44.88"/>
    <n v="94.04"/>
    <n v="44.88"/>
    <n v="49.160000000000004"/>
    <n v="0.52275627392598889"/>
    <n v="2026"/>
    <s v="Q3"/>
    <n v="7"/>
    <x v="6"/>
  </r>
  <r>
    <n v="1513"/>
    <d v="2026-07-23T00:00:00"/>
    <n v="2026"/>
    <x v="2"/>
    <n v="7"/>
    <s v="Jul"/>
    <x v="3"/>
    <x v="8"/>
    <x v="0"/>
    <s v="New"/>
    <x v="1"/>
    <s v="Trekking Poles"/>
    <n v="2"/>
    <n v="70.790000000000006"/>
    <n v="0"/>
    <n v="32.44"/>
    <n v="141.58000000000001"/>
    <n v="64.88"/>
    <n v="76.700000000000017"/>
    <n v="0.541743184065546"/>
    <n v="2026"/>
    <s v="Q3"/>
    <n v="7"/>
    <x v="6"/>
  </r>
  <r>
    <n v="2009"/>
    <d v="2026-07-23T00:00:00"/>
    <n v="2026"/>
    <x v="2"/>
    <n v="7"/>
    <s v="Jul"/>
    <x v="2"/>
    <x v="10"/>
    <x v="0"/>
    <s v="New"/>
    <x v="2"/>
    <s v="Packing Cube Set"/>
    <n v="2"/>
    <n v="46.41"/>
    <n v="0"/>
    <n v="18.600000000000001"/>
    <n v="92.82"/>
    <n v="37.200000000000003"/>
    <n v="55.61999999999999"/>
    <n v="0.59922430510665803"/>
    <n v="2026"/>
    <s v="Q3"/>
    <n v="7"/>
    <x v="6"/>
  </r>
  <r>
    <n v="2838"/>
    <d v="2026-07-23T00:00:00"/>
    <n v="2026"/>
    <x v="2"/>
    <n v="7"/>
    <s v="Jul"/>
    <x v="3"/>
    <x v="13"/>
    <x v="3"/>
    <s v="New"/>
    <x v="1"/>
    <s v="Trekking Poles"/>
    <n v="1"/>
    <n v="69.75"/>
    <n v="0"/>
    <n v="33.299999999999997"/>
    <n v="69.75"/>
    <n v="33.299999999999997"/>
    <n v="36.450000000000003"/>
    <n v="0.52258064516129032"/>
    <n v="2026"/>
    <s v="Q3"/>
    <n v="7"/>
    <x v="6"/>
  </r>
  <r>
    <n v="3730"/>
    <d v="2026-07-23T00:00:00"/>
    <n v="2026"/>
    <x v="2"/>
    <n v="7"/>
    <s v="Jul"/>
    <x v="0"/>
    <x v="15"/>
    <x v="2"/>
    <s v="Business"/>
    <x v="0"/>
    <s v="Compact Repair Kit"/>
    <n v="3"/>
    <n v="40.81"/>
    <n v="0"/>
    <n v="16.86"/>
    <n v="122.43"/>
    <n v="50.58"/>
    <n v="71.850000000000009"/>
    <n v="0.58686596422445481"/>
    <n v="2026"/>
    <s v="Q3"/>
    <n v="7"/>
    <x v="6"/>
  </r>
  <r>
    <n v="4287"/>
    <d v="2026-07-23T00:00:00"/>
    <n v="2026"/>
    <x v="2"/>
    <n v="7"/>
    <s v="Jul"/>
    <x v="3"/>
    <x v="8"/>
    <x v="3"/>
    <s v="Returning"/>
    <x v="1"/>
    <s v="Summit Backpack 45L"/>
    <n v="5"/>
    <n v="156.69"/>
    <n v="0"/>
    <n v="80.489999999999995"/>
    <n v="783.45"/>
    <n v="402.45"/>
    <n v="381.00000000000006"/>
    <n v="0.48631054949262881"/>
    <n v="2026"/>
    <s v="Q3"/>
    <n v="7"/>
    <x v="6"/>
  </r>
  <r>
    <n v="4297"/>
    <d v="2026-07-23T00:00:00"/>
    <n v="2026"/>
    <x v="2"/>
    <n v="7"/>
    <s v="Jul"/>
    <x v="1"/>
    <x v="6"/>
    <x v="3"/>
    <s v="Returning"/>
    <x v="2"/>
    <s v="Travel Backpack 35L"/>
    <n v="1"/>
    <n v="168.59"/>
    <n v="0.1"/>
    <n v="88.8"/>
    <n v="151.73099999999999"/>
    <n v="88.8"/>
    <n v="62.930999999999997"/>
    <n v="0.41475374181940405"/>
    <n v="2026"/>
    <s v="Q3"/>
    <n v="7"/>
    <x v="6"/>
  </r>
  <r>
    <n v="5118"/>
    <d v="2026-07-23T00:00:00"/>
    <n v="2026"/>
    <x v="2"/>
    <n v="7"/>
    <s v="Jul"/>
    <x v="1"/>
    <x v="12"/>
    <x v="0"/>
    <s v="Business"/>
    <x v="2"/>
    <s v="Insulated Bottle"/>
    <n v="5"/>
    <n v="36.880000000000003"/>
    <n v="0.1"/>
    <n v="13.76"/>
    <n v="165.96"/>
    <n v="68.8"/>
    <n v="97.160000000000011"/>
    <n v="0.58544227524704751"/>
    <n v="2026"/>
    <s v="Q3"/>
    <n v="7"/>
    <x v="6"/>
  </r>
  <r>
    <n v="363"/>
    <d v="2026-07-24T00:00:00"/>
    <n v="2026"/>
    <x v="2"/>
    <n v="7"/>
    <s v="Jul"/>
    <x v="0"/>
    <x v="0"/>
    <x v="1"/>
    <s v="Business"/>
    <x v="2"/>
    <s v="Carry-On Duffel"/>
    <n v="8"/>
    <n v="136.13"/>
    <n v="0.1"/>
    <n v="66.55"/>
    <n v="980.13599999999997"/>
    <n v="532.4"/>
    <n v="447.73599999999999"/>
    <n v="0.45681007533648393"/>
    <n v="2026"/>
    <s v="Q3"/>
    <n v="7"/>
    <x v="6"/>
  </r>
  <r>
    <n v="4243"/>
    <d v="2026-07-24T00:00:00"/>
    <n v="2026"/>
    <x v="2"/>
    <n v="7"/>
    <s v="Jul"/>
    <x v="1"/>
    <x v="14"/>
    <x v="3"/>
    <s v="Returning"/>
    <x v="0"/>
    <s v="Compact Repair Kit"/>
    <n v="2"/>
    <n v="40.479999999999997"/>
    <n v="0.05"/>
    <n v="16.93"/>
    <n v="76.911999999999992"/>
    <n v="33.86"/>
    <n v="43.051999999999992"/>
    <n v="0.5597566049511129"/>
    <n v="2026"/>
    <s v="Q3"/>
    <n v="7"/>
    <x v="6"/>
  </r>
  <r>
    <n v="4348"/>
    <d v="2026-07-24T00:00:00"/>
    <n v="2026"/>
    <x v="2"/>
    <n v="7"/>
    <s v="Jul"/>
    <x v="0"/>
    <x v="0"/>
    <x v="0"/>
    <s v="New"/>
    <x v="0"/>
    <s v="Trail Bike Light"/>
    <n v="4"/>
    <n v="50.09"/>
    <n v="0"/>
    <n v="22.11"/>
    <n v="200.36"/>
    <n v="88.44"/>
    <n v="111.92000000000002"/>
    <n v="0.55859452984627678"/>
    <n v="2026"/>
    <s v="Q3"/>
    <n v="7"/>
    <x v="6"/>
  </r>
  <r>
    <n v="4405"/>
    <d v="2026-07-24T00:00:00"/>
    <n v="2026"/>
    <x v="2"/>
    <n v="7"/>
    <s v="Jul"/>
    <x v="3"/>
    <x v="8"/>
    <x v="0"/>
    <s v="Returning"/>
    <x v="1"/>
    <s v="Summit Backpack 45L"/>
    <n v="1"/>
    <n v="156.54"/>
    <n v="0.1"/>
    <n v="77.38"/>
    <n v="140.886"/>
    <n v="77.38"/>
    <n v="63.506"/>
    <n v="0.4507616086765186"/>
    <n v="2026"/>
    <s v="Q3"/>
    <n v="7"/>
    <x v="6"/>
  </r>
  <r>
    <n v="4857"/>
    <d v="2026-07-24T00:00:00"/>
    <n v="2026"/>
    <x v="2"/>
    <n v="7"/>
    <s v="Jul"/>
    <x v="1"/>
    <x v="6"/>
    <x v="2"/>
    <s v="Returning"/>
    <x v="1"/>
    <s v="Summit Backpack 45L"/>
    <n v="1"/>
    <n v="152.1"/>
    <n v="0.1"/>
    <n v="80.459999999999994"/>
    <n v="136.88999999999999"/>
    <n v="80.459999999999994"/>
    <n v="56.429999999999993"/>
    <n v="0.41222879684418146"/>
    <n v="2026"/>
    <s v="Q3"/>
    <n v="7"/>
    <x v="6"/>
  </r>
  <r>
    <n v="87"/>
    <d v="2026-07-25T00:00:00"/>
    <n v="2026"/>
    <x v="2"/>
    <n v="7"/>
    <s v="Jul"/>
    <x v="1"/>
    <x v="11"/>
    <x v="0"/>
    <s v="Returning"/>
    <x v="1"/>
    <s v="Summit Backpack 45L"/>
    <n v="1"/>
    <n v="155.35"/>
    <n v="0"/>
    <n v="80.47"/>
    <n v="155.35"/>
    <n v="80.47"/>
    <n v="74.88"/>
    <n v="0.48200836820083681"/>
    <n v="2026"/>
    <s v="Q3"/>
    <n v="7"/>
    <x v="6"/>
  </r>
  <r>
    <n v="315"/>
    <d v="2026-07-25T00:00:00"/>
    <n v="2026"/>
    <x v="2"/>
    <n v="7"/>
    <s v="Jul"/>
    <x v="2"/>
    <x v="3"/>
    <x v="3"/>
    <s v="New"/>
    <x v="0"/>
    <s v="Commuter Helmet"/>
    <n v="1"/>
    <n v="81.13"/>
    <n v="0.05"/>
    <n v="42.41"/>
    <n v="77.073499999999996"/>
    <n v="42.41"/>
    <n v="34.663499999999999"/>
    <n v="0.44974602165465433"/>
    <n v="2026"/>
    <s v="Q3"/>
    <n v="7"/>
    <x v="6"/>
  </r>
  <r>
    <n v="970"/>
    <d v="2026-07-25T00:00:00"/>
    <n v="2026"/>
    <x v="2"/>
    <n v="7"/>
    <s v="Jul"/>
    <x v="1"/>
    <x v="11"/>
    <x v="0"/>
    <s v="New"/>
    <x v="1"/>
    <s v="Trail Boots"/>
    <n v="1"/>
    <n v="145.87"/>
    <n v="0"/>
    <n v="81.430000000000007"/>
    <n v="145.87"/>
    <n v="81.430000000000007"/>
    <n v="64.44"/>
    <n v="0.44176321382052508"/>
    <n v="2026"/>
    <s v="Q3"/>
    <n v="7"/>
    <x v="6"/>
  </r>
  <r>
    <n v="1891"/>
    <d v="2026-07-25T00:00:00"/>
    <n v="2026"/>
    <x v="2"/>
    <n v="7"/>
    <s v="Jul"/>
    <x v="1"/>
    <x v="12"/>
    <x v="0"/>
    <s v="New"/>
    <x v="1"/>
    <s v="Summit Backpack 45L"/>
    <n v="6"/>
    <n v="151.88999999999999"/>
    <n v="0.15"/>
    <n v="76.83"/>
    <n v="774.6389999999999"/>
    <n v="460.98"/>
    <n v="313.65899999999988"/>
    <n v="0.40490989996630677"/>
    <n v="2026"/>
    <s v="Q3"/>
    <n v="7"/>
    <x v="6"/>
  </r>
  <r>
    <n v="2148"/>
    <d v="2026-07-25T00:00:00"/>
    <n v="2026"/>
    <x v="2"/>
    <n v="7"/>
    <s v="Jul"/>
    <x v="2"/>
    <x v="10"/>
    <x v="0"/>
    <s v="New"/>
    <x v="4"/>
    <s v="Resistance Band Set"/>
    <n v="2"/>
    <n v="41.14"/>
    <n v="0.1"/>
    <n v="14.84"/>
    <n v="74.052000000000007"/>
    <n v="29.68"/>
    <n v="44.372000000000007"/>
    <n v="0.59920056176740677"/>
    <n v="2026"/>
    <s v="Q3"/>
    <n v="7"/>
    <x v="6"/>
  </r>
  <r>
    <n v="2467"/>
    <d v="2026-07-25T00:00:00"/>
    <n v="2026"/>
    <x v="2"/>
    <n v="7"/>
    <s v="Jul"/>
    <x v="3"/>
    <x v="4"/>
    <x v="2"/>
    <s v="Returning"/>
    <x v="0"/>
    <s v="Trail Bike Light"/>
    <n v="1"/>
    <n v="49.5"/>
    <n v="0"/>
    <n v="21.83"/>
    <n v="49.5"/>
    <n v="21.83"/>
    <n v="27.67"/>
    <n v="0.55898989898989904"/>
    <n v="2026"/>
    <s v="Q3"/>
    <n v="7"/>
    <x v="6"/>
  </r>
  <r>
    <n v="3710"/>
    <d v="2026-07-25T00:00:00"/>
    <n v="2026"/>
    <x v="2"/>
    <n v="7"/>
    <s v="Jul"/>
    <x v="3"/>
    <x v="7"/>
    <x v="0"/>
    <s v="New"/>
    <x v="2"/>
    <s v="Packing Cube Set"/>
    <n v="2"/>
    <n v="46.48"/>
    <n v="0.05"/>
    <n v="18.760000000000002"/>
    <n v="88.311999999999983"/>
    <n v="37.520000000000003"/>
    <n v="50.79199999999998"/>
    <n v="0.57514267596702584"/>
    <n v="2026"/>
    <s v="Q3"/>
    <n v="7"/>
    <x v="6"/>
  </r>
  <r>
    <n v="3714"/>
    <d v="2026-07-25T00:00:00"/>
    <n v="2026"/>
    <x v="2"/>
    <n v="7"/>
    <s v="Jul"/>
    <x v="2"/>
    <x v="2"/>
    <x v="3"/>
    <s v="Returning"/>
    <x v="2"/>
    <s v="Insulated Bottle"/>
    <n v="1"/>
    <n v="36.909999999999997"/>
    <n v="0"/>
    <n v="13.56"/>
    <n v="36.909999999999997"/>
    <n v="13.56"/>
    <n v="23.349999999999994"/>
    <n v="0.63261988620969922"/>
    <n v="2026"/>
    <s v="Q3"/>
    <n v="7"/>
    <x v="6"/>
  </r>
  <r>
    <n v="3893"/>
    <d v="2026-07-25T00:00:00"/>
    <n v="2026"/>
    <x v="2"/>
    <n v="7"/>
    <s v="Jul"/>
    <x v="0"/>
    <x v="0"/>
    <x v="0"/>
    <s v="Returning"/>
    <x v="2"/>
    <s v="Insulated Bottle"/>
    <n v="1"/>
    <n v="35.6"/>
    <n v="0"/>
    <n v="13.91"/>
    <n v="35.6"/>
    <n v="13.91"/>
    <n v="21.69"/>
    <n v="0.60926966292134832"/>
    <n v="2026"/>
    <s v="Q3"/>
    <n v="7"/>
    <x v="6"/>
  </r>
  <r>
    <n v="4136"/>
    <d v="2026-07-25T00:00:00"/>
    <n v="2026"/>
    <x v="2"/>
    <n v="7"/>
    <s v="Jul"/>
    <x v="1"/>
    <x v="11"/>
    <x v="2"/>
    <s v="New"/>
    <x v="0"/>
    <s v="Commuter Helmet"/>
    <n v="2"/>
    <n v="80.25"/>
    <n v="0.05"/>
    <n v="42.39"/>
    <n v="152.47499999999999"/>
    <n v="84.78"/>
    <n v="67.694999999999993"/>
    <n v="0.44397442203639936"/>
    <n v="2026"/>
    <s v="Q3"/>
    <n v="7"/>
    <x v="6"/>
  </r>
  <r>
    <n v="4212"/>
    <d v="2026-07-25T00:00:00"/>
    <n v="2026"/>
    <x v="2"/>
    <n v="7"/>
    <s v="Jul"/>
    <x v="0"/>
    <x v="0"/>
    <x v="3"/>
    <s v="Returning"/>
    <x v="2"/>
    <s v="Packing Cube Set"/>
    <n v="2"/>
    <n v="47.52"/>
    <n v="0.1"/>
    <n v="17.86"/>
    <n v="85.536000000000001"/>
    <n v="35.72"/>
    <n v="49.816000000000003"/>
    <n v="0.58239805462027683"/>
    <n v="2026"/>
    <s v="Q3"/>
    <n v="7"/>
    <x v="6"/>
  </r>
  <r>
    <n v="4332"/>
    <d v="2026-07-25T00:00:00"/>
    <n v="2026"/>
    <x v="2"/>
    <n v="7"/>
    <s v="Jul"/>
    <x v="3"/>
    <x v="13"/>
    <x v="0"/>
    <s v="New"/>
    <x v="2"/>
    <s v="Travel Backpack 35L"/>
    <n v="2"/>
    <n v="164.58"/>
    <n v="0.1"/>
    <n v="86.55"/>
    <n v="296.24400000000003"/>
    <n v="173.1"/>
    <n v="123.14400000000003"/>
    <n v="0.41568436829100341"/>
    <n v="2026"/>
    <s v="Q3"/>
    <n v="7"/>
    <x v="6"/>
  </r>
  <r>
    <n v="702"/>
    <d v="2026-07-26T00:00:00"/>
    <n v="2026"/>
    <x v="2"/>
    <n v="7"/>
    <s v="Jul"/>
    <x v="0"/>
    <x v="9"/>
    <x v="0"/>
    <s v="New"/>
    <x v="0"/>
    <s v="Compact Repair Kit"/>
    <n v="1"/>
    <n v="39.99"/>
    <n v="0.05"/>
    <n v="16.739999999999998"/>
    <n v="37.990499999999997"/>
    <n v="16.739999999999998"/>
    <n v="21.250499999999999"/>
    <n v="0.55936352509179932"/>
    <n v="2026"/>
    <s v="Q3"/>
    <n v="7"/>
    <x v="6"/>
  </r>
  <r>
    <n v="1223"/>
    <d v="2026-07-26T00:00:00"/>
    <n v="2026"/>
    <x v="2"/>
    <n v="7"/>
    <s v="Jul"/>
    <x v="1"/>
    <x v="12"/>
    <x v="2"/>
    <s v="New"/>
    <x v="1"/>
    <s v="Trail Boots"/>
    <n v="1"/>
    <n v="140.44"/>
    <n v="0"/>
    <n v="77.08"/>
    <n v="140.44"/>
    <n v="77.08"/>
    <n v="63.36"/>
    <n v="0.45115351751637711"/>
    <n v="2026"/>
    <s v="Q3"/>
    <n v="7"/>
    <x v="6"/>
  </r>
  <r>
    <n v="1370"/>
    <d v="2026-07-26T00:00:00"/>
    <n v="2026"/>
    <x v="2"/>
    <n v="7"/>
    <s v="Jul"/>
    <x v="2"/>
    <x v="10"/>
    <x v="3"/>
    <s v="New"/>
    <x v="4"/>
    <s v="Weighted Vest"/>
    <n v="2"/>
    <n v="123.73"/>
    <n v="0.05"/>
    <n v="68.22"/>
    <n v="235.08699999999999"/>
    <n v="136.44"/>
    <n v="98.646999999999991"/>
    <n v="0.41961911973014243"/>
    <n v="2026"/>
    <s v="Q3"/>
    <n v="7"/>
    <x v="6"/>
  </r>
  <r>
    <n v="3476"/>
    <d v="2026-07-26T00:00:00"/>
    <n v="2026"/>
    <x v="2"/>
    <n v="7"/>
    <s v="Jul"/>
    <x v="3"/>
    <x v="13"/>
    <x v="1"/>
    <s v="New"/>
    <x v="2"/>
    <s v="Carry-On Duffel"/>
    <n v="3"/>
    <n v="132.68"/>
    <n v="0.15"/>
    <n v="67.38"/>
    <n v="338.334"/>
    <n v="202.14"/>
    <n v="136.19400000000002"/>
    <n v="0.40254304917625783"/>
    <n v="2026"/>
    <s v="Q3"/>
    <n v="7"/>
    <x v="6"/>
  </r>
  <r>
    <n v="4066"/>
    <d v="2026-07-26T00:00:00"/>
    <n v="2026"/>
    <x v="2"/>
    <n v="7"/>
    <s v="Jul"/>
    <x v="3"/>
    <x v="7"/>
    <x v="2"/>
    <s v="New"/>
    <x v="4"/>
    <s v="Recovery Roller"/>
    <n v="1"/>
    <n v="35.479999999999997"/>
    <n v="0.05"/>
    <n v="14.15"/>
    <n v="33.705999999999996"/>
    <n v="14.15"/>
    <n v="19.555999999999997"/>
    <n v="0.58019343737020113"/>
    <n v="2026"/>
    <s v="Q3"/>
    <n v="7"/>
    <x v="6"/>
  </r>
  <r>
    <n v="4153"/>
    <d v="2026-07-26T00:00:00"/>
    <n v="2026"/>
    <x v="2"/>
    <n v="7"/>
    <s v="Jul"/>
    <x v="3"/>
    <x v="7"/>
    <x v="0"/>
    <s v="Business"/>
    <x v="2"/>
    <s v="Carry-On Duffel"/>
    <n v="3"/>
    <n v="134.63"/>
    <n v="0"/>
    <n v="67.2"/>
    <n v="403.89"/>
    <n v="201.60000000000002"/>
    <n v="202.28999999999996"/>
    <n v="0.50085419297333422"/>
    <n v="2026"/>
    <s v="Q3"/>
    <n v="7"/>
    <x v="6"/>
  </r>
  <r>
    <n v="379"/>
    <d v="2026-07-27T00:00:00"/>
    <n v="2026"/>
    <x v="2"/>
    <n v="7"/>
    <s v="Jul"/>
    <x v="0"/>
    <x v="9"/>
    <x v="3"/>
    <s v="New"/>
    <x v="1"/>
    <s v="Trekking Poles"/>
    <n v="3"/>
    <n v="72.03"/>
    <n v="0"/>
    <n v="32.46"/>
    <n v="216.09"/>
    <n v="97.38"/>
    <n v="118.71000000000001"/>
    <n v="0.54935443565181175"/>
    <n v="2026"/>
    <s v="Q3"/>
    <n v="7"/>
    <x v="6"/>
  </r>
  <r>
    <n v="820"/>
    <d v="2026-07-27T00:00:00"/>
    <n v="2026"/>
    <x v="2"/>
    <n v="7"/>
    <s v="Jul"/>
    <x v="3"/>
    <x v="7"/>
    <x v="3"/>
    <s v="Returning"/>
    <x v="4"/>
    <s v="Resistance Band Set"/>
    <n v="1"/>
    <n v="40.24"/>
    <n v="0"/>
    <n v="15.05"/>
    <n v="40.24"/>
    <n v="15.05"/>
    <n v="25.19"/>
    <n v="0.62599403578528823"/>
    <n v="2026"/>
    <s v="Q3"/>
    <n v="7"/>
    <x v="6"/>
  </r>
  <r>
    <n v="2003"/>
    <d v="2026-07-27T00:00:00"/>
    <n v="2026"/>
    <x v="2"/>
    <n v="7"/>
    <s v="Jul"/>
    <x v="2"/>
    <x v="5"/>
    <x v="2"/>
    <s v="Returning"/>
    <x v="2"/>
    <s v="Insulated Bottle"/>
    <n v="1"/>
    <n v="36.14"/>
    <n v="0"/>
    <n v="13.52"/>
    <n v="36.14"/>
    <n v="13.52"/>
    <n v="22.62"/>
    <n v="0.62589928057553956"/>
    <n v="2026"/>
    <s v="Q3"/>
    <n v="7"/>
    <x v="6"/>
  </r>
  <r>
    <n v="2682"/>
    <d v="2026-07-27T00:00:00"/>
    <n v="2026"/>
    <x v="2"/>
    <n v="7"/>
    <s v="Jul"/>
    <x v="1"/>
    <x v="11"/>
    <x v="0"/>
    <s v="New"/>
    <x v="4"/>
    <s v="Resistance Band Set"/>
    <n v="2"/>
    <n v="40.22"/>
    <n v="0.05"/>
    <n v="14.72"/>
    <n v="76.417999999999992"/>
    <n v="29.44"/>
    <n v="46.977999999999994"/>
    <n v="0.61475045146431473"/>
    <n v="2026"/>
    <s v="Q3"/>
    <n v="7"/>
    <x v="6"/>
  </r>
  <r>
    <n v="3860"/>
    <d v="2026-07-27T00:00:00"/>
    <n v="2026"/>
    <x v="2"/>
    <n v="7"/>
    <s v="Jul"/>
    <x v="3"/>
    <x v="7"/>
    <x v="0"/>
    <s v="Returning"/>
    <x v="4"/>
    <s v="Recovery Roller"/>
    <n v="3"/>
    <n v="37.130000000000003"/>
    <n v="0.05"/>
    <n v="14.29"/>
    <n v="105.82050000000001"/>
    <n v="42.87"/>
    <n v="62.950500000000012"/>
    <n v="0.59488000907196625"/>
    <n v="2026"/>
    <s v="Q3"/>
    <n v="7"/>
    <x v="6"/>
  </r>
  <r>
    <n v="4063"/>
    <d v="2026-07-27T00:00:00"/>
    <n v="2026"/>
    <x v="2"/>
    <n v="7"/>
    <s v="Jul"/>
    <x v="0"/>
    <x v="9"/>
    <x v="0"/>
    <s v="New"/>
    <x v="3"/>
    <s v="Compact Sleeping Bag"/>
    <n v="4"/>
    <n v="125.07"/>
    <n v="0.05"/>
    <n v="60"/>
    <n v="475.26599999999996"/>
    <n v="240"/>
    <n v="235.26599999999996"/>
    <n v="0.4950196311118405"/>
    <n v="2026"/>
    <s v="Q3"/>
    <n v="7"/>
    <x v="6"/>
  </r>
  <r>
    <n v="4474"/>
    <d v="2026-07-27T00:00:00"/>
    <n v="2026"/>
    <x v="2"/>
    <n v="7"/>
    <s v="Jul"/>
    <x v="3"/>
    <x v="13"/>
    <x v="1"/>
    <s v="Returning"/>
    <x v="4"/>
    <s v="Weighted Vest"/>
    <n v="5"/>
    <n v="122.14"/>
    <n v="0.05"/>
    <n v="70.64"/>
    <n v="580.16499999999996"/>
    <n v="353.2"/>
    <n v="226.96499999999997"/>
    <n v="0.39120767367903958"/>
    <n v="2026"/>
    <s v="Q3"/>
    <n v="7"/>
    <x v="6"/>
  </r>
  <r>
    <n v="21"/>
    <d v="2026-07-28T00:00:00"/>
    <n v="2026"/>
    <x v="2"/>
    <n v="7"/>
    <s v="Jul"/>
    <x v="1"/>
    <x v="11"/>
    <x v="0"/>
    <s v="Business"/>
    <x v="3"/>
    <s v="Compact Sleeping Bag"/>
    <n v="1"/>
    <n v="120.09"/>
    <n v="0"/>
    <n v="62.18"/>
    <n v="120.09"/>
    <n v="62.18"/>
    <n v="57.910000000000004"/>
    <n v="0.48222166708302111"/>
    <n v="2026"/>
    <s v="Q3"/>
    <n v="7"/>
    <x v="6"/>
  </r>
  <r>
    <n v="368"/>
    <d v="2026-07-28T00:00:00"/>
    <n v="2026"/>
    <x v="2"/>
    <n v="7"/>
    <s v="Jul"/>
    <x v="3"/>
    <x v="4"/>
    <x v="3"/>
    <s v="Returning"/>
    <x v="0"/>
    <s v="Cycling Pack 12L"/>
    <n v="6"/>
    <n v="102.75"/>
    <n v="0"/>
    <n v="51.55"/>
    <n v="616.5"/>
    <n v="309.29999999999995"/>
    <n v="307.20000000000005"/>
    <n v="0.49829683698296845"/>
    <n v="2026"/>
    <s v="Q3"/>
    <n v="7"/>
    <x v="6"/>
  </r>
  <r>
    <n v="457"/>
    <d v="2026-07-28T00:00:00"/>
    <n v="2026"/>
    <x v="2"/>
    <n v="7"/>
    <s v="Jul"/>
    <x v="2"/>
    <x v="2"/>
    <x v="0"/>
    <s v="Returning"/>
    <x v="3"/>
    <s v="Trail Tent 2P"/>
    <n v="4"/>
    <n v="191.15"/>
    <n v="0"/>
    <n v="105.01"/>
    <n v="764.6"/>
    <n v="420.04"/>
    <n v="344.56"/>
    <n v="0.45064085796494896"/>
    <n v="2026"/>
    <s v="Q3"/>
    <n v="7"/>
    <x v="6"/>
  </r>
  <r>
    <n v="1516"/>
    <d v="2026-07-28T00:00:00"/>
    <n v="2026"/>
    <x v="2"/>
    <n v="7"/>
    <s v="Jul"/>
    <x v="0"/>
    <x v="9"/>
    <x v="0"/>
    <s v="Business"/>
    <x v="4"/>
    <s v="Resistance Band Set"/>
    <n v="2"/>
    <n v="40.15"/>
    <n v="0.1"/>
    <n v="14.86"/>
    <n v="72.27"/>
    <n v="29.72"/>
    <n v="42.55"/>
    <n v="0.58876435588764353"/>
    <n v="2026"/>
    <s v="Q3"/>
    <n v="7"/>
    <x v="6"/>
  </r>
  <r>
    <n v="2266"/>
    <d v="2026-07-28T00:00:00"/>
    <n v="2026"/>
    <x v="2"/>
    <n v="7"/>
    <s v="Jul"/>
    <x v="1"/>
    <x v="11"/>
    <x v="3"/>
    <s v="Business"/>
    <x v="3"/>
    <s v="Portable Camp Stove"/>
    <n v="1"/>
    <n v="83.05"/>
    <n v="0"/>
    <n v="38.86"/>
    <n v="83.05"/>
    <n v="38.86"/>
    <n v="44.19"/>
    <n v="0.53208910295003009"/>
    <n v="2026"/>
    <s v="Q3"/>
    <n v="7"/>
    <x v="6"/>
  </r>
  <r>
    <n v="2802"/>
    <d v="2026-07-28T00:00:00"/>
    <n v="2026"/>
    <x v="2"/>
    <n v="7"/>
    <s v="Jul"/>
    <x v="0"/>
    <x v="9"/>
    <x v="0"/>
    <s v="Returning"/>
    <x v="1"/>
    <s v="Trail Boots"/>
    <n v="2"/>
    <n v="146.22999999999999"/>
    <n v="0"/>
    <n v="79.040000000000006"/>
    <n v="292.45999999999998"/>
    <n v="158.08000000000001"/>
    <n v="134.37999999999997"/>
    <n v="0.45948163851466861"/>
    <n v="2026"/>
    <s v="Q3"/>
    <n v="7"/>
    <x v="6"/>
  </r>
  <r>
    <n v="3604"/>
    <d v="2026-07-28T00:00:00"/>
    <n v="2026"/>
    <x v="2"/>
    <n v="7"/>
    <s v="Jul"/>
    <x v="1"/>
    <x v="14"/>
    <x v="0"/>
    <s v="Returning"/>
    <x v="1"/>
    <s v="Trail Boots"/>
    <n v="2"/>
    <n v="144.09"/>
    <n v="0"/>
    <n v="77.67"/>
    <n v="288.18"/>
    <n v="155.34"/>
    <n v="132.84"/>
    <n v="0.46096189881324173"/>
    <n v="2026"/>
    <s v="Q3"/>
    <n v="7"/>
    <x v="6"/>
  </r>
  <r>
    <n v="3644"/>
    <d v="2026-07-28T00:00:00"/>
    <n v="2026"/>
    <x v="2"/>
    <n v="7"/>
    <s v="Jul"/>
    <x v="2"/>
    <x v="10"/>
    <x v="2"/>
    <s v="Business"/>
    <x v="1"/>
    <s v="Hiking Daypack 20L"/>
    <n v="3"/>
    <n v="93.01"/>
    <n v="0.15"/>
    <n v="46.68"/>
    <n v="237.17550000000003"/>
    <n v="140.04"/>
    <n v="97.135500000000036"/>
    <n v="0.4095511551572571"/>
    <n v="2026"/>
    <s v="Q3"/>
    <n v="7"/>
    <x v="6"/>
  </r>
  <r>
    <n v="4271"/>
    <d v="2026-07-28T00:00:00"/>
    <n v="2026"/>
    <x v="2"/>
    <n v="7"/>
    <s v="Jul"/>
    <x v="0"/>
    <x v="0"/>
    <x v="2"/>
    <s v="New"/>
    <x v="3"/>
    <s v="Compact Sleeping Bag"/>
    <n v="1"/>
    <n v="121.61"/>
    <n v="0.1"/>
    <n v="60.58"/>
    <n v="109.449"/>
    <n v="60.58"/>
    <n v="48.869"/>
    <n v="0.4465001964385239"/>
    <n v="2026"/>
    <s v="Q3"/>
    <n v="7"/>
    <x v="6"/>
  </r>
  <r>
    <n v="272"/>
    <d v="2026-07-29T00:00:00"/>
    <n v="2026"/>
    <x v="2"/>
    <n v="7"/>
    <s v="Jul"/>
    <x v="3"/>
    <x v="4"/>
    <x v="0"/>
    <s v="Business"/>
    <x v="3"/>
    <s v="Trail Tent 2P"/>
    <n v="2"/>
    <n v="195.09"/>
    <n v="0"/>
    <n v="106.82"/>
    <n v="390.18"/>
    <n v="213.64"/>
    <n v="176.54000000000002"/>
    <n v="0.45245783997129535"/>
    <n v="2026"/>
    <s v="Q3"/>
    <n v="7"/>
    <x v="6"/>
  </r>
  <r>
    <n v="1469"/>
    <d v="2026-07-29T00:00:00"/>
    <n v="2026"/>
    <x v="2"/>
    <n v="7"/>
    <s v="Jul"/>
    <x v="2"/>
    <x v="10"/>
    <x v="2"/>
    <s v="Returning"/>
    <x v="2"/>
    <s v="Travel Backpack 35L"/>
    <n v="3"/>
    <n v="167.52"/>
    <n v="0"/>
    <n v="87.26"/>
    <n v="502.56000000000006"/>
    <n v="261.78000000000003"/>
    <n v="240.78000000000003"/>
    <n v="0.4791069723018147"/>
    <n v="2026"/>
    <s v="Q3"/>
    <n v="7"/>
    <x v="6"/>
  </r>
  <r>
    <n v="2253"/>
    <d v="2026-07-29T00:00:00"/>
    <n v="2026"/>
    <x v="2"/>
    <n v="7"/>
    <s v="Jul"/>
    <x v="1"/>
    <x v="14"/>
    <x v="3"/>
    <s v="New"/>
    <x v="0"/>
    <s v="Trail Bike Light"/>
    <n v="3"/>
    <n v="50.98"/>
    <n v="0"/>
    <n v="22.63"/>
    <n v="152.94"/>
    <n v="67.89"/>
    <n v="85.05"/>
    <n v="0.55610043154178113"/>
    <n v="2026"/>
    <s v="Q3"/>
    <n v="7"/>
    <x v="6"/>
  </r>
  <r>
    <n v="2554"/>
    <d v="2026-07-29T00:00:00"/>
    <n v="2026"/>
    <x v="2"/>
    <n v="7"/>
    <s v="Jul"/>
    <x v="1"/>
    <x v="11"/>
    <x v="3"/>
    <s v="New"/>
    <x v="4"/>
    <s v="Training Mat"/>
    <n v="2"/>
    <n v="49.98"/>
    <n v="0.1"/>
    <n v="21.91"/>
    <n v="89.963999999999999"/>
    <n v="43.82"/>
    <n v="46.143999999999998"/>
    <n v="0.51291627762215997"/>
    <n v="2026"/>
    <s v="Q3"/>
    <n v="7"/>
    <x v="6"/>
  </r>
  <r>
    <n v="2624"/>
    <d v="2026-07-29T00:00:00"/>
    <n v="2026"/>
    <x v="2"/>
    <n v="7"/>
    <s v="Jul"/>
    <x v="3"/>
    <x v="4"/>
    <x v="1"/>
    <s v="Business"/>
    <x v="2"/>
    <s v="Insulated Bottle"/>
    <n v="4"/>
    <n v="36.44"/>
    <n v="0.15"/>
    <n v="13.32"/>
    <n v="123.89599999999999"/>
    <n v="53.28"/>
    <n v="70.615999999999985"/>
    <n v="0.5699619035319945"/>
    <n v="2026"/>
    <s v="Q3"/>
    <n v="7"/>
    <x v="6"/>
  </r>
  <r>
    <n v="3338"/>
    <d v="2026-07-29T00:00:00"/>
    <n v="2026"/>
    <x v="2"/>
    <n v="7"/>
    <s v="Jul"/>
    <x v="0"/>
    <x v="0"/>
    <x v="0"/>
    <s v="Returning"/>
    <x v="3"/>
    <s v="Trail Tent 2P"/>
    <n v="1"/>
    <n v="195.34"/>
    <n v="0.05"/>
    <n v="106.6"/>
    <n v="185.57300000000001"/>
    <n v="106.6"/>
    <n v="78.973000000000013"/>
    <n v="0.42556298599472991"/>
    <n v="2026"/>
    <s v="Q3"/>
    <n v="7"/>
    <x v="6"/>
  </r>
  <r>
    <n v="4575"/>
    <d v="2026-07-29T00:00:00"/>
    <n v="2026"/>
    <x v="2"/>
    <n v="7"/>
    <s v="Jul"/>
    <x v="2"/>
    <x v="5"/>
    <x v="0"/>
    <s v="Business"/>
    <x v="0"/>
    <s v="Cycling Pack 12L"/>
    <n v="1"/>
    <n v="103.31"/>
    <n v="0"/>
    <n v="50.93"/>
    <n v="103.31"/>
    <n v="50.93"/>
    <n v="52.38"/>
    <n v="0.50701771367728199"/>
    <n v="2026"/>
    <s v="Q3"/>
    <n v="7"/>
    <x v="6"/>
  </r>
  <r>
    <n v="4871"/>
    <d v="2026-07-29T00:00:00"/>
    <n v="2026"/>
    <x v="2"/>
    <n v="7"/>
    <s v="Jul"/>
    <x v="0"/>
    <x v="0"/>
    <x v="0"/>
    <s v="New"/>
    <x v="3"/>
    <s v="Compact Sleeping Bag"/>
    <n v="3"/>
    <n v="123.31"/>
    <n v="0"/>
    <n v="59.16"/>
    <n v="369.93"/>
    <n v="177.48"/>
    <n v="192.45000000000002"/>
    <n v="0.52023355770010549"/>
    <n v="2026"/>
    <s v="Q3"/>
    <n v="7"/>
    <x v="6"/>
  </r>
  <r>
    <n v="4931"/>
    <d v="2026-07-29T00:00:00"/>
    <n v="2026"/>
    <x v="2"/>
    <n v="7"/>
    <s v="Jul"/>
    <x v="0"/>
    <x v="15"/>
    <x v="0"/>
    <s v="New"/>
    <x v="4"/>
    <s v="Resistance Band Set"/>
    <n v="1"/>
    <n v="40.36"/>
    <n v="0.1"/>
    <n v="14.82"/>
    <n v="36.323999999999998"/>
    <n v="14.82"/>
    <n v="21.503999999999998"/>
    <n v="0.59200528576148004"/>
    <n v="2026"/>
    <s v="Q3"/>
    <n v="7"/>
    <x v="6"/>
  </r>
  <r>
    <n v="4962"/>
    <d v="2026-07-29T00:00:00"/>
    <n v="2026"/>
    <x v="2"/>
    <n v="7"/>
    <s v="Jul"/>
    <x v="0"/>
    <x v="15"/>
    <x v="2"/>
    <s v="New"/>
    <x v="3"/>
    <s v="Portable Camp Stove"/>
    <n v="2"/>
    <n v="83.06"/>
    <n v="0"/>
    <n v="38.74"/>
    <n v="166.12"/>
    <n v="77.48"/>
    <n v="88.64"/>
    <n v="0.5335901757765471"/>
    <n v="2026"/>
    <s v="Q3"/>
    <n v="7"/>
    <x v="6"/>
  </r>
  <r>
    <n v="5006"/>
    <d v="2026-07-29T00:00:00"/>
    <n v="2026"/>
    <x v="2"/>
    <n v="7"/>
    <s v="Jul"/>
    <x v="2"/>
    <x v="3"/>
    <x v="0"/>
    <s v="Returning"/>
    <x v="1"/>
    <s v="Summit Backpack 45L"/>
    <n v="2"/>
    <n v="151.72999999999999"/>
    <n v="0"/>
    <n v="81.209999999999994"/>
    <n v="303.45999999999998"/>
    <n v="162.41999999999999"/>
    <n v="141.04"/>
    <n v="0.46477295195412904"/>
    <n v="2026"/>
    <s v="Q3"/>
    <n v="7"/>
    <x v="6"/>
  </r>
  <r>
    <n v="5033"/>
    <d v="2026-07-29T00:00:00"/>
    <n v="2026"/>
    <x v="2"/>
    <n v="7"/>
    <s v="Jul"/>
    <x v="3"/>
    <x v="8"/>
    <x v="0"/>
    <s v="New"/>
    <x v="1"/>
    <s v="Trekking Poles"/>
    <n v="4"/>
    <n v="72.010000000000005"/>
    <n v="0.05"/>
    <n v="32.36"/>
    <n v="273.63800000000003"/>
    <n v="129.44"/>
    <n v="144.19800000000004"/>
    <n v="0.52696628392255473"/>
    <n v="2026"/>
    <s v="Q3"/>
    <n v="7"/>
    <x v="6"/>
  </r>
  <r>
    <n v="5117"/>
    <d v="2026-07-29T00:00:00"/>
    <n v="2026"/>
    <x v="2"/>
    <n v="7"/>
    <s v="Jul"/>
    <x v="1"/>
    <x v="11"/>
    <x v="0"/>
    <s v="Business"/>
    <x v="1"/>
    <s v="Summit Backpack 45L"/>
    <n v="1"/>
    <n v="154.87"/>
    <n v="0"/>
    <n v="80.459999999999994"/>
    <n v="154.87"/>
    <n v="80.459999999999994"/>
    <n v="74.410000000000011"/>
    <n v="0.48046748886162594"/>
    <n v="2026"/>
    <s v="Q3"/>
    <n v="7"/>
    <x v="6"/>
  </r>
  <r>
    <n v="954"/>
    <d v="2026-07-30T00:00:00"/>
    <n v="2026"/>
    <x v="2"/>
    <n v="7"/>
    <s v="Jul"/>
    <x v="1"/>
    <x v="1"/>
    <x v="0"/>
    <s v="New"/>
    <x v="2"/>
    <s v="Carry-On Duffel"/>
    <n v="3"/>
    <n v="134.61000000000001"/>
    <n v="0.1"/>
    <n v="65.77"/>
    <n v="363.44700000000006"/>
    <n v="197.31"/>
    <n v="166.13700000000006"/>
    <n v="0.45711479252820914"/>
    <n v="2026"/>
    <s v="Q3"/>
    <n v="7"/>
    <x v="6"/>
  </r>
  <r>
    <n v="1644"/>
    <d v="2026-07-30T00:00:00"/>
    <n v="2026"/>
    <x v="2"/>
    <n v="7"/>
    <s v="Jul"/>
    <x v="3"/>
    <x v="13"/>
    <x v="0"/>
    <s v="Returning"/>
    <x v="0"/>
    <s v="Commuter Helmet"/>
    <n v="3"/>
    <n v="81.5"/>
    <n v="0.05"/>
    <n v="43.85"/>
    <n v="232.27499999999998"/>
    <n v="131.55000000000001"/>
    <n v="100.72499999999997"/>
    <n v="0.43364546335163051"/>
    <n v="2026"/>
    <s v="Q3"/>
    <n v="7"/>
    <x v="6"/>
  </r>
  <r>
    <n v="2030"/>
    <d v="2026-07-30T00:00:00"/>
    <n v="2026"/>
    <x v="2"/>
    <n v="7"/>
    <s v="Jul"/>
    <x v="0"/>
    <x v="0"/>
    <x v="3"/>
    <s v="Business"/>
    <x v="2"/>
    <s v="Carry-On Duffel"/>
    <n v="2"/>
    <n v="135.63"/>
    <n v="0"/>
    <n v="66.63"/>
    <n v="271.26"/>
    <n v="133.26"/>
    <n v="138"/>
    <n v="0.50873700508737008"/>
    <n v="2026"/>
    <s v="Q3"/>
    <n v="7"/>
    <x v="6"/>
  </r>
  <r>
    <n v="2595"/>
    <d v="2026-07-30T00:00:00"/>
    <n v="2026"/>
    <x v="2"/>
    <n v="7"/>
    <s v="Jul"/>
    <x v="0"/>
    <x v="9"/>
    <x v="1"/>
    <s v="Business"/>
    <x v="2"/>
    <s v="Carry-On Duffel"/>
    <n v="15"/>
    <n v="133.44999999999999"/>
    <n v="0.2"/>
    <n v="65.819999999999993"/>
    <n v="1601.3999999999999"/>
    <n v="987.3"/>
    <n v="614.09999999999991"/>
    <n v="0.3834769576620457"/>
    <n v="2026"/>
    <s v="Q3"/>
    <n v="7"/>
    <x v="6"/>
  </r>
  <r>
    <n v="2763"/>
    <d v="2026-07-30T00:00:00"/>
    <n v="2026"/>
    <x v="2"/>
    <n v="7"/>
    <s v="Jul"/>
    <x v="0"/>
    <x v="15"/>
    <x v="0"/>
    <s v="Business"/>
    <x v="3"/>
    <s v="Compact Sleeping Bag"/>
    <n v="1"/>
    <n v="120.94"/>
    <n v="0"/>
    <n v="62.24"/>
    <n v="120.94"/>
    <n v="62.24"/>
    <n v="58.699999999999996"/>
    <n v="0.48536464362493797"/>
    <n v="2026"/>
    <s v="Q3"/>
    <n v="7"/>
    <x v="6"/>
  </r>
  <r>
    <n v="3537"/>
    <d v="2026-07-30T00:00:00"/>
    <n v="2026"/>
    <x v="2"/>
    <n v="7"/>
    <s v="Jul"/>
    <x v="1"/>
    <x v="11"/>
    <x v="0"/>
    <s v="Returning"/>
    <x v="3"/>
    <s v="Alpine Tent 4P"/>
    <n v="2"/>
    <n v="332.99"/>
    <n v="0.15"/>
    <n v="199.09"/>
    <n v="566.08299999999997"/>
    <n v="398.18"/>
    <n v="167.90299999999996"/>
    <n v="0.29660491482697759"/>
    <n v="2026"/>
    <s v="Q3"/>
    <n v="7"/>
    <x v="6"/>
  </r>
  <r>
    <n v="3550"/>
    <d v="2026-07-30T00:00:00"/>
    <n v="2026"/>
    <x v="2"/>
    <n v="7"/>
    <s v="Jul"/>
    <x v="0"/>
    <x v="15"/>
    <x v="0"/>
    <s v="Returning"/>
    <x v="3"/>
    <s v="Compact Sleeping Bag"/>
    <n v="3"/>
    <n v="120.88"/>
    <n v="0"/>
    <n v="60.97"/>
    <n v="362.64"/>
    <n v="182.91"/>
    <n v="179.73"/>
    <n v="0.49561548643282594"/>
    <n v="2026"/>
    <s v="Q3"/>
    <n v="7"/>
    <x v="6"/>
  </r>
  <r>
    <n v="3875"/>
    <d v="2026-07-30T00:00:00"/>
    <n v="2026"/>
    <x v="2"/>
    <n v="7"/>
    <s v="Jul"/>
    <x v="3"/>
    <x v="8"/>
    <x v="0"/>
    <s v="Returning"/>
    <x v="0"/>
    <s v="Cycling Pack 12L"/>
    <n v="1"/>
    <n v="101.73"/>
    <n v="0.05"/>
    <n v="51.63"/>
    <n v="96.643500000000003"/>
    <n v="51.63"/>
    <n v="45.013500000000001"/>
    <n v="0.46576852038678235"/>
    <n v="2026"/>
    <s v="Q3"/>
    <n v="7"/>
    <x v="6"/>
  </r>
  <r>
    <n v="4467"/>
    <d v="2026-07-30T00:00:00"/>
    <n v="2026"/>
    <x v="2"/>
    <n v="7"/>
    <s v="Jul"/>
    <x v="3"/>
    <x v="7"/>
    <x v="0"/>
    <s v="Returning"/>
    <x v="2"/>
    <s v="Insulated Bottle"/>
    <n v="2"/>
    <n v="36.21"/>
    <n v="0"/>
    <n v="13.5"/>
    <n v="72.42"/>
    <n v="27"/>
    <n v="45.42"/>
    <n v="0.62717481358740679"/>
    <n v="2026"/>
    <s v="Q3"/>
    <n v="7"/>
    <x v="6"/>
  </r>
  <r>
    <n v="739"/>
    <d v="2026-07-31T00:00:00"/>
    <n v="2026"/>
    <x v="2"/>
    <n v="7"/>
    <s v="Jul"/>
    <x v="3"/>
    <x v="7"/>
    <x v="0"/>
    <s v="Business"/>
    <x v="0"/>
    <s v="Cycling Pack 12L"/>
    <n v="5"/>
    <n v="104.65"/>
    <n v="0"/>
    <n v="49.2"/>
    <n v="523.25"/>
    <n v="246"/>
    <n v="277.25"/>
    <n v="0.52986144290492121"/>
    <n v="2026"/>
    <s v="Q3"/>
    <n v="7"/>
    <x v="6"/>
  </r>
  <r>
    <n v="2376"/>
    <d v="2026-07-31T00:00:00"/>
    <n v="2026"/>
    <x v="2"/>
    <n v="7"/>
    <s v="Jul"/>
    <x v="2"/>
    <x v="5"/>
    <x v="1"/>
    <s v="Returning"/>
    <x v="3"/>
    <s v="Trail Tent 2P"/>
    <n v="5"/>
    <n v="198.35"/>
    <n v="0.05"/>
    <n v="104.96"/>
    <n v="942.16249999999991"/>
    <n v="524.79999999999995"/>
    <n v="417.36249999999995"/>
    <n v="0.44298356175288234"/>
    <n v="2026"/>
    <s v="Q3"/>
    <n v="7"/>
    <x v="6"/>
  </r>
  <r>
    <n v="3109"/>
    <d v="2026-07-31T00:00:00"/>
    <n v="2026"/>
    <x v="2"/>
    <n v="7"/>
    <s v="Jul"/>
    <x v="0"/>
    <x v="0"/>
    <x v="3"/>
    <s v="Returning"/>
    <x v="4"/>
    <s v="Recovery Roller"/>
    <n v="2"/>
    <n v="36.56"/>
    <n v="0.05"/>
    <n v="13.76"/>
    <n v="69.463999999999999"/>
    <n v="27.52"/>
    <n v="41.944000000000003"/>
    <n v="0.60382356328457909"/>
    <n v="2026"/>
    <s v="Q3"/>
    <n v="7"/>
    <x v="6"/>
  </r>
  <r>
    <n v="4362"/>
    <d v="2026-07-31T00:00:00"/>
    <n v="2026"/>
    <x v="2"/>
    <n v="7"/>
    <s v="Jul"/>
    <x v="1"/>
    <x v="14"/>
    <x v="0"/>
    <s v="Returning"/>
    <x v="1"/>
    <s v="Hiking Daypack 20L"/>
    <n v="5"/>
    <n v="92.41"/>
    <n v="0"/>
    <n v="44.29"/>
    <n v="462.04999999999995"/>
    <n v="221.45"/>
    <n v="240.59999999999997"/>
    <n v="0.52072286549074775"/>
    <n v="2026"/>
    <s v="Q3"/>
    <n v="7"/>
    <x v="6"/>
  </r>
  <r>
    <n v="777"/>
    <d v="2026-08-01T00:00:00"/>
    <n v="2026"/>
    <x v="2"/>
    <n v="8"/>
    <s v="Aug"/>
    <x v="3"/>
    <x v="13"/>
    <x v="0"/>
    <s v="Returning"/>
    <x v="3"/>
    <s v="Compact Sleeping Bag"/>
    <n v="4"/>
    <n v="121.87"/>
    <n v="0"/>
    <n v="59.89"/>
    <n v="487.48"/>
    <n v="239.56"/>
    <n v="247.92000000000002"/>
    <n v="0.50857471075736438"/>
    <n v="2026"/>
    <s v="Q3"/>
    <n v="8"/>
    <x v="7"/>
  </r>
  <r>
    <n v="831"/>
    <d v="2026-08-01T00:00:00"/>
    <n v="2026"/>
    <x v="2"/>
    <n v="8"/>
    <s v="Aug"/>
    <x v="3"/>
    <x v="8"/>
    <x v="0"/>
    <s v="Returning"/>
    <x v="2"/>
    <s v="Carry-On Duffel"/>
    <n v="2"/>
    <n v="130.9"/>
    <n v="0.05"/>
    <n v="67.959999999999994"/>
    <n v="248.71"/>
    <n v="135.91999999999999"/>
    <n v="112.79000000000002"/>
    <n v="0.45350006031120588"/>
    <n v="2026"/>
    <s v="Q3"/>
    <n v="8"/>
    <x v="7"/>
  </r>
  <r>
    <n v="2059"/>
    <d v="2026-08-01T00:00:00"/>
    <n v="2026"/>
    <x v="2"/>
    <n v="8"/>
    <s v="Aug"/>
    <x v="2"/>
    <x v="2"/>
    <x v="2"/>
    <s v="New"/>
    <x v="0"/>
    <s v="Trail Bike Light"/>
    <n v="1"/>
    <n v="50.98"/>
    <n v="0"/>
    <n v="22.92"/>
    <n v="50.98"/>
    <n v="22.92"/>
    <n v="28.059999999999995"/>
    <n v="0.55041192624558644"/>
    <n v="2026"/>
    <s v="Q3"/>
    <n v="8"/>
    <x v="7"/>
  </r>
  <r>
    <n v="2519"/>
    <d v="2026-08-01T00:00:00"/>
    <n v="2026"/>
    <x v="2"/>
    <n v="8"/>
    <s v="Aug"/>
    <x v="2"/>
    <x v="2"/>
    <x v="0"/>
    <s v="Returning"/>
    <x v="1"/>
    <s v="Hiking Daypack 20L"/>
    <n v="2"/>
    <n v="91.11"/>
    <n v="0"/>
    <n v="44.19"/>
    <n v="182.22"/>
    <n v="88.38"/>
    <n v="93.84"/>
    <n v="0.51498189002304906"/>
    <n v="2026"/>
    <s v="Q3"/>
    <n v="8"/>
    <x v="7"/>
  </r>
  <r>
    <n v="2644"/>
    <d v="2026-08-01T00:00:00"/>
    <n v="2026"/>
    <x v="2"/>
    <n v="8"/>
    <s v="Aug"/>
    <x v="0"/>
    <x v="0"/>
    <x v="3"/>
    <s v="Returning"/>
    <x v="2"/>
    <s v="Insulated Bottle"/>
    <n v="3"/>
    <n v="35.619999999999997"/>
    <n v="0.05"/>
    <n v="13.47"/>
    <n v="101.51699999999998"/>
    <n v="40.410000000000004"/>
    <n v="61.106999999999978"/>
    <n v="0.60193859156594454"/>
    <n v="2026"/>
    <s v="Q3"/>
    <n v="8"/>
    <x v="7"/>
  </r>
  <r>
    <n v="4141"/>
    <d v="2026-08-01T00:00:00"/>
    <n v="2026"/>
    <x v="2"/>
    <n v="8"/>
    <s v="Aug"/>
    <x v="3"/>
    <x v="13"/>
    <x v="0"/>
    <s v="New"/>
    <x v="1"/>
    <s v="Hiking Daypack 20L"/>
    <n v="1"/>
    <n v="91.95"/>
    <n v="0.05"/>
    <n v="46.47"/>
    <n v="87.352499999999992"/>
    <n v="46.47"/>
    <n v="40.882499999999993"/>
    <n v="0.46801751523997592"/>
    <n v="2026"/>
    <s v="Q3"/>
    <n v="8"/>
    <x v="7"/>
  </r>
  <r>
    <n v="4804"/>
    <d v="2026-08-01T00:00:00"/>
    <n v="2026"/>
    <x v="2"/>
    <n v="8"/>
    <s v="Aug"/>
    <x v="0"/>
    <x v="9"/>
    <x v="0"/>
    <s v="Returning"/>
    <x v="4"/>
    <s v="Training Mat"/>
    <n v="1"/>
    <n v="49.46"/>
    <n v="0"/>
    <n v="21.47"/>
    <n v="49.46"/>
    <n v="21.47"/>
    <n v="27.990000000000002"/>
    <n v="0.5659118479579458"/>
    <n v="2026"/>
    <s v="Q3"/>
    <n v="8"/>
    <x v="7"/>
  </r>
  <r>
    <n v="5161"/>
    <d v="2026-08-01T00:00:00"/>
    <n v="2026"/>
    <x v="2"/>
    <n v="8"/>
    <s v="Aug"/>
    <x v="0"/>
    <x v="15"/>
    <x v="0"/>
    <s v="New"/>
    <x v="0"/>
    <s v="Compact Repair Kit"/>
    <n v="1"/>
    <n v="41.25"/>
    <n v="0.05"/>
    <n v="16.98"/>
    <n v="39.1875"/>
    <n v="16.98"/>
    <n v="22.2075"/>
    <n v="0.56669856459330148"/>
    <n v="2026"/>
    <s v="Q3"/>
    <n v="8"/>
    <x v="7"/>
  </r>
  <r>
    <n v="590"/>
    <d v="2026-08-02T00:00:00"/>
    <n v="2026"/>
    <x v="2"/>
    <n v="8"/>
    <s v="Aug"/>
    <x v="2"/>
    <x v="5"/>
    <x v="0"/>
    <s v="Returning"/>
    <x v="2"/>
    <s v="Carry-On Duffel"/>
    <n v="4"/>
    <n v="133.65"/>
    <n v="0"/>
    <n v="66"/>
    <n v="534.6"/>
    <n v="264"/>
    <n v="270.60000000000002"/>
    <n v="0.50617283950617287"/>
    <n v="2026"/>
    <s v="Q3"/>
    <n v="8"/>
    <x v="7"/>
  </r>
  <r>
    <n v="1599"/>
    <d v="2026-08-02T00:00:00"/>
    <n v="2026"/>
    <x v="2"/>
    <n v="8"/>
    <s v="Aug"/>
    <x v="3"/>
    <x v="4"/>
    <x v="0"/>
    <s v="Returning"/>
    <x v="3"/>
    <s v="Trail Tent 2P"/>
    <n v="2"/>
    <n v="200.45"/>
    <n v="0.05"/>
    <n v="105.42"/>
    <n v="380.85499999999996"/>
    <n v="210.84"/>
    <n v="170.01499999999996"/>
    <n v="0.44640348689133652"/>
    <n v="2026"/>
    <s v="Q3"/>
    <n v="8"/>
    <x v="7"/>
  </r>
  <r>
    <n v="1665"/>
    <d v="2026-08-02T00:00:00"/>
    <n v="2026"/>
    <x v="2"/>
    <n v="8"/>
    <s v="Aug"/>
    <x v="0"/>
    <x v="0"/>
    <x v="3"/>
    <s v="Returning"/>
    <x v="0"/>
    <s v="Trail Bike Light"/>
    <n v="2"/>
    <n v="51.87"/>
    <n v="0.05"/>
    <n v="21.98"/>
    <n v="98.552999999999997"/>
    <n v="43.96"/>
    <n v="54.592999999999996"/>
    <n v="0.55394559272675614"/>
    <n v="2026"/>
    <s v="Q3"/>
    <n v="8"/>
    <x v="7"/>
  </r>
  <r>
    <n v="2409"/>
    <d v="2026-08-02T00:00:00"/>
    <n v="2026"/>
    <x v="2"/>
    <n v="8"/>
    <s v="Aug"/>
    <x v="3"/>
    <x v="13"/>
    <x v="0"/>
    <s v="Returning"/>
    <x v="3"/>
    <s v="Portable Camp Stove"/>
    <n v="1"/>
    <n v="83.6"/>
    <n v="0.05"/>
    <n v="38.51"/>
    <n v="79.419999999999987"/>
    <n v="38.51"/>
    <n v="40.909999999999989"/>
    <n v="0.51510954419541677"/>
    <n v="2026"/>
    <s v="Q3"/>
    <n v="8"/>
    <x v="7"/>
  </r>
  <r>
    <n v="2936"/>
    <d v="2026-08-02T00:00:00"/>
    <n v="2026"/>
    <x v="2"/>
    <n v="8"/>
    <s v="Aug"/>
    <x v="2"/>
    <x v="16"/>
    <x v="0"/>
    <s v="New"/>
    <x v="2"/>
    <s v="Insulated Bottle"/>
    <n v="1"/>
    <n v="35.74"/>
    <n v="0"/>
    <n v="13.49"/>
    <n v="35.74"/>
    <n v="13.49"/>
    <n v="22.25"/>
    <n v="0.62255176273083379"/>
    <n v="2026"/>
    <s v="Q3"/>
    <n v="8"/>
    <x v="7"/>
  </r>
  <r>
    <n v="3397"/>
    <d v="2026-08-02T00:00:00"/>
    <n v="2026"/>
    <x v="2"/>
    <n v="8"/>
    <s v="Aug"/>
    <x v="3"/>
    <x v="4"/>
    <x v="0"/>
    <s v="Returning"/>
    <x v="0"/>
    <s v="Commuter Helmet"/>
    <n v="1"/>
    <n v="79.849999999999994"/>
    <n v="0.1"/>
    <n v="43.11"/>
    <n v="71.864999999999995"/>
    <n v="43.11"/>
    <n v="28.754999999999995"/>
    <n v="0.40012523481527862"/>
    <n v="2026"/>
    <s v="Q3"/>
    <n v="8"/>
    <x v="7"/>
  </r>
  <r>
    <n v="4556"/>
    <d v="2026-08-02T00:00:00"/>
    <n v="2026"/>
    <x v="2"/>
    <n v="8"/>
    <s v="Aug"/>
    <x v="0"/>
    <x v="15"/>
    <x v="0"/>
    <s v="Returning"/>
    <x v="2"/>
    <s v="Packing Cube Set"/>
    <n v="2"/>
    <n v="46.44"/>
    <n v="0"/>
    <n v="18.489999999999998"/>
    <n v="92.88"/>
    <n v="36.979999999999997"/>
    <n v="55.9"/>
    <n v="0.60185185185185186"/>
    <n v="2026"/>
    <s v="Q3"/>
    <n v="8"/>
    <x v="7"/>
  </r>
  <r>
    <n v="4614"/>
    <d v="2026-08-02T00:00:00"/>
    <n v="2026"/>
    <x v="2"/>
    <n v="8"/>
    <s v="Aug"/>
    <x v="3"/>
    <x v="8"/>
    <x v="2"/>
    <s v="Returning"/>
    <x v="0"/>
    <s v="Trail Bike Light"/>
    <n v="2"/>
    <n v="50.44"/>
    <n v="0"/>
    <n v="22.99"/>
    <n v="100.88"/>
    <n v="45.98"/>
    <n v="54.9"/>
    <n v="0.54421094369547984"/>
    <n v="2026"/>
    <s v="Q3"/>
    <n v="8"/>
    <x v="7"/>
  </r>
  <r>
    <n v="4999"/>
    <d v="2026-08-02T00:00:00"/>
    <n v="2026"/>
    <x v="2"/>
    <n v="8"/>
    <s v="Aug"/>
    <x v="3"/>
    <x v="8"/>
    <x v="0"/>
    <s v="Returning"/>
    <x v="0"/>
    <s v="Commuter Helmet"/>
    <n v="2"/>
    <n v="81.38"/>
    <n v="0"/>
    <n v="42.19"/>
    <n v="162.76"/>
    <n v="84.38"/>
    <n v="78.38"/>
    <n v="0.4815679528139592"/>
    <n v="2026"/>
    <s v="Q3"/>
    <n v="8"/>
    <x v="7"/>
  </r>
  <r>
    <n v="207"/>
    <d v="2026-08-03T00:00:00"/>
    <n v="2026"/>
    <x v="2"/>
    <n v="8"/>
    <s v="Aug"/>
    <x v="2"/>
    <x v="16"/>
    <x v="0"/>
    <s v="Returning"/>
    <x v="4"/>
    <s v="Resistance Band Set"/>
    <n v="1"/>
    <n v="41.3"/>
    <n v="0"/>
    <n v="14.52"/>
    <n v="41.3"/>
    <n v="14.52"/>
    <n v="26.779999999999998"/>
    <n v="0.64842615012106541"/>
    <n v="2026"/>
    <s v="Q3"/>
    <n v="8"/>
    <x v="7"/>
  </r>
  <r>
    <n v="295"/>
    <d v="2026-08-03T00:00:00"/>
    <n v="2026"/>
    <x v="2"/>
    <n v="8"/>
    <s v="Aug"/>
    <x v="3"/>
    <x v="8"/>
    <x v="3"/>
    <s v="Returning"/>
    <x v="2"/>
    <s v="Insulated Bottle"/>
    <n v="2"/>
    <n v="36.15"/>
    <n v="0.1"/>
    <n v="13.19"/>
    <n v="65.069999999999993"/>
    <n v="26.38"/>
    <n v="38.69"/>
    <n v="0.59459044106347014"/>
    <n v="2026"/>
    <s v="Q3"/>
    <n v="8"/>
    <x v="7"/>
  </r>
  <r>
    <n v="657"/>
    <d v="2026-08-03T00:00:00"/>
    <n v="2026"/>
    <x v="2"/>
    <n v="8"/>
    <s v="Aug"/>
    <x v="1"/>
    <x v="12"/>
    <x v="0"/>
    <s v="Returning"/>
    <x v="2"/>
    <s v="Carry-On Duffel"/>
    <n v="3"/>
    <n v="132.59"/>
    <n v="0.1"/>
    <n v="66.040000000000006"/>
    <n v="357.99299999999999"/>
    <n v="198.12"/>
    <n v="159.87299999999999"/>
    <n v="0.44658135773604507"/>
    <n v="2026"/>
    <s v="Q3"/>
    <n v="8"/>
    <x v="7"/>
  </r>
  <r>
    <n v="694"/>
    <d v="2026-08-03T00:00:00"/>
    <n v="2026"/>
    <x v="2"/>
    <n v="8"/>
    <s v="Aug"/>
    <x v="2"/>
    <x v="3"/>
    <x v="0"/>
    <s v="New"/>
    <x v="1"/>
    <s v="Trail Boots"/>
    <n v="3"/>
    <n v="144"/>
    <n v="0"/>
    <n v="78.89"/>
    <n v="432"/>
    <n v="236.67000000000002"/>
    <n v="195.32999999999998"/>
    <n v="0.45215277777777774"/>
    <n v="2026"/>
    <s v="Q3"/>
    <n v="8"/>
    <x v="7"/>
  </r>
  <r>
    <n v="1187"/>
    <d v="2026-08-03T00:00:00"/>
    <n v="2026"/>
    <x v="2"/>
    <n v="8"/>
    <s v="Aug"/>
    <x v="0"/>
    <x v="0"/>
    <x v="0"/>
    <s v="Returning"/>
    <x v="2"/>
    <s v="Packing Cube Set"/>
    <n v="2"/>
    <n v="45.45"/>
    <n v="0.05"/>
    <n v="18.829999999999998"/>
    <n v="86.355000000000004"/>
    <n v="37.659999999999997"/>
    <n v="48.695000000000007"/>
    <n v="0.56389323142840608"/>
    <n v="2026"/>
    <s v="Q3"/>
    <n v="8"/>
    <x v="7"/>
  </r>
  <r>
    <n v="1915"/>
    <d v="2026-08-03T00:00:00"/>
    <n v="2026"/>
    <x v="2"/>
    <n v="8"/>
    <s v="Aug"/>
    <x v="1"/>
    <x v="6"/>
    <x v="0"/>
    <s v="Returning"/>
    <x v="0"/>
    <s v="Compact Repair Kit"/>
    <n v="1"/>
    <n v="41.16"/>
    <n v="0.05"/>
    <n v="16.66"/>
    <n v="39.101999999999997"/>
    <n v="16.66"/>
    <n v="22.441999999999997"/>
    <n v="0.57393483709273174"/>
    <n v="2026"/>
    <s v="Q3"/>
    <n v="8"/>
    <x v="7"/>
  </r>
  <r>
    <n v="2156"/>
    <d v="2026-08-03T00:00:00"/>
    <n v="2026"/>
    <x v="2"/>
    <n v="8"/>
    <s v="Aug"/>
    <x v="0"/>
    <x v="0"/>
    <x v="2"/>
    <s v="Returning"/>
    <x v="2"/>
    <s v="Travel Backpack 35L"/>
    <n v="1"/>
    <n v="162.78"/>
    <n v="0"/>
    <n v="85.08"/>
    <n v="162.78"/>
    <n v="85.08"/>
    <n v="77.7"/>
    <n v="0.47733136748986366"/>
    <n v="2026"/>
    <s v="Q3"/>
    <n v="8"/>
    <x v="7"/>
  </r>
  <r>
    <n v="2539"/>
    <d v="2026-08-03T00:00:00"/>
    <n v="2026"/>
    <x v="2"/>
    <n v="8"/>
    <s v="Aug"/>
    <x v="2"/>
    <x v="16"/>
    <x v="2"/>
    <s v="New"/>
    <x v="0"/>
    <s v="Commuter Helmet"/>
    <n v="1"/>
    <n v="80.040000000000006"/>
    <n v="0.1"/>
    <n v="41.88"/>
    <n v="72.036000000000001"/>
    <n v="41.88"/>
    <n v="30.155999999999999"/>
    <n v="0.41862402132267196"/>
    <n v="2026"/>
    <s v="Q3"/>
    <n v="8"/>
    <x v="7"/>
  </r>
  <r>
    <n v="3803"/>
    <d v="2026-08-03T00:00:00"/>
    <n v="2026"/>
    <x v="2"/>
    <n v="8"/>
    <s v="Aug"/>
    <x v="2"/>
    <x v="5"/>
    <x v="0"/>
    <s v="New"/>
    <x v="1"/>
    <s v="Hiking Daypack 20L"/>
    <n v="1"/>
    <n v="90.21"/>
    <n v="0"/>
    <n v="46.31"/>
    <n v="90.21"/>
    <n v="46.31"/>
    <n v="43.899999999999991"/>
    <n v="0.48664227912648261"/>
    <n v="2026"/>
    <s v="Q3"/>
    <n v="8"/>
    <x v="7"/>
  </r>
  <r>
    <n v="100"/>
    <d v="2026-08-04T00:00:00"/>
    <n v="2026"/>
    <x v="2"/>
    <n v="8"/>
    <s v="Aug"/>
    <x v="0"/>
    <x v="9"/>
    <x v="2"/>
    <s v="Business"/>
    <x v="2"/>
    <s v="Carry-On Duffel"/>
    <n v="1"/>
    <n v="133.6"/>
    <n v="0.1"/>
    <n v="67.3"/>
    <n v="120.24"/>
    <n v="67.3"/>
    <n v="52.94"/>
    <n v="0.44028609447771122"/>
    <n v="2026"/>
    <s v="Q3"/>
    <n v="8"/>
    <x v="7"/>
  </r>
  <r>
    <n v="118"/>
    <d v="2026-08-04T00:00:00"/>
    <n v="2026"/>
    <x v="2"/>
    <n v="8"/>
    <s v="Aug"/>
    <x v="3"/>
    <x v="4"/>
    <x v="0"/>
    <s v="Returning"/>
    <x v="2"/>
    <s v="Packing Cube Set"/>
    <n v="1"/>
    <n v="47.53"/>
    <n v="0"/>
    <n v="18.04"/>
    <n v="47.53"/>
    <n v="18.04"/>
    <n v="29.490000000000002"/>
    <n v="0.62045024195245113"/>
    <n v="2026"/>
    <s v="Q3"/>
    <n v="8"/>
    <x v="7"/>
  </r>
  <r>
    <n v="220"/>
    <d v="2026-08-04T00:00:00"/>
    <n v="2026"/>
    <x v="2"/>
    <n v="8"/>
    <s v="Aug"/>
    <x v="0"/>
    <x v="15"/>
    <x v="0"/>
    <s v="Returning"/>
    <x v="2"/>
    <s v="Packing Cube Set"/>
    <n v="2"/>
    <n v="46.71"/>
    <n v="0"/>
    <n v="18.41"/>
    <n v="93.42"/>
    <n v="36.82"/>
    <n v="56.6"/>
    <n v="0.60586598158852489"/>
    <n v="2026"/>
    <s v="Q3"/>
    <n v="8"/>
    <x v="7"/>
  </r>
  <r>
    <n v="1145"/>
    <d v="2026-08-04T00:00:00"/>
    <n v="2026"/>
    <x v="2"/>
    <n v="8"/>
    <s v="Aug"/>
    <x v="2"/>
    <x v="16"/>
    <x v="3"/>
    <s v="New"/>
    <x v="3"/>
    <s v="Trail Tent 2P"/>
    <n v="1"/>
    <n v="197.26"/>
    <n v="0"/>
    <n v="104.09"/>
    <n v="197.26"/>
    <n v="104.09"/>
    <n v="93.169999999999987"/>
    <n v="0.47232079488999285"/>
    <n v="2026"/>
    <s v="Q3"/>
    <n v="8"/>
    <x v="7"/>
  </r>
  <r>
    <n v="1289"/>
    <d v="2026-08-04T00:00:00"/>
    <n v="2026"/>
    <x v="2"/>
    <n v="8"/>
    <s v="Aug"/>
    <x v="2"/>
    <x v="16"/>
    <x v="3"/>
    <s v="New"/>
    <x v="1"/>
    <s v="Trekking Poles"/>
    <n v="1"/>
    <n v="70.56"/>
    <n v="0"/>
    <n v="32.11"/>
    <n v="70.56"/>
    <n v="32.11"/>
    <n v="38.450000000000003"/>
    <n v="0.54492630385487528"/>
    <n v="2026"/>
    <s v="Q3"/>
    <n v="8"/>
    <x v="7"/>
  </r>
  <r>
    <n v="1411"/>
    <d v="2026-08-04T00:00:00"/>
    <n v="2026"/>
    <x v="2"/>
    <n v="8"/>
    <s v="Aug"/>
    <x v="1"/>
    <x v="12"/>
    <x v="0"/>
    <s v="Business"/>
    <x v="4"/>
    <s v="Recovery Roller"/>
    <n v="1"/>
    <n v="36.58"/>
    <n v="0"/>
    <n v="13.98"/>
    <n v="36.58"/>
    <n v="13.98"/>
    <n v="22.599999999999998"/>
    <n v="0.61782394751230174"/>
    <n v="2026"/>
    <s v="Q3"/>
    <n v="8"/>
    <x v="7"/>
  </r>
  <r>
    <n v="1799"/>
    <d v="2026-08-04T00:00:00"/>
    <n v="2026"/>
    <x v="2"/>
    <n v="8"/>
    <s v="Aug"/>
    <x v="3"/>
    <x v="13"/>
    <x v="1"/>
    <s v="Business"/>
    <x v="0"/>
    <s v="Commuter Helmet"/>
    <n v="4"/>
    <n v="82.98"/>
    <n v="0.05"/>
    <n v="43.79"/>
    <n v="315.32400000000001"/>
    <n v="175.16"/>
    <n v="140.16400000000002"/>
    <n v="0.44450787126891711"/>
    <n v="2026"/>
    <s v="Q3"/>
    <n v="8"/>
    <x v="7"/>
  </r>
  <r>
    <n v="1871"/>
    <d v="2026-08-04T00:00:00"/>
    <n v="2026"/>
    <x v="2"/>
    <n v="8"/>
    <s v="Aug"/>
    <x v="0"/>
    <x v="0"/>
    <x v="0"/>
    <s v="New"/>
    <x v="0"/>
    <s v="Compact Repair Kit"/>
    <n v="1"/>
    <n v="41.25"/>
    <n v="0"/>
    <n v="17.02"/>
    <n v="41.25"/>
    <n v="17.02"/>
    <n v="24.23"/>
    <n v="0.58739393939393936"/>
    <n v="2026"/>
    <s v="Q3"/>
    <n v="8"/>
    <x v="7"/>
  </r>
  <r>
    <n v="4180"/>
    <d v="2026-08-04T00:00:00"/>
    <n v="2026"/>
    <x v="2"/>
    <n v="8"/>
    <s v="Aug"/>
    <x v="2"/>
    <x v="3"/>
    <x v="0"/>
    <s v="Returning"/>
    <x v="0"/>
    <s v="Cycling Pack 12L"/>
    <n v="1"/>
    <n v="101.37"/>
    <n v="0"/>
    <n v="51.56"/>
    <n v="101.37"/>
    <n v="51.56"/>
    <n v="49.81"/>
    <n v="0.49136825490776365"/>
    <n v="2026"/>
    <s v="Q3"/>
    <n v="8"/>
    <x v="7"/>
  </r>
  <r>
    <n v="4338"/>
    <d v="2026-08-04T00:00:00"/>
    <n v="2026"/>
    <x v="2"/>
    <n v="8"/>
    <s v="Aug"/>
    <x v="2"/>
    <x v="16"/>
    <x v="0"/>
    <s v="Returning"/>
    <x v="3"/>
    <s v="Alpine Tent 4P"/>
    <n v="1"/>
    <n v="340.66"/>
    <n v="0.05"/>
    <n v="194.13"/>
    <n v="323.62700000000001"/>
    <n v="194.13"/>
    <n v="129.49700000000001"/>
    <n v="0.40014275693931595"/>
    <n v="2026"/>
    <s v="Q3"/>
    <n v="8"/>
    <x v="7"/>
  </r>
  <r>
    <n v="4463"/>
    <d v="2026-08-04T00:00:00"/>
    <n v="2026"/>
    <x v="2"/>
    <n v="8"/>
    <s v="Aug"/>
    <x v="2"/>
    <x v="2"/>
    <x v="3"/>
    <s v="Business"/>
    <x v="0"/>
    <s v="Trail Bike Light"/>
    <n v="1"/>
    <n v="50.43"/>
    <n v="0.15"/>
    <n v="22.94"/>
    <n v="42.865499999999997"/>
    <n v="22.94"/>
    <n v="19.925499999999996"/>
    <n v="0.46483768998378644"/>
    <n v="2026"/>
    <s v="Q3"/>
    <n v="8"/>
    <x v="7"/>
  </r>
  <r>
    <n v="382"/>
    <d v="2026-08-05T00:00:00"/>
    <n v="2026"/>
    <x v="2"/>
    <n v="8"/>
    <s v="Aug"/>
    <x v="3"/>
    <x v="8"/>
    <x v="0"/>
    <s v="New"/>
    <x v="4"/>
    <s v="Resistance Band Set"/>
    <n v="1"/>
    <n v="40.42"/>
    <n v="0.05"/>
    <n v="14.33"/>
    <n v="38.399000000000001"/>
    <n v="14.33"/>
    <n v="24.069000000000003"/>
    <n v="0.62681319826037141"/>
    <n v="2026"/>
    <s v="Q3"/>
    <n v="8"/>
    <x v="7"/>
  </r>
  <r>
    <n v="1011"/>
    <d v="2026-08-05T00:00:00"/>
    <n v="2026"/>
    <x v="2"/>
    <n v="8"/>
    <s v="Aug"/>
    <x v="0"/>
    <x v="0"/>
    <x v="0"/>
    <s v="New"/>
    <x v="0"/>
    <s v="Trail Bike Light"/>
    <n v="1"/>
    <n v="51.81"/>
    <n v="0.05"/>
    <n v="22.28"/>
    <n v="49.219499999999996"/>
    <n v="22.28"/>
    <n v="26.939499999999995"/>
    <n v="0.54733388189640275"/>
    <n v="2026"/>
    <s v="Q3"/>
    <n v="8"/>
    <x v="7"/>
  </r>
  <r>
    <n v="1148"/>
    <d v="2026-08-05T00:00:00"/>
    <n v="2026"/>
    <x v="2"/>
    <n v="8"/>
    <s v="Aug"/>
    <x v="2"/>
    <x v="2"/>
    <x v="2"/>
    <s v="New"/>
    <x v="4"/>
    <s v="Recovery Roller"/>
    <n v="3"/>
    <n v="35.9"/>
    <n v="0"/>
    <n v="14.11"/>
    <n v="107.69999999999999"/>
    <n v="42.33"/>
    <n v="65.36999999999999"/>
    <n v="0.60696378830083564"/>
    <n v="2026"/>
    <s v="Q3"/>
    <n v="8"/>
    <x v="7"/>
  </r>
  <r>
    <n v="1397"/>
    <d v="2026-08-05T00:00:00"/>
    <n v="2026"/>
    <x v="2"/>
    <n v="8"/>
    <s v="Aug"/>
    <x v="1"/>
    <x v="14"/>
    <x v="2"/>
    <s v="Business"/>
    <x v="1"/>
    <s v="Hiking Daypack 20L"/>
    <n v="2"/>
    <n v="90.27"/>
    <n v="0.05"/>
    <n v="46.38"/>
    <n v="171.51299999999998"/>
    <n v="92.76"/>
    <n v="78.752999999999972"/>
    <n v="0.45916636056742044"/>
    <n v="2026"/>
    <s v="Q3"/>
    <n v="8"/>
    <x v="7"/>
  </r>
  <r>
    <n v="2252"/>
    <d v="2026-08-05T00:00:00"/>
    <n v="2026"/>
    <x v="2"/>
    <n v="8"/>
    <s v="Aug"/>
    <x v="1"/>
    <x v="11"/>
    <x v="0"/>
    <s v="New"/>
    <x v="0"/>
    <s v="Trail Bike Light"/>
    <n v="1"/>
    <n v="49.68"/>
    <n v="0.05"/>
    <n v="22.02"/>
    <n v="47.195999999999998"/>
    <n v="22.02"/>
    <n v="25.175999999999998"/>
    <n v="0.53343503686753113"/>
    <n v="2026"/>
    <s v="Q3"/>
    <n v="8"/>
    <x v="7"/>
  </r>
  <r>
    <n v="2415"/>
    <d v="2026-08-05T00:00:00"/>
    <n v="2026"/>
    <x v="2"/>
    <n v="8"/>
    <s v="Aug"/>
    <x v="1"/>
    <x v="12"/>
    <x v="0"/>
    <s v="New"/>
    <x v="2"/>
    <s v="Carry-On Duffel"/>
    <n v="2"/>
    <n v="131.25"/>
    <n v="0.05"/>
    <n v="65.42"/>
    <n v="249.375"/>
    <n v="130.84"/>
    <n v="118.535"/>
    <n v="0.47532832080200499"/>
    <n v="2026"/>
    <s v="Q3"/>
    <n v="8"/>
    <x v="7"/>
  </r>
  <r>
    <n v="2525"/>
    <d v="2026-08-05T00:00:00"/>
    <n v="2026"/>
    <x v="2"/>
    <n v="8"/>
    <s v="Aug"/>
    <x v="3"/>
    <x v="4"/>
    <x v="2"/>
    <s v="New"/>
    <x v="4"/>
    <s v="Recovery Roller"/>
    <n v="2"/>
    <n v="36.78"/>
    <n v="0.05"/>
    <n v="13.85"/>
    <n v="69.882000000000005"/>
    <n v="27.7"/>
    <n v="42.182000000000002"/>
    <n v="0.60361752668784519"/>
    <n v="2026"/>
    <s v="Q3"/>
    <n v="8"/>
    <x v="7"/>
  </r>
  <r>
    <n v="2652"/>
    <d v="2026-08-05T00:00:00"/>
    <n v="2026"/>
    <x v="2"/>
    <n v="8"/>
    <s v="Aug"/>
    <x v="2"/>
    <x v="2"/>
    <x v="2"/>
    <s v="Returning"/>
    <x v="0"/>
    <s v="Commuter Helmet"/>
    <n v="1"/>
    <n v="80.790000000000006"/>
    <n v="0.1"/>
    <n v="43.65"/>
    <n v="72.711000000000013"/>
    <n v="43.65"/>
    <n v="29.061000000000014"/>
    <n v="0.39967817799232591"/>
    <n v="2026"/>
    <s v="Q3"/>
    <n v="8"/>
    <x v="7"/>
  </r>
  <r>
    <n v="4035"/>
    <d v="2026-08-05T00:00:00"/>
    <n v="2026"/>
    <x v="2"/>
    <n v="8"/>
    <s v="Aug"/>
    <x v="0"/>
    <x v="9"/>
    <x v="0"/>
    <s v="Returning"/>
    <x v="0"/>
    <s v="Compact Repair Kit"/>
    <n v="2"/>
    <n v="40.53"/>
    <n v="0.05"/>
    <n v="17.100000000000001"/>
    <n v="77.007000000000005"/>
    <n v="34.200000000000003"/>
    <n v="42.807000000000002"/>
    <n v="0.55588452997779425"/>
    <n v="2026"/>
    <s v="Q3"/>
    <n v="8"/>
    <x v="7"/>
  </r>
  <r>
    <n v="4377"/>
    <d v="2026-08-05T00:00:00"/>
    <n v="2026"/>
    <x v="2"/>
    <n v="8"/>
    <s v="Aug"/>
    <x v="2"/>
    <x v="2"/>
    <x v="3"/>
    <s v="New"/>
    <x v="0"/>
    <s v="Commuter Helmet"/>
    <n v="2"/>
    <n v="81.66"/>
    <n v="0"/>
    <n v="42.11"/>
    <n v="163.32"/>
    <n v="84.22"/>
    <n v="79.099999999999994"/>
    <n v="0.48432525104090129"/>
    <n v="2026"/>
    <s v="Q3"/>
    <n v="8"/>
    <x v="7"/>
  </r>
  <r>
    <n v="4734"/>
    <d v="2026-08-05T00:00:00"/>
    <n v="2026"/>
    <x v="2"/>
    <n v="8"/>
    <s v="Aug"/>
    <x v="1"/>
    <x v="12"/>
    <x v="3"/>
    <s v="Returning"/>
    <x v="1"/>
    <s v="Trail Boots"/>
    <n v="1"/>
    <n v="146.55000000000001"/>
    <n v="0"/>
    <n v="78.8"/>
    <n v="146.55000000000001"/>
    <n v="78.8"/>
    <n v="67.750000000000014"/>
    <n v="0.46229955646537024"/>
    <n v="2026"/>
    <s v="Q3"/>
    <n v="8"/>
    <x v="7"/>
  </r>
  <r>
    <n v="4892"/>
    <d v="2026-08-05T00:00:00"/>
    <n v="2026"/>
    <x v="2"/>
    <n v="8"/>
    <s v="Aug"/>
    <x v="1"/>
    <x v="1"/>
    <x v="2"/>
    <s v="Returning"/>
    <x v="2"/>
    <s v="Travel Backpack 35L"/>
    <n v="2"/>
    <n v="161.75"/>
    <n v="0.1"/>
    <n v="85.85"/>
    <n v="291.15000000000003"/>
    <n v="171.7"/>
    <n v="119.45000000000005"/>
    <n v="0.41026962047054794"/>
    <n v="2026"/>
    <s v="Q3"/>
    <n v="8"/>
    <x v="7"/>
  </r>
  <r>
    <n v="5059"/>
    <d v="2026-08-05T00:00:00"/>
    <n v="2026"/>
    <x v="2"/>
    <n v="8"/>
    <s v="Aug"/>
    <x v="1"/>
    <x v="1"/>
    <x v="3"/>
    <s v="Returning"/>
    <x v="3"/>
    <s v="Compact Sleeping Bag"/>
    <n v="2"/>
    <n v="122.47"/>
    <n v="0"/>
    <n v="59.73"/>
    <n v="244.94"/>
    <n v="119.46"/>
    <n v="125.48"/>
    <n v="0.5122887237690863"/>
    <n v="2026"/>
    <s v="Q3"/>
    <n v="8"/>
    <x v="7"/>
  </r>
  <r>
    <n v="835"/>
    <d v="2026-08-06T00:00:00"/>
    <n v="2026"/>
    <x v="2"/>
    <n v="8"/>
    <s v="Aug"/>
    <x v="3"/>
    <x v="7"/>
    <x v="3"/>
    <s v="Returning"/>
    <x v="1"/>
    <s v="Trekking Poles"/>
    <n v="3"/>
    <n v="70.930000000000007"/>
    <n v="0"/>
    <n v="32.9"/>
    <n v="212.79000000000002"/>
    <n v="98.699999999999989"/>
    <n v="114.09000000000003"/>
    <n v="0.53616241364725792"/>
    <n v="2026"/>
    <s v="Q3"/>
    <n v="8"/>
    <x v="7"/>
  </r>
  <r>
    <n v="1104"/>
    <d v="2026-08-06T00:00:00"/>
    <n v="2026"/>
    <x v="2"/>
    <n v="8"/>
    <s v="Aug"/>
    <x v="0"/>
    <x v="15"/>
    <x v="0"/>
    <s v="Returning"/>
    <x v="3"/>
    <s v="Trail Tent 2P"/>
    <n v="1"/>
    <n v="191.44"/>
    <n v="0"/>
    <n v="102.13"/>
    <n v="191.44"/>
    <n v="102.13"/>
    <n v="89.31"/>
    <n v="0.46651692436272463"/>
    <n v="2026"/>
    <s v="Q3"/>
    <n v="8"/>
    <x v="7"/>
  </r>
  <r>
    <n v="1976"/>
    <d v="2026-08-06T00:00:00"/>
    <n v="2026"/>
    <x v="2"/>
    <n v="8"/>
    <s v="Aug"/>
    <x v="3"/>
    <x v="8"/>
    <x v="0"/>
    <s v="Returning"/>
    <x v="0"/>
    <s v="Commuter Helmet"/>
    <n v="2"/>
    <n v="82.92"/>
    <n v="0"/>
    <n v="41.64"/>
    <n v="165.84"/>
    <n v="83.28"/>
    <n v="82.56"/>
    <n v="0.49782923299565845"/>
    <n v="2026"/>
    <s v="Q3"/>
    <n v="8"/>
    <x v="7"/>
  </r>
  <r>
    <n v="2596"/>
    <d v="2026-08-06T00:00:00"/>
    <n v="2026"/>
    <x v="2"/>
    <n v="8"/>
    <s v="Aug"/>
    <x v="2"/>
    <x v="3"/>
    <x v="2"/>
    <s v="Returning"/>
    <x v="3"/>
    <s v="Portable Camp Stove"/>
    <n v="1"/>
    <n v="82.82"/>
    <n v="0"/>
    <n v="38.83"/>
    <n v="82.82"/>
    <n v="38.83"/>
    <n v="43.989999999999995"/>
    <n v="0.53115189567737264"/>
    <n v="2026"/>
    <s v="Q3"/>
    <n v="8"/>
    <x v="7"/>
  </r>
  <r>
    <n v="2693"/>
    <d v="2026-08-06T00:00:00"/>
    <n v="2026"/>
    <x v="2"/>
    <n v="8"/>
    <s v="Aug"/>
    <x v="3"/>
    <x v="8"/>
    <x v="0"/>
    <s v="New"/>
    <x v="3"/>
    <s v="Alpine Tent 4P"/>
    <n v="1"/>
    <n v="335.26"/>
    <n v="0.05"/>
    <n v="193.73"/>
    <n v="318.49699999999996"/>
    <n v="193.73"/>
    <n v="124.76699999999997"/>
    <n v="0.39173681384754011"/>
    <n v="2026"/>
    <s v="Q3"/>
    <n v="8"/>
    <x v="7"/>
  </r>
  <r>
    <n v="3045"/>
    <d v="2026-08-06T00:00:00"/>
    <n v="2026"/>
    <x v="2"/>
    <n v="8"/>
    <s v="Aug"/>
    <x v="2"/>
    <x v="16"/>
    <x v="3"/>
    <s v="Business"/>
    <x v="2"/>
    <s v="Packing Cube Set"/>
    <n v="1"/>
    <n v="47.19"/>
    <n v="0.05"/>
    <n v="18.11"/>
    <n v="44.830499999999994"/>
    <n v="18.11"/>
    <n v="26.720499999999994"/>
    <n v="0.59603395010093574"/>
    <n v="2026"/>
    <s v="Q3"/>
    <n v="8"/>
    <x v="7"/>
  </r>
  <r>
    <n v="3340"/>
    <d v="2026-08-06T00:00:00"/>
    <n v="2026"/>
    <x v="2"/>
    <n v="8"/>
    <s v="Aug"/>
    <x v="2"/>
    <x v="16"/>
    <x v="3"/>
    <s v="Returning"/>
    <x v="1"/>
    <s v="Hiking Daypack 20L"/>
    <n v="3"/>
    <n v="91.57"/>
    <n v="0"/>
    <n v="44.52"/>
    <n v="274.70999999999998"/>
    <n v="133.56"/>
    <n v="141.14999999999998"/>
    <n v="0.51381456808998571"/>
    <n v="2026"/>
    <s v="Q3"/>
    <n v="8"/>
    <x v="7"/>
  </r>
  <r>
    <n v="3553"/>
    <d v="2026-08-06T00:00:00"/>
    <n v="2026"/>
    <x v="2"/>
    <n v="8"/>
    <s v="Aug"/>
    <x v="3"/>
    <x v="13"/>
    <x v="0"/>
    <s v="New"/>
    <x v="1"/>
    <s v="Summit Backpack 45L"/>
    <n v="4"/>
    <n v="154.41999999999999"/>
    <n v="0"/>
    <n v="77.86"/>
    <n v="617.67999999999995"/>
    <n v="311.44"/>
    <n v="306.23999999999995"/>
    <n v="0.49579070068643954"/>
    <n v="2026"/>
    <s v="Q3"/>
    <n v="8"/>
    <x v="7"/>
  </r>
  <r>
    <n v="3807"/>
    <d v="2026-08-06T00:00:00"/>
    <n v="2026"/>
    <x v="2"/>
    <n v="8"/>
    <s v="Aug"/>
    <x v="0"/>
    <x v="0"/>
    <x v="3"/>
    <s v="Returning"/>
    <x v="0"/>
    <s v="Trail Bike Light"/>
    <n v="2"/>
    <n v="49.91"/>
    <n v="0.05"/>
    <n v="21.86"/>
    <n v="94.828999999999994"/>
    <n v="43.72"/>
    <n v="51.108999999999995"/>
    <n v="0.53895960096594919"/>
    <n v="2026"/>
    <s v="Q3"/>
    <n v="8"/>
    <x v="7"/>
  </r>
  <r>
    <n v="4061"/>
    <d v="2026-08-06T00:00:00"/>
    <n v="2026"/>
    <x v="2"/>
    <n v="8"/>
    <s v="Aug"/>
    <x v="3"/>
    <x v="8"/>
    <x v="3"/>
    <s v="Returning"/>
    <x v="1"/>
    <s v="Hiking Daypack 20L"/>
    <n v="1"/>
    <n v="91.58"/>
    <n v="0.1"/>
    <n v="44.87"/>
    <n v="82.421999999999997"/>
    <n v="44.87"/>
    <n v="37.552"/>
    <n v="0.45560651282424597"/>
    <n v="2026"/>
    <s v="Q3"/>
    <n v="8"/>
    <x v="7"/>
  </r>
  <r>
    <n v="4645"/>
    <d v="2026-08-06T00:00:00"/>
    <n v="2026"/>
    <x v="2"/>
    <n v="8"/>
    <s v="Aug"/>
    <x v="2"/>
    <x v="10"/>
    <x v="0"/>
    <s v="New"/>
    <x v="4"/>
    <s v="Resistance Band Set"/>
    <n v="3"/>
    <n v="41.11"/>
    <n v="0"/>
    <n v="14.49"/>
    <n v="123.33"/>
    <n v="43.47"/>
    <n v="79.86"/>
    <n v="0.64753101435173921"/>
    <n v="2026"/>
    <s v="Q3"/>
    <n v="8"/>
    <x v="7"/>
  </r>
  <r>
    <n v="5104"/>
    <d v="2026-08-06T00:00:00"/>
    <n v="2026"/>
    <x v="2"/>
    <n v="8"/>
    <s v="Aug"/>
    <x v="1"/>
    <x v="12"/>
    <x v="0"/>
    <s v="Returning"/>
    <x v="2"/>
    <s v="Insulated Bottle"/>
    <n v="4"/>
    <n v="35.9"/>
    <n v="0"/>
    <n v="13.49"/>
    <n v="143.6"/>
    <n v="53.96"/>
    <n v="89.639999999999986"/>
    <n v="0.62423398328690805"/>
    <n v="2026"/>
    <s v="Q3"/>
    <n v="8"/>
    <x v="7"/>
  </r>
  <r>
    <n v="813"/>
    <d v="2026-08-07T00:00:00"/>
    <n v="2026"/>
    <x v="2"/>
    <n v="8"/>
    <s v="Aug"/>
    <x v="2"/>
    <x v="16"/>
    <x v="0"/>
    <s v="Returning"/>
    <x v="4"/>
    <s v="Recovery Roller"/>
    <n v="1"/>
    <n v="36.33"/>
    <n v="0.05"/>
    <n v="13.78"/>
    <n v="34.513499999999993"/>
    <n v="13.78"/>
    <n v="20.733499999999992"/>
    <n v="0.60073594390600771"/>
    <n v="2026"/>
    <s v="Q3"/>
    <n v="8"/>
    <x v="7"/>
  </r>
  <r>
    <n v="836"/>
    <d v="2026-08-07T00:00:00"/>
    <n v="2026"/>
    <x v="2"/>
    <n v="8"/>
    <s v="Aug"/>
    <x v="1"/>
    <x v="14"/>
    <x v="3"/>
    <s v="New"/>
    <x v="2"/>
    <s v="Packing Cube Set"/>
    <n v="5"/>
    <n v="45.94"/>
    <n v="0.05"/>
    <n v="18.059999999999999"/>
    <n v="218.21499999999997"/>
    <n v="90.3"/>
    <n v="127.91499999999998"/>
    <n v="0.5861879339183832"/>
    <n v="2026"/>
    <s v="Q3"/>
    <n v="8"/>
    <x v="7"/>
  </r>
  <r>
    <n v="1266"/>
    <d v="2026-08-07T00:00:00"/>
    <n v="2026"/>
    <x v="2"/>
    <n v="8"/>
    <s v="Aug"/>
    <x v="0"/>
    <x v="15"/>
    <x v="2"/>
    <s v="Returning"/>
    <x v="4"/>
    <s v="Recovery Roller"/>
    <n v="1"/>
    <n v="36.630000000000003"/>
    <n v="0"/>
    <n v="13.7"/>
    <n v="36.630000000000003"/>
    <n v="13.7"/>
    <n v="22.930000000000003"/>
    <n v="0.62598962598962604"/>
    <n v="2026"/>
    <s v="Q3"/>
    <n v="8"/>
    <x v="7"/>
  </r>
  <r>
    <n v="2201"/>
    <d v="2026-08-07T00:00:00"/>
    <n v="2026"/>
    <x v="2"/>
    <n v="8"/>
    <s v="Aug"/>
    <x v="1"/>
    <x v="1"/>
    <x v="0"/>
    <s v="Returning"/>
    <x v="1"/>
    <s v="Trail Boots"/>
    <n v="1"/>
    <n v="141.38"/>
    <n v="0.05"/>
    <n v="77.14"/>
    <n v="134.31099999999998"/>
    <n v="77.14"/>
    <n v="57.170999999999978"/>
    <n v="0.42566133823737434"/>
    <n v="2026"/>
    <s v="Q3"/>
    <n v="8"/>
    <x v="7"/>
  </r>
  <r>
    <n v="2382"/>
    <d v="2026-08-07T00:00:00"/>
    <n v="2026"/>
    <x v="2"/>
    <n v="8"/>
    <s v="Aug"/>
    <x v="1"/>
    <x v="14"/>
    <x v="2"/>
    <s v="Returning"/>
    <x v="3"/>
    <s v="Alpine Tent 4P"/>
    <n v="3"/>
    <n v="343.45"/>
    <n v="0.05"/>
    <n v="195.73"/>
    <n v="978.83249999999987"/>
    <n v="587.18999999999994"/>
    <n v="391.64249999999993"/>
    <n v="0.40011186796515236"/>
    <n v="2026"/>
    <s v="Q3"/>
    <n v="8"/>
    <x v="7"/>
  </r>
  <r>
    <n v="1227"/>
    <d v="2026-08-08T00:00:00"/>
    <n v="2026"/>
    <x v="2"/>
    <n v="8"/>
    <s v="Aug"/>
    <x v="3"/>
    <x v="8"/>
    <x v="0"/>
    <s v="Returning"/>
    <x v="0"/>
    <s v="Cycling Pack 12L"/>
    <n v="1"/>
    <n v="104.69"/>
    <n v="0"/>
    <n v="49.06"/>
    <n v="104.69"/>
    <n v="49.06"/>
    <n v="55.629999999999995"/>
    <n v="0.53137835514375775"/>
    <n v="2026"/>
    <s v="Q3"/>
    <n v="8"/>
    <x v="7"/>
  </r>
  <r>
    <n v="1843"/>
    <d v="2026-08-08T00:00:00"/>
    <n v="2026"/>
    <x v="2"/>
    <n v="8"/>
    <s v="Aug"/>
    <x v="3"/>
    <x v="8"/>
    <x v="0"/>
    <s v="New"/>
    <x v="3"/>
    <s v="Alpine Tent 4P"/>
    <n v="2"/>
    <n v="341.23"/>
    <n v="0.05"/>
    <n v="192.5"/>
    <n v="648.33699999999999"/>
    <n v="385"/>
    <n v="263.33699999999999"/>
    <n v="0.40617302421425894"/>
    <n v="2026"/>
    <s v="Q3"/>
    <n v="8"/>
    <x v="7"/>
  </r>
  <r>
    <n v="2369"/>
    <d v="2026-08-08T00:00:00"/>
    <n v="2026"/>
    <x v="2"/>
    <n v="8"/>
    <s v="Aug"/>
    <x v="3"/>
    <x v="8"/>
    <x v="2"/>
    <s v="New"/>
    <x v="3"/>
    <s v="Compact Sleeping Bag"/>
    <n v="1"/>
    <n v="125.95"/>
    <n v="0.05"/>
    <n v="61.9"/>
    <n v="119.6525"/>
    <n v="61.9"/>
    <n v="57.752500000000005"/>
    <n v="0.48266856104134892"/>
    <n v="2026"/>
    <s v="Q3"/>
    <n v="8"/>
    <x v="7"/>
  </r>
  <r>
    <n v="2386"/>
    <d v="2026-08-08T00:00:00"/>
    <n v="2026"/>
    <x v="2"/>
    <n v="8"/>
    <s v="Aug"/>
    <x v="1"/>
    <x v="1"/>
    <x v="0"/>
    <s v="Returning"/>
    <x v="1"/>
    <s v="Hiking Daypack 20L"/>
    <n v="6"/>
    <n v="91.9"/>
    <n v="0.05"/>
    <n v="44.69"/>
    <n v="523.83000000000004"/>
    <n v="268.14"/>
    <n v="255.69000000000005"/>
    <n v="0.48811637363266713"/>
    <n v="2026"/>
    <s v="Q3"/>
    <n v="8"/>
    <x v="7"/>
  </r>
  <r>
    <n v="2579"/>
    <d v="2026-08-08T00:00:00"/>
    <n v="2026"/>
    <x v="2"/>
    <n v="8"/>
    <s v="Aug"/>
    <x v="3"/>
    <x v="8"/>
    <x v="2"/>
    <s v="Returning"/>
    <x v="3"/>
    <s v="Portable Camp Stove"/>
    <n v="1"/>
    <n v="81.22"/>
    <n v="0"/>
    <n v="39.18"/>
    <n v="81.22"/>
    <n v="39.18"/>
    <n v="42.04"/>
    <n v="0.51760650086185667"/>
    <n v="2026"/>
    <s v="Q3"/>
    <n v="8"/>
    <x v="7"/>
  </r>
  <r>
    <n v="3075"/>
    <d v="2026-08-08T00:00:00"/>
    <n v="2026"/>
    <x v="2"/>
    <n v="8"/>
    <s v="Aug"/>
    <x v="0"/>
    <x v="0"/>
    <x v="0"/>
    <s v="Business"/>
    <x v="1"/>
    <s v="Trekking Poles"/>
    <n v="2"/>
    <n v="72.31"/>
    <n v="0"/>
    <n v="31.75"/>
    <n v="144.62"/>
    <n v="63.5"/>
    <n v="81.12"/>
    <n v="0.56091826856589688"/>
    <n v="2026"/>
    <s v="Q3"/>
    <n v="8"/>
    <x v="7"/>
  </r>
  <r>
    <n v="3982"/>
    <d v="2026-08-08T00:00:00"/>
    <n v="2026"/>
    <x v="2"/>
    <n v="8"/>
    <s v="Aug"/>
    <x v="2"/>
    <x v="2"/>
    <x v="2"/>
    <s v="Returning"/>
    <x v="3"/>
    <s v="Portable Camp Stove"/>
    <n v="1"/>
    <n v="79.989999999999995"/>
    <n v="0.05"/>
    <n v="40.25"/>
    <n v="75.990499999999997"/>
    <n v="40.25"/>
    <n v="35.740499999999997"/>
    <n v="0.47032852790809376"/>
    <n v="2026"/>
    <s v="Q3"/>
    <n v="8"/>
    <x v="7"/>
  </r>
  <r>
    <n v="4530"/>
    <d v="2026-08-08T00:00:00"/>
    <n v="2026"/>
    <x v="2"/>
    <n v="8"/>
    <s v="Aug"/>
    <x v="3"/>
    <x v="13"/>
    <x v="0"/>
    <s v="New"/>
    <x v="1"/>
    <s v="Summit Backpack 45L"/>
    <n v="1"/>
    <n v="151.87"/>
    <n v="0.1"/>
    <n v="76.97"/>
    <n v="136.68300000000002"/>
    <n v="76.97"/>
    <n v="59.713000000000022"/>
    <n v="0.4368721786908395"/>
    <n v="2026"/>
    <s v="Q3"/>
    <n v="8"/>
    <x v="7"/>
  </r>
  <r>
    <n v="4641"/>
    <d v="2026-08-08T00:00:00"/>
    <n v="2026"/>
    <x v="2"/>
    <n v="8"/>
    <s v="Aug"/>
    <x v="3"/>
    <x v="8"/>
    <x v="3"/>
    <s v="New"/>
    <x v="1"/>
    <s v="Summit Backpack 45L"/>
    <n v="1"/>
    <n v="156.55000000000001"/>
    <n v="0"/>
    <n v="80.430000000000007"/>
    <n v="156.55000000000001"/>
    <n v="80.430000000000007"/>
    <n v="76.12"/>
    <n v="0.48623442989460236"/>
    <n v="2026"/>
    <s v="Q3"/>
    <n v="8"/>
    <x v="7"/>
  </r>
  <r>
    <n v="4778"/>
    <d v="2026-08-08T00:00:00"/>
    <n v="2026"/>
    <x v="2"/>
    <n v="8"/>
    <s v="Aug"/>
    <x v="1"/>
    <x v="12"/>
    <x v="2"/>
    <s v="New"/>
    <x v="1"/>
    <s v="Summit Backpack 45L"/>
    <n v="1"/>
    <n v="152.72"/>
    <n v="0"/>
    <n v="77.73"/>
    <n v="152.72"/>
    <n v="77.73"/>
    <n v="74.989999999999995"/>
    <n v="0.4910293347302252"/>
    <n v="2026"/>
    <s v="Q3"/>
    <n v="8"/>
    <x v="7"/>
  </r>
  <r>
    <n v="5132"/>
    <d v="2026-08-08T00:00:00"/>
    <n v="2026"/>
    <x v="2"/>
    <n v="8"/>
    <s v="Aug"/>
    <x v="1"/>
    <x v="12"/>
    <x v="0"/>
    <s v="Business"/>
    <x v="0"/>
    <s v="Compact Repair Kit"/>
    <n v="1"/>
    <n v="40.51"/>
    <n v="0.05"/>
    <n v="16.29"/>
    <n v="38.484499999999997"/>
    <n v="16.29"/>
    <n v="22.194499999999998"/>
    <n v="0.57671270251659756"/>
    <n v="2026"/>
    <s v="Q3"/>
    <n v="8"/>
    <x v="7"/>
  </r>
  <r>
    <n v="227"/>
    <d v="2026-08-09T00:00:00"/>
    <n v="2026"/>
    <x v="2"/>
    <n v="8"/>
    <s v="Aug"/>
    <x v="3"/>
    <x v="7"/>
    <x v="3"/>
    <s v="Returning"/>
    <x v="4"/>
    <s v="Resistance Band Set"/>
    <n v="3"/>
    <n v="40.61"/>
    <n v="0"/>
    <n v="14.72"/>
    <n v="121.83"/>
    <n v="44.160000000000004"/>
    <n v="77.669999999999987"/>
    <n v="0.63752770253632096"/>
    <n v="2026"/>
    <s v="Q3"/>
    <n v="8"/>
    <x v="7"/>
  </r>
  <r>
    <n v="390"/>
    <d v="2026-08-09T00:00:00"/>
    <n v="2026"/>
    <x v="2"/>
    <n v="8"/>
    <s v="Aug"/>
    <x v="2"/>
    <x v="5"/>
    <x v="2"/>
    <s v="New"/>
    <x v="1"/>
    <s v="Hiking Daypack 20L"/>
    <n v="1"/>
    <n v="93.41"/>
    <n v="0.05"/>
    <n v="44.7"/>
    <n v="88.739499999999992"/>
    <n v="44.7"/>
    <n v="44.03949999999999"/>
    <n v="0.49627843294136198"/>
    <n v="2026"/>
    <s v="Q3"/>
    <n v="8"/>
    <x v="7"/>
  </r>
  <r>
    <n v="859"/>
    <d v="2026-08-09T00:00:00"/>
    <n v="2026"/>
    <x v="2"/>
    <n v="8"/>
    <s v="Aug"/>
    <x v="0"/>
    <x v="0"/>
    <x v="2"/>
    <s v="New"/>
    <x v="1"/>
    <s v="Hiking Daypack 20L"/>
    <n v="2"/>
    <n v="90.23"/>
    <n v="0"/>
    <n v="44.22"/>
    <n v="180.46"/>
    <n v="88.44"/>
    <n v="92.02000000000001"/>
    <n v="0.50991909564446414"/>
    <n v="2026"/>
    <s v="Q3"/>
    <n v="8"/>
    <x v="7"/>
  </r>
  <r>
    <n v="1468"/>
    <d v="2026-08-09T00:00:00"/>
    <n v="2026"/>
    <x v="2"/>
    <n v="8"/>
    <s v="Aug"/>
    <x v="1"/>
    <x v="11"/>
    <x v="2"/>
    <s v="Returning"/>
    <x v="0"/>
    <s v="Trail Bike Light"/>
    <n v="1"/>
    <n v="51.75"/>
    <n v="0"/>
    <n v="22.36"/>
    <n v="51.75"/>
    <n v="22.36"/>
    <n v="29.39"/>
    <n v="0.56792270531400968"/>
    <n v="2026"/>
    <s v="Q3"/>
    <n v="8"/>
    <x v="7"/>
  </r>
  <r>
    <n v="2356"/>
    <d v="2026-08-09T00:00:00"/>
    <n v="2026"/>
    <x v="2"/>
    <n v="8"/>
    <s v="Aug"/>
    <x v="3"/>
    <x v="13"/>
    <x v="2"/>
    <s v="New"/>
    <x v="0"/>
    <s v="Cycling Pack 12L"/>
    <n v="3"/>
    <n v="102.91"/>
    <n v="0.1"/>
    <n v="50.23"/>
    <n v="277.85700000000003"/>
    <n v="150.69"/>
    <n v="127.16700000000003"/>
    <n v="0.45767067232425318"/>
    <n v="2026"/>
    <s v="Q3"/>
    <n v="8"/>
    <x v="7"/>
  </r>
  <r>
    <n v="3556"/>
    <d v="2026-08-09T00:00:00"/>
    <n v="2026"/>
    <x v="2"/>
    <n v="8"/>
    <s v="Aug"/>
    <x v="2"/>
    <x v="16"/>
    <x v="0"/>
    <s v="New"/>
    <x v="0"/>
    <s v="Commuter Helmet"/>
    <n v="4"/>
    <n v="82.63"/>
    <n v="0.1"/>
    <n v="43.78"/>
    <n v="297.46800000000002"/>
    <n v="175.12"/>
    <n v="122.34800000000001"/>
    <n v="0.41129802197211129"/>
    <n v="2026"/>
    <s v="Q3"/>
    <n v="8"/>
    <x v="7"/>
  </r>
  <r>
    <n v="925"/>
    <d v="2026-08-10T00:00:00"/>
    <n v="2026"/>
    <x v="2"/>
    <n v="8"/>
    <s v="Aug"/>
    <x v="0"/>
    <x v="0"/>
    <x v="2"/>
    <s v="Returning"/>
    <x v="3"/>
    <s v="Trail Tent 2P"/>
    <n v="1"/>
    <n v="196.39"/>
    <n v="0"/>
    <n v="102.92"/>
    <n v="196.39"/>
    <n v="102.92"/>
    <n v="93.469999999999985"/>
    <n v="0.47594073017974436"/>
    <n v="2026"/>
    <s v="Q3"/>
    <n v="8"/>
    <x v="7"/>
  </r>
  <r>
    <n v="1563"/>
    <d v="2026-08-10T00:00:00"/>
    <n v="2026"/>
    <x v="2"/>
    <n v="8"/>
    <s v="Aug"/>
    <x v="2"/>
    <x v="10"/>
    <x v="3"/>
    <s v="Business"/>
    <x v="2"/>
    <s v="Insulated Bottle"/>
    <n v="2"/>
    <n v="36.25"/>
    <n v="0"/>
    <n v="13.77"/>
    <n v="72.5"/>
    <n v="27.54"/>
    <n v="44.96"/>
    <n v="0.62013793103448278"/>
    <n v="2026"/>
    <s v="Q3"/>
    <n v="8"/>
    <x v="7"/>
  </r>
  <r>
    <n v="1634"/>
    <d v="2026-08-10T00:00:00"/>
    <n v="2026"/>
    <x v="2"/>
    <n v="8"/>
    <s v="Aug"/>
    <x v="1"/>
    <x v="1"/>
    <x v="2"/>
    <s v="Returning"/>
    <x v="3"/>
    <s v="Trail Tent 2P"/>
    <n v="2"/>
    <n v="199.85"/>
    <n v="0.05"/>
    <n v="104.34"/>
    <n v="379.71499999999997"/>
    <n v="208.68"/>
    <n v="171.03499999999997"/>
    <n v="0.45042992770893953"/>
    <n v="2026"/>
    <s v="Q3"/>
    <n v="8"/>
    <x v="7"/>
  </r>
  <r>
    <n v="2187"/>
    <d v="2026-08-10T00:00:00"/>
    <n v="2026"/>
    <x v="2"/>
    <n v="8"/>
    <s v="Aug"/>
    <x v="2"/>
    <x v="2"/>
    <x v="2"/>
    <s v="New"/>
    <x v="2"/>
    <s v="Packing Cube Set"/>
    <n v="1"/>
    <n v="46.32"/>
    <n v="0.05"/>
    <n v="18.34"/>
    <n v="44.003999999999998"/>
    <n v="18.34"/>
    <n v="25.663999999999998"/>
    <n v="0.58321970729933637"/>
    <n v="2026"/>
    <s v="Q3"/>
    <n v="8"/>
    <x v="7"/>
  </r>
  <r>
    <n v="2773"/>
    <d v="2026-08-10T00:00:00"/>
    <n v="2026"/>
    <x v="2"/>
    <n v="8"/>
    <s v="Aug"/>
    <x v="1"/>
    <x v="14"/>
    <x v="0"/>
    <s v="New"/>
    <x v="1"/>
    <s v="Summit Backpack 45L"/>
    <n v="4"/>
    <n v="151.06"/>
    <n v="0"/>
    <n v="77.67"/>
    <n v="604.24"/>
    <n v="310.68"/>
    <n v="293.56"/>
    <n v="0.48583344366476894"/>
    <n v="2026"/>
    <s v="Q3"/>
    <n v="8"/>
    <x v="7"/>
  </r>
  <r>
    <n v="5040"/>
    <d v="2026-08-10T00:00:00"/>
    <n v="2026"/>
    <x v="2"/>
    <n v="8"/>
    <s v="Aug"/>
    <x v="3"/>
    <x v="7"/>
    <x v="0"/>
    <s v="Returning"/>
    <x v="1"/>
    <s v="Trekking Poles"/>
    <n v="1"/>
    <n v="72.39"/>
    <n v="0.1"/>
    <n v="31.64"/>
    <n v="65.150999999999996"/>
    <n v="31.64"/>
    <n v="33.510999999999996"/>
    <n v="0.51435895074519189"/>
    <n v="2026"/>
    <s v="Q3"/>
    <n v="8"/>
    <x v="7"/>
  </r>
  <r>
    <n v="415"/>
    <d v="2026-08-11T00:00:00"/>
    <n v="2026"/>
    <x v="2"/>
    <n v="8"/>
    <s v="Aug"/>
    <x v="0"/>
    <x v="9"/>
    <x v="2"/>
    <s v="Returning"/>
    <x v="1"/>
    <s v="Trekking Poles"/>
    <n v="1"/>
    <n v="72.650000000000006"/>
    <n v="0"/>
    <n v="31.72"/>
    <n v="72.650000000000006"/>
    <n v="31.72"/>
    <n v="40.930000000000007"/>
    <n v="0.56338609772883697"/>
    <n v="2026"/>
    <s v="Q3"/>
    <n v="8"/>
    <x v="7"/>
  </r>
  <r>
    <n v="1111"/>
    <d v="2026-08-11T00:00:00"/>
    <n v="2026"/>
    <x v="2"/>
    <n v="8"/>
    <s v="Aug"/>
    <x v="3"/>
    <x v="13"/>
    <x v="0"/>
    <s v="New"/>
    <x v="3"/>
    <s v="Trail Tent 2P"/>
    <n v="1"/>
    <n v="198.44"/>
    <n v="0"/>
    <n v="106.79"/>
    <n v="198.44"/>
    <n v="106.79"/>
    <n v="91.649999999999991"/>
    <n v="0.46185244910300338"/>
    <n v="2026"/>
    <s v="Q3"/>
    <n v="8"/>
    <x v="7"/>
  </r>
  <r>
    <n v="1243"/>
    <d v="2026-08-11T00:00:00"/>
    <n v="2026"/>
    <x v="2"/>
    <n v="8"/>
    <s v="Aug"/>
    <x v="2"/>
    <x v="16"/>
    <x v="0"/>
    <s v="Returning"/>
    <x v="3"/>
    <s v="Trail Tent 2P"/>
    <n v="1"/>
    <n v="193.67"/>
    <n v="0"/>
    <n v="103.79"/>
    <n v="193.67"/>
    <n v="103.79"/>
    <n v="89.879999999999981"/>
    <n v="0.46408839779005517"/>
    <n v="2026"/>
    <s v="Q3"/>
    <n v="8"/>
    <x v="7"/>
  </r>
  <r>
    <n v="1326"/>
    <d v="2026-08-11T00:00:00"/>
    <n v="2026"/>
    <x v="2"/>
    <n v="8"/>
    <s v="Aug"/>
    <x v="3"/>
    <x v="8"/>
    <x v="0"/>
    <s v="Returning"/>
    <x v="2"/>
    <s v="Travel Backpack 35L"/>
    <n v="5"/>
    <n v="166.03"/>
    <n v="0"/>
    <n v="87.46"/>
    <n v="830.15"/>
    <n v="437.29999999999995"/>
    <n v="392.85"/>
    <n v="0.47322772992832624"/>
    <n v="2026"/>
    <s v="Q3"/>
    <n v="8"/>
    <x v="7"/>
  </r>
  <r>
    <n v="1682"/>
    <d v="2026-08-11T00:00:00"/>
    <n v="2026"/>
    <x v="2"/>
    <n v="8"/>
    <s v="Aug"/>
    <x v="0"/>
    <x v="0"/>
    <x v="0"/>
    <s v="Business"/>
    <x v="3"/>
    <s v="Portable Camp Stove"/>
    <n v="2"/>
    <n v="81.569999999999993"/>
    <n v="0"/>
    <n v="40.36"/>
    <n v="163.13999999999999"/>
    <n v="80.72"/>
    <n v="82.419999999999987"/>
    <n v="0.50521024886600463"/>
    <n v="2026"/>
    <s v="Q3"/>
    <n v="8"/>
    <x v="7"/>
  </r>
  <r>
    <n v="2618"/>
    <d v="2026-08-11T00:00:00"/>
    <n v="2026"/>
    <x v="2"/>
    <n v="8"/>
    <s v="Aug"/>
    <x v="0"/>
    <x v="15"/>
    <x v="2"/>
    <s v="Business"/>
    <x v="1"/>
    <s v="Trail Boots"/>
    <n v="2"/>
    <n v="143.86000000000001"/>
    <n v="0"/>
    <n v="81.23"/>
    <n v="287.72000000000003"/>
    <n v="162.46"/>
    <n v="125.26000000000002"/>
    <n v="0.43535381621020441"/>
    <n v="2026"/>
    <s v="Q3"/>
    <n v="8"/>
    <x v="7"/>
  </r>
  <r>
    <n v="3319"/>
    <d v="2026-08-11T00:00:00"/>
    <n v="2026"/>
    <x v="2"/>
    <n v="8"/>
    <s v="Aug"/>
    <x v="1"/>
    <x v="14"/>
    <x v="0"/>
    <s v="Returning"/>
    <x v="1"/>
    <s v="Hiking Daypack 20L"/>
    <n v="3"/>
    <n v="93.53"/>
    <n v="0"/>
    <n v="46.19"/>
    <n v="280.59000000000003"/>
    <n v="138.57"/>
    <n v="142.02000000000004"/>
    <n v="0.5061477600769807"/>
    <n v="2026"/>
    <s v="Q3"/>
    <n v="8"/>
    <x v="7"/>
  </r>
  <r>
    <n v="4600"/>
    <d v="2026-08-11T00:00:00"/>
    <n v="2026"/>
    <x v="2"/>
    <n v="8"/>
    <s v="Aug"/>
    <x v="3"/>
    <x v="4"/>
    <x v="1"/>
    <s v="Business"/>
    <x v="2"/>
    <s v="Travel Backpack 35L"/>
    <n v="10"/>
    <n v="162.38"/>
    <n v="0.05"/>
    <n v="85.82"/>
    <n v="1542.61"/>
    <n v="858.19999999999993"/>
    <n v="684.41"/>
    <n v="0.44367014345816508"/>
    <n v="2026"/>
    <s v="Q3"/>
    <n v="8"/>
    <x v="7"/>
  </r>
  <r>
    <n v="5168"/>
    <d v="2026-08-11T00:00:00"/>
    <n v="2026"/>
    <x v="2"/>
    <n v="8"/>
    <s v="Aug"/>
    <x v="0"/>
    <x v="15"/>
    <x v="3"/>
    <s v="Business"/>
    <x v="4"/>
    <s v="Weighted Vest"/>
    <n v="1"/>
    <n v="122.52"/>
    <n v="0.05"/>
    <n v="69.66"/>
    <n v="116.39399999999999"/>
    <n v="69.66"/>
    <n v="46.733999999999995"/>
    <n v="0.40151554203824935"/>
    <n v="2026"/>
    <s v="Q3"/>
    <n v="8"/>
    <x v="7"/>
  </r>
  <r>
    <n v="245"/>
    <d v="2026-08-12T00:00:00"/>
    <n v="2026"/>
    <x v="2"/>
    <n v="8"/>
    <s v="Aug"/>
    <x v="3"/>
    <x v="13"/>
    <x v="3"/>
    <s v="Returning"/>
    <x v="1"/>
    <s v="Trail Boots"/>
    <n v="1"/>
    <n v="142.84"/>
    <n v="0"/>
    <n v="77.7"/>
    <n v="142.84"/>
    <n v="77.7"/>
    <n v="65.14"/>
    <n v="0.4560347241669"/>
    <n v="2026"/>
    <s v="Q3"/>
    <n v="8"/>
    <x v="7"/>
  </r>
  <r>
    <n v="322"/>
    <d v="2026-08-12T00:00:00"/>
    <n v="2026"/>
    <x v="2"/>
    <n v="8"/>
    <s v="Aug"/>
    <x v="1"/>
    <x v="14"/>
    <x v="2"/>
    <s v="Returning"/>
    <x v="1"/>
    <s v="Trekking Poles"/>
    <n v="3"/>
    <n v="72.349999999999994"/>
    <n v="0"/>
    <n v="32.119999999999997"/>
    <n v="217.04999999999998"/>
    <n v="96.359999999999985"/>
    <n v="120.69"/>
    <n v="0.55604699378023503"/>
    <n v="2026"/>
    <s v="Q3"/>
    <n v="8"/>
    <x v="7"/>
  </r>
  <r>
    <n v="1101"/>
    <d v="2026-08-12T00:00:00"/>
    <n v="2026"/>
    <x v="2"/>
    <n v="8"/>
    <s v="Aug"/>
    <x v="3"/>
    <x v="4"/>
    <x v="0"/>
    <s v="New"/>
    <x v="4"/>
    <s v="Resistance Band Set"/>
    <n v="3"/>
    <n v="40.14"/>
    <n v="0.05"/>
    <n v="14.53"/>
    <n v="114.399"/>
    <n v="43.589999999999996"/>
    <n v="70.808999999999997"/>
    <n v="0.61896520074476169"/>
    <n v="2026"/>
    <s v="Q3"/>
    <n v="8"/>
    <x v="7"/>
  </r>
  <r>
    <n v="1564"/>
    <d v="2026-08-12T00:00:00"/>
    <n v="2026"/>
    <x v="2"/>
    <n v="8"/>
    <s v="Aug"/>
    <x v="3"/>
    <x v="13"/>
    <x v="0"/>
    <s v="New"/>
    <x v="4"/>
    <s v="Training Mat"/>
    <n v="2"/>
    <n v="51.84"/>
    <n v="0"/>
    <n v="21.62"/>
    <n v="103.68"/>
    <n v="43.24"/>
    <n v="60.440000000000005"/>
    <n v="0.58294753086419759"/>
    <n v="2026"/>
    <s v="Q3"/>
    <n v="8"/>
    <x v="7"/>
  </r>
  <r>
    <n v="3712"/>
    <d v="2026-08-12T00:00:00"/>
    <n v="2026"/>
    <x v="2"/>
    <n v="8"/>
    <s v="Aug"/>
    <x v="3"/>
    <x v="8"/>
    <x v="0"/>
    <s v="New"/>
    <x v="0"/>
    <s v="Commuter Helmet"/>
    <n v="3"/>
    <n v="82.32"/>
    <n v="0.15"/>
    <n v="41.95"/>
    <n v="209.91599999999997"/>
    <n v="125.85000000000001"/>
    <n v="84.06599999999996"/>
    <n v="0.40047447550448739"/>
    <n v="2026"/>
    <s v="Q3"/>
    <n v="8"/>
    <x v="7"/>
  </r>
  <r>
    <n v="771"/>
    <d v="2026-08-13T00:00:00"/>
    <n v="2026"/>
    <x v="2"/>
    <n v="8"/>
    <s v="Aug"/>
    <x v="2"/>
    <x v="5"/>
    <x v="0"/>
    <s v="Returning"/>
    <x v="1"/>
    <s v="Hiking Daypack 20L"/>
    <n v="1"/>
    <n v="91.78"/>
    <n v="0"/>
    <n v="46.15"/>
    <n v="91.78"/>
    <n v="46.15"/>
    <n v="45.63"/>
    <n v="0.49716713881019831"/>
    <n v="2026"/>
    <s v="Q3"/>
    <n v="8"/>
    <x v="7"/>
  </r>
  <r>
    <n v="2749"/>
    <d v="2026-08-13T00:00:00"/>
    <n v="2026"/>
    <x v="2"/>
    <n v="8"/>
    <s v="Aug"/>
    <x v="1"/>
    <x v="14"/>
    <x v="0"/>
    <s v="Business"/>
    <x v="1"/>
    <s v="Hiking Daypack 20L"/>
    <n v="2"/>
    <n v="93.13"/>
    <n v="0"/>
    <n v="45.68"/>
    <n v="186.26"/>
    <n v="91.36"/>
    <n v="94.899999999999991"/>
    <n v="0.50950284548480618"/>
    <n v="2026"/>
    <s v="Q3"/>
    <n v="8"/>
    <x v="7"/>
  </r>
  <r>
    <n v="4252"/>
    <d v="2026-08-13T00:00:00"/>
    <n v="2026"/>
    <x v="2"/>
    <n v="8"/>
    <s v="Aug"/>
    <x v="1"/>
    <x v="12"/>
    <x v="0"/>
    <s v="Returning"/>
    <x v="2"/>
    <s v="Insulated Bottle"/>
    <n v="1"/>
    <n v="36.67"/>
    <n v="0.1"/>
    <n v="13.18"/>
    <n v="33.003"/>
    <n v="13.18"/>
    <n v="19.823"/>
    <n v="0.60064236584552921"/>
    <n v="2026"/>
    <s v="Q3"/>
    <n v="8"/>
    <x v="7"/>
  </r>
  <r>
    <n v="4665"/>
    <d v="2026-08-13T00:00:00"/>
    <n v="2026"/>
    <x v="2"/>
    <n v="8"/>
    <s v="Aug"/>
    <x v="3"/>
    <x v="8"/>
    <x v="1"/>
    <s v="Returning"/>
    <x v="4"/>
    <s v="Training Mat"/>
    <n v="4"/>
    <n v="51.25"/>
    <n v="0.1"/>
    <n v="21.77"/>
    <n v="184.5"/>
    <n v="87.08"/>
    <n v="97.42"/>
    <n v="0.52802168021680218"/>
    <n v="2026"/>
    <s v="Q3"/>
    <n v="8"/>
    <x v="7"/>
  </r>
  <r>
    <n v="4767"/>
    <d v="2026-08-13T00:00:00"/>
    <n v="2026"/>
    <x v="2"/>
    <n v="8"/>
    <s v="Aug"/>
    <x v="3"/>
    <x v="8"/>
    <x v="3"/>
    <s v="Business"/>
    <x v="4"/>
    <s v="Resistance Band Set"/>
    <n v="1"/>
    <n v="39.61"/>
    <n v="0.1"/>
    <n v="14.85"/>
    <n v="35.649000000000001"/>
    <n v="14.85"/>
    <n v="20.798999999999999"/>
    <n v="0.58343852562484222"/>
    <n v="2026"/>
    <s v="Q3"/>
    <n v="8"/>
    <x v="7"/>
  </r>
  <r>
    <n v="4832"/>
    <d v="2026-08-13T00:00:00"/>
    <n v="2026"/>
    <x v="2"/>
    <n v="8"/>
    <s v="Aug"/>
    <x v="0"/>
    <x v="15"/>
    <x v="3"/>
    <s v="Returning"/>
    <x v="0"/>
    <s v="Commuter Helmet"/>
    <n v="2"/>
    <n v="81.59"/>
    <n v="0.15"/>
    <n v="43.9"/>
    <n v="138.703"/>
    <n v="87.8"/>
    <n v="50.903000000000006"/>
    <n v="0.3669927831409559"/>
    <n v="2026"/>
    <s v="Q3"/>
    <n v="8"/>
    <x v="7"/>
  </r>
  <r>
    <n v="747"/>
    <d v="2026-08-14T00:00:00"/>
    <n v="2026"/>
    <x v="2"/>
    <n v="8"/>
    <s v="Aug"/>
    <x v="1"/>
    <x v="1"/>
    <x v="2"/>
    <s v="New"/>
    <x v="4"/>
    <s v="Weighted Vest"/>
    <n v="3"/>
    <n v="122.96"/>
    <n v="0.1"/>
    <n v="67.62"/>
    <n v="331.99200000000002"/>
    <n v="202.86"/>
    <n v="129.13200000000001"/>
    <n v="0.38896117978746475"/>
    <n v="2026"/>
    <s v="Q3"/>
    <n v="8"/>
    <x v="7"/>
  </r>
  <r>
    <n v="2281"/>
    <d v="2026-08-14T00:00:00"/>
    <n v="2026"/>
    <x v="2"/>
    <n v="8"/>
    <s v="Aug"/>
    <x v="1"/>
    <x v="11"/>
    <x v="2"/>
    <s v="Returning"/>
    <x v="1"/>
    <s v="Trekking Poles"/>
    <n v="1"/>
    <n v="70.91"/>
    <n v="0"/>
    <n v="33.11"/>
    <n v="70.91"/>
    <n v="33.11"/>
    <n v="37.799999999999997"/>
    <n v="0.53307008884501483"/>
    <n v="2026"/>
    <s v="Q3"/>
    <n v="8"/>
    <x v="7"/>
  </r>
  <r>
    <n v="2414"/>
    <d v="2026-08-14T00:00:00"/>
    <n v="2026"/>
    <x v="2"/>
    <n v="8"/>
    <s v="Aug"/>
    <x v="1"/>
    <x v="6"/>
    <x v="1"/>
    <s v="Business"/>
    <x v="0"/>
    <s v="Trail Bike Light"/>
    <n v="6"/>
    <n v="50.94"/>
    <n v="0.1"/>
    <n v="22.76"/>
    <n v="275.07600000000002"/>
    <n v="136.56"/>
    <n v="138.51600000000002"/>
    <n v="0.50355538105832576"/>
    <n v="2026"/>
    <s v="Q3"/>
    <n v="8"/>
    <x v="7"/>
  </r>
  <r>
    <n v="3162"/>
    <d v="2026-08-14T00:00:00"/>
    <n v="2026"/>
    <x v="2"/>
    <n v="8"/>
    <s v="Aug"/>
    <x v="1"/>
    <x v="1"/>
    <x v="0"/>
    <s v="New"/>
    <x v="1"/>
    <s v="Trail Boots"/>
    <n v="1"/>
    <n v="144.96"/>
    <n v="0.05"/>
    <n v="77.959999999999994"/>
    <n v="137.71199999999999"/>
    <n v="77.959999999999994"/>
    <n v="59.751999999999995"/>
    <n v="0.43389101893807364"/>
    <n v="2026"/>
    <s v="Q3"/>
    <n v="8"/>
    <x v="7"/>
  </r>
  <r>
    <n v="3200"/>
    <d v="2026-08-14T00:00:00"/>
    <n v="2026"/>
    <x v="2"/>
    <n v="8"/>
    <s v="Aug"/>
    <x v="3"/>
    <x v="8"/>
    <x v="2"/>
    <s v="New"/>
    <x v="1"/>
    <s v="Summit Backpack 45L"/>
    <n v="1"/>
    <n v="152.97"/>
    <n v="0"/>
    <n v="79.66"/>
    <n v="152.97"/>
    <n v="79.66"/>
    <n v="73.31"/>
    <n v="0.47924429626724196"/>
    <n v="2026"/>
    <s v="Q3"/>
    <n v="8"/>
    <x v="7"/>
  </r>
  <r>
    <n v="3521"/>
    <d v="2026-08-14T00:00:00"/>
    <n v="2026"/>
    <x v="2"/>
    <n v="8"/>
    <s v="Aug"/>
    <x v="2"/>
    <x v="16"/>
    <x v="0"/>
    <s v="Business"/>
    <x v="2"/>
    <s v="Packing Cube Set"/>
    <n v="2"/>
    <n v="45.79"/>
    <n v="0"/>
    <n v="18.23"/>
    <n v="91.58"/>
    <n v="36.46"/>
    <n v="55.12"/>
    <n v="0.60187813933173184"/>
    <n v="2026"/>
    <s v="Q3"/>
    <n v="8"/>
    <x v="7"/>
  </r>
  <r>
    <n v="4447"/>
    <d v="2026-08-14T00:00:00"/>
    <n v="2026"/>
    <x v="2"/>
    <n v="8"/>
    <s v="Aug"/>
    <x v="1"/>
    <x v="6"/>
    <x v="0"/>
    <s v="New"/>
    <x v="2"/>
    <s v="Travel Backpack 35L"/>
    <n v="1"/>
    <n v="161.31"/>
    <n v="0"/>
    <n v="87.81"/>
    <n v="161.31"/>
    <n v="87.81"/>
    <n v="73.5"/>
    <n v="0.45564441138181139"/>
    <n v="2026"/>
    <s v="Q3"/>
    <n v="8"/>
    <x v="7"/>
  </r>
  <r>
    <n v="421"/>
    <d v="2026-08-15T00:00:00"/>
    <n v="2026"/>
    <x v="2"/>
    <n v="8"/>
    <s v="Aug"/>
    <x v="3"/>
    <x v="7"/>
    <x v="0"/>
    <s v="New"/>
    <x v="4"/>
    <s v="Recovery Roller"/>
    <n v="2"/>
    <n v="35.97"/>
    <n v="0.05"/>
    <n v="14.28"/>
    <n v="68.342999999999989"/>
    <n v="28.56"/>
    <n v="39.782999999999987"/>
    <n v="0.58210789693165343"/>
    <n v="2026"/>
    <s v="Q3"/>
    <n v="8"/>
    <x v="7"/>
  </r>
  <r>
    <n v="962"/>
    <d v="2026-08-15T00:00:00"/>
    <n v="2026"/>
    <x v="2"/>
    <n v="8"/>
    <s v="Aug"/>
    <x v="0"/>
    <x v="0"/>
    <x v="2"/>
    <s v="New"/>
    <x v="4"/>
    <s v="Resistance Band Set"/>
    <n v="2"/>
    <n v="39.729999999999997"/>
    <n v="0"/>
    <n v="14.95"/>
    <n v="79.459999999999994"/>
    <n v="29.9"/>
    <n v="49.559999999999995"/>
    <n v="0.62371004278882458"/>
    <n v="2026"/>
    <s v="Q3"/>
    <n v="8"/>
    <x v="7"/>
  </r>
  <r>
    <n v="1386"/>
    <d v="2026-08-15T00:00:00"/>
    <n v="2026"/>
    <x v="2"/>
    <n v="8"/>
    <s v="Aug"/>
    <x v="1"/>
    <x v="12"/>
    <x v="0"/>
    <s v="Business"/>
    <x v="2"/>
    <s v="Insulated Bottle"/>
    <n v="2"/>
    <n v="36.049999999999997"/>
    <n v="0"/>
    <n v="13.8"/>
    <n v="72.099999999999994"/>
    <n v="27.6"/>
    <n v="44.499999999999993"/>
    <n v="0.61719833564493753"/>
    <n v="2026"/>
    <s v="Q3"/>
    <n v="8"/>
    <x v="7"/>
  </r>
  <r>
    <n v="3083"/>
    <d v="2026-08-15T00:00:00"/>
    <n v="2026"/>
    <x v="2"/>
    <n v="8"/>
    <s v="Aug"/>
    <x v="3"/>
    <x v="7"/>
    <x v="0"/>
    <s v="New"/>
    <x v="3"/>
    <s v="Trail Tent 2P"/>
    <n v="1"/>
    <n v="194.36"/>
    <n v="0"/>
    <n v="106.01"/>
    <n v="194.36"/>
    <n v="106.01"/>
    <n v="88.350000000000009"/>
    <n v="0.45456884132537562"/>
    <n v="2026"/>
    <s v="Q3"/>
    <n v="8"/>
    <x v="7"/>
  </r>
  <r>
    <n v="3174"/>
    <d v="2026-08-15T00:00:00"/>
    <n v="2026"/>
    <x v="2"/>
    <n v="8"/>
    <s v="Aug"/>
    <x v="3"/>
    <x v="4"/>
    <x v="2"/>
    <s v="Returning"/>
    <x v="3"/>
    <s v="Trail Tent 2P"/>
    <n v="1"/>
    <n v="192.67"/>
    <n v="0.05"/>
    <n v="103.37"/>
    <n v="183.03649999999999"/>
    <n v="103.37"/>
    <n v="79.666499999999985"/>
    <n v="0.43524925356417976"/>
    <n v="2026"/>
    <s v="Q3"/>
    <n v="8"/>
    <x v="7"/>
  </r>
  <r>
    <n v="4045"/>
    <d v="2026-08-15T00:00:00"/>
    <n v="2026"/>
    <x v="2"/>
    <n v="8"/>
    <s v="Aug"/>
    <x v="2"/>
    <x v="16"/>
    <x v="0"/>
    <s v="New"/>
    <x v="1"/>
    <s v="Hiking Daypack 20L"/>
    <n v="3"/>
    <n v="92.12"/>
    <n v="0.1"/>
    <n v="44.1"/>
    <n v="248.72400000000002"/>
    <n v="132.30000000000001"/>
    <n v="116.42400000000001"/>
    <n v="0.46808510638297873"/>
    <n v="2026"/>
    <s v="Q3"/>
    <n v="8"/>
    <x v="7"/>
  </r>
  <r>
    <n v="4850"/>
    <d v="2026-08-15T00:00:00"/>
    <n v="2026"/>
    <x v="2"/>
    <n v="8"/>
    <s v="Aug"/>
    <x v="1"/>
    <x v="1"/>
    <x v="2"/>
    <s v="Business"/>
    <x v="3"/>
    <s v="Trail Tent 2P"/>
    <n v="1"/>
    <n v="192.82"/>
    <n v="0"/>
    <n v="104.98"/>
    <n v="192.82"/>
    <n v="104.98"/>
    <n v="87.839999999999989"/>
    <n v="0.45555440307022088"/>
    <n v="2026"/>
    <s v="Q3"/>
    <n v="8"/>
    <x v="7"/>
  </r>
  <r>
    <n v="71"/>
    <d v="2026-08-16T00:00:00"/>
    <n v="2026"/>
    <x v="2"/>
    <n v="8"/>
    <s v="Aug"/>
    <x v="2"/>
    <x v="16"/>
    <x v="0"/>
    <s v="New"/>
    <x v="0"/>
    <s v="Commuter Helmet"/>
    <n v="3"/>
    <n v="80.099999999999994"/>
    <n v="0"/>
    <n v="42.41"/>
    <n v="240.29999999999998"/>
    <n v="127.22999999999999"/>
    <n v="113.07"/>
    <n v="0.47053682896379528"/>
    <n v="2026"/>
    <s v="Q3"/>
    <n v="8"/>
    <x v="7"/>
  </r>
  <r>
    <n v="627"/>
    <d v="2026-08-16T00:00:00"/>
    <n v="2026"/>
    <x v="2"/>
    <n v="8"/>
    <s v="Aug"/>
    <x v="3"/>
    <x v="7"/>
    <x v="3"/>
    <s v="New"/>
    <x v="0"/>
    <s v="Commuter Helmet"/>
    <n v="6"/>
    <n v="83.26"/>
    <n v="0"/>
    <n v="43.8"/>
    <n v="499.56000000000006"/>
    <n v="262.79999999999995"/>
    <n v="236.7600000000001"/>
    <n v="0.47393706461686297"/>
    <n v="2026"/>
    <s v="Q3"/>
    <n v="8"/>
    <x v="7"/>
  </r>
  <r>
    <n v="959"/>
    <d v="2026-08-16T00:00:00"/>
    <n v="2026"/>
    <x v="2"/>
    <n v="8"/>
    <s v="Aug"/>
    <x v="1"/>
    <x v="1"/>
    <x v="2"/>
    <s v="Returning"/>
    <x v="4"/>
    <s v="Resistance Band Set"/>
    <n v="4"/>
    <n v="40.46"/>
    <n v="0"/>
    <n v="15.12"/>
    <n v="161.84"/>
    <n v="60.48"/>
    <n v="101.36000000000001"/>
    <n v="0.62629757785467133"/>
    <n v="2026"/>
    <s v="Q3"/>
    <n v="8"/>
    <x v="7"/>
  </r>
  <r>
    <n v="967"/>
    <d v="2026-08-16T00:00:00"/>
    <n v="2026"/>
    <x v="2"/>
    <n v="8"/>
    <s v="Aug"/>
    <x v="2"/>
    <x v="16"/>
    <x v="1"/>
    <s v="Returning"/>
    <x v="0"/>
    <s v="Commuter Helmet"/>
    <n v="5"/>
    <n v="81.55"/>
    <n v="0.2"/>
    <n v="42.09"/>
    <n v="326.20000000000005"/>
    <n v="210.45000000000002"/>
    <n v="115.75000000000003"/>
    <n v="0.3548436541998774"/>
    <n v="2026"/>
    <s v="Q3"/>
    <n v="8"/>
    <x v="7"/>
  </r>
  <r>
    <n v="1267"/>
    <d v="2026-08-16T00:00:00"/>
    <n v="2026"/>
    <x v="2"/>
    <n v="8"/>
    <s v="Aug"/>
    <x v="1"/>
    <x v="12"/>
    <x v="2"/>
    <s v="New"/>
    <x v="3"/>
    <s v="Portable Camp Stove"/>
    <n v="2"/>
    <n v="83.56"/>
    <n v="0"/>
    <n v="39.119999999999997"/>
    <n v="167.12"/>
    <n v="78.239999999999995"/>
    <n v="88.88000000000001"/>
    <n v="0.53183341311632359"/>
    <n v="2026"/>
    <s v="Q3"/>
    <n v="8"/>
    <x v="7"/>
  </r>
  <r>
    <n v="1394"/>
    <d v="2026-08-16T00:00:00"/>
    <n v="2026"/>
    <x v="2"/>
    <n v="8"/>
    <s v="Aug"/>
    <x v="2"/>
    <x v="10"/>
    <x v="0"/>
    <s v="Returning"/>
    <x v="3"/>
    <s v="Compact Sleeping Bag"/>
    <n v="3"/>
    <n v="125.75"/>
    <n v="0"/>
    <n v="62.05"/>
    <n v="377.25"/>
    <n v="186.14999999999998"/>
    <n v="191.10000000000002"/>
    <n v="0.50656063618290259"/>
    <n v="2026"/>
    <s v="Q3"/>
    <n v="8"/>
    <x v="7"/>
  </r>
  <r>
    <n v="1652"/>
    <d v="2026-08-16T00:00:00"/>
    <n v="2026"/>
    <x v="2"/>
    <n v="8"/>
    <s v="Aug"/>
    <x v="0"/>
    <x v="0"/>
    <x v="0"/>
    <s v="Returning"/>
    <x v="2"/>
    <s v="Insulated Bottle"/>
    <n v="1"/>
    <n v="35.619999999999997"/>
    <n v="0.1"/>
    <n v="13.55"/>
    <n v="32.058"/>
    <n v="13.55"/>
    <n v="18.507999999999999"/>
    <n v="0.57732859192713204"/>
    <n v="2026"/>
    <s v="Q3"/>
    <n v="8"/>
    <x v="7"/>
  </r>
  <r>
    <n v="2126"/>
    <d v="2026-08-16T00:00:00"/>
    <n v="2026"/>
    <x v="2"/>
    <n v="8"/>
    <s v="Aug"/>
    <x v="1"/>
    <x v="14"/>
    <x v="0"/>
    <s v="Business"/>
    <x v="0"/>
    <s v="Cycling Pack 12L"/>
    <n v="2"/>
    <n v="104.02"/>
    <n v="0"/>
    <n v="50.26"/>
    <n v="208.04"/>
    <n v="100.52"/>
    <n v="107.52"/>
    <n v="0.51682368775235532"/>
    <n v="2026"/>
    <s v="Q3"/>
    <n v="8"/>
    <x v="7"/>
  </r>
  <r>
    <n v="2282"/>
    <d v="2026-08-16T00:00:00"/>
    <n v="2026"/>
    <x v="2"/>
    <n v="8"/>
    <s v="Aug"/>
    <x v="1"/>
    <x v="6"/>
    <x v="1"/>
    <s v="Business"/>
    <x v="1"/>
    <s v="Hiking Daypack 20L"/>
    <n v="8"/>
    <n v="92.71"/>
    <n v="0.1"/>
    <n v="44.83"/>
    <n v="667.51199999999994"/>
    <n v="358.64"/>
    <n v="308.87199999999996"/>
    <n v="0.46272126943036229"/>
    <n v="2026"/>
    <s v="Q3"/>
    <n v="8"/>
    <x v="7"/>
  </r>
  <r>
    <n v="2426"/>
    <d v="2026-08-16T00:00:00"/>
    <n v="2026"/>
    <x v="2"/>
    <n v="8"/>
    <s v="Aug"/>
    <x v="1"/>
    <x v="12"/>
    <x v="0"/>
    <s v="New"/>
    <x v="1"/>
    <s v="Hiking Daypack 20L"/>
    <n v="1"/>
    <n v="90.58"/>
    <n v="0"/>
    <n v="44.53"/>
    <n v="90.58"/>
    <n v="44.53"/>
    <n v="46.05"/>
    <n v="0.50839037315080593"/>
    <n v="2026"/>
    <s v="Q3"/>
    <n v="8"/>
    <x v="7"/>
  </r>
  <r>
    <n v="2534"/>
    <d v="2026-08-16T00:00:00"/>
    <n v="2026"/>
    <x v="2"/>
    <n v="8"/>
    <s v="Aug"/>
    <x v="1"/>
    <x v="14"/>
    <x v="0"/>
    <s v="New"/>
    <x v="3"/>
    <s v="Compact Sleeping Bag"/>
    <n v="1"/>
    <n v="120.22"/>
    <n v="0"/>
    <n v="62.31"/>
    <n v="120.22"/>
    <n v="62.31"/>
    <n v="57.91"/>
    <n v="0.48170021627017134"/>
    <n v="2026"/>
    <s v="Q3"/>
    <n v="8"/>
    <x v="7"/>
  </r>
  <r>
    <n v="2948"/>
    <d v="2026-08-16T00:00:00"/>
    <n v="2026"/>
    <x v="2"/>
    <n v="8"/>
    <s v="Aug"/>
    <x v="2"/>
    <x v="2"/>
    <x v="2"/>
    <s v="New"/>
    <x v="2"/>
    <s v="Insulated Bottle"/>
    <n v="3"/>
    <n v="36.35"/>
    <n v="0"/>
    <n v="13.42"/>
    <n v="109.05000000000001"/>
    <n v="40.26"/>
    <n v="68.79000000000002"/>
    <n v="0.63081155433287495"/>
    <n v="2026"/>
    <s v="Q3"/>
    <n v="8"/>
    <x v="7"/>
  </r>
  <r>
    <n v="3141"/>
    <d v="2026-08-16T00:00:00"/>
    <n v="2026"/>
    <x v="2"/>
    <n v="8"/>
    <s v="Aug"/>
    <x v="1"/>
    <x v="12"/>
    <x v="3"/>
    <s v="Returning"/>
    <x v="3"/>
    <s v="Trail Tent 2P"/>
    <n v="2"/>
    <n v="195.28"/>
    <n v="0"/>
    <n v="102.24"/>
    <n v="390.56"/>
    <n v="204.48"/>
    <n v="186.08"/>
    <n v="0.4764440802949611"/>
    <n v="2026"/>
    <s v="Q3"/>
    <n v="8"/>
    <x v="7"/>
  </r>
  <r>
    <n v="3935"/>
    <d v="2026-08-16T00:00:00"/>
    <n v="2026"/>
    <x v="2"/>
    <n v="8"/>
    <s v="Aug"/>
    <x v="2"/>
    <x v="16"/>
    <x v="3"/>
    <s v="Returning"/>
    <x v="2"/>
    <s v="Packing Cube Set"/>
    <n v="4"/>
    <n v="46.05"/>
    <n v="0"/>
    <n v="18.75"/>
    <n v="184.2"/>
    <n v="75"/>
    <n v="109.19999999999999"/>
    <n v="0.5928338762214983"/>
    <n v="2026"/>
    <s v="Q3"/>
    <n v="8"/>
    <x v="7"/>
  </r>
  <r>
    <n v="4636"/>
    <d v="2026-08-16T00:00:00"/>
    <n v="2026"/>
    <x v="2"/>
    <n v="8"/>
    <s v="Aug"/>
    <x v="0"/>
    <x v="0"/>
    <x v="2"/>
    <s v="Returning"/>
    <x v="3"/>
    <s v="Portable Camp Stove"/>
    <n v="1"/>
    <n v="81.040000000000006"/>
    <n v="0.1"/>
    <n v="39.29"/>
    <n v="72.936000000000007"/>
    <n v="39.29"/>
    <n v="33.646000000000008"/>
    <n v="0.46130854447735009"/>
    <n v="2026"/>
    <s v="Q3"/>
    <n v="8"/>
    <x v="7"/>
  </r>
  <r>
    <n v="4895"/>
    <d v="2026-08-16T00:00:00"/>
    <n v="2026"/>
    <x v="2"/>
    <n v="8"/>
    <s v="Aug"/>
    <x v="0"/>
    <x v="15"/>
    <x v="2"/>
    <s v="Business"/>
    <x v="3"/>
    <s v="Trail Tent 2P"/>
    <n v="1"/>
    <n v="191.12"/>
    <n v="0.05"/>
    <n v="106.14"/>
    <n v="181.56399999999999"/>
    <n v="106.14"/>
    <n v="75.423999999999992"/>
    <n v="0.41541274702033443"/>
    <n v="2026"/>
    <s v="Q3"/>
    <n v="8"/>
    <x v="7"/>
  </r>
  <r>
    <n v="5029"/>
    <d v="2026-08-16T00:00:00"/>
    <n v="2026"/>
    <x v="2"/>
    <n v="8"/>
    <s v="Aug"/>
    <x v="0"/>
    <x v="15"/>
    <x v="0"/>
    <s v="New"/>
    <x v="1"/>
    <s v="Summit Backpack 45L"/>
    <n v="1"/>
    <n v="156.19"/>
    <n v="0"/>
    <n v="79.239999999999995"/>
    <n v="156.19"/>
    <n v="79.239999999999995"/>
    <n v="76.95"/>
    <n v="0.49266918496702738"/>
    <n v="2026"/>
    <s v="Q3"/>
    <n v="8"/>
    <x v="7"/>
  </r>
  <r>
    <n v="1965"/>
    <d v="2026-08-17T00:00:00"/>
    <n v="2026"/>
    <x v="2"/>
    <n v="8"/>
    <s v="Aug"/>
    <x v="1"/>
    <x v="11"/>
    <x v="0"/>
    <s v="Returning"/>
    <x v="2"/>
    <s v="Insulated Bottle"/>
    <n v="4"/>
    <n v="36.93"/>
    <n v="0"/>
    <n v="13.36"/>
    <n v="147.72"/>
    <n v="53.44"/>
    <n v="94.28"/>
    <n v="0.63823449769834828"/>
    <n v="2026"/>
    <s v="Q3"/>
    <n v="8"/>
    <x v="7"/>
  </r>
  <r>
    <n v="3647"/>
    <d v="2026-08-17T00:00:00"/>
    <n v="2026"/>
    <x v="2"/>
    <n v="8"/>
    <s v="Aug"/>
    <x v="1"/>
    <x v="12"/>
    <x v="2"/>
    <s v="Returning"/>
    <x v="0"/>
    <s v="Cycling Pack 12L"/>
    <n v="3"/>
    <n v="104.96"/>
    <n v="0.05"/>
    <n v="51.66"/>
    <n v="299.13599999999997"/>
    <n v="154.97999999999999"/>
    <n v="144.15599999999998"/>
    <n v="0.48190789473684209"/>
    <n v="2026"/>
    <s v="Q3"/>
    <n v="8"/>
    <x v="7"/>
  </r>
  <r>
    <n v="3918"/>
    <d v="2026-08-17T00:00:00"/>
    <n v="2026"/>
    <x v="2"/>
    <n v="8"/>
    <s v="Aug"/>
    <x v="1"/>
    <x v="1"/>
    <x v="3"/>
    <s v="New"/>
    <x v="2"/>
    <s v="Travel Backpack 35L"/>
    <n v="3"/>
    <n v="168.51"/>
    <n v="0"/>
    <n v="85.34"/>
    <n v="505.53"/>
    <n v="256.02"/>
    <n v="249.51"/>
    <n v="0.49356121298439265"/>
    <n v="2026"/>
    <s v="Q3"/>
    <n v="8"/>
    <x v="7"/>
  </r>
  <r>
    <n v="4256"/>
    <d v="2026-08-17T00:00:00"/>
    <n v="2026"/>
    <x v="2"/>
    <n v="8"/>
    <s v="Aug"/>
    <x v="1"/>
    <x v="12"/>
    <x v="2"/>
    <s v="New"/>
    <x v="2"/>
    <s v="Packing Cube Set"/>
    <n v="1"/>
    <n v="46.44"/>
    <n v="0.05"/>
    <n v="18.59"/>
    <n v="44.117999999999995"/>
    <n v="18.59"/>
    <n v="25.527999999999995"/>
    <n v="0.57863003762636556"/>
    <n v="2026"/>
    <s v="Q3"/>
    <n v="8"/>
    <x v="7"/>
  </r>
  <r>
    <n v="5087"/>
    <d v="2026-08-17T00:00:00"/>
    <n v="2026"/>
    <x v="2"/>
    <n v="8"/>
    <s v="Aug"/>
    <x v="0"/>
    <x v="0"/>
    <x v="0"/>
    <s v="New"/>
    <x v="1"/>
    <s v="Trekking Poles"/>
    <n v="1"/>
    <n v="69.900000000000006"/>
    <n v="0.1"/>
    <n v="31.43"/>
    <n v="62.910000000000004"/>
    <n v="31.43"/>
    <n v="31.480000000000004"/>
    <n v="0.50039739310125575"/>
    <n v="2026"/>
    <s v="Q3"/>
    <n v="8"/>
    <x v="7"/>
  </r>
  <r>
    <n v="1921"/>
    <d v="2026-08-18T00:00:00"/>
    <n v="2026"/>
    <x v="2"/>
    <n v="8"/>
    <s v="Aug"/>
    <x v="3"/>
    <x v="13"/>
    <x v="0"/>
    <s v="New"/>
    <x v="0"/>
    <s v="Compact Repair Kit"/>
    <n v="2"/>
    <n v="39.83"/>
    <n v="0"/>
    <n v="17.18"/>
    <n v="79.66"/>
    <n v="34.36"/>
    <n v="45.3"/>
    <n v="0.56866683404468987"/>
    <n v="2026"/>
    <s v="Q3"/>
    <n v="8"/>
    <x v="7"/>
  </r>
  <r>
    <n v="1966"/>
    <d v="2026-08-18T00:00:00"/>
    <n v="2026"/>
    <x v="2"/>
    <n v="8"/>
    <s v="Aug"/>
    <x v="0"/>
    <x v="9"/>
    <x v="0"/>
    <s v="New"/>
    <x v="2"/>
    <s v="Insulated Bottle"/>
    <n v="2"/>
    <n v="36.020000000000003"/>
    <n v="0"/>
    <n v="13.87"/>
    <n v="72.040000000000006"/>
    <n v="27.74"/>
    <n v="44.300000000000011"/>
    <n v="0.61493614658523055"/>
    <n v="2026"/>
    <s v="Q3"/>
    <n v="8"/>
    <x v="7"/>
  </r>
  <r>
    <n v="2431"/>
    <d v="2026-08-18T00:00:00"/>
    <n v="2026"/>
    <x v="2"/>
    <n v="8"/>
    <s v="Aug"/>
    <x v="0"/>
    <x v="15"/>
    <x v="3"/>
    <s v="Business"/>
    <x v="4"/>
    <s v="Weighted Vest"/>
    <n v="3"/>
    <n v="125.31"/>
    <n v="0"/>
    <n v="67.64"/>
    <n v="375.93"/>
    <n v="202.92000000000002"/>
    <n v="173.01"/>
    <n v="0.46021865772883247"/>
    <n v="2026"/>
    <s v="Q3"/>
    <n v="8"/>
    <x v="7"/>
  </r>
  <r>
    <n v="3676"/>
    <d v="2026-08-18T00:00:00"/>
    <n v="2026"/>
    <x v="2"/>
    <n v="8"/>
    <s v="Aug"/>
    <x v="1"/>
    <x v="12"/>
    <x v="0"/>
    <s v="Returning"/>
    <x v="1"/>
    <s v="Hiking Daypack 20L"/>
    <n v="3"/>
    <n v="92.5"/>
    <n v="0.1"/>
    <n v="46.38"/>
    <n v="249.75"/>
    <n v="139.14000000000001"/>
    <n v="110.60999999999999"/>
    <n v="0.4428828828828828"/>
    <n v="2026"/>
    <s v="Q3"/>
    <n v="8"/>
    <x v="7"/>
  </r>
  <r>
    <n v="3972"/>
    <d v="2026-08-18T00:00:00"/>
    <n v="2026"/>
    <x v="2"/>
    <n v="8"/>
    <s v="Aug"/>
    <x v="1"/>
    <x v="1"/>
    <x v="1"/>
    <s v="Business"/>
    <x v="0"/>
    <s v="Cycling Pack 12L"/>
    <n v="5"/>
    <n v="100.48"/>
    <n v="0.1"/>
    <n v="49.67"/>
    <n v="452.16"/>
    <n v="248.35000000000002"/>
    <n v="203.81"/>
    <n v="0.45074752300070769"/>
    <n v="2026"/>
    <s v="Q3"/>
    <n v="8"/>
    <x v="7"/>
  </r>
  <r>
    <n v="4056"/>
    <d v="2026-08-18T00:00:00"/>
    <n v="2026"/>
    <x v="2"/>
    <n v="8"/>
    <s v="Aug"/>
    <x v="0"/>
    <x v="15"/>
    <x v="3"/>
    <s v="New"/>
    <x v="3"/>
    <s v="Portable Camp Stove"/>
    <n v="2"/>
    <n v="79.78"/>
    <n v="0"/>
    <n v="38.770000000000003"/>
    <n v="159.56"/>
    <n v="77.540000000000006"/>
    <n v="82.02"/>
    <n v="0.51403860616695907"/>
    <n v="2026"/>
    <s v="Q3"/>
    <n v="8"/>
    <x v="7"/>
  </r>
  <r>
    <n v="4471"/>
    <d v="2026-08-18T00:00:00"/>
    <n v="2026"/>
    <x v="2"/>
    <n v="8"/>
    <s v="Aug"/>
    <x v="2"/>
    <x v="10"/>
    <x v="1"/>
    <s v="Business"/>
    <x v="1"/>
    <s v="Trail Boots"/>
    <n v="4"/>
    <n v="144.44"/>
    <n v="0.1"/>
    <n v="77.66"/>
    <n v="519.98400000000004"/>
    <n v="310.64"/>
    <n v="209.34400000000005"/>
    <n v="0.4025970029847073"/>
    <n v="2026"/>
    <s v="Q3"/>
    <n v="8"/>
    <x v="7"/>
  </r>
  <r>
    <n v="1054"/>
    <d v="2026-08-19T00:00:00"/>
    <n v="2026"/>
    <x v="2"/>
    <n v="8"/>
    <s v="Aug"/>
    <x v="1"/>
    <x v="1"/>
    <x v="0"/>
    <s v="Returning"/>
    <x v="1"/>
    <s v="Summit Backpack 45L"/>
    <n v="3"/>
    <n v="157.41999999999999"/>
    <n v="0"/>
    <n v="77.989999999999995"/>
    <n v="472.26"/>
    <n v="233.96999999999997"/>
    <n v="238.29000000000002"/>
    <n v="0.5045737517469191"/>
    <n v="2026"/>
    <s v="Q3"/>
    <n v="8"/>
    <x v="7"/>
  </r>
  <r>
    <n v="1854"/>
    <d v="2026-08-19T00:00:00"/>
    <n v="2026"/>
    <x v="2"/>
    <n v="8"/>
    <s v="Aug"/>
    <x v="1"/>
    <x v="14"/>
    <x v="3"/>
    <s v="Business"/>
    <x v="1"/>
    <s v="Hiking Daypack 20L"/>
    <n v="1"/>
    <n v="90.37"/>
    <n v="0.05"/>
    <n v="45.89"/>
    <n v="85.851500000000001"/>
    <n v="45.89"/>
    <n v="39.961500000000001"/>
    <n v="0.46547235633623174"/>
    <n v="2026"/>
    <s v="Q3"/>
    <n v="8"/>
    <x v="7"/>
  </r>
  <r>
    <n v="2140"/>
    <d v="2026-08-19T00:00:00"/>
    <n v="2026"/>
    <x v="2"/>
    <n v="8"/>
    <s v="Aug"/>
    <x v="1"/>
    <x v="6"/>
    <x v="1"/>
    <s v="Business"/>
    <x v="0"/>
    <s v="Cycling Pack 12L"/>
    <n v="15"/>
    <n v="104.79"/>
    <n v="0.15"/>
    <n v="49.67"/>
    <n v="1336.0725"/>
    <n v="745.05000000000007"/>
    <n v="591.02249999999992"/>
    <n v="0.44235810556687599"/>
    <n v="2026"/>
    <s v="Q3"/>
    <n v="8"/>
    <x v="7"/>
  </r>
  <r>
    <n v="2328"/>
    <d v="2026-08-19T00:00:00"/>
    <n v="2026"/>
    <x v="2"/>
    <n v="8"/>
    <s v="Aug"/>
    <x v="2"/>
    <x v="2"/>
    <x v="0"/>
    <s v="Returning"/>
    <x v="2"/>
    <s v="Carry-On Duffel"/>
    <n v="1"/>
    <n v="130.94"/>
    <n v="0"/>
    <n v="66.06"/>
    <n v="130.94"/>
    <n v="66.06"/>
    <n v="64.88"/>
    <n v="0.49549411944402011"/>
    <n v="2026"/>
    <s v="Q3"/>
    <n v="8"/>
    <x v="7"/>
  </r>
  <r>
    <n v="4215"/>
    <d v="2026-08-19T00:00:00"/>
    <n v="2026"/>
    <x v="2"/>
    <n v="8"/>
    <s v="Aug"/>
    <x v="1"/>
    <x v="6"/>
    <x v="0"/>
    <s v="Returning"/>
    <x v="0"/>
    <s v="Compact Repair Kit"/>
    <n v="1"/>
    <n v="40.42"/>
    <n v="0.05"/>
    <n v="16.62"/>
    <n v="38.399000000000001"/>
    <n v="16.62"/>
    <n v="21.779"/>
    <n v="0.5671762285476184"/>
    <n v="2026"/>
    <s v="Q3"/>
    <n v="8"/>
    <x v="7"/>
  </r>
  <r>
    <n v="4563"/>
    <d v="2026-08-19T00:00:00"/>
    <n v="2026"/>
    <x v="2"/>
    <n v="8"/>
    <s v="Aug"/>
    <x v="1"/>
    <x v="11"/>
    <x v="3"/>
    <s v="Returning"/>
    <x v="3"/>
    <s v="Alpine Tent 4P"/>
    <n v="1"/>
    <n v="338.45"/>
    <n v="0.15"/>
    <n v="197.2"/>
    <n v="287.6825"/>
    <n v="197.2"/>
    <n v="90.482500000000016"/>
    <n v="0.31452208598020392"/>
    <n v="2026"/>
    <s v="Q3"/>
    <n v="8"/>
    <x v="7"/>
  </r>
  <r>
    <n v="4775"/>
    <d v="2026-08-19T00:00:00"/>
    <n v="2026"/>
    <x v="2"/>
    <n v="8"/>
    <s v="Aug"/>
    <x v="2"/>
    <x v="10"/>
    <x v="3"/>
    <s v="Returning"/>
    <x v="0"/>
    <s v="Cycling Pack 12L"/>
    <n v="1"/>
    <n v="103.92"/>
    <n v="0.05"/>
    <n v="50.71"/>
    <n v="98.724000000000004"/>
    <n v="50.71"/>
    <n v="48.014000000000003"/>
    <n v="0.48634577205137558"/>
    <n v="2026"/>
    <s v="Q3"/>
    <n v="8"/>
    <x v="7"/>
  </r>
  <r>
    <n v="247"/>
    <d v="2026-08-20T00:00:00"/>
    <n v="2026"/>
    <x v="2"/>
    <n v="8"/>
    <s v="Aug"/>
    <x v="0"/>
    <x v="9"/>
    <x v="0"/>
    <s v="New"/>
    <x v="0"/>
    <s v="Trail Bike Light"/>
    <n v="6"/>
    <n v="51.67"/>
    <n v="0.1"/>
    <n v="23.1"/>
    <n v="279.01799999999997"/>
    <n v="138.60000000000002"/>
    <n v="140.41799999999995"/>
    <n v="0.50325785433197845"/>
    <n v="2026"/>
    <s v="Q3"/>
    <n v="8"/>
    <x v="7"/>
  </r>
  <r>
    <n v="827"/>
    <d v="2026-08-20T00:00:00"/>
    <n v="2026"/>
    <x v="2"/>
    <n v="8"/>
    <s v="Aug"/>
    <x v="1"/>
    <x v="12"/>
    <x v="1"/>
    <s v="Returning"/>
    <x v="2"/>
    <s v="Travel Backpack 35L"/>
    <n v="4"/>
    <n v="166.02"/>
    <n v="0.1"/>
    <n v="87.99"/>
    <n v="597.67200000000003"/>
    <n v="351.96"/>
    <n v="245.71200000000005"/>
    <n v="0.4111151266915633"/>
    <n v="2026"/>
    <s v="Q3"/>
    <n v="8"/>
    <x v="7"/>
  </r>
  <r>
    <n v="1156"/>
    <d v="2026-08-20T00:00:00"/>
    <n v="2026"/>
    <x v="2"/>
    <n v="8"/>
    <s v="Aug"/>
    <x v="2"/>
    <x v="5"/>
    <x v="2"/>
    <s v="New"/>
    <x v="0"/>
    <s v="Trail Bike Light"/>
    <n v="2"/>
    <n v="50.59"/>
    <n v="0.1"/>
    <n v="22.68"/>
    <n v="91.062000000000012"/>
    <n v="45.36"/>
    <n v="45.702000000000012"/>
    <n v="0.5018778414706464"/>
    <n v="2026"/>
    <s v="Q3"/>
    <n v="8"/>
    <x v="7"/>
  </r>
  <r>
    <n v="1543"/>
    <d v="2026-08-20T00:00:00"/>
    <n v="2026"/>
    <x v="2"/>
    <n v="8"/>
    <s v="Aug"/>
    <x v="3"/>
    <x v="7"/>
    <x v="2"/>
    <s v="Returning"/>
    <x v="1"/>
    <s v="Summit Backpack 45L"/>
    <n v="1"/>
    <n v="155.83000000000001"/>
    <n v="0"/>
    <n v="77.260000000000005"/>
    <n v="155.83000000000001"/>
    <n v="77.260000000000005"/>
    <n v="78.570000000000007"/>
    <n v="0.50420329846627732"/>
    <n v="2026"/>
    <s v="Q3"/>
    <n v="8"/>
    <x v="7"/>
  </r>
  <r>
    <n v="2613"/>
    <d v="2026-08-20T00:00:00"/>
    <n v="2026"/>
    <x v="2"/>
    <n v="8"/>
    <s v="Aug"/>
    <x v="3"/>
    <x v="4"/>
    <x v="0"/>
    <s v="New"/>
    <x v="4"/>
    <s v="Recovery Roller"/>
    <n v="1"/>
    <n v="36.380000000000003"/>
    <n v="0.05"/>
    <n v="14.2"/>
    <n v="34.561"/>
    <n v="14.2"/>
    <n v="20.361000000000001"/>
    <n v="0.58913225890454557"/>
    <n v="2026"/>
    <s v="Q3"/>
    <n v="8"/>
    <x v="7"/>
  </r>
  <r>
    <n v="3002"/>
    <d v="2026-08-20T00:00:00"/>
    <n v="2026"/>
    <x v="2"/>
    <n v="8"/>
    <s v="Aug"/>
    <x v="1"/>
    <x v="12"/>
    <x v="2"/>
    <s v="New"/>
    <x v="3"/>
    <s v="Compact Sleeping Bag"/>
    <n v="2"/>
    <n v="124.09"/>
    <n v="0"/>
    <n v="60.39"/>
    <n v="248.18"/>
    <n v="120.78"/>
    <n v="127.4"/>
    <n v="0.513337094044645"/>
    <n v="2026"/>
    <s v="Q3"/>
    <n v="8"/>
    <x v="7"/>
  </r>
  <r>
    <n v="3103"/>
    <d v="2026-08-20T00:00:00"/>
    <n v="2026"/>
    <x v="2"/>
    <n v="8"/>
    <s v="Aug"/>
    <x v="3"/>
    <x v="8"/>
    <x v="0"/>
    <s v="New"/>
    <x v="1"/>
    <s v="Trail Boots"/>
    <n v="1"/>
    <n v="141.97999999999999"/>
    <n v="0.05"/>
    <n v="79.510000000000005"/>
    <n v="134.88099999999997"/>
    <n v="79.510000000000005"/>
    <n v="55.370999999999967"/>
    <n v="0.41051741905828082"/>
    <n v="2026"/>
    <s v="Q3"/>
    <n v="8"/>
    <x v="7"/>
  </r>
  <r>
    <n v="3234"/>
    <d v="2026-08-20T00:00:00"/>
    <n v="2026"/>
    <x v="2"/>
    <n v="8"/>
    <s v="Aug"/>
    <x v="3"/>
    <x v="13"/>
    <x v="2"/>
    <s v="New"/>
    <x v="3"/>
    <s v="Compact Sleeping Bag"/>
    <n v="5"/>
    <n v="121.93"/>
    <n v="0.15"/>
    <n v="62.28"/>
    <n v="518.2025000000001"/>
    <n v="311.39999999999998"/>
    <n v="206.80250000000012"/>
    <n v="0.39907661580173792"/>
    <n v="2026"/>
    <s v="Q3"/>
    <n v="8"/>
    <x v="7"/>
  </r>
  <r>
    <n v="3281"/>
    <d v="2026-08-20T00:00:00"/>
    <n v="2026"/>
    <x v="2"/>
    <n v="8"/>
    <s v="Aug"/>
    <x v="3"/>
    <x v="4"/>
    <x v="0"/>
    <s v="New"/>
    <x v="2"/>
    <s v="Insulated Bottle"/>
    <n v="1"/>
    <n v="35.58"/>
    <n v="0.15"/>
    <n v="13.94"/>
    <n v="30.242999999999999"/>
    <n v="13.94"/>
    <n v="16.302999999999997"/>
    <n v="0.53906689151208542"/>
    <n v="2026"/>
    <s v="Q3"/>
    <n v="8"/>
    <x v="7"/>
  </r>
  <r>
    <n v="3870"/>
    <d v="2026-08-20T00:00:00"/>
    <n v="2026"/>
    <x v="2"/>
    <n v="8"/>
    <s v="Aug"/>
    <x v="2"/>
    <x v="5"/>
    <x v="3"/>
    <s v="Returning"/>
    <x v="1"/>
    <s v="Summit Backpack 45L"/>
    <n v="1"/>
    <n v="157.84"/>
    <n v="0"/>
    <n v="77.87"/>
    <n v="157.84"/>
    <n v="77.87"/>
    <n v="79.97"/>
    <n v="0.50665230613279266"/>
    <n v="2026"/>
    <s v="Q3"/>
    <n v="8"/>
    <x v="7"/>
  </r>
  <r>
    <n v="3938"/>
    <d v="2026-08-20T00:00:00"/>
    <n v="2026"/>
    <x v="2"/>
    <n v="8"/>
    <s v="Aug"/>
    <x v="1"/>
    <x v="12"/>
    <x v="0"/>
    <s v="New"/>
    <x v="3"/>
    <s v="Alpine Tent 4P"/>
    <n v="1"/>
    <n v="336.35"/>
    <n v="0"/>
    <n v="195.07"/>
    <n v="336.35"/>
    <n v="195.07"/>
    <n v="141.28000000000003"/>
    <n v="0.42003865021554931"/>
    <n v="2026"/>
    <s v="Q3"/>
    <n v="8"/>
    <x v="7"/>
  </r>
  <r>
    <n v="4237"/>
    <d v="2026-08-20T00:00:00"/>
    <n v="2026"/>
    <x v="2"/>
    <n v="8"/>
    <s v="Aug"/>
    <x v="3"/>
    <x v="13"/>
    <x v="1"/>
    <s v="Returning"/>
    <x v="1"/>
    <s v="Summit Backpack 45L"/>
    <n v="3"/>
    <n v="153.03"/>
    <n v="0.15"/>
    <n v="78.239999999999995"/>
    <n v="390.22650000000004"/>
    <n v="234.71999999999997"/>
    <n v="155.50650000000007"/>
    <n v="0.39850317700104954"/>
    <n v="2026"/>
    <s v="Q3"/>
    <n v="8"/>
    <x v="7"/>
  </r>
  <r>
    <n v="4970"/>
    <d v="2026-08-20T00:00:00"/>
    <n v="2026"/>
    <x v="2"/>
    <n v="8"/>
    <s v="Aug"/>
    <x v="1"/>
    <x v="14"/>
    <x v="0"/>
    <s v="Returning"/>
    <x v="0"/>
    <s v="Cycling Pack 12L"/>
    <n v="2"/>
    <n v="105.01"/>
    <n v="0.15"/>
    <n v="50.56"/>
    <n v="178.517"/>
    <n v="101.12"/>
    <n v="77.396999999999991"/>
    <n v="0.43355534766996978"/>
    <n v="2026"/>
    <s v="Q3"/>
    <n v="8"/>
    <x v="7"/>
  </r>
  <r>
    <n v="515"/>
    <d v="2026-08-21T00:00:00"/>
    <n v="2026"/>
    <x v="2"/>
    <n v="8"/>
    <s v="Aug"/>
    <x v="0"/>
    <x v="0"/>
    <x v="2"/>
    <s v="Returning"/>
    <x v="2"/>
    <s v="Packing Cube Set"/>
    <n v="2"/>
    <n v="45.47"/>
    <n v="0"/>
    <n v="18.27"/>
    <n v="90.94"/>
    <n v="36.54"/>
    <n v="54.4"/>
    <n v="0.5981966131515285"/>
    <n v="2026"/>
    <s v="Q3"/>
    <n v="8"/>
    <x v="7"/>
  </r>
  <r>
    <n v="661"/>
    <d v="2026-08-21T00:00:00"/>
    <n v="2026"/>
    <x v="2"/>
    <n v="8"/>
    <s v="Aug"/>
    <x v="0"/>
    <x v="15"/>
    <x v="2"/>
    <s v="New"/>
    <x v="2"/>
    <s v="Packing Cube Set"/>
    <n v="2"/>
    <n v="47.58"/>
    <n v="0.1"/>
    <n v="18.47"/>
    <n v="85.644000000000005"/>
    <n v="36.94"/>
    <n v="48.704000000000008"/>
    <n v="0.56867965064686377"/>
    <n v="2026"/>
    <s v="Q3"/>
    <n v="8"/>
    <x v="7"/>
  </r>
  <r>
    <n v="1443"/>
    <d v="2026-08-21T00:00:00"/>
    <n v="2026"/>
    <x v="2"/>
    <n v="8"/>
    <s v="Aug"/>
    <x v="3"/>
    <x v="4"/>
    <x v="0"/>
    <s v="New"/>
    <x v="1"/>
    <s v="Summit Backpack 45L"/>
    <n v="5"/>
    <n v="155.65"/>
    <n v="0"/>
    <n v="79.13"/>
    <n v="778.25"/>
    <n v="395.65"/>
    <n v="382.6"/>
    <n v="0.49161580469000965"/>
    <n v="2026"/>
    <s v="Q3"/>
    <n v="8"/>
    <x v="7"/>
  </r>
  <r>
    <n v="1446"/>
    <d v="2026-08-21T00:00:00"/>
    <n v="2026"/>
    <x v="2"/>
    <n v="8"/>
    <s v="Aug"/>
    <x v="3"/>
    <x v="13"/>
    <x v="2"/>
    <s v="Returning"/>
    <x v="3"/>
    <s v="Trail Tent 2P"/>
    <n v="1"/>
    <n v="195.15"/>
    <n v="0"/>
    <n v="101.99"/>
    <n v="195.15"/>
    <n v="101.99"/>
    <n v="93.160000000000011"/>
    <n v="0.47737637714578535"/>
    <n v="2026"/>
    <s v="Q3"/>
    <n v="8"/>
    <x v="7"/>
  </r>
  <r>
    <n v="1524"/>
    <d v="2026-08-21T00:00:00"/>
    <n v="2026"/>
    <x v="2"/>
    <n v="8"/>
    <s v="Aug"/>
    <x v="1"/>
    <x v="6"/>
    <x v="3"/>
    <s v="New"/>
    <x v="0"/>
    <s v="Commuter Helmet"/>
    <n v="1"/>
    <n v="81.569999999999993"/>
    <n v="0"/>
    <n v="43.79"/>
    <n v="81.569999999999993"/>
    <n v="43.79"/>
    <n v="37.779999999999994"/>
    <n v="0.4631604756650729"/>
    <n v="2026"/>
    <s v="Q3"/>
    <n v="8"/>
    <x v="7"/>
  </r>
  <r>
    <n v="1946"/>
    <d v="2026-08-21T00:00:00"/>
    <n v="2026"/>
    <x v="2"/>
    <n v="8"/>
    <s v="Aug"/>
    <x v="0"/>
    <x v="15"/>
    <x v="2"/>
    <s v="New"/>
    <x v="3"/>
    <s v="Compact Sleeping Bag"/>
    <n v="5"/>
    <n v="125.44"/>
    <n v="0"/>
    <n v="59.58"/>
    <n v="627.20000000000005"/>
    <n v="297.89999999999998"/>
    <n v="329.30000000000007"/>
    <n v="0.52503188775510212"/>
    <n v="2026"/>
    <s v="Q3"/>
    <n v="8"/>
    <x v="7"/>
  </r>
  <r>
    <n v="2285"/>
    <d v="2026-08-21T00:00:00"/>
    <n v="2026"/>
    <x v="2"/>
    <n v="8"/>
    <s v="Aug"/>
    <x v="1"/>
    <x v="11"/>
    <x v="0"/>
    <s v="Business"/>
    <x v="1"/>
    <s v="Summit Backpack 45L"/>
    <n v="2"/>
    <n v="155.11000000000001"/>
    <n v="0.05"/>
    <n v="80.13"/>
    <n v="294.709"/>
    <n v="160.26"/>
    <n v="134.44900000000001"/>
    <n v="0.45620934548995795"/>
    <n v="2026"/>
    <s v="Q3"/>
    <n v="8"/>
    <x v="7"/>
  </r>
  <r>
    <n v="2978"/>
    <d v="2026-08-21T00:00:00"/>
    <n v="2026"/>
    <x v="2"/>
    <n v="8"/>
    <s v="Aug"/>
    <x v="2"/>
    <x v="10"/>
    <x v="2"/>
    <s v="New"/>
    <x v="0"/>
    <s v="Commuter Helmet"/>
    <n v="1"/>
    <n v="80.7"/>
    <n v="0"/>
    <n v="41.98"/>
    <n v="80.7"/>
    <n v="41.98"/>
    <n v="38.720000000000006"/>
    <n v="0.47980173482032223"/>
    <n v="2026"/>
    <s v="Q3"/>
    <n v="8"/>
    <x v="7"/>
  </r>
  <r>
    <n v="3842"/>
    <d v="2026-08-21T00:00:00"/>
    <n v="2026"/>
    <x v="2"/>
    <n v="8"/>
    <s v="Aug"/>
    <x v="3"/>
    <x v="8"/>
    <x v="1"/>
    <s v="Returning"/>
    <x v="1"/>
    <s v="Summit Backpack 45L"/>
    <n v="10"/>
    <n v="156.72"/>
    <n v="0.15"/>
    <n v="78.12"/>
    <n v="1332.12"/>
    <n v="781.2"/>
    <n v="550.91999999999985"/>
    <n v="0.41356634537429054"/>
    <n v="2026"/>
    <s v="Q3"/>
    <n v="8"/>
    <x v="7"/>
  </r>
  <r>
    <n v="4220"/>
    <d v="2026-08-21T00:00:00"/>
    <n v="2026"/>
    <x v="2"/>
    <n v="8"/>
    <s v="Aug"/>
    <x v="1"/>
    <x v="14"/>
    <x v="1"/>
    <s v="Business"/>
    <x v="2"/>
    <s v="Travel Backpack 35L"/>
    <n v="5"/>
    <n v="162.76"/>
    <n v="0.15"/>
    <n v="85.32"/>
    <n v="691.7299999999999"/>
    <n v="426.59999999999997"/>
    <n v="265.12999999999994"/>
    <n v="0.38328538591647027"/>
    <n v="2026"/>
    <s v="Q3"/>
    <n v="8"/>
    <x v="7"/>
  </r>
  <r>
    <n v="478"/>
    <d v="2026-08-22T00:00:00"/>
    <n v="2026"/>
    <x v="2"/>
    <n v="8"/>
    <s v="Aug"/>
    <x v="3"/>
    <x v="8"/>
    <x v="2"/>
    <s v="Business"/>
    <x v="4"/>
    <s v="Resistance Band Set"/>
    <n v="2"/>
    <n v="40.22"/>
    <n v="0"/>
    <n v="14.45"/>
    <n v="80.44"/>
    <n v="28.9"/>
    <n v="51.54"/>
    <n v="0.64072600696171056"/>
    <n v="2026"/>
    <s v="Q3"/>
    <n v="8"/>
    <x v="7"/>
  </r>
  <r>
    <n v="491"/>
    <d v="2026-08-22T00:00:00"/>
    <n v="2026"/>
    <x v="2"/>
    <n v="8"/>
    <s v="Aug"/>
    <x v="0"/>
    <x v="9"/>
    <x v="3"/>
    <s v="New"/>
    <x v="2"/>
    <s v="Packing Cube Set"/>
    <n v="1"/>
    <n v="45.42"/>
    <n v="0.15"/>
    <n v="18.079999999999998"/>
    <n v="38.606999999999999"/>
    <n v="18.079999999999998"/>
    <n v="20.527000000000001"/>
    <n v="0.53169114409304019"/>
    <n v="2026"/>
    <s v="Q3"/>
    <n v="8"/>
    <x v="7"/>
  </r>
  <r>
    <n v="862"/>
    <d v="2026-08-22T00:00:00"/>
    <n v="2026"/>
    <x v="2"/>
    <n v="8"/>
    <s v="Aug"/>
    <x v="0"/>
    <x v="9"/>
    <x v="0"/>
    <s v="Returning"/>
    <x v="1"/>
    <s v="Hiking Daypack 20L"/>
    <n v="1"/>
    <n v="93.55"/>
    <n v="0"/>
    <n v="44.89"/>
    <n v="93.55"/>
    <n v="44.89"/>
    <n v="48.66"/>
    <n v="0.5201496525921967"/>
    <n v="2026"/>
    <s v="Q3"/>
    <n v="8"/>
    <x v="7"/>
  </r>
  <r>
    <n v="957"/>
    <d v="2026-08-22T00:00:00"/>
    <n v="2026"/>
    <x v="2"/>
    <n v="8"/>
    <s v="Aug"/>
    <x v="2"/>
    <x v="2"/>
    <x v="0"/>
    <s v="Returning"/>
    <x v="1"/>
    <s v="Trail Boots"/>
    <n v="2"/>
    <n v="146.85"/>
    <n v="0"/>
    <n v="81.010000000000005"/>
    <n v="293.7"/>
    <n v="162.02000000000001"/>
    <n v="131.67999999999998"/>
    <n v="0.44834865509022809"/>
    <n v="2026"/>
    <s v="Q3"/>
    <n v="8"/>
    <x v="7"/>
  </r>
  <r>
    <n v="1728"/>
    <d v="2026-08-22T00:00:00"/>
    <n v="2026"/>
    <x v="2"/>
    <n v="8"/>
    <s v="Aug"/>
    <x v="0"/>
    <x v="9"/>
    <x v="1"/>
    <s v="Business"/>
    <x v="0"/>
    <s v="Cycling Pack 12L"/>
    <n v="6"/>
    <n v="101.54"/>
    <n v="0.1"/>
    <n v="50"/>
    <n v="548.31600000000003"/>
    <n v="300"/>
    <n v="248.31600000000003"/>
    <n v="0.45287024270676035"/>
    <n v="2026"/>
    <s v="Q3"/>
    <n v="8"/>
    <x v="7"/>
  </r>
  <r>
    <n v="2743"/>
    <d v="2026-08-22T00:00:00"/>
    <n v="2026"/>
    <x v="2"/>
    <n v="8"/>
    <s v="Aug"/>
    <x v="3"/>
    <x v="7"/>
    <x v="0"/>
    <s v="Business"/>
    <x v="4"/>
    <s v="Weighted Vest"/>
    <n v="1"/>
    <n v="125.14"/>
    <n v="0"/>
    <n v="69.44"/>
    <n v="125.14"/>
    <n v="69.44"/>
    <n v="55.7"/>
    <n v="0.4451014863353045"/>
    <n v="2026"/>
    <s v="Q3"/>
    <n v="8"/>
    <x v="7"/>
  </r>
  <r>
    <n v="3098"/>
    <d v="2026-08-22T00:00:00"/>
    <n v="2026"/>
    <x v="2"/>
    <n v="8"/>
    <s v="Aug"/>
    <x v="1"/>
    <x v="6"/>
    <x v="0"/>
    <s v="New"/>
    <x v="0"/>
    <s v="Commuter Helmet"/>
    <n v="2"/>
    <n v="80.239999999999995"/>
    <n v="0.1"/>
    <n v="42.09"/>
    <n v="144.43199999999999"/>
    <n v="84.18"/>
    <n v="60.251999999999981"/>
    <n v="0.41716517115320695"/>
    <n v="2026"/>
    <s v="Q3"/>
    <n v="8"/>
    <x v="7"/>
  </r>
  <r>
    <n v="3606"/>
    <d v="2026-08-22T00:00:00"/>
    <n v="2026"/>
    <x v="2"/>
    <n v="8"/>
    <s v="Aug"/>
    <x v="3"/>
    <x v="4"/>
    <x v="0"/>
    <s v="Business"/>
    <x v="1"/>
    <s v="Trail Boots"/>
    <n v="1"/>
    <n v="147.24"/>
    <n v="0"/>
    <n v="79.11"/>
    <n v="147.24"/>
    <n v="79.11"/>
    <n v="68.13000000000001"/>
    <n v="0.46271393643031788"/>
    <n v="2026"/>
    <s v="Q3"/>
    <n v="8"/>
    <x v="7"/>
  </r>
  <r>
    <n v="3815"/>
    <d v="2026-08-22T00:00:00"/>
    <n v="2026"/>
    <x v="2"/>
    <n v="8"/>
    <s v="Aug"/>
    <x v="2"/>
    <x v="2"/>
    <x v="0"/>
    <s v="Returning"/>
    <x v="3"/>
    <s v="Trail Tent 2P"/>
    <n v="2"/>
    <n v="199.53"/>
    <n v="0.05"/>
    <n v="105.87"/>
    <n v="379.10699999999997"/>
    <n v="211.74"/>
    <n v="167.36699999999996"/>
    <n v="0.44147694450379438"/>
    <n v="2026"/>
    <s v="Q3"/>
    <n v="8"/>
    <x v="7"/>
  </r>
  <r>
    <n v="3979"/>
    <d v="2026-08-22T00:00:00"/>
    <n v="2026"/>
    <x v="2"/>
    <n v="8"/>
    <s v="Aug"/>
    <x v="2"/>
    <x v="5"/>
    <x v="0"/>
    <s v="Business"/>
    <x v="4"/>
    <s v="Resistance Band Set"/>
    <n v="1"/>
    <n v="40.19"/>
    <n v="0.05"/>
    <n v="14.73"/>
    <n v="38.180499999999995"/>
    <n v="14.73"/>
    <n v="23.450499999999995"/>
    <n v="0.61420096646193734"/>
    <n v="2026"/>
    <s v="Q3"/>
    <n v="8"/>
    <x v="7"/>
  </r>
  <r>
    <n v="4160"/>
    <d v="2026-08-22T00:00:00"/>
    <n v="2026"/>
    <x v="2"/>
    <n v="8"/>
    <s v="Aug"/>
    <x v="3"/>
    <x v="7"/>
    <x v="3"/>
    <s v="Business"/>
    <x v="4"/>
    <s v="Weighted Vest"/>
    <n v="4"/>
    <n v="123.31"/>
    <n v="0"/>
    <n v="69.02"/>
    <n v="493.24"/>
    <n v="276.08"/>
    <n v="217.16000000000003"/>
    <n v="0.44027248398345636"/>
    <n v="2026"/>
    <s v="Q3"/>
    <n v="8"/>
    <x v="7"/>
  </r>
  <r>
    <n v="4172"/>
    <d v="2026-08-22T00:00:00"/>
    <n v="2026"/>
    <x v="2"/>
    <n v="8"/>
    <s v="Aug"/>
    <x v="3"/>
    <x v="8"/>
    <x v="3"/>
    <s v="New"/>
    <x v="0"/>
    <s v="Compact Repair Kit"/>
    <n v="1"/>
    <n v="40.19"/>
    <n v="0.05"/>
    <n v="16.78"/>
    <n v="38.180499999999995"/>
    <n v="16.78"/>
    <n v="21.400499999999994"/>
    <n v="0.56050863660769235"/>
    <n v="2026"/>
    <s v="Q3"/>
    <n v="8"/>
    <x v="7"/>
  </r>
  <r>
    <n v="4265"/>
    <d v="2026-08-22T00:00:00"/>
    <n v="2026"/>
    <x v="2"/>
    <n v="8"/>
    <s v="Aug"/>
    <x v="2"/>
    <x v="16"/>
    <x v="0"/>
    <s v="Returning"/>
    <x v="0"/>
    <s v="Compact Repair Kit"/>
    <n v="1"/>
    <n v="40.98"/>
    <n v="0.05"/>
    <n v="16.600000000000001"/>
    <n v="38.930999999999997"/>
    <n v="16.600000000000001"/>
    <n v="22.330999999999996"/>
    <n v="0.57360458246641488"/>
    <n v="2026"/>
    <s v="Q3"/>
    <n v="8"/>
    <x v="7"/>
  </r>
  <r>
    <n v="4321"/>
    <d v="2026-08-22T00:00:00"/>
    <n v="2026"/>
    <x v="2"/>
    <n v="8"/>
    <s v="Aug"/>
    <x v="3"/>
    <x v="13"/>
    <x v="0"/>
    <s v="New"/>
    <x v="2"/>
    <s v="Insulated Bottle"/>
    <n v="3"/>
    <n v="35.380000000000003"/>
    <n v="0"/>
    <n v="13.91"/>
    <n v="106.14000000000001"/>
    <n v="41.730000000000004"/>
    <n v="64.410000000000011"/>
    <n v="0.60684002261164505"/>
    <n v="2026"/>
    <s v="Q3"/>
    <n v="8"/>
    <x v="7"/>
  </r>
  <r>
    <n v="4975"/>
    <d v="2026-08-22T00:00:00"/>
    <n v="2026"/>
    <x v="2"/>
    <n v="8"/>
    <s v="Aug"/>
    <x v="2"/>
    <x v="10"/>
    <x v="2"/>
    <s v="New"/>
    <x v="2"/>
    <s v="Carry-On Duffel"/>
    <n v="4"/>
    <n v="134.49"/>
    <n v="0"/>
    <n v="68.17"/>
    <n v="537.96"/>
    <n v="272.68"/>
    <n v="265.28000000000003"/>
    <n v="0.49312216521674473"/>
    <n v="2026"/>
    <s v="Q3"/>
    <n v="8"/>
    <x v="7"/>
  </r>
  <r>
    <n v="991"/>
    <d v="2026-08-23T00:00:00"/>
    <n v="2026"/>
    <x v="2"/>
    <n v="8"/>
    <s v="Aug"/>
    <x v="2"/>
    <x v="3"/>
    <x v="1"/>
    <s v="Business"/>
    <x v="1"/>
    <s v="Trail Boots"/>
    <n v="4"/>
    <n v="145.30000000000001"/>
    <n v="0.15"/>
    <n v="77.040000000000006"/>
    <n v="494.02000000000004"/>
    <n v="308.16000000000003"/>
    <n v="185.86"/>
    <n v="0.37621958625156876"/>
    <n v="2026"/>
    <s v="Q3"/>
    <n v="8"/>
    <x v="7"/>
  </r>
  <r>
    <n v="1008"/>
    <d v="2026-08-23T00:00:00"/>
    <n v="2026"/>
    <x v="2"/>
    <n v="8"/>
    <s v="Aug"/>
    <x v="3"/>
    <x v="4"/>
    <x v="1"/>
    <s v="Business"/>
    <x v="2"/>
    <s v="Travel Backpack 35L"/>
    <n v="10"/>
    <n v="164.55"/>
    <n v="0.1"/>
    <n v="88.23"/>
    <n v="1480.95"/>
    <n v="882.30000000000007"/>
    <n v="598.65"/>
    <n v="0.40423376886458012"/>
    <n v="2026"/>
    <s v="Q3"/>
    <n v="8"/>
    <x v="7"/>
  </r>
  <r>
    <n v="1083"/>
    <d v="2026-08-23T00:00:00"/>
    <n v="2026"/>
    <x v="2"/>
    <n v="8"/>
    <s v="Aug"/>
    <x v="0"/>
    <x v="15"/>
    <x v="2"/>
    <s v="New"/>
    <x v="0"/>
    <s v="Compact Repair Kit"/>
    <n v="1"/>
    <n v="39.590000000000003"/>
    <n v="0"/>
    <n v="16.899999999999999"/>
    <n v="39.590000000000003"/>
    <n v="16.899999999999999"/>
    <n v="22.690000000000005"/>
    <n v="0.57312452639555456"/>
    <n v="2026"/>
    <s v="Q3"/>
    <n v="8"/>
    <x v="7"/>
  </r>
  <r>
    <n v="1553"/>
    <d v="2026-08-23T00:00:00"/>
    <n v="2026"/>
    <x v="2"/>
    <n v="8"/>
    <s v="Aug"/>
    <x v="2"/>
    <x v="2"/>
    <x v="1"/>
    <s v="Business"/>
    <x v="4"/>
    <s v="Training Mat"/>
    <n v="5"/>
    <n v="51.62"/>
    <n v="0.15"/>
    <n v="22.6"/>
    <n v="219.38499999999996"/>
    <n v="113"/>
    <n v="106.38499999999996"/>
    <n v="0.48492376415889865"/>
    <n v="2026"/>
    <s v="Q3"/>
    <n v="8"/>
    <x v="7"/>
  </r>
  <r>
    <n v="1579"/>
    <d v="2026-08-23T00:00:00"/>
    <n v="2026"/>
    <x v="2"/>
    <n v="8"/>
    <s v="Aug"/>
    <x v="3"/>
    <x v="7"/>
    <x v="2"/>
    <s v="Returning"/>
    <x v="1"/>
    <s v="Hiking Daypack 20L"/>
    <n v="3"/>
    <n v="90.71"/>
    <n v="0"/>
    <n v="45.57"/>
    <n v="272.13"/>
    <n v="136.71"/>
    <n v="135.41999999999999"/>
    <n v="0.49762980928232825"/>
    <n v="2026"/>
    <s v="Q3"/>
    <n v="8"/>
    <x v="7"/>
  </r>
  <r>
    <n v="1732"/>
    <d v="2026-08-23T00:00:00"/>
    <n v="2026"/>
    <x v="2"/>
    <n v="8"/>
    <s v="Aug"/>
    <x v="1"/>
    <x v="1"/>
    <x v="2"/>
    <s v="New"/>
    <x v="0"/>
    <s v="Compact Repair Kit"/>
    <n v="4"/>
    <n v="41.09"/>
    <n v="0"/>
    <n v="17"/>
    <n v="164.36"/>
    <n v="68"/>
    <n v="96.360000000000014"/>
    <n v="0.58627403261134103"/>
    <n v="2026"/>
    <s v="Q3"/>
    <n v="8"/>
    <x v="7"/>
  </r>
  <r>
    <n v="2083"/>
    <d v="2026-08-23T00:00:00"/>
    <n v="2026"/>
    <x v="2"/>
    <n v="8"/>
    <s v="Aug"/>
    <x v="1"/>
    <x v="14"/>
    <x v="0"/>
    <s v="New"/>
    <x v="1"/>
    <s v="Hiking Daypack 20L"/>
    <n v="1"/>
    <n v="91.37"/>
    <n v="0"/>
    <n v="46.73"/>
    <n v="91.37"/>
    <n v="46.73"/>
    <n v="44.640000000000008"/>
    <n v="0.48856298566269024"/>
    <n v="2026"/>
    <s v="Q3"/>
    <n v="8"/>
    <x v="7"/>
  </r>
  <r>
    <n v="2176"/>
    <d v="2026-08-23T00:00:00"/>
    <n v="2026"/>
    <x v="2"/>
    <n v="8"/>
    <s v="Aug"/>
    <x v="1"/>
    <x v="11"/>
    <x v="0"/>
    <s v="New"/>
    <x v="2"/>
    <s v="Packing Cube Set"/>
    <n v="1"/>
    <n v="46.92"/>
    <n v="0"/>
    <n v="18.3"/>
    <n v="46.92"/>
    <n v="18.3"/>
    <n v="28.62"/>
    <n v="0.60997442455242967"/>
    <n v="2026"/>
    <s v="Q3"/>
    <n v="8"/>
    <x v="7"/>
  </r>
  <r>
    <n v="2723"/>
    <d v="2026-08-23T00:00:00"/>
    <n v="2026"/>
    <x v="2"/>
    <n v="8"/>
    <s v="Aug"/>
    <x v="0"/>
    <x v="0"/>
    <x v="0"/>
    <s v="New"/>
    <x v="0"/>
    <s v="Cycling Pack 12L"/>
    <n v="1"/>
    <n v="100.29"/>
    <n v="0.05"/>
    <n v="49.82"/>
    <n v="95.275500000000008"/>
    <n v="49.82"/>
    <n v="45.455500000000008"/>
    <n v="0.47709537079312103"/>
    <n v="2026"/>
    <s v="Q3"/>
    <n v="8"/>
    <x v="7"/>
  </r>
  <r>
    <n v="3299"/>
    <d v="2026-08-23T00:00:00"/>
    <n v="2026"/>
    <x v="2"/>
    <n v="8"/>
    <s v="Aug"/>
    <x v="0"/>
    <x v="9"/>
    <x v="0"/>
    <s v="New"/>
    <x v="1"/>
    <s v="Trail Boots"/>
    <n v="1"/>
    <n v="147.11000000000001"/>
    <n v="0.15"/>
    <n v="79.599999999999994"/>
    <n v="125.04350000000001"/>
    <n v="79.599999999999994"/>
    <n v="45.443500000000014"/>
    <n v="0.36342152930780097"/>
    <n v="2026"/>
    <s v="Q3"/>
    <n v="8"/>
    <x v="7"/>
  </r>
  <r>
    <n v="3398"/>
    <d v="2026-08-23T00:00:00"/>
    <n v="2026"/>
    <x v="2"/>
    <n v="8"/>
    <s v="Aug"/>
    <x v="1"/>
    <x v="12"/>
    <x v="0"/>
    <s v="New"/>
    <x v="1"/>
    <s v="Summit Backpack 45L"/>
    <n v="2"/>
    <n v="156.44999999999999"/>
    <n v="0"/>
    <n v="80.13"/>
    <n v="312.89999999999998"/>
    <n v="160.26"/>
    <n v="152.63999999999999"/>
    <n v="0.487823585810163"/>
    <n v="2026"/>
    <s v="Q3"/>
    <n v="8"/>
    <x v="7"/>
  </r>
  <r>
    <n v="4012"/>
    <d v="2026-08-23T00:00:00"/>
    <n v="2026"/>
    <x v="2"/>
    <n v="8"/>
    <s v="Aug"/>
    <x v="1"/>
    <x v="14"/>
    <x v="0"/>
    <s v="New"/>
    <x v="1"/>
    <s v="Trekking Poles"/>
    <n v="2"/>
    <n v="72.97"/>
    <n v="0"/>
    <n v="33.25"/>
    <n v="145.94"/>
    <n v="66.5"/>
    <n v="79.44"/>
    <n v="0.54433328765245992"/>
    <n v="2026"/>
    <s v="Q3"/>
    <n v="8"/>
    <x v="7"/>
  </r>
  <r>
    <n v="4064"/>
    <d v="2026-08-23T00:00:00"/>
    <n v="2026"/>
    <x v="2"/>
    <n v="8"/>
    <s v="Aug"/>
    <x v="3"/>
    <x v="7"/>
    <x v="3"/>
    <s v="Returning"/>
    <x v="4"/>
    <s v="Training Mat"/>
    <n v="2"/>
    <n v="51.63"/>
    <n v="0"/>
    <n v="21.39"/>
    <n v="103.26"/>
    <n v="42.78"/>
    <n v="60.480000000000004"/>
    <n v="0.58570598489250436"/>
    <n v="2026"/>
    <s v="Q3"/>
    <n v="8"/>
    <x v="7"/>
  </r>
  <r>
    <n v="4671"/>
    <d v="2026-08-23T00:00:00"/>
    <n v="2026"/>
    <x v="2"/>
    <n v="8"/>
    <s v="Aug"/>
    <x v="1"/>
    <x v="12"/>
    <x v="1"/>
    <s v="Returning"/>
    <x v="0"/>
    <s v="Cycling Pack 12L"/>
    <n v="8"/>
    <n v="100.06"/>
    <n v="0.05"/>
    <n v="49.39"/>
    <n v="760.45600000000002"/>
    <n v="395.12"/>
    <n v="365.33600000000001"/>
    <n v="0.48041701295012468"/>
    <n v="2026"/>
    <s v="Q3"/>
    <n v="8"/>
    <x v="7"/>
  </r>
  <r>
    <n v="1914"/>
    <d v="2026-08-24T00:00:00"/>
    <n v="2026"/>
    <x v="2"/>
    <n v="8"/>
    <s v="Aug"/>
    <x v="3"/>
    <x v="8"/>
    <x v="2"/>
    <s v="Returning"/>
    <x v="3"/>
    <s v="Portable Camp Stove"/>
    <n v="4"/>
    <n v="83.2"/>
    <n v="0"/>
    <n v="39.99"/>
    <n v="332.8"/>
    <n v="159.96"/>
    <n v="172.84"/>
    <n v="0.5193509615384615"/>
    <n v="2026"/>
    <s v="Q3"/>
    <n v="8"/>
    <x v="7"/>
  </r>
  <r>
    <n v="1973"/>
    <d v="2026-08-24T00:00:00"/>
    <n v="2026"/>
    <x v="2"/>
    <n v="8"/>
    <s v="Aug"/>
    <x v="0"/>
    <x v="0"/>
    <x v="0"/>
    <s v="New"/>
    <x v="4"/>
    <s v="Training Mat"/>
    <n v="3"/>
    <n v="51.29"/>
    <n v="0"/>
    <n v="22.08"/>
    <n v="153.87"/>
    <n v="66.239999999999995"/>
    <n v="87.63000000000001"/>
    <n v="0.56950672645739919"/>
    <n v="2026"/>
    <s v="Q3"/>
    <n v="8"/>
    <x v="7"/>
  </r>
  <r>
    <n v="2564"/>
    <d v="2026-08-24T00:00:00"/>
    <n v="2026"/>
    <x v="2"/>
    <n v="8"/>
    <s v="Aug"/>
    <x v="2"/>
    <x v="3"/>
    <x v="0"/>
    <s v="Returning"/>
    <x v="3"/>
    <s v="Trail Tent 2P"/>
    <n v="1"/>
    <n v="200.2"/>
    <n v="0"/>
    <n v="103.38"/>
    <n v="200.2"/>
    <n v="103.38"/>
    <n v="96.82"/>
    <n v="0.48361638361638359"/>
    <n v="2026"/>
    <s v="Q3"/>
    <n v="8"/>
    <x v="7"/>
  </r>
  <r>
    <n v="2791"/>
    <d v="2026-08-24T00:00:00"/>
    <n v="2026"/>
    <x v="2"/>
    <n v="8"/>
    <s v="Aug"/>
    <x v="0"/>
    <x v="15"/>
    <x v="2"/>
    <s v="Business"/>
    <x v="4"/>
    <s v="Recovery Roller"/>
    <n v="2"/>
    <n v="36.869999999999997"/>
    <n v="0"/>
    <n v="13.71"/>
    <n v="73.739999999999995"/>
    <n v="27.42"/>
    <n v="46.319999999999993"/>
    <n v="0.62815296989422287"/>
    <n v="2026"/>
    <s v="Q3"/>
    <n v="8"/>
    <x v="7"/>
  </r>
  <r>
    <n v="3559"/>
    <d v="2026-08-24T00:00:00"/>
    <n v="2026"/>
    <x v="2"/>
    <n v="8"/>
    <s v="Aug"/>
    <x v="3"/>
    <x v="8"/>
    <x v="0"/>
    <s v="Returning"/>
    <x v="4"/>
    <s v="Recovery Roller"/>
    <n v="1"/>
    <n v="36.28"/>
    <n v="0.1"/>
    <n v="14.16"/>
    <n v="32.652000000000001"/>
    <n v="14.16"/>
    <n v="18.492000000000001"/>
    <n v="0.56633590591694227"/>
    <n v="2026"/>
    <s v="Q3"/>
    <n v="8"/>
    <x v="7"/>
  </r>
  <r>
    <n v="3839"/>
    <d v="2026-08-24T00:00:00"/>
    <n v="2026"/>
    <x v="2"/>
    <n v="8"/>
    <s v="Aug"/>
    <x v="0"/>
    <x v="15"/>
    <x v="3"/>
    <s v="Returning"/>
    <x v="1"/>
    <s v="Hiking Daypack 20L"/>
    <n v="2"/>
    <n v="93.88"/>
    <n v="0.05"/>
    <n v="46.57"/>
    <n v="178.37199999999999"/>
    <n v="93.14"/>
    <n v="85.231999999999985"/>
    <n v="0.47783284371986628"/>
    <n v="2026"/>
    <s v="Q3"/>
    <n v="8"/>
    <x v="7"/>
  </r>
  <r>
    <n v="4133"/>
    <d v="2026-08-24T00:00:00"/>
    <n v="2026"/>
    <x v="2"/>
    <n v="8"/>
    <s v="Aug"/>
    <x v="3"/>
    <x v="4"/>
    <x v="0"/>
    <s v="New"/>
    <x v="3"/>
    <s v="Trail Tent 2P"/>
    <n v="1"/>
    <n v="192.67"/>
    <n v="0.05"/>
    <n v="101.04"/>
    <n v="183.03649999999999"/>
    <n v="101.04"/>
    <n v="81.996499999999983"/>
    <n v="0.44797895501716867"/>
    <n v="2026"/>
    <s v="Q3"/>
    <n v="8"/>
    <x v="7"/>
  </r>
  <r>
    <n v="4765"/>
    <d v="2026-08-24T00:00:00"/>
    <n v="2026"/>
    <x v="2"/>
    <n v="8"/>
    <s v="Aug"/>
    <x v="0"/>
    <x v="15"/>
    <x v="0"/>
    <s v="New"/>
    <x v="0"/>
    <s v="Commuter Helmet"/>
    <n v="1"/>
    <n v="80.099999999999994"/>
    <n v="0.05"/>
    <n v="43.49"/>
    <n v="76.094999999999985"/>
    <n v="43.49"/>
    <n v="32.604999999999983"/>
    <n v="0.42847756094355727"/>
    <n v="2026"/>
    <s v="Q3"/>
    <n v="8"/>
    <x v="7"/>
  </r>
  <r>
    <n v="1868"/>
    <d v="2026-08-25T00:00:00"/>
    <n v="2026"/>
    <x v="2"/>
    <n v="8"/>
    <s v="Aug"/>
    <x v="3"/>
    <x v="8"/>
    <x v="3"/>
    <s v="Returning"/>
    <x v="1"/>
    <s v="Trail Boots"/>
    <n v="1"/>
    <n v="145.02000000000001"/>
    <n v="0"/>
    <n v="78.959999999999994"/>
    <n v="145.02000000000001"/>
    <n v="78.959999999999994"/>
    <n v="66.060000000000016"/>
    <n v="0.4555233760860572"/>
    <n v="2026"/>
    <s v="Q3"/>
    <n v="8"/>
    <x v="7"/>
  </r>
  <r>
    <n v="987"/>
    <d v="2026-08-26T00:00:00"/>
    <n v="2026"/>
    <x v="2"/>
    <n v="8"/>
    <s v="Aug"/>
    <x v="1"/>
    <x v="11"/>
    <x v="3"/>
    <s v="Returning"/>
    <x v="2"/>
    <s v="Insulated Bottle"/>
    <n v="1"/>
    <n v="37"/>
    <n v="0.15"/>
    <n v="13.68"/>
    <n v="31.45"/>
    <n v="13.68"/>
    <n v="17.77"/>
    <n v="0.56502384737678857"/>
    <n v="2026"/>
    <s v="Q3"/>
    <n v="8"/>
    <x v="7"/>
  </r>
  <r>
    <n v="2503"/>
    <d v="2026-08-26T00:00:00"/>
    <n v="2026"/>
    <x v="2"/>
    <n v="8"/>
    <s v="Aug"/>
    <x v="1"/>
    <x v="6"/>
    <x v="0"/>
    <s v="Returning"/>
    <x v="0"/>
    <s v="Trail Bike Light"/>
    <n v="2"/>
    <n v="50.02"/>
    <n v="0"/>
    <n v="21.99"/>
    <n v="100.04"/>
    <n v="43.98"/>
    <n v="56.060000000000009"/>
    <n v="0.56037584966013598"/>
    <n v="2026"/>
    <s v="Q3"/>
    <n v="8"/>
    <x v="7"/>
  </r>
  <r>
    <n v="4928"/>
    <d v="2026-08-26T00:00:00"/>
    <n v="2026"/>
    <x v="2"/>
    <n v="8"/>
    <s v="Aug"/>
    <x v="1"/>
    <x v="11"/>
    <x v="2"/>
    <s v="Returning"/>
    <x v="4"/>
    <s v="Recovery Roller"/>
    <n v="2"/>
    <n v="35.950000000000003"/>
    <n v="0.05"/>
    <n v="13.93"/>
    <n v="68.305000000000007"/>
    <n v="27.86"/>
    <n v="40.445000000000007"/>
    <n v="0.59212356342873884"/>
    <n v="2026"/>
    <s v="Q3"/>
    <n v="8"/>
    <x v="7"/>
  </r>
  <r>
    <n v="852"/>
    <d v="2026-08-27T00:00:00"/>
    <n v="2026"/>
    <x v="2"/>
    <n v="8"/>
    <s v="Aug"/>
    <x v="0"/>
    <x v="9"/>
    <x v="0"/>
    <s v="New"/>
    <x v="2"/>
    <s v="Packing Cube Set"/>
    <n v="3"/>
    <n v="45.84"/>
    <n v="0.15"/>
    <n v="17.899999999999999"/>
    <n v="116.89200000000001"/>
    <n v="53.699999999999996"/>
    <n v="63.192000000000014"/>
    <n v="0.54060158094651478"/>
    <n v="2026"/>
    <s v="Q3"/>
    <n v="8"/>
    <x v="7"/>
  </r>
  <r>
    <n v="2188"/>
    <d v="2026-08-27T00:00:00"/>
    <n v="2026"/>
    <x v="2"/>
    <n v="8"/>
    <s v="Aug"/>
    <x v="1"/>
    <x v="6"/>
    <x v="0"/>
    <s v="New"/>
    <x v="3"/>
    <s v="Portable Camp Stove"/>
    <n v="1"/>
    <n v="83.23"/>
    <n v="0.1"/>
    <n v="40.229999999999997"/>
    <n v="74.907000000000011"/>
    <n v="40.229999999999997"/>
    <n v="34.677000000000014"/>
    <n v="0.46293403820737727"/>
    <n v="2026"/>
    <s v="Q3"/>
    <n v="8"/>
    <x v="7"/>
  </r>
  <r>
    <n v="2574"/>
    <d v="2026-08-27T00:00:00"/>
    <n v="2026"/>
    <x v="2"/>
    <n v="8"/>
    <s v="Aug"/>
    <x v="0"/>
    <x v="9"/>
    <x v="2"/>
    <s v="New"/>
    <x v="0"/>
    <s v="Cycling Pack 12L"/>
    <n v="1"/>
    <n v="104.33"/>
    <n v="0.1"/>
    <n v="49.86"/>
    <n v="93.897000000000006"/>
    <n v="49.86"/>
    <n v="44.037000000000006"/>
    <n v="0.46899261957251032"/>
    <n v="2026"/>
    <s v="Q3"/>
    <n v="8"/>
    <x v="7"/>
  </r>
  <r>
    <n v="2942"/>
    <d v="2026-08-27T00:00:00"/>
    <n v="2026"/>
    <x v="2"/>
    <n v="8"/>
    <s v="Aug"/>
    <x v="1"/>
    <x v="6"/>
    <x v="0"/>
    <s v="New"/>
    <x v="1"/>
    <s v="Summit Backpack 45L"/>
    <n v="1"/>
    <n v="156.94999999999999"/>
    <n v="0"/>
    <n v="80.41"/>
    <n v="156.94999999999999"/>
    <n v="80.41"/>
    <n v="76.539999999999992"/>
    <n v="0.48767123287671232"/>
    <n v="2026"/>
    <s v="Q3"/>
    <n v="8"/>
    <x v="7"/>
  </r>
  <r>
    <n v="3211"/>
    <d v="2026-08-27T00:00:00"/>
    <n v="2026"/>
    <x v="2"/>
    <n v="8"/>
    <s v="Aug"/>
    <x v="1"/>
    <x v="14"/>
    <x v="2"/>
    <s v="Business"/>
    <x v="0"/>
    <s v="Compact Repair Kit"/>
    <n v="3"/>
    <n v="41.33"/>
    <n v="0.05"/>
    <n v="17"/>
    <n v="117.79049999999999"/>
    <n v="51"/>
    <n v="66.790499999999994"/>
    <n v="0.56702790123142355"/>
    <n v="2026"/>
    <s v="Q3"/>
    <n v="8"/>
    <x v="7"/>
  </r>
  <r>
    <n v="3306"/>
    <d v="2026-08-27T00:00:00"/>
    <n v="2026"/>
    <x v="2"/>
    <n v="8"/>
    <s v="Aug"/>
    <x v="0"/>
    <x v="15"/>
    <x v="0"/>
    <s v="Business"/>
    <x v="2"/>
    <s v="Insulated Bottle"/>
    <n v="1"/>
    <n v="35.590000000000003"/>
    <n v="0"/>
    <n v="13.66"/>
    <n v="35.590000000000003"/>
    <n v="13.66"/>
    <n v="21.930000000000003"/>
    <n v="0.61618432143860635"/>
    <n v="2026"/>
    <s v="Q3"/>
    <n v="8"/>
    <x v="7"/>
  </r>
  <r>
    <n v="3837"/>
    <d v="2026-08-27T00:00:00"/>
    <n v="2026"/>
    <x v="2"/>
    <n v="8"/>
    <s v="Aug"/>
    <x v="3"/>
    <x v="8"/>
    <x v="0"/>
    <s v="Returning"/>
    <x v="3"/>
    <s v="Alpine Tent 4P"/>
    <n v="2"/>
    <n v="335.87"/>
    <n v="0.1"/>
    <n v="196.54"/>
    <n v="604.56600000000003"/>
    <n v="393.08"/>
    <n v="211.48600000000005"/>
    <n v="0.34981457773014035"/>
    <n v="2026"/>
    <s v="Q3"/>
    <n v="8"/>
    <x v="7"/>
  </r>
  <r>
    <n v="4169"/>
    <d v="2026-08-27T00:00:00"/>
    <n v="2026"/>
    <x v="2"/>
    <n v="8"/>
    <s v="Aug"/>
    <x v="3"/>
    <x v="13"/>
    <x v="0"/>
    <s v="New"/>
    <x v="4"/>
    <s v="Training Mat"/>
    <n v="1"/>
    <n v="50.7"/>
    <n v="0.05"/>
    <n v="21.65"/>
    <n v="48.164999999999999"/>
    <n v="21.65"/>
    <n v="26.515000000000001"/>
    <n v="0.55050347762898377"/>
    <n v="2026"/>
    <s v="Q3"/>
    <n v="8"/>
    <x v="7"/>
  </r>
  <r>
    <n v="4452"/>
    <d v="2026-08-27T00:00:00"/>
    <n v="2026"/>
    <x v="2"/>
    <n v="8"/>
    <s v="Aug"/>
    <x v="2"/>
    <x v="2"/>
    <x v="3"/>
    <s v="New"/>
    <x v="1"/>
    <s v="Summit Backpack 45L"/>
    <n v="3"/>
    <n v="152.76"/>
    <n v="0.1"/>
    <n v="77.36"/>
    <n v="412.452"/>
    <n v="232.07999999999998"/>
    <n v="180.37200000000001"/>
    <n v="0.43731634226528182"/>
    <n v="2026"/>
    <s v="Q3"/>
    <n v="8"/>
    <x v="7"/>
  </r>
  <r>
    <n v="4740"/>
    <d v="2026-08-27T00:00:00"/>
    <n v="2026"/>
    <x v="2"/>
    <n v="8"/>
    <s v="Aug"/>
    <x v="0"/>
    <x v="15"/>
    <x v="1"/>
    <s v="Returning"/>
    <x v="1"/>
    <s v="Trekking Poles"/>
    <n v="5"/>
    <n v="72.78"/>
    <n v="0.1"/>
    <n v="33.25"/>
    <n v="327.51"/>
    <n v="166.25"/>
    <n v="161.26"/>
    <n v="0.49238191200268694"/>
    <n v="2026"/>
    <s v="Q3"/>
    <n v="8"/>
    <x v="7"/>
  </r>
  <r>
    <n v="5000"/>
    <d v="2026-08-27T00:00:00"/>
    <n v="2026"/>
    <x v="2"/>
    <n v="8"/>
    <s v="Aug"/>
    <x v="1"/>
    <x v="12"/>
    <x v="3"/>
    <s v="New"/>
    <x v="2"/>
    <s v="Insulated Bottle"/>
    <n v="2"/>
    <n v="37"/>
    <n v="0"/>
    <n v="13.83"/>
    <n v="74"/>
    <n v="27.66"/>
    <n v="46.34"/>
    <n v="0.62621621621621626"/>
    <n v="2026"/>
    <s v="Q3"/>
    <n v="8"/>
    <x v="7"/>
  </r>
  <r>
    <n v="5058"/>
    <d v="2026-08-27T00:00:00"/>
    <n v="2026"/>
    <x v="2"/>
    <n v="8"/>
    <s v="Aug"/>
    <x v="1"/>
    <x v="11"/>
    <x v="1"/>
    <s v="Business"/>
    <x v="0"/>
    <s v="Compact Repair Kit"/>
    <n v="6"/>
    <n v="41.33"/>
    <n v="0.2"/>
    <n v="17.02"/>
    <n v="198.38400000000001"/>
    <n v="102.12"/>
    <n v="96.26400000000001"/>
    <n v="0.48524074522138883"/>
    <n v="2026"/>
    <s v="Q3"/>
    <n v="8"/>
    <x v="7"/>
  </r>
  <r>
    <n v="496"/>
    <d v="2026-08-28T00:00:00"/>
    <n v="2026"/>
    <x v="2"/>
    <n v="8"/>
    <s v="Aug"/>
    <x v="0"/>
    <x v="15"/>
    <x v="2"/>
    <s v="Returning"/>
    <x v="4"/>
    <s v="Recovery Roller"/>
    <n v="1"/>
    <n v="37.020000000000003"/>
    <n v="0"/>
    <n v="13.64"/>
    <n v="37.020000000000003"/>
    <n v="13.64"/>
    <n v="23.380000000000003"/>
    <n v="0.63155051323608857"/>
    <n v="2026"/>
    <s v="Q3"/>
    <n v="8"/>
    <x v="7"/>
  </r>
  <r>
    <n v="1343"/>
    <d v="2026-08-28T00:00:00"/>
    <n v="2026"/>
    <x v="2"/>
    <n v="8"/>
    <s v="Aug"/>
    <x v="3"/>
    <x v="8"/>
    <x v="0"/>
    <s v="New"/>
    <x v="3"/>
    <s v="Portable Camp Stove"/>
    <n v="1"/>
    <n v="81.06"/>
    <n v="0"/>
    <n v="38.43"/>
    <n v="81.06"/>
    <n v="38.43"/>
    <n v="42.63"/>
    <n v="0.52590673575129532"/>
    <n v="2026"/>
    <s v="Q3"/>
    <n v="8"/>
    <x v="7"/>
  </r>
  <r>
    <n v="1455"/>
    <d v="2026-08-28T00:00:00"/>
    <n v="2026"/>
    <x v="2"/>
    <n v="8"/>
    <s v="Aug"/>
    <x v="2"/>
    <x v="2"/>
    <x v="0"/>
    <s v="New"/>
    <x v="0"/>
    <s v="Trail Bike Light"/>
    <n v="2"/>
    <n v="51.91"/>
    <n v="0"/>
    <n v="21.94"/>
    <n v="103.82"/>
    <n v="43.88"/>
    <n v="59.939999999999991"/>
    <n v="0.57734540550953573"/>
    <n v="2026"/>
    <s v="Q3"/>
    <n v="8"/>
    <x v="7"/>
  </r>
  <r>
    <n v="1632"/>
    <d v="2026-08-28T00:00:00"/>
    <n v="2026"/>
    <x v="2"/>
    <n v="8"/>
    <s v="Aug"/>
    <x v="3"/>
    <x v="7"/>
    <x v="3"/>
    <s v="New"/>
    <x v="2"/>
    <s v="Insulated Bottle"/>
    <n v="1"/>
    <n v="35.700000000000003"/>
    <n v="0.05"/>
    <n v="13.45"/>
    <n v="33.914999999999999"/>
    <n v="13.45"/>
    <n v="20.465"/>
    <n v="0.60342031549461894"/>
    <n v="2026"/>
    <s v="Q3"/>
    <n v="8"/>
    <x v="7"/>
  </r>
  <r>
    <n v="1817"/>
    <d v="2026-08-28T00:00:00"/>
    <n v="2026"/>
    <x v="2"/>
    <n v="8"/>
    <s v="Aug"/>
    <x v="0"/>
    <x v="9"/>
    <x v="2"/>
    <s v="New"/>
    <x v="4"/>
    <s v="Recovery Roller"/>
    <n v="1"/>
    <n v="36.590000000000003"/>
    <n v="0.05"/>
    <n v="14.15"/>
    <n v="34.7605"/>
    <n v="14.15"/>
    <n v="20.610500000000002"/>
    <n v="0.59292875534011313"/>
    <n v="2026"/>
    <s v="Q3"/>
    <n v="8"/>
    <x v="7"/>
  </r>
  <r>
    <n v="2993"/>
    <d v="2026-08-28T00:00:00"/>
    <n v="2026"/>
    <x v="2"/>
    <n v="8"/>
    <s v="Aug"/>
    <x v="1"/>
    <x v="12"/>
    <x v="1"/>
    <s v="Business"/>
    <x v="2"/>
    <s v="Insulated Bottle"/>
    <n v="3"/>
    <n v="35.520000000000003"/>
    <n v="0.1"/>
    <n v="13.78"/>
    <n v="95.904000000000011"/>
    <n v="41.339999999999996"/>
    <n v="54.564000000000014"/>
    <n v="0.56894394394394399"/>
    <n v="2026"/>
    <s v="Q3"/>
    <n v="8"/>
    <x v="7"/>
  </r>
  <r>
    <n v="4676"/>
    <d v="2026-08-28T00:00:00"/>
    <n v="2026"/>
    <x v="2"/>
    <n v="8"/>
    <s v="Aug"/>
    <x v="3"/>
    <x v="13"/>
    <x v="2"/>
    <s v="New"/>
    <x v="0"/>
    <s v="Commuter Helmet"/>
    <n v="2"/>
    <n v="81.88"/>
    <n v="0.1"/>
    <n v="42.87"/>
    <n v="147.38399999999999"/>
    <n v="85.74"/>
    <n v="61.643999999999991"/>
    <n v="0.41825435596808336"/>
    <n v="2026"/>
    <s v="Q3"/>
    <n v="8"/>
    <x v="7"/>
  </r>
  <r>
    <n v="5105"/>
    <d v="2026-08-28T00:00:00"/>
    <n v="2026"/>
    <x v="2"/>
    <n v="8"/>
    <s v="Aug"/>
    <x v="3"/>
    <x v="7"/>
    <x v="0"/>
    <s v="Business"/>
    <x v="2"/>
    <s v="Packing Cube Set"/>
    <n v="4"/>
    <n v="46.54"/>
    <n v="0"/>
    <n v="18.86"/>
    <n v="186.16"/>
    <n v="75.44"/>
    <n v="110.72"/>
    <n v="0.5947571981091534"/>
    <n v="2026"/>
    <s v="Q3"/>
    <n v="8"/>
    <x v="7"/>
  </r>
  <r>
    <n v="223"/>
    <d v="2026-08-29T00:00:00"/>
    <n v="2026"/>
    <x v="2"/>
    <n v="8"/>
    <s v="Aug"/>
    <x v="2"/>
    <x v="2"/>
    <x v="2"/>
    <s v="Returning"/>
    <x v="4"/>
    <s v="Training Mat"/>
    <n v="1"/>
    <n v="49.79"/>
    <n v="0"/>
    <n v="21.43"/>
    <n v="49.79"/>
    <n v="21.43"/>
    <n v="28.36"/>
    <n v="0.56959228760795344"/>
    <n v="2026"/>
    <s v="Q3"/>
    <n v="8"/>
    <x v="7"/>
  </r>
  <r>
    <n v="1023"/>
    <d v="2026-08-29T00:00:00"/>
    <n v="2026"/>
    <x v="2"/>
    <n v="8"/>
    <s v="Aug"/>
    <x v="2"/>
    <x v="3"/>
    <x v="0"/>
    <s v="New"/>
    <x v="1"/>
    <s v="Hiking Daypack 20L"/>
    <n v="6"/>
    <n v="90.19"/>
    <n v="0"/>
    <n v="45.61"/>
    <n v="541.14"/>
    <n v="273.65999999999997"/>
    <n v="267.48"/>
    <n v="0.4942898325756736"/>
    <n v="2026"/>
    <s v="Q3"/>
    <n v="8"/>
    <x v="7"/>
  </r>
  <r>
    <n v="1694"/>
    <d v="2026-08-29T00:00:00"/>
    <n v="2026"/>
    <x v="2"/>
    <n v="8"/>
    <s v="Aug"/>
    <x v="1"/>
    <x v="12"/>
    <x v="0"/>
    <s v="New"/>
    <x v="1"/>
    <s v="Trekking Poles"/>
    <n v="1"/>
    <n v="70.38"/>
    <n v="0.15"/>
    <n v="32.64"/>
    <n v="59.822999999999993"/>
    <n v="32.64"/>
    <n v="27.182999999999993"/>
    <n v="0.45439045183290699"/>
    <n v="2026"/>
    <s v="Q3"/>
    <n v="8"/>
    <x v="7"/>
  </r>
  <r>
    <n v="2006"/>
    <d v="2026-08-29T00:00:00"/>
    <n v="2026"/>
    <x v="2"/>
    <n v="8"/>
    <s v="Aug"/>
    <x v="3"/>
    <x v="13"/>
    <x v="0"/>
    <s v="New"/>
    <x v="2"/>
    <s v="Packing Cube Set"/>
    <n v="1"/>
    <n v="46.43"/>
    <n v="0"/>
    <n v="18.2"/>
    <n v="46.43"/>
    <n v="18.2"/>
    <n v="28.23"/>
    <n v="0.60801206116734874"/>
    <n v="2026"/>
    <s v="Q3"/>
    <n v="8"/>
    <x v="7"/>
  </r>
  <r>
    <n v="3026"/>
    <d v="2026-08-29T00:00:00"/>
    <n v="2026"/>
    <x v="2"/>
    <n v="8"/>
    <s v="Aug"/>
    <x v="0"/>
    <x v="0"/>
    <x v="0"/>
    <s v="New"/>
    <x v="3"/>
    <s v="Trail Tent 2P"/>
    <n v="1"/>
    <n v="194.75"/>
    <n v="0.05"/>
    <n v="105.94"/>
    <n v="185.01249999999999"/>
    <n v="105.94"/>
    <n v="79.072499999999991"/>
    <n v="0.42739004121343149"/>
    <n v="2026"/>
    <s v="Q3"/>
    <n v="8"/>
    <x v="7"/>
  </r>
  <r>
    <n v="3057"/>
    <d v="2026-08-29T00:00:00"/>
    <n v="2026"/>
    <x v="2"/>
    <n v="8"/>
    <s v="Aug"/>
    <x v="1"/>
    <x v="14"/>
    <x v="2"/>
    <s v="Returning"/>
    <x v="1"/>
    <s v="Trail Boots"/>
    <n v="2"/>
    <n v="142.16"/>
    <n v="0"/>
    <n v="79.36"/>
    <n v="284.32"/>
    <n v="158.72"/>
    <n v="125.6"/>
    <n v="0.44175576814856499"/>
    <n v="2026"/>
    <s v="Q3"/>
    <n v="8"/>
    <x v="7"/>
  </r>
  <r>
    <n v="3112"/>
    <d v="2026-08-29T00:00:00"/>
    <n v="2026"/>
    <x v="2"/>
    <n v="8"/>
    <s v="Aug"/>
    <x v="3"/>
    <x v="8"/>
    <x v="0"/>
    <s v="Business"/>
    <x v="2"/>
    <s v="Packing Cube Set"/>
    <n v="2"/>
    <n v="47.69"/>
    <n v="0.05"/>
    <n v="18.8"/>
    <n v="90.61099999999999"/>
    <n v="37.6"/>
    <n v="53.010999999999989"/>
    <n v="0.58503934400900548"/>
    <n v="2026"/>
    <s v="Q3"/>
    <n v="8"/>
    <x v="7"/>
  </r>
  <r>
    <n v="3137"/>
    <d v="2026-08-29T00:00:00"/>
    <n v="2026"/>
    <x v="2"/>
    <n v="8"/>
    <s v="Aug"/>
    <x v="2"/>
    <x v="5"/>
    <x v="2"/>
    <s v="New"/>
    <x v="2"/>
    <s v="Travel Backpack 35L"/>
    <n v="3"/>
    <n v="164.51"/>
    <n v="0"/>
    <n v="86.76"/>
    <n v="493.53"/>
    <n v="260.28000000000003"/>
    <n v="233.24999999999994"/>
    <n v="0.47261564646526039"/>
    <n v="2026"/>
    <s v="Q3"/>
    <n v="8"/>
    <x v="7"/>
  </r>
  <r>
    <n v="3983"/>
    <d v="2026-08-29T00:00:00"/>
    <n v="2026"/>
    <x v="2"/>
    <n v="8"/>
    <s v="Aug"/>
    <x v="2"/>
    <x v="2"/>
    <x v="3"/>
    <s v="Business"/>
    <x v="3"/>
    <s v="Trail Tent 2P"/>
    <n v="2"/>
    <n v="194.71"/>
    <n v="0.1"/>
    <n v="105.57"/>
    <n v="350.47800000000001"/>
    <n v="211.14"/>
    <n v="139.33800000000002"/>
    <n v="0.39756561039494637"/>
    <n v="2026"/>
    <s v="Q3"/>
    <n v="8"/>
    <x v="7"/>
  </r>
  <r>
    <n v="4016"/>
    <d v="2026-08-29T00:00:00"/>
    <n v="2026"/>
    <x v="2"/>
    <n v="8"/>
    <s v="Aug"/>
    <x v="3"/>
    <x v="13"/>
    <x v="1"/>
    <s v="Business"/>
    <x v="1"/>
    <s v="Trail Boots"/>
    <n v="5"/>
    <n v="145.24"/>
    <n v="0.15"/>
    <n v="77.69"/>
    <n v="617.27"/>
    <n v="388.45"/>
    <n v="228.82"/>
    <n v="0.37069677774717708"/>
    <n v="2026"/>
    <s v="Q3"/>
    <n v="8"/>
    <x v="7"/>
  </r>
  <r>
    <n v="4340"/>
    <d v="2026-08-29T00:00:00"/>
    <n v="2026"/>
    <x v="2"/>
    <n v="8"/>
    <s v="Aug"/>
    <x v="3"/>
    <x v="8"/>
    <x v="0"/>
    <s v="New"/>
    <x v="2"/>
    <s v="Insulated Bottle"/>
    <n v="2"/>
    <n v="35.6"/>
    <n v="0.15"/>
    <n v="13.67"/>
    <n v="60.52"/>
    <n v="27.34"/>
    <n v="33.180000000000007"/>
    <n v="0.54824851288830145"/>
    <n v="2026"/>
    <s v="Q3"/>
    <n v="8"/>
    <x v="7"/>
  </r>
  <r>
    <n v="4640"/>
    <d v="2026-08-29T00:00:00"/>
    <n v="2026"/>
    <x v="2"/>
    <n v="8"/>
    <s v="Aug"/>
    <x v="0"/>
    <x v="15"/>
    <x v="0"/>
    <s v="New"/>
    <x v="4"/>
    <s v="Resistance Band Set"/>
    <n v="2"/>
    <n v="41.05"/>
    <n v="0.05"/>
    <n v="14.47"/>
    <n v="77.99499999999999"/>
    <n v="28.94"/>
    <n v="49.054999999999993"/>
    <n v="0.62895057375472785"/>
    <n v="2026"/>
    <s v="Q3"/>
    <n v="8"/>
    <x v="7"/>
  </r>
  <r>
    <n v="4733"/>
    <d v="2026-08-29T00:00:00"/>
    <n v="2026"/>
    <x v="2"/>
    <n v="8"/>
    <s v="Aug"/>
    <x v="2"/>
    <x v="2"/>
    <x v="0"/>
    <s v="New"/>
    <x v="1"/>
    <s v="Summit Backpack 45L"/>
    <n v="2"/>
    <n v="153.63999999999999"/>
    <n v="0.05"/>
    <n v="77.709999999999994"/>
    <n v="291.91599999999994"/>
    <n v="155.41999999999999"/>
    <n v="136.49599999999995"/>
    <n v="0.46758656599843784"/>
    <n v="2026"/>
    <s v="Q3"/>
    <n v="8"/>
    <x v="7"/>
  </r>
  <r>
    <n v="4827"/>
    <d v="2026-08-29T00:00:00"/>
    <n v="2026"/>
    <x v="2"/>
    <n v="8"/>
    <s v="Aug"/>
    <x v="2"/>
    <x v="2"/>
    <x v="0"/>
    <s v="Returning"/>
    <x v="2"/>
    <s v="Insulated Bottle"/>
    <n v="5"/>
    <n v="36.700000000000003"/>
    <n v="0"/>
    <n v="13.45"/>
    <n v="183.5"/>
    <n v="67.25"/>
    <n v="116.25"/>
    <n v="0.63351498637602177"/>
    <n v="2026"/>
    <s v="Q3"/>
    <n v="8"/>
    <x v="7"/>
  </r>
  <r>
    <n v="5180"/>
    <d v="2026-08-29T00:00:00"/>
    <n v="2026"/>
    <x v="2"/>
    <n v="8"/>
    <s v="Aug"/>
    <x v="0"/>
    <x v="15"/>
    <x v="1"/>
    <s v="Business"/>
    <x v="3"/>
    <s v="Compact Sleeping Bag"/>
    <n v="8"/>
    <n v="124"/>
    <n v="0.1"/>
    <n v="61.85"/>
    <n v="892.80000000000007"/>
    <n v="494.8"/>
    <n v="398.00000000000006"/>
    <n v="0.44578853046594985"/>
    <n v="2026"/>
    <s v="Q3"/>
    <n v="8"/>
    <x v="7"/>
  </r>
  <r>
    <n v="121"/>
    <d v="2026-08-30T00:00:00"/>
    <n v="2026"/>
    <x v="2"/>
    <n v="8"/>
    <s v="Aug"/>
    <x v="1"/>
    <x v="1"/>
    <x v="3"/>
    <s v="New"/>
    <x v="0"/>
    <s v="Commuter Helmet"/>
    <n v="1"/>
    <n v="81.23"/>
    <n v="0.1"/>
    <n v="42.65"/>
    <n v="73.106999999999999"/>
    <n v="42.65"/>
    <n v="30.457000000000001"/>
    <n v="0.41660853269864723"/>
    <n v="2026"/>
    <s v="Q3"/>
    <n v="8"/>
    <x v="7"/>
  </r>
  <r>
    <n v="618"/>
    <d v="2026-08-30T00:00:00"/>
    <n v="2026"/>
    <x v="2"/>
    <n v="8"/>
    <s v="Aug"/>
    <x v="1"/>
    <x v="12"/>
    <x v="0"/>
    <s v="Business"/>
    <x v="0"/>
    <s v="Compact Repair Kit"/>
    <n v="2"/>
    <n v="41.06"/>
    <n v="0.05"/>
    <n v="16.559999999999999"/>
    <n v="78.013999999999996"/>
    <n v="33.119999999999997"/>
    <n v="44.893999999999998"/>
    <n v="0.5754608147255621"/>
    <n v="2026"/>
    <s v="Q3"/>
    <n v="8"/>
    <x v="7"/>
  </r>
  <r>
    <n v="2860"/>
    <d v="2026-08-30T00:00:00"/>
    <n v="2026"/>
    <x v="2"/>
    <n v="8"/>
    <s v="Aug"/>
    <x v="3"/>
    <x v="7"/>
    <x v="3"/>
    <s v="Returning"/>
    <x v="1"/>
    <s v="Trail Boots"/>
    <n v="1"/>
    <n v="143.49"/>
    <n v="0.1"/>
    <n v="80.72"/>
    <n v="129.14100000000002"/>
    <n v="80.72"/>
    <n v="48.421000000000021"/>
    <n v="0.3749467636149636"/>
    <n v="2026"/>
    <s v="Q3"/>
    <n v="8"/>
    <x v="7"/>
  </r>
  <r>
    <n v="3768"/>
    <d v="2026-08-30T00:00:00"/>
    <n v="2026"/>
    <x v="2"/>
    <n v="8"/>
    <s v="Aug"/>
    <x v="2"/>
    <x v="3"/>
    <x v="2"/>
    <s v="New"/>
    <x v="1"/>
    <s v="Trail Boots"/>
    <n v="1"/>
    <n v="143.38"/>
    <n v="0"/>
    <n v="78.37"/>
    <n v="143.38"/>
    <n v="78.37"/>
    <n v="65.009999999999991"/>
    <n v="0.45341051750592826"/>
    <n v="2026"/>
    <s v="Q3"/>
    <n v="8"/>
    <x v="7"/>
  </r>
  <r>
    <n v="3987"/>
    <d v="2026-08-30T00:00:00"/>
    <n v="2026"/>
    <x v="2"/>
    <n v="8"/>
    <s v="Aug"/>
    <x v="1"/>
    <x v="12"/>
    <x v="3"/>
    <s v="Business"/>
    <x v="1"/>
    <s v="Trail Boots"/>
    <n v="1"/>
    <n v="144.54"/>
    <n v="0"/>
    <n v="78.77"/>
    <n v="144.54"/>
    <n v="78.77"/>
    <n v="65.77"/>
    <n v="0.45502974955029751"/>
    <n v="2026"/>
    <s v="Q3"/>
    <n v="8"/>
    <x v="7"/>
  </r>
  <r>
    <n v="4990"/>
    <d v="2026-08-30T00:00:00"/>
    <n v="2026"/>
    <x v="2"/>
    <n v="8"/>
    <s v="Aug"/>
    <x v="3"/>
    <x v="8"/>
    <x v="3"/>
    <s v="Returning"/>
    <x v="4"/>
    <s v="Resistance Band Set"/>
    <n v="1"/>
    <n v="40.92"/>
    <n v="0.1"/>
    <n v="14.94"/>
    <n v="36.828000000000003"/>
    <n v="14.94"/>
    <n v="21.888000000000005"/>
    <n v="0.59433040078201382"/>
    <n v="2026"/>
    <s v="Q3"/>
    <n v="8"/>
    <x v="7"/>
  </r>
  <r>
    <n v="348"/>
    <d v="2026-08-31T00:00:00"/>
    <n v="2026"/>
    <x v="2"/>
    <n v="8"/>
    <s v="Aug"/>
    <x v="1"/>
    <x v="12"/>
    <x v="1"/>
    <s v="Business"/>
    <x v="1"/>
    <s v="Summit Backpack 45L"/>
    <n v="5"/>
    <n v="151.21"/>
    <n v="0.15"/>
    <n v="77.12"/>
    <n v="642.64250000000004"/>
    <n v="385.6"/>
    <n v="257.04250000000002"/>
    <n v="0.39997743691087967"/>
    <n v="2026"/>
    <s v="Q3"/>
    <n v="8"/>
    <x v="7"/>
  </r>
  <r>
    <n v="1642"/>
    <d v="2026-08-31T00:00:00"/>
    <n v="2026"/>
    <x v="2"/>
    <n v="8"/>
    <s v="Aug"/>
    <x v="3"/>
    <x v="8"/>
    <x v="3"/>
    <s v="New"/>
    <x v="4"/>
    <s v="Resistance Band Set"/>
    <n v="1"/>
    <n v="40.770000000000003"/>
    <n v="0"/>
    <n v="15.13"/>
    <n v="40.770000000000003"/>
    <n v="15.13"/>
    <n v="25.64"/>
    <n v="0.62889379445670834"/>
    <n v="2026"/>
    <s v="Q3"/>
    <n v="8"/>
    <x v="7"/>
  </r>
  <r>
    <n v="2146"/>
    <d v="2026-08-31T00:00:00"/>
    <n v="2026"/>
    <x v="2"/>
    <n v="8"/>
    <s v="Aug"/>
    <x v="0"/>
    <x v="0"/>
    <x v="3"/>
    <s v="New"/>
    <x v="4"/>
    <s v="Recovery Roller"/>
    <n v="1"/>
    <n v="35.47"/>
    <n v="0.05"/>
    <n v="14.1"/>
    <n v="33.6965"/>
    <n v="14.1"/>
    <n v="19.596499999999999"/>
    <n v="0.58155891561438122"/>
    <n v="2026"/>
    <s v="Q3"/>
    <n v="8"/>
    <x v="7"/>
  </r>
  <r>
    <n v="2629"/>
    <d v="2026-08-31T00:00:00"/>
    <n v="2026"/>
    <x v="2"/>
    <n v="8"/>
    <s v="Aug"/>
    <x v="3"/>
    <x v="8"/>
    <x v="0"/>
    <s v="Returning"/>
    <x v="0"/>
    <s v="Commuter Helmet"/>
    <n v="1"/>
    <n v="81.72"/>
    <n v="0"/>
    <n v="42.38"/>
    <n v="81.72"/>
    <n v="42.38"/>
    <n v="39.339999999999996"/>
    <n v="0.48139990210474787"/>
    <n v="2026"/>
    <s v="Q3"/>
    <n v="8"/>
    <x v="7"/>
  </r>
  <r>
    <n v="2870"/>
    <d v="2026-08-31T00:00:00"/>
    <n v="2026"/>
    <x v="2"/>
    <n v="8"/>
    <s v="Aug"/>
    <x v="3"/>
    <x v="7"/>
    <x v="0"/>
    <s v="New"/>
    <x v="2"/>
    <s v="Packing Cube Set"/>
    <n v="1"/>
    <n v="45.84"/>
    <n v="0"/>
    <n v="17.84"/>
    <n v="45.84"/>
    <n v="17.84"/>
    <n v="28.000000000000004"/>
    <n v="0.61082024432809778"/>
    <n v="2026"/>
    <s v="Q3"/>
    <n v="8"/>
    <x v="7"/>
  </r>
  <r>
    <n v="2975"/>
    <d v="2026-08-31T00:00:00"/>
    <n v="2026"/>
    <x v="2"/>
    <n v="8"/>
    <s v="Aug"/>
    <x v="1"/>
    <x v="12"/>
    <x v="0"/>
    <s v="New"/>
    <x v="2"/>
    <s v="Packing Cube Set"/>
    <n v="1"/>
    <n v="46.59"/>
    <n v="0"/>
    <n v="18.47"/>
    <n v="46.59"/>
    <n v="18.47"/>
    <n v="28.120000000000005"/>
    <n v="0.60356299635114841"/>
    <n v="2026"/>
    <s v="Q3"/>
    <n v="8"/>
    <x v="7"/>
  </r>
  <r>
    <n v="3163"/>
    <d v="2026-08-31T00:00:00"/>
    <n v="2026"/>
    <x v="2"/>
    <n v="8"/>
    <s v="Aug"/>
    <x v="0"/>
    <x v="15"/>
    <x v="2"/>
    <s v="Business"/>
    <x v="1"/>
    <s v="Trekking Poles"/>
    <n v="1"/>
    <n v="69.959999999999994"/>
    <n v="0"/>
    <n v="32.340000000000003"/>
    <n v="69.959999999999994"/>
    <n v="32.340000000000003"/>
    <n v="37.61999999999999"/>
    <n v="0.53773584905660365"/>
    <n v="2026"/>
    <s v="Q3"/>
    <n v="8"/>
    <x v="7"/>
  </r>
  <r>
    <n v="94"/>
    <d v="2026-09-01T00:00:00"/>
    <n v="2026"/>
    <x v="2"/>
    <n v="9"/>
    <s v="Sep"/>
    <x v="1"/>
    <x v="6"/>
    <x v="2"/>
    <s v="Returning"/>
    <x v="0"/>
    <s v="Trail Bike Light"/>
    <n v="5"/>
    <n v="50.76"/>
    <n v="0"/>
    <n v="22.89"/>
    <n v="253.79999999999998"/>
    <n v="114.45"/>
    <n v="139.34999999999997"/>
    <n v="0.54905437352245856"/>
    <n v="2026"/>
    <s v="Q3"/>
    <n v="9"/>
    <x v="8"/>
  </r>
  <r>
    <n v="271"/>
    <d v="2026-09-01T00:00:00"/>
    <n v="2026"/>
    <x v="2"/>
    <n v="9"/>
    <s v="Sep"/>
    <x v="1"/>
    <x v="12"/>
    <x v="3"/>
    <s v="Returning"/>
    <x v="1"/>
    <s v="Hiking Daypack 20L"/>
    <n v="1"/>
    <n v="94.29"/>
    <n v="0.1"/>
    <n v="45.12"/>
    <n v="84.861000000000004"/>
    <n v="45.12"/>
    <n v="39.741000000000007"/>
    <n v="0.46830699614663984"/>
    <n v="2026"/>
    <s v="Q3"/>
    <n v="9"/>
    <x v="8"/>
  </r>
  <r>
    <n v="1481"/>
    <d v="2026-09-01T00:00:00"/>
    <n v="2026"/>
    <x v="2"/>
    <n v="9"/>
    <s v="Sep"/>
    <x v="1"/>
    <x v="12"/>
    <x v="1"/>
    <s v="Business"/>
    <x v="0"/>
    <s v="Commuter Helmet"/>
    <n v="6"/>
    <n v="81.430000000000007"/>
    <n v="0.05"/>
    <n v="42.24"/>
    <n v="464.15100000000001"/>
    <n v="253.44"/>
    <n v="210.71100000000001"/>
    <n v="0.45397079829624415"/>
    <n v="2026"/>
    <s v="Q3"/>
    <n v="9"/>
    <x v="8"/>
  </r>
  <r>
    <n v="1663"/>
    <d v="2026-09-01T00:00:00"/>
    <n v="2026"/>
    <x v="2"/>
    <n v="9"/>
    <s v="Sep"/>
    <x v="2"/>
    <x v="5"/>
    <x v="0"/>
    <s v="Returning"/>
    <x v="2"/>
    <s v="Packing Cube Set"/>
    <n v="1"/>
    <n v="45.54"/>
    <n v="0.1"/>
    <n v="18.440000000000001"/>
    <n v="40.985999999999997"/>
    <n v="18.440000000000001"/>
    <n v="22.545999999999996"/>
    <n v="0.5500902747279558"/>
    <n v="2026"/>
    <s v="Q3"/>
    <n v="9"/>
    <x v="8"/>
  </r>
  <r>
    <n v="2866"/>
    <d v="2026-09-01T00:00:00"/>
    <n v="2026"/>
    <x v="2"/>
    <n v="9"/>
    <s v="Sep"/>
    <x v="0"/>
    <x v="15"/>
    <x v="3"/>
    <s v="Returning"/>
    <x v="1"/>
    <s v="Summit Backpack 45L"/>
    <n v="2"/>
    <n v="156.63999999999999"/>
    <n v="0.1"/>
    <n v="80.09"/>
    <n v="281.952"/>
    <n v="160.18"/>
    <n v="121.77199999999999"/>
    <n v="0.43188911587787987"/>
    <n v="2026"/>
    <s v="Q3"/>
    <n v="9"/>
    <x v="8"/>
  </r>
  <r>
    <n v="3288"/>
    <d v="2026-09-01T00:00:00"/>
    <n v="2026"/>
    <x v="2"/>
    <n v="9"/>
    <s v="Sep"/>
    <x v="3"/>
    <x v="7"/>
    <x v="3"/>
    <s v="Business"/>
    <x v="1"/>
    <s v="Trekking Poles"/>
    <n v="1"/>
    <n v="72.81"/>
    <n v="0"/>
    <n v="32.299999999999997"/>
    <n v="72.81"/>
    <n v="32.299999999999997"/>
    <n v="40.510000000000005"/>
    <n v="0.55637961818431536"/>
    <n v="2026"/>
    <s v="Q3"/>
    <n v="9"/>
    <x v="8"/>
  </r>
  <r>
    <n v="3426"/>
    <d v="2026-09-01T00:00:00"/>
    <n v="2026"/>
    <x v="2"/>
    <n v="9"/>
    <s v="Sep"/>
    <x v="1"/>
    <x v="11"/>
    <x v="2"/>
    <s v="New"/>
    <x v="3"/>
    <s v="Portable Camp Stove"/>
    <n v="6"/>
    <n v="80.319999999999993"/>
    <n v="0"/>
    <n v="38.42"/>
    <n v="481.91999999999996"/>
    <n v="230.52"/>
    <n v="251.39999999999995"/>
    <n v="0.52166334661354574"/>
    <n v="2026"/>
    <s v="Q3"/>
    <n v="9"/>
    <x v="8"/>
  </r>
  <r>
    <n v="4826"/>
    <d v="2026-09-01T00:00:00"/>
    <n v="2026"/>
    <x v="2"/>
    <n v="9"/>
    <s v="Sep"/>
    <x v="3"/>
    <x v="13"/>
    <x v="2"/>
    <s v="Returning"/>
    <x v="2"/>
    <s v="Travel Backpack 35L"/>
    <n v="5"/>
    <n v="166.81"/>
    <n v="0.05"/>
    <n v="89.24"/>
    <n v="792.34749999999997"/>
    <n v="446.2"/>
    <n v="346.14749999999998"/>
    <n v="0.43686324497774021"/>
    <n v="2026"/>
    <s v="Q3"/>
    <n v="9"/>
    <x v="8"/>
  </r>
  <r>
    <n v="662"/>
    <d v="2026-09-02T00:00:00"/>
    <n v="2026"/>
    <x v="2"/>
    <n v="9"/>
    <s v="Sep"/>
    <x v="3"/>
    <x v="13"/>
    <x v="0"/>
    <s v="New"/>
    <x v="4"/>
    <s v="Resistance Band Set"/>
    <n v="1"/>
    <n v="40.56"/>
    <n v="0.15"/>
    <n v="14.28"/>
    <n v="34.475999999999999"/>
    <n v="14.28"/>
    <n v="20.195999999999998"/>
    <n v="0.58579881656804733"/>
    <n v="2026"/>
    <s v="Q3"/>
    <n v="9"/>
    <x v="8"/>
  </r>
  <r>
    <n v="1393"/>
    <d v="2026-09-02T00:00:00"/>
    <n v="2026"/>
    <x v="2"/>
    <n v="9"/>
    <s v="Sep"/>
    <x v="2"/>
    <x v="16"/>
    <x v="0"/>
    <s v="Returning"/>
    <x v="2"/>
    <s v="Travel Backpack 35L"/>
    <n v="2"/>
    <n v="162.4"/>
    <n v="0.1"/>
    <n v="88.04"/>
    <n v="292.32"/>
    <n v="176.08"/>
    <n v="116.23999999999998"/>
    <n v="0.39764641488779412"/>
    <n v="2026"/>
    <s v="Q3"/>
    <n v="9"/>
    <x v="8"/>
  </r>
  <r>
    <n v="1568"/>
    <d v="2026-09-02T00:00:00"/>
    <n v="2026"/>
    <x v="2"/>
    <n v="9"/>
    <s v="Sep"/>
    <x v="0"/>
    <x v="15"/>
    <x v="2"/>
    <s v="Returning"/>
    <x v="4"/>
    <s v="Weighted Vest"/>
    <n v="5"/>
    <n v="123.09"/>
    <n v="0"/>
    <n v="70.3"/>
    <n v="615.45000000000005"/>
    <n v="351.5"/>
    <n v="263.95000000000005"/>
    <n v="0.42887318222438869"/>
    <n v="2026"/>
    <s v="Q3"/>
    <n v="9"/>
    <x v="8"/>
  </r>
  <r>
    <n v="2428"/>
    <d v="2026-09-02T00:00:00"/>
    <n v="2026"/>
    <x v="2"/>
    <n v="9"/>
    <s v="Sep"/>
    <x v="1"/>
    <x v="6"/>
    <x v="3"/>
    <s v="New"/>
    <x v="2"/>
    <s v="Insulated Bottle"/>
    <n v="1"/>
    <n v="36.69"/>
    <n v="0"/>
    <n v="13.92"/>
    <n v="36.69"/>
    <n v="13.92"/>
    <n v="22.769999999999996"/>
    <n v="0.6206050695012264"/>
    <n v="2026"/>
    <s v="Q3"/>
    <n v="9"/>
    <x v="8"/>
  </r>
  <r>
    <n v="2890"/>
    <d v="2026-09-02T00:00:00"/>
    <n v="2026"/>
    <x v="2"/>
    <n v="9"/>
    <s v="Sep"/>
    <x v="2"/>
    <x v="3"/>
    <x v="0"/>
    <s v="Business"/>
    <x v="2"/>
    <s v="Carry-On Duffel"/>
    <n v="4"/>
    <n v="130.43"/>
    <n v="0"/>
    <n v="66.849999999999994"/>
    <n v="521.72"/>
    <n v="267.39999999999998"/>
    <n v="254.32000000000005"/>
    <n v="0.48746454036648018"/>
    <n v="2026"/>
    <s v="Q3"/>
    <n v="9"/>
    <x v="8"/>
  </r>
  <r>
    <n v="2108"/>
    <d v="2026-09-03T00:00:00"/>
    <n v="2026"/>
    <x v="2"/>
    <n v="9"/>
    <s v="Sep"/>
    <x v="1"/>
    <x v="11"/>
    <x v="0"/>
    <s v="Returning"/>
    <x v="1"/>
    <s v="Trail Boots"/>
    <n v="1"/>
    <n v="146.13999999999999"/>
    <n v="0"/>
    <n v="81.040000000000006"/>
    <n v="146.13999999999999"/>
    <n v="81.040000000000006"/>
    <n v="65.09999999999998"/>
    <n v="0.44546325441357593"/>
    <n v="2026"/>
    <s v="Q3"/>
    <n v="9"/>
    <x v="8"/>
  </r>
  <r>
    <n v="2340"/>
    <d v="2026-09-03T00:00:00"/>
    <n v="2026"/>
    <x v="2"/>
    <n v="9"/>
    <s v="Sep"/>
    <x v="1"/>
    <x v="14"/>
    <x v="2"/>
    <s v="New"/>
    <x v="3"/>
    <s v="Alpine Tent 4P"/>
    <n v="4"/>
    <n v="332.93"/>
    <n v="0"/>
    <n v="193.56"/>
    <n v="1331.72"/>
    <n v="774.24"/>
    <n v="557.48"/>
    <n v="0.41861652599645571"/>
    <n v="2026"/>
    <s v="Q3"/>
    <n v="9"/>
    <x v="8"/>
  </r>
  <r>
    <n v="3078"/>
    <d v="2026-09-03T00:00:00"/>
    <n v="2026"/>
    <x v="2"/>
    <n v="9"/>
    <s v="Sep"/>
    <x v="1"/>
    <x v="14"/>
    <x v="2"/>
    <s v="Business"/>
    <x v="3"/>
    <s v="Compact Sleeping Bag"/>
    <n v="4"/>
    <n v="122.43"/>
    <n v="0"/>
    <n v="61.5"/>
    <n v="489.72"/>
    <n v="246"/>
    <n v="243.72000000000003"/>
    <n v="0.49767213918157316"/>
    <n v="2026"/>
    <s v="Q3"/>
    <n v="9"/>
    <x v="8"/>
  </r>
  <r>
    <n v="3575"/>
    <d v="2026-09-03T00:00:00"/>
    <n v="2026"/>
    <x v="2"/>
    <n v="9"/>
    <s v="Sep"/>
    <x v="2"/>
    <x v="2"/>
    <x v="3"/>
    <s v="Returning"/>
    <x v="0"/>
    <s v="Commuter Helmet"/>
    <n v="3"/>
    <n v="81.12"/>
    <n v="0.1"/>
    <n v="41.78"/>
    <n v="219.02400000000003"/>
    <n v="125.34"/>
    <n v="93.684000000000026"/>
    <n v="0.42773394696471628"/>
    <n v="2026"/>
    <s v="Q3"/>
    <n v="9"/>
    <x v="8"/>
  </r>
  <r>
    <n v="3700"/>
    <d v="2026-09-03T00:00:00"/>
    <n v="2026"/>
    <x v="2"/>
    <n v="9"/>
    <s v="Sep"/>
    <x v="1"/>
    <x v="14"/>
    <x v="0"/>
    <s v="Returning"/>
    <x v="2"/>
    <s v="Travel Backpack 35L"/>
    <n v="1"/>
    <n v="168.54"/>
    <n v="0.05"/>
    <n v="87.82"/>
    <n v="160.11299999999997"/>
    <n v="87.82"/>
    <n v="72.292999999999978"/>
    <n v="0.45151236938911887"/>
    <n v="2026"/>
    <s v="Q3"/>
    <n v="9"/>
    <x v="8"/>
  </r>
  <r>
    <n v="3762"/>
    <d v="2026-09-03T00:00:00"/>
    <n v="2026"/>
    <x v="2"/>
    <n v="9"/>
    <s v="Sep"/>
    <x v="0"/>
    <x v="0"/>
    <x v="2"/>
    <s v="New"/>
    <x v="0"/>
    <s v="Compact Repair Kit"/>
    <n v="4"/>
    <n v="39.61"/>
    <n v="0.1"/>
    <n v="16.829999999999998"/>
    <n v="142.596"/>
    <n v="67.319999999999993"/>
    <n v="75.27600000000001"/>
    <n v="0.52789699570815452"/>
    <n v="2026"/>
    <s v="Q3"/>
    <n v="9"/>
    <x v="8"/>
  </r>
  <r>
    <n v="2790"/>
    <d v="2026-09-04T00:00:00"/>
    <n v="2026"/>
    <x v="2"/>
    <n v="9"/>
    <s v="Sep"/>
    <x v="3"/>
    <x v="8"/>
    <x v="0"/>
    <s v="Returning"/>
    <x v="4"/>
    <s v="Resistance Band Set"/>
    <n v="1"/>
    <n v="39.85"/>
    <n v="0.1"/>
    <n v="14.96"/>
    <n v="35.865000000000002"/>
    <n v="14.96"/>
    <n v="20.905000000000001"/>
    <n v="0.58288024536456151"/>
    <n v="2026"/>
    <s v="Q3"/>
    <n v="9"/>
    <x v="8"/>
  </r>
  <r>
    <n v="4149"/>
    <d v="2026-09-04T00:00:00"/>
    <n v="2026"/>
    <x v="2"/>
    <n v="9"/>
    <s v="Sep"/>
    <x v="3"/>
    <x v="8"/>
    <x v="0"/>
    <s v="New"/>
    <x v="4"/>
    <s v="Resistance Band Set"/>
    <n v="1"/>
    <n v="40.51"/>
    <n v="0.05"/>
    <n v="14.7"/>
    <n v="38.484499999999997"/>
    <n v="14.7"/>
    <n v="23.784499999999998"/>
    <n v="0.6180280372617547"/>
    <n v="2026"/>
    <s v="Q3"/>
    <n v="9"/>
    <x v="8"/>
  </r>
  <r>
    <n v="1955"/>
    <d v="2026-09-05T00:00:00"/>
    <n v="2026"/>
    <x v="2"/>
    <n v="9"/>
    <s v="Sep"/>
    <x v="1"/>
    <x v="12"/>
    <x v="0"/>
    <s v="Returning"/>
    <x v="3"/>
    <s v="Compact Sleeping Bag"/>
    <n v="1"/>
    <n v="121.59"/>
    <n v="0"/>
    <n v="62.44"/>
    <n v="121.59"/>
    <n v="62.44"/>
    <n v="59.150000000000006"/>
    <n v="0.4864709268854347"/>
    <n v="2026"/>
    <s v="Q3"/>
    <n v="9"/>
    <x v="8"/>
  </r>
  <r>
    <n v="2077"/>
    <d v="2026-09-05T00:00:00"/>
    <n v="2026"/>
    <x v="2"/>
    <n v="9"/>
    <s v="Sep"/>
    <x v="3"/>
    <x v="8"/>
    <x v="1"/>
    <s v="Business"/>
    <x v="1"/>
    <s v="Summit Backpack 45L"/>
    <n v="4"/>
    <n v="152.99"/>
    <n v="0.15"/>
    <n v="77.12"/>
    <n v="520.16600000000005"/>
    <n v="308.48"/>
    <n v="211.68600000000004"/>
    <n v="0.40695854784818697"/>
    <n v="2026"/>
    <s v="Q3"/>
    <n v="9"/>
    <x v="8"/>
  </r>
  <r>
    <n v="2879"/>
    <d v="2026-09-05T00:00:00"/>
    <n v="2026"/>
    <x v="2"/>
    <n v="9"/>
    <s v="Sep"/>
    <x v="2"/>
    <x v="10"/>
    <x v="0"/>
    <s v="Business"/>
    <x v="2"/>
    <s v="Insulated Bottle"/>
    <n v="3"/>
    <n v="36.19"/>
    <n v="0.1"/>
    <n v="13.97"/>
    <n v="97.712999999999994"/>
    <n v="41.910000000000004"/>
    <n v="55.80299999999999"/>
    <n v="0.57109084768659235"/>
    <n v="2026"/>
    <s v="Q3"/>
    <n v="9"/>
    <x v="8"/>
  </r>
  <r>
    <n v="3353"/>
    <d v="2026-09-05T00:00:00"/>
    <n v="2026"/>
    <x v="2"/>
    <n v="9"/>
    <s v="Sep"/>
    <x v="2"/>
    <x v="16"/>
    <x v="2"/>
    <s v="New"/>
    <x v="1"/>
    <s v="Trail Boots"/>
    <n v="2"/>
    <n v="142.44"/>
    <n v="0"/>
    <n v="77.33"/>
    <n v="284.88"/>
    <n v="154.66"/>
    <n v="130.22"/>
    <n v="0.45710474585790506"/>
    <n v="2026"/>
    <s v="Q3"/>
    <n v="9"/>
    <x v="8"/>
  </r>
  <r>
    <n v="3514"/>
    <d v="2026-09-05T00:00:00"/>
    <n v="2026"/>
    <x v="2"/>
    <n v="9"/>
    <s v="Sep"/>
    <x v="1"/>
    <x v="6"/>
    <x v="0"/>
    <s v="New"/>
    <x v="2"/>
    <s v="Carry-On Duffel"/>
    <n v="2"/>
    <n v="133.81"/>
    <n v="0"/>
    <n v="66.78"/>
    <n v="267.62"/>
    <n v="133.56"/>
    <n v="134.06"/>
    <n v="0.5009341603766535"/>
    <n v="2026"/>
    <s v="Q3"/>
    <n v="9"/>
    <x v="8"/>
  </r>
  <r>
    <n v="3964"/>
    <d v="2026-09-05T00:00:00"/>
    <n v="2026"/>
    <x v="2"/>
    <n v="9"/>
    <s v="Sep"/>
    <x v="1"/>
    <x v="12"/>
    <x v="2"/>
    <s v="New"/>
    <x v="4"/>
    <s v="Resistance Band Set"/>
    <n v="2"/>
    <n v="40.49"/>
    <n v="0.15"/>
    <n v="14.32"/>
    <n v="68.832999999999998"/>
    <n v="28.64"/>
    <n v="40.192999999999998"/>
    <n v="0.58392050324698908"/>
    <n v="2026"/>
    <s v="Q3"/>
    <n v="9"/>
    <x v="8"/>
  </r>
  <r>
    <n v="4599"/>
    <d v="2026-09-05T00:00:00"/>
    <n v="2026"/>
    <x v="2"/>
    <n v="9"/>
    <s v="Sep"/>
    <x v="2"/>
    <x v="2"/>
    <x v="0"/>
    <s v="Business"/>
    <x v="3"/>
    <s v="Trail Tent 2P"/>
    <n v="4"/>
    <n v="198.1"/>
    <n v="0"/>
    <n v="101.61"/>
    <n v="792.4"/>
    <n v="406.44"/>
    <n v="385.96"/>
    <n v="0.48707723372034323"/>
    <n v="2026"/>
    <s v="Q3"/>
    <n v="9"/>
    <x v="8"/>
  </r>
  <r>
    <n v="5030"/>
    <d v="2026-09-05T00:00:00"/>
    <n v="2026"/>
    <x v="2"/>
    <n v="9"/>
    <s v="Sep"/>
    <x v="1"/>
    <x v="12"/>
    <x v="2"/>
    <s v="New"/>
    <x v="0"/>
    <s v="Commuter Helmet"/>
    <n v="1"/>
    <n v="83.73"/>
    <n v="0.15"/>
    <n v="43.34"/>
    <n v="71.170500000000004"/>
    <n v="43.34"/>
    <n v="27.830500000000001"/>
    <n v="0.39103982689457006"/>
    <n v="2026"/>
    <s v="Q3"/>
    <n v="9"/>
    <x v="8"/>
  </r>
  <r>
    <n v="1593"/>
    <d v="2026-09-06T00:00:00"/>
    <n v="2026"/>
    <x v="2"/>
    <n v="9"/>
    <s v="Sep"/>
    <x v="1"/>
    <x v="14"/>
    <x v="2"/>
    <s v="New"/>
    <x v="3"/>
    <s v="Trail Tent 2P"/>
    <n v="2"/>
    <n v="194.92"/>
    <n v="0"/>
    <n v="102.66"/>
    <n v="389.84"/>
    <n v="205.32"/>
    <n v="184.51999999999998"/>
    <n v="0.47332238867227577"/>
    <n v="2026"/>
    <s v="Q3"/>
    <n v="9"/>
    <x v="8"/>
  </r>
  <r>
    <n v="1818"/>
    <d v="2026-09-06T00:00:00"/>
    <n v="2026"/>
    <x v="2"/>
    <n v="9"/>
    <s v="Sep"/>
    <x v="1"/>
    <x v="12"/>
    <x v="2"/>
    <s v="New"/>
    <x v="2"/>
    <s v="Travel Backpack 35L"/>
    <n v="1"/>
    <n v="161.03"/>
    <n v="0"/>
    <n v="89.86"/>
    <n v="161.03"/>
    <n v="89.86"/>
    <n v="71.17"/>
    <n v="0.44196733527914056"/>
    <n v="2026"/>
    <s v="Q3"/>
    <n v="9"/>
    <x v="8"/>
  </r>
  <r>
    <n v="2370"/>
    <d v="2026-09-06T00:00:00"/>
    <n v="2026"/>
    <x v="2"/>
    <n v="9"/>
    <s v="Sep"/>
    <x v="3"/>
    <x v="4"/>
    <x v="3"/>
    <s v="New"/>
    <x v="4"/>
    <s v="Recovery Roller"/>
    <n v="1"/>
    <n v="35.68"/>
    <n v="0.05"/>
    <n v="13.76"/>
    <n v="33.896000000000001"/>
    <n v="13.76"/>
    <n v="20.136000000000003"/>
    <n v="0.59405239556289835"/>
    <n v="2026"/>
    <s v="Q3"/>
    <n v="9"/>
    <x v="8"/>
  </r>
  <r>
    <n v="2726"/>
    <d v="2026-09-06T00:00:00"/>
    <n v="2026"/>
    <x v="2"/>
    <n v="9"/>
    <s v="Sep"/>
    <x v="1"/>
    <x v="6"/>
    <x v="0"/>
    <s v="New"/>
    <x v="0"/>
    <s v="Compact Repair Kit"/>
    <n v="1"/>
    <n v="39.68"/>
    <n v="0.05"/>
    <n v="16.63"/>
    <n v="37.695999999999998"/>
    <n v="16.63"/>
    <n v="21.065999999999999"/>
    <n v="0.55883913412563668"/>
    <n v="2026"/>
    <s v="Q3"/>
    <n v="9"/>
    <x v="8"/>
  </r>
  <r>
    <n v="2755"/>
    <d v="2026-09-06T00:00:00"/>
    <n v="2026"/>
    <x v="2"/>
    <n v="9"/>
    <s v="Sep"/>
    <x v="2"/>
    <x v="10"/>
    <x v="0"/>
    <s v="New"/>
    <x v="1"/>
    <s v="Trail Boots"/>
    <n v="3"/>
    <n v="146.22"/>
    <n v="0"/>
    <n v="80.13"/>
    <n v="438.65999999999997"/>
    <n v="240.39"/>
    <n v="198.26999999999998"/>
    <n v="0.4519901518260156"/>
    <n v="2026"/>
    <s v="Q3"/>
    <n v="9"/>
    <x v="8"/>
  </r>
  <r>
    <n v="3187"/>
    <d v="2026-09-06T00:00:00"/>
    <n v="2026"/>
    <x v="2"/>
    <n v="9"/>
    <s v="Sep"/>
    <x v="3"/>
    <x v="7"/>
    <x v="2"/>
    <s v="Returning"/>
    <x v="1"/>
    <s v="Trekking Poles"/>
    <n v="1"/>
    <n v="71.680000000000007"/>
    <n v="0"/>
    <n v="31.87"/>
    <n v="71.680000000000007"/>
    <n v="31.87"/>
    <n v="39.81"/>
    <n v="0.5553850446428571"/>
    <n v="2026"/>
    <s v="Q3"/>
    <n v="9"/>
    <x v="8"/>
  </r>
  <r>
    <n v="3471"/>
    <d v="2026-09-06T00:00:00"/>
    <n v="2026"/>
    <x v="2"/>
    <n v="9"/>
    <s v="Sep"/>
    <x v="2"/>
    <x v="10"/>
    <x v="3"/>
    <s v="New"/>
    <x v="4"/>
    <s v="Training Mat"/>
    <n v="2"/>
    <n v="51.77"/>
    <n v="0"/>
    <n v="21.46"/>
    <n v="103.54"/>
    <n v="42.92"/>
    <n v="60.620000000000005"/>
    <n v="0.58547421286459345"/>
    <n v="2026"/>
    <s v="Q3"/>
    <n v="9"/>
    <x v="8"/>
  </r>
  <r>
    <n v="3529"/>
    <d v="2026-09-06T00:00:00"/>
    <n v="2026"/>
    <x v="2"/>
    <n v="9"/>
    <s v="Sep"/>
    <x v="2"/>
    <x v="5"/>
    <x v="1"/>
    <s v="Returning"/>
    <x v="4"/>
    <s v="Resistance Band Set"/>
    <n v="4"/>
    <n v="39.4"/>
    <n v="0.15"/>
    <n v="14.95"/>
    <n v="133.95999999999998"/>
    <n v="59.8"/>
    <n v="74.159999999999982"/>
    <n v="0.55359808898178553"/>
    <n v="2026"/>
    <s v="Q3"/>
    <n v="9"/>
    <x v="8"/>
  </r>
  <r>
    <n v="3549"/>
    <d v="2026-09-06T00:00:00"/>
    <n v="2026"/>
    <x v="2"/>
    <n v="9"/>
    <s v="Sep"/>
    <x v="3"/>
    <x v="8"/>
    <x v="0"/>
    <s v="New"/>
    <x v="2"/>
    <s v="Packing Cube Set"/>
    <n v="1"/>
    <n v="47.17"/>
    <n v="0"/>
    <n v="18.64"/>
    <n v="47.17"/>
    <n v="18.64"/>
    <n v="28.53"/>
    <n v="0.60483358066567738"/>
    <n v="2026"/>
    <s v="Q3"/>
    <n v="9"/>
    <x v="8"/>
  </r>
  <r>
    <n v="4003"/>
    <d v="2026-09-06T00:00:00"/>
    <n v="2026"/>
    <x v="2"/>
    <n v="9"/>
    <s v="Sep"/>
    <x v="3"/>
    <x v="4"/>
    <x v="3"/>
    <s v="Returning"/>
    <x v="4"/>
    <s v="Training Mat"/>
    <n v="2"/>
    <n v="50.41"/>
    <n v="0.1"/>
    <n v="22.05"/>
    <n v="90.738"/>
    <n v="44.1"/>
    <n v="46.637999999999998"/>
    <n v="0.51398532037294187"/>
    <n v="2026"/>
    <s v="Q3"/>
    <n v="9"/>
    <x v="8"/>
  </r>
  <r>
    <n v="4613"/>
    <d v="2026-09-06T00:00:00"/>
    <n v="2026"/>
    <x v="2"/>
    <n v="9"/>
    <s v="Sep"/>
    <x v="3"/>
    <x v="13"/>
    <x v="0"/>
    <s v="Business"/>
    <x v="0"/>
    <s v="Commuter Helmet"/>
    <n v="4"/>
    <n v="80.38"/>
    <n v="0.1"/>
    <n v="42.55"/>
    <n v="289.36799999999999"/>
    <n v="170.2"/>
    <n v="119.16800000000001"/>
    <n v="0.41182162505874875"/>
    <n v="2026"/>
    <s v="Q3"/>
    <n v="9"/>
    <x v="8"/>
  </r>
  <r>
    <n v="75"/>
    <d v="2026-09-07T00:00:00"/>
    <n v="2026"/>
    <x v="2"/>
    <n v="9"/>
    <s v="Sep"/>
    <x v="0"/>
    <x v="0"/>
    <x v="0"/>
    <s v="Business"/>
    <x v="4"/>
    <s v="Resistance Band Set"/>
    <n v="2"/>
    <n v="40.78"/>
    <n v="0"/>
    <n v="15.04"/>
    <n v="81.56"/>
    <n v="30.08"/>
    <n v="51.480000000000004"/>
    <n v="0.63119176066699367"/>
    <n v="2026"/>
    <s v="Q3"/>
    <n v="9"/>
    <x v="8"/>
  </r>
  <r>
    <n v="601"/>
    <d v="2026-09-07T00:00:00"/>
    <n v="2026"/>
    <x v="2"/>
    <n v="9"/>
    <s v="Sep"/>
    <x v="1"/>
    <x v="12"/>
    <x v="0"/>
    <s v="Returning"/>
    <x v="1"/>
    <s v="Trail Boots"/>
    <n v="1"/>
    <n v="141.69"/>
    <n v="0"/>
    <n v="80.34"/>
    <n v="141.69"/>
    <n v="80.34"/>
    <n v="61.349999999999994"/>
    <n v="0.43298750793986868"/>
    <n v="2026"/>
    <s v="Q3"/>
    <n v="9"/>
    <x v="8"/>
  </r>
  <r>
    <n v="1617"/>
    <d v="2026-09-07T00:00:00"/>
    <n v="2026"/>
    <x v="2"/>
    <n v="9"/>
    <s v="Sep"/>
    <x v="3"/>
    <x v="8"/>
    <x v="0"/>
    <s v="New"/>
    <x v="3"/>
    <s v="Portable Camp Stove"/>
    <n v="1"/>
    <n v="83.28"/>
    <n v="0.1"/>
    <n v="39.75"/>
    <n v="74.951999999999998"/>
    <n v="39.75"/>
    <n v="35.201999999999998"/>
    <n v="0.46966058277297468"/>
    <n v="2026"/>
    <s v="Q3"/>
    <n v="9"/>
    <x v="8"/>
  </r>
  <r>
    <n v="2305"/>
    <d v="2026-09-07T00:00:00"/>
    <n v="2026"/>
    <x v="2"/>
    <n v="9"/>
    <s v="Sep"/>
    <x v="3"/>
    <x v="7"/>
    <x v="3"/>
    <s v="Returning"/>
    <x v="3"/>
    <s v="Portable Camp Stove"/>
    <n v="2"/>
    <n v="82.43"/>
    <n v="0"/>
    <n v="40.51"/>
    <n v="164.86"/>
    <n v="81.02"/>
    <n v="83.840000000000018"/>
    <n v="0.50855271139148372"/>
    <n v="2026"/>
    <s v="Q3"/>
    <n v="9"/>
    <x v="8"/>
  </r>
  <r>
    <n v="2344"/>
    <d v="2026-09-07T00:00:00"/>
    <n v="2026"/>
    <x v="2"/>
    <n v="9"/>
    <s v="Sep"/>
    <x v="0"/>
    <x v="15"/>
    <x v="3"/>
    <s v="New"/>
    <x v="4"/>
    <s v="Recovery Roller"/>
    <n v="4"/>
    <n v="36.380000000000003"/>
    <n v="0"/>
    <n v="14.16"/>
    <n v="145.52000000000001"/>
    <n v="56.64"/>
    <n v="88.88000000000001"/>
    <n v="0.61077515118196812"/>
    <n v="2026"/>
    <s v="Q3"/>
    <n v="9"/>
    <x v="8"/>
  </r>
  <r>
    <n v="2601"/>
    <d v="2026-09-07T00:00:00"/>
    <n v="2026"/>
    <x v="2"/>
    <n v="9"/>
    <s v="Sep"/>
    <x v="1"/>
    <x v="11"/>
    <x v="0"/>
    <s v="New"/>
    <x v="0"/>
    <s v="Commuter Helmet"/>
    <n v="1"/>
    <n v="82.86"/>
    <n v="0"/>
    <n v="43.33"/>
    <n v="82.86"/>
    <n v="43.33"/>
    <n v="39.53"/>
    <n v="0.47706975621530295"/>
    <n v="2026"/>
    <s v="Q3"/>
    <n v="9"/>
    <x v="8"/>
  </r>
  <r>
    <n v="2831"/>
    <d v="2026-09-07T00:00:00"/>
    <n v="2026"/>
    <x v="2"/>
    <n v="9"/>
    <s v="Sep"/>
    <x v="0"/>
    <x v="9"/>
    <x v="0"/>
    <s v="New"/>
    <x v="2"/>
    <s v="Packing Cube Set"/>
    <n v="1"/>
    <n v="46.44"/>
    <n v="0.05"/>
    <n v="17.88"/>
    <n v="44.117999999999995"/>
    <n v="17.88"/>
    <n v="26.237999999999996"/>
    <n v="0.59472324221406225"/>
    <n v="2026"/>
    <s v="Q3"/>
    <n v="9"/>
    <x v="8"/>
  </r>
  <r>
    <n v="2845"/>
    <d v="2026-09-07T00:00:00"/>
    <n v="2026"/>
    <x v="2"/>
    <n v="9"/>
    <s v="Sep"/>
    <x v="0"/>
    <x v="0"/>
    <x v="1"/>
    <s v="Business"/>
    <x v="2"/>
    <s v="Carry-On Duffel"/>
    <n v="4"/>
    <n v="133.26"/>
    <n v="0.1"/>
    <n v="68.77"/>
    <n v="479.73599999999999"/>
    <n v="275.08"/>
    <n v="204.65600000000001"/>
    <n v="0.42660129738022579"/>
    <n v="2026"/>
    <s v="Q3"/>
    <n v="9"/>
    <x v="8"/>
  </r>
  <r>
    <n v="3679"/>
    <d v="2026-09-07T00:00:00"/>
    <n v="2026"/>
    <x v="2"/>
    <n v="9"/>
    <s v="Sep"/>
    <x v="1"/>
    <x v="12"/>
    <x v="3"/>
    <s v="New"/>
    <x v="1"/>
    <s v="Trail Boots"/>
    <n v="1"/>
    <n v="147.36000000000001"/>
    <n v="0"/>
    <n v="81.599999999999994"/>
    <n v="147.36000000000001"/>
    <n v="81.599999999999994"/>
    <n v="65.760000000000019"/>
    <n v="0.44625407166123787"/>
    <n v="2026"/>
    <s v="Q3"/>
    <n v="9"/>
    <x v="8"/>
  </r>
  <r>
    <n v="3828"/>
    <d v="2026-09-07T00:00:00"/>
    <n v="2026"/>
    <x v="2"/>
    <n v="9"/>
    <s v="Sep"/>
    <x v="0"/>
    <x v="0"/>
    <x v="0"/>
    <s v="New"/>
    <x v="2"/>
    <s v="Travel Backpack 35L"/>
    <n v="2"/>
    <n v="166.13"/>
    <n v="0.15"/>
    <n v="86.71"/>
    <n v="282.42099999999999"/>
    <n v="173.42"/>
    <n v="109.001"/>
    <n v="0.38595217777714835"/>
    <n v="2026"/>
    <s v="Q3"/>
    <n v="9"/>
    <x v="8"/>
  </r>
  <r>
    <n v="4226"/>
    <d v="2026-09-07T00:00:00"/>
    <n v="2026"/>
    <x v="2"/>
    <n v="9"/>
    <s v="Sep"/>
    <x v="2"/>
    <x v="3"/>
    <x v="0"/>
    <s v="New"/>
    <x v="4"/>
    <s v="Training Mat"/>
    <n v="1"/>
    <n v="51.74"/>
    <n v="0"/>
    <n v="22.45"/>
    <n v="51.74"/>
    <n v="22.45"/>
    <n v="29.290000000000003"/>
    <n v="0.56609972941631237"/>
    <n v="2026"/>
    <s v="Q3"/>
    <n v="9"/>
    <x v="8"/>
  </r>
  <r>
    <n v="58"/>
    <d v="2026-09-08T00:00:00"/>
    <n v="2026"/>
    <x v="2"/>
    <n v="9"/>
    <s v="Sep"/>
    <x v="0"/>
    <x v="0"/>
    <x v="2"/>
    <s v="Returning"/>
    <x v="1"/>
    <s v="Trekking Poles"/>
    <n v="1"/>
    <n v="71.7"/>
    <n v="0"/>
    <n v="32"/>
    <n v="71.7"/>
    <n v="32"/>
    <n v="39.700000000000003"/>
    <n v="0.55369595536959559"/>
    <n v="2026"/>
    <s v="Q3"/>
    <n v="9"/>
    <x v="8"/>
  </r>
  <r>
    <n v="1224"/>
    <d v="2026-09-08T00:00:00"/>
    <n v="2026"/>
    <x v="2"/>
    <n v="9"/>
    <s v="Sep"/>
    <x v="2"/>
    <x v="2"/>
    <x v="0"/>
    <s v="Returning"/>
    <x v="0"/>
    <s v="Compact Repair Kit"/>
    <n v="2"/>
    <n v="39.409999999999997"/>
    <n v="0.05"/>
    <n v="17.12"/>
    <n v="74.878999999999991"/>
    <n v="34.24"/>
    <n v="40.638999999999989"/>
    <n v="0.54272893601677363"/>
    <n v="2026"/>
    <s v="Q3"/>
    <n v="9"/>
    <x v="8"/>
  </r>
  <r>
    <n v="4345"/>
    <d v="2026-09-08T00:00:00"/>
    <n v="2026"/>
    <x v="2"/>
    <n v="9"/>
    <s v="Sep"/>
    <x v="0"/>
    <x v="9"/>
    <x v="0"/>
    <s v="New"/>
    <x v="3"/>
    <s v="Alpine Tent 4P"/>
    <n v="2"/>
    <n v="345.33"/>
    <n v="0"/>
    <n v="198.22"/>
    <n v="690.66"/>
    <n v="396.44"/>
    <n v="294.21999999999997"/>
    <n v="0.42599832044710856"/>
    <n v="2026"/>
    <s v="Q3"/>
    <n v="9"/>
    <x v="8"/>
  </r>
  <r>
    <n v="1069"/>
    <d v="2026-09-09T00:00:00"/>
    <n v="2026"/>
    <x v="2"/>
    <n v="9"/>
    <s v="Sep"/>
    <x v="3"/>
    <x v="13"/>
    <x v="0"/>
    <s v="Returning"/>
    <x v="1"/>
    <s v="Trail Boots"/>
    <n v="1"/>
    <n v="145.33000000000001"/>
    <n v="0.1"/>
    <n v="80.97"/>
    <n v="130.79700000000003"/>
    <n v="80.97"/>
    <n v="49.827000000000027"/>
    <n v="0.3809491043372556"/>
    <n v="2026"/>
    <s v="Q3"/>
    <n v="9"/>
    <x v="8"/>
  </r>
  <r>
    <n v="1489"/>
    <d v="2026-09-09T00:00:00"/>
    <n v="2026"/>
    <x v="2"/>
    <n v="9"/>
    <s v="Sep"/>
    <x v="0"/>
    <x v="0"/>
    <x v="0"/>
    <s v="Returning"/>
    <x v="0"/>
    <s v="Trail Bike Light"/>
    <n v="3"/>
    <n v="50.03"/>
    <n v="0.1"/>
    <n v="22.89"/>
    <n v="135.08100000000002"/>
    <n v="68.67"/>
    <n v="66.411000000000016"/>
    <n v="0.49163835032313952"/>
    <n v="2026"/>
    <s v="Q3"/>
    <n v="9"/>
    <x v="8"/>
  </r>
  <r>
    <n v="2045"/>
    <d v="2026-09-09T00:00:00"/>
    <n v="2026"/>
    <x v="2"/>
    <n v="9"/>
    <s v="Sep"/>
    <x v="1"/>
    <x v="1"/>
    <x v="3"/>
    <s v="Returning"/>
    <x v="2"/>
    <s v="Insulated Bottle"/>
    <n v="1"/>
    <n v="35.68"/>
    <n v="0.05"/>
    <n v="13.37"/>
    <n v="33.896000000000001"/>
    <n v="13.37"/>
    <n v="20.526000000000003"/>
    <n v="0.60555817795610112"/>
    <n v="2026"/>
    <s v="Q3"/>
    <n v="9"/>
    <x v="8"/>
  </r>
  <r>
    <n v="2610"/>
    <d v="2026-09-09T00:00:00"/>
    <n v="2026"/>
    <x v="2"/>
    <n v="9"/>
    <s v="Sep"/>
    <x v="3"/>
    <x v="8"/>
    <x v="0"/>
    <s v="Returning"/>
    <x v="3"/>
    <s v="Alpine Tent 4P"/>
    <n v="1"/>
    <n v="341.87"/>
    <n v="0.1"/>
    <n v="190.66"/>
    <n v="307.68299999999999"/>
    <n v="190.66"/>
    <n v="117.023"/>
    <n v="0.38033625517171893"/>
    <n v="2026"/>
    <s v="Q3"/>
    <n v="9"/>
    <x v="8"/>
  </r>
  <r>
    <n v="4210"/>
    <d v="2026-09-09T00:00:00"/>
    <n v="2026"/>
    <x v="2"/>
    <n v="9"/>
    <s v="Sep"/>
    <x v="1"/>
    <x v="6"/>
    <x v="0"/>
    <s v="Returning"/>
    <x v="2"/>
    <s v="Travel Backpack 35L"/>
    <n v="1"/>
    <n v="164.6"/>
    <n v="0"/>
    <n v="87.21"/>
    <n v="164.6"/>
    <n v="87.21"/>
    <n v="77.39"/>
    <n v="0.47017010935601461"/>
    <n v="2026"/>
    <s v="Q3"/>
    <n v="9"/>
    <x v="8"/>
  </r>
  <r>
    <n v="4584"/>
    <d v="2026-09-09T00:00:00"/>
    <n v="2026"/>
    <x v="2"/>
    <n v="9"/>
    <s v="Sep"/>
    <x v="3"/>
    <x v="8"/>
    <x v="0"/>
    <s v="Returning"/>
    <x v="4"/>
    <s v="Resistance Band Set"/>
    <n v="2"/>
    <n v="41.24"/>
    <n v="0"/>
    <n v="14.46"/>
    <n v="82.48"/>
    <n v="28.92"/>
    <n v="53.56"/>
    <n v="0.64936954413191073"/>
    <n v="2026"/>
    <s v="Q3"/>
    <n v="9"/>
    <x v="8"/>
  </r>
  <r>
    <n v="44"/>
    <d v="2026-09-10T00:00:00"/>
    <n v="2026"/>
    <x v="2"/>
    <n v="9"/>
    <s v="Sep"/>
    <x v="2"/>
    <x v="10"/>
    <x v="2"/>
    <s v="New"/>
    <x v="0"/>
    <s v="Compact Repair Kit"/>
    <n v="1"/>
    <n v="40.1"/>
    <n v="0"/>
    <n v="16.920000000000002"/>
    <n v="40.1"/>
    <n v="16.920000000000002"/>
    <n v="23.18"/>
    <n v="0.57805486284289276"/>
    <n v="2026"/>
    <s v="Q3"/>
    <n v="9"/>
    <x v="8"/>
  </r>
  <r>
    <n v="97"/>
    <d v="2026-09-10T00:00:00"/>
    <n v="2026"/>
    <x v="2"/>
    <n v="9"/>
    <s v="Sep"/>
    <x v="1"/>
    <x v="6"/>
    <x v="0"/>
    <s v="New"/>
    <x v="3"/>
    <s v="Portable Camp Stove"/>
    <n v="2"/>
    <n v="80.239999999999995"/>
    <n v="0"/>
    <n v="40.5"/>
    <n v="160.47999999999999"/>
    <n v="81"/>
    <n v="79.47999999999999"/>
    <n v="0.49526420737786636"/>
    <n v="2026"/>
    <s v="Q3"/>
    <n v="9"/>
    <x v="8"/>
  </r>
  <r>
    <n v="1015"/>
    <d v="2026-09-10T00:00:00"/>
    <n v="2026"/>
    <x v="2"/>
    <n v="9"/>
    <s v="Sep"/>
    <x v="2"/>
    <x v="3"/>
    <x v="0"/>
    <s v="New"/>
    <x v="1"/>
    <s v="Summit Backpack 45L"/>
    <n v="4"/>
    <n v="151.01"/>
    <n v="0"/>
    <n v="80.569999999999993"/>
    <n v="604.04"/>
    <n v="322.27999999999997"/>
    <n v="281.76"/>
    <n v="0.46645917488908023"/>
    <n v="2026"/>
    <s v="Q3"/>
    <n v="9"/>
    <x v="8"/>
  </r>
  <r>
    <n v="1128"/>
    <d v="2026-09-10T00:00:00"/>
    <n v="2026"/>
    <x v="2"/>
    <n v="9"/>
    <s v="Sep"/>
    <x v="0"/>
    <x v="15"/>
    <x v="3"/>
    <s v="Returning"/>
    <x v="0"/>
    <s v="Trail Bike Light"/>
    <n v="1"/>
    <n v="51.32"/>
    <n v="0.1"/>
    <n v="22.67"/>
    <n v="46.188000000000002"/>
    <n v="22.67"/>
    <n v="23.518000000000001"/>
    <n v="0.50917987356023209"/>
    <n v="2026"/>
    <s v="Q3"/>
    <n v="9"/>
    <x v="8"/>
  </r>
  <r>
    <n v="3548"/>
    <d v="2026-09-10T00:00:00"/>
    <n v="2026"/>
    <x v="2"/>
    <n v="9"/>
    <s v="Sep"/>
    <x v="3"/>
    <x v="7"/>
    <x v="2"/>
    <s v="Returning"/>
    <x v="1"/>
    <s v="Trekking Poles"/>
    <n v="2"/>
    <n v="72.61"/>
    <n v="0"/>
    <n v="32.68"/>
    <n v="145.22"/>
    <n v="65.36"/>
    <n v="79.86"/>
    <n v="0.54992425285773305"/>
    <n v="2026"/>
    <s v="Q3"/>
    <n v="9"/>
    <x v="8"/>
  </r>
  <r>
    <n v="242"/>
    <d v="2026-09-11T00:00:00"/>
    <n v="2026"/>
    <x v="2"/>
    <n v="9"/>
    <s v="Sep"/>
    <x v="3"/>
    <x v="13"/>
    <x v="3"/>
    <s v="Business"/>
    <x v="4"/>
    <s v="Resistance Band Set"/>
    <n v="5"/>
    <n v="40.94"/>
    <n v="0"/>
    <n v="14.78"/>
    <n v="204.7"/>
    <n v="73.899999999999991"/>
    <n v="130.80000000000001"/>
    <n v="0.6389838788470934"/>
    <n v="2026"/>
    <s v="Q3"/>
    <n v="9"/>
    <x v="8"/>
  </r>
  <r>
    <n v="784"/>
    <d v="2026-09-11T00:00:00"/>
    <n v="2026"/>
    <x v="2"/>
    <n v="9"/>
    <s v="Sep"/>
    <x v="2"/>
    <x v="16"/>
    <x v="3"/>
    <s v="New"/>
    <x v="0"/>
    <s v="Commuter Helmet"/>
    <n v="4"/>
    <n v="81.69"/>
    <n v="0"/>
    <n v="42.23"/>
    <n v="326.76"/>
    <n v="168.92"/>
    <n v="157.84"/>
    <n v="0.48304566042355246"/>
    <n v="2026"/>
    <s v="Q3"/>
    <n v="9"/>
    <x v="8"/>
  </r>
  <r>
    <n v="1535"/>
    <d v="2026-09-11T00:00:00"/>
    <n v="2026"/>
    <x v="2"/>
    <n v="9"/>
    <s v="Sep"/>
    <x v="0"/>
    <x v="15"/>
    <x v="2"/>
    <s v="New"/>
    <x v="0"/>
    <s v="Trail Bike Light"/>
    <n v="1"/>
    <n v="51.25"/>
    <n v="0.05"/>
    <n v="21.99"/>
    <n v="48.6875"/>
    <n v="21.99"/>
    <n v="26.697500000000002"/>
    <n v="0.54834403080872918"/>
    <n v="2026"/>
    <s v="Q3"/>
    <n v="9"/>
    <x v="8"/>
  </r>
  <r>
    <n v="1687"/>
    <d v="2026-09-11T00:00:00"/>
    <n v="2026"/>
    <x v="2"/>
    <n v="9"/>
    <s v="Sep"/>
    <x v="2"/>
    <x v="16"/>
    <x v="0"/>
    <s v="Returning"/>
    <x v="4"/>
    <s v="Training Mat"/>
    <n v="1"/>
    <n v="50.78"/>
    <n v="0.05"/>
    <n v="22.52"/>
    <n v="48.241"/>
    <n v="22.52"/>
    <n v="25.721"/>
    <n v="0.5331771729441761"/>
    <n v="2026"/>
    <s v="Q3"/>
    <n v="9"/>
    <x v="8"/>
  </r>
  <r>
    <n v="2162"/>
    <d v="2026-09-11T00:00:00"/>
    <n v="2026"/>
    <x v="2"/>
    <n v="9"/>
    <s v="Sep"/>
    <x v="1"/>
    <x v="1"/>
    <x v="0"/>
    <s v="New"/>
    <x v="2"/>
    <s v="Carry-On Duffel"/>
    <n v="1"/>
    <n v="133.31"/>
    <n v="0.05"/>
    <n v="67.790000000000006"/>
    <n v="126.64449999999999"/>
    <n v="67.790000000000006"/>
    <n v="58.854499999999987"/>
    <n v="0.46472211584395684"/>
    <n v="2026"/>
    <s v="Q3"/>
    <n v="9"/>
    <x v="8"/>
  </r>
  <r>
    <n v="2307"/>
    <d v="2026-09-11T00:00:00"/>
    <n v="2026"/>
    <x v="2"/>
    <n v="9"/>
    <s v="Sep"/>
    <x v="2"/>
    <x v="2"/>
    <x v="0"/>
    <s v="Returning"/>
    <x v="2"/>
    <s v="Travel Backpack 35L"/>
    <n v="1"/>
    <n v="162.06"/>
    <n v="0"/>
    <n v="86.95"/>
    <n v="162.06"/>
    <n v="86.95"/>
    <n v="75.11"/>
    <n v="0.4634703196347032"/>
    <n v="2026"/>
    <s v="Q3"/>
    <n v="9"/>
    <x v="8"/>
  </r>
  <r>
    <n v="3976"/>
    <d v="2026-09-11T00:00:00"/>
    <n v="2026"/>
    <x v="2"/>
    <n v="9"/>
    <s v="Sep"/>
    <x v="2"/>
    <x v="5"/>
    <x v="2"/>
    <s v="Returning"/>
    <x v="2"/>
    <s v="Insulated Bottle"/>
    <n v="2"/>
    <n v="37.03"/>
    <n v="0.1"/>
    <n v="13.46"/>
    <n v="66.654000000000011"/>
    <n v="26.92"/>
    <n v="39.734000000000009"/>
    <n v="0.59612326342004984"/>
    <n v="2026"/>
    <s v="Q3"/>
    <n v="9"/>
    <x v="8"/>
  </r>
  <r>
    <n v="5066"/>
    <d v="2026-09-11T00:00:00"/>
    <n v="2026"/>
    <x v="2"/>
    <n v="9"/>
    <s v="Sep"/>
    <x v="1"/>
    <x v="11"/>
    <x v="0"/>
    <s v="New"/>
    <x v="3"/>
    <s v="Alpine Tent 4P"/>
    <n v="1"/>
    <n v="338.01"/>
    <n v="0"/>
    <n v="190.89"/>
    <n v="338.01"/>
    <n v="190.89"/>
    <n v="147.12"/>
    <n v="0.43525339486997427"/>
    <n v="2026"/>
    <s v="Q3"/>
    <n v="9"/>
    <x v="8"/>
  </r>
  <r>
    <n v="78"/>
    <d v="2026-09-12T00:00:00"/>
    <n v="2026"/>
    <x v="2"/>
    <n v="9"/>
    <s v="Sep"/>
    <x v="3"/>
    <x v="13"/>
    <x v="0"/>
    <s v="New"/>
    <x v="4"/>
    <s v="Resistance Band Set"/>
    <n v="5"/>
    <n v="40.78"/>
    <n v="0.05"/>
    <n v="14.94"/>
    <n v="193.70499999999998"/>
    <n v="74.7"/>
    <n v="119.00499999999998"/>
    <n v="0.61436204537828132"/>
    <n v="2026"/>
    <s v="Q3"/>
    <n v="9"/>
    <x v="8"/>
  </r>
  <r>
    <n v="354"/>
    <d v="2026-09-12T00:00:00"/>
    <n v="2026"/>
    <x v="2"/>
    <n v="9"/>
    <s v="Sep"/>
    <x v="2"/>
    <x v="16"/>
    <x v="0"/>
    <s v="Returning"/>
    <x v="0"/>
    <s v="Trail Bike Light"/>
    <n v="4"/>
    <n v="51.47"/>
    <n v="0"/>
    <n v="21.9"/>
    <n v="205.88"/>
    <n v="87.6"/>
    <n v="118.28"/>
    <n v="0.57450942296483387"/>
    <n v="2026"/>
    <s v="Q3"/>
    <n v="9"/>
    <x v="8"/>
  </r>
  <r>
    <n v="1738"/>
    <d v="2026-09-12T00:00:00"/>
    <n v="2026"/>
    <x v="2"/>
    <n v="9"/>
    <s v="Sep"/>
    <x v="0"/>
    <x v="15"/>
    <x v="1"/>
    <s v="Business"/>
    <x v="1"/>
    <s v="Trail Boots"/>
    <n v="10"/>
    <n v="144.4"/>
    <n v="0.1"/>
    <n v="81.069999999999993"/>
    <n v="1299.6000000000001"/>
    <n v="810.69999999999993"/>
    <n v="488.9000000000002"/>
    <n v="0.37619267466912909"/>
    <n v="2026"/>
    <s v="Q3"/>
    <n v="9"/>
    <x v="8"/>
  </r>
  <r>
    <n v="1900"/>
    <d v="2026-09-12T00:00:00"/>
    <n v="2026"/>
    <x v="2"/>
    <n v="9"/>
    <s v="Sep"/>
    <x v="1"/>
    <x v="6"/>
    <x v="2"/>
    <s v="New"/>
    <x v="4"/>
    <s v="Training Mat"/>
    <n v="1"/>
    <n v="51.34"/>
    <n v="0.1"/>
    <n v="22.63"/>
    <n v="46.206000000000003"/>
    <n v="22.63"/>
    <n v="23.576000000000004"/>
    <n v="0.51023676578799293"/>
    <n v="2026"/>
    <s v="Q3"/>
    <n v="9"/>
    <x v="8"/>
  </r>
  <r>
    <n v="3375"/>
    <d v="2026-09-12T00:00:00"/>
    <n v="2026"/>
    <x v="2"/>
    <n v="9"/>
    <s v="Sep"/>
    <x v="1"/>
    <x v="1"/>
    <x v="1"/>
    <s v="Returning"/>
    <x v="2"/>
    <s v="Packing Cube Set"/>
    <n v="6"/>
    <n v="47.72"/>
    <n v="0.1"/>
    <n v="18.41"/>
    <n v="257.68799999999999"/>
    <n v="110.46000000000001"/>
    <n v="147.22799999999998"/>
    <n v="0.57134208810654741"/>
    <n v="2026"/>
    <s v="Q3"/>
    <n v="9"/>
    <x v="8"/>
  </r>
  <r>
    <n v="3567"/>
    <d v="2026-09-12T00:00:00"/>
    <n v="2026"/>
    <x v="2"/>
    <n v="9"/>
    <s v="Sep"/>
    <x v="1"/>
    <x v="11"/>
    <x v="0"/>
    <s v="Business"/>
    <x v="3"/>
    <s v="Portable Camp Stove"/>
    <n v="1"/>
    <n v="81.489999999999995"/>
    <n v="0.1"/>
    <n v="38.83"/>
    <n v="73.340999999999994"/>
    <n v="38.83"/>
    <n v="34.510999999999996"/>
    <n v="0.47055535103148305"/>
    <n v="2026"/>
    <s v="Q3"/>
    <n v="9"/>
    <x v="8"/>
  </r>
  <r>
    <n v="4106"/>
    <d v="2026-09-12T00:00:00"/>
    <n v="2026"/>
    <x v="2"/>
    <n v="9"/>
    <s v="Sep"/>
    <x v="1"/>
    <x v="6"/>
    <x v="2"/>
    <s v="Returning"/>
    <x v="0"/>
    <s v="Compact Repair Kit"/>
    <n v="2"/>
    <n v="39.700000000000003"/>
    <n v="0"/>
    <n v="16.32"/>
    <n v="79.400000000000006"/>
    <n v="32.64"/>
    <n v="46.760000000000005"/>
    <n v="0.58891687657430736"/>
    <n v="2026"/>
    <s v="Q3"/>
    <n v="9"/>
    <x v="8"/>
  </r>
  <r>
    <n v="4293"/>
    <d v="2026-09-12T00:00:00"/>
    <n v="2026"/>
    <x v="2"/>
    <n v="9"/>
    <s v="Sep"/>
    <x v="1"/>
    <x v="12"/>
    <x v="1"/>
    <s v="New"/>
    <x v="3"/>
    <s v="Alpine Tent 4P"/>
    <n v="4"/>
    <n v="344.67"/>
    <n v="0.1"/>
    <n v="195.35"/>
    <n v="1240.8120000000001"/>
    <n v="781.4"/>
    <n v="459.41200000000015"/>
    <n v="0.37025109363868186"/>
    <n v="2026"/>
    <s v="Q3"/>
    <n v="9"/>
    <x v="8"/>
  </r>
  <r>
    <n v="4859"/>
    <d v="2026-09-12T00:00:00"/>
    <n v="2026"/>
    <x v="2"/>
    <n v="9"/>
    <s v="Sep"/>
    <x v="0"/>
    <x v="0"/>
    <x v="0"/>
    <s v="Returning"/>
    <x v="0"/>
    <s v="Commuter Helmet"/>
    <n v="1"/>
    <n v="80.39"/>
    <n v="0"/>
    <n v="42.85"/>
    <n v="80.39"/>
    <n v="42.85"/>
    <n v="37.54"/>
    <n v="0.46697350416718497"/>
    <n v="2026"/>
    <s v="Q3"/>
    <n v="9"/>
    <x v="8"/>
  </r>
  <r>
    <n v="770"/>
    <d v="2026-09-13T00:00:00"/>
    <n v="2026"/>
    <x v="2"/>
    <n v="9"/>
    <s v="Sep"/>
    <x v="2"/>
    <x v="3"/>
    <x v="2"/>
    <s v="Returning"/>
    <x v="1"/>
    <s v="Trail Boots"/>
    <n v="1"/>
    <n v="143.66999999999999"/>
    <n v="0.1"/>
    <n v="79.89"/>
    <n v="129.303"/>
    <n v="79.89"/>
    <n v="49.412999999999997"/>
    <n v="0.38214890605786406"/>
    <n v="2026"/>
    <s v="Q3"/>
    <n v="9"/>
    <x v="8"/>
  </r>
  <r>
    <n v="1375"/>
    <d v="2026-09-13T00:00:00"/>
    <n v="2026"/>
    <x v="2"/>
    <n v="9"/>
    <s v="Sep"/>
    <x v="1"/>
    <x v="12"/>
    <x v="2"/>
    <s v="Returning"/>
    <x v="2"/>
    <s v="Insulated Bottle"/>
    <n v="1"/>
    <n v="35.86"/>
    <n v="0"/>
    <n v="13.33"/>
    <n v="35.86"/>
    <n v="13.33"/>
    <n v="22.53"/>
    <n v="0.62827663134411604"/>
    <n v="2026"/>
    <s v="Q3"/>
    <n v="9"/>
    <x v="8"/>
  </r>
  <r>
    <n v="2063"/>
    <d v="2026-09-13T00:00:00"/>
    <n v="2026"/>
    <x v="2"/>
    <n v="9"/>
    <s v="Sep"/>
    <x v="1"/>
    <x v="14"/>
    <x v="2"/>
    <s v="Returning"/>
    <x v="2"/>
    <s v="Carry-On Duffel"/>
    <n v="3"/>
    <n v="130.28"/>
    <n v="0.1"/>
    <n v="65.33"/>
    <n v="351.75600000000003"/>
    <n v="195.99"/>
    <n v="155.76600000000002"/>
    <n v="0.44282400300208102"/>
    <n v="2026"/>
    <s v="Q3"/>
    <n v="9"/>
    <x v="8"/>
  </r>
  <r>
    <n v="2563"/>
    <d v="2026-09-13T00:00:00"/>
    <n v="2026"/>
    <x v="2"/>
    <n v="9"/>
    <s v="Sep"/>
    <x v="1"/>
    <x v="6"/>
    <x v="3"/>
    <s v="Returning"/>
    <x v="1"/>
    <s v="Summit Backpack 45L"/>
    <n v="1"/>
    <n v="157.88999999999999"/>
    <n v="0.1"/>
    <n v="78.209999999999994"/>
    <n v="142.101"/>
    <n v="78.209999999999994"/>
    <n v="63.891000000000005"/>
    <n v="0.44961682183798851"/>
    <n v="2026"/>
    <s v="Q3"/>
    <n v="9"/>
    <x v="8"/>
  </r>
  <r>
    <n v="2786"/>
    <d v="2026-09-13T00:00:00"/>
    <n v="2026"/>
    <x v="2"/>
    <n v="9"/>
    <s v="Sep"/>
    <x v="3"/>
    <x v="8"/>
    <x v="0"/>
    <s v="New"/>
    <x v="4"/>
    <s v="Resistance Band Set"/>
    <n v="2"/>
    <n v="40.83"/>
    <n v="0"/>
    <n v="14.56"/>
    <n v="81.66"/>
    <n v="29.12"/>
    <n v="52.539999999999992"/>
    <n v="0.64339946118050451"/>
    <n v="2026"/>
    <s v="Q3"/>
    <n v="9"/>
    <x v="8"/>
  </r>
  <r>
    <n v="3269"/>
    <d v="2026-09-13T00:00:00"/>
    <n v="2026"/>
    <x v="2"/>
    <n v="9"/>
    <s v="Sep"/>
    <x v="2"/>
    <x v="16"/>
    <x v="2"/>
    <s v="New"/>
    <x v="4"/>
    <s v="Recovery Roller"/>
    <n v="2"/>
    <n v="37.119999999999997"/>
    <n v="0"/>
    <n v="14.26"/>
    <n v="74.239999999999995"/>
    <n v="28.52"/>
    <n v="45.72"/>
    <n v="0.61584051724137934"/>
    <n v="2026"/>
    <s v="Q3"/>
    <n v="9"/>
    <x v="8"/>
  </r>
  <r>
    <n v="3346"/>
    <d v="2026-09-13T00:00:00"/>
    <n v="2026"/>
    <x v="2"/>
    <n v="9"/>
    <s v="Sep"/>
    <x v="3"/>
    <x v="8"/>
    <x v="0"/>
    <s v="Returning"/>
    <x v="3"/>
    <s v="Compact Sleeping Bag"/>
    <n v="2"/>
    <n v="124.04"/>
    <n v="0.05"/>
    <n v="59.29"/>
    <n v="235.67599999999999"/>
    <n v="118.58"/>
    <n v="117.09599999999999"/>
    <n v="0.49685160983723414"/>
    <n v="2026"/>
    <s v="Q3"/>
    <n v="9"/>
    <x v="8"/>
  </r>
  <r>
    <n v="4097"/>
    <d v="2026-09-13T00:00:00"/>
    <n v="2026"/>
    <x v="2"/>
    <n v="9"/>
    <s v="Sep"/>
    <x v="1"/>
    <x v="12"/>
    <x v="0"/>
    <s v="Returning"/>
    <x v="1"/>
    <s v="Trail Boots"/>
    <n v="1"/>
    <n v="142.36000000000001"/>
    <n v="0"/>
    <n v="78.3"/>
    <n v="142.36000000000001"/>
    <n v="78.3"/>
    <n v="64.060000000000016"/>
    <n v="0.44998595110986239"/>
    <n v="2026"/>
    <s v="Q3"/>
    <n v="9"/>
    <x v="8"/>
  </r>
  <r>
    <n v="4208"/>
    <d v="2026-09-13T00:00:00"/>
    <n v="2026"/>
    <x v="2"/>
    <n v="9"/>
    <s v="Sep"/>
    <x v="1"/>
    <x v="12"/>
    <x v="1"/>
    <s v="Business"/>
    <x v="0"/>
    <s v="Cycling Pack 12L"/>
    <n v="6"/>
    <n v="104.11"/>
    <n v="0.1"/>
    <n v="49"/>
    <n v="562.19399999999996"/>
    <n v="294"/>
    <n v="268.19399999999996"/>
    <n v="0.47704884790659446"/>
    <n v="2026"/>
    <s v="Q3"/>
    <n v="9"/>
    <x v="8"/>
  </r>
  <r>
    <n v="4606"/>
    <d v="2026-09-13T00:00:00"/>
    <n v="2026"/>
    <x v="2"/>
    <n v="9"/>
    <s v="Sep"/>
    <x v="3"/>
    <x v="8"/>
    <x v="0"/>
    <s v="Business"/>
    <x v="3"/>
    <s v="Alpine Tent 4P"/>
    <n v="1"/>
    <n v="335.02"/>
    <n v="0.05"/>
    <n v="198.44"/>
    <n v="318.26899999999995"/>
    <n v="198.44"/>
    <n v="119.82899999999995"/>
    <n v="0.3765022669502841"/>
    <n v="2026"/>
    <s v="Q3"/>
    <n v="9"/>
    <x v="8"/>
  </r>
  <r>
    <n v="222"/>
    <d v="2026-09-14T00:00:00"/>
    <n v="2026"/>
    <x v="2"/>
    <n v="9"/>
    <s v="Sep"/>
    <x v="1"/>
    <x v="12"/>
    <x v="0"/>
    <s v="Returning"/>
    <x v="0"/>
    <s v="Trail Bike Light"/>
    <n v="2"/>
    <n v="49.69"/>
    <n v="0.05"/>
    <n v="22.55"/>
    <n v="94.410999999999987"/>
    <n v="45.1"/>
    <n v="49.310999999999986"/>
    <n v="0.52230142674052804"/>
    <n v="2026"/>
    <s v="Q3"/>
    <n v="9"/>
    <x v="8"/>
  </r>
  <r>
    <n v="241"/>
    <d v="2026-09-14T00:00:00"/>
    <n v="2026"/>
    <x v="2"/>
    <n v="9"/>
    <s v="Sep"/>
    <x v="2"/>
    <x v="5"/>
    <x v="0"/>
    <s v="Returning"/>
    <x v="0"/>
    <s v="Trail Bike Light"/>
    <n v="4"/>
    <n v="50.5"/>
    <n v="0"/>
    <n v="23.02"/>
    <n v="202"/>
    <n v="92.08"/>
    <n v="109.92"/>
    <n v="0.5441584158415842"/>
    <n v="2026"/>
    <s v="Q3"/>
    <n v="9"/>
    <x v="8"/>
  </r>
  <r>
    <n v="753"/>
    <d v="2026-09-14T00:00:00"/>
    <n v="2026"/>
    <x v="2"/>
    <n v="9"/>
    <s v="Sep"/>
    <x v="3"/>
    <x v="4"/>
    <x v="2"/>
    <s v="Returning"/>
    <x v="2"/>
    <s v="Packing Cube Set"/>
    <n v="1"/>
    <n v="47.55"/>
    <n v="0.05"/>
    <n v="18.350000000000001"/>
    <n v="45.172499999999992"/>
    <n v="18.350000000000001"/>
    <n v="26.822499999999991"/>
    <n v="0.5937794011843488"/>
    <n v="2026"/>
    <s v="Q3"/>
    <n v="9"/>
    <x v="8"/>
  </r>
  <r>
    <n v="2530"/>
    <d v="2026-09-14T00:00:00"/>
    <n v="2026"/>
    <x v="2"/>
    <n v="9"/>
    <s v="Sep"/>
    <x v="3"/>
    <x v="7"/>
    <x v="0"/>
    <s v="New"/>
    <x v="2"/>
    <s v="Packing Cube Set"/>
    <n v="6"/>
    <n v="46.16"/>
    <n v="0.1"/>
    <n v="18.39"/>
    <n v="249.26399999999998"/>
    <n v="110.34"/>
    <n v="138.92399999999998"/>
    <n v="0.55733679953783932"/>
    <n v="2026"/>
    <s v="Q3"/>
    <n v="9"/>
    <x v="8"/>
  </r>
  <r>
    <n v="572"/>
    <d v="2026-09-15T00:00:00"/>
    <n v="2026"/>
    <x v="2"/>
    <n v="9"/>
    <s v="Sep"/>
    <x v="0"/>
    <x v="15"/>
    <x v="2"/>
    <s v="Returning"/>
    <x v="2"/>
    <s v="Carry-On Duffel"/>
    <n v="2"/>
    <n v="135.79"/>
    <n v="0.05"/>
    <n v="66.53"/>
    <n v="258.00099999999998"/>
    <n v="133.06"/>
    <n v="124.94099999999997"/>
    <n v="0.48426556486215167"/>
    <n v="2026"/>
    <s v="Q3"/>
    <n v="9"/>
    <x v="8"/>
  </r>
  <r>
    <n v="874"/>
    <d v="2026-09-15T00:00:00"/>
    <n v="2026"/>
    <x v="2"/>
    <n v="9"/>
    <s v="Sep"/>
    <x v="0"/>
    <x v="15"/>
    <x v="0"/>
    <s v="Returning"/>
    <x v="1"/>
    <s v="Trail Boots"/>
    <n v="2"/>
    <n v="141.91999999999999"/>
    <n v="0"/>
    <n v="79.900000000000006"/>
    <n v="283.83999999999997"/>
    <n v="159.80000000000001"/>
    <n v="124.03999999999996"/>
    <n v="0.43700676437429531"/>
    <n v="2026"/>
    <s v="Q3"/>
    <n v="9"/>
    <x v="8"/>
  </r>
  <r>
    <n v="937"/>
    <d v="2026-09-15T00:00:00"/>
    <n v="2026"/>
    <x v="2"/>
    <n v="9"/>
    <s v="Sep"/>
    <x v="3"/>
    <x v="4"/>
    <x v="3"/>
    <s v="Business"/>
    <x v="1"/>
    <s v="Trail Boots"/>
    <n v="1"/>
    <n v="146.41"/>
    <n v="0.15"/>
    <n v="80.87"/>
    <n v="124.4485"/>
    <n v="80.87"/>
    <n v="43.578499999999991"/>
    <n v="0.35017296311325563"/>
    <n v="2026"/>
    <s v="Q3"/>
    <n v="9"/>
    <x v="8"/>
  </r>
  <r>
    <n v="1229"/>
    <d v="2026-09-15T00:00:00"/>
    <n v="2026"/>
    <x v="2"/>
    <n v="9"/>
    <s v="Sep"/>
    <x v="1"/>
    <x v="1"/>
    <x v="3"/>
    <s v="New"/>
    <x v="0"/>
    <s v="Compact Repair Kit"/>
    <n v="5"/>
    <n v="40.17"/>
    <n v="0"/>
    <n v="16.27"/>
    <n v="200.85000000000002"/>
    <n v="81.349999999999994"/>
    <n v="119.50000000000003"/>
    <n v="0.59497137167040082"/>
    <n v="2026"/>
    <s v="Q3"/>
    <n v="9"/>
    <x v="8"/>
  </r>
  <r>
    <n v="2186"/>
    <d v="2026-09-15T00:00:00"/>
    <n v="2026"/>
    <x v="2"/>
    <n v="9"/>
    <s v="Sep"/>
    <x v="2"/>
    <x v="2"/>
    <x v="0"/>
    <s v="Returning"/>
    <x v="1"/>
    <s v="Hiking Daypack 20L"/>
    <n v="2"/>
    <n v="91.6"/>
    <n v="0"/>
    <n v="46.54"/>
    <n v="183.2"/>
    <n v="93.08"/>
    <n v="90.11999999999999"/>
    <n v="0.49192139737991264"/>
    <n v="2026"/>
    <s v="Q3"/>
    <n v="9"/>
    <x v="8"/>
  </r>
  <r>
    <n v="2922"/>
    <d v="2026-09-15T00:00:00"/>
    <n v="2026"/>
    <x v="2"/>
    <n v="9"/>
    <s v="Sep"/>
    <x v="2"/>
    <x v="2"/>
    <x v="0"/>
    <s v="New"/>
    <x v="4"/>
    <s v="Weighted Vest"/>
    <n v="4"/>
    <n v="121.47"/>
    <n v="0.05"/>
    <n v="67.650000000000006"/>
    <n v="461.58599999999996"/>
    <n v="270.60000000000002"/>
    <n v="190.98599999999993"/>
    <n v="0.41376038268058379"/>
    <n v="2026"/>
    <s v="Q3"/>
    <n v="9"/>
    <x v="8"/>
  </r>
  <r>
    <n v="3140"/>
    <d v="2026-09-15T00:00:00"/>
    <n v="2026"/>
    <x v="2"/>
    <n v="9"/>
    <s v="Sep"/>
    <x v="1"/>
    <x v="12"/>
    <x v="3"/>
    <s v="New"/>
    <x v="3"/>
    <s v="Compact Sleeping Bag"/>
    <n v="2"/>
    <n v="122.69"/>
    <n v="0"/>
    <n v="61.4"/>
    <n v="245.38"/>
    <n v="122.8"/>
    <n v="122.58"/>
    <n v="0.49955171570625151"/>
    <n v="2026"/>
    <s v="Q3"/>
    <n v="9"/>
    <x v="8"/>
  </r>
  <r>
    <n v="3369"/>
    <d v="2026-09-15T00:00:00"/>
    <n v="2026"/>
    <x v="2"/>
    <n v="9"/>
    <s v="Sep"/>
    <x v="1"/>
    <x v="12"/>
    <x v="3"/>
    <s v="New"/>
    <x v="2"/>
    <s v="Packing Cube Set"/>
    <n v="1"/>
    <n v="45.59"/>
    <n v="0"/>
    <n v="18.28"/>
    <n v="45.59"/>
    <n v="18.28"/>
    <n v="27.310000000000002"/>
    <n v="0.59903487606931349"/>
    <n v="2026"/>
    <s v="Q3"/>
    <n v="9"/>
    <x v="8"/>
  </r>
  <r>
    <n v="4865"/>
    <d v="2026-09-15T00:00:00"/>
    <n v="2026"/>
    <x v="2"/>
    <n v="9"/>
    <s v="Sep"/>
    <x v="3"/>
    <x v="4"/>
    <x v="0"/>
    <s v="Returning"/>
    <x v="0"/>
    <s v="Commuter Helmet"/>
    <n v="1"/>
    <n v="83.8"/>
    <n v="0"/>
    <n v="42.23"/>
    <n v="83.8"/>
    <n v="42.23"/>
    <n v="41.57"/>
    <n v="0.49606205250596663"/>
    <n v="2026"/>
    <s v="Q3"/>
    <n v="9"/>
    <x v="8"/>
  </r>
  <r>
    <n v="103"/>
    <d v="2026-09-16T00:00:00"/>
    <n v="2026"/>
    <x v="2"/>
    <n v="9"/>
    <s v="Sep"/>
    <x v="2"/>
    <x v="3"/>
    <x v="0"/>
    <s v="New"/>
    <x v="2"/>
    <s v="Carry-On Duffel"/>
    <n v="1"/>
    <n v="132.58000000000001"/>
    <n v="0.15"/>
    <n v="67.62"/>
    <n v="112.69300000000001"/>
    <n v="67.62"/>
    <n v="45.073000000000008"/>
    <n v="0.39996273060438536"/>
    <n v="2026"/>
    <s v="Q3"/>
    <n v="9"/>
    <x v="8"/>
  </r>
  <r>
    <n v="4500"/>
    <d v="2026-09-16T00:00:00"/>
    <n v="2026"/>
    <x v="2"/>
    <n v="9"/>
    <s v="Sep"/>
    <x v="3"/>
    <x v="8"/>
    <x v="0"/>
    <s v="New"/>
    <x v="3"/>
    <s v="Compact Sleeping Bag"/>
    <n v="2"/>
    <n v="122.12"/>
    <n v="0.05"/>
    <n v="61.76"/>
    <n v="232.02799999999999"/>
    <n v="123.52"/>
    <n v="108.508"/>
    <n v="0.46765045597945076"/>
    <n v="2026"/>
    <s v="Q3"/>
    <n v="9"/>
    <x v="8"/>
  </r>
  <r>
    <n v="5093"/>
    <d v="2026-09-16T00:00:00"/>
    <n v="2026"/>
    <x v="2"/>
    <n v="9"/>
    <s v="Sep"/>
    <x v="0"/>
    <x v="0"/>
    <x v="1"/>
    <s v="Business"/>
    <x v="1"/>
    <s v="Trail Boots"/>
    <n v="3"/>
    <n v="140.47"/>
    <n v="0.15"/>
    <n v="81.739999999999995"/>
    <n v="358.19849999999997"/>
    <n v="245.21999999999997"/>
    <n v="112.9785"/>
    <n v="0.31540751845694498"/>
    <n v="2026"/>
    <s v="Q3"/>
    <n v="9"/>
    <x v="8"/>
  </r>
  <r>
    <n v="5147"/>
    <d v="2026-09-16T00:00:00"/>
    <n v="2026"/>
    <x v="2"/>
    <n v="9"/>
    <s v="Sep"/>
    <x v="3"/>
    <x v="13"/>
    <x v="0"/>
    <s v="New"/>
    <x v="1"/>
    <s v="Trail Boots"/>
    <n v="2"/>
    <n v="145.35"/>
    <n v="0.05"/>
    <n v="78.39"/>
    <n v="276.16499999999996"/>
    <n v="156.78"/>
    <n v="119.38499999999996"/>
    <n v="0.4322959100537721"/>
    <n v="2026"/>
    <s v="Q3"/>
    <n v="9"/>
    <x v="8"/>
  </r>
  <r>
    <n v="365"/>
    <d v="2026-09-17T00:00:00"/>
    <n v="2026"/>
    <x v="2"/>
    <n v="9"/>
    <s v="Sep"/>
    <x v="3"/>
    <x v="8"/>
    <x v="3"/>
    <s v="Returning"/>
    <x v="3"/>
    <s v="Compact Sleeping Bag"/>
    <n v="2"/>
    <n v="121.25"/>
    <n v="0"/>
    <n v="61.5"/>
    <n v="242.5"/>
    <n v="123"/>
    <n v="119.5"/>
    <n v="0.4927835051546392"/>
    <n v="2026"/>
    <s v="Q3"/>
    <n v="9"/>
    <x v="8"/>
  </r>
  <r>
    <n v="494"/>
    <d v="2026-09-17T00:00:00"/>
    <n v="2026"/>
    <x v="2"/>
    <n v="9"/>
    <s v="Sep"/>
    <x v="3"/>
    <x v="4"/>
    <x v="0"/>
    <s v="New"/>
    <x v="2"/>
    <s v="Insulated Bottle"/>
    <n v="1"/>
    <n v="35.94"/>
    <n v="0.1"/>
    <n v="13.19"/>
    <n v="32.345999999999997"/>
    <n v="13.19"/>
    <n v="19.155999999999999"/>
    <n v="0.59222160390774747"/>
    <n v="2026"/>
    <s v="Q3"/>
    <n v="9"/>
    <x v="8"/>
  </r>
  <r>
    <n v="665"/>
    <d v="2026-09-17T00:00:00"/>
    <n v="2026"/>
    <x v="2"/>
    <n v="9"/>
    <s v="Sep"/>
    <x v="1"/>
    <x v="14"/>
    <x v="0"/>
    <s v="New"/>
    <x v="0"/>
    <s v="Cycling Pack 12L"/>
    <n v="1"/>
    <n v="101.18"/>
    <n v="0.1"/>
    <n v="49.38"/>
    <n v="91.062000000000012"/>
    <n v="49.38"/>
    <n v="41.682000000000009"/>
    <n v="0.45773209461685449"/>
    <n v="2026"/>
    <s v="Q3"/>
    <n v="9"/>
    <x v="8"/>
  </r>
  <r>
    <n v="2067"/>
    <d v="2026-09-17T00:00:00"/>
    <n v="2026"/>
    <x v="2"/>
    <n v="9"/>
    <s v="Sep"/>
    <x v="3"/>
    <x v="7"/>
    <x v="2"/>
    <s v="New"/>
    <x v="0"/>
    <s v="Commuter Helmet"/>
    <n v="2"/>
    <n v="82.47"/>
    <n v="0"/>
    <n v="42.49"/>
    <n v="164.94"/>
    <n v="84.98"/>
    <n v="79.959999999999994"/>
    <n v="0.48478234509518608"/>
    <n v="2026"/>
    <s v="Q3"/>
    <n v="9"/>
    <x v="8"/>
  </r>
  <r>
    <n v="2648"/>
    <d v="2026-09-17T00:00:00"/>
    <n v="2026"/>
    <x v="2"/>
    <n v="9"/>
    <s v="Sep"/>
    <x v="2"/>
    <x v="16"/>
    <x v="3"/>
    <s v="New"/>
    <x v="4"/>
    <s v="Training Mat"/>
    <n v="1"/>
    <n v="50.47"/>
    <n v="0.05"/>
    <n v="22.27"/>
    <n v="47.946499999999993"/>
    <n v="22.27"/>
    <n v="25.676499999999994"/>
    <n v="0.53552396942425406"/>
    <n v="2026"/>
    <s v="Q3"/>
    <n v="9"/>
    <x v="8"/>
  </r>
  <r>
    <n v="3074"/>
    <d v="2026-09-17T00:00:00"/>
    <n v="2026"/>
    <x v="2"/>
    <n v="9"/>
    <s v="Sep"/>
    <x v="3"/>
    <x v="8"/>
    <x v="1"/>
    <s v="Business"/>
    <x v="3"/>
    <s v="Portable Camp Stove"/>
    <n v="5"/>
    <n v="82.63"/>
    <n v="0.15"/>
    <n v="38.630000000000003"/>
    <n v="351.17749999999995"/>
    <n v="193.15"/>
    <n v="158.02749999999995"/>
    <n v="0.44999323703824978"/>
    <n v="2026"/>
    <s v="Q3"/>
    <n v="9"/>
    <x v="8"/>
  </r>
  <r>
    <n v="259"/>
    <d v="2026-09-18T00:00:00"/>
    <n v="2026"/>
    <x v="2"/>
    <n v="9"/>
    <s v="Sep"/>
    <x v="3"/>
    <x v="8"/>
    <x v="2"/>
    <s v="Business"/>
    <x v="2"/>
    <s v="Travel Backpack 35L"/>
    <n v="4"/>
    <n v="168.48"/>
    <n v="0.1"/>
    <n v="89.85"/>
    <n v="606.52800000000002"/>
    <n v="359.4"/>
    <n v="247.12800000000004"/>
    <n v="0.4074469768914214"/>
    <n v="2026"/>
    <s v="Q3"/>
    <n v="9"/>
    <x v="8"/>
  </r>
  <r>
    <n v="997"/>
    <d v="2026-09-18T00:00:00"/>
    <n v="2026"/>
    <x v="2"/>
    <n v="9"/>
    <s v="Sep"/>
    <x v="1"/>
    <x v="11"/>
    <x v="3"/>
    <s v="Returning"/>
    <x v="3"/>
    <s v="Compact Sleeping Bag"/>
    <n v="2"/>
    <n v="121.82"/>
    <n v="0"/>
    <n v="61.92"/>
    <n v="243.64"/>
    <n v="123.84"/>
    <n v="119.79999999999998"/>
    <n v="0.49170907896897059"/>
    <n v="2026"/>
    <s v="Q3"/>
    <n v="9"/>
    <x v="8"/>
  </r>
  <r>
    <n v="2102"/>
    <d v="2026-09-18T00:00:00"/>
    <n v="2026"/>
    <x v="2"/>
    <n v="9"/>
    <s v="Sep"/>
    <x v="0"/>
    <x v="15"/>
    <x v="2"/>
    <s v="Returning"/>
    <x v="0"/>
    <s v="Trail Bike Light"/>
    <n v="1"/>
    <n v="50.02"/>
    <n v="0.1"/>
    <n v="22.47"/>
    <n v="45.018000000000001"/>
    <n v="22.47"/>
    <n v="22.548000000000002"/>
    <n v="0.50086632013861121"/>
    <n v="2026"/>
    <s v="Q3"/>
    <n v="9"/>
    <x v="8"/>
  </r>
  <r>
    <n v="2452"/>
    <d v="2026-09-18T00:00:00"/>
    <n v="2026"/>
    <x v="2"/>
    <n v="9"/>
    <s v="Sep"/>
    <x v="2"/>
    <x v="5"/>
    <x v="0"/>
    <s v="New"/>
    <x v="4"/>
    <s v="Training Mat"/>
    <n v="1"/>
    <n v="50.17"/>
    <n v="0.1"/>
    <n v="21.99"/>
    <n v="45.153000000000006"/>
    <n v="21.99"/>
    <n v="23.163000000000007"/>
    <n v="0.51298917015480705"/>
    <n v="2026"/>
    <s v="Q3"/>
    <n v="9"/>
    <x v="8"/>
  </r>
  <r>
    <n v="2761"/>
    <d v="2026-09-18T00:00:00"/>
    <n v="2026"/>
    <x v="2"/>
    <n v="9"/>
    <s v="Sep"/>
    <x v="0"/>
    <x v="15"/>
    <x v="1"/>
    <s v="Business"/>
    <x v="3"/>
    <s v="Compact Sleeping Bag"/>
    <n v="5"/>
    <n v="124.51"/>
    <n v="0.1"/>
    <n v="60.29"/>
    <n v="560.29500000000007"/>
    <n v="301.45"/>
    <n v="258.84500000000008"/>
    <n v="0.46197984990049895"/>
    <n v="2026"/>
    <s v="Q3"/>
    <n v="9"/>
    <x v="8"/>
  </r>
  <r>
    <n v="3993"/>
    <d v="2026-09-18T00:00:00"/>
    <n v="2026"/>
    <x v="2"/>
    <n v="9"/>
    <s v="Sep"/>
    <x v="1"/>
    <x v="12"/>
    <x v="3"/>
    <s v="Returning"/>
    <x v="1"/>
    <s v="Summit Backpack 45L"/>
    <n v="1"/>
    <n v="153.68"/>
    <n v="0.05"/>
    <n v="77.42"/>
    <n v="145.99600000000001"/>
    <n v="77.42"/>
    <n v="68.576000000000008"/>
    <n v="0.46971149894517661"/>
    <n v="2026"/>
    <s v="Q3"/>
    <n v="9"/>
    <x v="8"/>
  </r>
  <r>
    <n v="4343"/>
    <d v="2026-09-18T00:00:00"/>
    <n v="2026"/>
    <x v="2"/>
    <n v="9"/>
    <s v="Sep"/>
    <x v="1"/>
    <x v="12"/>
    <x v="3"/>
    <s v="New"/>
    <x v="3"/>
    <s v="Compact Sleeping Bag"/>
    <n v="2"/>
    <n v="121.37"/>
    <n v="0.05"/>
    <n v="60.13"/>
    <n v="230.60300000000001"/>
    <n v="120.26"/>
    <n v="110.343"/>
    <n v="0.47849767782726155"/>
    <n v="2026"/>
    <s v="Q3"/>
    <n v="9"/>
    <x v="8"/>
  </r>
  <r>
    <n v="4429"/>
    <d v="2026-09-18T00:00:00"/>
    <n v="2026"/>
    <x v="2"/>
    <n v="9"/>
    <s v="Sep"/>
    <x v="0"/>
    <x v="15"/>
    <x v="0"/>
    <s v="Business"/>
    <x v="1"/>
    <s v="Trail Boots"/>
    <n v="2"/>
    <n v="145.1"/>
    <n v="0.1"/>
    <n v="77.62"/>
    <n v="261.18"/>
    <n v="155.24"/>
    <n v="105.94"/>
    <n v="0.40562064476606169"/>
    <n v="2026"/>
    <s v="Q3"/>
    <n v="9"/>
    <x v="8"/>
  </r>
  <r>
    <n v="4824"/>
    <d v="2026-09-18T00:00:00"/>
    <n v="2026"/>
    <x v="2"/>
    <n v="9"/>
    <s v="Sep"/>
    <x v="3"/>
    <x v="8"/>
    <x v="0"/>
    <s v="Returning"/>
    <x v="4"/>
    <s v="Recovery Roller"/>
    <n v="1"/>
    <n v="36.729999999999997"/>
    <n v="0.05"/>
    <n v="14.11"/>
    <n v="34.893499999999996"/>
    <n v="14.11"/>
    <n v="20.783499999999997"/>
    <n v="0.59562669265049362"/>
    <n v="2026"/>
    <s v="Q3"/>
    <n v="9"/>
    <x v="8"/>
  </r>
  <r>
    <n v="4881"/>
    <d v="2026-09-18T00:00:00"/>
    <n v="2026"/>
    <x v="2"/>
    <n v="9"/>
    <s v="Sep"/>
    <x v="2"/>
    <x v="2"/>
    <x v="0"/>
    <s v="Business"/>
    <x v="2"/>
    <s v="Carry-On Duffel"/>
    <n v="4"/>
    <n v="134.15"/>
    <n v="0.05"/>
    <n v="65.58"/>
    <n v="509.77"/>
    <n v="262.32"/>
    <n v="247.45"/>
    <n v="0.48541499107440611"/>
    <n v="2026"/>
    <s v="Q3"/>
    <n v="9"/>
    <x v="8"/>
  </r>
  <r>
    <n v="5138"/>
    <d v="2026-09-18T00:00:00"/>
    <n v="2026"/>
    <x v="2"/>
    <n v="9"/>
    <s v="Sep"/>
    <x v="0"/>
    <x v="0"/>
    <x v="1"/>
    <s v="Business"/>
    <x v="1"/>
    <s v="Hiking Daypack 20L"/>
    <n v="8"/>
    <n v="94.21"/>
    <n v="0.1"/>
    <n v="45.05"/>
    <n v="678.31200000000001"/>
    <n v="360.4"/>
    <n v="317.91200000000003"/>
    <n v="0.46868107891353833"/>
    <n v="2026"/>
    <s v="Q3"/>
    <n v="9"/>
    <x v="8"/>
  </r>
  <r>
    <n v="1214"/>
    <d v="2026-09-19T00:00:00"/>
    <n v="2026"/>
    <x v="2"/>
    <n v="9"/>
    <s v="Sep"/>
    <x v="0"/>
    <x v="15"/>
    <x v="2"/>
    <s v="Returning"/>
    <x v="3"/>
    <s v="Trail Tent 2P"/>
    <n v="1"/>
    <n v="198.29"/>
    <n v="0.05"/>
    <n v="106.24"/>
    <n v="188.37549999999999"/>
    <n v="106.24"/>
    <n v="82.135499999999993"/>
    <n v="0.436020076920831"/>
    <n v="2026"/>
    <s v="Q3"/>
    <n v="9"/>
    <x v="8"/>
  </r>
  <r>
    <n v="1346"/>
    <d v="2026-09-19T00:00:00"/>
    <n v="2026"/>
    <x v="2"/>
    <n v="9"/>
    <s v="Sep"/>
    <x v="1"/>
    <x v="14"/>
    <x v="3"/>
    <s v="Returning"/>
    <x v="2"/>
    <s v="Travel Backpack 35L"/>
    <n v="3"/>
    <n v="166.21"/>
    <n v="0.05"/>
    <n v="85.03"/>
    <n v="473.69849999999997"/>
    <n v="255.09"/>
    <n v="218.60849999999996"/>
    <n v="0.4614929116304991"/>
    <n v="2026"/>
    <s v="Q3"/>
    <n v="9"/>
    <x v="8"/>
  </r>
  <r>
    <n v="1361"/>
    <d v="2026-09-19T00:00:00"/>
    <n v="2026"/>
    <x v="2"/>
    <n v="9"/>
    <s v="Sep"/>
    <x v="1"/>
    <x v="6"/>
    <x v="3"/>
    <s v="New"/>
    <x v="0"/>
    <s v="Compact Repair Kit"/>
    <n v="1"/>
    <n v="40.700000000000003"/>
    <n v="0.05"/>
    <n v="16.43"/>
    <n v="38.664999999999999"/>
    <n v="16.43"/>
    <n v="22.234999999999999"/>
    <n v="0.57506789085736454"/>
    <n v="2026"/>
    <s v="Q3"/>
    <n v="9"/>
    <x v="8"/>
  </r>
  <r>
    <n v="2728"/>
    <d v="2026-09-19T00:00:00"/>
    <n v="2026"/>
    <x v="2"/>
    <n v="9"/>
    <s v="Sep"/>
    <x v="0"/>
    <x v="15"/>
    <x v="0"/>
    <s v="New"/>
    <x v="1"/>
    <s v="Summit Backpack 45L"/>
    <n v="3"/>
    <n v="153.5"/>
    <n v="0"/>
    <n v="80.819999999999993"/>
    <n v="460.5"/>
    <n v="242.45999999999998"/>
    <n v="218.04000000000002"/>
    <n v="0.47348534201954401"/>
    <n v="2026"/>
    <s v="Q3"/>
    <n v="9"/>
    <x v="8"/>
  </r>
  <r>
    <n v="2788"/>
    <d v="2026-09-19T00:00:00"/>
    <n v="2026"/>
    <x v="2"/>
    <n v="9"/>
    <s v="Sep"/>
    <x v="1"/>
    <x v="12"/>
    <x v="3"/>
    <s v="New"/>
    <x v="1"/>
    <s v="Trekking Poles"/>
    <n v="1"/>
    <n v="70.430000000000007"/>
    <n v="0"/>
    <n v="31.51"/>
    <n v="70.430000000000007"/>
    <n v="31.51"/>
    <n v="38.92"/>
    <n v="0.55260542382507449"/>
    <n v="2026"/>
    <s v="Q3"/>
    <n v="9"/>
    <x v="8"/>
  </r>
  <r>
    <n v="2932"/>
    <d v="2026-09-19T00:00:00"/>
    <n v="2026"/>
    <x v="2"/>
    <n v="9"/>
    <s v="Sep"/>
    <x v="0"/>
    <x v="15"/>
    <x v="2"/>
    <s v="Business"/>
    <x v="0"/>
    <s v="Trail Bike Light"/>
    <n v="4"/>
    <n v="49.93"/>
    <n v="0"/>
    <n v="22.99"/>
    <n v="199.72"/>
    <n v="91.96"/>
    <n v="107.76"/>
    <n v="0.53955537752853999"/>
    <n v="2026"/>
    <s v="Q3"/>
    <n v="9"/>
    <x v="8"/>
  </r>
  <r>
    <n v="3399"/>
    <d v="2026-09-19T00:00:00"/>
    <n v="2026"/>
    <x v="2"/>
    <n v="9"/>
    <s v="Sep"/>
    <x v="1"/>
    <x v="12"/>
    <x v="2"/>
    <s v="Returning"/>
    <x v="0"/>
    <s v="Trail Bike Light"/>
    <n v="1"/>
    <n v="50.18"/>
    <n v="0"/>
    <n v="22.92"/>
    <n v="50.18"/>
    <n v="22.92"/>
    <n v="27.259999999999998"/>
    <n v="0.54324432044639293"/>
    <n v="2026"/>
    <s v="Q3"/>
    <n v="9"/>
    <x v="8"/>
  </r>
  <r>
    <n v="3588"/>
    <d v="2026-09-19T00:00:00"/>
    <n v="2026"/>
    <x v="2"/>
    <n v="9"/>
    <s v="Sep"/>
    <x v="3"/>
    <x v="13"/>
    <x v="2"/>
    <s v="New"/>
    <x v="2"/>
    <s v="Travel Backpack 35L"/>
    <n v="2"/>
    <n v="164.01"/>
    <n v="0.15"/>
    <n v="87.14"/>
    <n v="278.81699999999995"/>
    <n v="174.28"/>
    <n v="104.53699999999995"/>
    <n v="0.37493050997607741"/>
    <n v="2026"/>
    <s v="Q3"/>
    <n v="9"/>
    <x v="8"/>
  </r>
  <r>
    <n v="3603"/>
    <d v="2026-09-19T00:00:00"/>
    <n v="2026"/>
    <x v="2"/>
    <n v="9"/>
    <s v="Sep"/>
    <x v="1"/>
    <x v="14"/>
    <x v="3"/>
    <s v="Returning"/>
    <x v="0"/>
    <s v="Commuter Helmet"/>
    <n v="2"/>
    <n v="83.77"/>
    <n v="0"/>
    <n v="43.32"/>
    <n v="167.54"/>
    <n v="86.64"/>
    <n v="80.899999999999991"/>
    <n v="0.4828697624447893"/>
    <n v="2026"/>
    <s v="Q3"/>
    <n v="9"/>
    <x v="8"/>
  </r>
  <r>
    <n v="3845"/>
    <d v="2026-09-19T00:00:00"/>
    <n v="2026"/>
    <x v="2"/>
    <n v="9"/>
    <s v="Sep"/>
    <x v="3"/>
    <x v="8"/>
    <x v="0"/>
    <s v="New"/>
    <x v="3"/>
    <s v="Portable Camp Stove"/>
    <n v="1"/>
    <n v="81.84"/>
    <n v="0"/>
    <n v="38.5"/>
    <n v="81.84"/>
    <n v="38.5"/>
    <n v="43.34"/>
    <n v="0.52956989247311825"/>
    <n v="2026"/>
    <s v="Q3"/>
    <n v="9"/>
    <x v="8"/>
  </r>
  <r>
    <n v="4191"/>
    <d v="2026-09-19T00:00:00"/>
    <n v="2026"/>
    <x v="2"/>
    <n v="9"/>
    <s v="Sep"/>
    <x v="2"/>
    <x v="5"/>
    <x v="3"/>
    <s v="Returning"/>
    <x v="4"/>
    <s v="Resistance Band Set"/>
    <n v="1"/>
    <n v="40.32"/>
    <n v="0.15"/>
    <n v="14.39"/>
    <n v="34.271999999999998"/>
    <n v="14.39"/>
    <n v="19.881999999999998"/>
    <n v="0.58012371615312786"/>
    <n v="2026"/>
    <s v="Q3"/>
    <n v="9"/>
    <x v="8"/>
  </r>
  <r>
    <n v="4269"/>
    <d v="2026-09-19T00:00:00"/>
    <n v="2026"/>
    <x v="2"/>
    <n v="9"/>
    <s v="Sep"/>
    <x v="2"/>
    <x v="16"/>
    <x v="1"/>
    <s v="Business"/>
    <x v="1"/>
    <s v="Summit Backpack 45L"/>
    <n v="4"/>
    <n v="155.84"/>
    <n v="0.05"/>
    <n v="80.790000000000006"/>
    <n v="592.19200000000001"/>
    <n v="323.16000000000003"/>
    <n v="269.03199999999998"/>
    <n v="0.45429860585755966"/>
    <n v="2026"/>
    <s v="Q3"/>
    <n v="9"/>
    <x v="8"/>
  </r>
  <r>
    <n v="5"/>
    <d v="2026-09-20T00:00:00"/>
    <n v="2026"/>
    <x v="2"/>
    <n v="9"/>
    <s v="Sep"/>
    <x v="1"/>
    <x v="6"/>
    <x v="0"/>
    <s v="Business"/>
    <x v="4"/>
    <s v="Training Mat"/>
    <n v="1"/>
    <n v="51.83"/>
    <n v="0"/>
    <n v="21.9"/>
    <n v="51.83"/>
    <n v="21.9"/>
    <n v="29.93"/>
    <n v="0.57746478873239437"/>
    <n v="2026"/>
    <s v="Q3"/>
    <n v="9"/>
    <x v="8"/>
  </r>
  <r>
    <n v="210"/>
    <d v="2026-09-20T00:00:00"/>
    <n v="2026"/>
    <x v="2"/>
    <n v="9"/>
    <s v="Sep"/>
    <x v="2"/>
    <x v="3"/>
    <x v="2"/>
    <s v="Returning"/>
    <x v="3"/>
    <s v="Trail Tent 2P"/>
    <n v="1"/>
    <n v="190.77"/>
    <n v="0.05"/>
    <n v="104.69"/>
    <n v="181.23150000000001"/>
    <n v="104.69"/>
    <n v="76.541500000000013"/>
    <n v="0.42234103894742364"/>
    <n v="2026"/>
    <s v="Q3"/>
    <n v="9"/>
    <x v="8"/>
  </r>
  <r>
    <n v="462"/>
    <d v="2026-09-20T00:00:00"/>
    <n v="2026"/>
    <x v="2"/>
    <n v="9"/>
    <s v="Sep"/>
    <x v="1"/>
    <x v="12"/>
    <x v="2"/>
    <s v="New"/>
    <x v="0"/>
    <s v="Compact Repair Kit"/>
    <n v="2"/>
    <n v="40.049999999999997"/>
    <n v="0.05"/>
    <n v="16.97"/>
    <n v="76.094999999999985"/>
    <n v="33.94"/>
    <n v="42.154999999999987"/>
    <n v="0.55397857940731976"/>
    <n v="2026"/>
    <s v="Q3"/>
    <n v="9"/>
    <x v="8"/>
  </r>
  <r>
    <n v="725"/>
    <d v="2026-09-20T00:00:00"/>
    <n v="2026"/>
    <x v="2"/>
    <n v="9"/>
    <s v="Sep"/>
    <x v="1"/>
    <x v="12"/>
    <x v="0"/>
    <s v="New"/>
    <x v="0"/>
    <s v="Commuter Helmet"/>
    <n v="1"/>
    <n v="82.08"/>
    <n v="0.05"/>
    <n v="43.18"/>
    <n v="77.975999999999999"/>
    <n v="43.18"/>
    <n v="34.795999999999999"/>
    <n v="0.44623986867754178"/>
    <n v="2026"/>
    <s v="Q3"/>
    <n v="9"/>
    <x v="8"/>
  </r>
  <r>
    <n v="918"/>
    <d v="2026-09-20T00:00:00"/>
    <n v="2026"/>
    <x v="2"/>
    <n v="9"/>
    <s v="Sep"/>
    <x v="0"/>
    <x v="15"/>
    <x v="0"/>
    <s v="Returning"/>
    <x v="0"/>
    <s v="Trail Bike Light"/>
    <n v="1"/>
    <n v="50.3"/>
    <n v="0.05"/>
    <n v="22.14"/>
    <n v="47.784999999999997"/>
    <n v="22.14"/>
    <n v="25.644999999999996"/>
    <n v="0.53667468870984614"/>
    <n v="2026"/>
    <s v="Q3"/>
    <n v="9"/>
    <x v="8"/>
  </r>
  <r>
    <n v="1442"/>
    <d v="2026-09-20T00:00:00"/>
    <n v="2026"/>
    <x v="2"/>
    <n v="9"/>
    <s v="Sep"/>
    <x v="2"/>
    <x v="16"/>
    <x v="0"/>
    <s v="New"/>
    <x v="2"/>
    <s v="Packing Cube Set"/>
    <n v="1"/>
    <n v="47.68"/>
    <n v="0.1"/>
    <n v="18.03"/>
    <n v="42.911999999999999"/>
    <n v="18.03"/>
    <n v="24.881999999999998"/>
    <n v="0.57983780760626391"/>
    <n v="2026"/>
    <s v="Q3"/>
    <n v="9"/>
    <x v="8"/>
  </r>
  <r>
    <n v="4290"/>
    <d v="2026-09-20T00:00:00"/>
    <n v="2026"/>
    <x v="2"/>
    <n v="9"/>
    <s v="Sep"/>
    <x v="2"/>
    <x v="2"/>
    <x v="2"/>
    <s v="Returning"/>
    <x v="0"/>
    <s v="Trail Bike Light"/>
    <n v="2"/>
    <n v="51.48"/>
    <n v="0.05"/>
    <n v="22.38"/>
    <n v="97.811999999999983"/>
    <n v="44.76"/>
    <n v="53.051999999999985"/>
    <n v="0.54238743712427917"/>
    <n v="2026"/>
    <s v="Q3"/>
    <n v="9"/>
    <x v="8"/>
  </r>
  <r>
    <n v="4666"/>
    <d v="2026-09-20T00:00:00"/>
    <n v="2026"/>
    <x v="2"/>
    <n v="9"/>
    <s v="Sep"/>
    <x v="2"/>
    <x v="3"/>
    <x v="0"/>
    <s v="Business"/>
    <x v="4"/>
    <s v="Weighted Vest"/>
    <n v="2"/>
    <n v="123.73"/>
    <n v="0"/>
    <n v="68.459999999999994"/>
    <n v="247.46"/>
    <n v="136.91999999999999"/>
    <n v="110.54000000000002"/>
    <n v="0.44669845631617239"/>
    <n v="2026"/>
    <s v="Q3"/>
    <n v="9"/>
    <x v="8"/>
  </r>
  <r>
    <n v="234"/>
    <d v="2026-09-21T00:00:00"/>
    <n v="2026"/>
    <x v="2"/>
    <n v="9"/>
    <s v="Sep"/>
    <x v="2"/>
    <x v="5"/>
    <x v="0"/>
    <s v="Business"/>
    <x v="1"/>
    <s v="Trail Boots"/>
    <n v="2"/>
    <n v="146.81"/>
    <n v="0"/>
    <n v="79.72"/>
    <n v="293.62"/>
    <n v="159.44"/>
    <n v="134.18"/>
    <n v="0.45698521899053202"/>
    <n v="2026"/>
    <s v="Q3"/>
    <n v="9"/>
    <x v="8"/>
  </r>
  <r>
    <n v="802"/>
    <d v="2026-09-21T00:00:00"/>
    <n v="2026"/>
    <x v="2"/>
    <n v="9"/>
    <s v="Sep"/>
    <x v="1"/>
    <x v="12"/>
    <x v="2"/>
    <s v="Returning"/>
    <x v="2"/>
    <s v="Travel Backpack 35L"/>
    <n v="2"/>
    <n v="167.16"/>
    <n v="0"/>
    <n v="88.51"/>
    <n v="334.32"/>
    <n v="177.02"/>
    <n v="157.29999999999998"/>
    <n v="0.4705072983967456"/>
    <n v="2026"/>
    <s v="Q3"/>
    <n v="9"/>
    <x v="8"/>
  </r>
  <r>
    <n v="1942"/>
    <d v="2026-09-21T00:00:00"/>
    <n v="2026"/>
    <x v="2"/>
    <n v="9"/>
    <s v="Sep"/>
    <x v="2"/>
    <x v="2"/>
    <x v="0"/>
    <s v="New"/>
    <x v="0"/>
    <s v="Commuter Helmet"/>
    <n v="1"/>
    <n v="83.69"/>
    <n v="0"/>
    <n v="42.76"/>
    <n v="83.69"/>
    <n v="42.76"/>
    <n v="40.93"/>
    <n v="0.48906679412116144"/>
    <n v="2026"/>
    <s v="Q3"/>
    <n v="9"/>
    <x v="8"/>
  </r>
  <r>
    <n v="2200"/>
    <d v="2026-09-21T00:00:00"/>
    <n v="2026"/>
    <x v="2"/>
    <n v="9"/>
    <s v="Sep"/>
    <x v="0"/>
    <x v="0"/>
    <x v="0"/>
    <s v="New"/>
    <x v="0"/>
    <s v="Compact Repair Kit"/>
    <n v="1"/>
    <n v="40.4"/>
    <n v="0.15"/>
    <n v="16.47"/>
    <n v="34.339999999999996"/>
    <n v="16.47"/>
    <n v="17.869999999999997"/>
    <n v="0.52038439138031445"/>
    <n v="2026"/>
    <s v="Q3"/>
    <n v="9"/>
    <x v="8"/>
  </r>
  <r>
    <n v="2236"/>
    <d v="2026-09-21T00:00:00"/>
    <n v="2026"/>
    <x v="2"/>
    <n v="9"/>
    <s v="Sep"/>
    <x v="1"/>
    <x v="11"/>
    <x v="0"/>
    <s v="Returning"/>
    <x v="1"/>
    <s v="Trail Boots"/>
    <n v="3"/>
    <n v="143.31"/>
    <n v="0"/>
    <n v="81.36"/>
    <n v="429.93"/>
    <n v="244.07999999999998"/>
    <n v="185.85000000000002"/>
    <n v="0.43227967343521045"/>
    <n v="2026"/>
    <s v="Q3"/>
    <n v="9"/>
    <x v="8"/>
  </r>
  <r>
    <n v="4041"/>
    <d v="2026-09-21T00:00:00"/>
    <n v="2026"/>
    <x v="2"/>
    <n v="9"/>
    <s v="Sep"/>
    <x v="1"/>
    <x v="11"/>
    <x v="1"/>
    <s v="Returning"/>
    <x v="4"/>
    <s v="Training Mat"/>
    <n v="15"/>
    <n v="51.1"/>
    <n v="0.1"/>
    <n v="21.9"/>
    <n v="689.85"/>
    <n v="328.5"/>
    <n v="361.35"/>
    <n v="0.52380952380952384"/>
    <n v="2026"/>
    <s v="Q3"/>
    <n v="9"/>
    <x v="8"/>
  </r>
  <r>
    <n v="4435"/>
    <d v="2026-09-21T00:00:00"/>
    <n v="2026"/>
    <x v="2"/>
    <n v="9"/>
    <s v="Sep"/>
    <x v="3"/>
    <x v="13"/>
    <x v="3"/>
    <s v="New"/>
    <x v="1"/>
    <s v="Trail Boots"/>
    <n v="1"/>
    <n v="146.33000000000001"/>
    <n v="0"/>
    <n v="80.05"/>
    <n v="146.33000000000001"/>
    <n v="80.05"/>
    <n v="66.280000000000015"/>
    <n v="0.45294881432378875"/>
    <n v="2026"/>
    <s v="Q3"/>
    <n v="9"/>
    <x v="8"/>
  </r>
  <r>
    <n v="305"/>
    <d v="2026-09-22T00:00:00"/>
    <n v="2026"/>
    <x v="2"/>
    <n v="9"/>
    <s v="Sep"/>
    <x v="3"/>
    <x v="8"/>
    <x v="0"/>
    <s v="Returning"/>
    <x v="2"/>
    <s v="Carry-On Duffel"/>
    <n v="1"/>
    <n v="130.69999999999999"/>
    <n v="0.05"/>
    <n v="68.23"/>
    <n v="124.16499999999998"/>
    <n v="68.23"/>
    <n v="55.934999999999974"/>
    <n v="0.45048926831232622"/>
    <n v="2026"/>
    <s v="Q3"/>
    <n v="9"/>
    <x v="8"/>
  </r>
  <r>
    <n v="808"/>
    <d v="2026-09-22T00:00:00"/>
    <n v="2026"/>
    <x v="2"/>
    <n v="9"/>
    <s v="Sep"/>
    <x v="1"/>
    <x v="12"/>
    <x v="1"/>
    <s v="Business"/>
    <x v="4"/>
    <s v="Resistance Band Set"/>
    <n v="8"/>
    <n v="39.630000000000003"/>
    <n v="0.15"/>
    <n v="14.61"/>
    <n v="269.48400000000004"/>
    <n v="116.88"/>
    <n v="152.60400000000004"/>
    <n v="0.56628222825844954"/>
    <n v="2026"/>
    <s v="Q3"/>
    <n v="9"/>
    <x v="8"/>
  </r>
  <r>
    <n v="1029"/>
    <d v="2026-09-22T00:00:00"/>
    <n v="2026"/>
    <x v="2"/>
    <n v="9"/>
    <s v="Sep"/>
    <x v="1"/>
    <x v="6"/>
    <x v="0"/>
    <s v="Returning"/>
    <x v="2"/>
    <s v="Carry-On Duffel"/>
    <n v="1"/>
    <n v="132.36000000000001"/>
    <n v="0.05"/>
    <n v="66.63"/>
    <n v="125.742"/>
    <n v="66.63"/>
    <n v="59.112000000000009"/>
    <n v="0.47010545402490822"/>
    <n v="2026"/>
    <s v="Q3"/>
    <n v="9"/>
    <x v="8"/>
  </r>
  <r>
    <n v="1721"/>
    <d v="2026-09-22T00:00:00"/>
    <n v="2026"/>
    <x v="2"/>
    <n v="9"/>
    <s v="Sep"/>
    <x v="3"/>
    <x v="7"/>
    <x v="0"/>
    <s v="Business"/>
    <x v="1"/>
    <s v="Summit Backpack 45L"/>
    <n v="1"/>
    <n v="156.81"/>
    <n v="0"/>
    <n v="78.2"/>
    <n v="156.81"/>
    <n v="78.2"/>
    <n v="78.61"/>
    <n v="0.50130731458452904"/>
    <n v="2026"/>
    <s v="Q3"/>
    <n v="9"/>
    <x v="8"/>
  </r>
  <r>
    <n v="2425"/>
    <d v="2026-09-22T00:00:00"/>
    <n v="2026"/>
    <x v="2"/>
    <n v="9"/>
    <s v="Sep"/>
    <x v="3"/>
    <x v="8"/>
    <x v="3"/>
    <s v="New"/>
    <x v="2"/>
    <s v="Carry-On Duffel"/>
    <n v="3"/>
    <n v="134.52000000000001"/>
    <n v="0.05"/>
    <n v="65.19"/>
    <n v="383.38200000000006"/>
    <n v="195.57"/>
    <n v="187.81200000000007"/>
    <n v="0.48988215409174152"/>
    <n v="2026"/>
    <s v="Q3"/>
    <n v="9"/>
    <x v="8"/>
  </r>
  <r>
    <n v="3322"/>
    <d v="2026-09-22T00:00:00"/>
    <n v="2026"/>
    <x v="2"/>
    <n v="9"/>
    <s v="Sep"/>
    <x v="3"/>
    <x v="8"/>
    <x v="0"/>
    <s v="Returning"/>
    <x v="3"/>
    <s v="Compact Sleeping Bag"/>
    <n v="1"/>
    <n v="124.51"/>
    <n v="0"/>
    <n v="59.97"/>
    <n v="124.51"/>
    <n v="59.97"/>
    <n v="64.540000000000006"/>
    <n v="0.51835193960324477"/>
    <n v="2026"/>
    <s v="Q3"/>
    <n v="9"/>
    <x v="8"/>
  </r>
  <r>
    <n v="3821"/>
    <d v="2026-09-22T00:00:00"/>
    <n v="2026"/>
    <x v="2"/>
    <n v="9"/>
    <s v="Sep"/>
    <x v="2"/>
    <x v="3"/>
    <x v="0"/>
    <s v="Returning"/>
    <x v="1"/>
    <s v="Trail Boots"/>
    <n v="1"/>
    <n v="141"/>
    <n v="0"/>
    <n v="79.010000000000005"/>
    <n v="141"/>
    <n v="79.010000000000005"/>
    <n v="61.989999999999995"/>
    <n v="0.43964539007092196"/>
    <n v="2026"/>
    <s v="Q3"/>
    <n v="9"/>
    <x v="8"/>
  </r>
  <r>
    <n v="3899"/>
    <d v="2026-09-22T00:00:00"/>
    <n v="2026"/>
    <x v="2"/>
    <n v="9"/>
    <s v="Sep"/>
    <x v="3"/>
    <x v="4"/>
    <x v="1"/>
    <s v="Returning"/>
    <x v="3"/>
    <s v="Compact Sleeping Bag"/>
    <n v="6"/>
    <n v="121.7"/>
    <n v="0.15"/>
    <n v="61.26"/>
    <n v="620.67000000000007"/>
    <n v="367.56"/>
    <n v="253.11000000000007"/>
    <n v="0.40780124703948967"/>
    <n v="2026"/>
    <s v="Q3"/>
    <n v="9"/>
    <x v="8"/>
  </r>
  <r>
    <n v="4807"/>
    <d v="2026-09-22T00:00:00"/>
    <n v="2026"/>
    <x v="2"/>
    <n v="9"/>
    <s v="Sep"/>
    <x v="3"/>
    <x v="7"/>
    <x v="1"/>
    <s v="Business"/>
    <x v="0"/>
    <s v="Cycling Pack 12L"/>
    <n v="4"/>
    <n v="103.86"/>
    <n v="0.1"/>
    <n v="50.12"/>
    <n v="373.89600000000002"/>
    <n v="200.48"/>
    <n v="173.41600000000003"/>
    <n v="0.46380811776536796"/>
    <n v="2026"/>
    <s v="Q3"/>
    <n v="9"/>
    <x v="8"/>
  </r>
  <r>
    <n v="30"/>
    <d v="2026-09-23T00:00:00"/>
    <n v="2026"/>
    <x v="2"/>
    <n v="9"/>
    <s v="Sep"/>
    <x v="2"/>
    <x v="5"/>
    <x v="3"/>
    <s v="Returning"/>
    <x v="1"/>
    <s v="Hiking Daypack 20L"/>
    <n v="2"/>
    <n v="93.82"/>
    <n v="0.05"/>
    <n v="45.57"/>
    <n v="178.25799999999998"/>
    <n v="91.14"/>
    <n v="87.117999999999981"/>
    <n v="0.48871859888476249"/>
    <n v="2026"/>
    <s v="Q3"/>
    <n v="9"/>
    <x v="8"/>
  </r>
  <r>
    <n v="3027"/>
    <d v="2026-09-23T00:00:00"/>
    <n v="2026"/>
    <x v="2"/>
    <n v="9"/>
    <s v="Sep"/>
    <x v="3"/>
    <x v="8"/>
    <x v="1"/>
    <s v="Business"/>
    <x v="1"/>
    <s v="Summit Backpack 45L"/>
    <n v="8"/>
    <n v="155.13999999999999"/>
    <n v="0.1"/>
    <n v="76.87"/>
    <n v="1117.008"/>
    <n v="614.96"/>
    <n v="502.048"/>
    <n v="0.44945783736553363"/>
    <n v="2026"/>
    <s v="Q3"/>
    <n v="9"/>
    <x v="8"/>
  </r>
  <r>
    <n v="3690"/>
    <d v="2026-09-23T00:00:00"/>
    <n v="2026"/>
    <x v="2"/>
    <n v="9"/>
    <s v="Sep"/>
    <x v="3"/>
    <x v="8"/>
    <x v="0"/>
    <s v="Returning"/>
    <x v="1"/>
    <s v="Hiking Daypack 20L"/>
    <n v="3"/>
    <n v="92.14"/>
    <n v="0.05"/>
    <n v="45.25"/>
    <n v="262.59899999999999"/>
    <n v="135.75"/>
    <n v="126.84899999999999"/>
    <n v="0.48305210606285626"/>
    <n v="2026"/>
    <s v="Q3"/>
    <n v="9"/>
    <x v="8"/>
  </r>
  <r>
    <n v="600"/>
    <d v="2026-09-24T00:00:00"/>
    <n v="2026"/>
    <x v="2"/>
    <n v="9"/>
    <s v="Sep"/>
    <x v="1"/>
    <x v="12"/>
    <x v="2"/>
    <s v="Returning"/>
    <x v="0"/>
    <s v="Compact Repair Kit"/>
    <n v="6"/>
    <n v="39.880000000000003"/>
    <n v="0.05"/>
    <n v="16.79"/>
    <n v="227.31600000000003"/>
    <n v="100.74"/>
    <n v="126.57600000000004"/>
    <n v="0.5568283798764716"/>
    <n v="2026"/>
    <s v="Q3"/>
    <n v="9"/>
    <x v="8"/>
  </r>
  <r>
    <n v="1931"/>
    <d v="2026-09-24T00:00:00"/>
    <n v="2026"/>
    <x v="2"/>
    <n v="9"/>
    <s v="Sep"/>
    <x v="2"/>
    <x v="16"/>
    <x v="0"/>
    <s v="Returning"/>
    <x v="2"/>
    <s v="Insulated Bottle"/>
    <n v="4"/>
    <n v="35.700000000000003"/>
    <n v="0"/>
    <n v="13.91"/>
    <n v="142.80000000000001"/>
    <n v="55.64"/>
    <n v="87.160000000000011"/>
    <n v="0.61036414565826336"/>
    <n v="2026"/>
    <s v="Q3"/>
    <n v="9"/>
    <x v="8"/>
  </r>
  <r>
    <n v="2124"/>
    <d v="2026-09-24T00:00:00"/>
    <n v="2026"/>
    <x v="2"/>
    <n v="9"/>
    <s v="Sep"/>
    <x v="3"/>
    <x v="8"/>
    <x v="2"/>
    <s v="New"/>
    <x v="0"/>
    <s v="Cycling Pack 12L"/>
    <n v="6"/>
    <n v="104.16"/>
    <n v="0"/>
    <n v="51.76"/>
    <n v="624.96"/>
    <n v="310.56"/>
    <n v="314.40000000000003"/>
    <n v="0.50307219662058378"/>
    <n v="2026"/>
    <s v="Q3"/>
    <n v="9"/>
    <x v="8"/>
  </r>
  <r>
    <n v="2789"/>
    <d v="2026-09-24T00:00:00"/>
    <n v="2026"/>
    <x v="2"/>
    <n v="9"/>
    <s v="Sep"/>
    <x v="2"/>
    <x v="16"/>
    <x v="0"/>
    <s v="New"/>
    <x v="1"/>
    <s v="Trail Boots"/>
    <n v="5"/>
    <n v="147.21"/>
    <n v="0.05"/>
    <n v="79.14"/>
    <n v="699.24750000000006"/>
    <n v="395.7"/>
    <n v="303.54750000000007"/>
    <n v="0.43410594961011667"/>
    <n v="2026"/>
    <s v="Q3"/>
    <n v="9"/>
    <x v="8"/>
  </r>
  <r>
    <n v="2921"/>
    <d v="2026-09-24T00:00:00"/>
    <n v="2026"/>
    <x v="2"/>
    <n v="9"/>
    <s v="Sep"/>
    <x v="0"/>
    <x v="0"/>
    <x v="0"/>
    <s v="New"/>
    <x v="3"/>
    <s v="Trail Tent 2P"/>
    <n v="3"/>
    <n v="195.68"/>
    <n v="0.05"/>
    <n v="102.16"/>
    <n v="557.68799999999999"/>
    <n v="306.48"/>
    <n v="251.20799999999997"/>
    <n v="0.45044541033696256"/>
    <n v="2026"/>
    <s v="Q3"/>
    <n v="9"/>
    <x v="8"/>
  </r>
  <r>
    <n v="3108"/>
    <d v="2026-09-24T00:00:00"/>
    <n v="2026"/>
    <x v="2"/>
    <n v="9"/>
    <s v="Sep"/>
    <x v="1"/>
    <x v="11"/>
    <x v="1"/>
    <s v="Business"/>
    <x v="1"/>
    <s v="Hiking Daypack 20L"/>
    <n v="5"/>
    <n v="90.05"/>
    <n v="0.15"/>
    <n v="44.12"/>
    <n v="382.71249999999998"/>
    <n v="220.6"/>
    <n v="162.11249999999998"/>
    <n v="0.42358820263252439"/>
    <n v="2026"/>
    <s v="Q3"/>
    <n v="9"/>
    <x v="8"/>
  </r>
  <r>
    <n v="3226"/>
    <d v="2026-09-24T00:00:00"/>
    <n v="2026"/>
    <x v="2"/>
    <n v="9"/>
    <s v="Sep"/>
    <x v="3"/>
    <x v="13"/>
    <x v="3"/>
    <s v="Returning"/>
    <x v="3"/>
    <s v="Alpine Tent 4P"/>
    <n v="1"/>
    <n v="345.48"/>
    <n v="0"/>
    <n v="196.31"/>
    <n v="345.48"/>
    <n v="196.31"/>
    <n v="149.17000000000002"/>
    <n v="0.43177607965728843"/>
    <n v="2026"/>
    <s v="Q3"/>
    <n v="9"/>
    <x v="8"/>
  </r>
  <r>
    <n v="3286"/>
    <d v="2026-09-24T00:00:00"/>
    <n v="2026"/>
    <x v="2"/>
    <n v="9"/>
    <s v="Sep"/>
    <x v="3"/>
    <x v="4"/>
    <x v="0"/>
    <s v="New"/>
    <x v="2"/>
    <s v="Packing Cube Set"/>
    <n v="1"/>
    <n v="46.23"/>
    <n v="0.1"/>
    <n v="18.34"/>
    <n v="41.606999999999999"/>
    <n v="18.34"/>
    <n v="23.266999999999999"/>
    <n v="0.55920878698295962"/>
    <n v="2026"/>
    <s v="Q3"/>
    <n v="9"/>
    <x v="8"/>
  </r>
  <r>
    <n v="4510"/>
    <d v="2026-09-24T00:00:00"/>
    <n v="2026"/>
    <x v="2"/>
    <n v="9"/>
    <s v="Sep"/>
    <x v="0"/>
    <x v="0"/>
    <x v="3"/>
    <s v="Returning"/>
    <x v="3"/>
    <s v="Portable Camp Stove"/>
    <n v="3"/>
    <n v="82.38"/>
    <n v="0.15"/>
    <n v="39.020000000000003"/>
    <n v="210.06899999999999"/>
    <n v="117.06"/>
    <n v="93.008999999999986"/>
    <n v="0.44275452351370259"/>
    <n v="2026"/>
    <s v="Q3"/>
    <n v="9"/>
    <x v="8"/>
  </r>
  <r>
    <n v="2069"/>
    <d v="2026-09-25T00:00:00"/>
    <n v="2026"/>
    <x v="2"/>
    <n v="9"/>
    <s v="Sep"/>
    <x v="3"/>
    <x v="7"/>
    <x v="0"/>
    <s v="New"/>
    <x v="3"/>
    <s v="Alpine Tent 4P"/>
    <n v="1"/>
    <n v="344.79"/>
    <n v="0"/>
    <n v="189.63"/>
    <n v="344.79"/>
    <n v="189.63"/>
    <n v="155.16000000000003"/>
    <n v="0.45001305142260511"/>
    <n v="2026"/>
    <s v="Q3"/>
    <n v="9"/>
    <x v="8"/>
  </r>
  <r>
    <n v="95"/>
    <d v="2026-09-26T00:00:00"/>
    <n v="2026"/>
    <x v="2"/>
    <n v="9"/>
    <s v="Sep"/>
    <x v="0"/>
    <x v="0"/>
    <x v="3"/>
    <s v="Returning"/>
    <x v="1"/>
    <s v="Trekking Poles"/>
    <n v="1"/>
    <n v="73.06"/>
    <n v="0.05"/>
    <n v="31.42"/>
    <n v="69.406999999999996"/>
    <n v="31.42"/>
    <n v="37.986999999999995"/>
    <n v="0.54730790842422228"/>
    <n v="2026"/>
    <s v="Q3"/>
    <n v="9"/>
    <x v="8"/>
  </r>
  <r>
    <n v="160"/>
    <d v="2026-09-26T00:00:00"/>
    <n v="2026"/>
    <x v="2"/>
    <n v="9"/>
    <s v="Sep"/>
    <x v="3"/>
    <x v="8"/>
    <x v="0"/>
    <s v="Returning"/>
    <x v="3"/>
    <s v="Portable Camp Stove"/>
    <n v="1"/>
    <n v="81.58"/>
    <n v="0.1"/>
    <n v="38.89"/>
    <n v="73.421999999999997"/>
    <n v="38.89"/>
    <n v="34.531999999999996"/>
    <n v="0.47032224673803491"/>
    <n v="2026"/>
    <s v="Q3"/>
    <n v="9"/>
    <x v="8"/>
  </r>
  <r>
    <n v="407"/>
    <d v="2026-09-26T00:00:00"/>
    <n v="2026"/>
    <x v="2"/>
    <n v="9"/>
    <s v="Sep"/>
    <x v="1"/>
    <x v="12"/>
    <x v="1"/>
    <s v="Returning"/>
    <x v="4"/>
    <s v="Training Mat"/>
    <n v="6"/>
    <n v="49.87"/>
    <n v="0.1"/>
    <n v="21.75"/>
    <n v="269.298"/>
    <n v="130.5"/>
    <n v="138.798"/>
    <n v="0.51540672414945521"/>
    <n v="2026"/>
    <s v="Q3"/>
    <n v="9"/>
    <x v="8"/>
  </r>
  <r>
    <n v="1395"/>
    <d v="2026-09-26T00:00:00"/>
    <n v="2026"/>
    <x v="2"/>
    <n v="9"/>
    <s v="Sep"/>
    <x v="2"/>
    <x v="3"/>
    <x v="0"/>
    <s v="New"/>
    <x v="0"/>
    <s v="Compact Repair Kit"/>
    <n v="2"/>
    <n v="39.81"/>
    <n v="0.05"/>
    <n v="16.87"/>
    <n v="75.638999999999996"/>
    <n v="33.74"/>
    <n v="41.898999999999994"/>
    <n v="0.55393381721069812"/>
    <n v="2026"/>
    <s v="Q3"/>
    <n v="9"/>
    <x v="8"/>
  </r>
  <r>
    <n v="2085"/>
    <d v="2026-09-26T00:00:00"/>
    <n v="2026"/>
    <x v="2"/>
    <n v="9"/>
    <s v="Sep"/>
    <x v="2"/>
    <x v="2"/>
    <x v="0"/>
    <s v="Returning"/>
    <x v="3"/>
    <s v="Trail Tent 2P"/>
    <n v="3"/>
    <n v="191.46"/>
    <n v="0"/>
    <n v="104.06"/>
    <n v="574.38"/>
    <n v="312.18"/>
    <n v="262.2"/>
    <n v="0.45649221769560222"/>
    <n v="2026"/>
    <s v="Q3"/>
    <n v="9"/>
    <x v="8"/>
  </r>
  <r>
    <n v="3124"/>
    <d v="2026-09-26T00:00:00"/>
    <n v="2026"/>
    <x v="2"/>
    <n v="9"/>
    <s v="Sep"/>
    <x v="2"/>
    <x v="5"/>
    <x v="0"/>
    <s v="Returning"/>
    <x v="2"/>
    <s v="Packing Cube Set"/>
    <n v="3"/>
    <n v="46.48"/>
    <n v="0.05"/>
    <n v="18.82"/>
    <n v="132.46799999999999"/>
    <n v="56.46"/>
    <n v="76.007999999999981"/>
    <n v="0.57378385723344494"/>
    <n v="2026"/>
    <s v="Q3"/>
    <n v="9"/>
    <x v="8"/>
  </r>
  <r>
    <n v="3216"/>
    <d v="2026-09-26T00:00:00"/>
    <n v="2026"/>
    <x v="2"/>
    <n v="9"/>
    <s v="Sep"/>
    <x v="1"/>
    <x v="12"/>
    <x v="2"/>
    <s v="Returning"/>
    <x v="2"/>
    <s v="Insulated Bottle"/>
    <n v="2"/>
    <n v="35.44"/>
    <n v="0.1"/>
    <n v="13.2"/>
    <n v="63.791999999999994"/>
    <n v="26.4"/>
    <n v="37.391999999999996"/>
    <n v="0.58615500376222718"/>
    <n v="2026"/>
    <s v="Q3"/>
    <n v="9"/>
    <x v="8"/>
  </r>
  <r>
    <n v="3743"/>
    <d v="2026-09-26T00:00:00"/>
    <n v="2026"/>
    <x v="2"/>
    <n v="9"/>
    <s v="Sep"/>
    <x v="2"/>
    <x v="2"/>
    <x v="0"/>
    <s v="New"/>
    <x v="4"/>
    <s v="Recovery Roller"/>
    <n v="4"/>
    <n v="36.159999999999997"/>
    <n v="0.05"/>
    <n v="13.68"/>
    <n v="137.40799999999999"/>
    <n v="54.72"/>
    <n v="82.687999999999988"/>
    <n v="0.60176991150442471"/>
    <n v="2026"/>
    <s v="Q3"/>
    <n v="9"/>
    <x v="8"/>
  </r>
  <r>
    <n v="3788"/>
    <d v="2026-09-26T00:00:00"/>
    <n v="2026"/>
    <x v="2"/>
    <n v="9"/>
    <s v="Sep"/>
    <x v="3"/>
    <x v="8"/>
    <x v="0"/>
    <s v="Returning"/>
    <x v="4"/>
    <s v="Recovery Roller"/>
    <n v="2"/>
    <n v="35.93"/>
    <n v="0"/>
    <n v="13.91"/>
    <n v="71.86"/>
    <n v="27.82"/>
    <n v="44.04"/>
    <n v="0.6128583356526579"/>
    <n v="2026"/>
    <s v="Q3"/>
    <n v="9"/>
    <x v="8"/>
  </r>
  <r>
    <n v="4883"/>
    <d v="2026-09-26T00:00:00"/>
    <n v="2026"/>
    <x v="2"/>
    <n v="9"/>
    <s v="Sep"/>
    <x v="3"/>
    <x v="8"/>
    <x v="0"/>
    <s v="Business"/>
    <x v="3"/>
    <s v="Trail Tent 2P"/>
    <n v="1"/>
    <n v="199.7"/>
    <n v="0"/>
    <n v="103.77"/>
    <n v="199.7"/>
    <n v="103.77"/>
    <n v="95.929999999999993"/>
    <n v="0.4803705558337506"/>
    <n v="2026"/>
    <s v="Q3"/>
    <n v="9"/>
    <x v="8"/>
  </r>
  <r>
    <n v="1577"/>
    <d v="2026-09-27T00:00:00"/>
    <n v="2026"/>
    <x v="2"/>
    <n v="9"/>
    <s v="Sep"/>
    <x v="3"/>
    <x v="4"/>
    <x v="0"/>
    <s v="New"/>
    <x v="1"/>
    <s v="Summit Backpack 45L"/>
    <n v="4"/>
    <n v="154.28"/>
    <n v="0.05"/>
    <n v="78.180000000000007"/>
    <n v="586.26400000000001"/>
    <n v="312.72000000000003"/>
    <n v="273.54399999999998"/>
    <n v="0.46658843115047144"/>
    <n v="2026"/>
    <s v="Q3"/>
    <n v="9"/>
    <x v="8"/>
  </r>
  <r>
    <n v="2310"/>
    <d v="2026-09-27T00:00:00"/>
    <n v="2026"/>
    <x v="2"/>
    <n v="9"/>
    <s v="Sep"/>
    <x v="0"/>
    <x v="15"/>
    <x v="0"/>
    <s v="Returning"/>
    <x v="2"/>
    <s v="Travel Backpack 35L"/>
    <n v="1"/>
    <n v="165.44"/>
    <n v="0"/>
    <n v="88.25"/>
    <n v="165.44"/>
    <n v="88.25"/>
    <n v="77.19"/>
    <n v="0.46657398452611215"/>
    <n v="2026"/>
    <s v="Q3"/>
    <n v="9"/>
    <x v="8"/>
  </r>
  <r>
    <n v="2383"/>
    <d v="2026-09-27T00:00:00"/>
    <n v="2026"/>
    <x v="2"/>
    <n v="9"/>
    <s v="Sep"/>
    <x v="3"/>
    <x v="7"/>
    <x v="0"/>
    <s v="Returning"/>
    <x v="2"/>
    <s v="Carry-On Duffel"/>
    <n v="2"/>
    <n v="130.29"/>
    <n v="0.1"/>
    <n v="67.97"/>
    <n v="234.52199999999999"/>
    <n v="135.94"/>
    <n v="98.581999999999994"/>
    <n v="0.42035288800197845"/>
    <n v="2026"/>
    <s v="Q3"/>
    <n v="9"/>
    <x v="8"/>
  </r>
  <r>
    <n v="2803"/>
    <d v="2026-09-27T00:00:00"/>
    <n v="2026"/>
    <x v="2"/>
    <n v="9"/>
    <s v="Sep"/>
    <x v="1"/>
    <x v="12"/>
    <x v="0"/>
    <s v="Returning"/>
    <x v="4"/>
    <s v="Recovery Roller"/>
    <n v="3"/>
    <n v="36.909999999999997"/>
    <n v="0.05"/>
    <n v="13.7"/>
    <n v="105.19349999999999"/>
    <n v="41.099999999999994"/>
    <n v="64.093499999999992"/>
    <n v="0.60929144861612172"/>
    <n v="2026"/>
    <s v="Q3"/>
    <n v="9"/>
    <x v="8"/>
  </r>
  <r>
    <n v="4199"/>
    <d v="2026-09-27T00:00:00"/>
    <n v="2026"/>
    <x v="2"/>
    <n v="9"/>
    <s v="Sep"/>
    <x v="2"/>
    <x v="5"/>
    <x v="3"/>
    <s v="Business"/>
    <x v="0"/>
    <s v="Trail Bike Light"/>
    <n v="1"/>
    <n v="50.02"/>
    <n v="0"/>
    <n v="22.65"/>
    <n v="50.02"/>
    <n v="22.65"/>
    <n v="27.370000000000005"/>
    <n v="0.54718112754898052"/>
    <n v="2026"/>
    <s v="Q3"/>
    <n v="9"/>
    <x v="8"/>
  </r>
  <r>
    <n v="4517"/>
    <d v="2026-09-27T00:00:00"/>
    <n v="2026"/>
    <x v="2"/>
    <n v="9"/>
    <s v="Sep"/>
    <x v="1"/>
    <x v="12"/>
    <x v="0"/>
    <s v="Returning"/>
    <x v="3"/>
    <s v="Portable Camp Stove"/>
    <n v="1"/>
    <n v="83.32"/>
    <n v="0.05"/>
    <n v="38.93"/>
    <n v="79.153999999999996"/>
    <n v="38.93"/>
    <n v="40.223999999999997"/>
    <n v="0.50817393940925282"/>
    <n v="2026"/>
    <s v="Q3"/>
    <n v="9"/>
    <x v="8"/>
  </r>
  <r>
    <n v="80"/>
    <d v="2026-09-28T00:00:00"/>
    <n v="2026"/>
    <x v="2"/>
    <n v="9"/>
    <s v="Sep"/>
    <x v="0"/>
    <x v="15"/>
    <x v="1"/>
    <s v="Business"/>
    <x v="1"/>
    <s v="Trekking Poles"/>
    <n v="10"/>
    <n v="71.040000000000006"/>
    <n v="0.2"/>
    <n v="31.7"/>
    <n v="568.32000000000005"/>
    <n v="317"/>
    <n v="251.32000000000005"/>
    <n v="0.4422156531531532"/>
    <n v="2026"/>
    <s v="Q3"/>
    <n v="9"/>
    <x v="8"/>
  </r>
  <r>
    <n v="370"/>
    <d v="2026-09-28T00:00:00"/>
    <n v="2026"/>
    <x v="2"/>
    <n v="9"/>
    <s v="Sep"/>
    <x v="3"/>
    <x v="7"/>
    <x v="2"/>
    <s v="Returning"/>
    <x v="0"/>
    <s v="Compact Repair Kit"/>
    <n v="2"/>
    <n v="40.83"/>
    <n v="0"/>
    <n v="16.850000000000001"/>
    <n v="81.66"/>
    <n v="33.700000000000003"/>
    <n v="47.959999999999994"/>
    <n v="0.58731325006122947"/>
    <n v="2026"/>
    <s v="Q3"/>
    <n v="9"/>
    <x v="8"/>
  </r>
  <r>
    <n v="417"/>
    <d v="2026-09-28T00:00:00"/>
    <n v="2026"/>
    <x v="2"/>
    <n v="9"/>
    <s v="Sep"/>
    <x v="1"/>
    <x v="14"/>
    <x v="3"/>
    <s v="Returning"/>
    <x v="3"/>
    <s v="Compact Sleeping Bag"/>
    <n v="1"/>
    <n v="121.64"/>
    <n v="0.15"/>
    <n v="61.56"/>
    <n v="103.39399999999999"/>
    <n v="61.56"/>
    <n v="41.833999999999989"/>
    <n v="0.40460761746329565"/>
    <n v="2026"/>
    <s v="Q3"/>
    <n v="9"/>
    <x v="8"/>
  </r>
  <r>
    <n v="437"/>
    <d v="2026-09-28T00:00:00"/>
    <n v="2026"/>
    <x v="2"/>
    <n v="9"/>
    <s v="Sep"/>
    <x v="1"/>
    <x v="1"/>
    <x v="2"/>
    <s v="New"/>
    <x v="2"/>
    <s v="Travel Backpack 35L"/>
    <n v="1"/>
    <n v="164.7"/>
    <n v="0"/>
    <n v="86.02"/>
    <n v="164.7"/>
    <n v="86.02"/>
    <n v="78.679999999999993"/>
    <n v="0.47771706132361869"/>
    <n v="2026"/>
    <s v="Q3"/>
    <n v="9"/>
    <x v="8"/>
  </r>
  <r>
    <n v="790"/>
    <d v="2026-09-28T00:00:00"/>
    <n v="2026"/>
    <x v="2"/>
    <n v="9"/>
    <s v="Sep"/>
    <x v="3"/>
    <x v="7"/>
    <x v="3"/>
    <s v="New"/>
    <x v="3"/>
    <s v="Trail Tent 2P"/>
    <n v="1"/>
    <n v="199.09"/>
    <n v="0.05"/>
    <n v="106.57"/>
    <n v="189.13550000000001"/>
    <n v="106.57"/>
    <n v="82.565500000000014"/>
    <n v="0.43654152710622812"/>
    <n v="2026"/>
    <s v="Q3"/>
    <n v="9"/>
    <x v="8"/>
  </r>
  <r>
    <n v="1151"/>
    <d v="2026-09-28T00:00:00"/>
    <n v="2026"/>
    <x v="2"/>
    <n v="9"/>
    <s v="Sep"/>
    <x v="0"/>
    <x v="0"/>
    <x v="3"/>
    <s v="Returning"/>
    <x v="0"/>
    <s v="Commuter Helmet"/>
    <n v="1"/>
    <n v="81.48"/>
    <n v="0"/>
    <n v="41.47"/>
    <n v="81.48"/>
    <n v="41.47"/>
    <n v="40.010000000000005"/>
    <n v="0.4910407461953854"/>
    <n v="2026"/>
    <s v="Q3"/>
    <n v="9"/>
    <x v="8"/>
  </r>
  <r>
    <n v="1331"/>
    <d v="2026-09-28T00:00:00"/>
    <n v="2026"/>
    <x v="2"/>
    <n v="9"/>
    <s v="Sep"/>
    <x v="0"/>
    <x v="0"/>
    <x v="0"/>
    <s v="New"/>
    <x v="4"/>
    <s v="Resistance Band Set"/>
    <n v="3"/>
    <n v="39.450000000000003"/>
    <n v="0.05"/>
    <n v="15.1"/>
    <n v="112.4325"/>
    <n v="45.3"/>
    <n v="67.132500000000007"/>
    <n v="0.59709158828630515"/>
    <n v="2026"/>
    <s v="Q3"/>
    <n v="9"/>
    <x v="8"/>
  </r>
  <r>
    <n v="2388"/>
    <d v="2026-09-28T00:00:00"/>
    <n v="2026"/>
    <x v="2"/>
    <n v="9"/>
    <s v="Sep"/>
    <x v="3"/>
    <x v="8"/>
    <x v="0"/>
    <s v="Returning"/>
    <x v="1"/>
    <s v="Hiking Daypack 20L"/>
    <n v="3"/>
    <n v="93.22"/>
    <n v="0"/>
    <n v="46.75"/>
    <n v="279.65999999999997"/>
    <n v="140.25"/>
    <n v="139.40999999999997"/>
    <n v="0.49849817635700489"/>
    <n v="2026"/>
    <s v="Q3"/>
    <n v="9"/>
    <x v="8"/>
  </r>
  <r>
    <n v="2795"/>
    <d v="2026-09-28T00:00:00"/>
    <n v="2026"/>
    <x v="2"/>
    <n v="9"/>
    <s v="Sep"/>
    <x v="1"/>
    <x v="12"/>
    <x v="0"/>
    <s v="New"/>
    <x v="1"/>
    <s v="Trail Boots"/>
    <n v="3"/>
    <n v="142.19"/>
    <n v="0.05"/>
    <n v="78.37"/>
    <n v="405.24149999999997"/>
    <n v="235.11"/>
    <n v="170.13149999999996"/>
    <n v="0.41982743623246871"/>
    <n v="2026"/>
    <s v="Q3"/>
    <n v="9"/>
    <x v="8"/>
  </r>
  <r>
    <n v="2840"/>
    <d v="2026-09-28T00:00:00"/>
    <n v="2026"/>
    <x v="2"/>
    <n v="9"/>
    <s v="Sep"/>
    <x v="0"/>
    <x v="0"/>
    <x v="0"/>
    <s v="Returning"/>
    <x v="1"/>
    <s v="Summit Backpack 45L"/>
    <n v="2"/>
    <n v="151.69999999999999"/>
    <n v="0"/>
    <n v="77.19"/>
    <n v="303.39999999999998"/>
    <n v="154.38"/>
    <n v="149.01999999999998"/>
    <n v="0.49116677653263019"/>
    <n v="2026"/>
    <s v="Q3"/>
    <n v="9"/>
    <x v="8"/>
  </r>
  <r>
    <n v="2863"/>
    <d v="2026-09-28T00:00:00"/>
    <n v="2026"/>
    <x v="2"/>
    <n v="9"/>
    <s v="Sep"/>
    <x v="2"/>
    <x v="2"/>
    <x v="2"/>
    <s v="New"/>
    <x v="2"/>
    <s v="Carry-On Duffel"/>
    <n v="1"/>
    <n v="133.85"/>
    <n v="0.05"/>
    <n v="66.41"/>
    <n v="127.15749999999998"/>
    <n v="66.41"/>
    <n v="60.747499999999988"/>
    <n v="0.47773430588050247"/>
    <n v="2026"/>
    <s v="Q3"/>
    <n v="9"/>
    <x v="8"/>
  </r>
  <r>
    <n v="4522"/>
    <d v="2026-09-28T00:00:00"/>
    <n v="2026"/>
    <x v="2"/>
    <n v="9"/>
    <s v="Sep"/>
    <x v="3"/>
    <x v="13"/>
    <x v="3"/>
    <s v="Business"/>
    <x v="3"/>
    <s v="Compact Sleeping Bag"/>
    <n v="6"/>
    <n v="125.62"/>
    <n v="0"/>
    <n v="61.34"/>
    <n v="753.72"/>
    <n v="368.04"/>
    <n v="385.68"/>
    <n v="0.51170195828689702"/>
    <n v="2026"/>
    <s v="Q3"/>
    <n v="9"/>
    <x v="8"/>
  </r>
  <r>
    <n v="5200"/>
    <d v="2026-09-28T00:00:00"/>
    <n v="2026"/>
    <x v="2"/>
    <n v="9"/>
    <s v="Sep"/>
    <x v="1"/>
    <x v="12"/>
    <x v="0"/>
    <s v="New"/>
    <x v="3"/>
    <s v="Trail Tent 2P"/>
    <n v="3"/>
    <n v="196.87"/>
    <n v="0.1"/>
    <n v="105.93"/>
    <n v="531.54899999999998"/>
    <n v="317.79000000000002"/>
    <n v="213.75899999999996"/>
    <n v="0.40214354650276823"/>
    <n v="2026"/>
    <s v="Q3"/>
    <n v="9"/>
    <x v="8"/>
  </r>
  <r>
    <n v="452"/>
    <d v="2026-09-29T00:00:00"/>
    <n v="2026"/>
    <x v="2"/>
    <n v="9"/>
    <s v="Sep"/>
    <x v="1"/>
    <x v="1"/>
    <x v="0"/>
    <s v="Returning"/>
    <x v="2"/>
    <s v="Insulated Bottle"/>
    <n v="4"/>
    <n v="36.869999999999997"/>
    <n v="0"/>
    <n v="13.43"/>
    <n v="147.47999999999999"/>
    <n v="53.72"/>
    <n v="93.759999999999991"/>
    <n v="0.63574721996202876"/>
    <n v="2026"/>
    <s v="Q3"/>
    <n v="9"/>
    <x v="8"/>
  </r>
  <r>
    <n v="871"/>
    <d v="2026-09-29T00:00:00"/>
    <n v="2026"/>
    <x v="2"/>
    <n v="9"/>
    <s v="Sep"/>
    <x v="1"/>
    <x v="12"/>
    <x v="0"/>
    <s v="New"/>
    <x v="2"/>
    <s v="Packing Cube Set"/>
    <n v="1"/>
    <n v="47.37"/>
    <n v="0"/>
    <n v="18.2"/>
    <n v="47.37"/>
    <n v="18.2"/>
    <n v="29.169999999999998"/>
    <n v="0.61579058475828585"/>
    <n v="2026"/>
    <s v="Q3"/>
    <n v="9"/>
    <x v="8"/>
  </r>
  <r>
    <n v="922"/>
    <d v="2026-09-29T00:00:00"/>
    <n v="2026"/>
    <x v="2"/>
    <n v="9"/>
    <s v="Sep"/>
    <x v="3"/>
    <x v="8"/>
    <x v="3"/>
    <s v="Business"/>
    <x v="1"/>
    <s v="Trail Boots"/>
    <n v="1"/>
    <n v="145.62"/>
    <n v="0.05"/>
    <n v="80.25"/>
    <n v="138.339"/>
    <n v="80.25"/>
    <n v="58.088999999999999"/>
    <n v="0.41990328107041397"/>
    <n v="2026"/>
    <s v="Q3"/>
    <n v="9"/>
    <x v="8"/>
  </r>
  <r>
    <n v="1491"/>
    <d v="2026-09-29T00:00:00"/>
    <n v="2026"/>
    <x v="2"/>
    <n v="9"/>
    <s v="Sep"/>
    <x v="3"/>
    <x v="8"/>
    <x v="2"/>
    <s v="New"/>
    <x v="4"/>
    <s v="Recovery Roller"/>
    <n v="2"/>
    <n v="36.1"/>
    <n v="0.05"/>
    <n v="13.71"/>
    <n v="68.59"/>
    <n v="27.42"/>
    <n v="41.17"/>
    <n v="0.60023327015599937"/>
    <n v="2026"/>
    <s v="Q3"/>
    <n v="9"/>
    <x v="8"/>
  </r>
  <r>
    <n v="1548"/>
    <d v="2026-09-29T00:00:00"/>
    <n v="2026"/>
    <x v="2"/>
    <n v="9"/>
    <s v="Sep"/>
    <x v="0"/>
    <x v="9"/>
    <x v="2"/>
    <s v="Returning"/>
    <x v="1"/>
    <s v="Trekking Poles"/>
    <n v="2"/>
    <n v="73"/>
    <n v="0.05"/>
    <n v="31.41"/>
    <n v="138.69999999999999"/>
    <n v="62.82"/>
    <n v="75.88"/>
    <n v="0.54708002883922136"/>
    <n v="2026"/>
    <s v="Q3"/>
    <n v="9"/>
    <x v="8"/>
  </r>
  <r>
    <n v="2299"/>
    <d v="2026-09-29T00:00:00"/>
    <n v="2026"/>
    <x v="2"/>
    <n v="9"/>
    <s v="Sep"/>
    <x v="1"/>
    <x v="11"/>
    <x v="0"/>
    <s v="New"/>
    <x v="2"/>
    <s v="Insulated Bottle"/>
    <n v="2"/>
    <n v="36.93"/>
    <n v="0.1"/>
    <n v="13.4"/>
    <n v="66.474000000000004"/>
    <n v="26.8"/>
    <n v="39.674000000000007"/>
    <n v="0.59683485272437353"/>
    <n v="2026"/>
    <s v="Q3"/>
    <n v="9"/>
    <x v="8"/>
  </r>
  <r>
    <n v="3051"/>
    <d v="2026-09-29T00:00:00"/>
    <n v="2026"/>
    <x v="2"/>
    <n v="9"/>
    <s v="Sep"/>
    <x v="1"/>
    <x v="14"/>
    <x v="0"/>
    <s v="New"/>
    <x v="4"/>
    <s v="Training Mat"/>
    <n v="2"/>
    <n v="51.52"/>
    <n v="0"/>
    <n v="21.47"/>
    <n v="103.04"/>
    <n v="42.94"/>
    <n v="60.100000000000009"/>
    <n v="0.58326863354037273"/>
    <n v="2026"/>
    <s v="Q3"/>
    <n v="9"/>
    <x v="8"/>
  </r>
  <r>
    <n v="4018"/>
    <d v="2026-09-29T00:00:00"/>
    <n v="2026"/>
    <x v="2"/>
    <n v="9"/>
    <s v="Sep"/>
    <x v="1"/>
    <x v="6"/>
    <x v="0"/>
    <s v="New"/>
    <x v="4"/>
    <s v="Training Mat"/>
    <n v="1"/>
    <n v="50.42"/>
    <n v="0"/>
    <n v="21.68"/>
    <n v="50.42"/>
    <n v="21.68"/>
    <n v="28.740000000000002"/>
    <n v="0.57001190003966684"/>
    <n v="2026"/>
    <s v="Q3"/>
    <n v="9"/>
    <x v="8"/>
  </r>
  <r>
    <n v="4118"/>
    <d v="2026-09-29T00:00:00"/>
    <n v="2026"/>
    <x v="2"/>
    <n v="9"/>
    <s v="Sep"/>
    <x v="1"/>
    <x v="14"/>
    <x v="1"/>
    <s v="Returning"/>
    <x v="1"/>
    <s v="Summit Backpack 45L"/>
    <n v="10"/>
    <n v="157.79"/>
    <n v="0.1"/>
    <n v="77.900000000000006"/>
    <n v="1420.11"/>
    <n v="779"/>
    <n v="641.1099999999999"/>
    <n v="0.4514509439409623"/>
    <n v="2026"/>
    <s v="Q3"/>
    <n v="9"/>
    <x v="8"/>
  </r>
  <r>
    <n v="4251"/>
    <d v="2026-09-29T00:00:00"/>
    <n v="2026"/>
    <x v="2"/>
    <n v="9"/>
    <s v="Sep"/>
    <x v="1"/>
    <x v="11"/>
    <x v="0"/>
    <s v="Returning"/>
    <x v="0"/>
    <s v="Compact Repair Kit"/>
    <n v="1"/>
    <n v="40.409999999999997"/>
    <n v="0.15"/>
    <n v="16.3"/>
    <n v="34.348499999999994"/>
    <n v="16.3"/>
    <n v="18.048499999999994"/>
    <n v="0.52545234871974023"/>
    <n v="2026"/>
    <s v="Q3"/>
    <n v="9"/>
    <x v="8"/>
  </r>
  <r>
    <n v="4557"/>
    <d v="2026-09-29T00:00:00"/>
    <n v="2026"/>
    <x v="2"/>
    <n v="9"/>
    <s v="Sep"/>
    <x v="3"/>
    <x v="8"/>
    <x v="0"/>
    <s v="New"/>
    <x v="0"/>
    <s v="Trail Bike Light"/>
    <n v="2"/>
    <n v="50.17"/>
    <n v="0.05"/>
    <n v="22.83"/>
    <n v="95.322999999999993"/>
    <n v="45.66"/>
    <n v="49.662999999999997"/>
    <n v="0.52099703114673268"/>
    <n v="2026"/>
    <s v="Q3"/>
    <n v="9"/>
    <x v="8"/>
  </r>
  <r>
    <n v="4811"/>
    <d v="2026-09-29T00:00:00"/>
    <n v="2026"/>
    <x v="2"/>
    <n v="9"/>
    <s v="Sep"/>
    <x v="1"/>
    <x v="14"/>
    <x v="0"/>
    <s v="New"/>
    <x v="1"/>
    <s v="Summit Backpack 45L"/>
    <n v="1"/>
    <n v="155.55000000000001"/>
    <n v="0.1"/>
    <n v="79.2"/>
    <n v="139.995"/>
    <n v="79.2"/>
    <n v="60.795000000000002"/>
    <n v="0.43426550948248149"/>
    <n v="2026"/>
    <s v="Q3"/>
    <n v="9"/>
    <x v="8"/>
  </r>
  <r>
    <n v="306"/>
    <d v="2026-09-30T00:00:00"/>
    <n v="2026"/>
    <x v="2"/>
    <n v="9"/>
    <s v="Sep"/>
    <x v="2"/>
    <x v="10"/>
    <x v="2"/>
    <s v="Business"/>
    <x v="0"/>
    <s v="Trail Bike Light"/>
    <n v="1"/>
    <n v="51.81"/>
    <n v="0.1"/>
    <n v="22.65"/>
    <n v="46.629000000000005"/>
    <n v="22.65"/>
    <n v="23.979000000000006"/>
    <n v="0.51425078813613856"/>
    <n v="2026"/>
    <s v="Q3"/>
    <n v="9"/>
    <x v="8"/>
  </r>
  <r>
    <n v="1158"/>
    <d v="2026-09-30T00:00:00"/>
    <n v="2026"/>
    <x v="2"/>
    <n v="9"/>
    <s v="Sep"/>
    <x v="0"/>
    <x v="9"/>
    <x v="2"/>
    <s v="Returning"/>
    <x v="4"/>
    <s v="Resistance Band Set"/>
    <n v="1"/>
    <n v="40.61"/>
    <n v="0.1"/>
    <n v="14.28"/>
    <n v="36.548999999999999"/>
    <n v="14.28"/>
    <n v="22.268999999999998"/>
    <n v="0.60929163588607071"/>
    <n v="2026"/>
    <s v="Q3"/>
    <n v="9"/>
    <x v="8"/>
  </r>
  <r>
    <n v="1639"/>
    <d v="2026-09-30T00:00:00"/>
    <n v="2026"/>
    <x v="2"/>
    <n v="9"/>
    <s v="Sep"/>
    <x v="2"/>
    <x v="2"/>
    <x v="2"/>
    <s v="Business"/>
    <x v="1"/>
    <s v="Trail Boots"/>
    <n v="1"/>
    <n v="140.78"/>
    <n v="0.05"/>
    <n v="80.8"/>
    <n v="133.74099999999999"/>
    <n v="80.8"/>
    <n v="52.940999999999988"/>
    <n v="0.39584719719457756"/>
    <n v="2026"/>
    <s v="Q3"/>
    <n v="9"/>
    <x v="8"/>
  </r>
  <r>
    <n v="2247"/>
    <d v="2026-09-30T00:00:00"/>
    <n v="2026"/>
    <x v="2"/>
    <n v="9"/>
    <s v="Sep"/>
    <x v="1"/>
    <x v="6"/>
    <x v="2"/>
    <s v="Business"/>
    <x v="2"/>
    <s v="Travel Backpack 35L"/>
    <n v="1"/>
    <n v="163.13999999999999"/>
    <n v="0"/>
    <n v="87.53"/>
    <n v="163.13999999999999"/>
    <n v="87.53"/>
    <n v="75.609999999999985"/>
    <n v="0.4634669608924849"/>
    <n v="2026"/>
    <s v="Q3"/>
    <n v="9"/>
    <x v="8"/>
  </r>
  <r>
    <n v="3119"/>
    <d v="2026-09-30T00:00:00"/>
    <n v="2026"/>
    <x v="2"/>
    <n v="9"/>
    <s v="Sep"/>
    <x v="3"/>
    <x v="4"/>
    <x v="2"/>
    <s v="Returning"/>
    <x v="1"/>
    <s v="Trekking Poles"/>
    <n v="1"/>
    <n v="70.91"/>
    <n v="0"/>
    <n v="31.73"/>
    <n v="70.91"/>
    <n v="31.73"/>
    <n v="39.179999999999993"/>
    <n v="0.55253137780284856"/>
    <n v="2026"/>
    <s v="Q3"/>
    <n v="9"/>
    <x v="8"/>
  </r>
  <r>
    <n v="3267"/>
    <d v="2026-09-30T00:00:00"/>
    <n v="2026"/>
    <x v="2"/>
    <n v="9"/>
    <s v="Sep"/>
    <x v="3"/>
    <x v="13"/>
    <x v="3"/>
    <s v="Returning"/>
    <x v="0"/>
    <s v="Commuter Helmet"/>
    <n v="2"/>
    <n v="81.99"/>
    <n v="0"/>
    <n v="43.95"/>
    <n v="163.98"/>
    <n v="87.9"/>
    <n v="76.079999999999984"/>
    <n v="0.46395901939260881"/>
    <n v="2026"/>
    <s v="Q3"/>
    <n v="9"/>
    <x v="8"/>
  </r>
  <r>
    <n v="3382"/>
    <d v="2026-09-30T00:00:00"/>
    <n v="2026"/>
    <x v="2"/>
    <n v="9"/>
    <s v="Sep"/>
    <x v="3"/>
    <x v="4"/>
    <x v="3"/>
    <s v="New"/>
    <x v="0"/>
    <s v="Commuter Helmet"/>
    <n v="2"/>
    <n v="81.13"/>
    <n v="0"/>
    <n v="43.7"/>
    <n v="162.26"/>
    <n v="87.4"/>
    <n v="74.859999999999985"/>
    <n v="0.46135831381733017"/>
    <n v="2026"/>
    <s v="Q3"/>
    <n v="9"/>
    <x v="8"/>
  </r>
  <r>
    <n v="3814"/>
    <d v="2026-09-30T00:00:00"/>
    <n v="2026"/>
    <x v="2"/>
    <n v="9"/>
    <s v="Sep"/>
    <x v="1"/>
    <x v="12"/>
    <x v="1"/>
    <s v="Returning"/>
    <x v="1"/>
    <s v="Trail Boots"/>
    <n v="5"/>
    <n v="141.08000000000001"/>
    <n v="0.05"/>
    <n v="78.23"/>
    <n v="670.13000000000011"/>
    <n v="391.15000000000003"/>
    <n v="278.98000000000008"/>
    <n v="0.4163072836613792"/>
    <n v="2026"/>
    <s v="Q3"/>
    <n v="9"/>
    <x v="8"/>
  </r>
  <r>
    <n v="3818"/>
    <d v="2026-09-30T00:00:00"/>
    <n v="2026"/>
    <x v="2"/>
    <n v="9"/>
    <s v="Sep"/>
    <x v="0"/>
    <x v="15"/>
    <x v="0"/>
    <s v="Returning"/>
    <x v="2"/>
    <s v="Insulated Bottle"/>
    <n v="5"/>
    <n v="36.18"/>
    <n v="0"/>
    <n v="13.66"/>
    <n v="180.9"/>
    <n v="68.3"/>
    <n v="112.60000000000001"/>
    <n v="0.62244333886124936"/>
    <n v="2026"/>
    <s v="Q3"/>
    <n v="9"/>
    <x v="8"/>
  </r>
  <r>
    <n v="4347"/>
    <d v="2026-09-30T00:00:00"/>
    <n v="2026"/>
    <x v="2"/>
    <n v="9"/>
    <s v="Sep"/>
    <x v="3"/>
    <x v="13"/>
    <x v="3"/>
    <s v="New"/>
    <x v="0"/>
    <s v="Commuter Helmet"/>
    <n v="1"/>
    <n v="81.06"/>
    <n v="0.05"/>
    <n v="43.54"/>
    <n v="77.007000000000005"/>
    <n v="43.54"/>
    <n v="33.467000000000006"/>
    <n v="0.434596854831379"/>
    <n v="2026"/>
    <s v="Q3"/>
    <n v="9"/>
    <x v="8"/>
  </r>
  <r>
    <n v="4646"/>
    <d v="2026-09-30T00:00:00"/>
    <n v="2026"/>
    <x v="2"/>
    <n v="9"/>
    <s v="Sep"/>
    <x v="2"/>
    <x v="3"/>
    <x v="0"/>
    <s v="Business"/>
    <x v="4"/>
    <s v="Training Mat"/>
    <n v="1"/>
    <n v="49.51"/>
    <n v="0.15"/>
    <n v="21.4"/>
    <n v="42.083499999999994"/>
    <n v="21.4"/>
    <n v="20.683499999999995"/>
    <n v="0.49148716242707946"/>
    <n v="2026"/>
    <s v="Q3"/>
    <n v="9"/>
    <x v="8"/>
  </r>
  <r>
    <n v="5102"/>
    <d v="2026-09-30T00:00:00"/>
    <n v="2026"/>
    <x v="2"/>
    <n v="9"/>
    <s v="Sep"/>
    <x v="1"/>
    <x v="14"/>
    <x v="0"/>
    <s v="New"/>
    <x v="3"/>
    <s v="Trail Tent 2P"/>
    <n v="1"/>
    <n v="196.74"/>
    <n v="0.15"/>
    <n v="102.01"/>
    <n v="167.22900000000001"/>
    <n v="102.01"/>
    <n v="65.219000000000008"/>
    <n v="0.38999814625453721"/>
    <n v="2026"/>
    <s v="Q3"/>
    <n v="9"/>
    <x v="8"/>
  </r>
  <r>
    <n v="5152"/>
    <d v="2026-09-30T00:00:00"/>
    <n v="2026"/>
    <x v="2"/>
    <n v="9"/>
    <s v="Sep"/>
    <x v="3"/>
    <x v="13"/>
    <x v="0"/>
    <s v="New"/>
    <x v="1"/>
    <s v="Hiking Daypack 20L"/>
    <n v="2"/>
    <n v="91.78"/>
    <n v="0.1"/>
    <n v="45.51"/>
    <n v="165.20400000000001"/>
    <n v="91.02"/>
    <n v="74.184000000000012"/>
    <n v="0.44904481731677204"/>
    <n v="2026"/>
    <s v="Q3"/>
    <n v="9"/>
    <x v="8"/>
  </r>
  <r>
    <n v="151"/>
    <d v="2026-10-01T00:00:00"/>
    <n v="2026"/>
    <x v="3"/>
    <n v="10"/>
    <s v="Oct"/>
    <x v="2"/>
    <x v="10"/>
    <x v="0"/>
    <s v="New"/>
    <x v="1"/>
    <s v="Trail Boots"/>
    <n v="5"/>
    <n v="146.69"/>
    <n v="0"/>
    <n v="79"/>
    <n v="733.45"/>
    <n v="395"/>
    <n v="338.45000000000005"/>
    <n v="0.46144931488172342"/>
    <n v="2026"/>
    <s v="Q4"/>
    <n v="10"/>
    <x v="9"/>
  </r>
  <r>
    <n v="1292"/>
    <d v="2026-10-01T00:00:00"/>
    <n v="2026"/>
    <x v="3"/>
    <n v="10"/>
    <s v="Oct"/>
    <x v="0"/>
    <x v="9"/>
    <x v="2"/>
    <s v="New"/>
    <x v="3"/>
    <s v="Portable Camp Stove"/>
    <n v="1"/>
    <n v="79.81"/>
    <n v="0"/>
    <n v="39.08"/>
    <n v="79.81"/>
    <n v="39.08"/>
    <n v="40.730000000000004"/>
    <n v="0.5103370504949255"/>
    <n v="2026"/>
    <s v="Q4"/>
    <n v="10"/>
    <x v="9"/>
  </r>
  <r>
    <n v="1862"/>
    <d v="2026-10-01T00:00:00"/>
    <n v="2026"/>
    <x v="3"/>
    <n v="10"/>
    <s v="Oct"/>
    <x v="3"/>
    <x v="8"/>
    <x v="0"/>
    <s v="New"/>
    <x v="3"/>
    <s v="Compact Sleeping Bag"/>
    <n v="5"/>
    <n v="121.63"/>
    <n v="0.05"/>
    <n v="61.7"/>
    <n v="577.74249999999995"/>
    <n v="308.5"/>
    <n v="269.24249999999995"/>
    <n v="0.46602508903187834"/>
    <n v="2026"/>
    <s v="Q4"/>
    <n v="10"/>
    <x v="9"/>
  </r>
  <r>
    <n v="2569"/>
    <d v="2026-10-01T00:00:00"/>
    <n v="2026"/>
    <x v="3"/>
    <n v="10"/>
    <s v="Oct"/>
    <x v="3"/>
    <x v="13"/>
    <x v="1"/>
    <s v="Business"/>
    <x v="0"/>
    <s v="Trail Bike Light"/>
    <n v="10"/>
    <n v="50.42"/>
    <n v="0.05"/>
    <n v="22.5"/>
    <n v="478.99"/>
    <n v="225"/>
    <n v="253.99"/>
    <n v="0.53026159210004387"/>
    <n v="2026"/>
    <s v="Q4"/>
    <n v="10"/>
    <x v="9"/>
  </r>
  <r>
    <n v="3333"/>
    <d v="2026-10-01T00:00:00"/>
    <n v="2026"/>
    <x v="3"/>
    <n v="10"/>
    <s v="Oct"/>
    <x v="2"/>
    <x v="5"/>
    <x v="0"/>
    <s v="New"/>
    <x v="3"/>
    <s v="Portable Camp Stove"/>
    <n v="3"/>
    <n v="80.67"/>
    <n v="0"/>
    <n v="39.94"/>
    <n v="242.01"/>
    <n v="119.82"/>
    <n v="122.19"/>
    <n v="0.50489649188050079"/>
    <n v="2026"/>
    <s v="Q4"/>
    <n v="10"/>
    <x v="9"/>
  </r>
  <r>
    <n v="3830"/>
    <d v="2026-10-01T00:00:00"/>
    <n v="2026"/>
    <x v="3"/>
    <n v="10"/>
    <s v="Oct"/>
    <x v="3"/>
    <x v="13"/>
    <x v="0"/>
    <s v="Business"/>
    <x v="1"/>
    <s v="Summit Backpack 45L"/>
    <n v="2"/>
    <n v="152.12"/>
    <n v="0"/>
    <n v="79.53"/>
    <n v="304.24"/>
    <n v="159.06"/>
    <n v="145.18"/>
    <n v="0.47718906126742044"/>
    <n v="2026"/>
    <s v="Q4"/>
    <n v="10"/>
    <x v="9"/>
  </r>
  <r>
    <n v="4868"/>
    <d v="2026-10-01T00:00:00"/>
    <n v="2026"/>
    <x v="3"/>
    <n v="10"/>
    <s v="Oct"/>
    <x v="2"/>
    <x v="5"/>
    <x v="1"/>
    <s v="New"/>
    <x v="3"/>
    <s v="Portable Camp Stove"/>
    <n v="4"/>
    <n v="82.54"/>
    <n v="0.15"/>
    <n v="39.74"/>
    <n v="280.63600000000002"/>
    <n v="158.96"/>
    <n v="121.67600000000002"/>
    <n v="0.43357231431462823"/>
    <n v="2026"/>
    <s v="Q4"/>
    <n v="10"/>
    <x v="9"/>
  </r>
  <r>
    <n v="2250"/>
    <d v="2026-10-02T00:00:00"/>
    <n v="2026"/>
    <x v="3"/>
    <n v="10"/>
    <s v="Oct"/>
    <x v="3"/>
    <x v="13"/>
    <x v="2"/>
    <s v="Returning"/>
    <x v="0"/>
    <s v="Trail Bike Light"/>
    <n v="2"/>
    <n v="50.43"/>
    <n v="0"/>
    <n v="23.04"/>
    <n v="100.86"/>
    <n v="46.08"/>
    <n v="54.78"/>
    <n v="0.54312908982748365"/>
    <n v="2026"/>
    <s v="Q4"/>
    <n v="10"/>
    <x v="9"/>
  </r>
  <r>
    <n v="2516"/>
    <d v="2026-10-02T00:00:00"/>
    <n v="2026"/>
    <x v="3"/>
    <n v="10"/>
    <s v="Oct"/>
    <x v="2"/>
    <x v="10"/>
    <x v="0"/>
    <s v="New"/>
    <x v="3"/>
    <s v="Trail Tent 2P"/>
    <n v="2"/>
    <n v="198.57"/>
    <n v="0.15"/>
    <n v="101.08"/>
    <n v="337.56899999999996"/>
    <n v="202.16"/>
    <n v="135.40899999999996"/>
    <n v="0.4011298430839324"/>
    <n v="2026"/>
    <s v="Q4"/>
    <n v="10"/>
    <x v="9"/>
  </r>
  <r>
    <n v="809"/>
    <d v="2026-10-03T00:00:00"/>
    <n v="2026"/>
    <x v="3"/>
    <n v="10"/>
    <s v="Oct"/>
    <x v="3"/>
    <x v="8"/>
    <x v="0"/>
    <s v="New"/>
    <x v="4"/>
    <s v="Resistance Band Set"/>
    <n v="2"/>
    <n v="41.06"/>
    <n v="0.05"/>
    <n v="14.54"/>
    <n v="78.013999999999996"/>
    <n v="29.08"/>
    <n v="48.933999999999997"/>
    <n v="0.62724639167328944"/>
    <n v="2026"/>
    <s v="Q4"/>
    <n v="10"/>
    <x v="9"/>
  </r>
  <r>
    <n v="1852"/>
    <d v="2026-10-03T00:00:00"/>
    <n v="2026"/>
    <x v="3"/>
    <n v="10"/>
    <s v="Oct"/>
    <x v="1"/>
    <x v="12"/>
    <x v="1"/>
    <s v="Business"/>
    <x v="2"/>
    <s v="Travel Backpack 35L"/>
    <n v="4"/>
    <n v="162.19"/>
    <n v="0.15"/>
    <n v="89.81"/>
    <n v="551.44600000000003"/>
    <n v="359.24"/>
    <n v="192.20600000000002"/>
    <n v="0.34854908730863948"/>
    <n v="2026"/>
    <s v="Q4"/>
    <n v="10"/>
    <x v="9"/>
  </r>
  <r>
    <n v="3627"/>
    <d v="2026-10-03T00:00:00"/>
    <n v="2026"/>
    <x v="3"/>
    <n v="10"/>
    <s v="Oct"/>
    <x v="3"/>
    <x v="4"/>
    <x v="2"/>
    <s v="New"/>
    <x v="3"/>
    <s v="Trail Tent 2P"/>
    <n v="2"/>
    <n v="192.99"/>
    <n v="0"/>
    <n v="101.73"/>
    <n v="385.98"/>
    <n v="203.46"/>
    <n v="182.52"/>
    <n v="0.47287424218871443"/>
    <n v="2026"/>
    <s v="Q4"/>
    <n v="10"/>
    <x v="9"/>
  </r>
  <r>
    <n v="4135"/>
    <d v="2026-10-03T00:00:00"/>
    <n v="2026"/>
    <x v="3"/>
    <n v="10"/>
    <s v="Oct"/>
    <x v="0"/>
    <x v="15"/>
    <x v="0"/>
    <s v="New"/>
    <x v="1"/>
    <s v="Trail Boots"/>
    <n v="3"/>
    <n v="142.33000000000001"/>
    <n v="0.1"/>
    <n v="79.19"/>
    <n v="384.291"/>
    <n v="237.57"/>
    <n v="146.721"/>
    <n v="0.3817966072585619"/>
    <n v="2026"/>
    <s v="Q4"/>
    <n v="10"/>
    <x v="9"/>
  </r>
  <r>
    <n v="4138"/>
    <d v="2026-10-03T00:00:00"/>
    <n v="2026"/>
    <x v="3"/>
    <n v="10"/>
    <s v="Oct"/>
    <x v="1"/>
    <x v="11"/>
    <x v="2"/>
    <s v="Business"/>
    <x v="1"/>
    <s v="Trail Boots"/>
    <n v="4"/>
    <n v="143.63"/>
    <n v="0"/>
    <n v="80.510000000000005"/>
    <n v="574.52"/>
    <n v="322.04000000000002"/>
    <n v="252.47999999999996"/>
    <n v="0.43946250783262542"/>
    <n v="2026"/>
    <s v="Q4"/>
    <n v="10"/>
    <x v="9"/>
  </r>
  <r>
    <n v="4286"/>
    <d v="2026-10-03T00:00:00"/>
    <n v="2026"/>
    <x v="3"/>
    <n v="10"/>
    <s v="Oct"/>
    <x v="1"/>
    <x v="6"/>
    <x v="2"/>
    <s v="Returning"/>
    <x v="3"/>
    <s v="Alpine Tent 4P"/>
    <n v="4"/>
    <n v="341.95"/>
    <n v="0.05"/>
    <n v="199.9"/>
    <n v="1299.4099999999999"/>
    <n v="799.6"/>
    <n v="499.80999999999983"/>
    <n v="0.38464379987840625"/>
    <n v="2026"/>
    <s v="Q4"/>
    <n v="10"/>
    <x v="9"/>
  </r>
  <r>
    <n v="4371"/>
    <d v="2026-10-03T00:00:00"/>
    <n v="2026"/>
    <x v="3"/>
    <n v="10"/>
    <s v="Oct"/>
    <x v="1"/>
    <x v="6"/>
    <x v="0"/>
    <s v="Returning"/>
    <x v="4"/>
    <s v="Weighted Vest"/>
    <n v="1"/>
    <n v="123.81"/>
    <n v="0"/>
    <n v="68.72"/>
    <n v="123.81"/>
    <n v="68.72"/>
    <n v="55.09"/>
    <n v="0.44495598093853489"/>
    <n v="2026"/>
    <s v="Q4"/>
    <n v="10"/>
    <x v="9"/>
  </r>
  <r>
    <n v="905"/>
    <d v="2026-10-04T00:00:00"/>
    <n v="2026"/>
    <x v="3"/>
    <n v="10"/>
    <s v="Oct"/>
    <x v="2"/>
    <x v="3"/>
    <x v="0"/>
    <s v="New"/>
    <x v="1"/>
    <s v="Trail Boots"/>
    <n v="1"/>
    <n v="146.1"/>
    <n v="0"/>
    <n v="79.739999999999995"/>
    <n v="146.1"/>
    <n v="79.739999999999995"/>
    <n v="66.36"/>
    <n v="0.45420944558521564"/>
    <n v="2026"/>
    <s v="Q4"/>
    <n v="10"/>
    <x v="9"/>
  </r>
  <r>
    <n v="1415"/>
    <d v="2026-10-04T00:00:00"/>
    <n v="2026"/>
    <x v="3"/>
    <n v="10"/>
    <s v="Oct"/>
    <x v="1"/>
    <x v="11"/>
    <x v="3"/>
    <s v="Returning"/>
    <x v="2"/>
    <s v="Travel Backpack 35L"/>
    <n v="1"/>
    <n v="161.07"/>
    <n v="0.05"/>
    <n v="89.81"/>
    <n v="153.01649999999998"/>
    <n v="89.81"/>
    <n v="63.206499999999977"/>
    <n v="0.41306983233834249"/>
    <n v="2026"/>
    <s v="Q4"/>
    <n v="10"/>
    <x v="9"/>
  </r>
  <r>
    <n v="2205"/>
    <d v="2026-10-04T00:00:00"/>
    <n v="2026"/>
    <x v="3"/>
    <n v="10"/>
    <s v="Oct"/>
    <x v="3"/>
    <x v="13"/>
    <x v="0"/>
    <s v="New"/>
    <x v="1"/>
    <s v="Hiking Daypack 20L"/>
    <n v="5"/>
    <n v="90.12"/>
    <n v="0"/>
    <n v="46.67"/>
    <n v="450.6"/>
    <n v="233.35000000000002"/>
    <n v="217.25"/>
    <n v="0.48213493120284062"/>
    <n v="2026"/>
    <s v="Q4"/>
    <n v="10"/>
    <x v="9"/>
  </r>
  <r>
    <n v="2374"/>
    <d v="2026-10-04T00:00:00"/>
    <n v="2026"/>
    <x v="3"/>
    <n v="10"/>
    <s v="Oct"/>
    <x v="3"/>
    <x v="13"/>
    <x v="3"/>
    <s v="Returning"/>
    <x v="1"/>
    <s v="Trekking Poles"/>
    <n v="1"/>
    <n v="70.400000000000006"/>
    <n v="0"/>
    <n v="32.43"/>
    <n v="70.400000000000006"/>
    <n v="32.43"/>
    <n v="37.970000000000006"/>
    <n v="0.53934659090909098"/>
    <n v="2026"/>
    <s v="Q4"/>
    <n v="10"/>
    <x v="9"/>
  </r>
  <r>
    <n v="4840"/>
    <d v="2026-10-04T00:00:00"/>
    <n v="2026"/>
    <x v="3"/>
    <n v="10"/>
    <s v="Oct"/>
    <x v="1"/>
    <x v="12"/>
    <x v="1"/>
    <s v="Business"/>
    <x v="3"/>
    <s v="Trail Tent 2P"/>
    <n v="6"/>
    <n v="191.08"/>
    <n v="0.1"/>
    <n v="102.93"/>
    <n v="1031.8320000000001"/>
    <n v="617.58000000000004"/>
    <n v="414.25200000000007"/>
    <n v="0.40147233270532412"/>
    <n v="2026"/>
    <s v="Q4"/>
    <n v="10"/>
    <x v="9"/>
  </r>
  <r>
    <n v="4984"/>
    <d v="2026-10-04T00:00:00"/>
    <n v="2026"/>
    <x v="3"/>
    <n v="10"/>
    <s v="Oct"/>
    <x v="2"/>
    <x v="16"/>
    <x v="0"/>
    <s v="Returning"/>
    <x v="4"/>
    <s v="Recovery Roller"/>
    <n v="1"/>
    <n v="36.590000000000003"/>
    <n v="0"/>
    <n v="13.62"/>
    <n v="36.590000000000003"/>
    <n v="13.62"/>
    <n v="22.970000000000006"/>
    <n v="0.62776714949439749"/>
    <n v="2026"/>
    <s v="Q4"/>
    <n v="10"/>
    <x v="9"/>
  </r>
  <r>
    <n v="641"/>
    <d v="2026-10-05T00:00:00"/>
    <n v="2026"/>
    <x v="3"/>
    <n v="10"/>
    <s v="Oct"/>
    <x v="1"/>
    <x v="11"/>
    <x v="2"/>
    <s v="Returning"/>
    <x v="3"/>
    <s v="Compact Sleeping Bag"/>
    <n v="2"/>
    <n v="125.38"/>
    <n v="0.05"/>
    <n v="59.12"/>
    <n v="238.22199999999998"/>
    <n v="118.24"/>
    <n v="119.98199999999999"/>
    <n v="0.5036562534106841"/>
    <n v="2026"/>
    <s v="Q4"/>
    <n v="10"/>
    <x v="9"/>
  </r>
  <r>
    <n v="1358"/>
    <d v="2026-10-05T00:00:00"/>
    <n v="2026"/>
    <x v="3"/>
    <n v="10"/>
    <s v="Oct"/>
    <x v="0"/>
    <x v="0"/>
    <x v="0"/>
    <s v="New"/>
    <x v="2"/>
    <s v="Insulated Bottle"/>
    <n v="1"/>
    <n v="35.71"/>
    <n v="0"/>
    <n v="13.3"/>
    <n v="35.71"/>
    <n v="13.3"/>
    <n v="22.41"/>
    <n v="0.62755530663679637"/>
    <n v="2026"/>
    <s v="Q4"/>
    <n v="10"/>
    <x v="9"/>
  </r>
  <r>
    <n v="3904"/>
    <d v="2026-10-05T00:00:00"/>
    <n v="2026"/>
    <x v="3"/>
    <n v="10"/>
    <s v="Oct"/>
    <x v="1"/>
    <x v="6"/>
    <x v="0"/>
    <s v="Returning"/>
    <x v="2"/>
    <s v="Packing Cube Set"/>
    <n v="2"/>
    <n v="46.72"/>
    <n v="0"/>
    <n v="18.39"/>
    <n v="93.44"/>
    <n v="36.78"/>
    <n v="56.66"/>
    <n v="0.60637842465753422"/>
    <n v="2026"/>
    <s v="Q4"/>
    <n v="10"/>
    <x v="9"/>
  </r>
  <r>
    <n v="4336"/>
    <d v="2026-10-05T00:00:00"/>
    <n v="2026"/>
    <x v="3"/>
    <n v="10"/>
    <s v="Oct"/>
    <x v="0"/>
    <x v="15"/>
    <x v="3"/>
    <s v="Returning"/>
    <x v="1"/>
    <s v="Trail Boots"/>
    <n v="1"/>
    <n v="143.16999999999999"/>
    <n v="0.05"/>
    <n v="81.290000000000006"/>
    <n v="136.01149999999998"/>
    <n v="81.290000000000006"/>
    <n v="54.721499999999978"/>
    <n v="0.40232995004098904"/>
    <n v="2026"/>
    <s v="Q4"/>
    <n v="10"/>
    <x v="9"/>
  </r>
  <r>
    <n v="4705"/>
    <d v="2026-10-05T00:00:00"/>
    <n v="2026"/>
    <x v="3"/>
    <n v="10"/>
    <s v="Oct"/>
    <x v="0"/>
    <x v="0"/>
    <x v="2"/>
    <s v="Returning"/>
    <x v="3"/>
    <s v="Compact Sleeping Bag"/>
    <n v="1"/>
    <n v="125.88"/>
    <n v="0"/>
    <n v="62.46"/>
    <n v="125.88"/>
    <n v="62.46"/>
    <n v="63.419999999999995"/>
    <n v="0.50381315538608196"/>
    <n v="2026"/>
    <s v="Q4"/>
    <n v="10"/>
    <x v="9"/>
  </r>
  <r>
    <n v="1094"/>
    <d v="2026-10-06T00:00:00"/>
    <n v="2026"/>
    <x v="3"/>
    <n v="10"/>
    <s v="Oct"/>
    <x v="3"/>
    <x v="4"/>
    <x v="0"/>
    <s v="New"/>
    <x v="4"/>
    <s v="Weighted Vest"/>
    <n v="2"/>
    <n v="121.81"/>
    <n v="0.05"/>
    <n v="67.72"/>
    <n v="231.43899999999999"/>
    <n v="135.44"/>
    <n v="95.998999999999995"/>
    <n v="0.41479180259161158"/>
    <n v="2026"/>
    <s v="Q4"/>
    <n v="10"/>
    <x v="9"/>
  </r>
  <r>
    <n v="3926"/>
    <d v="2026-10-06T00:00:00"/>
    <n v="2026"/>
    <x v="3"/>
    <n v="10"/>
    <s v="Oct"/>
    <x v="2"/>
    <x v="5"/>
    <x v="0"/>
    <s v="Business"/>
    <x v="1"/>
    <s v="Summit Backpack 45L"/>
    <n v="6"/>
    <n v="154.93"/>
    <n v="0.05"/>
    <n v="79.430000000000007"/>
    <n v="883.101"/>
    <n v="476.58000000000004"/>
    <n v="406.52099999999996"/>
    <n v="0.46033352923391546"/>
    <n v="2026"/>
    <s v="Q4"/>
    <n v="10"/>
    <x v="9"/>
  </r>
  <r>
    <n v="524"/>
    <d v="2026-10-07T00:00:00"/>
    <n v="2026"/>
    <x v="3"/>
    <n v="10"/>
    <s v="Oct"/>
    <x v="3"/>
    <x v="8"/>
    <x v="2"/>
    <s v="New"/>
    <x v="0"/>
    <s v="Cycling Pack 12L"/>
    <n v="2"/>
    <n v="101.1"/>
    <n v="0.15"/>
    <n v="51.61"/>
    <n v="171.86999999999998"/>
    <n v="103.22"/>
    <n v="68.649999999999977"/>
    <n v="0.39942980159422814"/>
    <n v="2026"/>
    <s v="Q4"/>
    <n v="10"/>
    <x v="9"/>
  </r>
  <r>
    <n v="2277"/>
    <d v="2026-10-07T00:00:00"/>
    <n v="2026"/>
    <x v="3"/>
    <n v="10"/>
    <s v="Oct"/>
    <x v="0"/>
    <x v="0"/>
    <x v="0"/>
    <s v="New"/>
    <x v="0"/>
    <s v="Cycling Pack 12L"/>
    <n v="2"/>
    <n v="105"/>
    <n v="0"/>
    <n v="50.3"/>
    <n v="210"/>
    <n v="100.6"/>
    <n v="109.4"/>
    <n v="0.52095238095238094"/>
    <n v="2026"/>
    <s v="Q4"/>
    <n v="10"/>
    <x v="9"/>
  </r>
  <r>
    <n v="2442"/>
    <d v="2026-10-07T00:00:00"/>
    <n v="2026"/>
    <x v="3"/>
    <n v="10"/>
    <s v="Oct"/>
    <x v="2"/>
    <x v="2"/>
    <x v="1"/>
    <s v="Business"/>
    <x v="1"/>
    <s v="Summit Backpack 45L"/>
    <n v="4"/>
    <n v="157.12"/>
    <n v="0.15"/>
    <n v="77.98"/>
    <n v="534.20799999999997"/>
    <n v="311.92"/>
    <n v="222.28799999999995"/>
    <n v="0.41610758356295668"/>
    <n v="2026"/>
    <s v="Q4"/>
    <n v="10"/>
    <x v="9"/>
  </r>
  <r>
    <n v="2809"/>
    <d v="2026-10-07T00:00:00"/>
    <n v="2026"/>
    <x v="3"/>
    <n v="10"/>
    <s v="Oct"/>
    <x v="3"/>
    <x v="8"/>
    <x v="0"/>
    <s v="Returning"/>
    <x v="1"/>
    <s v="Trekking Poles"/>
    <n v="3"/>
    <n v="70.239999999999995"/>
    <n v="0.05"/>
    <n v="31.96"/>
    <n v="200.18399999999997"/>
    <n v="95.88"/>
    <n v="104.30399999999997"/>
    <n v="0.5210406426087999"/>
    <n v="2026"/>
    <s v="Q4"/>
    <n v="10"/>
    <x v="9"/>
  </r>
  <r>
    <n v="2946"/>
    <d v="2026-10-07T00:00:00"/>
    <n v="2026"/>
    <x v="3"/>
    <n v="10"/>
    <s v="Oct"/>
    <x v="2"/>
    <x v="16"/>
    <x v="0"/>
    <s v="Returning"/>
    <x v="0"/>
    <s v="Cycling Pack 12L"/>
    <n v="1"/>
    <n v="103.48"/>
    <n v="0.1"/>
    <n v="51.33"/>
    <n v="93.132000000000005"/>
    <n v="51.33"/>
    <n v="41.802000000000007"/>
    <n v="0.4488467980930293"/>
    <n v="2026"/>
    <s v="Q4"/>
    <n v="10"/>
    <x v="9"/>
  </r>
  <r>
    <n v="4147"/>
    <d v="2026-10-07T00:00:00"/>
    <n v="2026"/>
    <x v="3"/>
    <n v="10"/>
    <s v="Oct"/>
    <x v="1"/>
    <x v="12"/>
    <x v="2"/>
    <s v="Returning"/>
    <x v="0"/>
    <s v="Compact Repair Kit"/>
    <n v="3"/>
    <n v="40.770000000000003"/>
    <n v="0.05"/>
    <n v="16.68"/>
    <n v="116.19449999999999"/>
    <n v="50.04"/>
    <n v="66.154499999999985"/>
    <n v="0.56934278300608021"/>
    <n v="2026"/>
    <s v="Q4"/>
    <n v="10"/>
    <x v="9"/>
  </r>
  <r>
    <n v="4164"/>
    <d v="2026-10-07T00:00:00"/>
    <n v="2026"/>
    <x v="3"/>
    <n v="10"/>
    <s v="Oct"/>
    <x v="0"/>
    <x v="9"/>
    <x v="2"/>
    <s v="New"/>
    <x v="1"/>
    <s v="Trail Boots"/>
    <n v="2"/>
    <n v="143.41999999999999"/>
    <n v="0"/>
    <n v="81.44"/>
    <n v="286.83999999999997"/>
    <n v="162.88"/>
    <n v="123.95999999999998"/>
    <n v="0.43215730023706594"/>
    <n v="2026"/>
    <s v="Q4"/>
    <n v="10"/>
    <x v="9"/>
  </r>
  <r>
    <n v="4275"/>
    <d v="2026-10-07T00:00:00"/>
    <n v="2026"/>
    <x v="3"/>
    <n v="10"/>
    <s v="Oct"/>
    <x v="3"/>
    <x v="7"/>
    <x v="3"/>
    <s v="Returning"/>
    <x v="0"/>
    <s v="Trail Bike Light"/>
    <n v="1"/>
    <n v="49.56"/>
    <n v="0.05"/>
    <n v="22.88"/>
    <n v="47.082000000000001"/>
    <n v="22.88"/>
    <n v="24.202000000000002"/>
    <n v="0.51403933562720361"/>
    <n v="2026"/>
    <s v="Q4"/>
    <n v="10"/>
    <x v="9"/>
  </r>
  <r>
    <n v="5062"/>
    <d v="2026-10-07T00:00:00"/>
    <n v="2026"/>
    <x v="3"/>
    <n v="10"/>
    <s v="Oct"/>
    <x v="1"/>
    <x v="12"/>
    <x v="0"/>
    <s v="Returning"/>
    <x v="2"/>
    <s v="Carry-On Duffel"/>
    <n v="4"/>
    <n v="131.05000000000001"/>
    <n v="0"/>
    <n v="67.37"/>
    <n v="524.20000000000005"/>
    <n v="269.48"/>
    <n v="254.72000000000003"/>
    <n v="0.48592140404425793"/>
    <n v="2026"/>
    <s v="Q4"/>
    <n v="10"/>
    <x v="9"/>
  </r>
  <r>
    <n v="1126"/>
    <d v="2026-10-08T00:00:00"/>
    <n v="2026"/>
    <x v="3"/>
    <n v="10"/>
    <s v="Oct"/>
    <x v="0"/>
    <x v="9"/>
    <x v="0"/>
    <s v="Business"/>
    <x v="0"/>
    <s v="Trail Bike Light"/>
    <n v="1"/>
    <n v="51.35"/>
    <n v="0"/>
    <n v="22.98"/>
    <n v="51.35"/>
    <n v="22.98"/>
    <n v="28.37"/>
    <n v="0.55248296007789677"/>
    <n v="2026"/>
    <s v="Q4"/>
    <n v="10"/>
    <x v="9"/>
  </r>
  <r>
    <n v="1865"/>
    <d v="2026-10-08T00:00:00"/>
    <n v="2026"/>
    <x v="3"/>
    <n v="10"/>
    <s v="Oct"/>
    <x v="3"/>
    <x v="8"/>
    <x v="0"/>
    <s v="Returning"/>
    <x v="4"/>
    <s v="Resistance Band Set"/>
    <n v="1"/>
    <n v="39.659999999999997"/>
    <n v="0"/>
    <n v="14.39"/>
    <n v="39.659999999999997"/>
    <n v="14.39"/>
    <n v="25.269999999999996"/>
    <n v="0.63716591023701463"/>
    <n v="2026"/>
    <s v="Q4"/>
    <n v="10"/>
    <x v="9"/>
  </r>
  <r>
    <n v="2471"/>
    <d v="2026-10-08T00:00:00"/>
    <n v="2026"/>
    <x v="3"/>
    <n v="10"/>
    <s v="Oct"/>
    <x v="3"/>
    <x v="13"/>
    <x v="2"/>
    <s v="New"/>
    <x v="4"/>
    <s v="Resistance Band Set"/>
    <n v="1"/>
    <n v="39.79"/>
    <n v="0"/>
    <n v="14.76"/>
    <n v="39.79"/>
    <n v="14.76"/>
    <n v="25.03"/>
    <n v="0.62905252576024129"/>
    <n v="2026"/>
    <s v="Q4"/>
    <n v="10"/>
    <x v="9"/>
  </r>
  <r>
    <n v="3208"/>
    <d v="2026-10-08T00:00:00"/>
    <n v="2026"/>
    <x v="3"/>
    <n v="10"/>
    <s v="Oct"/>
    <x v="2"/>
    <x v="10"/>
    <x v="1"/>
    <s v="New"/>
    <x v="0"/>
    <s v="Compact Repair Kit"/>
    <n v="6"/>
    <n v="41.27"/>
    <n v="0.1"/>
    <n v="16.61"/>
    <n v="222.858"/>
    <n v="99.66"/>
    <n v="123.19800000000001"/>
    <n v="0.55280941227149127"/>
    <n v="2026"/>
    <s v="Q4"/>
    <n v="10"/>
    <x v="9"/>
  </r>
  <r>
    <n v="4285"/>
    <d v="2026-10-08T00:00:00"/>
    <n v="2026"/>
    <x v="3"/>
    <n v="10"/>
    <s v="Oct"/>
    <x v="3"/>
    <x v="4"/>
    <x v="0"/>
    <s v="Returning"/>
    <x v="1"/>
    <s v="Hiking Daypack 20L"/>
    <n v="1"/>
    <n v="93.39"/>
    <n v="0"/>
    <n v="45.98"/>
    <n v="93.39"/>
    <n v="45.98"/>
    <n v="47.410000000000004"/>
    <n v="0.50765606595995294"/>
    <n v="2026"/>
    <s v="Q4"/>
    <n v="10"/>
    <x v="9"/>
  </r>
  <r>
    <n v="261"/>
    <d v="2026-10-09T00:00:00"/>
    <n v="2026"/>
    <x v="3"/>
    <n v="10"/>
    <s v="Oct"/>
    <x v="2"/>
    <x v="3"/>
    <x v="0"/>
    <s v="Business"/>
    <x v="3"/>
    <s v="Alpine Tent 4P"/>
    <n v="1"/>
    <n v="336.56"/>
    <n v="0"/>
    <n v="189.74"/>
    <n v="336.56"/>
    <n v="189.74"/>
    <n v="146.82"/>
    <n v="0.43623722367482765"/>
    <n v="2026"/>
    <s v="Q4"/>
    <n v="10"/>
    <x v="9"/>
  </r>
  <r>
    <n v="291"/>
    <d v="2026-10-09T00:00:00"/>
    <n v="2026"/>
    <x v="3"/>
    <n v="10"/>
    <s v="Oct"/>
    <x v="2"/>
    <x v="2"/>
    <x v="0"/>
    <s v="New"/>
    <x v="2"/>
    <s v="Carry-On Duffel"/>
    <n v="2"/>
    <n v="132.47999999999999"/>
    <n v="0.1"/>
    <n v="67.48"/>
    <n v="238.464"/>
    <n v="134.96"/>
    <n v="103.50399999999999"/>
    <n v="0.43404455179817497"/>
    <n v="2026"/>
    <s v="Q4"/>
    <n v="10"/>
    <x v="9"/>
  </r>
  <r>
    <n v="670"/>
    <d v="2026-10-09T00:00:00"/>
    <n v="2026"/>
    <x v="3"/>
    <n v="10"/>
    <s v="Oct"/>
    <x v="1"/>
    <x v="14"/>
    <x v="2"/>
    <s v="Returning"/>
    <x v="1"/>
    <s v="Hiking Daypack 20L"/>
    <n v="1"/>
    <n v="92.59"/>
    <n v="0"/>
    <n v="44.46"/>
    <n v="92.59"/>
    <n v="44.46"/>
    <n v="48.13"/>
    <n v="0.51981855491953777"/>
    <n v="2026"/>
    <s v="Q4"/>
    <n v="10"/>
    <x v="9"/>
  </r>
  <r>
    <n v="1306"/>
    <d v="2026-10-09T00:00:00"/>
    <n v="2026"/>
    <x v="3"/>
    <n v="10"/>
    <s v="Oct"/>
    <x v="3"/>
    <x v="8"/>
    <x v="2"/>
    <s v="Business"/>
    <x v="4"/>
    <s v="Recovery Roller"/>
    <n v="1"/>
    <n v="35.450000000000003"/>
    <n v="0.05"/>
    <n v="14.23"/>
    <n v="33.677500000000002"/>
    <n v="14.23"/>
    <n v="19.447500000000002"/>
    <n v="0.57746269764679681"/>
    <n v="2026"/>
    <s v="Q4"/>
    <n v="10"/>
    <x v="9"/>
  </r>
  <r>
    <n v="2400"/>
    <d v="2026-10-09T00:00:00"/>
    <n v="2026"/>
    <x v="3"/>
    <n v="10"/>
    <s v="Oct"/>
    <x v="2"/>
    <x v="2"/>
    <x v="0"/>
    <s v="New"/>
    <x v="1"/>
    <s v="Hiking Daypack 20L"/>
    <n v="2"/>
    <n v="93.83"/>
    <n v="0.1"/>
    <n v="44.27"/>
    <n v="168.89400000000001"/>
    <n v="88.54"/>
    <n v="80.353999999999999"/>
    <n v="0.47576586498040191"/>
    <n v="2026"/>
    <s v="Q4"/>
    <n v="10"/>
    <x v="9"/>
  </r>
  <r>
    <n v="3816"/>
    <d v="2026-10-09T00:00:00"/>
    <n v="2026"/>
    <x v="3"/>
    <n v="10"/>
    <s v="Oct"/>
    <x v="1"/>
    <x v="12"/>
    <x v="0"/>
    <s v="New"/>
    <x v="4"/>
    <s v="Recovery Roller"/>
    <n v="1"/>
    <n v="36.32"/>
    <n v="0"/>
    <n v="13.6"/>
    <n v="36.32"/>
    <n v="13.6"/>
    <n v="22.72"/>
    <n v="0.62555066079295152"/>
    <n v="2026"/>
    <s v="Q4"/>
    <n v="10"/>
    <x v="9"/>
  </r>
  <r>
    <n v="4038"/>
    <d v="2026-10-09T00:00:00"/>
    <n v="2026"/>
    <x v="3"/>
    <n v="10"/>
    <s v="Oct"/>
    <x v="0"/>
    <x v="15"/>
    <x v="0"/>
    <s v="Returning"/>
    <x v="4"/>
    <s v="Weighted Vest"/>
    <n v="2"/>
    <n v="125.56"/>
    <n v="0.1"/>
    <n v="67.260000000000005"/>
    <n v="226.00800000000001"/>
    <n v="134.52000000000001"/>
    <n v="91.488"/>
    <n v="0.40479983009450993"/>
    <n v="2026"/>
    <s v="Q4"/>
    <n v="10"/>
    <x v="9"/>
  </r>
  <r>
    <n v="4686"/>
    <d v="2026-10-09T00:00:00"/>
    <n v="2026"/>
    <x v="3"/>
    <n v="10"/>
    <s v="Oct"/>
    <x v="0"/>
    <x v="15"/>
    <x v="3"/>
    <s v="New"/>
    <x v="3"/>
    <s v="Compact Sleeping Bag"/>
    <n v="2"/>
    <n v="124.91"/>
    <n v="0"/>
    <n v="60.33"/>
    <n v="249.82"/>
    <n v="120.66"/>
    <n v="129.16"/>
    <n v="0.51701224881914976"/>
    <n v="2026"/>
    <s v="Q4"/>
    <n v="10"/>
    <x v="9"/>
  </r>
  <r>
    <n v="5076"/>
    <d v="2026-10-09T00:00:00"/>
    <n v="2026"/>
    <x v="3"/>
    <n v="10"/>
    <s v="Oct"/>
    <x v="1"/>
    <x v="12"/>
    <x v="0"/>
    <s v="New"/>
    <x v="3"/>
    <s v="Trail Tent 2P"/>
    <n v="1"/>
    <n v="199.32"/>
    <n v="0"/>
    <n v="103.83"/>
    <n v="199.32"/>
    <n v="103.83"/>
    <n v="95.49"/>
    <n v="0.4790788681517158"/>
    <n v="2026"/>
    <s v="Q4"/>
    <n v="10"/>
    <x v="9"/>
  </r>
  <r>
    <n v="1339"/>
    <d v="2026-10-10T00:00:00"/>
    <n v="2026"/>
    <x v="3"/>
    <n v="10"/>
    <s v="Oct"/>
    <x v="1"/>
    <x v="11"/>
    <x v="0"/>
    <s v="Returning"/>
    <x v="3"/>
    <s v="Alpine Tent 4P"/>
    <n v="4"/>
    <n v="337.38"/>
    <n v="0.05"/>
    <n v="194.94"/>
    <n v="1282.0439999999999"/>
    <n v="779.76"/>
    <n v="502.28399999999988"/>
    <n v="0.39178374533167343"/>
    <n v="2026"/>
    <s v="Q4"/>
    <n v="10"/>
    <x v="9"/>
  </r>
  <r>
    <n v="1884"/>
    <d v="2026-10-10T00:00:00"/>
    <n v="2026"/>
    <x v="3"/>
    <n v="10"/>
    <s v="Oct"/>
    <x v="2"/>
    <x v="2"/>
    <x v="0"/>
    <s v="Business"/>
    <x v="3"/>
    <s v="Portable Camp Stove"/>
    <n v="3"/>
    <n v="82.18"/>
    <n v="0.1"/>
    <n v="39.82"/>
    <n v="221.88600000000002"/>
    <n v="119.46000000000001"/>
    <n v="102.42600000000002"/>
    <n v="0.46161542413671885"/>
    <n v="2026"/>
    <s v="Q4"/>
    <n v="10"/>
    <x v="9"/>
  </r>
  <r>
    <n v="3568"/>
    <d v="2026-10-10T00:00:00"/>
    <n v="2026"/>
    <x v="3"/>
    <n v="10"/>
    <s v="Oct"/>
    <x v="0"/>
    <x v="15"/>
    <x v="1"/>
    <s v="New"/>
    <x v="1"/>
    <s v="Trekking Poles"/>
    <n v="15"/>
    <n v="70.25"/>
    <n v="0.1"/>
    <n v="32.19"/>
    <n v="948.375"/>
    <n v="482.84999999999997"/>
    <n v="465.52500000000003"/>
    <n v="0.49086595492289448"/>
    <n v="2026"/>
    <s v="Q4"/>
    <n v="10"/>
    <x v="9"/>
  </r>
  <r>
    <n v="4171"/>
    <d v="2026-10-10T00:00:00"/>
    <n v="2026"/>
    <x v="3"/>
    <n v="10"/>
    <s v="Oct"/>
    <x v="3"/>
    <x v="7"/>
    <x v="2"/>
    <s v="New"/>
    <x v="2"/>
    <s v="Insulated Bottle"/>
    <n v="2"/>
    <n v="35.36"/>
    <n v="0"/>
    <n v="13.49"/>
    <n v="70.72"/>
    <n v="26.98"/>
    <n v="43.739999999999995"/>
    <n v="0.61849547511312208"/>
    <n v="2026"/>
    <s v="Q4"/>
    <n v="10"/>
    <x v="9"/>
  </r>
  <r>
    <n v="4477"/>
    <d v="2026-10-10T00:00:00"/>
    <n v="2026"/>
    <x v="3"/>
    <n v="10"/>
    <s v="Oct"/>
    <x v="2"/>
    <x v="5"/>
    <x v="2"/>
    <s v="New"/>
    <x v="2"/>
    <s v="Packing Cube Set"/>
    <n v="1"/>
    <n v="46.01"/>
    <n v="0"/>
    <n v="18.239999999999998"/>
    <n v="46.01"/>
    <n v="18.239999999999998"/>
    <n v="27.77"/>
    <n v="0.6035644425124973"/>
    <n v="2026"/>
    <s v="Q4"/>
    <n v="10"/>
    <x v="9"/>
  </r>
  <r>
    <n v="3368"/>
    <d v="2026-10-11T00:00:00"/>
    <n v="2026"/>
    <x v="3"/>
    <n v="10"/>
    <s v="Oct"/>
    <x v="0"/>
    <x v="9"/>
    <x v="0"/>
    <s v="Returning"/>
    <x v="1"/>
    <s v="Hiking Daypack 20L"/>
    <n v="1"/>
    <n v="89.88"/>
    <n v="0"/>
    <n v="46.15"/>
    <n v="89.88"/>
    <n v="46.15"/>
    <n v="43.73"/>
    <n v="0.48653760569648419"/>
    <n v="2026"/>
    <s v="Q4"/>
    <n v="10"/>
    <x v="9"/>
  </r>
  <r>
    <n v="3566"/>
    <d v="2026-10-11T00:00:00"/>
    <n v="2026"/>
    <x v="3"/>
    <n v="10"/>
    <s v="Oct"/>
    <x v="1"/>
    <x v="12"/>
    <x v="0"/>
    <s v="New"/>
    <x v="4"/>
    <s v="Resistance Band Set"/>
    <n v="1"/>
    <n v="41.33"/>
    <n v="0"/>
    <n v="14.47"/>
    <n v="41.33"/>
    <n v="14.47"/>
    <n v="26.86"/>
    <n v="0.6498911202516332"/>
    <n v="2026"/>
    <s v="Q4"/>
    <n v="10"/>
    <x v="9"/>
  </r>
  <r>
    <n v="4420"/>
    <d v="2026-10-11T00:00:00"/>
    <n v="2026"/>
    <x v="3"/>
    <n v="10"/>
    <s v="Oct"/>
    <x v="2"/>
    <x v="5"/>
    <x v="1"/>
    <s v="Business"/>
    <x v="0"/>
    <s v="Compact Repair Kit"/>
    <n v="15"/>
    <n v="40.78"/>
    <n v="0.15"/>
    <n v="17.07"/>
    <n v="519.94500000000005"/>
    <n v="256.05"/>
    <n v="263.89500000000004"/>
    <n v="0.5075440671609498"/>
    <n v="2026"/>
    <s v="Q4"/>
    <n v="10"/>
    <x v="9"/>
  </r>
  <r>
    <n v="513"/>
    <d v="2026-10-12T00:00:00"/>
    <n v="2026"/>
    <x v="3"/>
    <n v="10"/>
    <s v="Oct"/>
    <x v="3"/>
    <x v="7"/>
    <x v="0"/>
    <s v="Business"/>
    <x v="2"/>
    <s v="Travel Backpack 35L"/>
    <n v="1"/>
    <n v="163.87"/>
    <n v="0"/>
    <n v="85.76"/>
    <n v="163.87"/>
    <n v="85.76"/>
    <n v="78.11"/>
    <n v="0.47665832672240188"/>
    <n v="2026"/>
    <s v="Q4"/>
    <n v="10"/>
    <x v="9"/>
  </r>
  <r>
    <n v="786"/>
    <d v="2026-10-12T00:00:00"/>
    <n v="2026"/>
    <x v="3"/>
    <n v="10"/>
    <s v="Oct"/>
    <x v="2"/>
    <x v="3"/>
    <x v="0"/>
    <s v="New"/>
    <x v="4"/>
    <s v="Recovery Roller"/>
    <n v="1"/>
    <n v="35.39"/>
    <n v="0.05"/>
    <n v="13.68"/>
    <n v="33.6205"/>
    <n v="13.68"/>
    <n v="19.9405"/>
    <n v="0.59310539700480358"/>
    <n v="2026"/>
    <s v="Q4"/>
    <n v="10"/>
    <x v="9"/>
  </r>
  <r>
    <n v="3771"/>
    <d v="2026-10-12T00:00:00"/>
    <n v="2026"/>
    <x v="3"/>
    <n v="10"/>
    <s v="Oct"/>
    <x v="2"/>
    <x v="3"/>
    <x v="0"/>
    <s v="Business"/>
    <x v="3"/>
    <s v="Portable Camp Stove"/>
    <n v="2"/>
    <n v="80.2"/>
    <n v="0"/>
    <n v="39.590000000000003"/>
    <n v="160.4"/>
    <n v="79.180000000000007"/>
    <n v="81.22"/>
    <n v="0.50635910224438896"/>
    <n v="2026"/>
    <s v="Q4"/>
    <n v="10"/>
    <x v="9"/>
  </r>
  <r>
    <n v="3910"/>
    <d v="2026-10-12T00:00:00"/>
    <n v="2026"/>
    <x v="3"/>
    <n v="10"/>
    <s v="Oct"/>
    <x v="2"/>
    <x v="2"/>
    <x v="0"/>
    <s v="Business"/>
    <x v="0"/>
    <s v="Compact Repair Kit"/>
    <n v="3"/>
    <n v="41.09"/>
    <n v="0"/>
    <n v="17.18"/>
    <n v="123.27000000000001"/>
    <n v="51.54"/>
    <n v="71.730000000000018"/>
    <n v="0.58189340472134354"/>
    <n v="2026"/>
    <s v="Q4"/>
    <n v="10"/>
    <x v="9"/>
  </r>
  <r>
    <n v="330"/>
    <d v="2026-10-13T00:00:00"/>
    <n v="2026"/>
    <x v="3"/>
    <n v="10"/>
    <s v="Oct"/>
    <x v="1"/>
    <x v="12"/>
    <x v="1"/>
    <s v="Business"/>
    <x v="2"/>
    <s v="Insulated Bottle"/>
    <n v="5"/>
    <n v="36.97"/>
    <n v="0.15"/>
    <n v="13.93"/>
    <n v="157.1225"/>
    <n v="69.650000000000006"/>
    <n v="87.472499999999997"/>
    <n v="0.55671530175500006"/>
    <n v="2026"/>
    <s v="Q4"/>
    <n v="10"/>
    <x v="9"/>
  </r>
  <r>
    <n v="707"/>
    <d v="2026-10-13T00:00:00"/>
    <n v="2026"/>
    <x v="3"/>
    <n v="10"/>
    <s v="Oct"/>
    <x v="2"/>
    <x v="5"/>
    <x v="2"/>
    <s v="New"/>
    <x v="2"/>
    <s v="Insulated Bottle"/>
    <n v="4"/>
    <n v="35.880000000000003"/>
    <n v="0.05"/>
    <n v="13.45"/>
    <n v="136.34399999999999"/>
    <n v="53.8"/>
    <n v="82.543999999999997"/>
    <n v="0.60540984568444522"/>
    <n v="2026"/>
    <s v="Q4"/>
    <n v="10"/>
    <x v="9"/>
  </r>
  <r>
    <n v="989"/>
    <d v="2026-10-13T00:00:00"/>
    <n v="2026"/>
    <x v="3"/>
    <n v="10"/>
    <s v="Oct"/>
    <x v="1"/>
    <x v="11"/>
    <x v="0"/>
    <s v="Returning"/>
    <x v="0"/>
    <s v="Compact Repair Kit"/>
    <n v="3"/>
    <n v="40.42"/>
    <n v="0"/>
    <n v="16.79"/>
    <n v="121.26"/>
    <n v="50.37"/>
    <n v="70.890000000000015"/>
    <n v="0.58461157842652167"/>
    <n v="2026"/>
    <s v="Q4"/>
    <n v="10"/>
    <x v="9"/>
  </r>
  <r>
    <n v="1904"/>
    <d v="2026-10-13T00:00:00"/>
    <n v="2026"/>
    <x v="3"/>
    <n v="10"/>
    <s v="Oct"/>
    <x v="3"/>
    <x v="8"/>
    <x v="2"/>
    <s v="Returning"/>
    <x v="0"/>
    <s v="Trail Bike Light"/>
    <n v="1"/>
    <n v="50.34"/>
    <n v="0.15"/>
    <n v="22.56"/>
    <n v="42.789000000000001"/>
    <n v="22.56"/>
    <n v="20.229000000000003"/>
    <n v="0.47276169108883132"/>
    <n v="2026"/>
    <s v="Q4"/>
    <n v="10"/>
    <x v="9"/>
  </r>
  <r>
    <n v="2854"/>
    <d v="2026-10-13T00:00:00"/>
    <n v="2026"/>
    <x v="3"/>
    <n v="10"/>
    <s v="Oct"/>
    <x v="0"/>
    <x v="15"/>
    <x v="2"/>
    <s v="New"/>
    <x v="2"/>
    <s v="Insulated Bottle"/>
    <n v="3"/>
    <n v="36.049999999999997"/>
    <n v="0.1"/>
    <n v="13.87"/>
    <n v="97.334999999999994"/>
    <n v="41.61"/>
    <n v="55.724999999999994"/>
    <n v="0.57250732008013561"/>
    <n v="2026"/>
    <s v="Q4"/>
    <n v="10"/>
    <x v="9"/>
  </r>
  <r>
    <n v="3212"/>
    <d v="2026-10-13T00:00:00"/>
    <n v="2026"/>
    <x v="3"/>
    <n v="10"/>
    <s v="Oct"/>
    <x v="2"/>
    <x v="2"/>
    <x v="1"/>
    <s v="Returning"/>
    <x v="0"/>
    <s v="Compact Repair Kit"/>
    <n v="15"/>
    <n v="40"/>
    <n v="0.1"/>
    <n v="16.420000000000002"/>
    <n v="540"/>
    <n v="246.3"/>
    <n v="293.7"/>
    <n v="0.54388888888888887"/>
    <n v="2026"/>
    <s v="Q4"/>
    <n v="10"/>
    <x v="9"/>
  </r>
  <r>
    <n v="4479"/>
    <d v="2026-10-13T00:00:00"/>
    <n v="2026"/>
    <x v="3"/>
    <n v="10"/>
    <s v="Oct"/>
    <x v="3"/>
    <x v="7"/>
    <x v="2"/>
    <s v="Returning"/>
    <x v="1"/>
    <s v="Summit Backpack 45L"/>
    <n v="1"/>
    <n v="151.68"/>
    <n v="0.05"/>
    <n v="78.98"/>
    <n v="144.096"/>
    <n v="78.98"/>
    <n v="65.116"/>
    <n v="0.45189318232289583"/>
    <n v="2026"/>
    <s v="Q4"/>
    <n v="10"/>
    <x v="9"/>
  </r>
  <r>
    <n v="4574"/>
    <d v="2026-10-13T00:00:00"/>
    <n v="2026"/>
    <x v="3"/>
    <n v="10"/>
    <s v="Oct"/>
    <x v="1"/>
    <x v="14"/>
    <x v="0"/>
    <s v="Business"/>
    <x v="4"/>
    <s v="Recovery Roller"/>
    <n v="1"/>
    <n v="36.53"/>
    <n v="0"/>
    <n v="14.01"/>
    <n v="36.53"/>
    <n v="14.01"/>
    <n v="22.520000000000003"/>
    <n v="0.61647960580344929"/>
    <n v="2026"/>
    <s v="Q4"/>
    <n v="10"/>
    <x v="9"/>
  </r>
  <r>
    <n v="4815"/>
    <d v="2026-10-13T00:00:00"/>
    <n v="2026"/>
    <x v="3"/>
    <n v="10"/>
    <s v="Oct"/>
    <x v="0"/>
    <x v="0"/>
    <x v="2"/>
    <s v="Business"/>
    <x v="0"/>
    <s v="Compact Repair Kit"/>
    <n v="1"/>
    <n v="39.89"/>
    <n v="0.05"/>
    <n v="16.91"/>
    <n v="37.895499999999998"/>
    <n v="16.91"/>
    <n v="20.985499999999998"/>
    <n v="0.55377287540737019"/>
    <n v="2026"/>
    <s v="Q4"/>
    <n v="10"/>
    <x v="9"/>
  </r>
  <r>
    <n v="5027"/>
    <d v="2026-10-13T00:00:00"/>
    <n v="2026"/>
    <x v="3"/>
    <n v="10"/>
    <s v="Oct"/>
    <x v="2"/>
    <x v="10"/>
    <x v="0"/>
    <s v="New"/>
    <x v="1"/>
    <s v="Summit Backpack 45L"/>
    <n v="1"/>
    <n v="154.53"/>
    <n v="0"/>
    <n v="77.930000000000007"/>
    <n v="154.53"/>
    <n v="77.930000000000007"/>
    <n v="76.599999999999994"/>
    <n v="0.49569662848637802"/>
    <n v="2026"/>
    <s v="Q4"/>
    <n v="10"/>
    <x v="9"/>
  </r>
  <r>
    <n v="1794"/>
    <d v="2026-10-14T00:00:00"/>
    <n v="2026"/>
    <x v="3"/>
    <n v="10"/>
    <s v="Oct"/>
    <x v="3"/>
    <x v="8"/>
    <x v="3"/>
    <s v="Business"/>
    <x v="0"/>
    <s v="Trail Bike Light"/>
    <n v="2"/>
    <n v="50.64"/>
    <n v="0.05"/>
    <n v="22.28"/>
    <n v="96.215999999999994"/>
    <n v="44.56"/>
    <n v="51.655999999999992"/>
    <n v="0.53687536376486233"/>
    <n v="2026"/>
    <s v="Q4"/>
    <n v="10"/>
    <x v="9"/>
  </r>
  <r>
    <n v="1867"/>
    <d v="2026-10-14T00:00:00"/>
    <n v="2026"/>
    <x v="3"/>
    <n v="10"/>
    <s v="Oct"/>
    <x v="0"/>
    <x v="0"/>
    <x v="0"/>
    <s v="New"/>
    <x v="4"/>
    <s v="Resistance Band Set"/>
    <n v="3"/>
    <n v="40.880000000000003"/>
    <n v="0.05"/>
    <n v="14.59"/>
    <n v="116.50800000000001"/>
    <n v="43.769999999999996"/>
    <n v="72.738000000000014"/>
    <n v="0.62431764342362761"/>
    <n v="2026"/>
    <s v="Q4"/>
    <n v="10"/>
    <x v="9"/>
  </r>
  <r>
    <n v="2088"/>
    <d v="2026-10-14T00:00:00"/>
    <n v="2026"/>
    <x v="3"/>
    <n v="10"/>
    <s v="Oct"/>
    <x v="3"/>
    <x v="4"/>
    <x v="2"/>
    <s v="Returning"/>
    <x v="1"/>
    <s v="Trail Boots"/>
    <n v="1"/>
    <n v="141.77000000000001"/>
    <n v="0"/>
    <n v="78.48"/>
    <n v="141.77000000000001"/>
    <n v="78.48"/>
    <n v="63.290000000000006"/>
    <n v="0.44642731184312623"/>
    <n v="2026"/>
    <s v="Q4"/>
    <n v="10"/>
    <x v="9"/>
  </r>
  <r>
    <n v="2270"/>
    <d v="2026-10-14T00:00:00"/>
    <n v="2026"/>
    <x v="3"/>
    <n v="10"/>
    <s v="Oct"/>
    <x v="3"/>
    <x v="7"/>
    <x v="0"/>
    <s v="New"/>
    <x v="3"/>
    <s v="Trail Tent 2P"/>
    <n v="3"/>
    <n v="199.99"/>
    <n v="0.15"/>
    <n v="101.86"/>
    <n v="509.97450000000003"/>
    <n v="305.58"/>
    <n v="204.39450000000005"/>
    <n v="0.40079356909021929"/>
    <n v="2026"/>
    <s v="Q4"/>
    <n v="10"/>
    <x v="9"/>
  </r>
  <r>
    <n v="3789"/>
    <d v="2026-10-14T00:00:00"/>
    <n v="2026"/>
    <x v="3"/>
    <n v="10"/>
    <s v="Oct"/>
    <x v="3"/>
    <x v="4"/>
    <x v="3"/>
    <s v="New"/>
    <x v="0"/>
    <s v="Trail Bike Light"/>
    <n v="2"/>
    <n v="50.56"/>
    <n v="0"/>
    <n v="23.04"/>
    <n v="101.12"/>
    <n v="46.08"/>
    <n v="55.040000000000006"/>
    <n v="0.54430379746835444"/>
    <n v="2026"/>
    <s v="Q4"/>
    <n v="10"/>
    <x v="9"/>
  </r>
  <r>
    <n v="4323"/>
    <d v="2026-10-14T00:00:00"/>
    <n v="2026"/>
    <x v="3"/>
    <n v="10"/>
    <s v="Oct"/>
    <x v="3"/>
    <x v="7"/>
    <x v="0"/>
    <s v="New"/>
    <x v="2"/>
    <s v="Packing Cube Set"/>
    <n v="1"/>
    <n v="47.38"/>
    <n v="0"/>
    <n v="17.86"/>
    <n v="47.38"/>
    <n v="17.86"/>
    <n v="29.520000000000003"/>
    <n v="0.62304769945124527"/>
    <n v="2026"/>
    <s v="Q4"/>
    <n v="10"/>
    <x v="9"/>
  </r>
  <r>
    <n v="276"/>
    <d v="2026-10-15T00:00:00"/>
    <n v="2026"/>
    <x v="3"/>
    <n v="10"/>
    <s v="Oct"/>
    <x v="2"/>
    <x v="2"/>
    <x v="0"/>
    <s v="Business"/>
    <x v="1"/>
    <s v="Hiking Daypack 20L"/>
    <n v="1"/>
    <n v="92.74"/>
    <n v="0.15"/>
    <n v="44.52"/>
    <n v="78.828999999999994"/>
    <n v="44.52"/>
    <n v="34.30899999999999"/>
    <n v="0.43523322635070844"/>
    <n v="2026"/>
    <s v="Q4"/>
    <n v="10"/>
    <x v="9"/>
  </r>
  <r>
    <n v="791"/>
    <d v="2026-10-15T00:00:00"/>
    <n v="2026"/>
    <x v="3"/>
    <n v="10"/>
    <s v="Oct"/>
    <x v="3"/>
    <x v="13"/>
    <x v="2"/>
    <s v="Returning"/>
    <x v="0"/>
    <s v="Trail Bike Light"/>
    <n v="3"/>
    <n v="51.57"/>
    <n v="0.1"/>
    <n v="21.82"/>
    <n v="139.239"/>
    <n v="65.460000000000008"/>
    <n v="73.778999999999996"/>
    <n v="0.52987309589985565"/>
    <n v="2026"/>
    <s v="Q4"/>
    <n v="10"/>
    <x v="9"/>
  </r>
  <r>
    <n v="1033"/>
    <d v="2026-10-15T00:00:00"/>
    <n v="2026"/>
    <x v="3"/>
    <n v="10"/>
    <s v="Oct"/>
    <x v="1"/>
    <x v="12"/>
    <x v="0"/>
    <s v="New"/>
    <x v="1"/>
    <s v="Trekking Poles"/>
    <n v="1"/>
    <n v="70.47"/>
    <n v="0.1"/>
    <n v="31.52"/>
    <n v="63.423000000000002"/>
    <n v="31.52"/>
    <n v="31.903000000000002"/>
    <n v="0.50301940936253409"/>
    <n v="2026"/>
    <s v="Q4"/>
    <n v="10"/>
    <x v="9"/>
  </r>
  <r>
    <n v="1247"/>
    <d v="2026-10-15T00:00:00"/>
    <n v="2026"/>
    <x v="3"/>
    <n v="10"/>
    <s v="Oct"/>
    <x v="0"/>
    <x v="0"/>
    <x v="0"/>
    <s v="New"/>
    <x v="1"/>
    <s v="Trekking Poles"/>
    <n v="1"/>
    <n v="71.05"/>
    <n v="0"/>
    <n v="33.32"/>
    <n v="71.05"/>
    <n v="33.32"/>
    <n v="37.729999999999997"/>
    <n v="0.53103448275862064"/>
    <n v="2026"/>
    <s v="Q4"/>
    <n v="10"/>
    <x v="9"/>
  </r>
  <r>
    <n v="1321"/>
    <d v="2026-10-15T00:00:00"/>
    <n v="2026"/>
    <x v="3"/>
    <n v="10"/>
    <s v="Oct"/>
    <x v="3"/>
    <x v="13"/>
    <x v="2"/>
    <s v="Returning"/>
    <x v="0"/>
    <s v="Compact Repair Kit"/>
    <n v="3"/>
    <n v="39.83"/>
    <n v="0.1"/>
    <n v="16.93"/>
    <n v="107.541"/>
    <n v="50.79"/>
    <n v="56.750999999999998"/>
    <n v="0.52771501101905316"/>
    <n v="2026"/>
    <s v="Q4"/>
    <n v="10"/>
    <x v="9"/>
  </r>
  <r>
    <n v="2048"/>
    <d v="2026-10-15T00:00:00"/>
    <n v="2026"/>
    <x v="3"/>
    <n v="10"/>
    <s v="Oct"/>
    <x v="3"/>
    <x v="7"/>
    <x v="0"/>
    <s v="New"/>
    <x v="4"/>
    <s v="Training Mat"/>
    <n v="3"/>
    <n v="49.5"/>
    <n v="0.05"/>
    <n v="22"/>
    <n v="141.07499999999999"/>
    <n v="66"/>
    <n v="75.074999999999989"/>
    <n v="0.53216374269005839"/>
    <n v="2026"/>
    <s v="Q4"/>
    <n v="10"/>
    <x v="9"/>
  </r>
  <r>
    <n v="2082"/>
    <d v="2026-10-15T00:00:00"/>
    <n v="2026"/>
    <x v="3"/>
    <n v="10"/>
    <s v="Oct"/>
    <x v="1"/>
    <x v="6"/>
    <x v="3"/>
    <s v="New"/>
    <x v="1"/>
    <s v="Hiking Daypack 20L"/>
    <n v="1"/>
    <n v="91.99"/>
    <n v="0"/>
    <n v="44.86"/>
    <n v="91.99"/>
    <n v="44.86"/>
    <n v="47.129999999999995"/>
    <n v="0.51233829764104788"/>
    <n v="2026"/>
    <s v="Q4"/>
    <n v="10"/>
    <x v="9"/>
  </r>
  <r>
    <n v="2177"/>
    <d v="2026-10-15T00:00:00"/>
    <n v="2026"/>
    <x v="3"/>
    <n v="10"/>
    <s v="Oct"/>
    <x v="0"/>
    <x v="15"/>
    <x v="3"/>
    <s v="Returning"/>
    <x v="0"/>
    <s v="Commuter Helmet"/>
    <n v="1"/>
    <n v="79.78"/>
    <n v="0.05"/>
    <n v="41.59"/>
    <n v="75.790999999999997"/>
    <n v="41.59"/>
    <n v="34.200999999999993"/>
    <n v="0.45125410668812915"/>
    <n v="2026"/>
    <s v="Q4"/>
    <n v="10"/>
    <x v="9"/>
  </r>
  <r>
    <n v="3776"/>
    <d v="2026-10-15T00:00:00"/>
    <n v="2026"/>
    <x v="3"/>
    <n v="10"/>
    <s v="Oct"/>
    <x v="3"/>
    <x v="8"/>
    <x v="0"/>
    <s v="Returning"/>
    <x v="0"/>
    <s v="Commuter Helmet"/>
    <n v="1"/>
    <n v="82.97"/>
    <n v="0"/>
    <n v="43.09"/>
    <n v="82.97"/>
    <n v="43.09"/>
    <n v="39.879999999999995"/>
    <n v="0.48065565867180904"/>
    <n v="2026"/>
    <s v="Q4"/>
    <n v="10"/>
    <x v="9"/>
  </r>
  <r>
    <n v="4542"/>
    <d v="2026-10-15T00:00:00"/>
    <n v="2026"/>
    <x v="3"/>
    <n v="10"/>
    <s v="Oct"/>
    <x v="0"/>
    <x v="9"/>
    <x v="0"/>
    <s v="Business"/>
    <x v="0"/>
    <s v="Cycling Pack 12L"/>
    <n v="1"/>
    <n v="103.33"/>
    <n v="0"/>
    <n v="50.85"/>
    <n v="103.33"/>
    <n v="50.85"/>
    <n v="52.48"/>
    <n v="0.5078873512048776"/>
    <n v="2026"/>
    <s v="Q4"/>
    <n v="10"/>
    <x v="9"/>
  </r>
  <r>
    <n v="36"/>
    <d v="2026-10-16T00:00:00"/>
    <n v="2026"/>
    <x v="3"/>
    <n v="10"/>
    <s v="Oct"/>
    <x v="0"/>
    <x v="9"/>
    <x v="0"/>
    <s v="New"/>
    <x v="1"/>
    <s v="Trail Boots"/>
    <n v="3"/>
    <n v="142.54"/>
    <n v="0.05"/>
    <n v="81.599999999999994"/>
    <n v="406.23899999999998"/>
    <n v="244.79999999999998"/>
    <n v="161.43899999999999"/>
    <n v="0.39739906803630376"/>
    <n v="2026"/>
    <s v="Q4"/>
    <n v="10"/>
    <x v="9"/>
  </r>
  <r>
    <n v="64"/>
    <d v="2026-10-16T00:00:00"/>
    <n v="2026"/>
    <x v="3"/>
    <n v="10"/>
    <s v="Oct"/>
    <x v="2"/>
    <x v="16"/>
    <x v="0"/>
    <s v="New"/>
    <x v="1"/>
    <s v="Hiking Daypack 20L"/>
    <n v="3"/>
    <n v="92.14"/>
    <n v="0.1"/>
    <n v="46.43"/>
    <n v="248.77800000000002"/>
    <n v="139.29"/>
    <n v="109.48800000000003"/>
    <n v="0.44010322456165746"/>
    <n v="2026"/>
    <s v="Q4"/>
    <n v="10"/>
    <x v="9"/>
  </r>
  <r>
    <n v="529"/>
    <d v="2026-10-16T00:00:00"/>
    <n v="2026"/>
    <x v="3"/>
    <n v="10"/>
    <s v="Oct"/>
    <x v="3"/>
    <x v="7"/>
    <x v="2"/>
    <s v="Business"/>
    <x v="2"/>
    <s v="Travel Backpack 35L"/>
    <n v="2"/>
    <n v="165.23"/>
    <n v="0"/>
    <n v="88.87"/>
    <n v="330.46"/>
    <n v="177.74"/>
    <n v="152.71999999999997"/>
    <n v="0.46214367850874533"/>
    <n v="2026"/>
    <s v="Q4"/>
    <n v="10"/>
    <x v="9"/>
  </r>
  <r>
    <n v="1815"/>
    <d v="2026-10-16T00:00:00"/>
    <n v="2026"/>
    <x v="3"/>
    <n v="10"/>
    <s v="Oct"/>
    <x v="3"/>
    <x v="4"/>
    <x v="0"/>
    <s v="Business"/>
    <x v="4"/>
    <s v="Weighted Vest"/>
    <n v="1"/>
    <n v="121.92"/>
    <n v="0"/>
    <n v="71.02"/>
    <n v="121.92"/>
    <n v="71.02"/>
    <n v="50.900000000000006"/>
    <n v="0.41748687664042"/>
    <n v="2026"/>
    <s v="Q4"/>
    <n v="10"/>
    <x v="9"/>
  </r>
  <r>
    <n v="1820"/>
    <d v="2026-10-16T00:00:00"/>
    <n v="2026"/>
    <x v="3"/>
    <n v="10"/>
    <s v="Oct"/>
    <x v="1"/>
    <x v="1"/>
    <x v="0"/>
    <s v="Returning"/>
    <x v="2"/>
    <s v="Insulated Bottle"/>
    <n v="3"/>
    <n v="36.46"/>
    <n v="0.05"/>
    <n v="13.9"/>
    <n v="103.91099999999999"/>
    <n v="41.7"/>
    <n v="62.210999999999984"/>
    <n v="0.5986950370990558"/>
    <n v="2026"/>
    <s v="Q4"/>
    <n v="10"/>
    <x v="9"/>
  </r>
  <r>
    <n v="2028"/>
    <d v="2026-10-16T00:00:00"/>
    <n v="2026"/>
    <x v="3"/>
    <n v="10"/>
    <s v="Oct"/>
    <x v="3"/>
    <x v="4"/>
    <x v="2"/>
    <s v="Business"/>
    <x v="4"/>
    <s v="Training Mat"/>
    <n v="3"/>
    <n v="51.89"/>
    <n v="0.1"/>
    <n v="21.56"/>
    <n v="140.10300000000001"/>
    <n v="64.679999999999993"/>
    <n v="75.423000000000016"/>
    <n v="0.53833965011455864"/>
    <n v="2026"/>
    <s v="Q4"/>
    <n v="10"/>
    <x v="9"/>
  </r>
  <r>
    <n v="2741"/>
    <d v="2026-10-16T00:00:00"/>
    <n v="2026"/>
    <x v="3"/>
    <n v="10"/>
    <s v="Oct"/>
    <x v="3"/>
    <x v="4"/>
    <x v="0"/>
    <s v="Returning"/>
    <x v="4"/>
    <s v="Resistance Band Set"/>
    <n v="1"/>
    <n v="40.75"/>
    <n v="0"/>
    <n v="14.7"/>
    <n v="40.75"/>
    <n v="14.7"/>
    <n v="26.05"/>
    <n v="0.63926380368098157"/>
    <n v="2026"/>
    <s v="Q4"/>
    <n v="10"/>
    <x v="9"/>
  </r>
  <r>
    <n v="3602"/>
    <d v="2026-10-16T00:00:00"/>
    <n v="2026"/>
    <x v="3"/>
    <n v="10"/>
    <s v="Oct"/>
    <x v="2"/>
    <x v="5"/>
    <x v="1"/>
    <s v="Business"/>
    <x v="3"/>
    <s v="Alpine Tent 4P"/>
    <n v="4"/>
    <n v="345.13"/>
    <n v="0.05"/>
    <n v="200.02"/>
    <n v="1311.4939999999999"/>
    <n v="800.08"/>
    <n v="511.41399999999987"/>
    <n v="0.38994764749209671"/>
    <n v="2026"/>
    <s v="Q4"/>
    <n v="10"/>
    <x v="9"/>
  </r>
  <r>
    <n v="4116"/>
    <d v="2026-10-16T00:00:00"/>
    <n v="2026"/>
    <x v="3"/>
    <n v="10"/>
    <s v="Oct"/>
    <x v="1"/>
    <x v="6"/>
    <x v="2"/>
    <s v="New"/>
    <x v="2"/>
    <s v="Insulated Bottle"/>
    <n v="2"/>
    <n v="37.1"/>
    <n v="0"/>
    <n v="13.31"/>
    <n v="74.2"/>
    <n v="26.62"/>
    <n v="47.58"/>
    <n v="0.64123989218328836"/>
    <n v="2026"/>
    <s v="Q4"/>
    <n v="10"/>
    <x v="9"/>
  </r>
  <r>
    <n v="4197"/>
    <d v="2026-10-16T00:00:00"/>
    <n v="2026"/>
    <x v="3"/>
    <n v="10"/>
    <s v="Oct"/>
    <x v="3"/>
    <x v="7"/>
    <x v="3"/>
    <s v="New"/>
    <x v="1"/>
    <s v="Hiking Daypack 20L"/>
    <n v="3"/>
    <n v="94.19"/>
    <n v="0"/>
    <n v="44.89"/>
    <n v="282.57"/>
    <n v="134.67000000000002"/>
    <n v="147.89999999999998"/>
    <n v="0.52341012846374346"/>
    <n v="2026"/>
    <s v="Q4"/>
    <n v="10"/>
    <x v="9"/>
  </r>
  <r>
    <n v="360"/>
    <d v="2026-10-17T00:00:00"/>
    <n v="2026"/>
    <x v="3"/>
    <n v="10"/>
    <s v="Oct"/>
    <x v="3"/>
    <x v="8"/>
    <x v="0"/>
    <s v="Returning"/>
    <x v="3"/>
    <s v="Portable Camp Stove"/>
    <n v="2"/>
    <n v="82.52"/>
    <n v="0.05"/>
    <n v="38.61"/>
    <n v="156.78799999999998"/>
    <n v="77.22"/>
    <n v="79.567999999999984"/>
    <n v="0.50748781794525089"/>
    <n v="2026"/>
    <s v="Q4"/>
    <n v="10"/>
    <x v="9"/>
  </r>
  <r>
    <n v="427"/>
    <d v="2026-10-17T00:00:00"/>
    <n v="2026"/>
    <x v="3"/>
    <n v="10"/>
    <s v="Oct"/>
    <x v="3"/>
    <x v="13"/>
    <x v="0"/>
    <s v="Business"/>
    <x v="1"/>
    <s v="Summit Backpack 45L"/>
    <n v="1"/>
    <n v="155.16"/>
    <n v="0"/>
    <n v="78.84"/>
    <n v="155.16"/>
    <n v="78.84"/>
    <n v="76.319999999999993"/>
    <n v="0.49187935034802782"/>
    <n v="2026"/>
    <s v="Q4"/>
    <n v="10"/>
    <x v="9"/>
  </r>
  <r>
    <n v="1018"/>
    <d v="2026-10-17T00:00:00"/>
    <n v="2026"/>
    <x v="3"/>
    <n v="10"/>
    <s v="Oct"/>
    <x v="3"/>
    <x v="13"/>
    <x v="3"/>
    <s v="Returning"/>
    <x v="2"/>
    <s v="Packing Cube Set"/>
    <n v="1"/>
    <n v="46.36"/>
    <n v="0.05"/>
    <n v="18.399999999999999"/>
    <n v="44.041999999999994"/>
    <n v="18.399999999999999"/>
    <n v="25.641999999999996"/>
    <n v="0.58221697470596245"/>
    <n v="2026"/>
    <s v="Q4"/>
    <n v="10"/>
    <x v="9"/>
  </r>
  <r>
    <n v="1179"/>
    <d v="2026-10-17T00:00:00"/>
    <n v="2026"/>
    <x v="3"/>
    <n v="10"/>
    <s v="Oct"/>
    <x v="2"/>
    <x v="16"/>
    <x v="0"/>
    <s v="Business"/>
    <x v="0"/>
    <s v="Commuter Helmet"/>
    <n v="1"/>
    <n v="81.47"/>
    <n v="0"/>
    <n v="43.67"/>
    <n v="81.47"/>
    <n v="43.67"/>
    <n v="37.799999999999997"/>
    <n v="0.463974469129741"/>
    <n v="2026"/>
    <s v="Q4"/>
    <n v="10"/>
    <x v="9"/>
  </r>
  <r>
    <n v="2267"/>
    <d v="2026-10-17T00:00:00"/>
    <n v="2026"/>
    <x v="3"/>
    <n v="10"/>
    <s v="Oct"/>
    <x v="0"/>
    <x v="15"/>
    <x v="0"/>
    <s v="Returning"/>
    <x v="2"/>
    <s v="Carry-On Duffel"/>
    <n v="1"/>
    <n v="134.31"/>
    <n v="0.05"/>
    <n v="67.239999999999995"/>
    <n v="127.5945"/>
    <n v="67.239999999999995"/>
    <n v="60.354500000000002"/>
    <n v="0.47301803761133909"/>
    <n v="2026"/>
    <s v="Q4"/>
    <n v="10"/>
    <x v="9"/>
  </r>
  <r>
    <n v="2656"/>
    <d v="2026-10-17T00:00:00"/>
    <n v="2026"/>
    <x v="3"/>
    <n v="10"/>
    <s v="Oct"/>
    <x v="2"/>
    <x v="16"/>
    <x v="0"/>
    <s v="New"/>
    <x v="3"/>
    <s v="Compact Sleeping Bag"/>
    <n v="1"/>
    <n v="123.11"/>
    <n v="0"/>
    <n v="58.99"/>
    <n v="123.11"/>
    <n v="58.99"/>
    <n v="64.12"/>
    <n v="0.52083502558687356"/>
    <n v="2026"/>
    <s v="Q4"/>
    <n v="10"/>
    <x v="9"/>
  </r>
  <r>
    <n v="2867"/>
    <d v="2026-10-17T00:00:00"/>
    <n v="2026"/>
    <x v="3"/>
    <n v="10"/>
    <s v="Oct"/>
    <x v="1"/>
    <x v="6"/>
    <x v="0"/>
    <s v="New"/>
    <x v="3"/>
    <s v="Portable Camp Stove"/>
    <n v="1"/>
    <n v="81.239999999999995"/>
    <n v="0"/>
    <n v="38.65"/>
    <n v="81.239999999999995"/>
    <n v="38.65"/>
    <n v="42.589999999999996"/>
    <n v="0.52424913835548992"/>
    <n v="2026"/>
    <s v="Q4"/>
    <n v="10"/>
    <x v="9"/>
  </r>
  <r>
    <n v="3335"/>
    <d v="2026-10-17T00:00:00"/>
    <n v="2026"/>
    <x v="3"/>
    <n v="10"/>
    <s v="Oct"/>
    <x v="0"/>
    <x v="9"/>
    <x v="3"/>
    <s v="Returning"/>
    <x v="1"/>
    <s v="Trekking Poles"/>
    <n v="1"/>
    <n v="70.81"/>
    <n v="0.15"/>
    <n v="32.93"/>
    <n v="60.188499999999998"/>
    <n v="32.93"/>
    <n v="27.258499999999998"/>
    <n v="0.45288551799762411"/>
    <n v="2026"/>
    <s v="Q4"/>
    <n v="10"/>
    <x v="9"/>
  </r>
  <r>
    <n v="3770"/>
    <d v="2026-10-17T00:00:00"/>
    <n v="2026"/>
    <x v="3"/>
    <n v="10"/>
    <s v="Oct"/>
    <x v="3"/>
    <x v="13"/>
    <x v="0"/>
    <s v="Business"/>
    <x v="3"/>
    <s v="Trail Tent 2P"/>
    <n v="6"/>
    <n v="200.26"/>
    <n v="0"/>
    <n v="106.71"/>
    <n v="1201.56"/>
    <n v="640.26"/>
    <n v="561.29999999999995"/>
    <n v="0.46714271447118744"/>
    <n v="2026"/>
    <s v="Q4"/>
    <n v="10"/>
    <x v="9"/>
  </r>
  <r>
    <n v="4065"/>
    <d v="2026-10-17T00:00:00"/>
    <n v="2026"/>
    <x v="3"/>
    <n v="10"/>
    <s v="Oct"/>
    <x v="3"/>
    <x v="4"/>
    <x v="0"/>
    <s v="New"/>
    <x v="4"/>
    <s v="Recovery Roller"/>
    <n v="3"/>
    <n v="36.75"/>
    <n v="0.05"/>
    <n v="13.71"/>
    <n v="104.7375"/>
    <n v="41.13"/>
    <n v="63.607499999999995"/>
    <n v="0.60730397422126747"/>
    <n v="2026"/>
    <s v="Q4"/>
    <n v="10"/>
    <x v="9"/>
  </r>
  <r>
    <n v="4222"/>
    <d v="2026-10-17T00:00:00"/>
    <n v="2026"/>
    <x v="3"/>
    <n v="10"/>
    <s v="Oct"/>
    <x v="2"/>
    <x v="16"/>
    <x v="0"/>
    <s v="Returning"/>
    <x v="1"/>
    <s v="Hiking Daypack 20L"/>
    <n v="2"/>
    <n v="92.41"/>
    <n v="0.1"/>
    <n v="45.42"/>
    <n v="166.33799999999999"/>
    <n v="90.84"/>
    <n v="75.49799999999999"/>
    <n v="0.4538830573891714"/>
    <n v="2026"/>
    <s v="Q4"/>
    <n v="10"/>
    <x v="9"/>
  </r>
  <r>
    <n v="4304"/>
    <d v="2026-10-17T00:00:00"/>
    <n v="2026"/>
    <x v="3"/>
    <n v="10"/>
    <s v="Oct"/>
    <x v="1"/>
    <x v="14"/>
    <x v="2"/>
    <s v="New"/>
    <x v="4"/>
    <s v="Resistance Band Set"/>
    <n v="1"/>
    <n v="40.67"/>
    <n v="0"/>
    <n v="15.09"/>
    <n v="40.67"/>
    <n v="15.09"/>
    <n v="25.580000000000002"/>
    <n v="0.62896483894762722"/>
    <n v="2026"/>
    <s v="Q4"/>
    <n v="10"/>
    <x v="9"/>
  </r>
  <r>
    <n v="109"/>
    <d v="2026-10-18T00:00:00"/>
    <n v="2026"/>
    <x v="3"/>
    <n v="10"/>
    <s v="Oct"/>
    <x v="1"/>
    <x v="1"/>
    <x v="0"/>
    <s v="Returning"/>
    <x v="1"/>
    <s v="Hiking Daypack 20L"/>
    <n v="1"/>
    <n v="90.09"/>
    <n v="0"/>
    <n v="45.17"/>
    <n v="90.09"/>
    <n v="45.17"/>
    <n v="44.92"/>
    <n v="0.49861249861249862"/>
    <n v="2026"/>
    <s v="Q4"/>
    <n v="10"/>
    <x v="9"/>
  </r>
  <r>
    <n v="744"/>
    <d v="2026-10-18T00:00:00"/>
    <n v="2026"/>
    <x v="3"/>
    <n v="10"/>
    <s v="Oct"/>
    <x v="2"/>
    <x v="10"/>
    <x v="0"/>
    <s v="Returning"/>
    <x v="2"/>
    <s v="Insulated Bottle"/>
    <n v="1"/>
    <n v="36.83"/>
    <n v="0"/>
    <n v="13.64"/>
    <n v="36.83"/>
    <n v="13.64"/>
    <n v="23.189999999999998"/>
    <n v="0.62964974205810476"/>
    <n v="2026"/>
    <s v="Q4"/>
    <n v="10"/>
    <x v="9"/>
  </r>
  <r>
    <n v="960"/>
    <d v="2026-10-18T00:00:00"/>
    <n v="2026"/>
    <x v="3"/>
    <n v="10"/>
    <s v="Oct"/>
    <x v="1"/>
    <x v="12"/>
    <x v="3"/>
    <s v="Returning"/>
    <x v="3"/>
    <s v="Trail Tent 2P"/>
    <n v="5"/>
    <n v="196.37"/>
    <n v="0.05"/>
    <n v="103.51"/>
    <n v="932.75749999999994"/>
    <n v="517.55000000000007"/>
    <n v="415.20749999999987"/>
    <n v="0.44513981393877816"/>
    <n v="2026"/>
    <s v="Q4"/>
    <n v="10"/>
    <x v="9"/>
  </r>
  <r>
    <n v="1389"/>
    <d v="2026-10-18T00:00:00"/>
    <n v="2026"/>
    <x v="3"/>
    <n v="10"/>
    <s v="Oct"/>
    <x v="0"/>
    <x v="15"/>
    <x v="0"/>
    <s v="New"/>
    <x v="1"/>
    <s v="Hiking Daypack 20L"/>
    <n v="2"/>
    <n v="93.73"/>
    <n v="0"/>
    <n v="44.79"/>
    <n v="187.46"/>
    <n v="89.58"/>
    <n v="97.88000000000001"/>
    <n v="0.52213805611863873"/>
    <n v="2026"/>
    <s v="Q4"/>
    <n v="10"/>
    <x v="9"/>
  </r>
  <r>
    <n v="1493"/>
    <d v="2026-10-18T00:00:00"/>
    <n v="2026"/>
    <x v="3"/>
    <n v="10"/>
    <s v="Oct"/>
    <x v="2"/>
    <x v="10"/>
    <x v="0"/>
    <s v="Business"/>
    <x v="2"/>
    <s v="Insulated Bottle"/>
    <n v="1"/>
    <n v="36.46"/>
    <n v="0.05"/>
    <n v="13.35"/>
    <n v="34.637"/>
    <n v="13.35"/>
    <n v="21.286999999999999"/>
    <n v="0.61457401045125148"/>
    <n v="2026"/>
    <s v="Q4"/>
    <n v="10"/>
    <x v="9"/>
  </r>
  <r>
    <n v="1967"/>
    <d v="2026-10-18T00:00:00"/>
    <n v="2026"/>
    <x v="3"/>
    <n v="10"/>
    <s v="Oct"/>
    <x v="1"/>
    <x v="14"/>
    <x v="0"/>
    <s v="Returning"/>
    <x v="3"/>
    <s v="Compact Sleeping Bag"/>
    <n v="2"/>
    <n v="125.91"/>
    <n v="0"/>
    <n v="61.95"/>
    <n v="251.82"/>
    <n v="123.9"/>
    <n v="127.91999999999999"/>
    <n v="0.50798189182749576"/>
    <n v="2026"/>
    <s v="Q4"/>
    <n v="10"/>
    <x v="9"/>
  </r>
  <r>
    <n v="2132"/>
    <d v="2026-10-18T00:00:00"/>
    <n v="2026"/>
    <x v="3"/>
    <n v="10"/>
    <s v="Oct"/>
    <x v="3"/>
    <x v="8"/>
    <x v="2"/>
    <s v="New"/>
    <x v="1"/>
    <s v="Hiking Daypack 20L"/>
    <n v="1"/>
    <n v="92.56"/>
    <n v="0.1"/>
    <n v="44.23"/>
    <n v="83.304000000000002"/>
    <n v="44.23"/>
    <n v="39.074000000000005"/>
    <n v="0.46905310669355621"/>
    <n v="2026"/>
    <s v="Q4"/>
    <n v="10"/>
    <x v="9"/>
  </r>
  <r>
    <n v="2882"/>
    <d v="2026-10-18T00:00:00"/>
    <n v="2026"/>
    <x v="3"/>
    <n v="10"/>
    <s v="Oct"/>
    <x v="3"/>
    <x v="8"/>
    <x v="3"/>
    <s v="New"/>
    <x v="1"/>
    <s v="Trekking Poles"/>
    <n v="4"/>
    <n v="70.02"/>
    <n v="0"/>
    <n v="32.86"/>
    <n v="280.08"/>
    <n v="131.44"/>
    <n v="148.63999999999999"/>
    <n v="0.53070551271065403"/>
    <n v="2026"/>
    <s v="Q4"/>
    <n v="10"/>
    <x v="9"/>
  </r>
  <r>
    <n v="3345"/>
    <d v="2026-10-18T00:00:00"/>
    <n v="2026"/>
    <x v="3"/>
    <n v="10"/>
    <s v="Oct"/>
    <x v="0"/>
    <x v="15"/>
    <x v="0"/>
    <s v="Returning"/>
    <x v="0"/>
    <s v="Trail Bike Light"/>
    <n v="3"/>
    <n v="51.62"/>
    <n v="0.1"/>
    <n v="22.94"/>
    <n v="139.374"/>
    <n v="68.820000000000007"/>
    <n v="70.553999999999988"/>
    <n v="0.50622067243531788"/>
    <n v="2026"/>
    <s v="Q4"/>
    <n v="10"/>
    <x v="9"/>
  </r>
  <r>
    <n v="4089"/>
    <d v="2026-10-18T00:00:00"/>
    <n v="2026"/>
    <x v="3"/>
    <n v="10"/>
    <s v="Oct"/>
    <x v="2"/>
    <x v="2"/>
    <x v="0"/>
    <s v="New"/>
    <x v="3"/>
    <s v="Trail Tent 2P"/>
    <n v="1"/>
    <n v="196.39"/>
    <n v="0"/>
    <n v="104.66"/>
    <n v="196.39"/>
    <n v="104.66"/>
    <n v="91.72999999999999"/>
    <n v="0.46708080859514228"/>
    <n v="2026"/>
    <s v="Q4"/>
    <n v="10"/>
    <x v="9"/>
  </r>
  <r>
    <n v="4119"/>
    <d v="2026-10-18T00:00:00"/>
    <n v="2026"/>
    <x v="3"/>
    <n v="10"/>
    <s v="Oct"/>
    <x v="3"/>
    <x v="8"/>
    <x v="1"/>
    <s v="Business"/>
    <x v="4"/>
    <s v="Resistance Band Set"/>
    <n v="10"/>
    <n v="41.26"/>
    <n v="0.1"/>
    <n v="15.06"/>
    <n v="371.34"/>
    <n v="150.6"/>
    <n v="220.73999999999998"/>
    <n v="0.59444175149458711"/>
    <n v="2026"/>
    <s v="Q4"/>
    <n v="10"/>
    <x v="9"/>
  </r>
  <r>
    <n v="4968"/>
    <d v="2026-10-18T00:00:00"/>
    <n v="2026"/>
    <x v="3"/>
    <n v="10"/>
    <s v="Oct"/>
    <x v="2"/>
    <x v="3"/>
    <x v="3"/>
    <s v="New"/>
    <x v="2"/>
    <s v="Insulated Bottle"/>
    <n v="1"/>
    <n v="35.549999999999997"/>
    <n v="0.05"/>
    <n v="13.44"/>
    <n v="33.772499999999994"/>
    <n v="13.44"/>
    <n v="20.332499999999996"/>
    <n v="0.60204308238951809"/>
    <n v="2026"/>
    <s v="Q4"/>
    <n v="10"/>
    <x v="9"/>
  </r>
  <r>
    <n v="5197"/>
    <d v="2026-10-18T00:00:00"/>
    <n v="2026"/>
    <x v="3"/>
    <n v="10"/>
    <s v="Oct"/>
    <x v="3"/>
    <x v="8"/>
    <x v="0"/>
    <s v="New"/>
    <x v="0"/>
    <s v="Trail Bike Light"/>
    <n v="1"/>
    <n v="49.5"/>
    <n v="0"/>
    <n v="22.36"/>
    <n v="49.5"/>
    <n v="22.36"/>
    <n v="27.14"/>
    <n v="0.54828282828282826"/>
    <n v="2026"/>
    <s v="Q4"/>
    <n v="10"/>
    <x v="9"/>
  </r>
  <r>
    <n v="66"/>
    <d v="2026-10-19T00:00:00"/>
    <n v="2026"/>
    <x v="3"/>
    <n v="10"/>
    <s v="Oct"/>
    <x v="0"/>
    <x v="15"/>
    <x v="0"/>
    <s v="Business"/>
    <x v="3"/>
    <s v="Portable Camp Stove"/>
    <n v="1"/>
    <n v="80.58"/>
    <n v="0"/>
    <n v="40.43"/>
    <n v="80.58"/>
    <n v="40.43"/>
    <n v="40.15"/>
    <n v="0.49826259617771157"/>
    <n v="2026"/>
    <s v="Q4"/>
    <n v="10"/>
    <x v="9"/>
  </r>
  <r>
    <n v="585"/>
    <d v="2026-10-19T00:00:00"/>
    <n v="2026"/>
    <x v="3"/>
    <n v="10"/>
    <s v="Oct"/>
    <x v="2"/>
    <x v="5"/>
    <x v="2"/>
    <s v="Business"/>
    <x v="2"/>
    <s v="Travel Backpack 35L"/>
    <n v="2"/>
    <n v="161.59"/>
    <n v="0.05"/>
    <n v="89.57"/>
    <n v="307.02100000000002"/>
    <n v="179.14"/>
    <n v="127.88100000000003"/>
    <n v="0.41652199686666391"/>
    <n v="2026"/>
    <s v="Q4"/>
    <n v="10"/>
    <x v="9"/>
  </r>
  <r>
    <n v="856"/>
    <d v="2026-10-19T00:00:00"/>
    <n v="2026"/>
    <x v="3"/>
    <n v="10"/>
    <s v="Oct"/>
    <x v="3"/>
    <x v="8"/>
    <x v="0"/>
    <s v="Business"/>
    <x v="3"/>
    <s v="Portable Camp Stove"/>
    <n v="1"/>
    <n v="80.319999999999993"/>
    <n v="0"/>
    <n v="39.729999999999997"/>
    <n v="80.319999999999993"/>
    <n v="39.729999999999997"/>
    <n v="40.589999999999996"/>
    <n v="0.50535358565737054"/>
    <n v="2026"/>
    <s v="Q4"/>
    <n v="10"/>
    <x v="9"/>
  </r>
  <r>
    <n v="1793"/>
    <d v="2026-10-19T00:00:00"/>
    <n v="2026"/>
    <x v="3"/>
    <n v="10"/>
    <s v="Oct"/>
    <x v="0"/>
    <x v="9"/>
    <x v="3"/>
    <s v="New"/>
    <x v="2"/>
    <s v="Travel Backpack 35L"/>
    <n v="1"/>
    <n v="164.25"/>
    <n v="0"/>
    <n v="86.6"/>
    <n v="164.25"/>
    <n v="86.6"/>
    <n v="77.650000000000006"/>
    <n v="0.47275494672754947"/>
    <n v="2026"/>
    <s v="Q4"/>
    <n v="10"/>
    <x v="9"/>
  </r>
  <r>
    <n v="4763"/>
    <d v="2026-10-19T00:00:00"/>
    <n v="2026"/>
    <x v="3"/>
    <n v="10"/>
    <s v="Oct"/>
    <x v="3"/>
    <x v="8"/>
    <x v="3"/>
    <s v="New"/>
    <x v="0"/>
    <s v="Cycling Pack 12L"/>
    <n v="6"/>
    <n v="101.6"/>
    <n v="0"/>
    <n v="50.17"/>
    <n v="609.59999999999991"/>
    <n v="301.02"/>
    <n v="308.57999999999993"/>
    <n v="0.50620078740157481"/>
    <n v="2026"/>
    <s v="Q4"/>
    <n v="10"/>
    <x v="9"/>
  </r>
  <r>
    <n v="1716"/>
    <d v="2026-10-20T00:00:00"/>
    <n v="2026"/>
    <x v="3"/>
    <n v="10"/>
    <s v="Oct"/>
    <x v="0"/>
    <x v="0"/>
    <x v="2"/>
    <s v="Returning"/>
    <x v="4"/>
    <s v="Recovery Roller"/>
    <n v="5"/>
    <n v="35.99"/>
    <n v="0"/>
    <n v="14.19"/>
    <n v="179.95000000000002"/>
    <n v="70.95"/>
    <n v="109.00000000000001"/>
    <n v="0.60572381217004723"/>
    <n v="2026"/>
    <s v="Q4"/>
    <n v="10"/>
    <x v="9"/>
  </r>
  <r>
    <n v="1759"/>
    <d v="2026-10-20T00:00:00"/>
    <n v="2026"/>
    <x v="3"/>
    <n v="10"/>
    <s v="Oct"/>
    <x v="3"/>
    <x v="8"/>
    <x v="0"/>
    <s v="Returning"/>
    <x v="4"/>
    <s v="Recovery Roller"/>
    <n v="2"/>
    <n v="36.57"/>
    <n v="0.1"/>
    <n v="13.79"/>
    <n v="65.826000000000008"/>
    <n v="27.58"/>
    <n v="38.246000000000009"/>
    <n v="0.58101661957281325"/>
    <n v="2026"/>
    <s v="Q4"/>
    <n v="10"/>
    <x v="9"/>
  </r>
  <r>
    <n v="1811"/>
    <d v="2026-10-20T00:00:00"/>
    <n v="2026"/>
    <x v="3"/>
    <n v="10"/>
    <s v="Oct"/>
    <x v="1"/>
    <x v="6"/>
    <x v="0"/>
    <s v="New"/>
    <x v="0"/>
    <s v="Compact Repair Kit"/>
    <n v="1"/>
    <n v="40.99"/>
    <n v="0.1"/>
    <n v="17.16"/>
    <n v="36.891000000000005"/>
    <n v="17.16"/>
    <n v="19.731000000000005"/>
    <n v="0.5348458973733432"/>
    <n v="2026"/>
    <s v="Q4"/>
    <n v="10"/>
    <x v="9"/>
  </r>
  <r>
    <n v="2918"/>
    <d v="2026-10-20T00:00:00"/>
    <n v="2026"/>
    <x v="3"/>
    <n v="10"/>
    <s v="Oct"/>
    <x v="3"/>
    <x v="8"/>
    <x v="2"/>
    <s v="Returning"/>
    <x v="3"/>
    <s v="Portable Camp Stove"/>
    <n v="3"/>
    <n v="80.47"/>
    <n v="0"/>
    <n v="40.090000000000003"/>
    <n v="241.41"/>
    <n v="120.27000000000001"/>
    <n v="121.13999999999999"/>
    <n v="0.50180191375667949"/>
    <n v="2026"/>
    <s v="Q4"/>
    <n v="10"/>
    <x v="9"/>
  </r>
  <r>
    <n v="4150"/>
    <d v="2026-10-20T00:00:00"/>
    <n v="2026"/>
    <x v="3"/>
    <n v="10"/>
    <s v="Oct"/>
    <x v="3"/>
    <x v="13"/>
    <x v="2"/>
    <s v="Business"/>
    <x v="1"/>
    <s v="Trail Boots"/>
    <n v="5"/>
    <n v="140.32"/>
    <n v="0"/>
    <n v="80.08"/>
    <n v="701.59999999999991"/>
    <n v="400.4"/>
    <n v="301.19999999999993"/>
    <n v="0.4293044469783352"/>
    <n v="2026"/>
    <s v="Q4"/>
    <n v="10"/>
    <x v="9"/>
  </r>
  <r>
    <n v="4830"/>
    <d v="2026-10-20T00:00:00"/>
    <n v="2026"/>
    <x v="3"/>
    <n v="10"/>
    <s v="Oct"/>
    <x v="1"/>
    <x v="11"/>
    <x v="0"/>
    <s v="New"/>
    <x v="4"/>
    <s v="Weighted Vest"/>
    <n v="3"/>
    <n v="125.93"/>
    <n v="0.1"/>
    <n v="68.45"/>
    <n v="340.01100000000002"/>
    <n v="205.35000000000002"/>
    <n v="134.661"/>
    <n v="0.39604895135745605"/>
    <n v="2026"/>
    <s v="Q4"/>
    <n v="10"/>
    <x v="9"/>
  </r>
  <r>
    <n v="4698"/>
    <d v="2026-10-21T00:00:00"/>
    <n v="2026"/>
    <x v="3"/>
    <n v="10"/>
    <s v="Oct"/>
    <x v="3"/>
    <x v="8"/>
    <x v="0"/>
    <s v="Returning"/>
    <x v="1"/>
    <s v="Trail Boots"/>
    <n v="2"/>
    <n v="141.4"/>
    <n v="0.05"/>
    <n v="77.48"/>
    <n v="268.66000000000003"/>
    <n v="154.96"/>
    <n v="113.70000000000002"/>
    <n v="0.42321149408173903"/>
    <n v="2026"/>
    <s v="Q4"/>
    <n v="10"/>
    <x v="9"/>
  </r>
  <r>
    <n v="4846"/>
    <d v="2026-10-21T00:00:00"/>
    <n v="2026"/>
    <x v="3"/>
    <n v="10"/>
    <s v="Oct"/>
    <x v="0"/>
    <x v="0"/>
    <x v="1"/>
    <s v="Business"/>
    <x v="0"/>
    <s v="Trail Bike Light"/>
    <n v="8"/>
    <n v="51.91"/>
    <n v="0.05"/>
    <n v="22.99"/>
    <n v="394.51599999999996"/>
    <n v="183.92"/>
    <n v="210.59599999999998"/>
    <n v="0.53380851473704483"/>
    <n v="2026"/>
    <s v="Q4"/>
    <n v="10"/>
    <x v="9"/>
  </r>
  <r>
    <n v="5024"/>
    <d v="2026-10-21T00:00:00"/>
    <n v="2026"/>
    <x v="3"/>
    <n v="10"/>
    <s v="Oct"/>
    <x v="3"/>
    <x v="7"/>
    <x v="3"/>
    <s v="Returning"/>
    <x v="3"/>
    <s v="Trail Tent 2P"/>
    <n v="1"/>
    <n v="192.62"/>
    <n v="0"/>
    <n v="102.51"/>
    <n v="192.62"/>
    <n v="102.51"/>
    <n v="90.11"/>
    <n v="0.46781227286886096"/>
    <n v="2026"/>
    <s v="Q4"/>
    <n v="10"/>
    <x v="9"/>
  </r>
  <r>
    <n v="1157"/>
    <d v="2026-10-22T00:00:00"/>
    <n v="2026"/>
    <x v="3"/>
    <n v="10"/>
    <s v="Oct"/>
    <x v="3"/>
    <x v="4"/>
    <x v="0"/>
    <s v="New"/>
    <x v="0"/>
    <s v="Trail Bike Light"/>
    <n v="1"/>
    <n v="51.25"/>
    <n v="0"/>
    <n v="22.58"/>
    <n v="51.25"/>
    <n v="22.58"/>
    <n v="28.67"/>
    <n v="0.55941463414634152"/>
    <n v="2026"/>
    <s v="Q4"/>
    <n v="10"/>
    <x v="9"/>
  </r>
  <r>
    <n v="1427"/>
    <d v="2026-10-22T00:00:00"/>
    <n v="2026"/>
    <x v="3"/>
    <n v="10"/>
    <s v="Oct"/>
    <x v="3"/>
    <x v="4"/>
    <x v="2"/>
    <s v="New"/>
    <x v="2"/>
    <s v="Packing Cube Set"/>
    <n v="1"/>
    <n v="45.97"/>
    <n v="0.05"/>
    <n v="18.760000000000002"/>
    <n v="43.671499999999995"/>
    <n v="18.760000000000002"/>
    <n v="24.911499999999993"/>
    <n v="0.57042922729926826"/>
    <n v="2026"/>
    <s v="Q4"/>
    <n v="10"/>
    <x v="9"/>
  </r>
  <r>
    <n v="1622"/>
    <d v="2026-10-22T00:00:00"/>
    <n v="2026"/>
    <x v="3"/>
    <n v="10"/>
    <s v="Oct"/>
    <x v="2"/>
    <x v="2"/>
    <x v="3"/>
    <s v="Returning"/>
    <x v="3"/>
    <s v="Compact Sleeping Bag"/>
    <n v="1"/>
    <n v="123.29"/>
    <n v="0"/>
    <n v="59.48"/>
    <n v="123.29"/>
    <n v="59.48"/>
    <n v="63.810000000000009"/>
    <n v="0.51756022386243816"/>
    <n v="2026"/>
    <s v="Q4"/>
    <n v="10"/>
    <x v="9"/>
  </r>
  <r>
    <n v="1879"/>
    <d v="2026-10-22T00:00:00"/>
    <n v="2026"/>
    <x v="3"/>
    <n v="10"/>
    <s v="Oct"/>
    <x v="3"/>
    <x v="8"/>
    <x v="1"/>
    <s v="Business"/>
    <x v="2"/>
    <s v="Insulated Bottle"/>
    <n v="8"/>
    <n v="35.83"/>
    <n v="0.05"/>
    <n v="13.89"/>
    <n v="272.30799999999999"/>
    <n v="111.12"/>
    <n v="161.18799999999999"/>
    <n v="0.59193266448286497"/>
    <n v="2026"/>
    <s v="Q4"/>
    <n v="10"/>
    <x v="9"/>
  </r>
  <r>
    <n v="2483"/>
    <d v="2026-10-22T00:00:00"/>
    <n v="2026"/>
    <x v="3"/>
    <n v="10"/>
    <s v="Oct"/>
    <x v="0"/>
    <x v="0"/>
    <x v="0"/>
    <s v="New"/>
    <x v="3"/>
    <s v="Portable Camp Stove"/>
    <n v="1"/>
    <n v="80.56"/>
    <n v="0"/>
    <n v="39.53"/>
    <n v="80.56"/>
    <n v="39.53"/>
    <n v="41.03"/>
    <n v="0.5093098311817279"/>
    <n v="2026"/>
    <s v="Q4"/>
    <n v="10"/>
    <x v="9"/>
  </r>
  <r>
    <n v="4451"/>
    <d v="2026-10-22T00:00:00"/>
    <n v="2026"/>
    <x v="3"/>
    <n v="10"/>
    <s v="Oct"/>
    <x v="3"/>
    <x v="7"/>
    <x v="0"/>
    <s v="New"/>
    <x v="0"/>
    <s v="Compact Repair Kit"/>
    <n v="1"/>
    <n v="40.47"/>
    <n v="0.05"/>
    <n v="16.73"/>
    <n v="38.4465"/>
    <n v="16.73"/>
    <n v="21.7165"/>
    <n v="0.5648498562938109"/>
    <n v="2026"/>
    <s v="Q4"/>
    <n v="10"/>
    <x v="9"/>
  </r>
  <r>
    <n v="93"/>
    <d v="2026-10-23T00:00:00"/>
    <n v="2026"/>
    <x v="3"/>
    <n v="10"/>
    <s v="Oct"/>
    <x v="1"/>
    <x v="12"/>
    <x v="1"/>
    <s v="Business"/>
    <x v="2"/>
    <s v="Carry-On Duffel"/>
    <n v="15"/>
    <n v="133.52000000000001"/>
    <n v="0.2"/>
    <n v="66"/>
    <n v="1602.2400000000002"/>
    <n v="990"/>
    <n v="612.24000000000024"/>
    <n v="0.38211503894547644"/>
    <n v="2026"/>
    <s v="Q4"/>
    <n v="10"/>
    <x v="9"/>
  </r>
  <r>
    <n v="265"/>
    <d v="2026-10-23T00:00:00"/>
    <n v="2026"/>
    <x v="3"/>
    <n v="10"/>
    <s v="Oct"/>
    <x v="1"/>
    <x v="6"/>
    <x v="0"/>
    <s v="Returning"/>
    <x v="0"/>
    <s v="Commuter Helmet"/>
    <n v="1"/>
    <n v="82.28"/>
    <n v="0"/>
    <n v="42.08"/>
    <n v="82.28"/>
    <n v="42.08"/>
    <n v="40.200000000000003"/>
    <n v="0.48857559552746721"/>
    <n v="2026"/>
    <s v="Q4"/>
    <n v="10"/>
    <x v="9"/>
  </r>
  <r>
    <n v="555"/>
    <d v="2026-10-23T00:00:00"/>
    <n v="2026"/>
    <x v="3"/>
    <n v="10"/>
    <s v="Oct"/>
    <x v="1"/>
    <x v="11"/>
    <x v="0"/>
    <s v="New"/>
    <x v="2"/>
    <s v="Insulated Bottle"/>
    <n v="6"/>
    <n v="35.479999999999997"/>
    <n v="0"/>
    <n v="13.37"/>
    <n v="212.88"/>
    <n v="80.22"/>
    <n v="132.66"/>
    <n v="0.62316798196166856"/>
    <n v="2026"/>
    <s v="Q4"/>
    <n v="10"/>
    <x v="9"/>
  </r>
  <r>
    <n v="1993"/>
    <d v="2026-10-23T00:00:00"/>
    <n v="2026"/>
    <x v="3"/>
    <n v="10"/>
    <s v="Oct"/>
    <x v="2"/>
    <x v="3"/>
    <x v="2"/>
    <s v="New"/>
    <x v="1"/>
    <s v="Summit Backpack 45L"/>
    <n v="1"/>
    <n v="152.38"/>
    <n v="0.15"/>
    <n v="78.92"/>
    <n v="129.523"/>
    <n v="78.92"/>
    <n v="50.602999999999994"/>
    <n v="0.39068736826663986"/>
    <n v="2026"/>
    <s v="Q4"/>
    <n v="10"/>
    <x v="9"/>
  </r>
  <r>
    <n v="3116"/>
    <d v="2026-10-23T00:00:00"/>
    <n v="2026"/>
    <x v="3"/>
    <n v="10"/>
    <s v="Oct"/>
    <x v="1"/>
    <x v="1"/>
    <x v="3"/>
    <s v="New"/>
    <x v="1"/>
    <s v="Hiking Daypack 20L"/>
    <n v="1"/>
    <n v="93.64"/>
    <n v="0"/>
    <n v="44.34"/>
    <n v="93.64"/>
    <n v="44.34"/>
    <n v="49.3"/>
    <n v="0.52648440837249033"/>
    <n v="2026"/>
    <s v="Q4"/>
    <n v="10"/>
    <x v="9"/>
  </r>
  <r>
    <n v="3631"/>
    <d v="2026-10-23T00:00:00"/>
    <n v="2026"/>
    <x v="3"/>
    <n v="10"/>
    <s v="Oct"/>
    <x v="3"/>
    <x v="7"/>
    <x v="2"/>
    <s v="Returning"/>
    <x v="4"/>
    <s v="Weighted Vest"/>
    <n v="1"/>
    <n v="123.6"/>
    <n v="0"/>
    <n v="67.3"/>
    <n v="123.6"/>
    <n v="67.3"/>
    <n v="56.3"/>
    <n v="0.45550161812297735"/>
    <n v="2026"/>
    <s v="Q4"/>
    <n v="10"/>
    <x v="9"/>
  </r>
  <r>
    <n v="4216"/>
    <d v="2026-10-23T00:00:00"/>
    <n v="2026"/>
    <x v="3"/>
    <n v="10"/>
    <s v="Oct"/>
    <x v="1"/>
    <x v="1"/>
    <x v="0"/>
    <s v="New"/>
    <x v="4"/>
    <s v="Weighted Vest"/>
    <n v="3"/>
    <n v="124.6"/>
    <n v="0.05"/>
    <n v="69.12"/>
    <n v="355.10999999999996"/>
    <n v="207.36"/>
    <n v="147.74999999999994"/>
    <n v="0.41606826053898782"/>
    <n v="2026"/>
    <s v="Q4"/>
    <n v="10"/>
    <x v="9"/>
  </r>
  <r>
    <n v="4956"/>
    <d v="2026-10-23T00:00:00"/>
    <n v="2026"/>
    <x v="3"/>
    <n v="10"/>
    <s v="Oct"/>
    <x v="3"/>
    <x v="13"/>
    <x v="2"/>
    <s v="Business"/>
    <x v="1"/>
    <s v="Summit Backpack 45L"/>
    <n v="2"/>
    <n v="151.66"/>
    <n v="0"/>
    <n v="77.17"/>
    <n v="303.32"/>
    <n v="154.34"/>
    <n v="148.97999999999999"/>
    <n v="0.49116444678886984"/>
    <n v="2026"/>
    <s v="Q4"/>
    <n v="10"/>
    <x v="9"/>
  </r>
  <r>
    <n v="439"/>
    <d v="2026-10-24T00:00:00"/>
    <n v="2026"/>
    <x v="3"/>
    <n v="10"/>
    <s v="Oct"/>
    <x v="2"/>
    <x v="5"/>
    <x v="2"/>
    <s v="New"/>
    <x v="2"/>
    <s v="Insulated Bottle"/>
    <n v="1"/>
    <n v="36.76"/>
    <n v="0"/>
    <n v="13.18"/>
    <n v="36.76"/>
    <n v="13.18"/>
    <n v="23.58"/>
    <n v="0.64145810663764957"/>
    <n v="2026"/>
    <s v="Q4"/>
    <n v="10"/>
    <x v="9"/>
  </r>
  <r>
    <n v="1076"/>
    <d v="2026-10-24T00:00:00"/>
    <n v="2026"/>
    <x v="3"/>
    <n v="10"/>
    <s v="Oct"/>
    <x v="0"/>
    <x v="9"/>
    <x v="3"/>
    <s v="Returning"/>
    <x v="3"/>
    <s v="Trail Tent 2P"/>
    <n v="1"/>
    <n v="195.67"/>
    <n v="0"/>
    <n v="105.88"/>
    <n v="195.67"/>
    <n v="105.88"/>
    <n v="89.789999999999992"/>
    <n v="0.45888485715745897"/>
    <n v="2026"/>
    <s v="Q4"/>
    <n v="10"/>
    <x v="9"/>
  </r>
  <r>
    <n v="1130"/>
    <d v="2026-10-24T00:00:00"/>
    <n v="2026"/>
    <x v="3"/>
    <n v="10"/>
    <s v="Oct"/>
    <x v="0"/>
    <x v="15"/>
    <x v="2"/>
    <s v="Returning"/>
    <x v="0"/>
    <s v="Compact Repair Kit"/>
    <n v="1"/>
    <n v="40.83"/>
    <n v="0.1"/>
    <n v="16.54"/>
    <n v="36.747"/>
    <n v="16.54"/>
    <n v="20.207000000000001"/>
    <n v="0.54989522954254766"/>
    <n v="2026"/>
    <s v="Q4"/>
    <n v="10"/>
    <x v="9"/>
  </r>
  <r>
    <n v="2820"/>
    <d v="2026-10-24T00:00:00"/>
    <n v="2026"/>
    <x v="3"/>
    <n v="10"/>
    <s v="Oct"/>
    <x v="3"/>
    <x v="7"/>
    <x v="1"/>
    <s v="Business"/>
    <x v="1"/>
    <s v="Trekking Poles"/>
    <n v="6"/>
    <n v="72.73"/>
    <n v="0.05"/>
    <n v="32.700000000000003"/>
    <n v="414.56099999999998"/>
    <n v="196.20000000000002"/>
    <n v="218.36099999999996"/>
    <n v="0.52672827400551425"/>
    <n v="2026"/>
    <s v="Q4"/>
    <n v="10"/>
    <x v="9"/>
  </r>
  <r>
    <n v="4213"/>
    <d v="2026-10-24T00:00:00"/>
    <n v="2026"/>
    <x v="3"/>
    <n v="10"/>
    <s v="Oct"/>
    <x v="1"/>
    <x v="14"/>
    <x v="1"/>
    <s v="Business"/>
    <x v="3"/>
    <s v="Portable Camp Stove"/>
    <n v="4"/>
    <n v="81.23"/>
    <n v="0.1"/>
    <n v="38.96"/>
    <n v="292.428"/>
    <n v="155.84"/>
    <n v="136.58799999999999"/>
    <n v="0.46708249552026482"/>
    <n v="2026"/>
    <s v="Q4"/>
    <n v="10"/>
    <x v="9"/>
  </r>
  <r>
    <n v="4375"/>
    <d v="2026-10-24T00:00:00"/>
    <n v="2026"/>
    <x v="3"/>
    <n v="10"/>
    <s v="Oct"/>
    <x v="1"/>
    <x v="1"/>
    <x v="0"/>
    <s v="Business"/>
    <x v="2"/>
    <s v="Packing Cube Set"/>
    <n v="1"/>
    <n v="46.38"/>
    <n v="0.15"/>
    <n v="17.87"/>
    <n v="39.423000000000002"/>
    <n v="17.87"/>
    <n v="21.553000000000001"/>
    <n v="0.54671131065621592"/>
    <n v="2026"/>
    <s v="Q4"/>
    <n v="10"/>
    <x v="9"/>
  </r>
  <r>
    <n v="5072"/>
    <d v="2026-10-24T00:00:00"/>
    <n v="2026"/>
    <x v="3"/>
    <n v="10"/>
    <s v="Oct"/>
    <x v="3"/>
    <x v="7"/>
    <x v="1"/>
    <s v="Business"/>
    <x v="2"/>
    <s v="Packing Cube Set"/>
    <n v="5"/>
    <n v="45.9"/>
    <n v="0.1"/>
    <n v="17.940000000000001"/>
    <n v="206.55"/>
    <n v="89.7"/>
    <n v="116.85000000000001"/>
    <n v="0.56572258533042852"/>
    <n v="2026"/>
    <s v="Q4"/>
    <n v="10"/>
    <x v="9"/>
  </r>
  <r>
    <n v="310"/>
    <d v="2026-10-25T00:00:00"/>
    <n v="2026"/>
    <x v="3"/>
    <n v="10"/>
    <s v="Oct"/>
    <x v="1"/>
    <x v="12"/>
    <x v="0"/>
    <s v="Business"/>
    <x v="1"/>
    <s v="Trail Boots"/>
    <n v="5"/>
    <n v="144.04"/>
    <n v="0.1"/>
    <n v="78.069999999999993"/>
    <n v="648.17999999999995"/>
    <n v="390.34999999999997"/>
    <n v="257.83"/>
    <n v="0.39777530932765592"/>
    <n v="2026"/>
    <s v="Q4"/>
    <n v="10"/>
    <x v="9"/>
  </r>
  <r>
    <n v="317"/>
    <d v="2026-10-25T00:00:00"/>
    <n v="2026"/>
    <x v="3"/>
    <n v="10"/>
    <s v="Oct"/>
    <x v="2"/>
    <x v="10"/>
    <x v="3"/>
    <s v="New"/>
    <x v="0"/>
    <s v="Commuter Helmet"/>
    <n v="2"/>
    <n v="80.69"/>
    <n v="0.05"/>
    <n v="43.81"/>
    <n v="153.31099999999998"/>
    <n v="87.62"/>
    <n v="65.690999999999974"/>
    <n v="0.42848197454846676"/>
    <n v="2026"/>
    <s v="Q4"/>
    <n v="10"/>
    <x v="9"/>
  </r>
  <r>
    <n v="684"/>
    <d v="2026-10-25T00:00:00"/>
    <n v="2026"/>
    <x v="3"/>
    <n v="10"/>
    <s v="Oct"/>
    <x v="3"/>
    <x v="4"/>
    <x v="0"/>
    <s v="Business"/>
    <x v="3"/>
    <s v="Trail Tent 2P"/>
    <n v="1"/>
    <n v="191.91"/>
    <n v="0"/>
    <n v="101.89"/>
    <n v="191.91"/>
    <n v="101.89"/>
    <n v="90.02"/>
    <n v="0.46907404512531914"/>
    <n v="2026"/>
    <s v="Q4"/>
    <n v="10"/>
    <x v="9"/>
  </r>
  <r>
    <n v="1430"/>
    <d v="2026-10-25T00:00:00"/>
    <n v="2026"/>
    <x v="3"/>
    <n v="10"/>
    <s v="Oct"/>
    <x v="3"/>
    <x v="13"/>
    <x v="2"/>
    <s v="New"/>
    <x v="4"/>
    <s v="Recovery Roller"/>
    <n v="1"/>
    <n v="36.630000000000003"/>
    <n v="0.05"/>
    <n v="13.97"/>
    <n v="34.798500000000004"/>
    <n v="13.97"/>
    <n v="20.828500000000005"/>
    <n v="0.59854591433538806"/>
    <n v="2026"/>
    <s v="Q4"/>
    <n v="10"/>
    <x v="9"/>
  </r>
  <r>
    <n v="2049"/>
    <d v="2026-10-25T00:00:00"/>
    <n v="2026"/>
    <x v="3"/>
    <n v="10"/>
    <s v="Oct"/>
    <x v="3"/>
    <x v="4"/>
    <x v="1"/>
    <s v="Business"/>
    <x v="2"/>
    <s v="Insulated Bottle"/>
    <n v="6"/>
    <n v="35.380000000000003"/>
    <n v="0.05"/>
    <n v="13.9"/>
    <n v="201.66600000000003"/>
    <n v="83.4"/>
    <n v="118.26600000000002"/>
    <n v="0.58644491386748387"/>
    <n v="2026"/>
    <s v="Q4"/>
    <n v="10"/>
    <x v="9"/>
  </r>
  <r>
    <n v="2199"/>
    <d v="2026-10-25T00:00:00"/>
    <n v="2026"/>
    <x v="3"/>
    <n v="10"/>
    <s v="Oct"/>
    <x v="1"/>
    <x v="12"/>
    <x v="3"/>
    <s v="Returning"/>
    <x v="2"/>
    <s v="Carry-On Duffel"/>
    <n v="1"/>
    <n v="132.63"/>
    <n v="0.05"/>
    <n v="67.489999999999995"/>
    <n v="125.99849999999999"/>
    <n v="67.489999999999995"/>
    <n v="58.508499999999998"/>
    <n v="0.46435870268296847"/>
    <n v="2026"/>
    <s v="Q4"/>
    <n v="10"/>
    <x v="9"/>
  </r>
  <r>
    <n v="2954"/>
    <d v="2026-10-25T00:00:00"/>
    <n v="2026"/>
    <x v="3"/>
    <n v="10"/>
    <s v="Oct"/>
    <x v="3"/>
    <x v="4"/>
    <x v="0"/>
    <s v="New"/>
    <x v="1"/>
    <s v="Trekking Poles"/>
    <n v="1"/>
    <n v="71.17"/>
    <n v="0"/>
    <n v="32.57"/>
    <n v="71.17"/>
    <n v="32.57"/>
    <n v="38.6"/>
    <n v="0.54236335534635383"/>
    <n v="2026"/>
    <s v="Q4"/>
    <n v="10"/>
    <x v="9"/>
  </r>
  <r>
    <n v="3218"/>
    <d v="2026-10-25T00:00:00"/>
    <n v="2026"/>
    <x v="3"/>
    <n v="10"/>
    <s v="Oct"/>
    <x v="0"/>
    <x v="15"/>
    <x v="1"/>
    <s v="Business"/>
    <x v="2"/>
    <s v="Carry-On Duffel"/>
    <n v="6"/>
    <n v="132.08000000000001"/>
    <n v="0.1"/>
    <n v="67.61"/>
    <n v="713.23200000000008"/>
    <n v="405.65999999999997"/>
    <n v="307.57200000000012"/>
    <n v="0.43123696076451995"/>
    <n v="2026"/>
    <s v="Q4"/>
    <n v="10"/>
    <x v="9"/>
  </r>
  <r>
    <n v="3965"/>
    <d v="2026-10-25T00:00:00"/>
    <n v="2026"/>
    <x v="3"/>
    <n v="10"/>
    <s v="Oct"/>
    <x v="1"/>
    <x v="11"/>
    <x v="2"/>
    <s v="Returning"/>
    <x v="3"/>
    <s v="Portable Camp Stove"/>
    <n v="3"/>
    <n v="82.75"/>
    <n v="0.05"/>
    <n v="38.53"/>
    <n v="235.83749999999998"/>
    <n v="115.59"/>
    <n v="120.24749999999997"/>
    <n v="0.50987438384480832"/>
    <n v="2026"/>
    <s v="Q4"/>
    <n v="10"/>
    <x v="9"/>
  </r>
  <r>
    <n v="2278"/>
    <d v="2026-10-26T00:00:00"/>
    <n v="2026"/>
    <x v="3"/>
    <n v="10"/>
    <s v="Oct"/>
    <x v="0"/>
    <x v="15"/>
    <x v="0"/>
    <s v="Returning"/>
    <x v="4"/>
    <s v="Training Mat"/>
    <n v="5"/>
    <n v="51.5"/>
    <n v="0.1"/>
    <n v="21.38"/>
    <n v="231.75"/>
    <n v="106.89999999999999"/>
    <n v="124.85000000000001"/>
    <n v="0.53872707659115426"/>
    <n v="2026"/>
    <s v="Q4"/>
    <n v="10"/>
    <x v="9"/>
  </r>
  <r>
    <n v="3132"/>
    <d v="2026-10-26T00:00:00"/>
    <n v="2026"/>
    <x v="3"/>
    <n v="10"/>
    <s v="Oct"/>
    <x v="2"/>
    <x v="5"/>
    <x v="0"/>
    <s v="New"/>
    <x v="1"/>
    <s v="Trail Boots"/>
    <n v="3"/>
    <n v="140.49"/>
    <n v="0.05"/>
    <n v="77.45"/>
    <n v="400.3965"/>
    <n v="232.35000000000002"/>
    <n v="168.04649999999998"/>
    <n v="0.41970022215478903"/>
    <n v="2026"/>
    <s v="Q4"/>
    <n v="10"/>
    <x v="9"/>
  </r>
  <r>
    <n v="3144"/>
    <d v="2026-10-26T00:00:00"/>
    <n v="2026"/>
    <x v="3"/>
    <n v="10"/>
    <s v="Oct"/>
    <x v="2"/>
    <x v="2"/>
    <x v="3"/>
    <s v="New"/>
    <x v="4"/>
    <s v="Recovery Roller"/>
    <n v="4"/>
    <n v="36.200000000000003"/>
    <n v="0.15"/>
    <n v="13.53"/>
    <n v="123.08000000000001"/>
    <n v="54.12"/>
    <n v="68.960000000000008"/>
    <n v="0.56028599285017877"/>
    <n v="2026"/>
    <s v="Q4"/>
    <n v="10"/>
    <x v="9"/>
  </r>
  <r>
    <n v="3501"/>
    <d v="2026-10-26T00:00:00"/>
    <n v="2026"/>
    <x v="3"/>
    <n v="10"/>
    <s v="Oct"/>
    <x v="3"/>
    <x v="7"/>
    <x v="2"/>
    <s v="New"/>
    <x v="3"/>
    <s v="Compact Sleeping Bag"/>
    <n v="1"/>
    <n v="120.5"/>
    <n v="0.05"/>
    <n v="61.71"/>
    <n v="114.47499999999999"/>
    <n v="61.71"/>
    <n v="52.764999999999993"/>
    <n v="0.4609303341340904"/>
    <n v="2026"/>
    <s v="Q4"/>
    <n v="10"/>
    <x v="9"/>
  </r>
  <r>
    <n v="458"/>
    <d v="2026-10-27T00:00:00"/>
    <n v="2026"/>
    <x v="3"/>
    <n v="10"/>
    <s v="Oct"/>
    <x v="2"/>
    <x v="2"/>
    <x v="2"/>
    <s v="Business"/>
    <x v="0"/>
    <s v="Cycling Pack 12L"/>
    <n v="1"/>
    <n v="102.44"/>
    <n v="0.05"/>
    <n v="49.14"/>
    <n v="97.317999999999998"/>
    <n v="49.14"/>
    <n v="48.177999999999997"/>
    <n v="0.49505744055570394"/>
    <n v="2026"/>
    <s v="Q4"/>
    <n v="10"/>
    <x v="9"/>
  </r>
  <r>
    <n v="1065"/>
    <d v="2026-10-27T00:00:00"/>
    <n v="2026"/>
    <x v="3"/>
    <n v="10"/>
    <s v="Oct"/>
    <x v="2"/>
    <x v="5"/>
    <x v="0"/>
    <s v="New"/>
    <x v="4"/>
    <s v="Weighted Vest"/>
    <n v="6"/>
    <n v="121.58"/>
    <n v="0.15"/>
    <n v="68.86"/>
    <n v="620.05799999999999"/>
    <n v="413.15999999999997"/>
    <n v="206.89800000000002"/>
    <n v="0.33367523683268346"/>
    <n v="2026"/>
    <s v="Q4"/>
    <n v="10"/>
    <x v="9"/>
  </r>
  <r>
    <n v="1707"/>
    <d v="2026-10-27T00:00:00"/>
    <n v="2026"/>
    <x v="3"/>
    <n v="10"/>
    <s v="Oct"/>
    <x v="2"/>
    <x v="16"/>
    <x v="0"/>
    <s v="New"/>
    <x v="2"/>
    <s v="Insulated Bottle"/>
    <n v="2"/>
    <n v="35.36"/>
    <n v="0"/>
    <n v="13.33"/>
    <n v="70.72"/>
    <n v="26.66"/>
    <n v="44.06"/>
    <n v="0.62302036199095023"/>
    <n v="2026"/>
    <s v="Q4"/>
    <n v="10"/>
    <x v="9"/>
  </r>
  <r>
    <n v="1989"/>
    <d v="2026-10-27T00:00:00"/>
    <n v="2026"/>
    <x v="3"/>
    <n v="10"/>
    <s v="Oct"/>
    <x v="3"/>
    <x v="4"/>
    <x v="0"/>
    <s v="New"/>
    <x v="3"/>
    <s v="Alpine Tent 4P"/>
    <n v="2"/>
    <n v="335.73"/>
    <n v="0"/>
    <n v="199.44"/>
    <n v="671.46"/>
    <n v="398.88"/>
    <n v="272.58000000000004"/>
    <n v="0.4059512107943884"/>
    <n v="2026"/>
    <s v="Q4"/>
    <n v="10"/>
    <x v="9"/>
  </r>
  <r>
    <n v="2852"/>
    <d v="2026-10-27T00:00:00"/>
    <n v="2026"/>
    <x v="3"/>
    <n v="10"/>
    <s v="Oct"/>
    <x v="1"/>
    <x v="12"/>
    <x v="1"/>
    <s v="Business"/>
    <x v="1"/>
    <s v="Trail Boots"/>
    <n v="3"/>
    <n v="141.96"/>
    <n v="0.1"/>
    <n v="77.42"/>
    <n v="383.29200000000003"/>
    <n v="232.26"/>
    <n v="151.03200000000004"/>
    <n v="0.39403900942362485"/>
    <n v="2026"/>
    <s v="Q4"/>
    <n v="10"/>
    <x v="9"/>
  </r>
  <r>
    <n v="4762"/>
    <d v="2026-10-27T00:00:00"/>
    <n v="2026"/>
    <x v="3"/>
    <n v="10"/>
    <s v="Oct"/>
    <x v="1"/>
    <x v="12"/>
    <x v="3"/>
    <s v="New"/>
    <x v="4"/>
    <s v="Training Mat"/>
    <n v="2"/>
    <n v="51.76"/>
    <n v="0"/>
    <n v="21.64"/>
    <n v="103.52"/>
    <n v="43.28"/>
    <n v="60.239999999999995"/>
    <n v="0.58191653786707875"/>
    <n v="2026"/>
    <s v="Q4"/>
    <n v="10"/>
    <x v="9"/>
  </r>
  <r>
    <n v="4997"/>
    <d v="2026-10-27T00:00:00"/>
    <n v="2026"/>
    <x v="3"/>
    <n v="10"/>
    <s v="Oct"/>
    <x v="3"/>
    <x v="7"/>
    <x v="0"/>
    <s v="Returning"/>
    <x v="3"/>
    <s v="Trail Tent 2P"/>
    <n v="3"/>
    <n v="194.09"/>
    <n v="0.1"/>
    <n v="105.84"/>
    <n v="524.04300000000001"/>
    <n v="317.52"/>
    <n v="206.52300000000002"/>
    <n v="0.39409552269565667"/>
    <n v="2026"/>
    <s v="Q4"/>
    <n v="10"/>
    <x v="9"/>
  </r>
  <r>
    <n v="1238"/>
    <d v="2026-10-28T00:00:00"/>
    <n v="2026"/>
    <x v="3"/>
    <n v="10"/>
    <s v="Oct"/>
    <x v="1"/>
    <x v="12"/>
    <x v="0"/>
    <s v="Returning"/>
    <x v="3"/>
    <s v="Compact Sleeping Bag"/>
    <n v="1"/>
    <n v="125.39"/>
    <n v="0.05"/>
    <n v="61.19"/>
    <n v="119.12049999999999"/>
    <n v="61.19"/>
    <n v="57.930499999999995"/>
    <n v="0.48631847582909743"/>
    <n v="2026"/>
    <s v="Q4"/>
    <n v="10"/>
    <x v="9"/>
  </r>
  <r>
    <n v="2622"/>
    <d v="2026-10-28T00:00:00"/>
    <n v="2026"/>
    <x v="3"/>
    <n v="10"/>
    <s v="Oct"/>
    <x v="0"/>
    <x v="15"/>
    <x v="3"/>
    <s v="New"/>
    <x v="3"/>
    <s v="Portable Camp Stove"/>
    <n v="3"/>
    <n v="83.73"/>
    <n v="0.15"/>
    <n v="39.43"/>
    <n v="213.51149999999998"/>
    <n v="118.28999999999999"/>
    <n v="95.221499999999992"/>
    <n v="0.44597831966896395"/>
    <n v="2026"/>
    <s v="Q4"/>
    <n v="10"/>
    <x v="9"/>
  </r>
  <r>
    <n v="3106"/>
    <d v="2026-10-28T00:00:00"/>
    <n v="2026"/>
    <x v="3"/>
    <n v="10"/>
    <s v="Oct"/>
    <x v="3"/>
    <x v="8"/>
    <x v="3"/>
    <s v="Business"/>
    <x v="4"/>
    <s v="Recovery Roller"/>
    <n v="3"/>
    <n v="36.99"/>
    <n v="0.05"/>
    <n v="14.14"/>
    <n v="105.42149999999999"/>
    <n v="42.42"/>
    <n v="63.001499999999993"/>
    <n v="0.59761528720422297"/>
    <n v="2026"/>
    <s v="Q4"/>
    <n v="10"/>
    <x v="9"/>
  </r>
  <r>
    <n v="3274"/>
    <d v="2026-10-28T00:00:00"/>
    <n v="2026"/>
    <x v="3"/>
    <n v="10"/>
    <s v="Oct"/>
    <x v="3"/>
    <x v="7"/>
    <x v="3"/>
    <s v="New"/>
    <x v="4"/>
    <s v="Resistance Band Set"/>
    <n v="1"/>
    <n v="39.42"/>
    <n v="0"/>
    <n v="14.58"/>
    <n v="39.42"/>
    <n v="14.58"/>
    <n v="24.840000000000003"/>
    <n v="0.63013698630136994"/>
    <n v="2026"/>
    <s v="Q4"/>
    <n v="10"/>
    <x v="9"/>
  </r>
  <r>
    <n v="3542"/>
    <d v="2026-10-28T00:00:00"/>
    <n v="2026"/>
    <x v="3"/>
    <n v="10"/>
    <s v="Oct"/>
    <x v="3"/>
    <x v="4"/>
    <x v="0"/>
    <s v="New"/>
    <x v="0"/>
    <s v="Trail Bike Light"/>
    <n v="2"/>
    <n v="50.66"/>
    <n v="0"/>
    <n v="22.02"/>
    <n v="101.32"/>
    <n v="44.04"/>
    <n v="57.279999999999994"/>
    <n v="0.56533754441373862"/>
    <n v="2026"/>
    <s v="Q4"/>
    <n v="10"/>
    <x v="9"/>
  </r>
  <r>
    <n v="3704"/>
    <d v="2026-10-28T00:00:00"/>
    <n v="2026"/>
    <x v="3"/>
    <n v="10"/>
    <s v="Oct"/>
    <x v="1"/>
    <x v="12"/>
    <x v="0"/>
    <s v="Returning"/>
    <x v="1"/>
    <s v="Trekking Poles"/>
    <n v="4"/>
    <n v="71.959999999999994"/>
    <n v="0.1"/>
    <n v="31.51"/>
    <n v="259.05599999999998"/>
    <n v="126.04"/>
    <n v="133.01599999999996"/>
    <n v="0.51346427027360864"/>
    <n v="2026"/>
    <s v="Q4"/>
    <n v="10"/>
    <x v="9"/>
  </r>
  <r>
    <n v="4699"/>
    <d v="2026-10-28T00:00:00"/>
    <n v="2026"/>
    <x v="3"/>
    <n v="10"/>
    <s v="Oct"/>
    <x v="2"/>
    <x v="5"/>
    <x v="2"/>
    <s v="Returning"/>
    <x v="0"/>
    <s v="Trail Bike Light"/>
    <n v="1"/>
    <n v="49.72"/>
    <n v="0.05"/>
    <n v="22.5"/>
    <n v="47.233999999999995"/>
    <n v="22.5"/>
    <n v="24.733999999999995"/>
    <n v="0.52364821950290041"/>
    <n v="2026"/>
    <s v="Q4"/>
    <n v="10"/>
    <x v="9"/>
  </r>
  <r>
    <n v="1226"/>
    <d v="2026-10-29T00:00:00"/>
    <n v="2026"/>
    <x v="3"/>
    <n v="10"/>
    <s v="Oct"/>
    <x v="0"/>
    <x v="0"/>
    <x v="3"/>
    <s v="Returning"/>
    <x v="2"/>
    <s v="Insulated Bottle"/>
    <n v="1"/>
    <n v="36.58"/>
    <n v="0"/>
    <n v="13.5"/>
    <n v="36.58"/>
    <n v="13.5"/>
    <n v="23.08"/>
    <n v="0.63094587206123565"/>
    <n v="2026"/>
    <s v="Q4"/>
    <n v="10"/>
    <x v="9"/>
  </r>
  <r>
    <n v="1245"/>
    <d v="2026-10-29T00:00:00"/>
    <n v="2026"/>
    <x v="3"/>
    <n v="10"/>
    <s v="Oct"/>
    <x v="1"/>
    <x v="6"/>
    <x v="3"/>
    <s v="Returning"/>
    <x v="4"/>
    <s v="Resistance Band Set"/>
    <n v="2"/>
    <n v="41.06"/>
    <n v="0.05"/>
    <n v="15.07"/>
    <n v="78.013999999999996"/>
    <n v="30.14"/>
    <n v="47.873999999999995"/>
    <n v="0.6136590868305688"/>
    <n v="2026"/>
    <s v="Q4"/>
    <n v="10"/>
    <x v="9"/>
  </r>
  <r>
    <n v="1477"/>
    <d v="2026-10-29T00:00:00"/>
    <n v="2026"/>
    <x v="3"/>
    <n v="10"/>
    <s v="Oct"/>
    <x v="1"/>
    <x v="14"/>
    <x v="3"/>
    <s v="Returning"/>
    <x v="3"/>
    <s v="Compact Sleeping Bag"/>
    <n v="1"/>
    <n v="121.78"/>
    <n v="0.15"/>
    <n v="61.55"/>
    <n v="103.51300000000001"/>
    <n v="61.55"/>
    <n v="41.963000000000008"/>
    <n v="0.40538869513974096"/>
    <n v="2026"/>
    <s v="Q4"/>
    <n v="10"/>
    <x v="9"/>
  </r>
  <r>
    <n v="1575"/>
    <d v="2026-10-29T00:00:00"/>
    <n v="2026"/>
    <x v="3"/>
    <n v="10"/>
    <s v="Oct"/>
    <x v="3"/>
    <x v="7"/>
    <x v="1"/>
    <s v="Returning"/>
    <x v="2"/>
    <s v="Carry-On Duffel"/>
    <n v="5"/>
    <n v="130.68"/>
    <n v="0.2"/>
    <n v="67.209999999999994"/>
    <n v="522.72000000000014"/>
    <n v="336.04999999999995"/>
    <n v="186.67000000000019"/>
    <n v="0.35711279461279488"/>
    <n v="2026"/>
    <s v="Q4"/>
    <n v="10"/>
    <x v="9"/>
  </r>
  <r>
    <n v="2830"/>
    <d v="2026-10-29T00:00:00"/>
    <n v="2026"/>
    <x v="3"/>
    <n v="10"/>
    <s v="Oct"/>
    <x v="2"/>
    <x v="2"/>
    <x v="0"/>
    <s v="New"/>
    <x v="2"/>
    <s v="Travel Backpack 35L"/>
    <n v="1"/>
    <n v="161.94999999999999"/>
    <n v="0"/>
    <n v="86.61"/>
    <n v="161.94999999999999"/>
    <n v="86.61"/>
    <n v="75.339999999999989"/>
    <n v="0.46520531028095086"/>
    <n v="2026"/>
    <s v="Q4"/>
    <n v="10"/>
    <x v="9"/>
  </r>
  <r>
    <n v="2884"/>
    <d v="2026-10-29T00:00:00"/>
    <n v="2026"/>
    <x v="3"/>
    <n v="10"/>
    <s v="Oct"/>
    <x v="0"/>
    <x v="15"/>
    <x v="2"/>
    <s v="Returning"/>
    <x v="0"/>
    <s v="Commuter Helmet"/>
    <n v="2"/>
    <n v="83.6"/>
    <n v="0"/>
    <n v="43.01"/>
    <n v="167.2"/>
    <n v="86.02"/>
    <n v="81.179999999999993"/>
    <n v="0.48552631578947369"/>
    <n v="2026"/>
    <s v="Q4"/>
    <n v="10"/>
    <x v="9"/>
  </r>
  <r>
    <n v="3093"/>
    <d v="2026-10-29T00:00:00"/>
    <n v="2026"/>
    <x v="3"/>
    <n v="10"/>
    <s v="Oct"/>
    <x v="3"/>
    <x v="4"/>
    <x v="1"/>
    <s v="Business"/>
    <x v="3"/>
    <s v="Trail Tent 2P"/>
    <n v="3"/>
    <n v="194.19"/>
    <n v="0.15"/>
    <n v="104.22"/>
    <n v="495.18449999999996"/>
    <n v="312.65999999999997"/>
    <n v="182.52449999999999"/>
    <n v="0.36859897674503139"/>
    <n v="2026"/>
    <s v="Q4"/>
    <n v="10"/>
    <x v="9"/>
  </r>
  <r>
    <n v="3613"/>
    <d v="2026-10-29T00:00:00"/>
    <n v="2026"/>
    <x v="3"/>
    <n v="10"/>
    <s v="Oct"/>
    <x v="1"/>
    <x v="12"/>
    <x v="0"/>
    <s v="Returning"/>
    <x v="2"/>
    <s v="Travel Backpack 35L"/>
    <n v="3"/>
    <n v="167.41"/>
    <n v="0"/>
    <n v="85.33"/>
    <n v="502.23"/>
    <n v="255.99"/>
    <n v="246.24"/>
    <n v="0.49029329191804549"/>
    <n v="2026"/>
    <s v="Q4"/>
    <n v="10"/>
    <x v="9"/>
  </r>
  <r>
    <n v="4496"/>
    <d v="2026-10-29T00:00:00"/>
    <n v="2026"/>
    <x v="3"/>
    <n v="10"/>
    <s v="Oct"/>
    <x v="3"/>
    <x v="8"/>
    <x v="0"/>
    <s v="Returning"/>
    <x v="4"/>
    <s v="Resistance Band Set"/>
    <n v="2"/>
    <n v="40.83"/>
    <n v="0.1"/>
    <n v="14.91"/>
    <n v="73.494"/>
    <n v="29.82"/>
    <n v="43.673999999999999"/>
    <n v="0.59425259204833047"/>
    <n v="2026"/>
    <s v="Q4"/>
    <n v="10"/>
    <x v="9"/>
  </r>
  <r>
    <n v="5194"/>
    <d v="2026-10-29T00:00:00"/>
    <n v="2026"/>
    <x v="3"/>
    <n v="10"/>
    <s v="Oct"/>
    <x v="0"/>
    <x v="9"/>
    <x v="1"/>
    <s v="Business"/>
    <x v="3"/>
    <s v="Portable Camp Stove"/>
    <n v="12"/>
    <n v="80.84"/>
    <n v="0.1"/>
    <n v="38.39"/>
    <n v="873.072"/>
    <n v="460.68"/>
    <n v="412.392"/>
    <n v="0.4723459233602727"/>
    <n v="2026"/>
    <s v="Q4"/>
    <n v="10"/>
    <x v="9"/>
  </r>
  <r>
    <n v="339"/>
    <d v="2026-10-30T00:00:00"/>
    <n v="2026"/>
    <x v="3"/>
    <n v="10"/>
    <s v="Oct"/>
    <x v="3"/>
    <x v="13"/>
    <x v="0"/>
    <s v="Returning"/>
    <x v="0"/>
    <s v="Compact Repair Kit"/>
    <n v="1"/>
    <n v="39.65"/>
    <n v="0"/>
    <n v="16.38"/>
    <n v="39.65"/>
    <n v="16.38"/>
    <n v="23.27"/>
    <n v="0.58688524590163937"/>
    <n v="2026"/>
    <s v="Q4"/>
    <n v="10"/>
    <x v="9"/>
  </r>
  <r>
    <n v="1199"/>
    <d v="2026-10-30T00:00:00"/>
    <n v="2026"/>
    <x v="3"/>
    <n v="10"/>
    <s v="Oct"/>
    <x v="1"/>
    <x v="12"/>
    <x v="0"/>
    <s v="New"/>
    <x v="0"/>
    <s v="Cycling Pack 12L"/>
    <n v="1"/>
    <n v="102.47"/>
    <n v="0.1"/>
    <n v="49.75"/>
    <n v="92.222999999999999"/>
    <n v="49.75"/>
    <n v="42.472999999999999"/>
    <n v="0.46054671828068922"/>
    <n v="2026"/>
    <s v="Q4"/>
    <n v="10"/>
    <x v="9"/>
  </r>
  <r>
    <n v="1253"/>
    <d v="2026-10-30T00:00:00"/>
    <n v="2026"/>
    <x v="3"/>
    <n v="10"/>
    <s v="Oct"/>
    <x v="3"/>
    <x v="13"/>
    <x v="2"/>
    <s v="Business"/>
    <x v="4"/>
    <s v="Resistance Band Set"/>
    <n v="2"/>
    <n v="40.43"/>
    <n v="0"/>
    <n v="14.88"/>
    <n v="80.86"/>
    <n v="29.76"/>
    <n v="51.099999999999994"/>
    <n v="0.63195646796932969"/>
    <n v="2026"/>
    <s v="Q4"/>
    <n v="10"/>
    <x v="9"/>
  </r>
  <r>
    <n v="1407"/>
    <d v="2026-10-30T00:00:00"/>
    <n v="2026"/>
    <x v="3"/>
    <n v="10"/>
    <s v="Oct"/>
    <x v="3"/>
    <x v="8"/>
    <x v="2"/>
    <s v="Business"/>
    <x v="2"/>
    <s v="Insulated Bottle"/>
    <n v="2"/>
    <n v="35.880000000000003"/>
    <n v="0.05"/>
    <n v="13.52"/>
    <n v="68.171999999999997"/>
    <n v="27.04"/>
    <n v="41.131999999999998"/>
    <n v="0.60335621662852779"/>
    <n v="2026"/>
    <s v="Q4"/>
    <n v="10"/>
    <x v="9"/>
  </r>
  <r>
    <n v="2532"/>
    <d v="2026-10-30T00:00:00"/>
    <n v="2026"/>
    <x v="3"/>
    <n v="10"/>
    <s v="Oct"/>
    <x v="0"/>
    <x v="15"/>
    <x v="3"/>
    <s v="New"/>
    <x v="0"/>
    <s v="Commuter Helmet"/>
    <n v="1"/>
    <n v="80.400000000000006"/>
    <n v="0"/>
    <n v="43.34"/>
    <n v="80.400000000000006"/>
    <n v="43.34"/>
    <n v="37.06"/>
    <n v="0.46094527363184079"/>
    <n v="2026"/>
    <s v="Q4"/>
    <n v="10"/>
    <x v="9"/>
  </r>
  <r>
    <n v="307"/>
    <d v="2026-10-31T00:00:00"/>
    <n v="2026"/>
    <x v="3"/>
    <n v="10"/>
    <s v="Oct"/>
    <x v="3"/>
    <x v="8"/>
    <x v="0"/>
    <s v="Returning"/>
    <x v="4"/>
    <s v="Recovery Roller"/>
    <n v="1"/>
    <n v="37.08"/>
    <n v="0"/>
    <n v="13.62"/>
    <n v="37.08"/>
    <n v="13.62"/>
    <n v="23.46"/>
    <n v="0.63268608414239491"/>
    <n v="2026"/>
    <s v="Q4"/>
    <n v="10"/>
    <x v="9"/>
  </r>
  <r>
    <n v="3257"/>
    <d v="2026-10-31T00:00:00"/>
    <n v="2026"/>
    <x v="3"/>
    <n v="10"/>
    <s v="Oct"/>
    <x v="3"/>
    <x v="4"/>
    <x v="2"/>
    <s v="New"/>
    <x v="2"/>
    <s v="Travel Backpack 35L"/>
    <n v="6"/>
    <n v="165.92"/>
    <n v="0"/>
    <n v="87.55"/>
    <n v="995.52"/>
    <n v="525.29999999999995"/>
    <n v="470.22"/>
    <n v="0.4723360655737705"/>
    <n v="2026"/>
    <s v="Q4"/>
    <n v="10"/>
    <x v="9"/>
  </r>
  <r>
    <n v="3739"/>
    <d v="2026-10-31T00:00:00"/>
    <n v="2026"/>
    <x v="3"/>
    <n v="10"/>
    <s v="Oct"/>
    <x v="1"/>
    <x v="12"/>
    <x v="3"/>
    <s v="New"/>
    <x v="2"/>
    <s v="Carry-On Duffel"/>
    <n v="1"/>
    <n v="135.19"/>
    <n v="0"/>
    <n v="68.319999999999993"/>
    <n v="135.19"/>
    <n v="68.319999999999993"/>
    <n v="66.87"/>
    <n v="0.49463717730601381"/>
    <n v="2026"/>
    <s v="Q4"/>
    <n v="10"/>
    <x v="9"/>
  </r>
  <r>
    <n v="77"/>
    <d v="2026-11-01T00:00:00"/>
    <n v="2026"/>
    <x v="3"/>
    <n v="11"/>
    <s v="Nov"/>
    <x v="1"/>
    <x v="11"/>
    <x v="0"/>
    <s v="New"/>
    <x v="2"/>
    <s v="Carry-On Duffel"/>
    <n v="2"/>
    <n v="133.96"/>
    <n v="0.1"/>
    <n v="65.44"/>
    <n v="241.12800000000001"/>
    <n v="130.88"/>
    <n v="110.24800000000002"/>
    <n v="0.4572177432732823"/>
    <n v="2026"/>
    <s v="Q4"/>
    <n v="11"/>
    <x v="10"/>
  </r>
  <r>
    <n v="461"/>
    <d v="2026-11-01T00:00:00"/>
    <n v="2026"/>
    <x v="3"/>
    <n v="11"/>
    <s v="Nov"/>
    <x v="1"/>
    <x v="11"/>
    <x v="3"/>
    <s v="Business"/>
    <x v="0"/>
    <s v="Trail Bike Light"/>
    <n v="3"/>
    <n v="51.67"/>
    <n v="0.05"/>
    <n v="22.8"/>
    <n v="147.25949999999997"/>
    <n v="68.400000000000006"/>
    <n v="78.859499999999969"/>
    <n v="0.53551383781691497"/>
    <n v="2026"/>
    <s v="Q4"/>
    <n v="11"/>
    <x v="10"/>
  </r>
  <r>
    <n v="732"/>
    <d v="2026-11-01T00:00:00"/>
    <n v="2026"/>
    <x v="3"/>
    <n v="11"/>
    <s v="Nov"/>
    <x v="1"/>
    <x v="1"/>
    <x v="3"/>
    <s v="Returning"/>
    <x v="1"/>
    <s v="Summit Backpack 45L"/>
    <n v="1"/>
    <n v="150.46"/>
    <n v="0.15"/>
    <n v="78.39"/>
    <n v="127.89100000000001"/>
    <n v="78.39"/>
    <n v="49.501000000000005"/>
    <n v="0.38705616501552104"/>
    <n v="2026"/>
    <s v="Q4"/>
    <n v="11"/>
    <x v="10"/>
  </r>
  <r>
    <n v="919"/>
    <d v="2026-11-01T00:00:00"/>
    <n v="2026"/>
    <x v="3"/>
    <n v="11"/>
    <s v="Nov"/>
    <x v="3"/>
    <x v="13"/>
    <x v="0"/>
    <s v="New"/>
    <x v="0"/>
    <s v="Cycling Pack 12L"/>
    <n v="1"/>
    <n v="103.53"/>
    <n v="0.1"/>
    <n v="51.75"/>
    <n v="93.177000000000007"/>
    <n v="51.75"/>
    <n v="41.427000000000007"/>
    <n v="0.4446054283782479"/>
    <n v="2026"/>
    <s v="Q4"/>
    <n v="11"/>
    <x v="10"/>
  </r>
  <r>
    <n v="949"/>
    <d v="2026-11-01T00:00:00"/>
    <n v="2026"/>
    <x v="3"/>
    <n v="11"/>
    <s v="Nov"/>
    <x v="2"/>
    <x v="2"/>
    <x v="0"/>
    <s v="Returning"/>
    <x v="0"/>
    <s v="Cycling Pack 12L"/>
    <n v="4"/>
    <n v="103.33"/>
    <n v="0"/>
    <n v="49.15"/>
    <n v="413.32"/>
    <n v="196.6"/>
    <n v="216.72"/>
    <n v="0.5243394948224136"/>
    <n v="2026"/>
    <s v="Q4"/>
    <n v="11"/>
    <x v="10"/>
  </r>
  <r>
    <n v="1185"/>
    <d v="2026-11-01T00:00:00"/>
    <n v="2026"/>
    <x v="3"/>
    <n v="11"/>
    <s v="Nov"/>
    <x v="3"/>
    <x v="8"/>
    <x v="1"/>
    <s v="Business"/>
    <x v="2"/>
    <s v="Insulated Bottle"/>
    <n v="5"/>
    <n v="37.08"/>
    <n v="0.15"/>
    <n v="13.27"/>
    <n v="157.58999999999997"/>
    <n v="66.349999999999994"/>
    <n v="91.239999999999981"/>
    <n v="0.57897074687480166"/>
    <n v="2026"/>
    <s v="Q4"/>
    <n v="11"/>
    <x v="10"/>
  </r>
  <r>
    <n v="1248"/>
    <d v="2026-11-01T00:00:00"/>
    <n v="2026"/>
    <x v="3"/>
    <n v="11"/>
    <s v="Nov"/>
    <x v="0"/>
    <x v="0"/>
    <x v="1"/>
    <s v="Business"/>
    <x v="2"/>
    <s v="Carry-On Duffel"/>
    <n v="5"/>
    <n v="132.33000000000001"/>
    <n v="0.2"/>
    <n v="65.2"/>
    <n v="529.32000000000005"/>
    <n v="326"/>
    <n v="203.32000000000005"/>
    <n v="0.3841154689034989"/>
    <n v="2026"/>
    <s v="Q4"/>
    <n v="11"/>
    <x v="10"/>
  </r>
  <r>
    <n v="2129"/>
    <d v="2026-11-01T00:00:00"/>
    <n v="2026"/>
    <x v="3"/>
    <n v="11"/>
    <s v="Nov"/>
    <x v="3"/>
    <x v="13"/>
    <x v="2"/>
    <s v="New"/>
    <x v="0"/>
    <s v="Trail Bike Light"/>
    <n v="2"/>
    <n v="50.43"/>
    <n v="0"/>
    <n v="22.54"/>
    <n v="100.86"/>
    <n v="45.08"/>
    <n v="55.78"/>
    <n v="0.55304382312115807"/>
    <n v="2026"/>
    <s v="Q4"/>
    <n v="11"/>
    <x v="10"/>
  </r>
  <r>
    <n v="2850"/>
    <d v="2026-11-01T00:00:00"/>
    <n v="2026"/>
    <x v="3"/>
    <n v="11"/>
    <s v="Nov"/>
    <x v="2"/>
    <x v="2"/>
    <x v="1"/>
    <s v="Returning"/>
    <x v="4"/>
    <s v="Training Mat"/>
    <n v="3"/>
    <n v="50.05"/>
    <n v="0.15"/>
    <n v="22.36"/>
    <n v="127.62749999999998"/>
    <n v="67.08"/>
    <n v="60.547499999999985"/>
    <n v="0.47440794499618022"/>
    <n v="2026"/>
    <s v="Q4"/>
    <n v="11"/>
    <x v="10"/>
  </r>
  <r>
    <n v="3477"/>
    <d v="2026-11-01T00:00:00"/>
    <n v="2026"/>
    <x v="3"/>
    <n v="11"/>
    <s v="Nov"/>
    <x v="3"/>
    <x v="13"/>
    <x v="0"/>
    <s v="Returning"/>
    <x v="3"/>
    <s v="Trail Tent 2P"/>
    <n v="1"/>
    <n v="197.14"/>
    <n v="0.05"/>
    <n v="102.87"/>
    <n v="187.28299999999999"/>
    <n v="102.87"/>
    <n v="84.412999999999982"/>
    <n v="0.45072430492890431"/>
    <n v="2026"/>
    <s v="Q4"/>
    <n v="11"/>
    <x v="10"/>
  </r>
  <r>
    <n v="4673"/>
    <d v="2026-11-01T00:00:00"/>
    <n v="2026"/>
    <x v="3"/>
    <n v="11"/>
    <s v="Nov"/>
    <x v="0"/>
    <x v="0"/>
    <x v="1"/>
    <s v="Business"/>
    <x v="1"/>
    <s v="Trekking Poles"/>
    <n v="5"/>
    <n v="72.13"/>
    <n v="0.1"/>
    <n v="31.41"/>
    <n v="324.58499999999998"/>
    <n v="157.05000000000001"/>
    <n v="167.53499999999997"/>
    <n v="0.51615139331762094"/>
    <n v="2026"/>
    <s v="Q4"/>
    <n v="11"/>
    <x v="10"/>
  </r>
  <r>
    <n v="4679"/>
    <d v="2026-11-01T00:00:00"/>
    <n v="2026"/>
    <x v="3"/>
    <n v="11"/>
    <s v="Nov"/>
    <x v="1"/>
    <x v="12"/>
    <x v="1"/>
    <s v="Returning"/>
    <x v="3"/>
    <s v="Alpine Tent 4P"/>
    <n v="8"/>
    <n v="341.51"/>
    <n v="0.1"/>
    <n v="200.1"/>
    <n v="2458.8719999999998"/>
    <n v="1600.8"/>
    <n v="858.07199999999989"/>
    <n v="0.34896977150498276"/>
    <n v="2026"/>
    <s v="Q4"/>
    <n v="11"/>
    <x v="10"/>
  </r>
  <r>
    <n v="4809"/>
    <d v="2026-11-01T00:00:00"/>
    <n v="2026"/>
    <x v="3"/>
    <n v="11"/>
    <s v="Nov"/>
    <x v="1"/>
    <x v="11"/>
    <x v="0"/>
    <s v="New"/>
    <x v="2"/>
    <s v="Insulated Bottle"/>
    <n v="1"/>
    <n v="36.47"/>
    <n v="0.05"/>
    <n v="13.88"/>
    <n v="34.646499999999996"/>
    <n v="13.88"/>
    <n v="20.766499999999994"/>
    <n v="0.59938233299178834"/>
    <n v="2026"/>
    <s v="Q4"/>
    <n v="11"/>
    <x v="10"/>
  </r>
  <r>
    <n v="4849"/>
    <d v="2026-11-01T00:00:00"/>
    <n v="2026"/>
    <x v="3"/>
    <n v="11"/>
    <s v="Nov"/>
    <x v="0"/>
    <x v="0"/>
    <x v="0"/>
    <s v="New"/>
    <x v="2"/>
    <s v="Insulated Bottle"/>
    <n v="4"/>
    <n v="35.69"/>
    <n v="0.15"/>
    <n v="13.52"/>
    <n v="121.34599999999999"/>
    <n v="54.08"/>
    <n v="67.265999999999991"/>
    <n v="0.55433224004087478"/>
    <n v="2026"/>
    <s v="Q4"/>
    <n v="11"/>
    <x v="10"/>
  </r>
  <r>
    <n v="436"/>
    <d v="2026-11-02T00:00:00"/>
    <n v="2026"/>
    <x v="3"/>
    <n v="11"/>
    <s v="Nov"/>
    <x v="2"/>
    <x v="10"/>
    <x v="0"/>
    <s v="New"/>
    <x v="2"/>
    <s v="Insulated Bottle"/>
    <n v="2"/>
    <n v="35.340000000000003"/>
    <n v="0.1"/>
    <n v="13.82"/>
    <n v="63.612000000000009"/>
    <n v="27.64"/>
    <n v="35.972000000000008"/>
    <n v="0.56549078790165386"/>
    <n v="2026"/>
    <s v="Q4"/>
    <n v="11"/>
    <x v="10"/>
  </r>
  <r>
    <n v="879"/>
    <d v="2026-11-02T00:00:00"/>
    <n v="2026"/>
    <x v="3"/>
    <n v="11"/>
    <s v="Nov"/>
    <x v="2"/>
    <x v="10"/>
    <x v="0"/>
    <s v="New"/>
    <x v="2"/>
    <s v="Packing Cube Set"/>
    <n v="4"/>
    <n v="46.8"/>
    <n v="0.05"/>
    <n v="18.52"/>
    <n v="177.83999999999997"/>
    <n v="74.08"/>
    <n v="103.75999999999998"/>
    <n v="0.58344579397210972"/>
    <n v="2026"/>
    <s v="Q4"/>
    <n v="11"/>
    <x v="10"/>
  </r>
  <r>
    <n v="955"/>
    <d v="2026-11-02T00:00:00"/>
    <n v="2026"/>
    <x v="3"/>
    <n v="11"/>
    <s v="Nov"/>
    <x v="3"/>
    <x v="13"/>
    <x v="2"/>
    <s v="New"/>
    <x v="3"/>
    <s v="Trail Tent 2P"/>
    <n v="1"/>
    <n v="198.34"/>
    <n v="0.05"/>
    <n v="103.2"/>
    <n v="188.423"/>
    <n v="103.2"/>
    <n v="85.222999999999999"/>
    <n v="0.45229616341954004"/>
    <n v="2026"/>
    <s v="Q4"/>
    <n v="11"/>
    <x v="10"/>
  </r>
  <r>
    <n v="1068"/>
    <d v="2026-11-02T00:00:00"/>
    <n v="2026"/>
    <x v="3"/>
    <n v="11"/>
    <s v="Nov"/>
    <x v="1"/>
    <x v="6"/>
    <x v="0"/>
    <s v="Returning"/>
    <x v="4"/>
    <s v="Weighted Vest"/>
    <n v="5"/>
    <n v="122.26"/>
    <n v="0.1"/>
    <n v="68.3"/>
    <n v="550.17000000000007"/>
    <n v="341.5"/>
    <n v="208.67000000000007"/>
    <n v="0.37928276714470083"/>
    <n v="2026"/>
    <s v="Q4"/>
    <n v="11"/>
    <x v="10"/>
  </r>
  <r>
    <n v="1733"/>
    <d v="2026-11-02T00:00:00"/>
    <n v="2026"/>
    <x v="3"/>
    <n v="11"/>
    <s v="Nov"/>
    <x v="0"/>
    <x v="9"/>
    <x v="1"/>
    <s v="Returning"/>
    <x v="1"/>
    <s v="Trekking Poles"/>
    <n v="3"/>
    <n v="71.12"/>
    <n v="0.15"/>
    <n v="33.090000000000003"/>
    <n v="181.35599999999999"/>
    <n v="99.27000000000001"/>
    <n v="82.085999999999984"/>
    <n v="0.45262356911268437"/>
    <n v="2026"/>
    <s v="Q4"/>
    <n v="11"/>
    <x v="10"/>
  </r>
  <r>
    <n v="3270"/>
    <d v="2026-11-02T00:00:00"/>
    <n v="2026"/>
    <x v="3"/>
    <n v="11"/>
    <s v="Nov"/>
    <x v="1"/>
    <x v="12"/>
    <x v="2"/>
    <s v="Returning"/>
    <x v="0"/>
    <s v="Commuter Helmet"/>
    <n v="2"/>
    <n v="81.900000000000006"/>
    <n v="0.15"/>
    <n v="41.91"/>
    <n v="139.23000000000002"/>
    <n v="83.82"/>
    <n v="55.410000000000025"/>
    <n v="0.39797457444516282"/>
    <n v="2026"/>
    <s v="Q4"/>
    <n v="11"/>
    <x v="10"/>
  </r>
  <r>
    <n v="3484"/>
    <d v="2026-11-02T00:00:00"/>
    <n v="2026"/>
    <x v="3"/>
    <n v="11"/>
    <s v="Nov"/>
    <x v="2"/>
    <x v="2"/>
    <x v="3"/>
    <s v="Returning"/>
    <x v="2"/>
    <s v="Travel Backpack 35L"/>
    <n v="4"/>
    <n v="165.12"/>
    <n v="0.05"/>
    <n v="89.65"/>
    <n v="627.45600000000002"/>
    <n v="358.6"/>
    <n v="268.85599999999999"/>
    <n v="0.42848582211342306"/>
    <n v="2026"/>
    <s v="Q4"/>
    <n v="11"/>
    <x v="10"/>
  </r>
  <r>
    <n v="3608"/>
    <d v="2026-11-02T00:00:00"/>
    <n v="2026"/>
    <x v="3"/>
    <n v="11"/>
    <s v="Nov"/>
    <x v="3"/>
    <x v="8"/>
    <x v="2"/>
    <s v="New"/>
    <x v="1"/>
    <s v="Hiking Daypack 20L"/>
    <n v="1"/>
    <n v="91.35"/>
    <n v="0"/>
    <n v="45.5"/>
    <n v="91.35"/>
    <n v="45.5"/>
    <n v="45.849999999999994"/>
    <n v="0.50191570881226055"/>
    <n v="2026"/>
    <s v="Q4"/>
    <n v="11"/>
    <x v="10"/>
  </r>
  <r>
    <n v="4036"/>
    <d v="2026-11-02T00:00:00"/>
    <n v="2026"/>
    <x v="3"/>
    <n v="11"/>
    <s v="Nov"/>
    <x v="2"/>
    <x v="3"/>
    <x v="0"/>
    <s v="Business"/>
    <x v="4"/>
    <s v="Recovery Roller"/>
    <n v="1"/>
    <n v="36.96"/>
    <n v="0.1"/>
    <n v="14.18"/>
    <n v="33.264000000000003"/>
    <n v="14.18"/>
    <n v="19.084000000000003"/>
    <n v="0.57371332371332373"/>
    <n v="2026"/>
    <s v="Q4"/>
    <n v="11"/>
    <x v="10"/>
  </r>
  <r>
    <n v="408"/>
    <d v="2026-11-03T00:00:00"/>
    <n v="2026"/>
    <x v="3"/>
    <n v="11"/>
    <s v="Nov"/>
    <x v="3"/>
    <x v="13"/>
    <x v="0"/>
    <s v="Returning"/>
    <x v="0"/>
    <s v="Trail Bike Light"/>
    <n v="1"/>
    <n v="49.61"/>
    <n v="0"/>
    <n v="22.8"/>
    <n v="49.61"/>
    <n v="22.8"/>
    <n v="26.81"/>
    <n v="0.54041523886313236"/>
    <n v="2026"/>
    <s v="Q4"/>
    <n v="11"/>
    <x v="10"/>
  </r>
  <r>
    <n v="939"/>
    <d v="2026-11-03T00:00:00"/>
    <n v="2026"/>
    <x v="3"/>
    <n v="11"/>
    <s v="Nov"/>
    <x v="1"/>
    <x v="11"/>
    <x v="2"/>
    <s v="Returning"/>
    <x v="0"/>
    <s v="Trail Bike Light"/>
    <n v="1"/>
    <n v="49.76"/>
    <n v="0.1"/>
    <n v="21.94"/>
    <n v="44.783999999999999"/>
    <n v="21.94"/>
    <n v="22.843999999999998"/>
    <n v="0.51009289031797067"/>
    <n v="2026"/>
    <s v="Q4"/>
    <n v="11"/>
    <x v="10"/>
  </r>
  <r>
    <n v="1022"/>
    <d v="2026-11-03T00:00:00"/>
    <n v="2026"/>
    <x v="3"/>
    <n v="11"/>
    <s v="Nov"/>
    <x v="3"/>
    <x v="7"/>
    <x v="0"/>
    <s v="Returning"/>
    <x v="0"/>
    <s v="Compact Repair Kit"/>
    <n v="1"/>
    <n v="39.97"/>
    <n v="0.1"/>
    <n v="16.93"/>
    <n v="35.972999999999999"/>
    <n v="16.93"/>
    <n v="19.042999999999999"/>
    <n v="0.52936924915909156"/>
    <n v="2026"/>
    <s v="Q4"/>
    <n v="11"/>
    <x v="10"/>
  </r>
  <r>
    <n v="1997"/>
    <d v="2026-11-03T00:00:00"/>
    <n v="2026"/>
    <x v="3"/>
    <n v="11"/>
    <s v="Nov"/>
    <x v="1"/>
    <x v="12"/>
    <x v="3"/>
    <s v="Returning"/>
    <x v="3"/>
    <s v="Alpine Tent 4P"/>
    <n v="2"/>
    <n v="335.46"/>
    <n v="0.1"/>
    <n v="199.87"/>
    <n v="603.82799999999997"/>
    <n v="399.74"/>
    <n v="204.08799999999997"/>
    <n v="0.33799028862523761"/>
    <n v="2026"/>
    <s v="Q4"/>
    <n v="11"/>
    <x v="10"/>
  </r>
  <r>
    <n v="3978"/>
    <d v="2026-11-03T00:00:00"/>
    <n v="2026"/>
    <x v="3"/>
    <n v="11"/>
    <s v="Nov"/>
    <x v="1"/>
    <x v="12"/>
    <x v="0"/>
    <s v="New"/>
    <x v="1"/>
    <s v="Summit Backpack 45L"/>
    <n v="4"/>
    <n v="154.46"/>
    <n v="0.05"/>
    <n v="80.48"/>
    <n v="586.94799999999998"/>
    <n v="321.92"/>
    <n v="265.02799999999996"/>
    <n v="0.45153574081519993"/>
    <n v="2026"/>
    <s v="Q4"/>
    <n v="11"/>
    <x v="10"/>
  </r>
  <r>
    <n v="4715"/>
    <d v="2026-11-03T00:00:00"/>
    <n v="2026"/>
    <x v="3"/>
    <n v="11"/>
    <s v="Nov"/>
    <x v="0"/>
    <x v="0"/>
    <x v="1"/>
    <s v="Business"/>
    <x v="4"/>
    <s v="Resistance Band Set"/>
    <n v="10"/>
    <n v="39.869999999999997"/>
    <n v="0.15"/>
    <n v="14.31"/>
    <n v="338.89499999999998"/>
    <n v="143.1"/>
    <n v="195.79499999999999"/>
    <n v="0.57774531934670026"/>
    <n v="2026"/>
    <s v="Q4"/>
    <n v="11"/>
    <x v="10"/>
  </r>
  <r>
    <n v="145"/>
    <d v="2026-11-04T00:00:00"/>
    <n v="2026"/>
    <x v="3"/>
    <n v="11"/>
    <s v="Nov"/>
    <x v="0"/>
    <x v="15"/>
    <x v="0"/>
    <s v="Business"/>
    <x v="1"/>
    <s v="Hiking Daypack 20L"/>
    <n v="2"/>
    <n v="93.19"/>
    <n v="0.2"/>
    <n v="45.7"/>
    <n v="149.10400000000001"/>
    <n v="91.4"/>
    <n v="57.704000000000008"/>
    <n v="0.38700504345959869"/>
    <n v="2026"/>
    <s v="Q4"/>
    <n v="11"/>
    <x v="10"/>
  </r>
  <r>
    <n v="465"/>
    <d v="2026-11-04T00:00:00"/>
    <n v="2026"/>
    <x v="3"/>
    <n v="11"/>
    <s v="Nov"/>
    <x v="1"/>
    <x v="12"/>
    <x v="0"/>
    <s v="Returning"/>
    <x v="4"/>
    <s v="Resistance Band Set"/>
    <n v="3"/>
    <n v="41.29"/>
    <n v="0.05"/>
    <n v="14.43"/>
    <n v="117.6765"/>
    <n v="43.29"/>
    <n v="74.386500000000012"/>
    <n v="0.63212706020318421"/>
    <n v="2026"/>
    <s v="Q4"/>
    <n v="11"/>
    <x v="10"/>
  </r>
  <r>
    <n v="1449"/>
    <d v="2026-11-04T00:00:00"/>
    <n v="2026"/>
    <x v="3"/>
    <n v="11"/>
    <s v="Nov"/>
    <x v="3"/>
    <x v="8"/>
    <x v="0"/>
    <s v="Returning"/>
    <x v="0"/>
    <s v="Trail Bike Light"/>
    <n v="1"/>
    <n v="50.76"/>
    <n v="0.1"/>
    <n v="22.72"/>
    <n v="45.683999999999997"/>
    <n v="22.72"/>
    <n v="22.963999999999999"/>
    <n v="0.50267051921898254"/>
    <n v="2026"/>
    <s v="Q4"/>
    <n v="11"/>
    <x v="10"/>
  </r>
  <r>
    <n v="1802"/>
    <d v="2026-11-04T00:00:00"/>
    <n v="2026"/>
    <x v="3"/>
    <n v="11"/>
    <s v="Nov"/>
    <x v="2"/>
    <x v="16"/>
    <x v="2"/>
    <s v="Business"/>
    <x v="2"/>
    <s v="Insulated Bottle"/>
    <n v="1"/>
    <n v="35.94"/>
    <n v="0.05"/>
    <n v="13.39"/>
    <n v="34.142999999999994"/>
    <n v="13.39"/>
    <n v="20.752999999999993"/>
    <n v="0.60782590867820629"/>
    <n v="2026"/>
    <s v="Q4"/>
    <n v="11"/>
    <x v="10"/>
  </r>
  <r>
    <n v="2645"/>
    <d v="2026-11-04T00:00:00"/>
    <n v="2026"/>
    <x v="3"/>
    <n v="11"/>
    <s v="Nov"/>
    <x v="0"/>
    <x v="15"/>
    <x v="2"/>
    <s v="New"/>
    <x v="1"/>
    <s v="Trekking Poles"/>
    <n v="4"/>
    <n v="70.010000000000005"/>
    <n v="0.05"/>
    <n v="31.43"/>
    <n v="266.03800000000001"/>
    <n v="125.72"/>
    <n v="140.31800000000001"/>
    <n v="0.52743593020545942"/>
    <n v="2026"/>
    <s v="Q4"/>
    <n v="11"/>
    <x v="10"/>
  </r>
  <r>
    <n v="3539"/>
    <d v="2026-11-04T00:00:00"/>
    <n v="2026"/>
    <x v="3"/>
    <n v="11"/>
    <s v="Nov"/>
    <x v="0"/>
    <x v="15"/>
    <x v="3"/>
    <s v="Returning"/>
    <x v="1"/>
    <s v="Summit Backpack 45L"/>
    <n v="3"/>
    <n v="152.32"/>
    <n v="0.1"/>
    <n v="79.36"/>
    <n v="411.26400000000001"/>
    <n v="238.07999999999998"/>
    <n v="173.18400000000003"/>
    <n v="0.42110177404295057"/>
    <n v="2026"/>
    <s v="Q4"/>
    <n v="11"/>
    <x v="10"/>
  </r>
  <r>
    <n v="4309"/>
    <d v="2026-11-04T00:00:00"/>
    <n v="2026"/>
    <x v="3"/>
    <n v="11"/>
    <s v="Nov"/>
    <x v="3"/>
    <x v="8"/>
    <x v="0"/>
    <s v="Business"/>
    <x v="0"/>
    <s v="Trail Bike Light"/>
    <n v="1"/>
    <n v="50.32"/>
    <n v="0.05"/>
    <n v="22.46"/>
    <n v="47.803999999999995"/>
    <n v="22.46"/>
    <n v="25.343999999999994"/>
    <n v="0.53016483976236295"/>
    <n v="2026"/>
    <s v="Q4"/>
    <n v="11"/>
    <x v="10"/>
  </r>
  <r>
    <n v="4355"/>
    <d v="2026-11-04T00:00:00"/>
    <n v="2026"/>
    <x v="3"/>
    <n v="11"/>
    <s v="Nov"/>
    <x v="2"/>
    <x v="2"/>
    <x v="2"/>
    <s v="Returning"/>
    <x v="1"/>
    <s v="Summit Backpack 45L"/>
    <n v="2"/>
    <n v="151.04"/>
    <n v="0.15"/>
    <n v="76.97"/>
    <n v="256.76799999999997"/>
    <n v="153.94"/>
    <n v="102.82799999999997"/>
    <n v="0.40047046360917243"/>
    <n v="2026"/>
    <s v="Q4"/>
    <n v="11"/>
    <x v="10"/>
  </r>
  <r>
    <n v="5052"/>
    <d v="2026-11-04T00:00:00"/>
    <n v="2026"/>
    <x v="3"/>
    <n v="11"/>
    <s v="Nov"/>
    <x v="0"/>
    <x v="15"/>
    <x v="3"/>
    <s v="Returning"/>
    <x v="0"/>
    <s v="Compact Repair Kit"/>
    <n v="3"/>
    <n v="41.12"/>
    <n v="0.1"/>
    <n v="16.670000000000002"/>
    <n v="111.02399999999999"/>
    <n v="50.010000000000005"/>
    <n v="61.013999999999982"/>
    <n v="0.54955685257241671"/>
    <n v="2026"/>
    <s v="Q4"/>
    <n v="11"/>
    <x v="10"/>
  </r>
  <r>
    <n v="9"/>
    <d v="2026-11-05T00:00:00"/>
    <n v="2026"/>
    <x v="3"/>
    <n v="11"/>
    <s v="Nov"/>
    <x v="0"/>
    <x v="15"/>
    <x v="0"/>
    <s v="New"/>
    <x v="1"/>
    <s v="Trail Boots"/>
    <n v="1"/>
    <n v="140.59"/>
    <n v="0.1"/>
    <n v="79.510000000000005"/>
    <n v="126.53100000000001"/>
    <n v="79.510000000000005"/>
    <n v="47.021000000000001"/>
    <n v="0.37161644182058151"/>
    <n v="2026"/>
    <s v="Q4"/>
    <n v="11"/>
    <x v="10"/>
  </r>
  <r>
    <n v="703"/>
    <d v="2026-11-05T00:00:00"/>
    <n v="2026"/>
    <x v="3"/>
    <n v="11"/>
    <s v="Nov"/>
    <x v="1"/>
    <x v="14"/>
    <x v="0"/>
    <s v="Returning"/>
    <x v="2"/>
    <s v="Travel Backpack 35L"/>
    <n v="2"/>
    <n v="160.68"/>
    <n v="0"/>
    <n v="89.49"/>
    <n v="321.36"/>
    <n v="178.98"/>
    <n v="142.38000000000002"/>
    <n v="0.4430545182972368"/>
    <n v="2026"/>
    <s v="Q4"/>
    <n v="11"/>
    <x v="10"/>
  </r>
  <r>
    <n v="1627"/>
    <d v="2026-11-05T00:00:00"/>
    <n v="2026"/>
    <x v="3"/>
    <n v="11"/>
    <s v="Nov"/>
    <x v="3"/>
    <x v="4"/>
    <x v="0"/>
    <s v="Returning"/>
    <x v="4"/>
    <s v="Training Mat"/>
    <n v="6"/>
    <n v="49.7"/>
    <n v="0"/>
    <n v="22.34"/>
    <n v="298.20000000000005"/>
    <n v="134.04"/>
    <n v="164.16000000000005"/>
    <n v="0.55050301810865199"/>
    <n v="2026"/>
    <s v="Q4"/>
    <n v="11"/>
    <x v="10"/>
  </r>
  <r>
    <n v="1760"/>
    <d v="2026-11-05T00:00:00"/>
    <n v="2026"/>
    <x v="3"/>
    <n v="11"/>
    <s v="Nov"/>
    <x v="1"/>
    <x v="11"/>
    <x v="2"/>
    <s v="Returning"/>
    <x v="0"/>
    <s v="Commuter Helmet"/>
    <n v="3"/>
    <n v="80.400000000000006"/>
    <n v="0.05"/>
    <n v="42.82"/>
    <n v="229.14000000000001"/>
    <n v="128.46"/>
    <n v="100.68"/>
    <n v="0.43938203718250851"/>
    <n v="2026"/>
    <s v="Q4"/>
    <n v="11"/>
    <x v="10"/>
  </r>
  <r>
    <n v="2268"/>
    <d v="2026-11-05T00:00:00"/>
    <n v="2026"/>
    <x v="3"/>
    <n v="11"/>
    <s v="Nov"/>
    <x v="1"/>
    <x v="1"/>
    <x v="2"/>
    <s v="New"/>
    <x v="1"/>
    <s v="Summit Backpack 45L"/>
    <n v="4"/>
    <n v="151.38999999999999"/>
    <n v="0.05"/>
    <n v="80.66"/>
    <n v="575.28199999999993"/>
    <n v="322.64"/>
    <n v="252.64199999999994"/>
    <n v="0.43916201097896329"/>
    <n v="2026"/>
    <s v="Q4"/>
    <n v="11"/>
    <x v="10"/>
  </r>
  <r>
    <n v="2636"/>
    <d v="2026-11-05T00:00:00"/>
    <n v="2026"/>
    <x v="3"/>
    <n v="11"/>
    <s v="Nov"/>
    <x v="1"/>
    <x v="14"/>
    <x v="2"/>
    <s v="Business"/>
    <x v="2"/>
    <s v="Packing Cube Set"/>
    <n v="2"/>
    <n v="45.44"/>
    <n v="0.05"/>
    <n v="18.2"/>
    <n v="86.335999999999999"/>
    <n v="36.4"/>
    <n v="49.936"/>
    <n v="0.57839140103780584"/>
    <n v="2026"/>
    <s v="Q4"/>
    <n v="11"/>
    <x v="10"/>
  </r>
  <r>
    <n v="3255"/>
    <d v="2026-11-05T00:00:00"/>
    <n v="2026"/>
    <x v="3"/>
    <n v="11"/>
    <s v="Nov"/>
    <x v="3"/>
    <x v="13"/>
    <x v="0"/>
    <s v="New"/>
    <x v="1"/>
    <s v="Trekking Poles"/>
    <n v="2"/>
    <n v="70.790000000000006"/>
    <n v="0.15"/>
    <n v="33.32"/>
    <n v="120.343"/>
    <n v="66.64"/>
    <n v="53.703000000000003"/>
    <n v="0.44624947026416162"/>
    <n v="2026"/>
    <s v="Q4"/>
    <n v="11"/>
    <x v="10"/>
  </r>
  <r>
    <n v="4326"/>
    <d v="2026-11-05T00:00:00"/>
    <n v="2026"/>
    <x v="3"/>
    <n v="11"/>
    <s v="Nov"/>
    <x v="2"/>
    <x v="5"/>
    <x v="2"/>
    <s v="Returning"/>
    <x v="2"/>
    <s v="Insulated Bottle"/>
    <n v="1"/>
    <n v="35.630000000000003"/>
    <n v="0"/>
    <n v="13.47"/>
    <n v="35.630000000000003"/>
    <n v="13.47"/>
    <n v="22.160000000000004"/>
    <n v="0.62194779680044909"/>
    <n v="2026"/>
    <s v="Q4"/>
    <n v="11"/>
    <x v="10"/>
  </r>
  <r>
    <n v="4346"/>
    <d v="2026-11-05T00:00:00"/>
    <n v="2026"/>
    <x v="3"/>
    <n v="11"/>
    <s v="Nov"/>
    <x v="0"/>
    <x v="15"/>
    <x v="0"/>
    <s v="Business"/>
    <x v="1"/>
    <s v="Trekking Poles"/>
    <n v="3"/>
    <n v="73.010000000000005"/>
    <n v="0.15"/>
    <n v="32.49"/>
    <n v="186.17550000000003"/>
    <n v="97.47"/>
    <n v="88.705500000000029"/>
    <n v="0.47646172562984934"/>
    <n v="2026"/>
    <s v="Q4"/>
    <n v="11"/>
    <x v="10"/>
  </r>
  <r>
    <n v="266"/>
    <d v="2026-11-06T00:00:00"/>
    <n v="2026"/>
    <x v="3"/>
    <n v="11"/>
    <s v="Nov"/>
    <x v="1"/>
    <x v="1"/>
    <x v="3"/>
    <s v="Business"/>
    <x v="1"/>
    <s v="Hiking Daypack 20L"/>
    <n v="1"/>
    <n v="93.48"/>
    <n v="0.05"/>
    <n v="46.34"/>
    <n v="88.805999999999997"/>
    <n v="46.34"/>
    <n v="42.465999999999994"/>
    <n v="0.47818841069297113"/>
    <n v="2026"/>
    <s v="Q4"/>
    <n v="11"/>
    <x v="10"/>
  </r>
  <r>
    <n v="274"/>
    <d v="2026-11-06T00:00:00"/>
    <n v="2026"/>
    <x v="3"/>
    <n v="11"/>
    <s v="Nov"/>
    <x v="1"/>
    <x v="1"/>
    <x v="0"/>
    <s v="Business"/>
    <x v="0"/>
    <s v="Commuter Helmet"/>
    <n v="1"/>
    <n v="82.89"/>
    <n v="0"/>
    <n v="41.44"/>
    <n v="82.89"/>
    <n v="41.44"/>
    <n v="41.45"/>
    <n v="0.50006032090722652"/>
    <n v="2026"/>
    <s v="Q4"/>
    <n v="11"/>
    <x v="10"/>
  </r>
  <r>
    <n v="1135"/>
    <d v="2026-11-06T00:00:00"/>
    <n v="2026"/>
    <x v="3"/>
    <n v="11"/>
    <s v="Nov"/>
    <x v="3"/>
    <x v="7"/>
    <x v="0"/>
    <s v="New"/>
    <x v="2"/>
    <s v="Insulated Bottle"/>
    <n v="2"/>
    <n v="35.71"/>
    <n v="0.2"/>
    <n v="13.48"/>
    <n v="57.136000000000003"/>
    <n v="26.96"/>
    <n v="30.176000000000002"/>
    <n v="0.52814337720526461"/>
    <n v="2026"/>
    <s v="Q4"/>
    <n v="11"/>
    <x v="10"/>
  </r>
  <r>
    <n v="2166"/>
    <d v="2026-11-06T00:00:00"/>
    <n v="2026"/>
    <x v="3"/>
    <n v="11"/>
    <s v="Nov"/>
    <x v="3"/>
    <x v="13"/>
    <x v="2"/>
    <s v="New"/>
    <x v="4"/>
    <s v="Resistance Band Set"/>
    <n v="1"/>
    <n v="40.380000000000003"/>
    <n v="0.15"/>
    <n v="14.53"/>
    <n v="34.323"/>
    <n v="14.53"/>
    <n v="19.792999999999999"/>
    <n v="0.57666870611543275"/>
    <n v="2026"/>
    <s v="Q4"/>
    <n v="11"/>
    <x v="10"/>
  </r>
  <r>
    <n v="3620"/>
    <d v="2026-11-06T00:00:00"/>
    <n v="2026"/>
    <x v="3"/>
    <n v="11"/>
    <s v="Nov"/>
    <x v="1"/>
    <x v="12"/>
    <x v="3"/>
    <s v="New"/>
    <x v="1"/>
    <s v="Trail Boots"/>
    <n v="1"/>
    <n v="142"/>
    <n v="0.05"/>
    <n v="81.099999999999994"/>
    <n v="134.9"/>
    <n v="81.099999999999994"/>
    <n v="53.800000000000011"/>
    <n v="0.39881393624907346"/>
    <n v="2026"/>
    <s v="Q4"/>
    <n v="11"/>
    <x v="10"/>
  </r>
  <r>
    <n v="3986"/>
    <d v="2026-11-06T00:00:00"/>
    <n v="2026"/>
    <x v="3"/>
    <n v="11"/>
    <s v="Nov"/>
    <x v="0"/>
    <x v="15"/>
    <x v="3"/>
    <s v="New"/>
    <x v="2"/>
    <s v="Insulated Bottle"/>
    <n v="2"/>
    <n v="36.29"/>
    <n v="0.15"/>
    <n v="13.93"/>
    <n v="61.692999999999998"/>
    <n v="27.86"/>
    <n v="33.832999999999998"/>
    <n v="0.54840905775371596"/>
    <n v="2026"/>
    <s v="Q4"/>
    <n v="11"/>
    <x v="10"/>
  </r>
  <r>
    <n v="4384"/>
    <d v="2026-11-06T00:00:00"/>
    <n v="2026"/>
    <x v="3"/>
    <n v="11"/>
    <s v="Nov"/>
    <x v="3"/>
    <x v="8"/>
    <x v="0"/>
    <s v="New"/>
    <x v="3"/>
    <s v="Compact Sleeping Bag"/>
    <n v="1"/>
    <n v="121.66"/>
    <n v="0"/>
    <n v="61.66"/>
    <n v="121.66"/>
    <n v="61.66"/>
    <n v="60"/>
    <n v="0.49317770836758179"/>
    <n v="2026"/>
    <s v="Q4"/>
    <n v="11"/>
    <x v="10"/>
  </r>
  <r>
    <n v="4565"/>
    <d v="2026-11-06T00:00:00"/>
    <n v="2026"/>
    <x v="3"/>
    <n v="11"/>
    <s v="Nov"/>
    <x v="1"/>
    <x v="14"/>
    <x v="0"/>
    <s v="Returning"/>
    <x v="3"/>
    <s v="Compact Sleeping Bag"/>
    <n v="3"/>
    <n v="124.65"/>
    <n v="0.05"/>
    <n v="62.27"/>
    <n v="355.25250000000005"/>
    <n v="186.81"/>
    <n v="168.44250000000005"/>
    <n v="0.47414866890451163"/>
    <n v="2026"/>
    <s v="Q4"/>
    <n v="11"/>
    <x v="10"/>
  </r>
  <r>
    <n v="4634"/>
    <d v="2026-11-06T00:00:00"/>
    <n v="2026"/>
    <x v="3"/>
    <n v="11"/>
    <s v="Nov"/>
    <x v="0"/>
    <x v="15"/>
    <x v="0"/>
    <s v="New"/>
    <x v="0"/>
    <s v="Commuter Helmet"/>
    <n v="2"/>
    <n v="80.61"/>
    <n v="0"/>
    <n v="43.72"/>
    <n v="161.22"/>
    <n v="87.44"/>
    <n v="73.78"/>
    <n v="0.45763552909068356"/>
    <n v="2026"/>
    <s v="Q4"/>
    <n v="11"/>
    <x v="10"/>
  </r>
  <r>
    <n v="104"/>
    <d v="2026-11-07T00:00:00"/>
    <n v="2026"/>
    <x v="3"/>
    <n v="11"/>
    <s v="Nov"/>
    <x v="1"/>
    <x v="11"/>
    <x v="0"/>
    <s v="New"/>
    <x v="1"/>
    <s v="Summit Backpack 45L"/>
    <n v="1"/>
    <n v="153.96"/>
    <n v="0"/>
    <n v="80.62"/>
    <n v="153.96"/>
    <n v="80.62"/>
    <n v="73.34"/>
    <n v="0.47635749545336453"/>
    <n v="2026"/>
    <s v="Q4"/>
    <n v="11"/>
    <x v="10"/>
  </r>
  <r>
    <n v="181"/>
    <d v="2026-11-07T00:00:00"/>
    <n v="2026"/>
    <x v="3"/>
    <n v="11"/>
    <s v="Nov"/>
    <x v="1"/>
    <x v="1"/>
    <x v="2"/>
    <s v="Returning"/>
    <x v="2"/>
    <s v="Insulated Bottle"/>
    <n v="1"/>
    <n v="35.58"/>
    <n v="0"/>
    <n v="13.4"/>
    <n v="35.58"/>
    <n v="13.4"/>
    <n v="22.18"/>
    <n v="0.62338392355255767"/>
    <n v="2026"/>
    <s v="Q4"/>
    <n v="11"/>
    <x v="10"/>
  </r>
  <r>
    <n v="823"/>
    <d v="2026-11-07T00:00:00"/>
    <n v="2026"/>
    <x v="3"/>
    <n v="11"/>
    <s v="Nov"/>
    <x v="0"/>
    <x v="0"/>
    <x v="3"/>
    <s v="New"/>
    <x v="4"/>
    <s v="Recovery Roller"/>
    <n v="5"/>
    <n v="36.369999999999997"/>
    <n v="0.15"/>
    <n v="13.65"/>
    <n v="154.57249999999999"/>
    <n v="68.25"/>
    <n v="86.322499999999991"/>
    <n v="0.55845962250723769"/>
    <n v="2026"/>
    <s v="Q4"/>
    <n v="11"/>
    <x v="10"/>
  </r>
  <r>
    <n v="1730"/>
    <d v="2026-11-07T00:00:00"/>
    <n v="2026"/>
    <x v="3"/>
    <n v="11"/>
    <s v="Nov"/>
    <x v="3"/>
    <x v="4"/>
    <x v="3"/>
    <s v="Returning"/>
    <x v="1"/>
    <s v="Summit Backpack 45L"/>
    <n v="2"/>
    <n v="151.55000000000001"/>
    <n v="0.1"/>
    <n v="80.48"/>
    <n v="272.79000000000002"/>
    <n v="160.96"/>
    <n v="111.83000000000001"/>
    <n v="0.40994904505297114"/>
    <n v="2026"/>
    <s v="Q4"/>
    <n v="11"/>
    <x v="10"/>
  </r>
  <r>
    <n v="2710"/>
    <d v="2026-11-07T00:00:00"/>
    <n v="2026"/>
    <x v="3"/>
    <n v="11"/>
    <s v="Nov"/>
    <x v="0"/>
    <x v="9"/>
    <x v="2"/>
    <s v="New"/>
    <x v="3"/>
    <s v="Portable Camp Stove"/>
    <n v="2"/>
    <n v="80.67"/>
    <n v="0"/>
    <n v="40.5"/>
    <n v="161.34"/>
    <n v="81"/>
    <n v="80.34"/>
    <n v="0.49795462997396805"/>
    <n v="2026"/>
    <s v="Q4"/>
    <n v="11"/>
    <x v="10"/>
  </r>
  <r>
    <n v="3018"/>
    <d v="2026-11-07T00:00:00"/>
    <n v="2026"/>
    <x v="3"/>
    <n v="11"/>
    <s v="Nov"/>
    <x v="3"/>
    <x v="7"/>
    <x v="1"/>
    <s v="Business"/>
    <x v="0"/>
    <s v="Commuter Helmet"/>
    <n v="10"/>
    <n v="81.48"/>
    <n v="0.05"/>
    <n v="43.7"/>
    <n v="774.06000000000006"/>
    <n v="437"/>
    <n v="337.06000000000006"/>
    <n v="0.43544428080510561"/>
    <n v="2026"/>
    <s v="Q4"/>
    <n v="11"/>
    <x v="10"/>
  </r>
  <r>
    <n v="3735"/>
    <d v="2026-11-07T00:00:00"/>
    <n v="2026"/>
    <x v="3"/>
    <n v="11"/>
    <s v="Nov"/>
    <x v="3"/>
    <x v="8"/>
    <x v="2"/>
    <s v="Returning"/>
    <x v="2"/>
    <s v="Travel Backpack 35L"/>
    <n v="2"/>
    <n v="163.58000000000001"/>
    <n v="0.1"/>
    <n v="88.14"/>
    <n v="294.44400000000002"/>
    <n v="176.28"/>
    <n v="118.16400000000002"/>
    <n v="0.40131230386762851"/>
    <n v="2026"/>
    <s v="Q4"/>
    <n v="11"/>
    <x v="10"/>
  </r>
  <r>
    <n v="4460"/>
    <d v="2026-11-07T00:00:00"/>
    <n v="2026"/>
    <x v="3"/>
    <n v="11"/>
    <s v="Nov"/>
    <x v="0"/>
    <x v="9"/>
    <x v="2"/>
    <s v="Returning"/>
    <x v="1"/>
    <s v="Trekking Poles"/>
    <n v="2"/>
    <n v="71.88"/>
    <n v="0.15"/>
    <n v="31.65"/>
    <n v="122.19599999999998"/>
    <n v="63.3"/>
    <n v="58.895999999999987"/>
    <n v="0.48197977020524396"/>
    <n v="2026"/>
    <s v="Q4"/>
    <n v="11"/>
    <x v="10"/>
  </r>
  <r>
    <n v="319"/>
    <d v="2026-11-08T00:00:00"/>
    <n v="2026"/>
    <x v="3"/>
    <n v="11"/>
    <s v="Nov"/>
    <x v="3"/>
    <x v="8"/>
    <x v="0"/>
    <s v="Returning"/>
    <x v="2"/>
    <s v="Insulated Bottle"/>
    <n v="2"/>
    <n v="36.299999999999997"/>
    <n v="0.15"/>
    <n v="13.38"/>
    <n v="61.709999999999994"/>
    <n v="26.76"/>
    <n v="34.949999999999989"/>
    <n v="0.56635877491492448"/>
    <n v="2026"/>
    <s v="Q4"/>
    <n v="11"/>
    <x v="10"/>
  </r>
  <r>
    <n v="595"/>
    <d v="2026-11-08T00:00:00"/>
    <n v="2026"/>
    <x v="3"/>
    <n v="11"/>
    <s v="Nov"/>
    <x v="1"/>
    <x v="12"/>
    <x v="0"/>
    <s v="New"/>
    <x v="4"/>
    <s v="Recovery Roller"/>
    <n v="2"/>
    <n v="36.159999999999997"/>
    <n v="0.1"/>
    <n v="13.79"/>
    <n v="65.087999999999994"/>
    <n v="27.58"/>
    <n v="37.507999999999996"/>
    <n v="0.57626597836774829"/>
    <n v="2026"/>
    <s v="Q4"/>
    <n v="11"/>
    <x v="10"/>
  </r>
  <r>
    <n v="1623"/>
    <d v="2026-11-08T00:00:00"/>
    <n v="2026"/>
    <x v="3"/>
    <n v="11"/>
    <s v="Nov"/>
    <x v="2"/>
    <x v="5"/>
    <x v="0"/>
    <s v="Returning"/>
    <x v="2"/>
    <s v="Insulated Bottle"/>
    <n v="2"/>
    <n v="35.49"/>
    <n v="0.1"/>
    <n v="13.78"/>
    <n v="63.882000000000005"/>
    <n v="27.56"/>
    <n v="36.322000000000003"/>
    <n v="0.56857956857956859"/>
    <n v="2026"/>
    <s v="Q4"/>
    <n v="11"/>
    <x v="10"/>
  </r>
  <r>
    <n v="2638"/>
    <d v="2026-11-08T00:00:00"/>
    <n v="2026"/>
    <x v="3"/>
    <n v="11"/>
    <s v="Nov"/>
    <x v="0"/>
    <x v="9"/>
    <x v="0"/>
    <s v="New"/>
    <x v="1"/>
    <s v="Trekking Poles"/>
    <n v="1"/>
    <n v="69.760000000000005"/>
    <n v="0.15"/>
    <n v="32.39"/>
    <n v="59.295999999999999"/>
    <n v="32.39"/>
    <n v="26.905999999999999"/>
    <n v="0.45375742039935241"/>
    <n v="2026"/>
    <s v="Q4"/>
    <n v="11"/>
    <x v="10"/>
  </r>
  <r>
    <n v="2666"/>
    <d v="2026-11-08T00:00:00"/>
    <n v="2026"/>
    <x v="3"/>
    <n v="11"/>
    <s v="Nov"/>
    <x v="1"/>
    <x v="12"/>
    <x v="2"/>
    <s v="Business"/>
    <x v="3"/>
    <s v="Portable Camp Stove"/>
    <n v="6"/>
    <n v="81.37"/>
    <n v="0"/>
    <n v="39.5"/>
    <n v="488.22"/>
    <n v="237"/>
    <n v="251.22000000000003"/>
    <n v="0.5145631067961165"/>
    <n v="2026"/>
    <s v="Q4"/>
    <n v="11"/>
    <x v="10"/>
  </r>
  <r>
    <n v="3505"/>
    <d v="2026-11-08T00:00:00"/>
    <n v="2026"/>
    <x v="3"/>
    <n v="11"/>
    <s v="Nov"/>
    <x v="1"/>
    <x v="12"/>
    <x v="1"/>
    <s v="Returning"/>
    <x v="0"/>
    <s v="Commuter Helmet"/>
    <n v="5"/>
    <n v="82.82"/>
    <n v="0.15"/>
    <n v="43.8"/>
    <n v="351.98499999999996"/>
    <n v="219"/>
    <n v="132.98499999999996"/>
    <n v="0.37781439549980816"/>
    <n v="2026"/>
    <s v="Q4"/>
    <n v="11"/>
    <x v="10"/>
  </r>
  <r>
    <n v="3626"/>
    <d v="2026-11-08T00:00:00"/>
    <n v="2026"/>
    <x v="3"/>
    <n v="11"/>
    <s v="Nov"/>
    <x v="3"/>
    <x v="13"/>
    <x v="1"/>
    <s v="Business"/>
    <x v="0"/>
    <s v="Trail Bike Light"/>
    <n v="15"/>
    <n v="51.05"/>
    <n v="0.1"/>
    <n v="21.95"/>
    <n v="689.17500000000007"/>
    <n v="329.25"/>
    <n v="359.92500000000007"/>
    <n v="0.52225486995320491"/>
    <n v="2026"/>
    <s v="Q4"/>
    <n v="11"/>
    <x v="10"/>
  </r>
  <r>
    <n v="3801"/>
    <d v="2026-11-08T00:00:00"/>
    <n v="2026"/>
    <x v="3"/>
    <n v="11"/>
    <s v="Nov"/>
    <x v="0"/>
    <x v="15"/>
    <x v="0"/>
    <s v="Returning"/>
    <x v="0"/>
    <s v="Cycling Pack 12L"/>
    <n v="3"/>
    <n v="101.68"/>
    <n v="0.1"/>
    <n v="51.9"/>
    <n v="274.536"/>
    <n v="155.69999999999999"/>
    <n v="118.83600000000001"/>
    <n v="0.43286126409651199"/>
    <n v="2026"/>
    <s v="Q4"/>
    <n v="11"/>
    <x v="10"/>
  </r>
  <r>
    <n v="4685"/>
    <d v="2026-11-08T00:00:00"/>
    <n v="2026"/>
    <x v="3"/>
    <n v="11"/>
    <s v="Nov"/>
    <x v="3"/>
    <x v="13"/>
    <x v="1"/>
    <s v="Business"/>
    <x v="3"/>
    <s v="Portable Camp Stove"/>
    <n v="6"/>
    <n v="80.83"/>
    <n v="0.15"/>
    <n v="39.32"/>
    <n v="412.233"/>
    <n v="235.92000000000002"/>
    <n v="176.31299999999999"/>
    <n v="0.42770229457612563"/>
    <n v="2026"/>
    <s v="Q4"/>
    <n v="11"/>
    <x v="10"/>
  </r>
  <r>
    <n v="4843"/>
    <d v="2026-11-08T00:00:00"/>
    <n v="2026"/>
    <x v="3"/>
    <n v="11"/>
    <s v="Nov"/>
    <x v="1"/>
    <x v="12"/>
    <x v="0"/>
    <s v="New"/>
    <x v="3"/>
    <s v="Compact Sleeping Bag"/>
    <n v="6"/>
    <n v="123.67"/>
    <n v="0.15"/>
    <n v="60.55"/>
    <n v="630.71699999999998"/>
    <n v="363.29999999999995"/>
    <n v="267.41700000000003"/>
    <n v="0.42398888883603902"/>
    <n v="2026"/>
    <s v="Q4"/>
    <n v="11"/>
    <x v="10"/>
  </r>
  <r>
    <n v="4890"/>
    <d v="2026-11-08T00:00:00"/>
    <n v="2026"/>
    <x v="3"/>
    <n v="11"/>
    <s v="Nov"/>
    <x v="0"/>
    <x v="15"/>
    <x v="0"/>
    <s v="New"/>
    <x v="1"/>
    <s v="Hiking Daypack 20L"/>
    <n v="2"/>
    <n v="93.16"/>
    <n v="0.1"/>
    <n v="44.19"/>
    <n v="167.68799999999999"/>
    <n v="88.38"/>
    <n v="79.307999999999993"/>
    <n v="0.47294976384714471"/>
    <n v="2026"/>
    <s v="Q4"/>
    <n v="11"/>
    <x v="10"/>
  </r>
  <r>
    <n v="4913"/>
    <d v="2026-11-08T00:00:00"/>
    <n v="2026"/>
    <x v="3"/>
    <n v="11"/>
    <s v="Nov"/>
    <x v="2"/>
    <x v="2"/>
    <x v="3"/>
    <s v="New"/>
    <x v="0"/>
    <s v="Commuter Helmet"/>
    <n v="1"/>
    <n v="83.79"/>
    <n v="0.1"/>
    <n v="42.8"/>
    <n v="75.411000000000001"/>
    <n v="42.8"/>
    <n v="32.611000000000004"/>
    <n v="0.43244354271923197"/>
    <n v="2026"/>
    <s v="Q4"/>
    <n v="11"/>
    <x v="10"/>
  </r>
  <r>
    <n v="5079"/>
    <d v="2026-11-08T00:00:00"/>
    <n v="2026"/>
    <x v="3"/>
    <n v="11"/>
    <s v="Nov"/>
    <x v="2"/>
    <x v="16"/>
    <x v="0"/>
    <s v="New"/>
    <x v="4"/>
    <s v="Weighted Vest"/>
    <n v="1"/>
    <n v="120.98"/>
    <n v="0.1"/>
    <n v="70.59"/>
    <n v="108.88200000000001"/>
    <n v="70.59"/>
    <n v="38.292000000000002"/>
    <n v="0.35168347385242738"/>
    <n v="2026"/>
    <s v="Q4"/>
    <n v="11"/>
    <x v="10"/>
  </r>
  <r>
    <n v="366"/>
    <d v="2026-11-09T00:00:00"/>
    <n v="2026"/>
    <x v="3"/>
    <n v="11"/>
    <s v="Nov"/>
    <x v="3"/>
    <x v="13"/>
    <x v="2"/>
    <s v="Returning"/>
    <x v="1"/>
    <s v="Summit Backpack 45L"/>
    <n v="1"/>
    <n v="152.05000000000001"/>
    <n v="0.15"/>
    <n v="80.56"/>
    <n v="129.24250000000001"/>
    <n v="80.56"/>
    <n v="48.682500000000005"/>
    <n v="0.37667562914675901"/>
    <n v="2026"/>
    <s v="Q4"/>
    <n v="11"/>
    <x v="10"/>
  </r>
  <r>
    <n v="567"/>
    <d v="2026-11-09T00:00:00"/>
    <n v="2026"/>
    <x v="3"/>
    <n v="11"/>
    <s v="Nov"/>
    <x v="0"/>
    <x v="9"/>
    <x v="2"/>
    <s v="New"/>
    <x v="2"/>
    <s v="Insulated Bottle"/>
    <n v="3"/>
    <n v="36.14"/>
    <n v="0.1"/>
    <n v="13.23"/>
    <n v="97.578000000000003"/>
    <n v="39.69"/>
    <n v="57.888000000000005"/>
    <n v="0.59324847814056447"/>
    <n v="2026"/>
    <s v="Q4"/>
    <n v="11"/>
    <x v="10"/>
  </r>
  <r>
    <n v="1051"/>
    <d v="2026-11-09T00:00:00"/>
    <n v="2026"/>
    <x v="3"/>
    <n v="11"/>
    <s v="Nov"/>
    <x v="3"/>
    <x v="13"/>
    <x v="1"/>
    <s v="Business"/>
    <x v="1"/>
    <s v="Hiking Daypack 20L"/>
    <n v="12"/>
    <n v="90.99"/>
    <n v="0.2"/>
    <n v="45.51"/>
    <n v="873.50399999999991"/>
    <n v="546.12"/>
    <n v="327.3839999999999"/>
    <n v="0.37479393339927458"/>
    <n v="2026"/>
    <s v="Q4"/>
    <n v="11"/>
    <x v="10"/>
  </r>
  <r>
    <n v="1934"/>
    <d v="2026-11-09T00:00:00"/>
    <n v="2026"/>
    <x v="3"/>
    <n v="11"/>
    <s v="Nov"/>
    <x v="3"/>
    <x v="13"/>
    <x v="3"/>
    <s v="Business"/>
    <x v="0"/>
    <s v="Trail Bike Light"/>
    <n v="1"/>
    <n v="50.55"/>
    <n v="0.05"/>
    <n v="22.09"/>
    <n v="48.022499999999994"/>
    <n v="22.09"/>
    <n v="25.932499999999994"/>
    <n v="0.54000728825029931"/>
    <n v="2026"/>
    <s v="Q4"/>
    <n v="11"/>
    <x v="10"/>
  </r>
  <r>
    <n v="2056"/>
    <d v="2026-11-09T00:00:00"/>
    <n v="2026"/>
    <x v="3"/>
    <n v="11"/>
    <s v="Nov"/>
    <x v="0"/>
    <x v="0"/>
    <x v="2"/>
    <s v="New"/>
    <x v="4"/>
    <s v="Training Mat"/>
    <n v="1"/>
    <n v="51.65"/>
    <n v="0.15"/>
    <n v="21.86"/>
    <n v="43.902499999999996"/>
    <n v="21.86"/>
    <n v="22.042499999999997"/>
    <n v="0.50207846933545919"/>
    <n v="2026"/>
    <s v="Q4"/>
    <n v="11"/>
    <x v="10"/>
  </r>
  <r>
    <n v="2115"/>
    <d v="2026-11-09T00:00:00"/>
    <n v="2026"/>
    <x v="3"/>
    <n v="11"/>
    <s v="Nov"/>
    <x v="1"/>
    <x v="12"/>
    <x v="0"/>
    <s v="New"/>
    <x v="0"/>
    <s v="Commuter Helmet"/>
    <n v="5"/>
    <n v="82.96"/>
    <n v="0"/>
    <n v="43.55"/>
    <n v="414.79999999999995"/>
    <n v="217.75"/>
    <n v="197.04999999999995"/>
    <n v="0.47504821600771452"/>
    <n v="2026"/>
    <s v="Q4"/>
    <n v="11"/>
    <x v="10"/>
  </r>
  <r>
    <n v="2437"/>
    <d v="2026-11-09T00:00:00"/>
    <n v="2026"/>
    <x v="3"/>
    <n v="11"/>
    <s v="Nov"/>
    <x v="3"/>
    <x v="4"/>
    <x v="3"/>
    <s v="Business"/>
    <x v="1"/>
    <s v="Trekking Poles"/>
    <n v="1"/>
    <n v="70.3"/>
    <n v="0.05"/>
    <n v="33.31"/>
    <n v="66.784999999999997"/>
    <n v="33.31"/>
    <n v="33.474999999999994"/>
    <n v="0.50123530732949007"/>
    <n v="2026"/>
    <s v="Q4"/>
    <n v="11"/>
    <x v="10"/>
  </r>
  <r>
    <n v="3380"/>
    <d v="2026-11-09T00:00:00"/>
    <n v="2026"/>
    <x v="3"/>
    <n v="11"/>
    <s v="Nov"/>
    <x v="2"/>
    <x v="2"/>
    <x v="2"/>
    <s v="Returning"/>
    <x v="2"/>
    <s v="Packing Cube Set"/>
    <n v="2"/>
    <n v="47.12"/>
    <n v="0.15"/>
    <n v="18.64"/>
    <n v="80.103999999999999"/>
    <n v="37.28"/>
    <n v="42.823999999999998"/>
    <n v="0.5346050134824728"/>
    <n v="2026"/>
    <s v="Q4"/>
    <n v="11"/>
    <x v="10"/>
  </r>
  <r>
    <n v="3648"/>
    <d v="2026-11-09T00:00:00"/>
    <n v="2026"/>
    <x v="3"/>
    <n v="11"/>
    <s v="Nov"/>
    <x v="0"/>
    <x v="15"/>
    <x v="3"/>
    <s v="New"/>
    <x v="4"/>
    <s v="Resistance Band Set"/>
    <n v="4"/>
    <n v="39.82"/>
    <n v="0.2"/>
    <n v="14.98"/>
    <n v="127.42400000000001"/>
    <n v="59.92"/>
    <n v="67.504000000000005"/>
    <n v="0.52975891511803119"/>
    <n v="2026"/>
    <s v="Q4"/>
    <n v="11"/>
    <x v="10"/>
  </r>
  <r>
    <n v="3692"/>
    <d v="2026-11-09T00:00:00"/>
    <n v="2026"/>
    <x v="3"/>
    <n v="11"/>
    <s v="Nov"/>
    <x v="1"/>
    <x v="14"/>
    <x v="0"/>
    <s v="Returning"/>
    <x v="1"/>
    <s v="Summit Backpack 45L"/>
    <n v="4"/>
    <n v="154.27000000000001"/>
    <n v="0.05"/>
    <n v="78.36"/>
    <n v="586.226"/>
    <n v="313.44"/>
    <n v="272.786"/>
    <n v="0.46532565938733528"/>
    <n v="2026"/>
    <s v="Q4"/>
    <n v="11"/>
    <x v="10"/>
  </r>
  <r>
    <n v="4406"/>
    <d v="2026-11-09T00:00:00"/>
    <n v="2026"/>
    <x v="3"/>
    <n v="11"/>
    <s v="Nov"/>
    <x v="0"/>
    <x v="0"/>
    <x v="0"/>
    <s v="New"/>
    <x v="1"/>
    <s v="Trail Boots"/>
    <n v="1"/>
    <n v="143.02000000000001"/>
    <n v="0.1"/>
    <n v="79.25"/>
    <n v="128.71800000000002"/>
    <n v="79.25"/>
    <n v="49.468000000000018"/>
    <n v="0.3843129942976119"/>
    <n v="2026"/>
    <s v="Q4"/>
    <n v="11"/>
    <x v="10"/>
  </r>
  <r>
    <n v="4550"/>
    <d v="2026-11-09T00:00:00"/>
    <n v="2026"/>
    <x v="3"/>
    <n v="11"/>
    <s v="Nov"/>
    <x v="2"/>
    <x v="10"/>
    <x v="2"/>
    <s v="Returning"/>
    <x v="4"/>
    <s v="Recovery Roller"/>
    <n v="1"/>
    <n v="35.36"/>
    <n v="0"/>
    <n v="13.74"/>
    <n v="35.36"/>
    <n v="13.74"/>
    <n v="21.619999999999997"/>
    <n v="0.61142533936651577"/>
    <n v="2026"/>
    <s v="Q4"/>
    <n v="11"/>
    <x v="10"/>
  </r>
  <r>
    <n v="4855"/>
    <d v="2026-11-09T00:00:00"/>
    <n v="2026"/>
    <x v="3"/>
    <n v="11"/>
    <s v="Nov"/>
    <x v="1"/>
    <x v="6"/>
    <x v="0"/>
    <s v="Returning"/>
    <x v="1"/>
    <s v="Summit Backpack 45L"/>
    <n v="1"/>
    <n v="156.82"/>
    <n v="0.1"/>
    <n v="77.12"/>
    <n v="141.13800000000001"/>
    <n v="77.12"/>
    <n v="64.018000000000001"/>
    <n v="0.45358443509189589"/>
    <n v="2026"/>
    <s v="Q4"/>
    <n v="11"/>
    <x v="10"/>
  </r>
  <r>
    <n v="5151"/>
    <d v="2026-11-09T00:00:00"/>
    <n v="2026"/>
    <x v="3"/>
    <n v="11"/>
    <s v="Nov"/>
    <x v="2"/>
    <x v="16"/>
    <x v="1"/>
    <s v="Business"/>
    <x v="4"/>
    <s v="Resistance Band Set"/>
    <n v="10"/>
    <n v="40.98"/>
    <n v="0.1"/>
    <n v="14.6"/>
    <n v="368.82"/>
    <n v="146"/>
    <n v="222.82"/>
    <n v="0.60414294235670518"/>
    <n v="2026"/>
    <s v="Q4"/>
    <n v="11"/>
    <x v="10"/>
  </r>
  <r>
    <n v="5189"/>
    <d v="2026-11-09T00:00:00"/>
    <n v="2026"/>
    <x v="3"/>
    <n v="11"/>
    <s v="Nov"/>
    <x v="3"/>
    <x v="8"/>
    <x v="2"/>
    <s v="New"/>
    <x v="1"/>
    <s v="Trail Boots"/>
    <n v="3"/>
    <n v="144.22999999999999"/>
    <n v="0"/>
    <n v="80.959999999999994"/>
    <n v="432.68999999999994"/>
    <n v="242.88"/>
    <n v="189.80999999999995"/>
    <n v="0.43867433959647778"/>
    <n v="2026"/>
    <s v="Q4"/>
    <n v="11"/>
    <x v="10"/>
  </r>
  <r>
    <n v="726"/>
    <d v="2026-11-10T00:00:00"/>
    <n v="2026"/>
    <x v="3"/>
    <n v="11"/>
    <s v="Nov"/>
    <x v="3"/>
    <x v="7"/>
    <x v="0"/>
    <s v="New"/>
    <x v="1"/>
    <s v="Hiking Daypack 20L"/>
    <n v="1"/>
    <n v="90.23"/>
    <n v="0"/>
    <n v="44.06"/>
    <n v="90.23"/>
    <n v="44.06"/>
    <n v="46.17"/>
    <n v="0.51169234179319512"/>
    <n v="2026"/>
    <s v="Q4"/>
    <n v="11"/>
    <x v="10"/>
  </r>
  <r>
    <n v="2154"/>
    <d v="2026-11-10T00:00:00"/>
    <n v="2026"/>
    <x v="3"/>
    <n v="11"/>
    <s v="Nov"/>
    <x v="3"/>
    <x v="7"/>
    <x v="0"/>
    <s v="New"/>
    <x v="1"/>
    <s v="Summit Backpack 45L"/>
    <n v="5"/>
    <n v="152.82"/>
    <n v="0.1"/>
    <n v="80.09"/>
    <n v="687.68999999999994"/>
    <n v="400.45000000000005"/>
    <n v="287.2399999999999"/>
    <n v="0.417688202533118"/>
    <n v="2026"/>
    <s v="Q4"/>
    <n v="11"/>
    <x v="10"/>
  </r>
  <r>
    <n v="4403"/>
    <d v="2026-11-10T00:00:00"/>
    <n v="2026"/>
    <x v="3"/>
    <n v="11"/>
    <s v="Nov"/>
    <x v="0"/>
    <x v="0"/>
    <x v="0"/>
    <s v="Business"/>
    <x v="2"/>
    <s v="Insulated Bottle"/>
    <n v="2"/>
    <n v="36.61"/>
    <n v="0.05"/>
    <n v="13.31"/>
    <n v="69.558999999999997"/>
    <n v="26.62"/>
    <n v="42.938999999999993"/>
    <n v="0.61730329648212301"/>
    <n v="2026"/>
    <s v="Q4"/>
    <n v="11"/>
    <x v="10"/>
  </r>
  <r>
    <n v="4924"/>
    <d v="2026-11-10T00:00:00"/>
    <n v="2026"/>
    <x v="3"/>
    <n v="11"/>
    <s v="Nov"/>
    <x v="3"/>
    <x v="8"/>
    <x v="1"/>
    <s v="Business"/>
    <x v="1"/>
    <s v="Summit Backpack 45L"/>
    <n v="12"/>
    <n v="150.75"/>
    <n v="0.1"/>
    <n v="80.569999999999993"/>
    <n v="1628.1000000000001"/>
    <n v="966.83999999999992"/>
    <n v="661.26000000000022"/>
    <n v="0.40615441311958733"/>
    <n v="2026"/>
    <s v="Q4"/>
    <n v="11"/>
    <x v="10"/>
  </r>
  <r>
    <n v="25"/>
    <d v="2026-11-11T00:00:00"/>
    <n v="2026"/>
    <x v="3"/>
    <n v="11"/>
    <s v="Nov"/>
    <x v="0"/>
    <x v="0"/>
    <x v="0"/>
    <s v="Returning"/>
    <x v="1"/>
    <s v="Trail Boots"/>
    <n v="1"/>
    <n v="145.83000000000001"/>
    <n v="0.1"/>
    <n v="79.14"/>
    <n v="131.24700000000001"/>
    <n v="79.14"/>
    <n v="52.107000000000014"/>
    <n v="0.39701478890946085"/>
    <n v="2026"/>
    <s v="Q4"/>
    <n v="11"/>
    <x v="10"/>
  </r>
  <r>
    <n v="252"/>
    <d v="2026-11-11T00:00:00"/>
    <n v="2026"/>
    <x v="3"/>
    <n v="11"/>
    <s v="Nov"/>
    <x v="0"/>
    <x v="0"/>
    <x v="0"/>
    <s v="Returning"/>
    <x v="2"/>
    <s v="Travel Backpack 35L"/>
    <n v="4"/>
    <n v="162.04"/>
    <n v="0"/>
    <n v="85.77"/>
    <n v="648.16"/>
    <n v="343.08"/>
    <n v="305.08"/>
    <n v="0.47068625030856581"/>
    <n v="2026"/>
    <s v="Q4"/>
    <n v="11"/>
    <x v="10"/>
  </r>
  <r>
    <n v="1203"/>
    <d v="2026-11-11T00:00:00"/>
    <n v="2026"/>
    <x v="3"/>
    <n v="11"/>
    <s v="Nov"/>
    <x v="3"/>
    <x v="8"/>
    <x v="2"/>
    <s v="Returning"/>
    <x v="1"/>
    <s v="Trail Boots"/>
    <n v="2"/>
    <n v="141.33000000000001"/>
    <n v="0.05"/>
    <n v="79.739999999999995"/>
    <n v="268.52699999999999"/>
    <n v="159.47999999999999"/>
    <n v="109.047"/>
    <n v="0.40609324202035552"/>
    <n v="2026"/>
    <s v="Q4"/>
    <n v="11"/>
    <x v="10"/>
  </r>
  <r>
    <n v="1567"/>
    <d v="2026-11-11T00:00:00"/>
    <n v="2026"/>
    <x v="3"/>
    <n v="11"/>
    <s v="Nov"/>
    <x v="2"/>
    <x v="16"/>
    <x v="0"/>
    <s v="Returning"/>
    <x v="3"/>
    <s v="Compact Sleeping Bag"/>
    <n v="1"/>
    <n v="125.11"/>
    <n v="0.1"/>
    <n v="61.65"/>
    <n v="112.599"/>
    <n v="61.65"/>
    <n v="50.949000000000005"/>
    <n v="0.45248181600191834"/>
    <n v="2026"/>
    <s v="Q4"/>
    <n v="11"/>
    <x v="10"/>
  </r>
  <r>
    <n v="2060"/>
    <d v="2026-11-11T00:00:00"/>
    <n v="2026"/>
    <x v="3"/>
    <n v="11"/>
    <s v="Nov"/>
    <x v="2"/>
    <x v="5"/>
    <x v="0"/>
    <s v="Business"/>
    <x v="3"/>
    <s v="Compact Sleeping Bag"/>
    <n v="3"/>
    <n v="124.55"/>
    <n v="0.15"/>
    <n v="60.68"/>
    <n v="317.60249999999996"/>
    <n v="182.04"/>
    <n v="135.56249999999997"/>
    <n v="0.42683070819656643"/>
    <n v="2026"/>
    <s v="Q4"/>
    <n v="11"/>
    <x v="10"/>
  </r>
  <r>
    <n v="2485"/>
    <d v="2026-11-11T00:00:00"/>
    <n v="2026"/>
    <x v="3"/>
    <n v="11"/>
    <s v="Nov"/>
    <x v="2"/>
    <x v="10"/>
    <x v="2"/>
    <s v="Returning"/>
    <x v="1"/>
    <s v="Trail Boots"/>
    <n v="1"/>
    <n v="143.77000000000001"/>
    <n v="0.1"/>
    <n v="81.02"/>
    <n v="129.393"/>
    <n v="81.02"/>
    <n v="48.373000000000005"/>
    <n v="0.3738455712441941"/>
    <n v="2026"/>
    <s v="Q4"/>
    <n v="11"/>
    <x v="10"/>
  </r>
  <r>
    <n v="3101"/>
    <d v="2026-11-11T00:00:00"/>
    <n v="2026"/>
    <x v="3"/>
    <n v="11"/>
    <s v="Nov"/>
    <x v="3"/>
    <x v="8"/>
    <x v="0"/>
    <s v="New"/>
    <x v="3"/>
    <s v="Compact Sleeping Bag"/>
    <n v="3"/>
    <n v="124.72"/>
    <n v="0.15"/>
    <n v="60.35"/>
    <n v="318.03599999999994"/>
    <n v="181.05"/>
    <n v="136.98599999999993"/>
    <n v="0.4307248236048748"/>
    <n v="2026"/>
    <s v="Q4"/>
    <n v="11"/>
    <x v="10"/>
  </r>
  <r>
    <n v="3165"/>
    <d v="2026-11-11T00:00:00"/>
    <n v="2026"/>
    <x v="3"/>
    <n v="11"/>
    <s v="Nov"/>
    <x v="2"/>
    <x v="2"/>
    <x v="2"/>
    <s v="Returning"/>
    <x v="4"/>
    <s v="Recovery Roller"/>
    <n v="1"/>
    <n v="35.729999999999997"/>
    <n v="0.1"/>
    <n v="14.15"/>
    <n v="32.156999999999996"/>
    <n v="14.15"/>
    <n v="18.006999999999998"/>
    <n v="0.55997139036601673"/>
    <n v="2026"/>
    <s v="Q4"/>
    <n v="11"/>
    <x v="10"/>
  </r>
  <r>
    <n v="4179"/>
    <d v="2026-11-11T00:00:00"/>
    <n v="2026"/>
    <x v="3"/>
    <n v="11"/>
    <s v="Nov"/>
    <x v="2"/>
    <x v="3"/>
    <x v="2"/>
    <s v="Business"/>
    <x v="2"/>
    <s v="Travel Backpack 35L"/>
    <n v="2"/>
    <n v="166.1"/>
    <n v="0.05"/>
    <n v="88.2"/>
    <n v="315.58999999999997"/>
    <n v="176.4"/>
    <n v="139.18999999999997"/>
    <n v="0.44104692797617157"/>
    <n v="2026"/>
    <s v="Q4"/>
    <n v="11"/>
    <x v="10"/>
  </r>
  <r>
    <n v="4829"/>
    <d v="2026-11-11T00:00:00"/>
    <n v="2026"/>
    <x v="3"/>
    <n v="11"/>
    <s v="Nov"/>
    <x v="2"/>
    <x v="16"/>
    <x v="3"/>
    <s v="New"/>
    <x v="0"/>
    <s v="Commuter Helmet"/>
    <n v="2"/>
    <n v="81.27"/>
    <n v="0.05"/>
    <n v="43.04"/>
    <n v="154.41299999999998"/>
    <n v="86.08"/>
    <n v="68.332999999999984"/>
    <n v="0.44253398353765544"/>
    <n v="2026"/>
    <s v="Q4"/>
    <n v="11"/>
    <x v="10"/>
  </r>
  <r>
    <n v="4943"/>
    <d v="2026-11-11T00:00:00"/>
    <n v="2026"/>
    <x v="3"/>
    <n v="11"/>
    <s v="Nov"/>
    <x v="0"/>
    <x v="9"/>
    <x v="1"/>
    <s v="Returning"/>
    <x v="3"/>
    <s v="Trail Tent 2P"/>
    <n v="10"/>
    <n v="191.98"/>
    <n v="0.1"/>
    <n v="102.73"/>
    <n v="1727.82"/>
    <n v="1027.3"/>
    <n v="700.52"/>
    <n v="0.40543575140929033"/>
    <n v="2026"/>
    <s v="Q4"/>
    <n v="11"/>
    <x v="10"/>
  </r>
  <r>
    <n v="887"/>
    <d v="2026-11-12T00:00:00"/>
    <n v="2026"/>
    <x v="3"/>
    <n v="11"/>
    <s v="Nov"/>
    <x v="3"/>
    <x v="8"/>
    <x v="2"/>
    <s v="Returning"/>
    <x v="1"/>
    <s v="Hiking Daypack 20L"/>
    <n v="6"/>
    <n v="89.87"/>
    <n v="0.2"/>
    <n v="44.47"/>
    <n v="431.37600000000003"/>
    <n v="266.82"/>
    <n v="164.55600000000004"/>
    <n v="0.3814676755313231"/>
    <n v="2026"/>
    <s v="Q4"/>
    <n v="11"/>
    <x v="10"/>
  </r>
  <r>
    <n v="1090"/>
    <d v="2026-11-12T00:00:00"/>
    <n v="2026"/>
    <x v="3"/>
    <n v="11"/>
    <s v="Nov"/>
    <x v="1"/>
    <x v="14"/>
    <x v="3"/>
    <s v="New"/>
    <x v="0"/>
    <s v="Trail Bike Light"/>
    <n v="3"/>
    <n v="51.44"/>
    <n v="0.1"/>
    <n v="23.11"/>
    <n v="138.88800000000001"/>
    <n v="69.33"/>
    <n v="69.558000000000007"/>
    <n v="0.50082080525315364"/>
    <n v="2026"/>
    <s v="Q4"/>
    <n v="11"/>
    <x v="10"/>
  </r>
  <r>
    <n v="2090"/>
    <d v="2026-11-12T00:00:00"/>
    <n v="2026"/>
    <x v="3"/>
    <n v="11"/>
    <s v="Nov"/>
    <x v="3"/>
    <x v="4"/>
    <x v="3"/>
    <s v="New"/>
    <x v="2"/>
    <s v="Packing Cube Set"/>
    <n v="4"/>
    <n v="46.68"/>
    <n v="0.05"/>
    <n v="17.96"/>
    <n v="177.38399999999999"/>
    <n v="71.84"/>
    <n v="105.54399999999998"/>
    <n v="0.59500293149325756"/>
    <n v="2026"/>
    <s v="Q4"/>
    <n v="11"/>
    <x v="10"/>
  </r>
  <r>
    <n v="2561"/>
    <d v="2026-11-12T00:00:00"/>
    <n v="2026"/>
    <x v="3"/>
    <n v="11"/>
    <s v="Nov"/>
    <x v="1"/>
    <x v="12"/>
    <x v="2"/>
    <s v="New"/>
    <x v="1"/>
    <s v="Trekking Poles"/>
    <n v="4"/>
    <n v="73.05"/>
    <n v="0.2"/>
    <n v="32.82"/>
    <n v="233.76"/>
    <n v="131.28"/>
    <n v="102.47999999999999"/>
    <n v="0.4383983572895277"/>
    <n v="2026"/>
    <s v="Q4"/>
    <n v="11"/>
    <x v="10"/>
  </r>
  <r>
    <n v="2855"/>
    <d v="2026-11-12T00:00:00"/>
    <n v="2026"/>
    <x v="3"/>
    <n v="11"/>
    <s v="Nov"/>
    <x v="2"/>
    <x v="10"/>
    <x v="3"/>
    <s v="New"/>
    <x v="3"/>
    <s v="Compact Sleeping Bag"/>
    <n v="1"/>
    <n v="125.32"/>
    <n v="0.15"/>
    <n v="59.49"/>
    <n v="106.52199999999999"/>
    <n v="59.49"/>
    <n v="47.031999999999989"/>
    <n v="0.44152381667636725"/>
    <n v="2026"/>
    <s v="Q4"/>
    <n v="11"/>
    <x v="10"/>
  </r>
  <r>
    <n v="4421"/>
    <d v="2026-11-12T00:00:00"/>
    <n v="2026"/>
    <x v="3"/>
    <n v="11"/>
    <s v="Nov"/>
    <x v="1"/>
    <x v="11"/>
    <x v="3"/>
    <s v="Business"/>
    <x v="4"/>
    <s v="Weighted Vest"/>
    <n v="2"/>
    <n v="123.49"/>
    <n v="0.15"/>
    <n v="68.08"/>
    <n v="209.93299999999999"/>
    <n v="136.16"/>
    <n v="73.772999999999996"/>
    <n v="0.35141211719929694"/>
    <n v="2026"/>
    <s v="Q4"/>
    <n v="11"/>
    <x v="10"/>
  </r>
  <r>
    <n v="195"/>
    <d v="2026-11-13T00:00:00"/>
    <n v="2026"/>
    <x v="3"/>
    <n v="11"/>
    <s v="Nov"/>
    <x v="1"/>
    <x v="12"/>
    <x v="2"/>
    <s v="Returning"/>
    <x v="2"/>
    <s v="Packing Cube Set"/>
    <n v="1"/>
    <n v="47.37"/>
    <n v="0.2"/>
    <n v="18.739999999999998"/>
    <n v="37.896000000000001"/>
    <n v="18.739999999999998"/>
    <n v="19.156000000000002"/>
    <n v="0.50548870593202455"/>
    <n v="2026"/>
    <s v="Q4"/>
    <n v="11"/>
    <x v="10"/>
  </r>
  <r>
    <n v="520"/>
    <d v="2026-11-13T00:00:00"/>
    <n v="2026"/>
    <x v="3"/>
    <n v="11"/>
    <s v="Nov"/>
    <x v="1"/>
    <x v="12"/>
    <x v="1"/>
    <s v="Business"/>
    <x v="1"/>
    <s v="Hiking Daypack 20L"/>
    <n v="6"/>
    <n v="92.31"/>
    <n v="0.05"/>
    <n v="46.12"/>
    <n v="526.16700000000003"/>
    <n v="276.71999999999997"/>
    <n v="249.44700000000006"/>
    <n v="0.47408332335551268"/>
    <n v="2026"/>
    <s v="Q4"/>
    <n v="11"/>
    <x v="10"/>
  </r>
  <r>
    <n v="646"/>
    <d v="2026-11-13T00:00:00"/>
    <n v="2026"/>
    <x v="3"/>
    <n v="11"/>
    <s v="Nov"/>
    <x v="2"/>
    <x v="16"/>
    <x v="2"/>
    <s v="Returning"/>
    <x v="0"/>
    <s v="Trail Bike Light"/>
    <n v="1"/>
    <n v="49.53"/>
    <n v="0.1"/>
    <n v="22.18"/>
    <n v="44.577000000000005"/>
    <n v="22.18"/>
    <n v="22.397000000000006"/>
    <n v="0.50243399062296712"/>
    <n v="2026"/>
    <s v="Q4"/>
    <n v="11"/>
    <x v="10"/>
  </r>
  <r>
    <n v="893"/>
    <d v="2026-11-13T00:00:00"/>
    <n v="2026"/>
    <x v="3"/>
    <n v="11"/>
    <s v="Nov"/>
    <x v="3"/>
    <x v="8"/>
    <x v="0"/>
    <s v="New"/>
    <x v="2"/>
    <s v="Packing Cube Set"/>
    <n v="4"/>
    <n v="47.62"/>
    <n v="0.2"/>
    <n v="18.100000000000001"/>
    <n v="152.38399999999999"/>
    <n v="72.400000000000006"/>
    <n v="79.98399999999998"/>
    <n v="0.52488450230995376"/>
    <n v="2026"/>
    <s v="Q4"/>
    <n v="11"/>
    <x v="10"/>
  </r>
  <r>
    <n v="916"/>
    <d v="2026-11-13T00:00:00"/>
    <n v="2026"/>
    <x v="3"/>
    <n v="11"/>
    <s v="Nov"/>
    <x v="1"/>
    <x v="6"/>
    <x v="0"/>
    <s v="New"/>
    <x v="0"/>
    <s v="Trail Bike Light"/>
    <n v="4"/>
    <n v="51.93"/>
    <n v="0.05"/>
    <n v="22.62"/>
    <n v="197.334"/>
    <n v="90.48"/>
    <n v="106.854"/>
    <n v="0.54148803551339353"/>
    <n v="2026"/>
    <s v="Q4"/>
    <n v="11"/>
    <x v="10"/>
  </r>
  <r>
    <n v="1295"/>
    <d v="2026-11-13T00:00:00"/>
    <n v="2026"/>
    <x v="3"/>
    <n v="11"/>
    <s v="Nov"/>
    <x v="1"/>
    <x v="11"/>
    <x v="3"/>
    <s v="New"/>
    <x v="1"/>
    <s v="Summit Backpack 45L"/>
    <n v="1"/>
    <n v="155.44999999999999"/>
    <n v="0.05"/>
    <n v="77.25"/>
    <n v="147.67749999999998"/>
    <n v="77.25"/>
    <n v="70.427499999999981"/>
    <n v="0.47690067884410281"/>
    <n v="2026"/>
    <s v="Q4"/>
    <n v="11"/>
    <x v="10"/>
  </r>
  <r>
    <n v="3438"/>
    <d v="2026-11-13T00:00:00"/>
    <n v="2026"/>
    <x v="3"/>
    <n v="11"/>
    <s v="Nov"/>
    <x v="0"/>
    <x v="0"/>
    <x v="0"/>
    <s v="Returning"/>
    <x v="0"/>
    <s v="Compact Repair Kit"/>
    <n v="4"/>
    <n v="40.03"/>
    <n v="0.05"/>
    <n v="16.78"/>
    <n v="152.114"/>
    <n v="67.12"/>
    <n v="84.994"/>
    <n v="0.5587519886400989"/>
    <n v="2026"/>
    <s v="Q4"/>
    <n v="11"/>
    <x v="10"/>
  </r>
  <r>
    <n v="3573"/>
    <d v="2026-11-13T00:00:00"/>
    <n v="2026"/>
    <x v="3"/>
    <n v="11"/>
    <s v="Nov"/>
    <x v="0"/>
    <x v="9"/>
    <x v="0"/>
    <s v="Returning"/>
    <x v="1"/>
    <s v="Summit Backpack 45L"/>
    <n v="2"/>
    <n v="152.96"/>
    <n v="0.1"/>
    <n v="79.12"/>
    <n v="275.32800000000003"/>
    <n v="158.24"/>
    <n v="117.08800000000002"/>
    <n v="0.4252673175267318"/>
    <n v="2026"/>
    <s v="Q4"/>
    <n v="11"/>
    <x v="10"/>
  </r>
  <r>
    <n v="4257"/>
    <d v="2026-11-13T00:00:00"/>
    <n v="2026"/>
    <x v="3"/>
    <n v="11"/>
    <s v="Nov"/>
    <x v="3"/>
    <x v="13"/>
    <x v="2"/>
    <s v="New"/>
    <x v="4"/>
    <s v="Weighted Vest"/>
    <n v="2"/>
    <n v="124.06"/>
    <n v="0.05"/>
    <n v="69.98"/>
    <n v="235.714"/>
    <n v="139.96"/>
    <n v="95.753999999999991"/>
    <n v="0.40622958330858577"/>
    <n v="2026"/>
    <s v="Q4"/>
    <n v="11"/>
    <x v="10"/>
  </r>
  <r>
    <n v="4389"/>
    <d v="2026-11-13T00:00:00"/>
    <n v="2026"/>
    <x v="3"/>
    <n v="11"/>
    <s v="Nov"/>
    <x v="2"/>
    <x v="10"/>
    <x v="3"/>
    <s v="New"/>
    <x v="1"/>
    <s v="Summit Backpack 45L"/>
    <n v="1"/>
    <n v="151.66"/>
    <n v="0.1"/>
    <n v="80.209999999999994"/>
    <n v="136.494"/>
    <n v="80.209999999999994"/>
    <n v="56.284000000000006"/>
    <n v="0.41235512183685735"/>
    <n v="2026"/>
    <s v="Q4"/>
    <n v="11"/>
    <x v="10"/>
  </r>
  <r>
    <n v="4887"/>
    <d v="2026-11-13T00:00:00"/>
    <n v="2026"/>
    <x v="3"/>
    <n v="11"/>
    <s v="Nov"/>
    <x v="3"/>
    <x v="8"/>
    <x v="0"/>
    <s v="New"/>
    <x v="1"/>
    <s v="Trail Boots"/>
    <n v="2"/>
    <n v="142.30000000000001"/>
    <n v="0.15"/>
    <n v="77.760000000000005"/>
    <n v="241.91000000000003"/>
    <n v="155.52000000000001"/>
    <n v="86.390000000000015"/>
    <n v="0.35711628291513375"/>
    <n v="2026"/>
    <s v="Q4"/>
    <n v="11"/>
    <x v="10"/>
  </r>
  <r>
    <n v="5007"/>
    <d v="2026-11-13T00:00:00"/>
    <n v="2026"/>
    <x v="3"/>
    <n v="11"/>
    <s v="Nov"/>
    <x v="1"/>
    <x v="14"/>
    <x v="0"/>
    <s v="Business"/>
    <x v="2"/>
    <s v="Travel Backpack 35L"/>
    <n v="4"/>
    <n v="161.97"/>
    <n v="0.05"/>
    <n v="87.2"/>
    <n v="615.48599999999999"/>
    <n v="348.8"/>
    <n v="266.68599999999998"/>
    <n v="0.4332933649181297"/>
    <n v="2026"/>
    <s v="Q4"/>
    <n v="11"/>
    <x v="10"/>
  </r>
  <r>
    <n v="5111"/>
    <d v="2026-11-13T00:00:00"/>
    <n v="2026"/>
    <x v="3"/>
    <n v="11"/>
    <s v="Nov"/>
    <x v="1"/>
    <x v="14"/>
    <x v="1"/>
    <s v="Business"/>
    <x v="2"/>
    <s v="Carry-On Duffel"/>
    <n v="5"/>
    <n v="133.99"/>
    <n v="0.15"/>
    <n v="65.55"/>
    <n v="569.45749999999998"/>
    <n v="327.75"/>
    <n v="241.70749999999998"/>
    <n v="0.42445221987593451"/>
    <n v="2026"/>
    <s v="Q4"/>
    <n v="11"/>
    <x v="10"/>
  </r>
  <r>
    <n v="5177"/>
    <d v="2026-11-13T00:00:00"/>
    <n v="2026"/>
    <x v="3"/>
    <n v="11"/>
    <s v="Nov"/>
    <x v="1"/>
    <x v="6"/>
    <x v="2"/>
    <s v="Returning"/>
    <x v="3"/>
    <s v="Portable Camp Stove"/>
    <n v="2"/>
    <n v="83.18"/>
    <n v="0.1"/>
    <n v="40.479999999999997"/>
    <n v="149.72400000000002"/>
    <n v="80.959999999999994"/>
    <n v="68.764000000000024"/>
    <n v="0.45927172664369115"/>
    <n v="2026"/>
    <s v="Q4"/>
    <n v="11"/>
    <x v="10"/>
  </r>
  <r>
    <n v="584"/>
    <d v="2026-11-14T00:00:00"/>
    <n v="2026"/>
    <x v="3"/>
    <n v="11"/>
    <s v="Nov"/>
    <x v="1"/>
    <x v="12"/>
    <x v="0"/>
    <s v="New"/>
    <x v="1"/>
    <s v="Hiking Daypack 20L"/>
    <n v="1"/>
    <n v="91.95"/>
    <n v="0"/>
    <n v="46.64"/>
    <n v="91.95"/>
    <n v="46.64"/>
    <n v="45.31"/>
    <n v="0.49276780859162589"/>
    <n v="2026"/>
    <s v="Q4"/>
    <n v="11"/>
    <x v="10"/>
  </r>
  <r>
    <n v="621"/>
    <d v="2026-11-14T00:00:00"/>
    <n v="2026"/>
    <x v="3"/>
    <n v="11"/>
    <s v="Nov"/>
    <x v="3"/>
    <x v="13"/>
    <x v="1"/>
    <s v="Business"/>
    <x v="2"/>
    <s v="Insulated Bottle"/>
    <n v="5"/>
    <n v="35.68"/>
    <n v="0.15"/>
    <n v="13.48"/>
    <n v="151.64000000000001"/>
    <n v="67.400000000000006"/>
    <n v="84.240000000000009"/>
    <n v="0.55552624637298864"/>
    <n v="2026"/>
    <s v="Q4"/>
    <n v="11"/>
    <x v="10"/>
  </r>
  <r>
    <n v="623"/>
    <d v="2026-11-14T00:00:00"/>
    <n v="2026"/>
    <x v="3"/>
    <n v="11"/>
    <s v="Nov"/>
    <x v="2"/>
    <x v="16"/>
    <x v="0"/>
    <s v="Returning"/>
    <x v="3"/>
    <s v="Alpine Tent 4P"/>
    <n v="3"/>
    <n v="336.58"/>
    <n v="0.15"/>
    <n v="198.99"/>
    <n v="858.279"/>
    <n v="596.97"/>
    <n v="261.30899999999997"/>
    <n v="0.3044569423229509"/>
    <n v="2026"/>
    <s v="Q4"/>
    <n v="11"/>
    <x v="10"/>
  </r>
  <r>
    <n v="1431"/>
    <d v="2026-11-14T00:00:00"/>
    <n v="2026"/>
    <x v="3"/>
    <n v="11"/>
    <s v="Nov"/>
    <x v="2"/>
    <x v="2"/>
    <x v="0"/>
    <s v="New"/>
    <x v="4"/>
    <s v="Recovery Roller"/>
    <n v="2"/>
    <n v="36.979999999999997"/>
    <n v="0.15"/>
    <n v="14.13"/>
    <n v="62.865999999999993"/>
    <n v="28.26"/>
    <n v="34.605999999999995"/>
    <n v="0.55047243342983487"/>
    <n v="2026"/>
    <s v="Q4"/>
    <n v="11"/>
    <x v="10"/>
  </r>
  <r>
    <n v="1520"/>
    <d v="2026-11-14T00:00:00"/>
    <n v="2026"/>
    <x v="3"/>
    <n v="11"/>
    <s v="Nov"/>
    <x v="3"/>
    <x v="13"/>
    <x v="3"/>
    <s v="New"/>
    <x v="4"/>
    <s v="Recovery Roller"/>
    <n v="2"/>
    <n v="36.15"/>
    <n v="0"/>
    <n v="13.51"/>
    <n v="72.3"/>
    <n v="27.02"/>
    <n v="45.28"/>
    <n v="0.62627939142461964"/>
    <n v="2026"/>
    <s v="Q4"/>
    <n v="11"/>
    <x v="10"/>
  </r>
  <r>
    <n v="1791"/>
    <d v="2026-11-14T00:00:00"/>
    <n v="2026"/>
    <x v="3"/>
    <n v="11"/>
    <s v="Nov"/>
    <x v="2"/>
    <x v="2"/>
    <x v="0"/>
    <s v="Business"/>
    <x v="4"/>
    <s v="Weighted Vest"/>
    <n v="1"/>
    <n v="121.86"/>
    <n v="0.05"/>
    <n v="69.900000000000006"/>
    <n v="115.767"/>
    <n v="69.900000000000006"/>
    <n v="45.86699999999999"/>
    <n v="0.396200989919407"/>
    <n v="2026"/>
    <s v="Q4"/>
    <n v="11"/>
    <x v="10"/>
  </r>
  <r>
    <n v="2191"/>
    <d v="2026-11-14T00:00:00"/>
    <n v="2026"/>
    <x v="3"/>
    <n v="11"/>
    <s v="Nov"/>
    <x v="2"/>
    <x v="5"/>
    <x v="2"/>
    <s v="Returning"/>
    <x v="0"/>
    <s v="Trail Bike Light"/>
    <n v="6"/>
    <n v="49.85"/>
    <n v="0.05"/>
    <n v="22.68"/>
    <n v="284.14499999999998"/>
    <n v="136.07999999999998"/>
    <n v="148.065"/>
    <n v="0.52108958454310306"/>
    <n v="2026"/>
    <s v="Q4"/>
    <n v="11"/>
    <x v="10"/>
  </r>
  <r>
    <n v="2365"/>
    <d v="2026-11-14T00:00:00"/>
    <n v="2026"/>
    <x v="3"/>
    <n v="11"/>
    <s v="Nov"/>
    <x v="2"/>
    <x v="5"/>
    <x v="2"/>
    <s v="Business"/>
    <x v="1"/>
    <s v="Hiking Daypack 20L"/>
    <n v="2"/>
    <n v="91.95"/>
    <n v="0.05"/>
    <n v="46.45"/>
    <n v="174.70499999999998"/>
    <n v="92.9"/>
    <n v="81.804999999999978"/>
    <n v="0.46824647262528252"/>
    <n v="2026"/>
    <s v="Q4"/>
    <n v="11"/>
    <x v="10"/>
  </r>
  <r>
    <n v="2603"/>
    <d v="2026-11-14T00:00:00"/>
    <n v="2026"/>
    <x v="3"/>
    <n v="11"/>
    <s v="Nov"/>
    <x v="3"/>
    <x v="8"/>
    <x v="3"/>
    <s v="Returning"/>
    <x v="0"/>
    <s v="Trail Bike Light"/>
    <n v="2"/>
    <n v="51.71"/>
    <n v="0.15"/>
    <n v="22.93"/>
    <n v="87.906999999999996"/>
    <n v="45.86"/>
    <n v="42.046999999999997"/>
    <n v="0.47831230732478641"/>
    <n v="2026"/>
    <s v="Q4"/>
    <n v="11"/>
    <x v="10"/>
  </r>
  <r>
    <n v="4098"/>
    <d v="2026-11-14T00:00:00"/>
    <n v="2026"/>
    <x v="3"/>
    <n v="11"/>
    <s v="Nov"/>
    <x v="1"/>
    <x v="1"/>
    <x v="2"/>
    <s v="Returning"/>
    <x v="4"/>
    <s v="Resistance Band Set"/>
    <n v="1"/>
    <n v="41.05"/>
    <n v="0.05"/>
    <n v="14.6"/>
    <n v="38.997499999999995"/>
    <n v="14.6"/>
    <n v="24.397499999999994"/>
    <n v="0.62561702673248276"/>
    <n v="2026"/>
    <s v="Q4"/>
    <n v="11"/>
    <x v="10"/>
  </r>
  <r>
    <n v="1176"/>
    <d v="2026-11-15T00:00:00"/>
    <n v="2026"/>
    <x v="3"/>
    <n v="11"/>
    <s v="Nov"/>
    <x v="1"/>
    <x v="6"/>
    <x v="1"/>
    <s v="Business"/>
    <x v="3"/>
    <s v="Alpine Tent 4P"/>
    <n v="10"/>
    <n v="333.09"/>
    <n v="0.15"/>
    <n v="197.95"/>
    <n v="2831.2649999999994"/>
    <n v="1979.5"/>
    <n v="851.76499999999942"/>
    <n v="0.30084255624252748"/>
    <n v="2026"/>
    <s v="Q4"/>
    <n v="11"/>
    <x v="10"/>
  </r>
  <r>
    <n v="1895"/>
    <d v="2026-11-15T00:00:00"/>
    <n v="2026"/>
    <x v="3"/>
    <n v="11"/>
    <s v="Nov"/>
    <x v="3"/>
    <x v="4"/>
    <x v="0"/>
    <s v="Business"/>
    <x v="0"/>
    <s v="Trail Bike Light"/>
    <n v="3"/>
    <n v="51.79"/>
    <n v="0.2"/>
    <n v="22.23"/>
    <n v="124.29600000000001"/>
    <n v="66.69"/>
    <n v="57.606000000000009"/>
    <n v="0.4634581965630431"/>
    <n v="2026"/>
    <s v="Q4"/>
    <n v="11"/>
    <x v="10"/>
  </r>
  <r>
    <n v="3385"/>
    <d v="2026-11-15T00:00:00"/>
    <n v="2026"/>
    <x v="3"/>
    <n v="11"/>
    <s v="Nov"/>
    <x v="1"/>
    <x v="11"/>
    <x v="3"/>
    <s v="New"/>
    <x v="1"/>
    <s v="Trekking Poles"/>
    <n v="1"/>
    <n v="71.040000000000006"/>
    <n v="0.1"/>
    <n v="31.59"/>
    <n v="63.936000000000007"/>
    <n v="31.59"/>
    <n v="32.346000000000004"/>
    <n v="0.50591216216216217"/>
    <n v="2026"/>
    <s v="Q4"/>
    <n v="11"/>
    <x v="10"/>
  </r>
  <r>
    <n v="3581"/>
    <d v="2026-11-15T00:00:00"/>
    <n v="2026"/>
    <x v="3"/>
    <n v="11"/>
    <s v="Nov"/>
    <x v="3"/>
    <x v="4"/>
    <x v="3"/>
    <s v="Business"/>
    <x v="1"/>
    <s v="Trail Boots"/>
    <n v="2"/>
    <n v="141.21"/>
    <n v="0.1"/>
    <n v="78.31"/>
    <n v="254.17800000000003"/>
    <n v="156.62"/>
    <n v="97.558000000000021"/>
    <n v="0.38381763960688969"/>
    <n v="2026"/>
    <s v="Q4"/>
    <n v="11"/>
    <x v="10"/>
  </r>
  <r>
    <n v="4528"/>
    <d v="2026-11-15T00:00:00"/>
    <n v="2026"/>
    <x v="3"/>
    <n v="11"/>
    <s v="Nov"/>
    <x v="0"/>
    <x v="15"/>
    <x v="3"/>
    <s v="New"/>
    <x v="1"/>
    <s v="Trail Boots"/>
    <n v="2"/>
    <n v="141.63999999999999"/>
    <n v="0.15"/>
    <n v="80.349999999999994"/>
    <n v="240.78799999999998"/>
    <n v="160.69999999999999"/>
    <n v="80.087999999999994"/>
    <n v="0.33260793727262156"/>
    <n v="2026"/>
    <s v="Q4"/>
    <n v="11"/>
    <x v="10"/>
  </r>
  <r>
    <n v="4633"/>
    <d v="2026-11-15T00:00:00"/>
    <n v="2026"/>
    <x v="3"/>
    <n v="11"/>
    <s v="Nov"/>
    <x v="2"/>
    <x v="10"/>
    <x v="0"/>
    <s v="Returning"/>
    <x v="1"/>
    <s v="Trekking Poles"/>
    <n v="1"/>
    <n v="71.78"/>
    <n v="0.15"/>
    <n v="32.869999999999997"/>
    <n v="61.012999999999998"/>
    <n v="32.869999999999997"/>
    <n v="28.143000000000001"/>
    <n v="0.46126235392457349"/>
    <n v="2026"/>
    <s v="Q4"/>
    <n v="11"/>
    <x v="10"/>
  </r>
  <r>
    <n v="5195"/>
    <d v="2026-11-15T00:00:00"/>
    <n v="2026"/>
    <x v="3"/>
    <n v="11"/>
    <s v="Nov"/>
    <x v="2"/>
    <x v="16"/>
    <x v="0"/>
    <s v="Business"/>
    <x v="1"/>
    <s v="Summit Backpack 45L"/>
    <n v="3"/>
    <n v="153.88999999999999"/>
    <n v="0.1"/>
    <n v="80.36"/>
    <n v="415.50299999999999"/>
    <n v="241.07999999999998"/>
    <n v="174.423"/>
    <n v="0.41978758276113531"/>
    <n v="2026"/>
    <s v="Q4"/>
    <n v="11"/>
    <x v="10"/>
  </r>
  <r>
    <n v="2778"/>
    <d v="2026-11-16T00:00:00"/>
    <n v="2026"/>
    <x v="3"/>
    <n v="11"/>
    <s v="Nov"/>
    <x v="3"/>
    <x v="4"/>
    <x v="3"/>
    <s v="Returning"/>
    <x v="1"/>
    <s v="Trail Boots"/>
    <n v="1"/>
    <n v="145.4"/>
    <n v="0.1"/>
    <n v="77.66"/>
    <n v="130.86000000000001"/>
    <n v="77.66"/>
    <n v="53.200000000000017"/>
    <n v="0.40654134189209851"/>
    <n v="2026"/>
    <s v="Q4"/>
    <n v="11"/>
    <x v="10"/>
  </r>
  <r>
    <n v="341"/>
    <d v="2026-11-17T00:00:00"/>
    <n v="2026"/>
    <x v="3"/>
    <n v="11"/>
    <s v="Nov"/>
    <x v="3"/>
    <x v="8"/>
    <x v="0"/>
    <s v="Returning"/>
    <x v="2"/>
    <s v="Carry-On Duffel"/>
    <n v="1"/>
    <n v="132.94999999999999"/>
    <n v="0.05"/>
    <n v="65.36"/>
    <n v="126.30249999999998"/>
    <n v="65.36"/>
    <n v="60.942499999999981"/>
    <n v="0.48251222264009019"/>
    <n v="2026"/>
    <s v="Q4"/>
    <n v="11"/>
    <x v="10"/>
  </r>
  <r>
    <n v="374"/>
    <d v="2026-11-17T00:00:00"/>
    <n v="2026"/>
    <x v="3"/>
    <n v="11"/>
    <s v="Nov"/>
    <x v="3"/>
    <x v="7"/>
    <x v="2"/>
    <s v="Returning"/>
    <x v="4"/>
    <s v="Training Mat"/>
    <n v="1"/>
    <n v="51.34"/>
    <n v="0.15"/>
    <n v="21.37"/>
    <n v="43.639000000000003"/>
    <n v="21.37"/>
    <n v="22.269000000000002"/>
    <n v="0.5103004193496643"/>
    <n v="2026"/>
    <s v="Q4"/>
    <n v="11"/>
    <x v="10"/>
  </r>
  <r>
    <n v="598"/>
    <d v="2026-11-17T00:00:00"/>
    <n v="2026"/>
    <x v="3"/>
    <n v="11"/>
    <s v="Nov"/>
    <x v="0"/>
    <x v="0"/>
    <x v="0"/>
    <s v="New"/>
    <x v="0"/>
    <s v="Trail Bike Light"/>
    <n v="1"/>
    <n v="49.98"/>
    <n v="0.1"/>
    <n v="22.25"/>
    <n v="44.981999999999999"/>
    <n v="22.25"/>
    <n v="22.731999999999999"/>
    <n v="0.50535769863500957"/>
    <n v="2026"/>
    <s v="Q4"/>
    <n v="11"/>
    <x v="10"/>
  </r>
  <r>
    <n v="690"/>
    <d v="2026-11-17T00:00:00"/>
    <n v="2026"/>
    <x v="3"/>
    <n v="11"/>
    <s v="Nov"/>
    <x v="3"/>
    <x v="8"/>
    <x v="0"/>
    <s v="Returning"/>
    <x v="2"/>
    <s v="Travel Backpack 35L"/>
    <n v="2"/>
    <n v="168.08"/>
    <n v="0.1"/>
    <n v="87.63"/>
    <n v="302.54400000000004"/>
    <n v="175.26"/>
    <n v="127.28400000000005"/>
    <n v="0.42071235919403471"/>
    <n v="2026"/>
    <s v="Q4"/>
    <n v="11"/>
    <x v="10"/>
  </r>
  <r>
    <n v="1296"/>
    <d v="2026-11-17T00:00:00"/>
    <n v="2026"/>
    <x v="3"/>
    <n v="11"/>
    <s v="Nov"/>
    <x v="3"/>
    <x v="13"/>
    <x v="0"/>
    <s v="New"/>
    <x v="3"/>
    <s v="Trail Tent 2P"/>
    <n v="1"/>
    <n v="191.85"/>
    <n v="0.15"/>
    <n v="104.41"/>
    <n v="163.07249999999999"/>
    <n v="104.41"/>
    <n v="58.662499999999994"/>
    <n v="0.35973263425776875"/>
    <n v="2026"/>
    <s v="Q4"/>
    <n v="11"/>
    <x v="10"/>
  </r>
  <r>
    <n v="1585"/>
    <d v="2026-11-17T00:00:00"/>
    <n v="2026"/>
    <x v="3"/>
    <n v="11"/>
    <s v="Nov"/>
    <x v="1"/>
    <x v="14"/>
    <x v="2"/>
    <s v="Returning"/>
    <x v="1"/>
    <s v="Hiking Daypack 20L"/>
    <n v="4"/>
    <n v="93.99"/>
    <n v="0.1"/>
    <n v="44.07"/>
    <n v="338.36399999999998"/>
    <n v="176.28"/>
    <n v="162.08399999999997"/>
    <n v="0.47902259105578604"/>
    <n v="2026"/>
    <s v="Q4"/>
    <n v="11"/>
    <x v="10"/>
  </r>
  <r>
    <n v="2194"/>
    <d v="2026-11-17T00:00:00"/>
    <n v="2026"/>
    <x v="3"/>
    <n v="11"/>
    <s v="Nov"/>
    <x v="3"/>
    <x v="13"/>
    <x v="0"/>
    <s v="Returning"/>
    <x v="2"/>
    <s v="Insulated Bottle"/>
    <n v="4"/>
    <n v="36.57"/>
    <n v="0.05"/>
    <n v="13.35"/>
    <n v="138.96600000000001"/>
    <n v="53.4"/>
    <n v="85.566000000000003"/>
    <n v="0.61573334484694098"/>
    <n v="2026"/>
    <s v="Q4"/>
    <n v="11"/>
    <x v="10"/>
  </r>
  <r>
    <n v="2221"/>
    <d v="2026-11-17T00:00:00"/>
    <n v="2026"/>
    <x v="3"/>
    <n v="11"/>
    <s v="Nov"/>
    <x v="1"/>
    <x v="12"/>
    <x v="3"/>
    <s v="Returning"/>
    <x v="0"/>
    <s v="Compact Repair Kit"/>
    <n v="1"/>
    <n v="39.81"/>
    <n v="0.05"/>
    <n v="16.25"/>
    <n v="37.819499999999998"/>
    <n v="16.25"/>
    <n v="21.569499999999998"/>
    <n v="0.57032747656632155"/>
    <n v="2026"/>
    <s v="Q4"/>
    <n v="11"/>
    <x v="10"/>
  </r>
  <r>
    <n v="3836"/>
    <d v="2026-11-17T00:00:00"/>
    <n v="2026"/>
    <x v="3"/>
    <n v="11"/>
    <s v="Nov"/>
    <x v="3"/>
    <x v="4"/>
    <x v="2"/>
    <s v="Returning"/>
    <x v="1"/>
    <s v="Hiking Daypack 20L"/>
    <n v="1"/>
    <n v="91.43"/>
    <n v="0.1"/>
    <n v="45.06"/>
    <n v="82.287000000000006"/>
    <n v="45.06"/>
    <n v="37.227000000000004"/>
    <n v="0.45240438951474715"/>
    <n v="2026"/>
    <s v="Q4"/>
    <n v="11"/>
    <x v="10"/>
  </r>
  <r>
    <n v="4437"/>
    <d v="2026-11-17T00:00:00"/>
    <n v="2026"/>
    <x v="3"/>
    <n v="11"/>
    <s v="Nov"/>
    <x v="2"/>
    <x v="2"/>
    <x v="0"/>
    <s v="Returning"/>
    <x v="4"/>
    <s v="Weighted Vest"/>
    <n v="1"/>
    <n v="122.64"/>
    <n v="0"/>
    <n v="68.58"/>
    <n v="122.64"/>
    <n v="68.58"/>
    <n v="54.06"/>
    <n v="0.44080234833659493"/>
    <n v="2026"/>
    <s v="Q4"/>
    <n v="11"/>
    <x v="10"/>
  </r>
  <r>
    <n v="4735"/>
    <d v="2026-11-17T00:00:00"/>
    <n v="2026"/>
    <x v="3"/>
    <n v="11"/>
    <s v="Nov"/>
    <x v="1"/>
    <x v="12"/>
    <x v="0"/>
    <s v="Business"/>
    <x v="0"/>
    <s v="Commuter Helmet"/>
    <n v="1"/>
    <n v="80.959999999999994"/>
    <n v="0.1"/>
    <n v="43.86"/>
    <n v="72.86399999999999"/>
    <n v="43.86"/>
    <n v="29.003999999999991"/>
    <n v="0.39805665349143604"/>
    <n v="2026"/>
    <s v="Q4"/>
    <n v="11"/>
    <x v="10"/>
  </r>
  <r>
    <n v="554"/>
    <d v="2026-11-18T00:00:00"/>
    <n v="2026"/>
    <x v="3"/>
    <n v="11"/>
    <s v="Nov"/>
    <x v="2"/>
    <x v="5"/>
    <x v="3"/>
    <s v="Business"/>
    <x v="4"/>
    <s v="Recovery Roller"/>
    <n v="1"/>
    <n v="36.380000000000003"/>
    <n v="0.05"/>
    <n v="14.06"/>
    <n v="34.561"/>
    <n v="14.06"/>
    <n v="20.500999999999998"/>
    <n v="0.59318306761957118"/>
    <n v="2026"/>
    <s v="Q4"/>
    <n v="11"/>
    <x v="10"/>
  </r>
  <r>
    <n v="1205"/>
    <d v="2026-11-18T00:00:00"/>
    <n v="2026"/>
    <x v="3"/>
    <n v="11"/>
    <s v="Nov"/>
    <x v="3"/>
    <x v="13"/>
    <x v="0"/>
    <s v="Returning"/>
    <x v="0"/>
    <s v="Cycling Pack 12L"/>
    <n v="2"/>
    <n v="100.72"/>
    <n v="0.1"/>
    <n v="51.68"/>
    <n v="181.29599999999999"/>
    <n v="103.36"/>
    <n v="77.935999999999993"/>
    <n v="0.42988262289294854"/>
    <n v="2026"/>
    <s v="Q4"/>
    <n v="11"/>
    <x v="10"/>
  </r>
  <r>
    <n v="1979"/>
    <d v="2026-11-18T00:00:00"/>
    <n v="2026"/>
    <x v="3"/>
    <n v="11"/>
    <s v="Nov"/>
    <x v="1"/>
    <x v="11"/>
    <x v="2"/>
    <s v="Returning"/>
    <x v="3"/>
    <s v="Compact Sleeping Bag"/>
    <n v="3"/>
    <n v="120.29"/>
    <n v="0"/>
    <n v="62.04"/>
    <n v="360.87"/>
    <n v="186.12"/>
    <n v="174.75"/>
    <n v="0.48424640452240419"/>
    <n v="2026"/>
    <s v="Q4"/>
    <n v="11"/>
    <x v="10"/>
  </r>
  <r>
    <n v="2151"/>
    <d v="2026-11-18T00:00:00"/>
    <n v="2026"/>
    <x v="3"/>
    <n v="11"/>
    <s v="Nov"/>
    <x v="1"/>
    <x v="1"/>
    <x v="0"/>
    <s v="New"/>
    <x v="3"/>
    <s v="Compact Sleeping Bag"/>
    <n v="2"/>
    <n v="124.18"/>
    <n v="0.15"/>
    <n v="60.72"/>
    <n v="211.10599999999999"/>
    <n v="121.44"/>
    <n v="89.665999999999997"/>
    <n v="0.42474396748552862"/>
    <n v="2026"/>
    <s v="Q4"/>
    <n v="11"/>
    <x v="10"/>
  </r>
  <r>
    <n v="2730"/>
    <d v="2026-11-18T00:00:00"/>
    <n v="2026"/>
    <x v="3"/>
    <n v="11"/>
    <s v="Nov"/>
    <x v="0"/>
    <x v="0"/>
    <x v="0"/>
    <s v="Returning"/>
    <x v="1"/>
    <s v="Summit Backpack 45L"/>
    <n v="3"/>
    <n v="154.07"/>
    <n v="0.05"/>
    <n v="77.73"/>
    <n v="439.09949999999998"/>
    <n v="233.19"/>
    <n v="205.90949999999998"/>
    <n v="0.46893585622393102"/>
    <n v="2026"/>
    <s v="Q4"/>
    <n v="11"/>
    <x v="10"/>
  </r>
  <r>
    <n v="2779"/>
    <d v="2026-11-18T00:00:00"/>
    <n v="2026"/>
    <x v="3"/>
    <n v="11"/>
    <s v="Nov"/>
    <x v="0"/>
    <x v="15"/>
    <x v="1"/>
    <s v="Business"/>
    <x v="4"/>
    <s v="Weighted Vest"/>
    <n v="4"/>
    <n v="123.4"/>
    <n v="0.05"/>
    <n v="70.930000000000007"/>
    <n v="468.92"/>
    <n v="283.72000000000003"/>
    <n v="185.2"/>
    <n v="0.3949500980977565"/>
    <n v="2026"/>
    <s v="Q4"/>
    <n v="11"/>
    <x v="10"/>
  </r>
  <r>
    <n v="2853"/>
    <d v="2026-11-18T00:00:00"/>
    <n v="2026"/>
    <x v="3"/>
    <n v="11"/>
    <s v="Nov"/>
    <x v="2"/>
    <x v="3"/>
    <x v="0"/>
    <s v="New"/>
    <x v="0"/>
    <s v="Cycling Pack 12L"/>
    <n v="1"/>
    <n v="104.64"/>
    <n v="0"/>
    <n v="50.79"/>
    <n v="104.64"/>
    <n v="50.79"/>
    <n v="53.85"/>
    <n v="0.51462155963302758"/>
    <n v="2026"/>
    <s v="Q4"/>
    <n v="11"/>
    <x v="10"/>
  </r>
  <r>
    <n v="3825"/>
    <d v="2026-11-18T00:00:00"/>
    <n v="2026"/>
    <x v="3"/>
    <n v="11"/>
    <s v="Nov"/>
    <x v="3"/>
    <x v="8"/>
    <x v="0"/>
    <s v="New"/>
    <x v="2"/>
    <s v="Packing Cube Set"/>
    <n v="2"/>
    <n v="46.44"/>
    <n v="0.1"/>
    <n v="18.190000000000001"/>
    <n v="83.591999999999999"/>
    <n v="36.380000000000003"/>
    <n v="47.211999999999996"/>
    <n v="0.56479088908029473"/>
    <n v="2026"/>
    <s v="Q4"/>
    <n v="11"/>
    <x v="10"/>
  </r>
  <r>
    <n v="4808"/>
    <d v="2026-11-18T00:00:00"/>
    <n v="2026"/>
    <x v="3"/>
    <n v="11"/>
    <s v="Nov"/>
    <x v="2"/>
    <x v="16"/>
    <x v="0"/>
    <s v="New"/>
    <x v="3"/>
    <s v="Portable Camp Stove"/>
    <n v="2"/>
    <n v="81.67"/>
    <n v="0.05"/>
    <n v="40.43"/>
    <n v="155.173"/>
    <n v="80.86"/>
    <n v="74.313000000000002"/>
    <n v="0.4789041908063903"/>
    <n v="2026"/>
    <s v="Q4"/>
    <n v="11"/>
    <x v="10"/>
  </r>
  <r>
    <n v="5131"/>
    <d v="2026-11-18T00:00:00"/>
    <n v="2026"/>
    <x v="3"/>
    <n v="11"/>
    <s v="Nov"/>
    <x v="3"/>
    <x v="8"/>
    <x v="2"/>
    <s v="New"/>
    <x v="1"/>
    <s v="Trekking Poles"/>
    <n v="3"/>
    <n v="70.599999999999994"/>
    <n v="0.05"/>
    <n v="32.68"/>
    <n v="201.20999999999998"/>
    <n v="98.039999999999992"/>
    <n v="103.16999999999999"/>
    <n v="0.5127478753541076"/>
    <n v="2026"/>
    <s v="Q4"/>
    <n v="11"/>
    <x v="10"/>
  </r>
  <r>
    <n v="1502"/>
    <d v="2026-11-19T00:00:00"/>
    <n v="2026"/>
    <x v="3"/>
    <n v="11"/>
    <s v="Nov"/>
    <x v="3"/>
    <x v="7"/>
    <x v="3"/>
    <s v="New"/>
    <x v="4"/>
    <s v="Recovery Roller"/>
    <n v="1"/>
    <n v="35.770000000000003"/>
    <n v="0.15"/>
    <n v="13.69"/>
    <n v="30.404500000000002"/>
    <n v="13.69"/>
    <n v="16.714500000000001"/>
    <n v="0.54973770330049831"/>
    <n v="2026"/>
    <s v="Q4"/>
    <n v="11"/>
    <x v="10"/>
  </r>
  <r>
    <n v="2470"/>
    <d v="2026-11-19T00:00:00"/>
    <n v="2026"/>
    <x v="3"/>
    <n v="11"/>
    <s v="Nov"/>
    <x v="1"/>
    <x v="6"/>
    <x v="2"/>
    <s v="Business"/>
    <x v="1"/>
    <s v="Hiking Daypack 20L"/>
    <n v="1"/>
    <n v="92.13"/>
    <n v="0.15"/>
    <n v="45.85"/>
    <n v="78.31049999999999"/>
    <n v="45.85"/>
    <n v="32.460499999999989"/>
    <n v="0.41451018701195874"/>
    <n v="2026"/>
    <s v="Q4"/>
    <n v="11"/>
    <x v="10"/>
  </r>
  <r>
    <n v="3452"/>
    <d v="2026-11-19T00:00:00"/>
    <n v="2026"/>
    <x v="3"/>
    <n v="11"/>
    <s v="Nov"/>
    <x v="1"/>
    <x v="12"/>
    <x v="0"/>
    <s v="Returning"/>
    <x v="1"/>
    <s v="Summit Backpack 45L"/>
    <n v="5"/>
    <n v="151.09"/>
    <n v="0.05"/>
    <n v="79.33"/>
    <n v="717.67750000000001"/>
    <n v="396.65"/>
    <n v="321.02750000000003"/>
    <n v="0.44731442744129507"/>
    <n v="2026"/>
    <s v="Q4"/>
    <n v="11"/>
    <x v="10"/>
  </r>
  <r>
    <n v="4207"/>
    <d v="2026-11-19T00:00:00"/>
    <n v="2026"/>
    <x v="3"/>
    <n v="11"/>
    <s v="Nov"/>
    <x v="1"/>
    <x v="12"/>
    <x v="0"/>
    <s v="New"/>
    <x v="0"/>
    <s v="Cycling Pack 12L"/>
    <n v="2"/>
    <n v="103.99"/>
    <n v="0"/>
    <n v="50.36"/>
    <n v="207.98"/>
    <n v="100.72"/>
    <n v="107.25999999999999"/>
    <n v="0.51572266564092695"/>
    <n v="2026"/>
    <s v="Q4"/>
    <n v="11"/>
    <x v="10"/>
  </r>
  <r>
    <n v="695"/>
    <d v="2026-11-20T00:00:00"/>
    <n v="2026"/>
    <x v="3"/>
    <n v="11"/>
    <s v="Nov"/>
    <x v="2"/>
    <x v="3"/>
    <x v="0"/>
    <s v="Returning"/>
    <x v="2"/>
    <s v="Insulated Bottle"/>
    <n v="1"/>
    <n v="36.909999999999997"/>
    <n v="0.1"/>
    <n v="13.43"/>
    <n v="33.219000000000001"/>
    <n v="13.43"/>
    <n v="19.789000000000001"/>
    <n v="0.59571329660736327"/>
    <n v="2026"/>
    <s v="Q4"/>
    <n v="11"/>
    <x v="10"/>
  </r>
  <r>
    <n v="1127"/>
    <d v="2026-11-20T00:00:00"/>
    <n v="2026"/>
    <x v="3"/>
    <n v="11"/>
    <s v="Nov"/>
    <x v="0"/>
    <x v="0"/>
    <x v="3"/>
    <s v="New"/>
    <x v="0"/>
    <s v="Commuter Helmet"/>
    <n v="2"/>
    <n v="81.02"/>
    <n v="0"/>
    <n v="43.22"/>
    <n v="162.04"/>
    <n v="86.44"/>
    <n v="75.599999999999994"/>
    <n v="0.46655146877314241"/>
    <n v="2026"/>
    <s v="Q4"/>
    <n v="11"/>
    <x v="10"/>
  </r>
  <r>
    <n v="1174"/>
    <d v="2026-11-20T00:00:00"/>
    <n v="2026"/>
    <x v="3"/>
    <n v="11"/>
    <s v="Nov"/>
    <x v="0"/>
    <x v="0"/>
    <x v="3"/>
    <s v="New"/>
    <x v="2"/>
    <s v="Travel Backpack 35L"/>
    <n v="3"/>
    <n v="164.36"/>
    <n v="0.05"/>
    <n v="88.7"/>
    <n v="468.42600000000004"/>
    <n v="266.10000000000002"/>
    <n v="202.32600000000002"/>
    <n v="0.43192734818306416"/>
    <n v="2026"/>
    <s v="Q4"/>
    <n v="11"/>
    <x v="10"/>
  </r>
  <r>
    <n v="3968"/>
    <d v="2026-11-20T00:00:00"/>
    <n v="2026"/>
    <x v="3"/>
    <n v="11"/>
    <s v="Nov"/>
    <x v="1"/>
    <x v="11"/>
    <x v="1"/>
    <s v="Business"/>
    <x v="4"/>
    <s v="Training Mat"/>
    <n v="5"/>
    <n v="51.36"/>
    <n v="0.1"/>
    <n v="22.45"/>
    <n v="231.12"/>
    <n v="112.25"/>
    <n v="118.87"/>
    <n v="0.51432156455520939"/>
    <n v="2026"/>
    <s v="Q4"/>
    <n v="11"/>
    <x v="10"/>
  </r>
  <r>
    <n v="4049"/>
    <d v="2026-11-20T00:00:00"/>
    <n v="2026"/>
    <x v="3"/>
    <n v="11"/>
    <s v="Nov"/>
    <x v="2"/>
    <x v="16"/>
    <x v="3"/>
    <s v="Returning"/>
    <x v="2"/>
    <s v="Insulated Bottle"/>
    <n v="1"/>
    <n v="36.590000000000003"/>
    <n v="0"/>
    <n v="13.73"/>
    <n v="36.590000000000003"/>
    <n v="13.73"/>
    <n v="22.860000000000003"/>
    <n v="0.62476086362394101"/>
    <n v="2026"/>
    <s v="Q4"/>
    <n v="11"/>
    <x v="10"/>
  </r>
  <r>
    <n v="3"/>
    <d v="2026-11-21T00:00:00"/>
    <n v="2026"/>
    <x v="3"/>
    <n v="11"/>
    <s v="Nov"/>
    <x v="3"/>
    <x v="7"/>
    <x v="2"/>
    <s v="Returning"/>
    <x v="3"/>
    <s v="Compact Sleeping Bag"/>
    <n v="5"/>
    <n v="122.33"/>
    <n v="0.15"/>
    <n v="58.98"/>
    <n v="519.90249999999992"/>
    <n v="294.89999999999998"/>
    <n v="225.00249999999994"/>
    <n v="0.43277826130861069"/>
    <n v="2026"/>
    <s v="Q4"/>
    <n v="11"/>
    <x v="10"/>
  </r>
  <r>
    <n v="1603"/>
    <d v="2026-11-21T00:00:00"/>
    <n v="2026"/>
    <x v="3"/>
    <n v="11"/>
    <s v="Nov"/>
    <x v="3"/>
    <x v="8"/>
    <x v="0"/>
    <s v="Returning"/>
    <x v="3"/>
    <s v="Portable Camp Stove"/>
    <n v="1"/>
    <n v="83.49"/>
    <n v="0.05"/>
    <n v="39.659999999999997"/>
    <n v="79.315499999999986"/>
    <n v="39.659999999999997"/>
    <n v="39.655499999999989"/>
    <n v="0.49997163227868446"/>
    <n v="2026"/>
    <s v="Q4"/>
    <n v="11"/>
    <x v="10"/>
  </r>
  <r>
    <n v="2073"/>
    <d v="2026-11-21T00:00:00"/>
    <n v="2026"/>
    <x v="3"/>
    <n v="11"/>
    <s v="Nov"/>
    <x v="1"/>
    <x v="12"/>
    <x v="0"/>
    <s v="New"/>
    <x v="0"/>
    <s v="Trail Bike Light"/>
    <n v="2"/>
    <n v="51.48"/>
    <n v="0.1"/>
    <n v="22.51"/>
    <n v="92.664000000000001"/>
    <n v="45.02"/>
    <n v="47.643999999999998"/>
    <n v="0.51415868082534744"/>
    <n v="2026"/>
    <s v="Q4"/>
    <n v="11"/>
    <x v="10"/>
  </r>
  <r>
    <n v="2487"/>
    <d v="2026-11-21T00:00:00"/>
    <n v="2026"/>
    <x v="3"/>
    <n v="11"/>
    <s v="Nov"/>
    <x v="2"/>
    <x v="2"/>
    <x v="3"/>
    <s v="New"/>
    <x v="3"/>
    <s v="Compact Sleeping Bag"/>
    <n v="1"/>
    <n v="123.43"/>
    <n v="0.15"/>
    <n v="60.8"/>
    <n v="104.91550000000001"/>
    <n v="60.8"/>
    <n v="44.115500000000011"/>
    <n v="0.42048601017008935"/>
    <n v="2026"/>
    <s v="Q4"/>
    <n v="11"/>
    <x v="10"/>
  </r>
  <r>
    <n v="3407"/>
    <d v="2026-11-21T00:00:00"/>
    <n v="2026"/>
    <x v="3"/>
    <n v="11"/>
    <s v="Nov"/>
    <x v="3"/>
    <x v="7"/>
    <x v="0"/>
    <s v="New"/>
    <x v="2"/>
    <s v="Travel Backpack 35L"/>
    <n v="1"/>
    <n v="164.85"/>
    <n v="0.1"/>
    <n v="89.4"/>
    <n v="148.36500000000001"/>
    <n v="89.4"/>
    <n v="58.965000000000003"/>
    <n v="0.39743200889697705"/>
    <n v="2026"/>
    <s v="Q4"/>
    <n v="11"/>
    <x v="10"/>
  </r>
  <r>
    <n v="4052"/>
    <d v="2026-11-21T00:00:00"/>
    <n v="2026"/>
    <x v="3"/>
    <n v="11"/>
    <s v="Nov"/>
    <x v="0"/>
    <x v="0"/>
    <x v="0"/>
    <s v="New"/>
    <x v="2"/>
    <s v="Packing Cube Set"/>
    <n v="1"/>
    <n v="46.82"/>
    <n v="0.2"/>
    <n v="18.27"/>
    <n v="37.456000000000003"/>
    <n v="18.27"/>
    <n v="19.186000000000003"/>
    <n v="0.51222768047842804"/>
    <n v="2026"/>
    <s v="Q4"/>
    <n v="11"/>
    <x v="10"/>
  </r>
  <r>
    <n v="119"/>
    <d v="2026-11-22T00:00:00"/>
    <n v="2026"/>
    <x v="3"/>
    <n v="11"/>
    <s v="Nov"/>
    <x v="0"/>
    <x v="9"/>
    <x v="0"/>
    <s v="New"/>
    <x v="4"/>
    <s v="Resistance Band Set"/>
    <n v="1"/>
    <n v="41.16"/>
    <n v="0.1"/>
    <n v="14.82"/>
    <n v="37.043999999999997"/>
    <n v="14.82"/>
    <n v="22.223999999999997"/>
    <n v="0.59993521218011014"/>
    <n v="2026"/>
    <s v="Q4"/>
    <n v="11"/>
    <x v="10"/>
  </r>
  <r>
    <n v="298"/>
    <d v="2026-11-22T00:00:00"/>
    <n v="2026"/>
    <x v="3"/>
    <n v="11"/>
    <s v="Nov"/>
    <x v="1"/>
    <x v="12"/>
    <x v="3"/>
    <s v="New"/>
    <x v="3"/>
    <s v="Trail Tent 2P"/>
    <n v="1"/>
    <n v="196.08"/>
    <n v="0.1"/>
    <n v="104.19"/>
    <n v="176.47200000000001"/>
    <n v="104.19"/>
    <n v="72.282000000000011"/>
    <n v="0.40959472324221408"/>
    <n v="2026"/>
    <s v="Q4"/>
    <n v="11"/>
    <x v="10"/>
  </r>
  <r>
    <n v="419"/>
    <d v="2026-11-22T00:00:00"/>
    <n v="2026"/>
    <x v="3"/>
    <n v="11"/>
    <s v="Nov"/>
    <x v="3"/>
    <x v="8"/>
    <x v="2"/>
    <s v="New"/>
    <x v="3"/>
    <s v="Trail Tent 2P"/>
    <n v="1"/>
    <n v="192.62"/>
    <n v="0.1"/>
    <n v="105.97"/>
    <n v="173.358"/>
    <n v="105.97"/>
    <n v="67.388000000000005"/>
    <n v="0.38872160500236508"/>
    <n v="2026"/>
    <s v="Q4"/>
    <n v="11"/>
    <x v="10"/>
  </r>
  <r>
    <n v="1181"/>
    <d v="2026-11-22T00:00:00"/>
    <n v="2026"/>
    <x v="3"/>
    <n v="11"/>
    <s v="Nov"/>
    <x v="1"/>
    <x v="12"/>
    <x v="3"/>
    <s v="New"/>
    <x v="0"/>
    <s v="Cycling Pack 12L"/>
    <n v="2"/>
    <n v="102.87"/>
    <n v="0.05"/>
    <n v="51.69"/>
    <n v="195.453"/>
    <n v="103.38"/>
    <n v="92.073000000000008"/>
    <n v="0.4710748875688785"/>
    <n v="2026"/>
    <s v="Q4"/>
    <n v="11"/>
    <x v="10"/>
  </r>
  <r>
    <n v="1924"/>
    <d v="2026-11-22T00:00:00"/>
    <n v="2026"/>
    <x v="3"/>
    <n v="11"/>
    <s v="Nov"/>
    <x v="0"/>
    <x v="15"/>
    <x v="0"/>
    <s v="New"/>
    <x v="0"/>
    <s v="Trail Bike Light"/>
    <n v="3"/>
    <n v="50.99"/>
    <n v="0.2"/>
    <n v="22.53"/>
    <n v="122.376"/>
    <n v="67.59"/>
    <n v="54.786000000000001"/>
    <n v="0.44768582074916652"/>
    <n v="2026"/>
    <s v="Q4"/>
    <n v="11"/>
    <x v="10"/>
  </r>
  <r>
    <n v="3829"/>
    <d v="2026-11-22T00:00:00"/>
    <n v="2026"/>
    <x v="3"/>
    <n v="11"/>
    <s v="Nov"/>
    <x v="1"/>
    <x v="12"/>
    <x v="2"/>
    <s v="New"/>
    <x v="0"/>
    <s v="Compact Repair Kit"/>
    <n v="1"/>
    <n v="39.94"/>
    <n v="0.1"/>
    <n v="16.89"/>
    <n v="35.945999999999998"/>
    <n v="16.89"/>
    <n v="19.055999999999997"/>
    <n v="0.53012852612251704"/>
    <n v="2026"/>
    <s v="Q4"/>
    <n v="11"/>
    <x v="10"/>
  </r>
  <r>
    <n v="5065"/>
    <d v="2026-11-22T00:00:00"/>
    <n v="2026"/>
    <x v="3"/>
    <n v="11"/>
    <s v="Nov"/>
    <x v="3"/>
    <x v="8"/>
    <x v="0"/>
    <s v="New"/>
    <x v="2"/>
    <s v="Travel Backpack 35L"/>
    <n v="2"/>
    <n v="166.15"/>
    <n v="0"/>
    <n v="86.42"/>
    <n v="332.3"/>
    <n v="172.84"/>
    <n v="159.46"/>
    <n v="0.47986758952753539"/>
    <n v="2026"/>
    <s v="Q4"/>
    <n v="11"/>
    <x v="10"/>
  </r>
  <r>
    <n v="5146"/>
    <d v="2026-11-22T00:00:00"/>
    <n v="2026"/>
    <x v="3"/>
    <n v="11"/>
    <s v="Nov"/>
    <x v="1"/>
    <x v="6"/>
    <x v="0"/>
    <s v="New"/>
    <x v="4"/>
    <s v="Recovery Roller"/>
    <n v="1"/>
    <n v="35.79"/>
    <n v="0.1"/>
    <n v="14.17"/>
    <n v="32.210999999999999"/>
    <n v="14.17"/>
    <n v="18.040999999999997"/>
    <n v="0.56008816863804278"/>
    <n v="2026"/>
    <s v="Q4"/>
    <n v="11"/>
    <x v="10"/>
  </r>
  <r>
    <n v="320"/>
    <d v="2026-11-23T00:00:00"/>
    <n v="2026"/>
    <x v="3"/>
    <n v="11"/>
    <s v="Nov"/>
    <x v="2"/>
    <x v="2"/>
    <x v="0"/>
    <s v="New"/>
    <x v="3"/>
    <s v="Trail Tent 2P"/>
    <n v="5"/>
    <n v="196.53"/>
    <n v="0.15"/>
    <n v="105.01"/>
    <n v="835.25249999999994"/>
    <n v="525.05000000000007"/>
    <n v="310.20249999999987"/>
    <n v="0.37138769414039452"/>
    <n v="2026"/>
    <s v="Q4"/>
    <n v="11"/>
    <x v="10"/>
  </r>
  <r>
    <n v="1250"/>
    <d v="2026-11-23T00:00:00"/>
    <n v="2026"/>
    <x v="3"/>
    <n v="11"/>
    <s v="Nov"/>
    <x v="1"/>
    <x v="12"/>
    <x v="0"/>
    <s v="New"/>
    <x v="2"/>
    <s v="Insulated Bottle"/>
    <n v="6"/>
    <n v="36.35"/>
    <n v="0"/>
    <n v="13.24"/>
    <n v="218.10000000000002"/>
    <n v="79.44"/>
    <n v="138.66000000000003"/>
    <n v="0.63576341127922975"/>
    <n v="2026"/>
    <s v="Q4"/>
    <n v="11"/>
    <x v="10"/>
  </r>
  <r>
    <n v="2584"/>
    <d v="2026-11-23T00:00:00"/>
    <n v="2026"/>
    <x v="3"/>
    <n v="11"/>
    <s v="Nov"/>
    <x v="1"/>
    <x v="6"/>
    <x v="1"/>
    <s v="Returning"/>
    <x v="3"/>
    <s v="Trail Tent 2P"/>
    <n v="15"/>
    <n v="192.23"/>
    <n v="0.15"/>
    <n v="106.34"/>
    <n v="2450.9324999999999"/>
    <n v="1595.1000000000001"/>
    <n v="855.83249999999975"/>
    <n v="0.34918648310387979"/>
    <n v="2026"/>
    <s v="Q4"/>
    <n v="11"/>
    <x v="10"/>
  </r>
  <r>
    <n v="2717"/>
    <d v="2026-11-23T00:00:00"/>
    <n v="2026"/>
    <x v="3"/>
    <n v="11"/>
    <s v="Nov"/>
    <x v="1"/>
    <x v="12"/>
    <x v="0"/>
    <s v="New"/>
    <x v="2"/>
    <s v="Travel Backpack 35L"/>
    <n v="2"/>
    <n v="167.9"/>
    <n v="0.15"/>
    <n v="89.55"/>
    <n v="285.43"/>
    <n v="179.1"/>
    <n v="106.33000000000001"/>
    <n v="0.37252566303471957"/>
    <n v="2026"/>
    <s v="Q4"/>
    <n v="11"/>
    <x v="10"/>
  </r>
  <r>
    <n v="2737"/>
    <d v="2026-11-23T00:00:00"/>
    <n v="2026"/>
    <x v="3"/>
    <n v="11"/>
    <s v="Nov"/>
    <x v="1"/>
    <x v="6"/>
    <x v="0"/>
    <s v="Business"/>
    <x v="3"/>
    <s v="Portable Camp Stove"/>
    <n v="2"/>
    <n v="80.709999999999994"/>
    <n v="0.1"/>
    <n v="39.33"/>
    <n v="145.27799999999999"/>
    <n v="78.66"/>
    <n v="66.617999999999995"/>
    <n v="0.45855532152149669"/>
    <n v="2026"/>
    <s v="Q4"/>
    <n v="11"/>
    <x v="10"/>
  </r>
  <r>
    <n v="3021"/>
    <d v="2026-11-23T00:00:00"/>
    <n v="2026"/>
    <x v="3"/>
    <n v="11"/>
    <s v="Nov"/>
    <x v="0"/>
    <x v="15"/>
    <x v="0"/>
    <s v="Business"/>
    <x v="1"/>
    <s v="Trekking Poles"/>
    <n v="1"/>
    <n v="71.66"/>
    <n v="0.2"/>
    <n v="31.83"/>
    <n v="57.328000000000003"/>
    <n v="31.83"/>
    <n v="25.498000000000005"/>
    <n v="0.44477393245883345"/>
    <n v="2026"/>
    <s v="Q4"/>
    <n v="11"/>
    <x v="10"/>
  </r>
  <r>
    <n v="5199"/>
    <d v="2026-11-23T00:00:00"/>
    <n v="2026"/>
    <x v="3"/>
    <n v="11"/>
    <s v="Nov"/>
    <x v="2"/>
    <x v="3"/>
    <x v="0"/>
    <s v="Returning"/>
    <x v="3"/>
    <s v="Compact Sleeping Bag"/>
    <n v="5"/>
    <n v="125.23"/>
    <n v="0.05"/>
    <n v="59.84"/>
    <n v="594.84249999999997"/>
    <n v="299.20000000000005"/>
    <n v="295.64249999999993"/>
    <n v="0.49700971265503041"/>
    <n v="2026"/>
    <s v="Q4"/>
    <n v="11"/>
    <x v="10"/>
  </r>
  <r>
    <n v="1202"/>
    <d v="2026-11-24T00:00:00"/>
    <n v="2026"/>
    <x v="3"/>
    <n v="11"/>
    <s v="Nov"/>
    <x v="0"/>
    <x v="15"/>
    <x v="3"/>
    <s v="Returning"/>
    <x v="1"/>
    <s v="Hiking Daypack 20L"/>
    <n v="2"/>
    <n v="91.33"/>
    <n v="0.15"/>
    <n v="45.45"/>
    <n v="155.261"/>
    <n v="90.9"/>
    <n v="64.36099999999999"/>
    <n v="0.41453423589954974"/>
    <n v="2026"/>
    <s v="Q4"/>
    <n v="11"/>
    <x v="10"/>
  </r>
  <r>
    <n v="1365"/>
    <d v="2026-11-24T00:00:00"/>
    <n v="2026"/>
    <x v="3"/>
    <n v="11"/>
    <s v="Nov"/>
    <x v="0"/>
    <x v="0"/>
    <x v="3"/>
    <s v="New"/>
    <x v="1"/>
    <s v="Summit Backpack 45L"/>
    <n v="4"/>
    <n v="155.91"/>
    <n v="0"/>
    <n v="79.91"/>
    <n v="623.64"/>
    <n v="319.64"/>
    <n v="304"/>
    <n v="0.48746071451478418"/>
    <n v="2026"/>
    <s v="Q4"/>
    <n v="11"/>
    <x v="10"/>
  </r>
  <r>
    <n v="2575"/>
    <d v="2026-11-24T00:00:00"/>
    <n v="2026"/>
    <x v="3"/>
    <n v="11"/>
    <s v="Nov"/>
    <x v="2"/>
    <x v="10"/>
    <x v="2"/>
    <s v="Returning"/>
    <x v="4"/>
    <s v="Resistance Band Set"/>
    <n v="1"/>
    <n v="39.42"/>
    <n v="0"/>
    <n v="14.63"/>
    <n v="39.42"/>
    <n v="14.63"/>
    <n v="24.79"/>
    <n v="0.62886859462201927"/>
    <n v="2026"/>
    <s v="Q4"/>
    <n v="11"/>
    <x v="10"/>
  </r>
  <r>
    <n v="2673"/>
    <d v="2026-11-24T00:00:00"/>
    <n v="2026"/>
    <x v="3"/>
    <n v="11"/>
    <s v="Nov"/>
    <x v="2"/>
    <x v="2"/>
    <x v="0"/>
    <s v="Returning"/>
    <x v="0"/>
    <s v="Trail Bike Light"/>
    <n v="2"/>
    <n v="51.56"/>
    <n v="0.05"/>
    <n v="22.7"/>
    <n v="97.963999999999999"/>
    <n v="45.4"/>
    <n v="52.564"/>
    <n v="0.5365644522477645"/>
    <n v="2026"/>
    <s v="Q4"/>
    <n v="11"/>
    <x v="10"/>
  </r>
  <r>
    <n v="4145"/>
    <d v="2026-11-24T00:00:00"/>
    <n v="2026"/>
    <x v="3"/>
    <n v="11"/>
    <s v="Nov"/>
    <x v="0"/>
    <x v="0"/>
    <x v="0"/>
    <s v="Returning"/>
    <x v="3"/>
    <s v="Compact Sleeping Bag"/>
    <n v="1"/>
    <n v="120.49"/>
    <n v="0.15"/>
    <n v="61.22"/>
    <n v="102.4165"/>
    <n v="61.22"/>
    <n v="41.1965"/>
    <n v="0.40224475548373556"/>
    <n v="2026"/>
    <s v="Q4"/>
    <n v="11"/>
    <x v="10"/>
  </r>
  <r>
    <n v="4610"/>
    <d v="2026-11-24T00:00:00"/>
    <n v="2026"/>
    <x v="3"/>
    <n v="11"/>
    <s v="Nov"/>
    <x v="2"/>
    <x v="16"/>
    <x v="2"/>
    <s v="Returning"/>
    <x v="1"/>
    <s v="Summit Backpack 45L"/>
    <n v="2"/>
    <n v="153.96"/>
    <n v="0"/>
    <n v="79.33"/>
    <n v="307.92"/>
    <n v="158.66"/>
    <n v="149.26000000000002"/>
    <n v="0.48473629514159527"/>
    <n v="2026"/>
    <s v="Q4"/>
    <n v="11"/>
    <x v="10"/>
  </r>
  <r>
    <n v="4721"/>
    <d v="2026-11-24T00:00:00"/>
    <n v="2026"/>
    <x v="3"/>
    <n v="11"/>
    <s v="Nov"/>
    <x v="2"/>
    <x v="16"/>
    <x v="2"/>
    <s v="New"/>
    <x v="0"/>
    <s v="Compact Repair Kit"/>
    <n v="1"/>
    <n v="39.85"/>
    <n v="0"/>
    <n v="16.3"/>
    <n v="39.85"/>
    <n v="16.3"/>
    <n v="23.55"/>
    <n v="0.59096612296110418"/>
    <n v="2026"/>
    <s v="Q4"/>
    <n v="11"/>
    <x v="10"/>
  </r>
  <r>
    <n v="324"/>
    <d v="2026-11-25T00:00:00"/>
    <n v="2026"/>
    <x v="3"/>
    <n v="11"/>
    <s v="Nov"/>
    <x v="3"/>
    <x v="13"/>
    <x v="3"/>
    <s v="Returning"/>
    <x v="0"/>
    <s v="Cycling Pack 12L"/>
    <n v="2"/>
    <n v="103.88"/>
    <n v="0.15"/>
    <n v="49.26"/>
    <n v="176.59599999999998"/>
    <n v="98.52"/>
    <n v="78.075999999999979"/>
    <n v="0.44211646922920106"/>
    <n v="2026"/>
    <s v="Q4"/>
    <n v="11"/>
    <x v="10"/>
  </r>
  <r>
    <n v="559"/>
    <d v="2026-11-25T00:00:00"/>
    <n v="2026"/>
    <x v="3"/>
    <n v="11"/>
    <s v="Nov"/>
    <x v="3"/>
    <x v="7"/>
    <x v="0"/>
    <s v="Returning"/>
    <x v="2"/>
    <s v="Carry-On Duffel"/>
    <n v="2"/>
    <n v="134.19"/>
    <n v="0.1"/>
    <n v="65.39"/>
    <n v="241.542"/>
    <n v="130.78"/>
    <n v="110.762"/>
    <n v="0.45856207202060095"/>
    <n v="2026"/>
    <s v="Q4"/>
    <n v="11"/>
    <x v="10"/>
  </r>
  <r>
    <n v="1108"/>
    <d v="2026-11-25T00:00:00"/>
    <n v="2026"/>
    <x v="3"/>
    <n v="11"/>
    <s v="Nov"/>
    <x v="1"/>
    <x v="1"/>
    <x v="3"/>
    <s v="New"/>
    <x v="2"/>
    <s v="Insulated Bottle"/>
    <n v="1"/>
    <n v="37.06"/>
    <n v="0.1"/>
    <n v="13.18"/>
    <n v="33.354000000000006"/>
    <n v="13.18"/>
    <n v="20.174000000000007"/>
    <n v="0.6048449961024166"/>
    <n v="2026"/>
    <s v="Q4"/>
    <n v="11"/>
    <x v="10"/>
  </r>
  <r>
    <n v="1344"/>
    <d v="2026-11-25T00:00:00"/>
    <n v="2026"/>
    <x v="3"/>
    <n v="11"/>
    <s v="Nov"/>
    <x v="2"/>
    <x v="10"/>
    <x v="0"/>
    <s v="New"/>
    <x v="2"/>
    <s v="Carry-On Duffel"/>
    <n v="4"/>
    <n v="135.21"/>
    <n v="0.05"/>
    <n v="68.64"/>
    <n v="513.798"/>
    <n v="274.56"/>
    <n v="239.238"/>
    <n v="0.46562656919645462"/>
    <n v="2026"/>
    <s v="Q4"/>
    <n v="11"/>
    <x v="10"/>
  </r>
  <r>
    <n v="1922"/>
    <d v="2026-11-25T00:00:00"/>
    <n v="2026"/>
    <x v="3"/>
    <n v="11"/>
    <s v="Nov"/>
    <x v="0"/>
    <x v="9"/>
    <x v="3"/>
    <s v="Returning"/>
    <x v="1"/>
    <s v="Trail Boots"/>
    <n v="2"/>
    <n v="145.77000000000001"/>
    <n v="0.1"/>
    <n v="78.14"/>
    <n v="262.38600000000002"/>
    <n v="156.28"/>
    <n v="106.10600000000002"/>
    <n v="0.40438895367893107"/>
    <n v="2026"/>
    <s v="Q4"/>
    <n v="11"/>
    <x v="10"/>
  </r>
  <r>
    <n v="2343"/>
    <d v="2026-11-25T00:00:00"/>
    <n v="2026"/>
    <x v="3"/>
    <n v="11"/>
    <s v="Nov"/>
    <x v="0"/>
    <x v="15"/>
    <x v="2"/>
    <s v="New"/>
    <x v="3"/>
    <s v="Compact Sleeping Bag"/>
    <n v="1"/>
    <n v="121.53"/>
    <n v="0.15"/>
    <n v="62.14"/>
    <n v="103.3005"/>
    <n v="62.14"/>
    <n v="41.160499999999999"/>
    <n v="0.39845402490791426"/>
    <n v="2026"/>
    <s v="Q4"/>
    <n v="11"/>
    <x v="10"/>
  </r>
  <r>
    <n v="2466"/>
    <d v="2026-11-25T00:00:00"/>
    <n v="2026"/>
    <x v="3"/>
    <n v="11"/>
    <s v="Nov"/>
    <x v="2"/>
    <x v="2"/>
    <x v="0"/>
    <s v="Business"/>
    <x v="0"/>
    <s v="Compact Repair Kit"/>
    <n v="2"/>
    <n v="40.51"/>
    <n v="0.05"/>
    <n v="16.45"/>
    <n v="76.968999999999994"/>
    <n v="32.9"/>
    <n v="44.068999999999996"/>
    <n v="0.5725551845548208"/>
    <n v="2026"/>
    <s v="Q4"/>
    <n v="11"/>
    <x v="10"/>
  </r>
  <r>
    <n v="2647"/>
    <d v="2026-11-25T00:00:00"/>
    <n v="2026"/>
    <x v="3"/>
    <n v="11"/>
    <s v="Nov"/>
    <x v="2"/>
    <x v="5"/>
    <x v="0"/>
    <s v="New"/>
    <x v="1"/>
    <s v="Trekking Poles"/>
    <n v="1"/>
    <n v="70.099999999999994"/>
    <n v="0.15"/>
    <n v="32.28"/>
    <n v="59.584999999999994"/>
    <n v="32.28"/>
    <n v="27.304999999999993"/>
    <n v="0.45825291600234952"/>
    <n v="2026"/>
    <s v="Q4"/>
    <n v="11"/>
    <x v="10"/>
  </r>
  <r>
    <n v="2958"/>
    <d v="2026-11-25T00:00:00"/>
    <n v="2026"/>
    <x v="3"/>
    <n v="11"/>
    <s v="Nov"/>
    <x v="1"/>
    <x v="12"/>
    <x v="3"/>
    <s v="New"/>
    <x v="1"/>
    <s v="Trail Boots"/>
    <n v="1"/>
    <n v="144.25"/>
    <n v="0.1"/>
    <n v="79.55"/>
    <n v="129.82500000000002"/>
    <n v="79.55"/>
    <n v="50.27500000000002"/>
    <n v="0.38725207009435791"/>
    <n v="2026"/>
    <s v="Q4"/>
    <n v="11"/>
    <x v="10"/>
  </r>
  <r>
    <n v="3527"/>
    <d v="2026-11-25T00:00:00"/>
    <n v="2026"/>
    <x v="3"/>
    <n v="11"/>
    <s v="Nov"/>
    <x v="1"/>
    <x v="6"/>
    <x v="3"/>
    <s v="Returning"/>
    <x v="1"/>
    <s v="Trail Boots"/>
    <n v="4"/>
    <n v="146.19"/>
    <n v="0.1"/>
    <n v="79.569999999999993"/>
    <n v="526.28399999999999"/>
    <n v="318.27999999999997"/>
    <n v="208.00400000000002"/>
    <n v="0.39523147198090769"/>
    <n v="2026"/>
    <s v="Q4"/>
    <n v="11"/>
    <x v="10"/>
  </r>
  <r>
    <n v="3729"/>
    <d v="2026-11-25T00:00:00"/>
    <n v="2026"/>
    <x v="3"/>
    <n v="11"/>
    <s v="Nov"/>
    <x v="0"/>
    <x v="9"/>
    <x v="0"/>
    <s v="New"/>
    <x v="3"/>
    <s v="Portable Camp Stove"/>
    <n v="1"/>
    <n v="81.89"/>
    <n v="0.05"/>
    <n v="38.33"/>
    <n v="77.79549999999999"/>
    <n v="38.33"/>
    <n v="39.465499999999992"/>
    <n v="0.50729797996028048"/>
    <n v="2026"/>
    <s v="Q4"/>
    <n v="11"/>
    <x v="10"/>
  </r>
  <r>
    <n v="4961"/>
    <d v="2026-11-25T00:00:00"/>
    <n v="2026"/>
    <x v="3"/>
    <n v="11"/>
    <s v="Nov"/>
    <x v="2"/>
    <x v="2"/>
    <x v="2"/>
    <s v="New"/>
    <x v="3"/>
    <s v="Trail Tent 2P"/>
    <n v="2"/>
    <n v="194.78"/>
    <n v="0.15"/>
    <n v="102.51"/>
    <n v="331.12599999999998"/>
    <n v="205.02"/>
    <n v="126.10599999999997"/>
    <n v="0.38083992196324051"/>
    <n v="2026"/>
    <s v="Q4"/>
    <n v="11"/>
    <x v="10"/>
  </r>
  <r>
    <n v="5034"/>
    <d v="2026-11-25T00:00:00"/>
    <n v="2026"/>
    <x v="3"/>
    <n v="11"/>
    <s v="Nov"/>
    <x v="1"/>
    <x v="14"/>
    <x v="0"/>
    <s v="Returning"/>
    <x v="1"/>
    <s v="Trail Boots"/>
    <n v="1"/>
    <n v="141.63"/>
    <n v="0.05"/>
    <n v="77.17"/>
    <n v="134.54849999999999"/>
    <n v="77.17"/>
    <n v="57.378499999999988"/>
    <n v="0.42645217152179321"/>
    <n v="2026"/>
    <s v="Q4"/>
    <n v="11"/>
    <x v="10"/>
  </r>
  <r>
    <n v="343"/>
    <d v="2026-11-26T00:00:00"/>
    <n v="2026"/>
    <x v="3"/>
    <n v="11"/>
    <s v="Nov"/>
    <x v="2"/>
    <x v="16"/>
    <x v="0"/>
    <s v="Returning"/>
    <x v="0"/>
    <s v="Compact Repair Kit"/>
    <n v="1"/>
    <n v="40.86"/>
    <n v="0.05"/>
    <n v="17.14"/>
    <n v="38.817"/>
    <n v="17.14"/>
    <n v="21.677"/>
    <n v="0.55844088930107938"/>
    <n v="2026"/>
    <s v="Q4"/>
    <n v="11"/>
    <x v="10"/>
  </r>
  <r>
    <n v="405"/>
    <d v="2026-11-26T00:00:00"/>
    <n v="2026"/>
    <x v="3"/>
    <n v="11"/>
    <s v="Nov"/>
    <x v="3"/>
    <x v="8"/>
    <x v="0"/>
    <s v="New"/>
    <x v="1"/>
    <s v="Trail Boots"/>
    <n v="1"/>
    <n v="141.61000000000001"/>
    <n v="0.05"/>
    <n v="77.7"/>
    <n v="134.52950000000001"/>
    <n v="77.7"/>
    <n v="56.82950000000001"/>
    <n v="0.42243151130421214"/>
    <n v="2026"/>
    <s v="Q4"/>
    <n v="11"/>
    <x v="10"/>
  </r>
  <r>
    <n v="485"/>
    <d v="2026-11-26T00:00:00"/>
    <n v="2026"/>
    <x v="3"/>
    <n v="11"/>
    <s v="Nov"/>
    <x v="3"/>
    <x v="7"/>
    <x v="0"/>
    <s v="New"/>
    <x v="3"/>
    <s v="Compact Sleeping Bag"/>
    <n v="2"/>
    <n v="122.15"/>
    <n v="0.1"/>
    <n v="61.15"/>
    <n v="219.87"/>
    <n v="122.3"/>
    <n v="97.570000000000007"/>
    <n v="0.44376222313185065"/>
    <n v="2026"/>
    <s v="Q4"/>
    <n v="11"/>
    <x v="10"/>
  </r>
  <r>
    <n v="807"/>
    <d v="2026-11-26T00:00:00"/>
    <n v="2026"/>
    <x v="3"/>
    <n v="11"/>
    <s v="Nov"/>
    <x v="2"/>
    <x v="5"/>
    <x v="2"/>
    <s v="Returning"/>
    <x v="2"/>
    <s v="Carry-On Duffel"/>
    <n v="5"/>
    <n v="130.24"/>
    <n v="0.1"/>
    <n v="66.75"/>
    <n v="586.08000000000004"/>
    <n v="333.75"/>
    <n v="252.33000000000004"/>
    <n v="0.43053849303849306"/>
    <n v="2026"/>
    <s v="Q4"/>
    <n v="11"/>
    <x v="10"/>
  </r>
  <r>
    <n v="1666"/>
    <d v="2026-11-26T00:00:00"/>
    <n v="2026"/>
    <x v="3"/>
    <n v="11"/>
    <s v="Nov"/>
    <x v="0"/>
    <x v="15"/>
    <x v="1"/>
    <s v="Returning"/>
    <x v="0"/>
    <s v="Trail Bike Light"/>
    <n v="3"/>
    <n v="50.18"/>
    <n v="0.1"/>
    <n v="23.12"/>
    <n v="135.48599999999999"/>
    <n v="69.36"/>
    <n v="66.125999999999991"/>
    <n v="0.4880651875470528"/>
    <n v="2026"/>
    <s v="Q4"/>
    <n v="11"/>
    <x v="10"/>
  </r>
  <r>
    <n v="3442"/>
    <d v="2026-11-26T00:00:00"/>
    <n v="2026"/>
    <x v="3"/>
    <n v="11"/>
    <s v="Nov"/>
    <x v="0"/>
    <x v="9"/>
    <x v="2"/>
    <s v="New"/>
    <x v="4"/>
    <s v="Training Mat"/>
    <n v="2"/>
    <n v="50.93"/>
    <n v="0.15"/>
    <n v="22.35"/>
    <n v="86.581000000000003"/>
    <n v="44.7"/>
    <n v="41.881"/>
    <n v="0.48372044674928677"/>
    <n v="2026"/>
    <s v="Q4"/>
    <n v="11"/>
    <x v="10"/>
  </r>
  <r>
    <n v="4177"/>
    <d v="2026-11-26T00:00:00"/>
    <n v="2026"/>
    <x v="3"/>
    <n v="11"/>
    <s v="Nov"/>
    <x v="2"/>
    <x v="10"/>
    <x v="0"/>
    <s v="Business"/>
    <x v="0"/>
    <s v="Trail Bike Light"/>
    <n v="1"/>
    <n v="49.6"/>
    <n v="0"/>
    <n v="22.62"/>
    <n v="49.6"/>
    <n v="22.62"/>
    <n v="26.98"/>
    <n v="0.5439516129032258"/>
    <n v="2026"/>
    <s v="Q4"/>
    <n v="11"/>
    <x v="10"/>
  </r>
  <r>
    <n v="4659"/>
    <d v="2026-11-26T00:00:00"/>
    <n v="2026"/>
    <x v="3"/>
    <n v="11"/>
    <s v="Nov"/>
    <x v="1"/>
    <x v="11"/>
    <x v="1"/>
    <s v="Business"/>
    <x v="3"/>
    <s v="Portable Camp Stove"/>
    <n v="3"/>
    <n v="83.3"/>
    <n v="0.15"/>
    <n v="38.74"/>
    <n v="212.41499999999996"/>
    <n v="116.22"/>
    <n v="96.194999999999965"/>
    <n v="0.45286349834051259"/>
    <n v="2026"/>
    <s v="Q4"/>
    <n v="11"/>
    <x v="10"/>
  </r>
  <r>
    <n v="4667"/>
    <d v="2026-11-26T00:00:00"/>
    <n v="2026"/>
    <x v="3"/>
    <n v="11"/>
    <s v="Nov"/>
    <x v="1"/>
    <x v="14"/>
    <x v="3"/>
    <s v="Business"/>
    <x v="2"/>
    <s v="Insulated Bottle"/>
    <n v="1"/>
    <n v="35.89"/>
    <n v="0.05"/>
    <n v="13.53"/>
    <n v="34.095500000000001"/>
    <n v="13.53"/>
    <n v="20.5655"/>
    <n v="0.60317343931017287"/>
    <n v="2026"/>
    <s v="Q4"/>
    <n v="11"/>
    <x v="10"/>
  </r>
  <r>
    <n v="197"/>
    <d v="2026-11-27T00:00:00"/>
    <n v="2026"/>
    <x v="3"/>
    <n v="11"/>
    <s v="Nov"/>
    <x v="3"/>
    <x v="4"/>
    <x v="2"/>
    <s v="New"/>
    <x v="3"/>
    <s v="Trail Tent 2P"/>
    <n v="1"/>
    <n v="195.32"/>
    <n v="0"/>
    <n v="103.21"/>
    <n v="195.32"/>
    <n v="103.21"/>
    <n v="92.11"/>
    <n v="0.47158509113250052"/>
    <n v="2026"/>
    <s v="Q4"/>
    <n v="11"/>
    <x v="10"/>
  </r>
  <r>
    <n v="361"/>
    <d v="2026-11-27T00:00:00"/>
    <n v="2026"/>
    <x v="3"/>
    <n v="11"/>
    <s v="Nov"/>
    <x v="1"/>
    <x v="6"/>
    <x v="0"/>
    <s v="Returning"/>
    <x v="2"/>
    <s v="Insulated Bottle"/>
    <n v="1"/>
    <n v="36.36"/>
    <n v="0.05"/>
    <n v="13.33"/>
    <n v="34.541999999999994"/>
    <n v="13.33"/>
    <n v="21.211999999999996"/>
    <n v="0.61409298824619307"/>
    <n v="2026"/>
    <s v="Q4"/>
    <n v="11"/>
    <x v="10"/>
  </r>
  <r>
    <n v="841"/>
    <d v="2026-11-27T00:00:00"/>
    <n v="2026"/>
    <x v="3"/>
    <n v="11"/>
    <s v="Nov"/>
    <x v="1"/>
    <x v="12"/>
    <x v="0"/>
    <s v="Returning"/>
    <x v="2"/>
    <s v="Insulated Bottle"/>
    <n v="2"/>
    <n v="35.85"/>
    <n v="0.05"/>
    <n v="13.69"/>
    <n v="68.114999999999995"/>
    <n v="27.38"/>
    <n v="40.734999999999999"/>
    <n v="0.59803273875064233"/>
    <n v="2026"/>
    <s v="Q4"/>
    <n v="11"/>
    <x v="10"/>
  </r>
  <r>
    <n v="903"/>
    <d v="2026-11-27T00:00:00"/>
    <n v="2026"/>
    <x v="3"/>
    <n v="11"/>
    <s v="Nov"/>
    <x v="3"/>
    <x v="8"/>
    <x v="0"/>
    <s v="New"/>
    <x v="2"/>
    <s v="Packing Cube Set"/>
    <n v="4"/>
    <n v="46.73"/>
    <n v="0"/>
    <n v="17.989999999999998"/>
    <n v="186.92"/>
    <n v="71.959999999999994"/>
    <n v="114.96"/>
    <n v="0.61502246950567085"/>
    <n v="2026"/>
    <s v="Q4"/>
    <n v="11"/>
    <x v="10"/>
  </r>
  <r>
    <n v="1278"/>
    <d v="2026-11-27T00:00:00"/>
    <n v="2026"/>
    <x v="3"/>
    <n v="11"/>
    <s v="Nov"/>
    <x v="3"/>
    <x v="13"/>
    <x v="2"/>
    <s v="Returning"/>
    <x v="1"/>
    <s v="Trail Boots"/>
    <n v="3"/>
    <n v="143.72"/>
    <n v="0.15"/>
    <n v="78.56"/>
    <n v="366.48599999999999"/>
    <n v="235.68"/>
    <n v="130.80599999999998"/>
    <n v="0.35691950033561987"/>
    <n v="2026"/>
    <s v="Q4"/>
    <n v="11"/>
    <x v="10"/>
  </r>
  <r>
    <n v="2091"/>
    <d v="2026-11-27T00:00:00"/>
    <n v="2026"/>
    <x v="3"/>
    <n v="11"/>
    <s v="Nov"/>
    <x v="1"/>
    <x v="12"/>
    <x v="3"/>
    <s v="New"/>
    <x v="4"/>
    <s v="Recovery Roller"/>
    <n v="1"/>
    <n v="35.590000000000003"/>
    <n v="0"/>
    <n v="13.57"/>
    <n v="35.590000000000003"/>
    <n v="13.57"/>
    <n v="22.020000000000003"/>
    <n v="0.61871312166338865"/>
    <n v="2026"/>
    <s v="Q4"/>
    <n v="11"/>
    <x v="10"/>
  </r>
  <r>
    <n v="3070"/>
    <d v="2026-11-27T00:00:00"/>
    <n v="2026"/>
    <x v="3"/>
    <n v="11"/>
    <s v="Nov"/>
    <x v="3"/>
    <x v="13"/>
    <x v="3"/>
    <s v="Returning"/>
    <x v="1"/>
    <s v="Trekking Poles"/>
    <n v="4"/>
    <n v="71.11"/>
    <n v="0.05"/>
    <n v="32.25"/>
    <n v="270.21799999999996"/>
    <n v="129"/>
    <n v="141.21799999999996"/>
    <n v="0.52260767232382732"/>
    <n v="2026"/>
    <s v="Q4"/>
    <n v="11"/>
    <x v="10"/>
  </r>
  <r>
    <n v="4007"/>
    <d v="2026-11-27T00:00:00"/>
    <n v="2026"/>
    <x v="3"/>
    <n v="11"/>
    <s v="Nov"/>
    <x v="0"/>
    <x v="9"/>
    <x v="3"/>
    <s v="Business"/>
    <x v="0"/>
    <s v="Trail Bike Light"/>
    <n v="5"/>
    <n v="51.04"/>
    <n v="0"/>
    <n v="22.69"/>
    <n v="255.2"/>
    <n v="113.45"/>
    <n v="141.75"/>
    <n v="0.55544670846394983"/>
    <n v="2026"/>
    <s v="Q4"/>
    <n v="11"/>
    <x v="10"/>
  </r>
  <r>
    <n v="4488"/>
    <d v="2026-11-27T00:00:00"/>
    <n v="2026"/>
    <x v="3"/>
    <n v="11"/>
    <s v="Nov"/>
    <x v="1"/>
    <x v="14"/>
    <x v="2"/>
    <s v="Returning"/>
    <x v="2"/>
    <s v="Travel Backpack 35L"/>
    <n v="3"/>
    <n v="161.66"/>
    <n v="0.05"/>
    <n v="88.3"/>
    <n v="460.73099999999999"/>
    <n v="264.89999999999998"/>
    <n v="195.83100000000002"/>
    <n v="0.42504411467863029"/>
    <n v="2026"/>
    <s v="Q4"/>
    <n v="11"/>
    <x v="10"/>
  </r>
  <r>
    <n v="5159"/>
    <d v="2026-11-27T00:00:00"/>
    <n v="2026"/>
    <x v="3"/>
    <n v="11"/>
    <s v="Nov"/>
    <x v="3"/>
    <x v="13"/>
    <x v="0"/>
    <s v="Business"/>
    <x v="3"/>
    <s v="Portable Camp Stove"/>
    <n v="2"/>
    <n v="80.400000000000006"/>
    <n v="0.15"/>
    <n v="38.869999999999997"/>
    <n v="136.68"/>
    <n v="77.739999999999995"/>
    <n v="58.940000000000012"/>
    <n v="0.43122622183201648"/>
    <n v="2026"/>
    <s v="Q4"/>
    <n v="11"/>
    <x v="10"/>
  </r>
  <r>
    <n v="669"/>
    <d v="2026-11-28T00:00:00"/>
    <n v="2026"/>
    <x v="3"/>
    <n v="11"/>
    <s v="Nov"/>
    <x v="2"/>
    <x v="3"/>
    <x v="0"/>
    <s v="Returning"/>
    <x v="4"/>
    <s v="Recovery Roller"/>
    <n v="3"/>
    <n v="36.81"/>
    <n v="0.05"/>
    <n v="13.82"/>
    <n v="104.9085"/>
    <n v="41.46"/>
    <n v="63.448500000000003"/>
    <n v="0.60479846723573405"/>
    <n v="2026"/>
    <s v="Q4"/>
    <n v="11"/>
    <x v="10"/>
  </r>
  <r>
    <n v="686"/>
    <d v="2026-11-28T00:00:00"/>
    <n v="2026"/>
    <x v="3"/>
    <n v="11"/>
    <s v="Nov"/>
    <x v="1"/>
    <x v="12"/>
    <x v="3"/>
    <s v="Returning"/>
    <x v="2"/>
    <s v="Carry-On Duffel"/>
    <n v="2"/>
    <n v="132.61000000000001"/>
    <n v="0.1"/>
    <n v="67.3"/>
    <n v="238.69800000000004"/>
    <n v="134.6"/>
    <n v="104.09800000000004"/>
    <n v="0.43610755012610086"/>
    <n v="2026"/>
    <s v="Q4"/>
    <n v="11"/>
    <x v="10"/>
  </r>
  <r>
    <n v="990"/>
    <d v="2026-11-28T00:00:00"/>
    <n v="2026"/>
    <x v="3"/>
    <n v="11"/>
    <s v="Nov"/>
    <x v="0"/>
    <x v="15"/>
    <x v="0"/>
    <s v="Returning"/>
    <x v="0"/>
    <s v="Compact Repair Kit"/>
    <n v="5"/>
    <n v="39.79"/>
    <n v="0.1"/>
    <n v="17.09"/>
    <n v="179.05500000000001"/>
    <n v="85.45"/>
    <n v="93.605000000000004"/>
    <n v="0.52277233252352628"/>
    <n v="2026"/>
    <s v="Q4"/>
    <n v="11"/>
    <x v="10"/>
  </r>
  <r>
    <n v="1134"/>
    <d v="2026-11-28T00:00:00"/>
    <n v="2026"/>
    <x v="3"/>
    <n v="11"/>
    <s v="Nov"/>
    <x v="3"/>
    <x v="4"/>
    <x v="0"/>
    <s v="Returning"/>
    <x v="2"/>
    <s v="Insulated Bottle"/>
    <n v="2"/>
    <n v="36.119999999999997"/>
    <n v="0.1"/>
    <n v="13.61"/>
    <n v="65.015999999999991"/>
    <n v="27.22"/>
    <n v="37.795999999999992"/>
    <n v="0.58133382551987201"/>
    <n v="2026"/>
    <s v="Q4"/>
    <n v="11"/>
    <x v="10"/>
  </r>
  <r>
    <n v="1770"/>
    <d v="2026-11-28T00:00:00"/>
    <n v="2026"/>
    <x v="3"/>
    <n v="11"/>
    <s v="Nov"/>
    <x v="3"/>
    <x v="7"/>
    <x v="2"/>
    <s v="Returning"/>
    <x v="1"/>
    <s v="Summit Backpack 45L"/>
    <n v="5"/>
    <n v="153.93"/>
    <n v="0.05"/>
    <n v="77.27"/>
    <n v="731.16750000000002"/>
    <n v="386.34999999999997"/>
    <n v="344.81750000000005"/>
    <n v="0.4715985051304934"/>
    <n v="2026"/>
    <s v="Q4"/>
    <n v="11"/>
    <x v="10"/>
  </r>
  <r>
    <n v="3396"/>
    <d v="2026-11-28T00:00:00"/>
    <n v="2026"/>
    <x v="3"/>
    <n v="11"/>
    <s v="Nov"/>
    <x v="2"/>
    <x v="3"/>
    <x v="2"/>
    <s v="New"/>
    <x v="4"/>
    <s v="Training Mat"/>
    <n v="3"/>
    <n v="50.67"/>
    <n v="0.05"/>
    <n v="22.25"/>
    <n v="144.40949999999998"/>
    <n v="66.75"/>
    <n v="77.65949999999998"/>
    <n v="0.53777279195620775"/>
    <n v="2026"/>
    <s v="Q4"/>
    <n v="11"/>
    <x v="10"/>
  </r>
  <r>
    <n v="4259"/>
    <d v="2026-11-28T00:00:00"/>
    <n v="2026"/>
    <x v="3"/>
    <n v="11"/>
    <s v="Nov"/>
    <x v="2"/>
    <x v="3"/>
    <x v="0"/>
    <s v="Returning"/>
    <x v="1"/>
    <s v="Trekking Poles"/>
    <n v="4"/>
    <n v="72.77"/>
    <n v="0"/>
    <n v="32.090000000000003"/>
    <n v="291.08"/>
    <n v="128.36000000000001"/>
    <n v="162.71999999999997"/>
    <n v="0.55902157482479031"/>
    <n v="2026"/>
    <s v="Q4"/>
    <n v="11"/>
    <x v="10"/>
  </r>
  <r>
    <n v="4440"/>
    <d v="2026-11-28T00:00:00"/>
    <n v="2026"/>
    <x v="3"/>
    <n v="11"/>
    <s v="Nov"/>
    <x v="2"/>
    <x v="10"/>
    <x v="3"/>
    <s v="New"/>
    <x v="2"/>
    <s v="Packing Cube Set"/>
    <n v="1"/>
    <n v="46.45"/>
    <n v="0.1"/>
    <n v="17.96"/>
    <n v="41.805000000000007"/>
    <n v="17.96"/>
    <n v="23.845000000000006"/>
    <n v="0.57038631742614521"/>
    <n v="2026"/>
    <s v="Q4"/>
    <n v="11"/>
    <x v="10"/>
  </r>
  <r>
    <n v="5115"/>
    <d v="2026-11-28T00:00:00"/>
    <n v="2026"/>
    <x v="3"/>
    <n v="11"/>
    <s v="Nov"/>
    <x v="0"/>
    <x v="15"/>
    <x v="0"/>
    <s v="New"/>
    <x v="2"/>
    <s v="Travel Backpack 35L"/>
    <n v="1"/>
    <n v="165.75"/>
    <n v="0.2"/>
    <n v="89.16"/>
    <n v="132.6"/>
    <n v="89.16"/>
    <n v="43.44"/>
    <n v="0.32760180995475113"/>
    <n v="2026"/>
    <s v="Q4"/>
    <n v="11"/>
    <x v="10"/>
  </r>
  <r>
    <n v="5136"/>
    <d v="2026-11-28T00:00:00"/>
    <n v="2026"/>
    <x v="3"/>
    <n v="11"/>
    <s v="Nov"/>
    <x v="2"/>
    <x v="2"/>
    <x v="3"/>
    <s v="New"/>
    <x v="3"/>
    <s v="Trail Tent 2P"/>
    <n v="4"/>
    <n v="198.02"/>
    <n v="0.05"/>
    <n v="103.82"/>
    <n v="752.476"/>
    <n v="415.28"/>
    <n v="337.19600000000003"/>
    <n v="0.44811528872681655"/>
    <n v="2026"/>
    <s v="Q4"/>
    <n v="11"/>
    <x v="10"/>
  </r>
  <r>
    <n v="562"/>
    <d v="2026-11-29T00:00:00"/>
    <n v="2026"/>
    <x v="3"/>
    <n v="11"/>
    <s v="Nov"/>
    <x v="1"/>
    <x v="12"/>
    <x v="0"/>
    <s v="New"/>
    <x v="2"/>
    <s v="Packing Cube Set"/>
    <n v="1"/>
    <n v="46.3"/>
    <n v="0.2"/>
    <n v="18.78"/>
    <n v="37.04"/>
    <n v="18.78"/>
    <n v="18.259999999999998"/>
    <n v="0.49298056155507552"/>
    <n v="2026"/>
    <s v="Q4"/>
    <n v="11"/>
    <x v="10"/>
  </r>
  <r>
    <n v="806"/>
    <d v="2026-11-29T00:00:00"/>
    <n v="2026"/>
    <x v="3"/>
    <n v="11"/>
    <s v="Nov"/>
    <x v="0"/>
    <x v="15"/>
    <x v="3"/>
    <s v="Returning"/>
    <x v="4"/>
    <s v="Resistance Band Set"/>
    <n v="1"/>
    <n v="39.659999999999997"/>
    <n v="0"/>
    <n v="14.76"/>
    <n v="39.659999999999997"/>
    <n v="14.76"/>
    <n v="24.9"/>
    <n v="0.62783661119515888"/>
    <n v="2026"/>
    <s v="Q4"/>
    <n v="11"/>
    <x v="10"/>
  </r>
  <r>
    <n v="3150"/>
    <d v="2026-11-29T00:00:00"/>
    <n v="2026"/>
    <x v="3"/>
    <n v="11"/>
    <s v="Nov"/>
    <x v="1"/>
    <x v="6"/>
    <x v="0"/>
    <s v="New"/>
    <x v="3"/>
    <s v="Portable Camp Stove"/>
    <n v="3"/>
    <n v="80.72"/>
    <n v="0.05"/>
    <n v="39.130000000000003"/>
    <n v="230.05199999999999"/>
    <n v="117.39000000000001"/>
    <n v="112.66199999999998"/>
    <n v="0.48972406238589528"/>
    <n v="2026"/>
    <s v="Q4"/>
    <n v="11"/>
    <x v="10"/>
  </r>
  <r>
    <n v="4847"/>
    <d v="2026-11-29T00:00:00"/>
    <n v="2026"/>
    <x v="3"/>
    <n v="11"/>
    <s v="Nov"/>
    <x v="1"/>
    <x v="14"/>
    <x v="3"/>
    <s v="New"/>
    <x v="2"/>
    <s v="Insulated Bottle"/>
    <n v="2"/>
    <n v="35.51"/>
    <n v="0.05"/>
    <n v="13.24"/>
    <n v="67.468999999999994"/>
    <n v="26.48"/>
    <n v="40.98899999999999"/>
    <n v="0.60752345521646967"/>
    <n v="2026"/>
    <s v="Q4"/>
    <n v="11"/>
    <x v="10"/>
  </r>
  <r>
    <n v="221"/>
    <d v="2026-11-30T00:00:00"/>
    <n v="2026"/>
    <x v="3"/>
    <n v="11"/>
    <s v="Nov"/>
    <x v="3"/>
    <x v="8"/>
    <x v="2"/>
    <s v="Business"/>
    <x v="2"/>
    <s v="Carry-On Duffel"/>
    <n v="1"/>
    <n v="132.06"/>
    <n v="0.15"/>
    <n v="67.53"/>
    <n v="112.251"/>
    <n v="67.53"/>
    <n v="44.721000000000004"/>
    <n v="0.39840179597509157"/>
    <n v="2026"/>
    <s v="Q4"/>
    <n v="11"/>
    <x v="10"/>
  </r>
  <r>
    <n v="630"/>
    <d v="2026-11-30T00:00:00"/>
    <n v="2026"/>
    <x v="3"/>
    <n v="11"/>
    <s v="Nov"/>
    <x v="3"/>
    <x v="8"/>
    <x v="0"/>
    <s v="Business"/>
    <x v="0"/>
    <s v="Compact Repair Kit"/>
    <n v="3"/>
    <n v="41.07"/>
    <n v="0.1"/>
    <n v="16.86"/>
    <n v="110.88900000000001"/>
    <n v="50.58"/>
    <n v="60.309000000000012"/>
    <n v="0.54386819251684126"/>
    <n v="2026"/>
    <s v="Q4"/>
    <n v="11"/>
    <x v="10"/>
  </r>
  <r>
    <n v="1789"/>
    <d v="2026-11-30T00:00:00"/>
    <n v="2026"/>
    <x v="3"/>
    <n v="11"/>
    <s v="Nov"/>
    <x v="1"/>
    <x v="12"/>
    <x v="0"/>
    <s v="New"/>
    <x v="1"/>
    <s v="Summit Backpack 45L"/>
    <n v="2"/>
    <n v="151.49"/>
    <n v="0.1"/>
    <n v="81.39"/>
    <n v="272.68200000000002"/>
    <n v="162.78"/>
    <n v="109.90200000000002"/>
    <n v="0.40304090479019522"/>
    <n v="2026"/>
    <s v="Q4"/>
    <n v="11"/>
    <x v="10"/>
  </r>
  <r>
    <n v="1947"/>
    <d v="2026-11-30T00:00:00"/>
    <n v="2026"/>
    <x v="3"/>
    <n v="11"/>
    <s v="Nov"/>
    <x v="0"/>
    <x v="0"/>
    <x v="2"/>
    <s v="Business"/>
    <x v="4"/>
    <s v="Recovery Roller"/>
    <n v="1"/>
    <n v="35.729999999999997"/>
    <n v="0.2"/>
    <n v="14.33"/>
    <n v="28.584"/>
    <n v="14.33"/>
    <n v="14.254"/>
    <n v="0.49867058494262523"/>
    <n v="2026"/>
    <s v="Q4"/>
    <n v="11"/>
    <x v="10"/>
  </r>
  <r>
    <n v="2279"/>
    <d v="2026-11-30T00:00:00"/>
    <n v="2026"/>
    <x v="3"/>
    <n v="11"/>
    <s v="Nov"/>
    <x v="0"/>
    <x v="0"/>
    <x v="2"/>
    <s v="Returning"/>
    <x v="0"/>
    <s v="Trail Bike Light"/>
    <n v="2"/>
    <n v="50.38"/>
    <n v="0.1"/>
    <n v="22.41"/>
    <n v="90.684000000000012"/>
    <n v="44.82"/>
    <n v="45.864000000000011"/>
    <n v="0.50575625248114342"/>
    <n v="2026"/>
    <s v="Q4"/>
    <n v="11"/>
    <x v="10"/>
  </r>
  <r>
    <n v="2439"/>
    <d v="2026-11-30T00:00:00"/>
    <n v="2026"/>
    <x v="3"/>
    <n v="11"/>
    <s v="Nov"/>
    <x v="0"/>
    <x v="9"/>
    <x v="0"/>
    <s v="Business"/>
    <x v="4"/>
    <s v="Recovery Roller"/>
    <n v="1"/>
    <n v="35.67"/>
    <n v="0.1"/>
    <n v="13.81"/>
    <n v="32.103000000000002"/>
    <n v="13.81"/>
    <n v="18.292999999999999"/>
    <n v="0.5698221350029592"/>
    <n v="2026"/>
    <s v="Q4"/>
    <n v="11"/>
    <x v="10"/>
  </r>
  <r>
    <n v="2540"/>
    <d v="2026-11-30T00:00:00"/>
    <n v="2026"/>
    <x v="3"/>
    <n v="11"/>
    <s v="Nov"/>
    <x v="1"/>
    <x v="14"/>
    <x v="1"/>
    <s v="Business"/>
    <x v="3"/>
    <s v="Portable Camp Stove"/>
    <n v="12"/>
    <n v="81.150000000000006"/>
    <n v="0.15"/>
    <n v="39.590000000000003"/>
    <n v="827.73"/>
    <n v="475.08000000000004"/>
    <n v="352.65"/>
    <n v="0.42604472472907828"/>
    <n v="2026"/>
    <s v="Q4"/>
    <n v="11"/>
    <x v="10"/>
  </r>
  <r>
    <n v="2747"/>
    <d v="2026-11-30T00:00:00"/>
    <n v="2026"/>
    <x v="3"/>
    <n v="11"/>
    <s v="Nov"/>
    <x v="0"/>
    <x v="15"/>
    <x v="2"/>
    <s v="Returning"/>
    <x v="3"/>
    <s v="Trail Tent 2P"/>
    <n v="1"/>
    <n v="194.73"/>
    <n v="0"/>
    <n v="104.48"/>
    <n v="194.73"/>
    <n v="104.48"/>
    <n v="90.249999999999986"/>
    <n v="0.46346222975401835"/>
    <n v="2026"/>
    <s v="Q4"/>
    <n v="11"/>
    <x v="10"/>
  </r>
  <r>
    <n v="3094"/>
    <d v="2026-11-30T00:00:00"/>
    <n v="2026"/>
    <x v="3"/>
    <n v="11"/>
    <s v="Nov"/>
    <x v="1"/>
    <x v="1"/>
    <x v="3"/>
    <s v="Business"/>
    <x v="3"/>
    <s v="Compact Sleeping Bag"/>
    <n v="2"/>
    <n v="122.18"/>
    <n v="0.15"/>
    <n v="61.3"/>
    <n v="207.70600000000002"/>
    <n v="122.6"/>
    <n v="85.106000000000023"/>
    <n v="0.40974261696821479"/>
    <n v="2026"/>
    <s v="Q4"/>
    <n v="11"/>
    <x v="10"/>
  </r>
  <r>
    <n v="3359"/>
    <d v="2026-11-30T00:00:00"/>
    <n v="2026"/>
    <x v="3"/>
    <n v="11"/>
    <s v="Nov"/>
    <x v="3"/>
    <x v="13"/>
    <x v="0"/>
    <s v="Returning"/>
    <x v="3"/>
    <s v="Portable Camp Stove"/>
    <n v="1"/>
    <n v="83.14"/>
    <n v="0"/>
    <n v="39.369999999999997"/>
    <n v="83.14"/>
    <n v="39.369999999999997"/>
    <n v="43.77"/>
    <n v="0.52646139042578788"/>
    <n v="2026"/>
    <s v="Q4"/>
    <n v="11"/>
    <x v="10"/>
  </r>
  <r>
    <n v="3473"/>
    <d v="2026-11-30T00:00:00"/>
    <n v="2026"/>
    <x v="3"/>
    <n v="11"/>
    <s v="Nov"/>
    <x v="2"/>
    <x v="5"/>
    <x v="0"/>
    <s v="Returning"/>
    <x v="0"/>
    <s v="Commuter Helmet"/>
    <n v="1"/>
    <n v="80.97"/>
    <n v="0"/>
    <n v="43.64"/>
    <n v="80.97"/>
    <n v="43.64"/>
    <n v="37.33"/>
    <n v="0.4610349512164999"/>
    <n v="2026"/>
    <s v="Q4"/>
    <n v="11"/>
    <x v="10"/>
  </r>
  <r>
    <n v="3589"/>
    <d v="2026-11-30T00:00:00"/>
    <n v="2026"/>
    <x v="3"/>
    <n v="11"/>
    <s v="Nov"/>
    <x v="0"/>
    <x v="9"/>
    <x v="0"/>
    <s v="New"/>
    <x v="1"/>
    <s v="Trekking Poles"/>
    <n v="1"/>
    <n v="73.03"/>
    <n v="0"/>
    <n v="32.71"/>
    <n v="73.03"/>
    <n v="32.71"/>
    <n v="40.32"/>
    <n v="0.55210187594139393"/>
    <n v="2026"/>
    <s v="Q4"/>
    <n v="11"/>
    <x v="10"/>
  </r>
  <r>
    <n v="4689"/>
    <d v="2026-11-30T00:00:00"/>
    <n v="2026"/>
    <x v="3"/>
    <n v="11"/>
    <s v="Nov"/>
    <x v="2"/>
    <x v="3"/>
    <x v="0"/>
    <s v="Returning"/>
    <x v="2"/>
    <s v="Packing Cube Set"/>
    <n v="1"/>
    <n v="46.81"/>
    <n v="0.05"/>
    <n v="17.87"/>
    <n v="44.469500000000004"/>
    <n v="17.87"/>
    <n v="26.599500000000003"/>
    <n v="0.59815154206815913"/>
    <n v="2026"/>
    <s v="Q4"/>
    <n v="11"/>
    <x v="10"/>
  </r>
  <r>
    <n v="4819"/>
    <d v="2026-11-30T00:00:00"/>
    <n v="2026"/>
    <x v="3"/>
    <n v="11"/>
    <s v="Nov"/>
    <x v="3"/>
    <x v="7"/>
    <x v="3"/>
    <s v="New"/>
    <x v="1"/>
    <s v="Summit Backpack 45L"/>
    <n v="2"/>
    <n v="153.51"/>
    <n v="0.15"/>
    <n v="81.290000000000006"/>
    <n v="260.96699999999998"/>
    <n v="162.58000000000001"/>
    <n v="98.386999999999972"/>
    <n v="0.3770093536730697"/>
    <n v="2026"/>
    <s v="Q4"/>
    <n v="11"/>
    <x v="10"/>
  </r>
  <r>
    <n v="5167"/>
    <d v="2026-11-30T00:00:00"/>
    <n v="2026"/>
    <x v="3"/>
    <n v="11"/>
    <s v="Nov"/>
    <x v="2"/>
    <x v="5"/>
    <x v="3"/>
    <s v="New"/>
    <x v="3"/>
    <s v="Trail Tent 2P"/>
    <n v="2"/>
    <n v="197.5"/>
    <n v="0"/>
    <n v="104.47"/>
    <n v="395"/>
    <n v="208.94"/>
    <n v="186.06"/>
    <n v="0.4710379746835443"/>
    <n v="2026"/>
    <s v="Q4"/>
    <n v="11"/>
    <x v="10"/>
  </r>
  <r>
    <n v="38"/>
    <d v="2026-12-01T00:00:00"/>
    <n v="2026"/>
    <x v="3"/>
    <n v="12"/>
    <s v="Dec"/>
    <x v="3"/>
    <x v="8"/>
    <x v="1"/>
    <s v="Business"/>
    <x v="1"/>
    <s v="Trail Boots"/>
    <n v="8"/>
    <n v="146.55000000000001"/>
    <n v="0.1"/>
    <n v="78.03"/>
    <n v="1055.1600000000001"/>
    <n v="624.24"/>
    <n v="430.92000000000007"/>
    <n v="0.40839303991811671"/>
    <n v="2026"/>
    <s v="Q4"/>
    <n v="12"/>
    <x v="11"/>
  </r>
  <r>
    <n v="364"/>
    <d v="2026-12-01T00:00:00"/>
    <n v="2026"/>
    <x v="3"/>
    <n v="12"/>
    <s v="Dec"/>
    <x v="3"/>
    <x v="13"/>
    <x v="0"/>
    <s v="Business"/>
    <x v="0"/>
    <s v="Trail Bike Light"/>
    <n v="2"/>
    <n v="51.83"/>
    <n v="0.15"/>
    <n v="22.02"/>
    <n v="88.11099999999999"/>
    <n v="44.04"/>
    <n v="44.070999999999991"/>
    <n v="0.50017591447151888"/>
    <n v="2026"/>
    <s v="Q4"/>
    <n v="12"/>
    <x v="11"/>
  </r>
  <r>
    <n v="2040"/>
    <d v="2026-12-01T00:00:00"/>
    <n v="2026"/>
    <x v="3"/>
    <n v="12"/>
    <s v="Dec"/>
    <x v="1"/>
    <x v="12"/>
    <x v="0"/>
    <s v="New"/>
    <x v="1"/>
    <s v="Trail Boots"/>
    <n v="1"/>
    <n v="140.34"/>
    <n v="0.15"/>
    <n v="79.92"/>
    <n v="119.289"/>
    <n v="79.92"/>
    <n v="39.369"/>
    <n v="0.33003043029952467"/>
    <n v="2026"/>
    <s v="Q4"/>
    <n v="12"/>
    <x v="11"/>
  </r>
  <r>
    <n v="2899"/>
    <d v="2026-12-01T00:00:00"/>
    <n v="2026"/>
    <x v="3"/>
    <n v="12"/>
    <s v="Dec"/>
    <x v="0"/>
    <x v="0"/>
    <x v="0"/>
    <s v="New"/>
    <x v="1"/>
    <s v="Summit Backpack 45L"/>
    <n v="1"/>
    <n v="156.44999999999999"/>
    <n v="0"/>
    <n v="80.56"/>
    <n v="156.44999999999999"/>
    <n v="80.56"/>
    <n v="75.889999999999986"/>
    <n v="0.48507510386705011"/>
    <n v="2026"/>
    <s v="Q4"/>
    <n v="12"/>
    <x v="11"/>
  </r>
  <r>
    <n v="3199"/>
    <d v="2026-12-01T00:00:00"/>
    <n v="2026"/>
    <x v="3"/>
    <n v="12"/>
    <s v="Dec"/>
    <x v="2"/>
    <x v="16"/>
    <x v="3"/>
    <s v="Returning"/>
    <x v="4"/>
    <s v="Resistance Band Set"/>
    <n v="1"/>
    <n v="41.33"/>
    <n v="0"/>
    <n v="15.03"/>
    <n v="41.33"/>
    <n v="15.03"/>
    <n v="26.299999999999997"/>
    <n v="0.6363416404548754"/>
    <n v="2026"/>
    <s v="Q4"/>
    <n v="12"/>
    <x v="11"/>
  </r>
  <r>
    <n v="4722"/>
    <d v="2026-12-01T00:00:00"/>
    <n v="2026"/>
    <x v="3"/>
    <n v="12"/>
    <s v="Dec"/>
    <x v="1"/>
    <x v="11"/>
    <x v="2"/>
    <s v="New"/>
    <x v="0"/>
    <s v="Compact Repair Kit"/>
    <n v="1"/>
    <n v="39.479999999999997"/>
    <n v="0.05"/>
    <n v="16.78"/>
    <n v="37.505999999999993"/>
    <n v="16.78"/>
    <n v="20.725999999999992"/>
    <n v="0.55260491654668575"/>
    <n v="2026"/>
    <s v="Q4"/>
    <n v="12"/>
    <x v="11"/>
  </r>
  <r>
    <n v="1423"/>
    <d v="2026-12-02T00:00:00"/>
    <n v="2026"/>
    <x v="3"/>
    <n v="12"/>
    <s v="Dec"/>
    <x v="2"/>
    <x v="3"/>
    <x v="0"/>
    <s v="Business"/>
    <x v="1"/>
    <s v="Trekking Poles"/>
    <n v="1"/>
    <n v="73.010000000000005"/>
    <n v="0.1"/>
    <n v="31.51"/>
    <n v="65.709000000000003"/>
    <n v="31.51"/>
    <n v="34.198999999999998"/>
    <n v="0.52046142841924237"/>
    <n v="2026"/>
    <s v="Q4"/>
    <n v="12"/>
    <x v="11"/>
  </r>
  <r>
    <n v="1505"/>
    <d v="2026-12-02T00:00:00"/>
    <n v="2026"/>
    <x v="3"/>
    <n v="12"/>
    <s v="Dec"/>
    <x v="0"/>
    <x v="15"/>
    <x v="0"/>
    <s v="Business"/>
    <x v="4"/>
    <s v="Resistance Band Set"/>
    <n v="2"/>
    <n v="40.86"/>
    <n v="0.05"/>
    <n v="15.06"/>
    <n v="77.634"/>
    <n v="30.12"/>
    <n v="47.513999999999996"/>
    <n v="0.6120256588608084"/>
    <n v="2026"/>
    <s v="Q4"/>
    <n v="12"/>
    <x v="11"/>
  </r>
  <r>
    <n v="1664"/>
    <d v="2026-12-02T00:00:00"/>
    <n v="2026"/>
    <x v="3"/>
    <n v="12"/>
    <s v="Dec"/>
    <x v="2"/>
    <x v="5"/>
    <x v="3"/>
    <s v="Returning"/>
    <x v="3"/>
    <s v="Trail Tent 2P"/>
    <n v="6"/>
    <n v="194.79"/>
    <n v="0"/>
    <n v="105.73"/>
    <n v="1168.74"/>
    <n v="634.38"/>
    <n v="534.36"/>
    <n v="0.45721032907233433"/>
    <n v="2026"/>
    <s v="Q4"/>
    <n v="12"/>
    <x v="11"/>
  </r>
  <r>
    <n v="2035"/>
    <d v="2026-12-02T00:00:00"/>
    <n v="2026"/>
    <x v="3"/>
    <n v="12"/>
    <s v="Dec"/>
    <x v="3"/>
    <x v="13"/>
    <x v="0"/>
    <s v="New"/>
    <x v="3"/>
    <s v="Portable Camp Stove"/>
    <n v="4"/>
    <n v="80.98"/>
    <n v="0.2"/>
    <n v="38.6"/>
    <n v="259.13600000000002"/>
    <n v="154.4"/>
    <n v="104.73600000000002"/>
    <n v="0.40417387009138062"/>
    <n v="2026"/>
    <s v="Q4"/>
    <n v="12"/>
    <x v="11"/>
  </r>
  <r>
    <n v="2094"/>
    <d v="2026-12-02T00:00:00"/>
    <n v="2026"/>
    <x v="3"/>
    <n v="12"/>
    <s v="Dec"/>
    <x v="0"/>
    <x v="15"/>
    <x v="0"/>
    <s v="New"/>
    <x v="3"/>
    <s v="Trail Tent 2P"/>
    <n v="3"/>
    <n v="196.48"/>
    <n v="0.05"/>
    <n v="107.2"/>
    <n v="559.96799999999996"/>
    <n v="321.60000000000002"/>
    <n v="238.36799999999994"/>
    <n v="0.42568146751242919"/>
    <n v="2026"/>
    <s v="Q4"/>
    <n v="12"/>
    <x v="11"/>
  </r>
  <r>
    <n v="2204"/>
    <d v="2026-12-02T00:00:00"/>
    <n v="2026"/>
    <x v="3"/>
    <n v="12"/>
    <s v="Dec"/>
    <x v="0"/>
    <x v="9"/>
    <x v="2"/>
    <s v="New"/>
    <x v="2"/>
    <s v="Packing Cube Set"/>
    <n v="2"/>
    <n v="46.63"/>
    <n v="0"/>
    <n v="18.68"/>
    <n v="93.26"/>
    <n v="37.36"/>
    <n v="55.900000000000006"/>
    <n v="0.59939952820072917"/>
    <n v="2026"/>
    <s v="Q4"/>
    <n v="12"/>
    <x v="11"/>
  </r>
  <r>
    <n v="3921"/>
    <d v="2026-12-02T00:00:00"/>
    <n v="2026"/>
    <x v="3"/>
    <n v="12"/>
    <s v="Dec"/>
    <x v="2"/>
    <x v="5"/>
    <x v="1"/>
    <s v="Business"/>
    <x v="1"/>
    <s v="Trail Boots"/>
    <n v="12"/>
    <n v="142.93"/>
    <n v="0.1"/>
    <n v="79.81"/>
    <n v="1543.644"/>
    <n v="957.72"/>
    <n v="585.92399999999998"/>
    <n v="0.37957197384889263"/>
    <n v="2026"/>
    <s v="Q4"/>
    <n v="12"/>
    <x v="11"/>
  </r>
  <r>
    <n v="3999"/>
    <d v="2026-12-02T00:00:00"/>
    <n v="2026"/>
    <x v="3"/>
    <n v="12"/>
    <s v="Dec"/>
    <x v="1"/>
    <x v="12"/>
    <x v="2"/>
    <s v="Returning"/>
    <x v="1"/>
    <s v="Summit Backpack 45L"/>
    <n v="2"/>
    <n v="153.97"/>
    <n v="0"/>
    <n v="79.45"/>
    <n v="307.94"/>
    <n v="158.9"/>
    <n v="149.04"/>
    <n v="0.48399038773787101"/>
    <n v="2026"/>
    <s v="Q4"/>
    <n v="12"/>
    <x v="11"/>
  </r>
  <r>
    <n v="4546"/>
    <d v="2026-12-02T00:00:00"/>
    <n v="2026"/>
    <x v="3"/>
    <n v="12"/>
    <s v="Dec"/>
    <x v="3"/>
    <x v="13"/>
    <x v="0"/>
    <s v="Returning"/>
    <x v="3"/>
    <s v="Alpine Tent 4P"/>
    <n v="1"/>
    <n v="344.63"/>
    <n v="0.05"/>
    <n v="189.22"/>
    <n v="327.39849999999996"/>
    <n v="189.22"/>
    <n v="138.17849999999996"/>
    <n v="0.42204988721695419"/>
    <n v="2026"/>
    <s v="Q4"/>
    <n v="12"/>
    <x v="11"/>
  </r>
  <r>
    <n v="158"/>
    <d v="2026-12-03T00:00:00"/>
    <n v="2026"/>
    <x v="3"/>
    <n v="12"/>
    <s v="Dec"/>
    <x v="3"/>
    <x v="13"/>
    <x v="0"/>
    <s v="New"/>
    <x v="2"/>
    <s v="Packing Cube Set"/>
    <n v="2"/>
    <n v="46.51"/>
    <n v="0.05"/>
    <n v="18.73"/>
    <n v="88.368999999999986"/>
    <n v="37.46"/>
    <n v="50.908999999999985"/>
    <n v="0.57609568966492763"/>
    <n v="2026"/>
    <s v="Q4"/>
    <n v="12"/>
    <x v="11"/>
  </r>
  <r>
    <n v="1972"/>
    <d v="2026-12-03T00:00:00"/>
    <n v="2026"/>
    <x v="3"/>
    <n v="12"/>
    <s v="Dec"/>
    <x v="0"/>
    <x v="9"/>
    <x v="1"/>
    <s v="Business"/>
    <x v="0"/>
    <s v="Commuter Helmet"/>
    <n v="6"/>
    <n v="80.17"/>
    <n v="0.1"/>
    <n v="42.67"/>
    <n v="432.91800000000001"/>
    <n v="256.02"/>
    <n v="176.89800000000002"/>
    <n v="0.40861779828974543"/>
    <n v="2026"/>
    <s v="Q4"/>
    <n v="12"/>
    <x v="11"/>
  </r>
  <r>
    <n v="3196"/>
    <d v="2026-12-03T00:00:00"/>
    <n v="2026"/>
    <x v="3"/>
    <n v="12"/>
    <s v="Dec"/>
    <x v="3"/>
    <x v="13"/>
    <x v="0"/>
    <s v="New"/>
    <x v="3"/>
    <s v="Compact Sleeping Bag"/>
    <n v="2"/>
    <n v="124.62"/>
    <n v="0.1"/>
    <n v="58.91"/>
    <n v="224.316"/>
    <n v="117.82"/>
    <n v="106.49600000000001"/>
    <n v="0.47475882237557737"/>
    <n v="2026"/>
    <s v="Q4"/>
    <n v="12"/>
    <x v="11"/>
  </r>
  <r>
    <n v="3722"/>
    <d v="2026-12-03T00:00:00"/>
    <n v="2026"/>
    <x v="3"/>
    <n v="12"/>
    <s v="Dec"/>
    <x v="2"/>
    <x v="3"/>
    <x v="0"/>
    <s v="Returning"/>
    <x v="1"/>
    <s v="Trail Boots"/>
    <n v="1"/>
    <n v="144.78"/>
    <n v="0.15"/>
    <n v="81.53"/>
    <n v="123.063"/>
    <n v="81.53"/>
    <n v="41.533000000000001"/>
    <n v="0.33749380398657597"/>
    <n v="2026"/>
    <s v="Q4"/>
    <n v="12"/>
    <x v="11"/>
  </r>
  <r>
    <n v="4201"/>
    <d v="2026-12-03T00:00:00"/>
    <n v="2026"/>
    <x v="3"/>
    <n v="12"/>
    <s v="Dec"/>
    <x v="3"/>
    <x v="7"/>
    <x v="0"/>
    <s v="Business"/>
    <x v="2"/>
    <s v="Carry-On Duffel"/>
    <n v="1"/>
    <n v="133.80000000000001"/>
    <n v="0"/>
    <n v="66.349999999999994"/>
    <n v="133.80000000000001"/>
    <n v="66.349999999999994"/>
    <n v="67.450000000000017"/>
    <n v="0.50411061285500758"/>
    <n v="2026"/>
    <s v="Q4"/>
    <n v="12"/>
    <x v="11"/>
  </r>
  <r>
    <n v="4498"/>
    <d v="2026-12-03T00:00:00"/>
    <n v="2026"/>
    <x v="3"/>
    <n v="12"/>
    <s v="Dec"/>
    <x v="3"/>
    <x v="7"/>
    <x v="2"/>
    <s v="New"/>
    <x v="3"/>
    <s v="Compact Sleeping Bag"/>
    <n v="1"/>
    <n v="124.93"/>
    <n v="0"/>
    <n v="59.41"/>
    <n v="124.93"/>
    <n v="59.41"/>
    <n v="65.52000000000001"/>
    <n v="0.52445369406867848"/>
    <n v="2026"/>
    <s v="Q4"/>
    <n v="12"/>
    <x v="11"/>
  </r>
  <r>
    <n v="4791"/>
    <d v="2026-12-03T00:00:00"/>
    <n v="2026"/>
    <x v="3"/>
    <n v="12"/>
    <s v="Dec"/>
    <x v="1"/>
    <x v="12"/>
    <x v="0"/>
    <s v="New"/>
    <x v="1"/>
    <s v="Trekking Poles"/>
    <n v="2"/>
    <n v="70.59"/>
    <n v="0.1"/>
    <n v="32.68"/>
    <n v="127.06200000000001"/>
    <n v="65.36"/>
    <n v="61.702000000000012"/>
    <n v="0.48560545245628123"/>
    <n v="2026"/>
    <s v="Q4"/>
    <n v="12"/>
    <x v="11"/>
  </r>
  <r>
    <n v="614"/>
    <d v="2026-12-04T00:00:00"/>
    <n v="2026"/>
    <x v="3"/>
    <n v="12"/>
    <s v="Dec"/>
    <x v="3"/>
    <x v="7"/>
    <x v="0"/>
    <s v="Returning"/>
    <x v="1"/>
    <s v="Summit Backpack 45L"/>
    <n v="2"/>
    <n v="151.05000000000001"/>
    <n v="0.15"/>
    <n v="80.36"/>
    <n v="256.78500000000003"/>
    <n v="160.72"/>
    <n v="96.065000000000026"/>
    <n v="0.37410674299511271"/>
    <n v="2026"/>
    <s v="Q4"/>
    <n v="12"/>
    <x v="11"/>
  </r>
  <r>
    <n v="2301"/>
    <d v="2026-12-04T00:00:00"/>
    <n v="2026"/>
    <x v="3"/>
    <n v="12"/>
    <s v="Dec"/>
    <x v="3"/>
    <x v="7"/>
    <x v="0"/>
    <s v="Returning"/>
    <x v="3"/>
    <s v="Compact Sleeping Bag"/>
    <n v="2"/>
    <n v="120.37"/>
    <n v="0.2"/>
    <n v="59.39"/>
    <n v="192.59200000000001"/>
    <n v="118.78"/>
    <n v="73.812000000000012"/>
    <n v="0.3832557946332143"/>
    <n v="2026"/>
    <s v="Q4"/>
    <n v="12"/>
    <x v="11"/>
  </r>
  <r>
    <n v="4430"/>
    <d v="2026-12-04T00:00:00"/>
    <n v="2026"/>
    <x v="3"/>
    <n v="12"/>
    <s v="Dec"/>
    <x v="1"/>
    <x v="1"/>
    <x v="0"/>
    <s v="Returning"/>
    <x v="3"/>
    <s v="Trail Tent 2P"/>
    <n v="3"/>
    <n v="193.8"/>
    <n v="0"/>
    <n v="104.55"/>
    <n v="581.40000000000009"/>
    <n v="313.64999999999998"/>
    <n v="267.75000000000011"/>
    <n v="0.46052631578947378"/>
    <n v="2026"/>
    <s v="Q4"/>
    <n v="12"/>
    <x v="11"/>
  </r>
  <r>
    <n v="318"/>
    <d v="2026-12-05T00:00:00"/>
    <n v="2026"/>
    <x v="3"/>
    <n v="12"/>
    <s v="Dec"/>
    <x v="3"/>
    <x v="13"/>
    <x v="0"/>
    <s v="Business"/>
    <x v="1"/>
    <s v="Trail Boots"/>
    <n v="1"/>
    <n v="146.08000000000001"/>
    <n v="0.1"/>
    <n v="81.540000000000006"/>
    <n v="131.47200000000001"/>
    <n v="81.540000000000006"/>
    <n v="49.932000000000002"/>
    <n v="0.37979189485213583"/>
    <n v="2026"/>
    <s v="Q4"/>
    <n v="12"/>
    <x v="11"/>
  </r>
  <r>
    <n v="782"/>
    <d v="2026-12-05T00:00:00"/>
    <n v="2026"/>
    <x v="3"/>
    <n v="12"/>
    <s v="Dec"/>
    <x v="3"/>
    <x v="7"/>
    <x v="1"/>
    <s v="Business"/>
    <x v="0"/>
    <s v="Cycling Pack 12L"/>
    <n v="4"/>
    <n v="101.17"/>
    <n v="0.15"/>
    <n v="50.48"/>
    <n v="343.97800000000001"/>
    <n v="201.92"/>
    <n v="142.05800000000002"/>
    <n v="0.41298571420265257"/>
    <n v="2026"/>
    <s v="Q4"/>
    <n v="12"/>
    <x v="11"/>
  </r>
  <r>
    <n v="1402"/>
    <d v="2026-12-05T00:00:00"/>
    <n v="2026"/>
    <x v="3"/>
    <n v="12"/>
    <s v="Dec"/>
    <x v="1"/>
    <x v="6"/>
    <x v="2"/>
    <s v="New"/>
    <x v="3"/>
    <s v="Compact Sleeping Bag"/>
    <n v="2"/>
    <n v="121.64"/>
    <n v="0"/>
    <n v="61.94"/>
    <n v="243.28"/>
    <n v="123.88"/>
    <n v="119.4"/>
    <n v="0.49079250246629402"/>
    <n v="2026"/>
    <s v="Q4"/>
    <n v="12"/>
    <x v="11"/>
  </r>
  <r>
    <n v="1824"/>
    <d v="2026-12-05T00:00:00"/>
    <n v="2026"/>
    <x v="3"/>
    <n v="12"/>
    <s v="Dec"/>
    <x v="1"/>
    <x v="1"/>
    <x v="0"/>
    <s v="Returning"/>
    <x v="2"/>
    <s v="Travel Backpack 35L"/>
    <n v="1"/>
    <n v="165.1"/>
    <n v="0.05"/>
    <n v="85.23"/>
    <n v="156.845"/>
    <n v="85.23"/>
    <n v="71.614999999999995"/>
    <n v="0.45659727756702473"/>
    <n v="2026"/>
    <s v="Q4"/>
    <n v="12"/>
    <x v="11"/>
  </r>
  <r>
    <n v="2141"/>
    <d v="2026-12-05T00:00:00"/>
    <n v="2026"/>
    <x v="3"/>
    <n v="12"/>
    <s v="Dec"/>
    <x v="3"/>
    <x v="13"/>
    <x v="0"/>
    <s v="New"/>
    <x v="3"/>
    <s v="Trail Tent 2P"/>
    <n v="3"/>
    <n v="194.07"/>
    <n v="0.1"/>
    <n v="102.37"/>
    <n v="523.98900000000003"/>
    <n v="307.11"/>
    <n v="216.87900000000002"/>
    <n v="0.4138999101126169"/>
    <n v="2026"/>
    <s v="Q4"/>
    <n v="12"/>
    <x v="11"/>
  </r>
  <r>
    <n v="3517"/>
    <d v="2026-12-05T00:00:00"/>
    <n v="2026"/>
    <x v="3"/>
    <n v="12"/>
    <s v="Dec"/>
    <x v="3"/>
    <x v="13"/>
    <x v="3"/>
    <s v="New"/>
    <x v="1"/>
    <s v="Summit Backpack 45L"/>
    <n v="1"/>
    <n v="152.44"/>
    <n v="0.1"/>
    <n v="76.91"/>
    <n v="137.196"/>
    <n v="76.91"/>
    <n v="60.286000000000001"/>
    <n v="0.43941514329863846"/>
    <n v="2026"/>
    <s v="Q4"/>
    <n v="12"/>
    <x v="11"/>
  </r>
  <r>
    <n v="4055"/>
    <d v="2026-12-05T00:00:00"/>
    <n v="2026"/>
    <x v="3"/>
    <n v="12"/>
    <s v="Dec"/>
    <x v="1"/>
    <x v="12"/>
    <x v="0"/>
    <s v="Returning"/>
    <x v="3"/>
    <s v="Compact Sleeping Bag"/>
    <n v="1"/>
    <n v="123.82"/>
    <n v="0.05"/>
    <n v="59.19"/>
    <n v="117.62899999999999"/>
    <n v="59.19"/>
    <n v="58.438999999999993"/>
    <n v="0.49680775999115862"/>
    <n v="2026"/>
    <s v="Q4"/>
    <n v="12"/>
    <x v="11"/>
  </r>
  <r>
    <n v="4168"/>
    <d v="2026-12-05T00:00:00"/>
    <n v="2026"/>
    <x v="3"/>
    <n v="12"/>
    <s v="Dec"/>
    <x v="0"/>
    <x v="0"/>
    <x v="0"/>
    <s v="New"/>
    <x v="1"/>
    <s v="Trekking Poles"/>
    <n v="4"/>
    <n v="71.12"/>
    <n v="0.05"/>
    <n v="31.93"/>
    <n v="270.25600000000003"/>
    <n v="127.72"/>
    <n v="142.53600000000003"/>
    <n v="0.52741104730329769"/>
    <n v="2026"/>
    <s v="Q4"/>
    <n v="12"/>
    <x v="11"/>
  </r>
  <r>
    <n v="4317"/>
    <d v="2026-12-05T00:00:00"/>
    <n v="2026"/>
    <x v="3"/>
    <n v="12"/>
    <s v="Dec"/>
    <x v="2"/>
    <x v="16"/>
    <x v="3"/>
    <s v="Returning"/>
    <x v="1"/>
    <s v="Trekking Poles"/>
    <n v="1"/>
    <n v="71.55"/>
    <n v="0.1"/>
    <n v="32.07"/>
    <n v="64.394999999999996"/>
    <n v="32.07"/>
    <n v="32.324999999999996"/>
    <n v="0.50197996738877237"/>
    <n v="2026"/>
    <s v="Q4"/>
    <n v="12"/>
    <x v="11"/>
  </r>
  <r>
    <n v="4879"/>
    <d v="2026-12-05T00:00:00"/>
    <n v="2026"/>
    <x v="3"/>
    <n v="12"/>
    <s v="Dec"/>
    <x v="2"/>
    <x v="2"/>
    <x v="3"/>
    <s v="Returning"/>
    <x v="1"/>
    <s v="Trekking Poles"/>
    <n v="2"/>
    <n v="70.239999999999995"/>
    <n v="0.1"/>
    <n v="33.29"/>
    <n v="126.43199999999999"/>
    <n v="66.58"/>
    <n v="59.85199999999999"/>
    <n v="0.47339281194634264"/>
    <n v="2026"/>
    <s v="Q4"/>
    <n v="12"/>
    <x v="11"/>
  </r>
  <r>
    <n v="467"/>
    <d v="2026-12-06T00:00:00"/>
    <n v="2026"/>
    <x v="3"/>
    <n v="12"/>
    <s v="Dec"/>
    <x v="0"/>
    <x v="0"/>
    <x v="3"/>
    <s v="Returning"/>
    <x v="0"/>
    <s v="Trail Bike Light"/>
    <n v="2"/>
    <n v="50.68"/>
    <n v="0.15"/>
    <n v="22.41"/>
    <n v="86.155999999999992"/>
    <n v="44.82"/>
    <n v="41.335999999999991"/>
    <n v="0.47978086262129155"/>
    <n v="2026"/>
    <s v="Q4"/>
    <n v="12"/>
    <x v="11"/>
  </r>
  <r>
    <n v="825"/>
    <d v="2026-12-06T00:00:00"/>
    <n v="2026"/>
    <x v="3"/>
    <n v="12"/>
    <s v="Dec"/>
    <x v="3"/>
    <x v="7"/>
    <x v="0"/>
    <s v="New"/>
    <x v="0"/>
    <s v="Cycling Pack 12L"/>
    <n v="1"/>
    <n v="101.26"/>
    <n v="0"/>
    <n v="51.7"/>
    <n v="101.26"/>
    <n v="51.7"/>
    <n v="49.56"/>
    <n v="0.4894331424056883"/>
    <n v="2026"/>
    <s v="Q4"/>
    <n v="12"/>
    <x v="11"/>
  </r>
  <r>
    <n v="2346"/>
    <d v="2026-12-06T00:00:00"/>
    <n v="2026"/>
    <x v="3"/>
    <n v="12"/>
    <s v="Dec"/>
    <x v="0"/>
    <x v="0"/>
    <x v="3"/>
    <s v="Business"/>
    <x v="2"/>
    <s v="Packing Cube Set"/>
    <n v="2"/>
    <n v="46.01"/>
    <n v="0.05"/>
    <n v="18.399999999999999"/>
    <n v="87.418999999999997"/>
    <n v="36.799999999999997"/>
    <n v="50.619"/>
    <n v="0.57903888170763795"/>
    <n v="2026"/>
    <s v="Q4"/>
    <n v="12"/>
    <x v="11"/>
  </r>
  <r>
    <n v="3095"/>
    <d v="2026-12-06T00:00:00"/>
    <n v="2026"/>
    <x v="3"/>
    <n v="12"/>
    <s v="Dec"/>
    <x v="1"/>
    <x v="12"/>
    <x v="0"/>
    <s v="New"/>
    <x v="2"/>
    <s v="Carry-On Duffel"/>
    <n v="2"/>
    <n v="131.97999999999999"/>
    <n v="0.1"/>
    <n v="68.02"/>
    <n v="237.56399999999999"/>
    <n v="136.04"/>
    <n v="101.524"/>
    <n v="0.42735431294303855"/>
    <n v="2026"/>
    <s v="Q4"/>
    <n v="12"/>
    <x v="11"/>
  </r>
  <r>
    <n v="3580"/>
    <d v="2026-12-06T00:00:00"/>
    <n v="2026"/>
    <x v="3"/>
    <n v="12"/>
    <s v="Dec"/>
    <x v="3"/>
    <x v="7"/>
    <x v="2"/>
    <s v="New"/>
    <x v="1"/>
    <s v="Trekking Poles"/>
    <n v="2"/>
    <n v="73.16"/>
    <n v="0.15"/>
    <n v="32.64"/>
    <n v="124.37199999999999"/>
    <n v="65.28"/>
    <n v="59.091999999999985"/>
    <n v="0.47512301804264617"/>
    <n v="2026"/>
    <s v="Q4"/>
    <n v="12"/>
    <x v="11"/>
  </r>
  <r>
    <n v="4672"/>
    <d v="2026-12-06T00:00:00"/>
    <n v="2026"/>
    <x v="3"/>
    <n v="12"/>
    <s v="Dec"/>
    <x v="1"/>
    <x v="6"/>
    <x v="0"/>
    <s v="Business"/>
    <x v="2"/>
    <s v="Packing Cube Set"/>
    <n v="2"/>
    <n v="47.43"/>
    <n v="0.05"/>
    <n v="18.63"/>
    <n v="90.11699999999999"/>
    <n v="37.26"/>
    <n v="52.856999999999992"/>
    <n v="0.58653750124837711"/>
    <n v="2026"/>
    <s v="Q4"/>
    <n v="12"/>
    <x v="11"/>
  </r>
  <r>
    <n v="533"/>
    <d v="2026-12-07T00:00:00"/>
    <n v="2026"/>
    <x v="3"/>
    <n v="12"/>
    <s v="Dec"/>
    <x v="0"/>
    <x v="9"/>
    <x v="0"/>
    <s v="New"/>
    <x v="2"/>
    <s v="Insulated Bottle"/>
    <n v="1"/>
    <n v="35.93"/>
    <n v="0.05"/>
    <n v="13.23"/>
    <n v="34.133499999999998"/>
    <n v="13.23"/>
    <n v="20.903499999999998"/>
    <n v="0.6124042363074399"/>
    <n v="2026"/>
    <s v="Q4"/>
    <n v="12"/>
    <x v="11"/>
  </r>
  <r>
    <n v="2160"/>
    <d v="2026-12-07T00:00:00"/>
    <n v="2026"/>
    <x v="3"/>
    <n v="12"/>
    <s v="Dec"/>
    <x v="0"/>
    <x v="15"/>
    <x v="3"/>
    <s v="Returning"/>
    <x v="2"/>
    <s v="Insulated Bottle"/>
    <n v="1"/>
    <n v="35.53"/>
    <n v="0.05"/>
    <n v="13.28"/>
    <n v="33.753500000000003"/>
    <n v="13.28"/>
    <n v="20.473500000000001"/>
    <n v="0.6065593197742456"/>
    <n v="2026"/>
    <s v="Q4"/>
    <n v="12"/>
    <x v="11"/>
  </r>
  <r>
    <n v="2841"/>
    <d v="2026-12-07T00:00:00"/>
    <n v="2026"/>
    <x v="3"/>
    <n v="12"/>
    <s v="Dec"/>
    <x v="1"/>
    <x v="14"/>
    <x v="0"/>
    <s v="New"/>
    <x v="3"/>
    <s v="Trail Tent 2P"/>
    <n v="3"/>
    <n v="196.97"/>
    <n v="0.15"/>
    <n v="101.88"/>
    <n v="502.27349999999996"/>
    <n v="305.64"/>
    <n v="196.63349999999997"/>
    <n v="0.39148690902466482"/>
    <n v="2026"/>
    <s v="Q4"/>
    <n v="12"/>
    <x v="11"/>
  </r>
  <r>
    <n v="3433"/>
    <d v="2026-12-07T00:00:00"/>
    <n v="2026"/>
    <x v="3"/>
    <n v="12"/>
    <s v="Dec"/>
    <x v="0"/>
    <x v="0"/>
    <x v="0"/>
    <s v="New"/>
    <x v="2"/>
    <s v="Insulated Bottle"/>
    <n v="2"/>
    <n v="37.020000000000003"/>
    <n v="0.2"/>
    <n v="13.39"/>
    <n v="59.232000000000006"/>
    <n v="26.78"/>
    <n v="32.452000000000005"/>
    <n v="0.5478795245813074"/>
    <n v="2026"/>
    <s v="Q4"/>
    <n v="12"/>
    <x v="11"/>
  </r>
  <r>
    <n v="3763"/>
    <d v="2026-12-07T00:00:00"/>
    <n v="2026"/>
    <x v="3"/>
    <n v="12"/>
    <s v="Dec"/>
    <x v="1"/>
    <x v="14"/>
    <x v="0"/>
    <s v="New"/>
    <x v="2"/>
    <s v="Packing Cube Set"/>
    <n v="4"/>
    <n v="47.22"/>
    <n v="0"/>
    <n v="18.420000000000002"/>
    <n v="188.88"/>
    <n v="73.680000000000007"/>
    <n v="115.19999999999999"/>
    <n v="0.60991105463786521"/>
    <n v="2026"/>
    <s v="Q4"/>
    <n v="12"/>
    <x v="11"/>
  </r>
  <r>
    <n v="706"/>
    <d v="2026-12-08T00:00:00"/>
    <n v="2026"/>
    <x v="3"/>
    <n v="12"/>
    <s v="Dec"/>
    <x v="1"/>
    <x v="12"/>
    <x v="2"/>
    <s v="Returning"/>
    <x v="2"/>
    <s v="Packing Cube Set"/>
    <n v="4"/>
    <n v="46.48"/>
    <n v="0.1"/>
    <n v="18.66"/>
    <n v="167.328"/>
    <n v="74.64"/>
    <n v="92.688000000000002"/>
    <n v="0.55393000573723461"/>
    <n v="2026"/>
    <s v="Q4"/>
    <n v="12"/>
    <x v="11"/>
  </r>
  <r>
    <n v="1086"/>
    <d v="2026-12-08T00:00:00"/>
    <n v="2026"/>
    <x v="3"/>
    <n v="12"/>
    <s v="Dec"/>
    <x v="3"/>
    <x v="13"/>
    <x v="1"/>
    <s v="Business"/>
    <x v="1"/>
    <s v="Trail Boots"/>
    <n v="12"/>
    <n v="146.99"/>
    <n v="0.15"/>
    <n v="79.239999999999995"/>
    <n v="1499.298"/>
    <n v="950.87999999999988"/>
    <n v="548.41800000000012"/>
    <n v="0.36578318653129671"/>
    <n v="2026"/>
    <s v="Q4"/>
    <n v="12"/>
    <x v="11"/>
  </r>
  <r>
    <n v="1204"/>
    <d v="2026-12-08T00:00:00"/>
    <n v="2026"/>
    <x v="3"/>
    <n v="12"/>
    <s v="Dec"/>
    <x v="2"/>
    <x v="10"/>
    <x v="0"/>
    <s v="New"/>
    <x v="4"/>
    <s v="Resistance Band Set"/>
    <n v="1"/>
    <n v="40.29"/>
    <n v="0"/>
    <n v="15.07"/>
    <n v="40.29"/>
    <n v="15.07"/>
    <n v="25.22"/>
    <n v="0.62596177711590961"/>
    <n v="2026"/>
    <s v="Q4"/>
    <n v="12"/>
    <x v="11"/>
  </r>
  <r>
    <n v="1451"/>
    <d v="2026-12-08T00:00:00"/>
    <n v="2026"/>
    <x v="3"/>
    <n v="12"/>
    <s v="Dec"/>
    <x v="0"/>
    <x v="0"/>
    <x v="1"/>
    <s v="Business"/>
    <x v="3"/>
    <s v="Compact Sleeping Bag"/>
    <n v="4"/>
    <n v="125.82"/>
    <n v="0.15"/>
    <n v="61.39"/>
    <n v="427.78799999999995"/>
    <n v="245.56"/>
    <n v="182.22799999999995"/>
    <n v="0.42597735326844133"/>
    <n v="2026"/>
    <s v="Q4"/>
    <n v="12"/>
    <x v="11"/>
  </r>
  <r>
    <n v="1650"/>
    <d v="2026-12-08T00:00:00"/>
    <n v="2026"/>
    <x v="3"/>
    <n v="12"/>
    <s v="Dec"/>
    <x v="1"/>
    <x v="1"/>
    <x v="0"/>
    <s v="New"/>
    <x v="2"/>
    <s v="Insulated Bottle"/>
    <n v="3"/>
    <n v="36.25"/>
    <n v="0"/>
    <n v="13.67"/>
    <n v="108.75"/>
    <n v="41.01"/>
    <n v="67.740000000000009"/>
    <n v="0.62289655172413805"/>
    <n v="2026"/>
    <s v="Q4"/>
    <n v="12"/>
    <x v="11"/>
  </r>
  <r>
    <n v="1740"/>
    <d v="2026-12-08T00:00:00"/>
    <n v="2026"/>
    <x v="3"/>
    <n v="12"/>
    <s v="Dec"/>
    <x v="2"/>
    <x v="10"/>
    <x v="3"/>
    <s v="Returning"/>
    <x v="2"/>
    <s v="Travel Backpack 35L"/>
    <n v="1"/>
    <n v="165.29"/>
    <n v="0.05"/>
    <n v="89.92"/>
    <n v="157.02549999999999"/>
    <n v="89.92"/>
    <n v="67.105499999999992"/>
    <n v="0.42735415585366704"/>
    <n v="2026"/>
    <s v="Q4"/>
    <n v="12"/>
    <x v="11"/>
  </r>
  <r>
    <n v="3191"/>
    <d v="2026-12-08T00:00:00"/>
    <n v="2026"/>
    <x v="3"/>
    <n v="12"/>
    <s v="Dec"/>
    <x v="3"/>
    <x v="8"/>
    <x v="0"/>
    <s v="New"/>
    <x v="3"/>
    <s v="Portable Camp Stove"/>
    <n v="1"/>
    <n v="82.89"/>
    <n v="0.15"/>
    <n v="38.51"/>
    <n v="70.456500000000005"/>
    <n v="38.51"/>
    <n v="31.946500000000007"/>
    <n v="0.45342161475520365"/>
    <n v="2026"/>
    <s v="Q4"/>
    <n v="12"/>
    <x v="11"/>
  </r>
  <r>
    <n v="3662"/>
    <d v="2026-12-08T00:00:00"/>
    <n v="2026"/>
    <x v="3"/>
    <n v="12"/>
    <s v="Dec"/>
    <x v="1"/>
    <x v="6"/>
    <x v="0"/>
    <s v="Business"/>
    <x v="3"/>
    <s v="Trail Tent 2P"/>
    <n v="1"/>
    <n v="199.66"/>
    <n v="0"/>
    <n v="103.15"/>
    <n v="199.66"/>
    <n v="103.15"/>
    <n v="96.509999999999991"/>
    <n v="0.48337173194430527"/>
    <n v="2026"/>
    <s v="Q4"/>
    <n v="12"/>
    <x v="11"/>
  </r>
  <r>
    <n v="3922"/>
    <d v="2026-12-08T00:00:00"/>
    <n v="2026"/>
    <x v="3"/>
    <n v="12"/>
    <s v="Dec"/>
    <x v="3"/>
    <x v="8"/>
    <x v="2"/>
    <s v="New"/>
    <x v="1"/>
    <s v="Trail Boots"/>
    <n v="2"/>
    <n v="146.25"/>
    <n v="0.05"/>
    <n v="77.3"/>
    <n v="277.875"/>
    <n v="154.6"/>
    <n v="123.27500000000001"/>
    <n v="0.44363472784525421"/>
    <n v="2026"/>
    <s v="Q4"/>
    <n v="12"/>
    <x v="11"/>
  </r>
  <r>
    <n v="4022"/>
    <d v="2026-12-08T00:00:00"/>
    <n v="2026"/>
    <x v="3"/>
    <n v="12"/>
    <s v="Dec"/>
    <x v="0"/>
    <x v="9"/>
    <x v="3"/>
    <s v="Returning"/>
    <x v="3"/>
    <s v="Alpine Tent 4P"/>
    <n v="1"/>
    <n v="333.51"/>
    <n v="0.2"/>
    <n v="199.91"/>
    <n v="266.80799999999999"/>
    <n v="199.91"/>
    <n v="66.897999999999996"/>
    <n v="0.25073461065635211"/>
    <n v="2026"/>
    <s v="Q4"/>
    <n v="12"/>
    <x v="11"/>
  </r>
  <r>
    <n v="4366"/>
    <d v="2026-12-08T00:00:00"/>
    <n v="2026"/>
    <x v="3"/>
    <n v="12"/>
    <s v="Dec"/>
    <x v="1"/>
    <x v="12"/>
    <x v="2"/>
    <s v="New"/>
    <x v="1"/>
    <s v="Summit Backpack 45L"/>
    <n v="1"/>
    <n v="151.97"/>
    <n v="0.05"/>
    <n v="80.239999999999995"/>
    <n v="144.3715"/>
    <n v="80.239999999999995"/>
    <n v="64.131500000000003"/>
    <n v="0.44421163456776441"/>
    <n v="2026"/>
    <s v="Q4"/>
    <n v="12"/>
    <x v="11"/>
  </r>
  <r>
    <n v="4880"/>
    <d v="2026-12-08T00:00:00"/>
    <n v="2026"/>
    <x v="3"/>
    <n v="12"/>
    <s v="Dec"/>
    <x v="3"/>
    <x v="13"/>
    <x v="2"/>
    <s v="New"/>
    <x v="0"/>
    <s v="Compact Repair Kit"/>
    <n v="1"/>
    <n v="41.07"/>
    <n v="0"/>
    <n v="16.600000000000001"/>
    <n v="41.07"/>
    <n v="16.600000000000001"/>
    <n v="24.47"/>
    <n v="0.59581202824446067"/>
    <n v="2026"/>
    <s v="Q4"/>
    <n v="12"/>
    <x v="11"/>
  </r>
  <r>
    <n v="5127"/>
    <d v="2026-12-08T00:00:00"/>
    <n v="2026"/>
    <x v="3"/>
    <n v="12"/>
    <s v="Dec"/>
    <x v="1"/>
    <x v="11"/>
    <x v="3"/>
    <s v="Returning"/>
    <x v="3"/>
    <s v="Compact Sleeping Bag"/>
    <n v="1"/>
    <n v="122.65"/>
    <n v="0"/>
    <n v="58.9"/>
    <n v="122.65"/>
    <n v="58.9"/>
    <n v="63.750000000000007"/>
    <n v="0.51977170811251527"/>
    <n v="2026"/>
    <s v="Q4"/>
    <n v="12"/>
    <x v="11"/>
  </r>
  <r>
    <n v="13"/>
    <d v="2026-12-09T00:00:00"/>
    <n v="2026"/>
    <x v="3"/>
    <n v="12"/>
    <s v="Dec"/>
    <x v="1"/>
    <x v="6"/>
    <x v="0"/>
    <s v="Returning"/>
    <x v="1"/>
    <s v="Trail Boots"/>
    <n v="6"/>
    <n v="143.16"/>
    <n v="0.15"/>
    <n v="80.349999999999994"/>
    <n v="730.11599999999999"/>
    <n v="482.09999999999997"/>
    <n v="248.01600000000002"/>
    <n v="0.33969396643820987"/>
    <n v="2026"/>
    <s v="Q4"/>
    <n v="12"/>
    <x v="11"/>
  </r>
  <r>
    <n v="102"/>
    <d v="2026-12-09T00:00:00"/>
    <n v="2026"/>
    <x v="3"/>
    <n v="12"/>
    <s v="Dec"/>
    <x v="2"/>
    <x v="5"/>
    <x v="2"/>
    <s v="New"/>
    <x v="1"/>
    <s v="Trail Boots"/>
    <n v="3"/>
    <n v="142.75"/>
    <n v="0.1"/>
    <n v="81.739999999999995"/>
    <n v="385.42500000000001"/>
    <n v="245.21999999999997"/>
    <n v="140.20500000000004"/>
    <n v="0.3637672698968672"/>
    <n v="2026"/>
    <s v="Q4"/>
    <n v="12"/>
    <x v="11"/>
  </r>
  <r>
    <n v="519"/>
    <d v="2026-12-09T00:00:00"/>
    <n v="2026"/>
    <x v="3"/>
    <n v="12"/>
    <s v="Dec"/>
    <x v="1"/>
    <x v="12"/>
    <x v="2"/>
    <s v="Returning"/>
    <x v="4"/>
    <s v="Recovery Roller"/>
    <n v="2"/>
    <n v="36.03"/>
    <n v="0.1"/>
    <n v="13.54"/>
    <n v="64.853999999999999"/>
    <n v="27.08"/>
    <n v="37.774000000000001"/>
    <n v="0.58244672649335427"/>
    <n v="2026"/>
    <s v="Q4"/>
    <n v="12"/>
    <x v="11"/>
  </r>
  <r>
    <n v="522"/>
    <d v="2026-12-09T00:00:00"/>
    <n v="2026"/>
    <x v="3"/>
    <n v="12"/>
    <s v="Dec"/>
    <x v="0"/>
    <x v="15"/>
    <x v="2"/>
    <s v="Returning"/>
    <x v="2"/>
    <s v="Carry-On Duffel"/>
    <n v="2"/>
    <n v="133.4"/>
    <n v="0"/>
    <n v="67.69"/>
    <n v="266.8"/>
    <n v="135.38"/>
    <n v="131.42000000000002"/>
    <n v="0.49257871064467768"/>
    <n v="2026"/>
    <s v="Q4"/>
    <n v="12"/>
    <x v="11"/>
  </r>
  <r>
    <n v="798"/>
    <d v="2026-12-09T00:00:00"/>
    <n v="2026"/>
    <x v="3"/>
    <n v="12"/>
    <s v="Dec"/>
    <x v="2"/>
    <x v="2"/>
    <x v="2"/>
    <s v="Returning"/>
    <x v="3"/>
    <s v="Trail Tent 2P"/>
    <n v="3"/>
    <n v="199.31"/>
    <n v="0.05"/>
    <n v="101.19"/>
    <n v="568.0335"/>
    <n v="303.57"/>
    <n v="264.46350000000001"/>
    <n v="0.46557729429690325"/>
    <n v="2026"/>
    <s v="Q4"/>
    <n v="12"/>
    <x v="11"/>
  </r>
  <r>
    <n v="1746"/>
    <d v="2026-12-09T00:00:00"/>
    <n v="2026"/>
    <x v="3"/>
    <n v="12"/>
    <s v="Dec"/>
    <x v="1"/>
    <x v="11"/>
    <x v="0"/>
    <s v="Business"/>
    <x v="2"/>
    <s v="Packing Cube Set"/>
    <n v="1"/>
    <n v="47.44"/>
    <n v="0.15"/>
    <n v="17.899999999999999"/>
    <n v="40.323999999999998"/>
    <n v="17.899999999999999"/>
    <n v="22.423999999999999"/>
    <n v="0.55609562543398472"/>
    <n v="2026"/>
    <s v="Q4"/>
    <n v="12"/>
    <x v="11"/>
  </r>
  <r>
    <n v="3412"/>
    <d v="2026-12-09T00:00:00"/>
    <n v="2026"/>
    <x v="3"/>
    <n v="12"/>
    <s v="Dec"/>
    <x v="0"/>
    <x v="0"/>
    <x v="1"/>
    <s v="Business"/>
    <x v="1"/>
    <s v="Trail Boots"/>
    <n v="10"/>
    <n v="145.30000000000001"/>
    <n v="0.1"/>
    <n v="79.7"/>
    <n v="1307.7"/>
    <n v="797"/>
    <n v="510.70000000000005"/>
    <n v="0.39053299686472437"/>
    <n v="2026"/>
    <s v="Q4"/>
    <n v="12"/>
    <x v="11"/>
  </r>
  <r>
    <n v="175"/>
    <d v="2026-12-10T00:00:00"/>
    <n v="2026"/>
    <x v="3"/>
    <n v="12"/>
    <s v="Dec"/>
    <x v="0"/>
    <x v="0"/>
    <x v="3"/>
    <s v="New"/>
    <x v="0"/>
    <s v="Commuter Helmet"/>
    <n v="1"/>
    <n v="81.010000000000005"/>
    <n v="0.2"/>
    <n v="41.51"/>
    <n v="64.808000000000007"/>
    <n v="41.51"/>
    <n v="23.298000000000009"/>
    <n v="0.35949265522774976"/>
    <n v="2026"/>
    <s v="Q4"/>
    <n v="12"/>
    <x v="11"/>
  </r>
  <r>
    <n v="1014"/>
    <d v="2026-12-10T00:00:00"/>
    <n v="2026"/>
    <x v="3"/>
    <n v="12"/>
    <s v="Dec"/>
    <x v="3"/>
    <x v="7"/>
    <x v="3"/>
    <s v="New"/>
    <x v="2"/>
    <s v="Insulated Bottle"/>
    <n v="2"/>
    <n v="35.619999999999997"/>
    <n v="0"/>
    <n v="13.62"/>
    <n v="71.239999999999995"/>
    <n v="27.24"/>
    <n v="44"/>
    <n v="0.61763054463784395"/>
    <n v="2026"/>
    <s v="Q4"/>
    <n v="12"/>
    <x v="11"/>
  </r>
  <r>
    <n v="1763"/>
    <d v="2026-12-10T00:00:00"/>
    <n v="2026"/>
    <x v="3"/>
    <n v="12"/>
    <s v="Dec"/>
    <x v="0"/>
    <x v="0"/>
    <x v="0"/>
    <s v="New"/>
    <x v="0"/>
    <s v="Trail Bike Light"/>
    <n v="2"/>
    <n v="49.88"/>
    <n v="0.05"/>
    <n v="22.31"/>
    <n v="94.772000000000006"/>
    <n v="44.62"/>
    <n v="50.152000000000008"/>
    <n v="0.52918583547883347"/>
    <n v="2026"/>
    <s v="Q4"/>
    <n v="12"/>
    <x v="11"/>
  </r>
  <r>
    <n v="1863"/>
    <d v="2026-12-10T00:00:00"/>
    <n v="2026"/>
    <x v="3"/>
    <n v="12"/>
    <s v="Dec"/>
    <x v="3"/>
    <x v="7"/>
    <x v="3"/>
    <s v="Returning"/>
    <x v="0"/>
    <s v="Cycling Pack 12L"/>
    <n v="1"/>
    <n v="101.18"/>
    <n v="0.05"/>
    <n v="49.12"/>
    <n v="96.120999999999995"/>
    <n v="49.12"/>
    <n v="47.000999999999998"/>
    <n v="0.48897743469169069"/>
    <n v="2026"/>
    <s v="Q4"/>
    <n v="12"/>
    <x v="11"/>
  </r>
  <r>
    <n v="3466"/>
    <d v="2026-12-10T00:00:00"/>
    <n v="2026"/>
    <x v="3"/>
    <n v="12"/>
    <s v="Dec"/>
    <x v="1"/>
    <x v="12"/>
    <x v="2"/>
    <s v="Business"/>
    <x v="4"/>
    <s v="Recovery Roller"/>
    <n v="2"/>
    <n v="36.64"/>
    <n v="0"/>
    <n v="13.7"/>
    <n v="73.28"/>
    <n v="27.4"/>
    <n v="45.88"/>
    <n v="0.62609170305676853"/>
    <n v="2026"/>
    <s v="Q4"/>
    <n v="12"/>
    <x v="11"/>
  </r>
  <r>
    <n v="3630"/>
    <d v="2026-12-10T00:00:00"/>
    <n v="2026"/>
    <x v="3"/>
    <n v="12"/>
    <s v="Dec"/>
    <x v="1"/>
    <x v="12"/>
    <x v="2"/>
    <s v="Returning"/>
    <x v="0"/>
    <s v="Compact Repair Kit"/>
    <n v="3"/>
    <n v="39.979999999999997"/>
    <n v="0.1"/>
    <n v="16.989999999999998"/>
    <n v="107.946"/>
    <n v="50.97"/>
    <n v="56.975999999999999"/>
    <n v="0.52781946528819967"/>
    <n v="2026"/>
    <s v="Q4"/>
    <n v="12"/>
    <x v="11"/>
  </r>
  <r>
    <n v="3633"/>
    <d v="2026-12-10T00:00:00"/>
    <n v="2026"/>
    <x v="3"/>
    <n v="12"/>
    <s v="Dec"/>
    <x v="3"/>
    <x v="4"/>
    <x v="3"/>
    <s v="Business"/>
    <x v="1"/>
    <s v="Trail Boots"/>
    <n v="3"/>
    <n v="144.16"/>
    <n v="0"/>
    <n v="77.36"/>
    <n v="432.48"/>
    <n v="232.07999999999998"/>
    <n v="200.40000000000003"/>
    <n v="0.46337402885682583"/>
    <n v="2026"/>
    <s v="Q4"/>
    <n v="12"/>
    <x v="11"/>
  </r>
  <r>
    <n v="4"/>
    <d v="2026-12-11T00:00:00"/>
    <n v="2026"/>
    <x v="3"/>
    <n v="12"/>
    <s v="Dec"/>
    <x v="3"/>
    <x v="4"/>
    <x v="0"/>
    <s v="New"/>
    <x v="0"/>
    <s v="Cycling Pack 12L"/>
    <n v="1"/>
    <n v="102.98"/>
    <n v="0.1"/>
    <n v="51.45"/>
    <n v="92.682000000000002"/>
    <n v="51.45"/>
    <n v="41.231999999999999"/>
    <n v="0.4448760277076455"/>
    <n v="2026"/>
    <s v="Q4"/>
    <n v="12"/>
    <x v="11"/>
  </r>
  <r>
    <n v="70"/>
    <d v="2026-12-11T00:00:00"/>
    <n v="2026"/>
    <x v="3"/>
    <n v="12"/>
    <s v="Dec"/>
    <x v="3"/>
    <x v="13"/>
    <x v="0"/>
    <s v="New"/>
    <x v="4"/>
    <s v="Weighted Vest"/>
    <n v="2"/>
    <n v="122.49"/>
    <n v="0.15"/>
    <n v="70.930000000000007"/>
    <n v="208.23299999999998"/>
    <n v="141.86000000000001"/>
    <n v="66.372999999999962"/>
    <n v="0.31874390706564265"/>
    <n v="2026"/>
    <s v="Q4"/>
    <n v="12"/>
    <x v="11"/>
  </r>
  <r>
    <n v="948"/>
    <d v="2026-12-11T00:00:00"/>
    <n v="2026"/>
    <x v="3"/>
    <n v="12"/>
    <s v="Dec"/>
    <x v="1"/>
    <x v="11"/>
    <x v="3"/>
    <s v="New"/>
    <x v="1"/>
    <s v="Trail Boots"/>
    <n v="1"/>
    <n v="141.74"/>
    <n v="0.15"/>
    <n v="78.97"/>
    <n v="120.479"/>
    <n v="78.97"/>
    <n v="41.509"/>
    <n v="0.34453307215365336"/>
    <n v="2026"/>
    <s v="Q4"/>
    <n v="12"/>
    <x v="11"/>
  </r>
  <r>
    <n v="1957"/>
    <d v="2026-12-11T00:00:00"/>
    <n v="2026"/>
    <x v="3"/>
    <n v="12"/>
    <s v="Dec"/>
    <x v="3"/>
    <x v="7"/>
    <x v="0"/>
    <s v="Returning"/>
    <x v="0"/>
    <s v="Compact Repair Kit"/>
    <n v="6"/>
    <n v="39.44"/>
    <n v="0.1"/>
    <n v="16.89"/>
    <n v="212.976"/>
    <n v="101.34"/>
    <n v="111.636"/>
    <n v="0.52417173766058145"/>
    <n v="2026"/>
    <s v="Q4"/>
    <n v="12"/>
    <x v="11"/>
  </r>
  <r>
    <n v="3097"/>
    <d v="2026-12-11T00:00:00"/>
    <n v="2026"/>
    <x v="3"/>
    <n v="12"/>
    <s v="Dec"/>
    <x v="2"/>
    <x v="3"/>
    <x v="2"/>
    <s v="Returning"/>
    <x v="0"/>
    <s v="Trail Bike Light"/>
    <n v="1"/>
    <n v="49.64"/>
    <n v="0.1"/>
    <n v="22"/>
    <n v="44.676000000000002"/>
    <n v="22"/>
    <n v="22.676000000000002"/>
    <n v="0.50756558331094992"/>
    <n v="2026"/>
    <s v="Q4"/>
    <n v="12"/>
    <x v="11"/>
  </r>
  <r>
    <n v="3649"/>
    <d v="2026-12-11T00:00:00"/>
    <n v="2026"/>
    <x v="3"/>
    <n v="12"/>
    <s v="Dec"/>
    <x v="2"/>
    <x v="2"/>
    <x v="0"/>
    <s v="New"/>
    <x v="2"/>
    <s v="Travel Backpack 35L"/>
    <n v="1"/>
    <n v="164.29"/>
    <n v="0.05"/>
    <n v="88.66"/>
    <n v="156.07549999999998"/>
    <n v="88.66"/>
    <n v="67.41549999999998"/>
    <n v="0.43194159237035917"/>
    <n v="2026"/>
    <s v="Q4"/>
    <n v="12"/>
    <x v="11"/>
  </r>
  <r>
    <n v="3963"/>
    <d v="2026-12-11T00:00:00"/>
    <n v="2026"/>
    <x v="3"/>
    <n v="12"/>
    <s v="Dec"/>
    <x v="3"/>
    <x v="8"/>
    <x v="0"/>
    <s v="Returning"/>
    <x v="2"/>
    <s v="Insulated Bottle"/>
    <n v="1"/>
    <n v="35.81"/>
    <n v="0"/>
    <n v="13.28"/>
    <n v="35.81"/>
    <n v="13.28"/>
    <n v="22.53"/>
    <n v="0.62915386763473891"/>
    <n v="2026"/>
    <s v="Q4"/>
    <n v="12"/>
    <x v="11"/>
  </r>
  <r>
    <n v="4305"/>
    <d v="2026-12-11T00:00:00"/>
    <n v="2026"/>
    <x v="3"/>
    <n v="12"/>
    <s v="Dec"/>
    <x v="0"/>
    <x v="9"/>
    <x v="2"/>
    <s v="New"/>
    <x v="4"/>
    <s v="Resistance Band Set"/>
    <n v="1"/>
    <n v="41.31"/>
    <n v="0.05"/>
    <n v="14.56"/>
    <n v="39.244500000000002"/>
    <n v="14.56"/>
    <n v="24.6845"/>
    <n v="0.62899259768884808"/>
    <n v="2026"/>
    <s v="Q4"/>
    <n v="12"/>
    <x v="11"/>
  </r>
  <r>
    <n v="4942"/>
    <d v="2026-12-11T00:00:00"/>
    <n v="2026"/>
    <x v="3"/>
    <n v="12"/>
    <s v="Dec"/>
    <x v="3"/>
    <x v="13"/>
    <x v="3"/>
    <s v="New"/>
    <x v="2"/>
    <s v="Insulated Bottle"/>
    <n v="3"/>
    <n v="36.6"/>
    <n v="0.15"/>
    <n v="13.95"/>
    <n v="93.330000000000013"/>
    <n v="41.849999999999994"/>
    <n v="51.480000000000018"/>
    <n v="0.55159112825458068"/>
    <n v="2026"/>
    <s v="Q4"/>
    <n v="12"/>
    <x v="11"/>
  </r>
  <r>
    <n v="19"/>
    <d v="2026-12-12T00:00:00"/>
    <n v="2026"/>
    <x v="3"/>
    <n v="12"/>
    <s v="Dec"/>
    <x v="1"/>
    <x v="1"/>
    <x v="0"/>
    <s v="New"/>
    <x v="0"/>
    <s v="Trail Bike Light"/>
    <n v="5"/>
    <n v="49.59"/>
    <n v="0"/>
    <n v="22.63"/>
    <n v="247.95000000000002"/>
    <n v="113.14999999999999"/>
    <n v="134.80000000000001"/>
    <n v="0.54365799556362171"/>
    <n v="2026"/>
    <s v="Q4"/>
    <n v="12"/>
    <x v="11"/>
  </r>
  <r>
    <n v="4963"/>
    <d v="2026-12-12T00:00:00"/>
    <n v="2026"/>
    <x v="3"/>
    <n v="12"/>
    <s v="Dec"/>
    <x v="0"/>
    <x v="0"/>
    <x v="0"/>
    <s v="New"/>
    <x v="1"/>
    <s v="Trekking Poles"/>
    <n v="5"/>
    <n v="72.3"/>
    <n v="0.05"/>
    <n v="31.73"/>
    <n v="343.42500000000001"/>
    <n v="158.65"/>
    <n v="184.77500000000001"/>
    <n v="0.53803596127247577"/>
    <n v="2026"/>
    <s v="Q4"/>
    <n v="12"/>
    <x v="11"/>
  </r>
  <r>
    <n v="5110"/>
    <d v="2026-12-12T00:00:00"/>
    <n v="2026"/>
    <x v="3"/>
    <n v="12"/>
    <s v="Dec"/>
    <x v="3"/>
    <x v="4"/>
    <x v="0"/>
    <s v="New"/>
    <x v="0"/>
    <s v="Trail Bike Light"/>
    <n v="1"/>
    <n v="51.57"/>
    <n v="0.1"/>
    <n v="23.11"/>
    <n v="46.413000000000004"/>
    <n v="23.11"/>
    <n v="23.303000000000004"/>
    <n v="0.5020791588563549"/>
    <n v="2026"/>
    <s v="Q4"/>
    <n v="12"/>
    <x v="11"/>
  </r>
  <r>
    <n v="10"/>
    <d v="2026-12-13T00:00:00"/>
    <n v="2026"/>
    <x v="3"/>
    <n v="12"/>
    <s v="Dec"/>
    <x v="0"/>
    <x v="0"/>
    <x v="0"/>
    <s v="Returning"/>
    <x v="2"/>
    <s v="Insulated Bottle"/>
    <n v="3"/>
    <n v="35.380000000000003"/>
    <n v="0"/>
    <n v="13.51"/>
    <n v="106.14000000000001"/>
    <n v="40.53"/>
    <n v="65.610000000000014"/>
    <n v="0.61814584511023185"/>
    <n v="2026"/>
    <s v="Q4"/>
    <n v="12"/>
    <x v="11"/>
  </r>
  <r>
    <n v="216"/>
    <d v="2026-12-13T00:00:00"/>
    <n v="2026"/>
    <x v="3"/>
    <n v="12"/>
    <s v="Dec"/>
    <x v="2"/>
    <x v="2"/>
    <x v="0"/>
    <s v="Business"/>
    <x v="0"/>
    <s v="Commuter Helmet"/>
    <n v="1"/>
    <n v="83.08"/>
    <n v="0.15"/>
    <n v="42.91"/>
    <n v="70.617999999999995"/>
    <n v="42.91"/>
    <n v="27.707999999999998"/>
    <n v="0.39236455294684075"/>
    <n v="2026"/>
    <s v="Q4"/>
    <n v="12"/>
    <x v="11"/>
  </r>
  <r>
    <n v="1937"/>
    <d v="2026-12-13T00:00:00"/>
    <n v="2026"/>
    <x v="3"/>
    <n v="12"/>
    <s v="Dec"/>
    <x v="1"/>
    <x v="12"/>
    <x v="1"/>
    <s v="Business"/>
    <x v="3"/>
    <s v="Compact Sleeping Bag"/>
    <n v="3"/>
    <n v="120.5"/>
    <n v="0.15"/>
    <n v="61.44"/>
    <n v="307.27499999999998"/>
    <n v="184.32"/>
    <n v="122.95499999999998"/>
    <n v="0.40014644862094212"/>
    <n v="2026"/>
    <s v="Q4"/>
    <n v="12"/>
    <x v="11"/>
  </r>
  <r>
    <n v="4720"/>
    <d v="2026-12-13T00:00:00"/>
    <n v="2026"/>
    <x v="3"/>
    <n v="12"/>
    <s v="Dec"/>
    <x v="0"/>
    <x v="0"/>
    <x v="0"/>
    <s v="New"/>
    <x v="1"/>
    <s v="Trekking Poles"/>
    <n v="3"/>
    <n v="73.040000000000006"/>
    <n v="0.1"/>
    <n v="31.78"/>
    <n v="197.208"/>
    <n v="95.34"/>
    <n v="101.86799999999999"/>
    <n v="0.51655105269563095"/>
    <n v="2026"/>
    <s v="Q4"/>
    <n v="12"/>
    <x v="11"/>
  </r>
  <r>
    <n v="91"/>
    <d v="2026-12-14T00:00:00"/>
    <n v="2026"/>
    <x v="3"/>
    <n v="12"/>
    <s v="Dec"/>
    <x v="1"/>
    <x v="1"/>
    <x v="0"/>
    <s v="Returning"/>
    <x v="3"/>
    <s v="Alpine Tent 4P"/>
    <n v="2"/>
    <n v="339.95"/>
    <n v="0"/>
    <n v="195.78"/>
    <n v="679.9"/>
    <n v="391.56"/>
    <n v="288.33999999999997"/>
    <n v="0.42409177820267685"/>
    <n v="2026"/>
    <s v="Q4"/>
    <n v="12"/>
    <x v="11"/>
  </r>
  <r>
    <n v="505"/>
    <d v="2026-12-14T00:00:00"/>
    <n v="2026"/>
    <x v="3"/>
    <n v="12"/>
    <s v="Dec"/>
    <x v="0"/>
    <x v="15"/>
    <x v="3"/>
    <s v="Returning"/>
    <x v="3"/>
    <s v="Trail Tent 2P"/>
    <n v="2"/>
    <n v="199.43"/>
    <n v="0.05"/>
    <n v="106.58"/>
    <n v="378.91699999999997"/>
    <n v="213.16"/>
    <n v="165.75699999999998"/>
    <n v="0.4374493622613923"/>
    <n v="2026"/>
    <s v="Q4"/>
    <n v="12"/>
    <x v="11"/>
  </r>
  <r>
    <n v="640"/>
    <d v="2026-12-14T00:00:00"/>
    <n v="2026"/>
    <x v="3"/>
    <n v="12"/>
    <s v="Dec"/>
    <x v="0"/>
    <x v="15"/>
    <x v="0"/>
    <s v="Returning"/>
    <x v="4"/>
    <s v="Training Mat"/>
    <n v="2"/>
    <n v="51.77"/>
    <n v="0.05"/>
    <n v="21.76"/>
    <n v="98.363"/>
    <n v="43.52"/>
    <n v="54.842999999999996"/>
    <n v="0.55755721155312465"/>
    <n v="2026"/>
    <s v="Q4"/>
    <n v="12"/>
    <x v="11"/>
  </r>
  <r>
    <n v="1408"/>
    <d v="2026-12-14T00:00:00"/>
    <n v="2026"/>
    <x v="3"/>
    <n v="12"/>
    <s v="Dec"/>
    <x v="1"/>
    <x v="1"/>
    <x v="0"/>
    <s v="New"/>
    <x v="2"/>
    <s v="Travel Backpack 35L"/>
    <n v="1"/>
    <n v="161.53"/>
    <n v="0"/>
    <n v="87.43"/>
    <n v="161.53"/>
    <n v="87.43"/>
    <n v="74.099999999999994"/>
    <n v="0.45873831486411187"/>
    <n v="2026"/>
    <s v="Q4"/>
    <n v="12"/>
    <x v="11"/>
  </r>
  <r>
    <n v="2074"/>
    <d v="2026-12-14T00:00:00"/>
    <n v="2026"/>
    <x v="3"/>
    <n v="12"/>
    <s v="Dec"/>
    <x v="1"/>
    <x v="12"/>
    <x v="1"/>
    <s v="Business"/>
    <x v="1"/>
    <s v="Trail Boots"/>
    <n v="4"/>
    <n v="145.85"/>
    <n v="0.1"/>
    <n v="79.47"/>
    <n v="525.05999999999995"/>
    <n v="317.88"/>
    <n v="207.17999999999995"/>
    <n v="0.39458347617415146"/>
    <n v="2026"/>
    <s v="Q4"/>
    <n v="12"/>
    <x v="11"/>
  </r>
  <r>
    <n v="2639"/>
    <d v="2026-12-14T00:00:00"/>
    <n v="2026"/>
    <x v="3"/>
    <n v="12"/>
    <s v="Dec"/>
    <x v="3"/>
    <x v="13"/>
    <x v="0"/>
    <s v="Returning"/>
    <x v="3"/>
    <s v="Trail Tent 2P"/>
    <n v="1"/>
    <n v="197.18"/>
    <n v="0"/>
    <n v="105.28"/>
    <n v="197.18"/>
    <n v="105.28"/>
    <n v="91.9"/>
    <n v="0.46607160969672384"/>
    <n v="2026"/>
    <s v="Q4"/>
    <n v="12"/>
    <x v="11"/>
  </r>
  <r>
    <n v="2694"/>
    <d v="2026-12-14T00:00:00"/>
    <n v="2026"/>
    <x v="3"/>
    <n v="12"/>
    <s v="Dec"/>
    <x v="3"/>
    <x v="7"/>
    <x v="0"/>
    <s v="New"/>
    <x v="3"/>
    <s v="Compact Sleeping Bag"/>
    <n v="1"/>
    <n v="124.9"/>
    <n v="0"/>
    <n v="62.16"/>
    <n v="124.9"/>
    <n v="62.16"/>
    <n v="62.740000000000009"/>
    <n v="0.50232185748598879"/>
    <n v="2026"/>
    <s v="Q4"/>
    <n v="12"/>
    <x v="11"/>
  </r>
  <r>
    <n v="2797"/>
    <d v="2026-12-14T00:00:00"/>
    <n v="2026"/>
    <x v="3"/>
    <n v="12"/>
    <s v="Dec"/>
    <x v="2"/>
    <x v="16"/>
    <x v="2"/>
    <s v="New"/>
    <x v="1"/>
    <s v="Trekking Poles"/>
    <n v="2"/>
    <n v="70.239999999999995"/>
    <n v="0.1"/>
    <n v="32.130000000000003"/>
    <n v="126.43199999999999"/>
    <n v="64.260000000000005"/>
    <n v="62.171999999999983"/>
    <n v="0.49174259681093385"/>
    <n v="2026"/>
    <s v="Q4"/>
    <n v="12"/>
    <x v="11"/>
  </r>
  <r>
    <n v="2811"/>
    <d v="2026-12-14T00:00:00"/>
    <n v="2026"/>
    <x v="3"/>
    <n v="12"/>
    <s v="Dec"/>
    <x v="1"/>
    <x v="11"/>
    <x v="2"/>
    <s v="Business"/>
    <x v="1"/>
    <s v="Trail Boots"/>
    <n v="5"/>
    <n v="145.6"/>
    <n v="0.15"/>
    <n v="81.180000000000007"/>
    <n v="618.79999999999995"/>
    <n v="405.90000000000003"/>
    <n v="212.89999999999992"/>
    <n v="0.34405300581771159"/>
    <n v="2026"/>
    <s v="Q4"/>
    <n v="12"/>
    <x v="11"/>
  </r>
  <r>
    <n v="4037"/>
    <d v="2026-12-14T00:00:00"/>
    <n v="2026"/>
    <x v="3"/>
    <n v="12"/>
    <s v="Dec"/>
    <x v="3"/>
    <x v="8"/>
    <x v="2"/>
    <s v="Returning"/>
    <x v="1"/>
    <s v="Summit Backpack 45L"/>
    <n v="1"/>
    <n v="152.4"/>
    <n v="0.05"/>
    <n v="77.98"/>
    <n v="144.78"/>
    <n v="77.98"/>
    <n v="66.8"/>
    <n v="0.46138969470921398"/>
    <n v="2026"/>
    <s v="Q4"/>
    <n v="12"/>
    <x v="11"/>
  </r>
  <r>
    <n v="4629"/>
    <d v="2026-12-14T00:00:00"/>
    <n v="2026"/>
    <x v="3"/>
    <n v="12"/>
    <s v="Dec"/>
    <x v="2"/>
    <x v="2"/>
    <x v="0"/>
    <s v="New"/>
    <x v="2"/>
    <s v="Insulated Bottle"/>
    <n v="1"/>
    <n v="36.17"/>
    <n v="0.05"/>
    <n v="13.87"/>
    <n v="34.361499999999999"/>
    <n v="13.87"/>
    <n v="20.491500000000002"/>
    <n v="0.59635056676803988"/>
    <n v="2026"/>
    <s v="Q4"/>
    <n v="12"/>
    <x v="11"/>
  </r>
  <r>
    <n v="2455"/>
    <d v="2026-12-15T00:00:00"/>
    <n v="2026"/>
    <x v="3"/>
    <n v="12"/>
    <s v="Dec"/>
    <x v="1"/>
    <x v="12"/>
    <x v="0"/>
    <s v="Returning"/>
    <x v="3"/>
    <s v="Compact Sleeping Bag"/>
    <n v="3"/>
    <n v="126.21"/>
    <n v="0.1"/>
    <n v="60.65"/>
    <n v="340.767"/>
    <n v="181.95"/>
    <n v="158.81700000000001"/>
    <n v="0.46605745274630467"/>
    <n v="2026"/>
    <s v="Q4"/>
    <n v="12"/>
    <x v="11"/>
  </r>
  <r>
    <n v="3184"/>
    <d v="2026-12-15T00:00:00"/>
    <n v="2026"/>
    <x v="3"/>
    <n v="12"/>
    <s v="Dec"/>
    <x v="3"/>
    <x v="13"/>
    <x v="1"/>
    <s v="Returning"/>
    <x v="1"/>
    <s v="Trail Boots"/>
    <n v="6"/>
    <n v="143.72999999999999"/>
    <n v="0.15"/>
    <n v="77.27"/>
    <n v="733.02299999999991"/>
    <n v="463.62"/>
    <n v="269.40299999999991"/>
    <n v="0.36752325643260847"/>
    <n v="2026"/>
    <s v="Q4"/>
    <n v="12"/>
    <x v="11"/>
  </r>
  <r>
    <n v="3363"/>
    <d v="2026-12-15T00:00:00"/>
    <n v="2026"/>
    <x v="3"/>
    <n v="12"/>
    <s v="Dec"/>
    <x v="1"/>
    <x v="12"/>
    <x v="3"/>
    <s v="New"/>
    <x v="1"/>
    <s v="Trail Boots"/>
    <n v="4"/>
    <n v="146.38999999999999"/>
    <n v="0"/>
    <n v="78.95"/>
    <n v="585.55999999999995"/>
    <n v="315.8"/>
    <n v="269.75999999999993"/>
    <n v="0.46068720541020552"/>
    <n v="2026"/>
    <s v="Q4"/>
    <n v="12"/>
    <x v="11"/>
  </r>
  <r>
    <n v="3373"/>
    <d v="2026-12-15T00:00:00"/>
    <n v="2026"/>
    <x v="3"/>
    <n v="12"/>
    <s v="Dec"/>
    <x v="1"/>
    <x v="12"/>
    <x v="3"/>
    <s v="Returning"/>
    <x v="1"/>
    <s v="Hiking Daypack 20L"/>
    <n v="2"/>
    <n v="89.84"/>
    <n v="0.05"/>
    <n v="45.17"/>
    <n v="170.696"/>
    <n v="90.34"/>
    <n v="80.355999999999995"/>
    <n v="0.47075502647982376"/>
    <n v="2026"/>
    <s v="Q4"/>
    <n v="12"/>
    <x v="11"/>
  </r>
  <r>
    <n v="3799"/>
    <d v="2026-12-15T00:00:00"/>
    <n v="2026"/>
    <x v="3"/>
    <n v="12"/>
    <s v="Dec"/>
    <x v="2"/>
    <x v="10"/>
    <x v="2"/>
    <s v="New"/>
    <x v="4"/>
    <s v="Training Mat"/>
    <n v="3"/>
    <n v="49.67"/>
    <n v="0.05"/>
    <n v="21.5"/>
    <n v="141.55949999999999"/>
    <n v="64.5"/>
    <n v="77.059499999999986"/>
    <n v="0.54436120500566898"/>
    <n v="2026"/>
    <s v="Q4"/>
    <n v="12"/>
    <x v="11"/>
  </r>
  <r>
    <n v="5002"/>
    <d v="2026-12-15T00:00:00"/>
    <n v="2026"/>
    <x v="3"/>
    <n v="12"/>
    <s v="Dec"/>
    <x v="1"/>
    <x v="14"/>
    <x v="1"/>
    <s v="Business"/>
    <x v="1"/>
    <s v="Hiking Daypack 20L"/>
    <n v="4"/>
    <n v="94.3"/>
    <n v="0.1"/>
    <n v="44.36"/>
    <n v="339.48"/>
    <n v="177.44"/>
    <n v="162.04000000000002"/>
    <n v="0.47731825144338402"/>
    <n v="2026"/>
    <s v="Q4"/>
    <n v="12"/>
    <x v="11"/>
  </r>
  <r>
    <n v="2896"/>
    <d v="2026-12-16T00:00:00"/>
    <n v="2026"/>
    <x v="3"/>
    <n v="12"/>
    <s v="Dec"/>
    <x v="1"/>
    <x v="12"/>
    <x v="2"/>
    <s v="Business"/>
    <x v="4"/>
    <s v="Recovery Roller"/>
    <n v="2"/>
    <n v="36.020000000000003"/>
    <n v="0.1"/>
    <n v="13.59"/>
    <n v="64.836000000000013"/>
    <n v="27.18"/>
    <n v="37.656000000000013"/>
    <n v="0.58078845086063302"/>
    <n v="2026"/>
    <s v="Q4"/>
    <n v="12"/>
    <x v="11"/>
  </r>
  <r>
    <n v="3334"/>
    <d v="2026-12-16T00:00:00"/>
    <n v="2026"/>
    <x v="3"/>
    <n v="12"/>
    <s v="Dec"/>
    <x v="1"/>
    <x v="14"/>
    <x v="0"/>
    <s v="Returning"/>
    <x v="1"/>
    <s v="Summit Backpack 45L"/>
    <n v="1"/>
    <n v="154.12"/>
    <n v="0"/>
    <n v="77.45"/>
    <n v="154.12"/>
    <n v="77.45"/>
    <n v="76.67"/>
    <n v="0.49746950428237735"/>
    <n v="2026"/>
    <s v="Q4"/>
    <n v="12"/>
    <x v="11"/>
  </r>
  <r>
    <n v="3469"/>
    <d v="2026-12-16T00:00:00"/>
    <n v="2026"/>
    <x v="3"/>
    <n v="12"/>
    <s v="Dec"/>
    <x v="0"/>
    <x v="9"/>
    <x v="0"/>
    <s v="Returning"/>
    <x v="1"/>
    <s v="Summit Backpack 45L"/>
    <n v="1"/>
    <n v="150.88"/>
    <n v="0.05"/>
    <n v="81.02"/>
    <n v="143.33599999999998"/>
    <n v="81.02"/>
    <n v="62.315999999999988"/>
    <n v="0.43475470223809787"/>
    <n v="2026"/>
    <s v="Q4"/>
    <n v="12"/>
    <x v="11"/>
  </r>
  <r>
    <n v="569"/>
    <d v="2026-12-17T00:00:00"/>
    <n v="2026"/>
    <x v="3"/>
    <n v="12"/>
    <s v="Dec"/>
    <x v="2"/>
    <x v="2"/>
    <x v="3"/>
    <s v="New"/>
    <x v="0"/>
    <s v="Compact Repair Kit"/>
    <n v="2"/>
    <n v="40.479999999999997"/>
    <n v="0"/>
    <n v="16.23"/>
    <n v="80.959999999999994"/>
    <n v="32.46"/>
    <n v="48.499999999999993"/>
    <n v="0.5990612648221344"/>
    <n v="2026"/>
    <s v="Q4"/>
    <n v="12"/>
    <x v="11"/>
  </r>
  <r>
    <n v="2404"/>
    <d v="2026-12-17T00:00:00"/>
    <n v="2026"/>
    <x v="3"/>
    <n v="12"/>
    <s v="Dec"/>
    <x v="2"/>
    <x v="10"/>
    <x v="3"/>
    <s v="Business"/>
    <x v="2"/>
    <s v="Travel Backpack 35L"/>
    <n v="3"/>
    <n v="163.34"/>
    <n v="0.1"/>
    <n v="88.53"/>
    <n v="441.01799999999997"/>
    <n v="265.59000000000003"/>
    <n v="175.42799999999994"/>
    <n v="0.39777968246194023"/>
    <n v="2026"/>
    <s v="Q4"/>
    <n v="12"/>
    <x v="11"/>
  </r>
  <r>
    <n v="4682"/>
    <d v="2026-12-17T00:00:00"/>
    <n v="2026"/>
    <x v="3"/>
    <n v="12"/>
    <s v="Dec"/>
    <x v="3"/>
    <x v="4"/>
    <x v="2"/>
    <s v="New"/>
    <x v="4"/>
    <s v="Resistance Band Set"/>
    <n v="2"/>
    <n v="40.89"/>
    <n v="0"/>
    <n v="14.95"/>
    <n v="81.78"/>
    <n v="29.9"/>
    <n v="51.88"/>
    <n v="0.63438493519197847"/>
    <n v="2026"/>
    <s v="Q4"/>
    <n v="12"/>
    <x v="11"/>
  </r>
  <r>
    <n v="4888"/>
    <d v="2026-12-17T00:00:00"/>
    <n v="2026"/>
    <x v="3"/>
    <n v="12"/>
    <s v="Dec"/>
    <x v="2"/>
    <x v="2"/>
    <x v="3"/>
    <s v="New"/>
    <x v="4"/>
    <s v="Resistance Band Set"/>
    <n v="1"/>
    <n v="40.159999999999997"/>
    <n v="0.15"/>
    <n v="14.46"/>
    <n v="34.135999999999996"/>
    <n v="14.46"/>
    <n v="19.675999999999995"/>
    <n v="0.576400281228029"/>
    <n v="2026"/>
    <s v="Q4"/>
    <n v="12"/>
    <x v="11"/>
  </r>
  <r>
    <n v="4923"/>
    <d v="2026-12-17T00:00:00"/>
    <n v="2026"/>
    <x v="3"/>
    <n v="12"/>
    <s v="Dec"/>
    <x v="3"/>
    <x v="13"/>
    <x v="0"/>
    <s v="New"/>
    <x v="3"/>
    <s v="Portable Camp Stove"/>
    <n v="2"/>
    <n v="79.86"/>
    <n v="0"/>
    <n v="39.049999999999997"/>
    <n v="159.72"/>
    <n v="78.099999999999994"/>
    <n v="81.62"/>
    <n v="0.51101928374655647"/>
    <n v="2026"/>
    <s v="Q4"/>
    <n v="12"/>
    <x v="11"/>
  </r>
  <r>
    <n v="131"/>
    <d v="2026-12-18T00:00:00"/>
    <n v="2026"/>
    <x v="3"/>
    <n v="12"/>
    <s v="Dec"/>
    <x v="1"/>
    <x v="11"/>
    <x v="3"/>
    <s v="Returning"/>
    <x v="3"/>
    <s v="Compact Sleeping Bag"/>
    <n v="2"/>
    <n v="123.42"/>
    <n v="0.1"/>
    <n v="60.03"/>
    <n v="222.15600000000001"/>
    <n v="120.06"/>
    <n v="102.096"/>
    <n v="0.45956895154756117"/>
    <n v="2026"/>
    <s v="Q4"/>
    <n v="12"/>
    <x v="11"/>
  </r>
  <r>
    <n v="349"/>
    <d v="2026-12-18T00:00:00"/>
    <n v="2026"/>
    <x v="3"/>
    <n v="12"/>
    <s v="Dec"/>
    <x v="2"/>
    <x v="2"/>
    <x v="0"/>
    <s v="Returning"/>
    <x v="2"/>
    <s v="Packing Cube Set"/>
    <n v="1"/>
    <n v="47.61"/>
    <n v="0.05"/>
    <n v="18.18"/>
    <n v="45.229499999999994"/>
    <n v="18.18"/>
    <n v="27.049499999999995"/>
    <n v="0.59804994527907662"/>
    <n v="2026"/>
    <s v="Q4"/>
    <n v="12"/>
    <x v="11"/>
  </r>
  <r>
    <n v="1131"/>
    <d v="2026-12-18T00:00:00"/>
    <n v="2026"/>
    <x v="3"/>
    <n v="12"/>
    <s v="Dec"/>
    <x v="3"/>
    <x v="8"/>
    <x v="0"/>
    <s v="Returning"/>
    <x v="1"/>
    <s v="Hiking Daypack 20L"/>
    <n v="2"/>
    <n v="93.88"/>
    <n v="0.1"/>
    <n v="45.89"/>
    <n v="168.98400000000001"/>
    <n v="91.78"/>
    <n v="77.204000000000008"/>
    <n v="0.45687165648818823"/>
    <n v="2026"/>
    <s v="Q4"/>
    <n v="12"/>
    <x v="11"/>
  </r>
  <r>
    <n v="2738"/>
    <d v="2026-12-18T00:00:00"/>
    <n v="2026"/>
    <x v="3"/>
    <n v="12"/>
    <s v="Dec"/>
    <x v="1"/>
    <x v="11"/>
    <x v="0"/>
    <s v="New"/>
    <x v="1"/>
    <s v="Trail Boots"/>
    <n v="3"/>
    <n v="145.43"/>
    <n v="0.05"/>
    <n v="81.72"/>
    <n v="414.47550000000001"/>
    <n v="245.16"/>
    <n v="169.31550000000001"/>
    <n v="0.40850544845232106"/>
    <n v="2026"/>
    <s v="Q4"/>
    <n v="12"/>
    <x v="11"/>
  </r>
  <r>
    <n v="4400"/>
    <d v="2026-12-18T00:00:00"/>
    <n v="2026"/>
    <x v="3"/>
    <n v="12"/>
    <s v="Dec"/>
    <x v="3"/>
    <x v="4"/>
    <x v="0"/>
    <s v="Returning"/>
    <x v="2"/>
    <s v="Insulated Bottle"/>
    <n v="2"/>
    <n v="36.89"/>
    <n v="0.1"/>
    <n v="13.74"/>
    <n v="66.402000000000001"/>
    <n v="27.48"/>
    <n v="38.921999999999997"/>
    <n v="0.58615704346254627"/>
    <n v="2026"/>
    <s v="Q4"/>
    <n v="12"/>
    <x v="11"/>
  </r>
  <r>
    <n v="3122"/>
    <d v="2026-12-19T00:00:00"/>
    <n v="2026"/>
    <x v="3"/>
    <n v="12"/>
    <s v="Dec"/>
    <x v="0"/>
    <x v="0"/>
    <x v="3"/>
    <s v="Returning"/>
    <x v="1"/>
    <s v="Trail Boots"/>
    <n v="1"/>
    <n v="145.44"/>
    <n v="0.1"/>
    <n v="80.42"/>
    <n v="130.89600000000002"/>
    <n v="80.42"/>
    <n v="50.476000000000013"/>
    <n v="0.38561911746730232"/>
    <n v="2026"/>
    <s v="Q4"/>
    <n v="12"/>
    <x v="11"/>
  </r>
  <r>
    <n v="4572"/>
    <d v="2026-12-19T00:00:00"/>
    <n v="2026"/>
    <x v="3"/>
    <n v="12"/>
    <s v="Dec"/>
    <x v="0"/>
    <x v="15"/>
    <x v="0"/>
    <s v="New"/>
    <x v="4"/>
    <s v="Training Mat"/>
    <n v="2"/>
    <n v="51.56"/>
    <n v="0"/>
    <n v="21.9"/>
    <n v="103.12"/>
    <n v="43.8"/>
    <n v="59.320000000000007"/>
    <n v="0.57525213343677273"/>
    <n v="2026"/>
    <s v="Q4"/>
    <n v="12"/>
    <x v="11"/>
  </r>
  <r>
    <n v="4783"/>
    <d v="2026-12-19T00:00:00"/>
    <n v="2026"/>
    <x v="3"/>
    <n v="12"/>
    <s v="Dec"/>
    <x v="3"/>
    <x v="7"/>
    <x v="0"/>
    <s v="New"/>
    <x v="3"/>
    <s v="Compact Sleeping Bag"/>
    <n v="2"/>
    <n v="122"/>
    <n v="0.15"/>
    <n v="60.01"/>
    <n v="207.4"/>
    <n v="120.02"/>
    <n v="87.38000000000001"/>
    <n v="0.4213114754098361"/>
    <n v="2026"/>
    <s v="Q4"/>
    <n v="12"/>
    <x v="11"/>
  </r>
  <r>
    <n v="5055"/>
    <d v="2026-12-19T00:00:00"/>
    <n v="2026"/>
    <x v="3"/>
    <n v="12"/>
    <s v="Dec"/>
    <x v="2"/>
    <x v="3"/>
    <x v="3"/>
    <s v="New"/>
    <x v="1"/>
    <s v="Trekking Poles"/>
    <n v="1"/>
    <n v="71.89"/>
    <n v="0.15"/>
    <n v="32.409999999999997"/>
    <n v="61.106499999999997"/>
    <n v="32.409999999999997"/>
    <n v="28.6965"/>
    <n v="0.46961452545964832"/>
    <n v="2026"/>
    <s v="Q4"/>
    <n v="12"/>
    <x v="11"/>
  </r>
  <r>
    <n v="5100"/>
    <d v="2026-12-19T00:00:00"/>
    <n v="2026"/>
    <x v="3"/>
    <n v="12"/>
    <s v="Dec"/>
    <x v="2"/>
    <x v="5"/>
    <x v="0"/>
    <s v="Returning"/>
    <x v="1"/>
    <s v="Trekking Poles"/>
    <n v="2"/>
    <n v="70.59"/>
    <n v="0.15"/>
    <n v="31.56"/>
    <n v="120.003"/>
    <n v="63.12"/>
    <n v="56.883000000000003"/>
    <n v="0.47401314967125824"/>
    <n v="2026"/>
    <s v="Q4"/>
    <n v="12"/>
    <x v="11"/>
  </r>
  <r>
    <n v="488"/>
    <d v="2026-12-20T00:00:00"/>
    <n v="2026"/>
    <x v="3"/>
    <n v="12"/>
    <s v="Dec"/>
    <x v="3"/>
    <x v="7"/>
    <x v="0"/>
    <s v="Returning"/>
    <x v="1"/>
    <s v="Trail Boots"/>
    <n v="4"/>
    <n v="141.91"/>
    <n v="0.05"/>
    <n v="80.260000000000005"/>
    <n v="539.25799999999992"/>
    <n v="321.04000000000002"/>
    <n v="218.2179999999999"/>
    <n v="0.40466344495584661"/>
    <n v="2026"/>
    <s v="Q4"/>
    <n v="12"/>
    <x v="11"/>
  </r>
  <r>
    <n v="710"/>
    <d v="2026-12-20T00:00:00"/>
    <n v="2026"/>
    <x v="3"/>
    <n v="12"/>
    <s v="Dec"/>
    <x v="1"/>
    <x v="6"/>
    <x v="1"/>
    <s v="Business"/>
    <x v="1"/>
    <s v="Trail Boots"/>
    <n v="3"/>
    <n v="140.4"/>
    <n v="0.2"/>
    <n v="81.760000000000005"/>
    <n v="336.96000000000004"/>
    <n v="245.28000000000003"/>
    <n v="91.68"/>
    <n v="0.27207977207977208"/>
    <n v="2026"/>
    <s v="Q4"/>
    <n v="12"/>
    <x v="11"/>
  </r>
  <r>
    <n v="1009"/>
    <d v="2026-12-20T00:00:00"/>
    <n v="2026"/>
    <x v="3"/>
    <n v="12"/>
    <s v="Dec"/>
    <x v="3"/>
    <x v="13"/>
    <x v="3"/>
    <s v="Returning"/>
    <x v="1"/>
    <s v="Trekking Poles"/>
    <n v="2"/>
    <n v="72.349999999999994"/>
    <n v="0.15"/>
    <n v="32.44"/>
    <n v="122.99499999999999"/>
    <n v="64.88"/>
    <n v="58.114999999999995"/>
    <n v="0.47249888206837676"/>
    <n v="2026"/>
    <s v="Q4"/>
    <n v="12"/>
    <x v="11"/>
  </r>
  <r>
    <n v="1231"/>
    <d v="2026-12-20T00:00:00"/>
    <n v="2026"/>
    <x v="3"/>
    <n v="12"/>
    <s v="Dec"/>
    <x v="3"/>
    <x v="8"/>
    <x v="0"/>
    <s v="New"/>
    <x v="3"/>
    <s v="Compact Sleeping Bag"/>
    <n v="4"/>
    <n v="120.8"/>
    <n v="0.1"/>
    <n v="59.93"/>
    <n v="434.88"/>
    <n v="239.72"/>
    <n v="195.16"/>
    <n v="0.44876747608535689"/>
    <n v="2026"/>
    <s v="Q4"/>
    <n v="12"/>
    <x v="11"/>
  </r>
  <r>
    <n v="1445"/>
    <d v="2026-12-20T00:00:00"/>
    <n v="2026"/>
    <x v="3"/>
    <n v="12"/>
    <s v="Dec"/>
    <x v="3"/>
    <x v="7"/>
    <x v="0"/>
    <s v="New"/>
    <x v="1"/>
    <s v="Trekking Poles"/>
    <n v="1"/>
    <n v="71.23"/>
    <n v="0"/>
    <n v="31.63"/>
    <n v="71.23"/>
    <n v="31.63"/>
    <n v="39.600000000000009"/>
    <n v="0.55594552856942303"/>
    <n v="2026"/>
    <s v="Q4"/>
    <n v="12"/>
    <x v="11"/>
  </r>
  <r>
    <n v="2842"/>
    <d v="2026-12-20T00:00:00"/>
    <n v="2026"/>
    <x v="3"/>
    <n v="12"/>
    <s v="Dec"/>
    <x v="2"/>
    <x v="10"/>
    <x v="1"/>
    <s v="Business"/>
    <x v="0"/>
    <s v="Trail Bike Light"/>
    <n v="5"/>
    <n v="51.02"/>
    <n v="0.05"/>
    <n v="22.56"/>
    <n v="242.345"/>
    <n v="112.8"/>
    <n v="129.54500000000002"/>
    <n v="0.5345478553302111"/>
    <n v="2026"/>
    <s v="Q4"/>
    <n v="12"/>
    <x v="11"/>
  </r>
  <r>
    <n v="3783"/>
    <d v="2026-12-20T00:00:00"/>
    <n v="2026"/>
    <x v="3"/>
    <n v="12"/>
    <s v="Dec"/>
    <x v="2"/>
    <x v="2"/>
    <x v="3"/>
    <s v="New"/>
    <x v="2"/>
    <s v="Carry-On Duffel"/>
    <n v="1"/>
    <n v="130.52000000000001"/>
    <n v="0.1"/>
    <n v="66.09"/>
    <n v="117.46800000000002"/>
    <n v="66.09"/>
    <n v="51.378000000000014"/>
    <n v="0.43737869036673821"/>
    <n v="2026"/>
    <s v="Q4"/>
    <n v="12"/>
    <x v="11"/>
  </r>
  <r>
    <n v="4484"/>
    <d v="2026-12-20T00:00:00"/>
    <n v="2026"/>
    <x v="3"/>
    <n v="12"/>
    <s v="Dec"/>
    <x v="1"/>
    <x v="14"/>
    <x v="0"/>
    <s v="Returning"/>
    <x v="0"/>
    <s v="Commuter Helmet"/>
    <n v="2"/>
    <n v="79.87"/>
    <n v="0.15"/>
    <n v="41.9"/>
    <n v="135.779"/>
    <n v="83.8"/>
    <n v="51.978999999999999"/>
    <n v="0.38282061290773978"/>
    <n v="2026"/>
    <s v="Q4"/>
    <n v="12"/>
    <x v="11"/>
  </r>
  <r>
    <n v="4597"/>
    <d v="2026-12-20T00:00:00"/>
    <n v="2026"/>
    <x v="3"/>
    <n v="12"/>
    <s v="Dec"/>
    <x v="3"/>
    <x v="13"/>
    <x v="0"/>
    <s v="Returning"/>
    <x v="1"/>
    <s v="Trekking Poles"/>
    <n v="3"/>
    <n v="71.3"/>
    <n v="0.1"/>
    <n v="32.93"/>
    <n v="192.51"/>
    <n v="98.789999999999992"/>
    <n v="93.72"/>
    <n v="0.48683185289075892"/>
    <n v="2026"/>
    <s v="Q4"/>
    <n v="12"/>
    <x v="11"/>
  </r>
  <r>
    <n v="4917"/>
    <d v="2026-12-20T00:00:00"/>
    <n v="2026"/>
    <x v="3"/>
    <n v="12"/>
    <s v="Dec"/>
    <x v="0"/>
    <x v="9"/>
    <x v="0"/>
    <s v="Returning"/>
    <x v="3"/>
    <s v="Compact Sleeping Bag"/>
    <n v="2"/>
    <n v="122.95"/>
    <n v="0.1"/>
    <n v="59.79"/>
    <n v="221.31"/>
    <n v="119.58"/>
    <n v="101.73"/>
    <n v="0.45967195336857802"/>
    <n v="2026"/>
    <s v="Q4"/>
    <n v="12"/>
    <x v="11"/>
  </r>
  <r>
    <n v="629"/>
    <d v="2026-12-21T00:00:00"/>
    <n v="2026"/>
    <x v="3"/>
    <n v="12"/>
    <s v="Dec"/>
    <x v="3"/>
    <x v="13"/>
    <x v="0"/>
    <s v="Business"/>
    <x v="4"/>
    <s v="Training Mat"/>
    <n v="2"/>
    <n v="50.04"/>
    <n v="0.05"/>
    <n v="22.43"/>
    <n v="95.075999999999993"/>
    <n v="44.86"/>
    <n v="50.215999999999994"/>
    <n v="0.52816694013210486"/>
    <n v="2026"/>
    <s v="Q4"/>
    <n v="12"/>
    <x v="11"/>
  </r>
  <r>
    <n v="1373"/>
    <d v="2026-12-21T00:00:00"/>
    <n v="2026"/>
    <x v="3"/>
    <n v="12"/>
    <s v="Dec"/>
    <x v="1"/>
    <x v="1"/>
    <x v="3"/>
    <s v="Returning"/>
    <x v="3"/>
    <s v="Portable Camp Stove"/>
    <n v="1"/>
    <n v="80.92"/>
    <n v="0.05"/>
    <n v="40.14"/>
    <n v="76.873999999999995"/>
    <n v="40.14"/>
    <n v="36.733999999999995"/>
    <n v="0.47784686630069978"/>
    <n v="2026"/>
    <s v="Q4"/>
    <n v="12"/>
    <x v="11"/>
  </r>
  <r>
    <n v="1668"/>
    <d v="2026-12-21T00:00:00"/>
    <n v="2026"/>
    <x v="3"/>
    <n v="12"/>
    <s v="Dec"/>
    <x v="2"/>
    <x v="5"/>
    <x v="0"/>
    <s v="Business"/>
    <x v="0"/>
    <s v="Trail Bike Light"/>
    <n v="6"/>
    <n v="50.35"/>
    <n v="0.15"/>
    <n v="22.91"/>
    <n v="256.78500000000003"/>
    <n v="137.46"/>
    <n v="119.32500000000002"/>
    <n v="0.46468835796483443"/>
    <n v="2026"/>
    <s v="Q4"/>
    <n v="12"/>
    <x v="11"/>
  </r>
  <r>
    <n v="2646"/>
    <d v="2026-12-21T00:00:00"/>
    <n v="2026"/>
    <x v="3"/>
    <n v="12"/>
    <s v="Dec"/>
    <x v="1"/>
    <x v="1"/>
    <x v="0"/>
    <s v="Returning"/>
    <x v="4"/>
    <s v="Recovery Roller"/>
    <n v="1"/>
    <n v="35.799999999999997"/>
    <n v="0.05"/>
    <n v="14.12"/>
    <n v="34.01"/>
    <n v="14.12"/>
    <n v="19.89"/>
    <n v="0.58482799176712741"/>
    <n v="2026"/>
    <s v="Q4"/>
    <n v="12"/>
    <x v="11"/>
  </r>
  <r>
    <n v="3044"/>
    <d v="2026-12-21T00:00:00"/>
    <n v="2026"/>
    <x v="3"/>
    <n v="12"/>
    <s v="Dec"/>
    <x v="1"/>
    <x v="6"/>
    <x v="1"/>
    <s v="Business"/>
    <x v="0"/>
    <s v="Compact Repair Kit"/>
    <n v="4"/>
    <n v="40.64"/>
    <n v="0.1"/>
    <n v="16.260000000000002"/>
    <n v="146.304"/>
    <n v="65.040000000000006"/>
    <n v="81.263999999999996"/>
    <n v="0.55544619422572172"/>
    <n v="2026"/>
    <s v="Q4"/>
    <n v="12"/>
    <x v="11"/>
  </r>
  <r>
    <n v="3065"/>
    <d v="2026-12-21T00:00:00"/>
    <n v="2026"/>
    <x v="3"/>
    <n v="12"/>
    <s v="Dec"/>
    <x v="2"/>
    <x v="10"/>
    <x v="0"/>
    <s v="New"/>
    <x v="3"/>
    <s v="Portable Camp Stove"/>
    <n v="3"/>
    <n v="81.510000000000005"/>
    <n v="0.05"/>
    <n v="39.9"/>
    <n v="232.30350000000001"/>
    <n v="119.69999999999999"/>
    <n v="112.60350000000003"/>
    <n v="0.48472580051527425"/>
    <n v="2026"/>
    <s v="Q4"/>
    <n v="12"/>
    <x v="11"/>
  </r>
  <r>
    <n v="3365"/>
    <d v="2026-12-21T00:00:00"/>
    <n v="2026"/>
    <x v="3"/>
    <n v="12"/>
    <s v="Dec"/>
    <x v="3"/>
    <x v="7"/>
    <x v="2"/>
    <s v="New"/>
    <x v="4"/>
    <s v="Weighted Vest"/>
    <n v="2"/>
    <n v="122.4"/>
    <n v="0.1"/>
    <n v="71.09"/>
    <n v="220.32000000000002"/>
    <n v="142.18"/>
    <n v="78.140000000000015"/>
    <n v="0.35466594045025424"/>
    <n v="2026"/>
    <s v="Q4"/>
    <n v="12"/>
    <x v="11"/>
  </r>
  <r>
    <n v="4042"/>
    <d v="2026-12-21T00:00:00"/>
    <n v="2026"/>
    <x v="3"/>
    <n v="12"/>
    <s v="Dec"/>
    <x v="0"/>
    <x v="9"/>
    <x v="3"/>
    <s v="Returning"/>
    <x v="2"/>
    <s v="Packing Cube Set"/>
    <n v="1"/>
    <n v="45.94"/>
    <n v="0.05"/>
    <n v="18.100000000000001"/>
    <n v="43.642999999999994"/>
    <n v="18.100000000000001"/>
    <n v="25.542999999999992"/>
    <n v="0.58527140664024002"/>
    <n v="2026"/>
    <s v="Q4"/>
    <n v="12"/>
    <x v="11"/>
  </r>
  <r>
    <n v="4635"/>
    <d v="2026-12-21T00:00:00"/>
    <n v="2026"/>
    <x v="3"/>
    <n v="12"/>
    <s v="Dec"/>
    <x v="3"/>
    <x v="13"/>
    <x v="1"/>
    <s v="Returning"/>
    <x v="3"/>
    <s v="Trail Tent 2P"/>
    <n v="15"/>
    <n v="196.89"/>
    <n v="0.15"/>
    <n v="105.09"/>
    <n v="2510.3474999999999"/>
    <n v="1576.3500000000001"/>
    <n v="933.99749999999972"/>
    <n v="0.37205904760197533"/>
    <n v="2026"/>
    <s v="Q4"/>
    <n v="12"/>
    <x v="11"/>
  </r>
  <r>
    <n v="4748"/>
    <d v="2026-12-21T00:00:00"/>
    <n v="2026"/>
    <x v="3"/>
    <n v="12"/>
    <s v="Dec"/>
    <x v="3"/>
    <x v="13"/>
    <x v="2"/>
    <s v="Business"/>
    <x v="0"/>
    <s v="Trail Bike Light"/>
    <n v="1"/>
    <n v="51.18"/>
    <n v="0.05"/>
    <n v="22.98"/>
    <n v="48.620999999999995"/>
    <n v="22.98"/>
    <n v="25.640999999999995"/>
    <n v="0.52736471894860237"/>
    <n v="2026"/>
    <s v="Q4"/>
    <n v="12"/>
    <x v="11"/>
  </r>
  <r>
    <n v="342"/>
    <d v="2026-12-22T00:00:00"/>
    <n v="2026"/>
    <x v="3"/>
    <n v="12"/>
    <s v="Dec"/>
    <x v="1"/>
    <x v="6"/>
    <x v="2"/>
    <s v="New"/>
    <x v="0"/>
    <s v="Compact Repair Kit"/>
    <n v="3"/>
    <n v="40.78"/>
    <n v="0.15"/>
    <n v="16.73"/>
    <n v="103.989"/>
    <n v="50.19"/>
    <n v="53.799000000000007"/>
    <n v="0.51735279693044456"/>
    <n v="2026"/>
    <s v="Q4"/>
    <n v="12"/>
    <x v="11"/>
  </r>
  <r>
    <n v="676"/>
    <d v="2026-12-22T00:00:00"/>
    <n v="2026"/>
    <x v="3"/>
    <n v="12"/>
    <s v="Dec"/>
    <x v="2"/>
    <x v="3"/>
    <x v="3"/>
    <s v="Returning"/>
    <x v="3"/>
    <s v="Trail Tent 2P"/>
    <n v="1"/>
    <n v="195.63"/>
    <n v="0.05"/>
    <n v="102.13"/>
    <n v="185.84849999999997"/>
    <n v="102.13"/>
    <n v="83.718499999999977"/>
    <n v="0.45046637449320276"/>
    <n v="2026"/>
    <s v="Q4"/>
    <n v="12"/>
    <x v="11"/>
  </r>
  <r>
    <n v="1912"/>
    <d v="2026-12-22T00:00:00"/>
    <n v="2026"/>
    <x v="3"/>
    <n v="12"/>
    <s v="Dec"/>
    <x v="2"/>
    <x v="5"/>
    <x v="1"/>
    <s v="Returning"/>
    <x v="2"/>
    <s v="Carry-On Duffel"/>
    <n v="10"/>
    <n v="134.86000000000001"/>
    <n v="0.1"/>
    <n v="65.3"/>
    <n v="1213.7400000000002"/>
    <n v="653"/>
    <n v="560.74000000000024"/>
    <n v="0.46199350767050612"/>
    <n v="2026"/>
    <s v="Q4"/>
    <n v="12"/>
    <x v="11"/>
  </r>
  <r>
    <n v="2065"/>
    <d v="2026-12-22T00:00:00"/>
    <n v="2026"/>
    <x v="3"/>
    <n v="12"/>
    <s v="Dec"/>
    <x v="3"/>
    <x v="4"/>
    <x v="0"/>
    <s v="New"/>
    <x v="0"/>
    <s v="Commuter Helmet"/>
    <n v="1"/>
    <n v="83.15"/>
    <n v="0"/>
    <n v="42.3"/>
    <n v="83.15"/>
    <n v="42.3"/>
    <n v="40.850000000000009"/>
    <n v="0.49128081779915822"/>
    <n v="2026"/>
    <s v="Q4"/>
    <n v="12"/>
    <x v="11"/>
  </r>
  <r>
    <n v="3136"/>
    <d v="2026-12-22T00:00:00"/>
    <n v="2026"/>
    <x v="3"/>
    <n v="12"/>
    <s v="Dec"/>
    <x v="1"/>
    <x v="6"/>
    <x v="3"/>
    <s v="Business"/>
    <x v="0"/>
    <s v="Commuter Helmet"/>
    <n v="1"/>
    <n v="81.599999999999994"/>
    <n v="0.15"/>
    <n v="42"/>
    <n v="69.36"/>
    <n v="42"/>
    <n v="27.36"/>
    <n v="0.3944636678200692"/>
    <n v="2026"/>
    <s v="Q4"/>
    <n v="12"/>
    <x v="11"/>
  </r>
  <r>
    <n v="3423"/>
    <d v="2026-12-22T00:00:00"/>
    <n v="2026"/>
    <x v="3"/>
    <n v="12"/>
    <s v="Dec"/>
    <x v="3"/>
    <x v="7"/>
    <x v="2"/>
    <s v="Business"/>
    <x v="2"/>
    <s v="Packing Cube Set"/>
    <n v="5"/>
    <n v="47.67"/>
    <n v="0.1"/>
    <n v="17.84"/>
    <n v="214.51500000000001"/>
    <n v="89.2"/>
    <n v="125.31500000000001"/>
    <n v="0.5841782625923595"/>
    <n v="2026"/>
    <s v="Q4"/>
    <n v="12"/>
    <x v="11"/>
  </r>
  <r>
    <n v="3746"/>
    <d v="2026-12-22T00:00:00"/>
    <n v="2026"/>
    <x v="3"/>
    <n v="12"/>
    <s v="Dec"/>
    <x v="3"/>
    <x v="7"/>
    <x v="2"/>
    <s v="Business"/>
    <x v="0"/>
    <s v="Trail Bike Light"/>
    <n v="2"/>
    <n v="50.96"/>
    <n v="0.15"/>
    <n v="22.59"/>
    <n v="86.632000000000005"/>
    <n v="45.18"/>
    <n v="41.452000000000005"/>
    <n v="0.47848370117277683"/>
    <n v="2026"/>
    <s v="Q4"/>
    <n v="12"/>
    <x v="11"/>
  </r>
  <r>
    <n v="1198"/>
    <d v="2026-12-23T00:00:00"/>
    <n v="2026"/>
    <x v="3"/>
    <n v="12"/>
    <s v="Dec"/>
    <x v="3"/>
    <x v="7"/>
    <x v="2"/>
    <s v="New"/>
    <x v="2"/>
    <s v="Packing Cube Set"/>
    <n v="5"/>
    <n v="47.69"/>
    <n v="0.05"/>
    <n v="18.23"/>
    <n v="226.52749999999997"/>
    <n v="91.15"/>
    <n v="135.37749999999997"/>
    <n v="0.59762059794064726"/>
    <n v="2026"/>
    <s v="Q4"/>
    <n v="12"/>
    <x v="11"/>
  </r>
  <r>
    <n v="2123"/>
    <d v="2026-12-23T00:00:00"/>
    <n v="2026"/>
    <x v="3"/>
    <n v="12"/>
    <s v="Dec"/>
    <x v="3"/>
    <x v="8"/>
    <x v="0"/>
    <s v="Returning"/>
    <x v="1"/>
    <s v="Hiking Daypack 20L"/>
    <n v="1"/>
    <n v="91.08"/>
    <n v="0.2"/>
    <n v="46.14"/>
    <n v="72.864000000000004"/>
    <n v="46.14"/>
    <n v="26.724000000000004"/>
    <n v="0.36676548089591571"/>
    <n v="2026"/>
    <s v="Q4"/>
    <n v="12"/>
    <x v="11"/>
  </r>
  <r>
    <n v="2586"/>
    <d v="2026-12-23T00:00:00"/>
    <n v="2026"/>
    <x v="3"/>
    <n v="12"/>
    <s v="Dec"/>
    <x v="1"/>
    <x v="14"/>
    <x v="2"/>
    <s v="New"/>
    <x v="1"/>
    <s v="Trail Boots"/>
    <n v="1"/>
    <n v="143.84"/>
    <n v="0.15"/>
    <n v="78.17"/>
    <n v="122.264"/>
    <n v="78.17"/>
    <n v="44.093999999999994"/>
    <n v="0.360645815612118"/>
    <n v="2026"/>
    <s v="Q4"/>
    <n v="12"/>
    <x v="11"/>
  </r>
  <r>
    <n v="3048"/>
    <d v="2026-12-23T00:00:00"/>
    <n v="2026"/>
    <x v="3"/>
    <n v="12"/>
    <s v="Dec"/>
    <x v="1"/>
    <x v="6"/>
    <x v="0"/>
    <s v="New"/>
    <x v="0"/>
    <s v="Cycling Pack 12L"/>
    <n v="1"/>
    <n v="102.66"/>
    <n v="0.05"/>
    <n v="49.2"/>
    <n v="97.526999999999987"/>
    <n v="49.2"/>
    <n v="48.326999999999984"/>
    <n v="0.4955243163431664"/>
    <n v="2026"/>
    <s v="Q4"/>
    <n v="12"/>
    <x v="11"/>
  </r>
  <r>
    <n v="3838"/>
    <d v="2026-12-23T00:00:00"/>
    <n v="2026"/>
    <x v="3"/>
    <n v="12"/>
    <s v="Dec"/>
    <x v="1"/>
    <x v="11"/>
    <x v="2"/>
    <s v="New"/>
    <x v="4"/>
    <s v="Resistance Band Set"/>
    <n v="2"/>
    <n v="40.32"/>
    <n v="0"/>
    <n v="14.39"/>
    <n v="80.64"/>
    <n v="28.78"/>
    <n v="51.86"/>
    <n v="0.64310515873015872"/>
    <n v="2026"/>
    <s v="Q4"/>
    <n v="12"/>
    <x v="11"/>
  </r>
  <r>
    <n v="4718"/>
    <d v="2026-12-23T00:00:00"/>
    <n v="2026"/>
    <x v="3"/>
    <n v="12"/>
    <s v="Dec"/>
    <x v="0"/>
    <x v="0"/>
    <x v="2"/>
    <s v="Returning"/>
    <x v="1"/>
    <s v="Summit Backpack 45L"/>
    <n v="1"/>
    <n v="157.58000000000001"/>
    <n v="0.1"/>
    <n v="80.37"/>
    <n v="141.822"/>
    <n v="80.37"/>
    <n v="61.451999999999998"/>
    <n v="0.43330371874603374"/>
    <n v="2026"/>
    <s v="Q4"/>
    <n v="12"/>
    <x v="11"/>
  </r>
  <r>
    <n v="4844"/>
    <d v="2026-12-23T00:00:00"/>
    <n v="2026"/>
    <x v="3"/>
    <n v="12"/>
    <s v="Dec"/>
    <x v="1"/>
    <x v="14"/>
    <x v="0"/>
    <s v="New"/>
    <x v="4"/>
    <s v="Recovery Roller"/>
    <n v="1"/>
    <n v="36.4"/>
    <n v="0"/>
    <n v="14.22"/>
    <n v="36.4"/>
    <n v="14.22"/>
    <n v="22.18"/>
    <n v="0.6093406593406594"/>
    <n v="2026"/>
    <s v="Q4"/>
    <n v="12"/>
    <x v="11"/>
  </r>
  <r>
    <n v="678"/>
    <d v="2026-12-24T00:00:00"/>
    <n v="2026"/>
    <x v="3"/>
    <n v="12"/>
    <s v="Dec"/>
    <x v="1"/>
    <x v="11"/>
    <x v="0"/>
    <s v="Business"/>
    <x v="1"/>
    <s v="Trail Boots"/>
    <n v="1"/>
    <n v="142.15"/>
    <n v="0.05"/>
    <n v="80.5"/>
    <n v="135.04249999999999"/>
    <n v="80.5"/>
    <n v="54.54249999999999"/>
    <n v="0.40389136753244342"/>
    <n v="2026"/>
    <s v="Q4"/>
    <n v="12"/>
    <x v="11"/>
  </r>
  <r>
    <n v="1706"/>
    <d v="2026-12-24T00:00:00"/>
    <n v="2026"/>
    <x v="3"/>
    <n v="12"/>
    <s v="Dec"/>
    <x v="0"/>
    <x v="0"/>
    <x v="0"/>
    <s v="Returning"/>
    <x v="3"/>
    <s v="Alpine Tent 4P"/>
    <n v="2"/>
    <n v="332.38"/>
    <n v="0.05"/>
    <n v="192.16"/>
    <n v="631.52199999999993"/>
    <n v="384.32"/>
    <n v="247.20199999999994"/>
    <n v="0.39143846136793331"/>
    <n v="2026"/>
    <s v="Q4"/>
    <n v="12"/>
    <x v="11"/>
  </r>
  <r>
    <n v="3034"/>
    <d v="2026-12-24T00:00:00"/>
    <n v="2026"/>
    <x v="3"/>
    <n v="12"/>
    <s v="Dec"/>
    <x v="1"/>
    <x v="1"/>
    <x v="2"/>
    <s v="New"/>
    <x v="3"/>
    <s v="Compact Sleeping Bag"/>
    <n v="1"/>
    <n v="122.18"/>
    <n v="0.15"/>
    <n v="61.28"/>
    <n v="103.85300000000001"/>
    <n v="61.28"/>
    <n v="42.573000000000008"/>
    <n v="0.40993519686479934"/>
    <n v="2026"/>
    <s v="Q4"/>
    <n v="12"/>
    <x v="11"/>
  </r>
  <r>
    <n v="3883"/>
    <d v="2026-12-24T00:00:00"/>
    <n v="2026"/>
    <x v="3"/>
    <n v="12"/>
    <s v="Dec"/>
    <x v="0"/>
    <x v="0"/>
    <x v="0"/>
    <s v="New"/>
    <x v="3"/>
    <s v="Compact Sleeping Bag"/>
    <n v="1"/>
    <n v="125.66"/>
    <n v="0.15"/>
    <n v="60.6"/>
    <n v="106.81099999999999"/>
    <n v="60.6"/>
    <n v="46.210999999999991"/>
    <n v="0.43264270533933763"/>
    <n v="2026"/>
    <s v="Q4"/>
    <n v="12"/>
    <x v="11"/>
  </r>
  <r>
    <n v="4342"/>
    <d v="2026-12-24T00:00:00"/>
    <n v="2026"/>
    <x v="3"/>
    <n v="12"/>
    <s v="Dec"/>
    <x v="3"/>
    <x v="4"/>
    <x v="0"/>
    <s v="Returning"/>
    <x v="2"/>
    <s v="Packing Cube Set"/>
    <n v="2"/>
    <n v="47.38"/>
    <n v="0.05"/>
    <n v="18.850000000000001"/>
    <n v="90.022000000000006"/>
    <n v="37.700000000000003"/>
    <n v="52.322000000000003"/>
    <n v="0.58121348114905247"/>
    <n v="2026"/>
    <s v="Q4"/>
    <n v="12"/>
    <x v="11"/>
  </r>
  <r>
    <n v="4468"/>
    <d v="2026-12-24T00:00:00"/>
    <n v="2026"/>
    <x v="3"/>
    <n v="12"/>
    <s v="Dec"/>
    <x v="0"/>
    <x v="0"/>
    <x v="0"/>
    <s v="Business"/>
    <x v="3"/>
    <s v="Portable Camp Stove"/>
    <n v="1"/>
    <n v="80.8"/>
    <n v="0.05"/>
    <n v="38.33"/>
    <n v="76.759999999999991"/>
    <n v="38.33"/>
    <n v="38.429999999999993"/>
    <n v="0.50065138092756645"/>
    <n v="2026"/>
    <s v="Q4"/>
    <n v="12"/>
    <x v="11"/>
  </r>
  <r>
    <n v="7"/>
    <d v="2026-12-25T00:00:00"/>
    <n v="2026"/>
    <x v="3"/>
    <n v="12"/>
    <s v="Dec"/>
    <x v="3"/>
    <x v="8"/>
    <x v="0"/>
    <s v="Returning"/>
    <x v="0"/>
    <s v="Cycling Pack 12L"/>
    <n v="5"/>
    <n v="103.52"/>
    <n v="0.1"/>
    <n v="49.1"/>
    <n v="465.84000000000003"/>
    <n v="245.5"/>
    <n v="220.34000000000003"/>
    <n v="0.47299501974927016"/>
    <n v="2026"/>
    <s v="Q4"/>
    <n v="12"/>
    <x v="11"/>
  </r>
  <r>
    <n v="658"/>
    <d v="2026-12-25T00:00:00"/>
    <n v="2026"/>
    <x v="3"/>
    <n v="12"/>
    <s v="Dec"/>
    <x v="1"/>
    <x v="6"/>
    <x v="2"/>
    <s v="Business"/>
    <x v="1"/>
    <s v="Summit Backpack 45L"/>
    <n v="2"/>
    <n v="153.38999999999999"/>
    <n v="0.05"/>
    <n v="78.06"/>
    <n v="291.44099999999997"/>
    <n v="156.12"/>
    <n v="135.32099999999997"/>
    <n v="0.46431696295305047"/>
    <n v="2026"/>
    <s v="Q4"/>
    <n v="12"/>
    <x v="11"/>
  </r>
  <r>
    <n v="1192"/>
    <d v="2026-12-25T00:00:00"/>
    <n v="2026"/>
    <x v="3"/>
    <n v="12"/>
    <s v="Dec"/>
    <x v="3"/>
    <x v="13"/>
    <x v="1"/>
    <s v="Business"/>
    <x v="4"/>
    <s v="Resistance Band Set"/>
    <n v="6"/>
    <n v="39.49"/>
    <n v="0.05"/>
    <n v="14.49"/>
    <n v="225.09299999999999"/>
    <n v="86.94"/>
    <n v="138.15299999999999"/>
    <n v="0.61375964601298127"/>
    <n v="2026"/>
    <s v="Q4"/>
    <n v="12"/>
    <x v="11"/>
  </r>
  <r>
    <n v="3852"/>
    <d v="2026-12-25T00:00:00"/>
    <n v="2026"/>
    <x v="3"/>
    <n v="12"/>
    <s v="Dec"/>
    <x v="2"/>
    <x v="2"/>
    <x v="2"/>
    <s v="Business"/>
    <x v="4"/>
    <s v="Recovery Roller"/>
    <n v="1"/>
    <n v="35.54"/>
    <n v="0.1"/>
    <n v="13.63"/>
    <n v="31.986000000000001"/>
    <n v="13.63"/>
    <n v="18.356000000000002"/>
    <n v="0.5738760707809667"/>
    <n v="2026"/>
    <s v="Q4"/>
    <n v="12"/>
    <x v="11"/>
  </r>
  <r>
    <n v="4507"/>
    <d v="2026-12-25T00:00:00"/>
    <n v="2026"/>
    <x v="3"/>
    <n v="12"/>
    <s v="Dec"/>
    <x v="1"/>
    <x v="12"/>
    <x v="3"/>
    <s v="Returning"/>
    <x v="2"/>
    <s v="Travel Backpack 35L"/>
    <n v="2"/>
    <n v="167.21"/>
    <n v="0.05"/>
    <n v="88.23"/>
    <n v="317.69900000000001"/>
    <n v="176.46"/>
    <n v="141.239"/>
    <n v="0.44456860109726504"/>
    <n v="2026"/>
    <s v="Q4"/>
    <n v="12"/>
    <x v="11"/>
  </r>
  <r>
    <n v="260"/>
    <d v="2026-12-26T00:00:00"/>
    <n v="2026"/>
    <x v="3"/>
    <n v="12"/>
    <s v="Dec"/>
    <x v="2"/>
    <x v="2"/>
    <x v="0"/>
    <s v="Business"/>
    <x v="1"/>
    <s v="Trekking Poles"/>
    <n v="1"/>
    <n v="71.89"/>
    <n v="0.1"/>
    <n v="31.88"/>
    <n v="64.701000000000008"/>
    <n v="31.88"/>
    <n v="32.821000000000012"/>
    <n v="0.50727191233520363"/>
    <n v="2026"/>
    <s v="Q4"/>
    <n v="12"/>
    <x v="11"/>
  </r>
  <r>
    <n v="1659"/>
    <d v="2026-12-26T00:00:00"/>
    <n v="2026"/>
    <x v="3"/>
    <n v="12"/>
    <s v="Dec"/>
    <x v="0"/>
    <x v="15"/>
    <x v="2"/>
    <s v="New"/>
    <x v="2"/>
    <s v="Carry-On Duffel"/>
    <n v="1"/>
    <n v="133.56"/>
    <n v="0.05"/>
    <n v="68.739999999999995"/>
    <n v="126.88199999999999"/>
    <n v="68.739999999999995"/>
    <n v="58.141999999999996"/>
    <n v="0.4582367869358932"/>
    <n v="2026"/>
    <s v="Q4"/>
    <n v="12"/>
    <x v="11"/>
  </r>
  <r>
    <n v="3188"/>
    <d v="2026-12-26T00:00:00"/>
    <n v="2026"/>
    <x v="3"/>
    <n v="12"/>
    <s v="Dec"/>
    <x v="3"/>
    <x v="7"/>
    <x v="3"/>
    <s v="New"/>
    <x v="3"/>
    <s v="Compact Sleeping Bag"/>
    <n v="2"/>
    <n v="122.28"/>
    <n v="0.1"/>
    <n v="61.64"/>
    <n v="220.10400000000001"/>
    <n v="123.28"/>
    <n v="96.824000000000012"/>
    <n v="0.43990113764402283"/>
    <n v="2026"/>
    <s v="Q4"/>
    <n v="12"/>
    <x v="11"/>
  </r>
  <r>
    <n v="3673"/>
    <d v="2026-12-26T00:00:00"/>
    <n v="2026"/>
    <x v="3"/>
    <n v="12"/>
    <s v="Dec"/>
    <x v="0"/>
    <x v="15"/>
    <x v="0"/>
    <s v="Business"/>
    <x v="4"/>
    <s v="Resistance Band Set"/>
    <n v="1"/>
    <n v="40.619999999999997"/>
    <n v="0"/>
    <n v="14.62"/>
    <n v="40.619999999999997"/>
    <n v="14.62"/>
    <n v="26"/>
    <n v="0.64007877892663712"/>
    <n v="2026"/>
    <s v="Q4"/>
    <n v="12"/>
    <x v="11"/>
  </r>
  <r>
    <n v="3805"/>
    <d v="2026-12-26T00:00:00"/>
    <n v="2026"/>
    <x v="3"/>
    <n v="12"/>
    <s v="Dec"/>
    <x v="3"/>
    <x v="4"/>
    <x v="1"/>
    <s v="Business"/>
    <x v="2"/>
    <s v="Packing Cube Set"/>
    <n v="8"/>
    <n v="45.54"/>
    <n v="0.15"/>
    <n v="18.54"/>
    <n v="309.67199999999997"/>
    <n v="148.32"/>
    <n v="161.35199999999998"/>
    <n v="0.52104161822831896"/>
    <n v="2026"/>
    <s v="Q4"/>
    <n v="12"/>
    <x v="11"/>
  </r>
  <r>
    <n v="3945"/>
    <d v="2026-12-26T00:00:00"/>
    <n v="2026"/>
    <x v="3"/>
    <n v="12"/>
    <s v="Dec"/>
    <x v="3"/>
    <x v="13"/>
    <x v="1"/>
    <s v="Business"/>
    <x v="0"/>
    <s v="Trail Bike Light"/>
    <n v="4"/>
    <n v="50.96"/>
    <n v="0.1"/>
    <n v="22.14"/>
    <n v="183.45600000000002"/>
    <n v="88.56"/>
    <n v="94.896000000000015"/>
    <n v="0.51726844583987441"/>
    <n v="2026"/>
    <s v="Q4"/>
    <n v="12"/>
    <x v="11"/>
  </r>
  <r>
    <n v="4266"/>
    <d v="2026-12-26T00:00:00"/>
    <n v="2026"/>
    <x v="3"/>
    <n v="12"/>
    <s v="Dec"/>
    <x v="1"/>
    <x v="1"/>
    <x v="0"/>
    <s v="New"/>
    <x v="0"/>
    <s v="Compact Repair Kit"/>
    <n v="4"/>
    <n v="40.19"/>
    <n v="0.15"/>
    <n v="16.55"/>
    <n v="136.64599999999999"/>
    <n v="66.2"/>
    <n v="70.445999999999984"/>
    <n v="0.51553649576277383"/>
    <n v="2026"/>
    <s v="Q4"/>
    <n v="12"/>
    <x v="11"/>
  </r>
  <r>
    <n v="606"/>
    <d v="2026-12-27T00:00:00"/>
    <n v="2026"/>
    <x v="3"/>
    <n v="12"/>
    <s v="Dec"/>
    <x v="1"/>
    <x v="12"/>
    <x v="0"/>
    <s v="New"/>
    <x v="3"/>
    <s v="Alpine Tent 4P"/>
    <n v="3"/>
    <n v="333.84"/>
    <n v="0"/>
    <n v="193.05"/>
    <n v="1001.52"/>
    <n v="579.15000000000009"/>
    <n v="422.36999999999989"/>
    <n v="0.42172897196261672"/>
    <n v="2026"/>
    <s v="Q4"/>
    <n v="12"/>
    <x v="11"/>
  </r>
  <r>
    <n v="1166"/>
    <d v="2026-12-27T00:00:00"/>
    <n v="2026"/>
    <x v="3"/>
    <n v="12"/>
    <s v="Dec"/>
    <x v="2"/>
    <x v="16"/>
    <x v="3"/>
    <s v="Returning"/>
    <x v="3"/>
    <s v="Trail Tent 2P"/>
    <n v="2"/>
    <n v="198.94"/>
    <n v="0.15"/>
    <n v="102.32"/>
    <n v="338.19799999999998"/>
    <n v="204.64"/>
    <n v="133.55799999999999"/>
    <n v="0.39491067362905752"/>
    <n v="2026"/>
    <s v="Q4"/>
    <n v="12"/>
    <x v="11"/>
  </r>
  <r>
    <n v="1913"/>
    <d v="2026-12-27T00:00:00"/>
    <n v="2026"/>
    <x v="3"/>
    <n v="12"/>
    <s v="Dec"/>
    <x v="2"/>
    <x v="5"/>
    <x v="3"/>
    <s v="New"/>
    <x v="4"/>
    <s v="Recovery Roller"/>
    <n v="3"/>
    <n v="35.979999999999997"/>
    <n v="0"/>
    <n v="13.6"/>
    <n v="107.94"/>
    <n v="40.799999999999997"/>
    <n v="67.14"/>
    <n v="0.62201222901612008"/>
    <n v="2026"/>
    <s v="Q4"/>
    <n v="12"/>
    <x v="11"/>
  </r>
  <r>
    <n v="2402"/>
    <d v="2026-12-27T00:00:00"/>
    <n v="2026"/>
    <x v="3"/>
    <n v="12"/>
    <s v="Dec"/>
    <x v="1"/>
    <x v="14"/>
    <x v="3"/>
    <s v="New"/>
    <x v="2"/>
    <s v="Carry-On Duffel"/>
    <n v="6"/>
    <n v="133.4"/>
    <n v="0.1"/>
    <n v="66.3"/>
    <n v="720.36000000000013"/>
    <n v="397.79999999999995"/>
    <n v="322.56000000000017"/>
    <n v="0.44777611194402817"/>
    <n v="2026"/>
    <s v="Q4"/>
    <n v="12"/>
    <x v="11"/>
  </r>
  <r>
    <n v="3192"/>
    <d v="2026-12-27T00:00:00"/>
    <n v="2026"/>
    <x v="3"/>
    <n v="12"/>
    <s v="Dec"/>
    <x v="3"/>
    <x v="7"/>
    <x v="0"/>
    <s v="Returning"/>
    <x v="1"/>
    <s v="Hiking Daypack 20L"/>
    <n v="2"/>
    <n v="93.45"/>
    <n v="0"/>
    <n v="45.75"/>
    <n v="186.9"/>
    <n v="91.5"/>
    <n v="95.4"/>
    <n v="0.5104333868378812"/>
    <n v="2026"/>
    <s v="Q4"/>
    <n v="12"/>
    <x v="11"/>
  </r>
  <r>
    <n v="3721"/>
    <d v="2026-12-27T00:00:00"/>
    <n v="2026"/>
    <x v="3"/>
    <n v="12"/>
    <s v="Dec"/>
    <x v="2"/>
    <x v="5"/>
    <x v="3"/>
    <s v="New"/>
    <x v="4"/>
    <s v="Training Mat"/>
    <n v="1"/>
    <n v="49.79"/>
    <n v="0.2"/>
    <n v="21.87"/>
    <n v="39.832000000000001"/>
    <n v="21.87"/>
    <n v="17.962"/>
    <n v="0.45094396465153641"/>
    <n v="2026"/>
    <s v="Q4"/>
    <n v="12"/>
    <x v="11"/>
  </r>
  <r>
    <n v="3882"/>
    <d v="2026-12-27T00:00:00"/>
    <n v="2026"/>
    <x v="3"/>
    <n v="12"/>
    <s v="Dec"/>
    <x v="3"/>
    <x v="8"/>
    <x v="3"/>
    <s v="Returning"/>
    <x v="1"/>
    <s v="Trekking Poles"/>
    <n v="3"/>
    <n v="70.430000000000007"/>
    <n v="0.1"/>
    <n v="32.869999999999997"/>
    <n v="190.16100000000003"/>
    <n v="98.609999999999985"/>
    <n v="91.551000000000045"/>
    <n v="0.48143941186678674"/>
    <n v="2026"/>
    <s v="Q4"/>
    <n v="12"/>
    <x v="11"/>
  </r>
  <r>
    <n v="4945"/>
    <d v="2026-12-27T00:00:00"/>
    <n v="2026"/>
    <x v="3"/>
    <n v="12"/>
    <s v="Dec"/>
    <x v="2"/>
    <x v="2"/>
    <x v="0"/>
    <s v="Business"/>
    <x v="3"/>
    <s v="Portable Camp Stove"/>
    <n v="2"/>
    <n v="82.04"/>
    <n v="0.1"/>
    <n v="38.880000000000003"/>
    <n v="147.67200000000003"/>
    <n v="77.760000000000005"/>
    <n v="69.91200000000002"/>
    <n v="0.47342759629449055"/>
    <n v="2026"/>
    <s v="Q4"/>
    <n v="12"/>
    <x v="11"/>
  </r>
  <r>
    <n v="5084"/>
    <d v="2026-12-27T00:00:00"/>
    <n v="2026"/>
    <x v="3"/>
    <n v="12"/>
    <s v="Dec"/>
    <x v="1"/>
    <x v="11"/>
    <x v="3"/>
    <s v="Returning"/>
    <x v="2"/>
    <s v="Insulated Bottle"/>
    <n v="1"/>
    <n v="35.409999999999997"/>
    <n v="0.2"/>
    <n v="13.54"/>
    <n v="28.327999999999999"/>
    <n v="13.54"/>
    <n v="14.788"/>
    <n v="0.5220276757977973"/>
    <n v="2026"/>
    <s v="Q4"/>
    <n v="12"/>
    <x v="11"/>
  </r>
  <r>
    <n v="246"/>
    <d v="2026-12-28T00:00:00"/>
    <n v="2026"/>
    <x v="3"/>
    <n v="12"/>
    <s v="Dec"/>
    <x v="3"/>
    <x v="7"/>
    <x v="3"/>
    <s v="Business"/>
    <x v="0"/>
    <s v="Compact Repair Kit"/>
    <n v="1"/>
    <n v="41.06"/>
    <n v="0.1"/>
    <n v="16.23"/>
    <n v="36.954000000000001"/>
    <n v="16.23"/>
    <n v="20.724"/>
    <n v="0.5608053255398604"/>
    <n v="2026"/>
    <s v="Q4"/>
    <n v="12"/>
    <x v="11"/>
  </r>
  <r>
    <n v="537"/>
    <d v="2026-12-28T00:00:00"/>
    <n v="2026"/>
    <x v="3"/>
    <n v="12"/>
    <s v="Dec"/>
    <x v="3"/>
    <x v="8"/>
    <x v="1"/>
    <s v="Business"/>
    <x v="1"/>
    <s v="Hiking Daypack 20L"/>
    <n v="12"/>
    <n v="90.29"/>
    <n v="0.1"/>
    <n v="45.76"/>
    <n v="975.13200000000006"/>
    <n v="549.12"/>
    <n v="426.01200000000006"/>
    <n v="0.43687623829389255"/>
    <n v="2026"/>
    <s v="Q4"/>
    <n v="12"/>
    <x v="11"/>
  </r>
  <r>
    <n v="968"/>
    <d v="2026-12-28T00:00:00"/>
    <n v="2026"/>
    <x v="3"/>
    <n v="12"/>
    <s v="Dec"/>
    <x v="1"/>
    <x v="12"/>
    <x v="2"/>
    <s v="New"/>
    <x v="0"/>
    <s v="Cycling Pack 12L"/>
    <n v="1"/>
    <n v="103.13"/>
    <n v="0.15"/>
    <n v="50.06"/>
    <n v="87.660499999999999"/>
    <n v="50.06"/>
    <n v="37.600499999999997"/>
    <n v="0.42893321393329947"/>
    <n v="2026"/>
    <s v="Q4"/>
    <n v="12"/>
    <x v="11"/>
  </r>
  <r>
    <n v="1234"/>
    <d v="2026-12-28T00:00:00"/>
    <n v="2026"/>
    <x v="3"/>
    <n v="12"/>
    <s v="Dec"/>
    <x v="3"/>
    <x v="13"/>
    <x v="0"/>
    <s v="Returning"/>
    <x v="0"/>
    <s v="Commuter Helmet"/>
    <n v="1"/>
    <n v="81.39"/>
    <n v="0.05"/>
    <n v="43.54"/>
    <n v="77.320499999999996"/>
    <n v="43.54"/>
    <n v="33.780499999999996"/>
    <n v="0.43688931137279247"/>
    <n v="2026"/>
    <s v="Q4"/>
    <n v="12"/>
    <x v="11"/>
  </r>
  <r>
    <n v="2061"/>
    <d v="2026-12-28T00:00:00"/>
    <n v="2026"/>
    <x v="3"/>
    <n v="12"/>
    <s v="Dec"/>
    <x v="0"/>
    <x v="15"/>
    <x v="3"/>
    <s v="Returning"/>
    <x v="3"/>
    <s v="Alpine Tent 4P"/>
    <n v="2"/>
    <n v="342.78"/>
    <n v="0"/>
    <n v="197.89"/>
    <n v="685.56"/>
    <n v="395.78"/>
    <n v="289.77999999999997"/>
    <n v="0.4226909387945621"/>
    <n v="2026"/>
    <s v="Q4"/>
    <n v="12"/>
    <x v="11"/>
  </r>
  <r>
    <n v="2219"/>
    <d v="2026-12-28T00:00:00"/>
    <n v="2026"/>
    <x v="3"/>
    <n v="12"/>
    <s v="Dec"/>
    <x v="1"/>
    <x v="14"/>
    <x v="0"/>
    <s v="Returning"/>
    <x v="1"/>
    <s v="Trail Boots"/>
    <n v="1"/>
    <n v="147"/>
    <n v="0.15"/>
    <n v="79.58"/>
    <n v="124.95"/>
    <n v="79.58"/>
    <n v="45.370000000000005"/>
    <n v="0.36310524209683875"/>
    <n v="2026"/>
    <s v="Q4"/>
    <n v="12"/>
    <x v="11"/>
  </r>
  <r>
    <n v="2651"/>
    <d v="2026-12-28T00:00:00"/>
    <n v="2026"/>
    <x v="3"/>
    <n v="12"/>
    <s v="Dec"/>
    <x v="0"/>
    <x v="15"/>
    <x v="0"/>
    <s v="New"/>
    <x v="2"/>
    <s v="Packing Cube Set"/>
    <n v="1"/>
    <n v="45.69"/>
    <n v="0.2"/>
    <n v="18.829999999999998"/>
    <n v="36.552"/>
    <n v="18.829999999999998"/>
    <n v="17.722000000000001"/>
    <n v="0.48484351061501429"/>
    <n v="2026"/>
    <s v="Q4"/>
    <n v="12"/>
    <x v="11"/>
  </r>
  <r>
    <n v="3173"/>
    <d v="2026-12-28T00:00:00"/>
    <n v="2026"/>
    <x v="3"/>
    <n v="12"/>
    <s v="Dec"/>
    <x v="1"/>
    <x v="12"/>
    <x v="3"/>
    <s v="Returning"/>
    <x v="0"/>
    <s v="Compact Repair Kit"/>
    <n v="1"/>
    <n v="39.69"/>
    <n v="0"/>
    <n v="17.09"/>
    <n v="39.69"/>
    <n v="17.09"/>
    <n v="22.599999999999998"/>
    <n v="0.56941295036533135"/>
    <n v="2026"/>
    <s v="Q4"/>
    <n v="12"/>
    <x v="11"/>
  </r>
  <r>
    <n v="3409"/>
    <d v="2026-12-28T00:00:00"/>
    <n v="2026"/>
    <x v="3"/>
    <n v="12"/>
    <s v="Dec"/>
    <x v="3"/>
    <x v="4"/>
    <x v="0"/>
    <s v="New"/>
    <x v="3"/>
    <s v="Compact Sleeping Bag"/>
    <n v="5"/>
    <n v="122.42"/>
    <n v="0"/>
    <n v="60.8"/>
    <n v="612.1"/>
    <n v="304"/>
    <n v="308.10000000000002"/>
    <n v="0.50334912595981052"/>
    <n v="2026"/>
    <s v="Q4"/>
    <n v="12"/>
    <x v="11"/>
  </r>
  <r>
    <n v="3535"/>
    <d v="2026-12-28T00:00:00"/>
    <n v="2026"/>
    <x v="3"/>
    <n v="12"/>
    <s v="Dec"/>
    <x v="1"/>
    <x v="6"/>
    <x v="2"/>
    <s v="New"/>
    <x v="2"/>
    <s v="Insulated Bottle"/>
    <n v="1"/>
    <n v="37.03"/>
    <n v="0.15"/>
    <n v="13.53"/>
    <n v="31.4755"/>
    <n v="13.53"/>
    <n v="17.945500000000003"/>
    <n v="0.57014185636447401"/>
    <n v="2026"/>
    <s v="Q4"/>
    <n v="12"/>
    <x v="11"/>
  </r>
  <r>
    <n v="5134"/>
    <d v="2026-12-28T00:00:00"/>
    <n v="2026"/>
    <x v="3"/>
    <n v="12"/>
    <s v="Dec"/>
    <x v="1"/>
    <x v="14"/>
    <x v="2"/>
    <s v="Returning"/>
    <x v="1"/>
    <s v="Hiking Daypack 20L"/>
    <n v="1"/>
    <n v="90.99"/>
    <n v="0.05"/>
    <n v="44.78"/>
    <n v="86.440499999999986"/>
    <n v="44.78"/>
    <n v="41.660499999999985"/>
    <n v="0.48195579618350187"/>
    <n v="2026"/>
    <s v="Q4"/>
    <n v="12"/>
    <x v="11"/>
  </r>
  <r>
    <n v="2011"/>
    <d v="2026-12-29T00:00:00"/>
    <n v="2026"/>
    <x v="3"/>
    <n v="12"/>
    <s v="Dec"/>
    <x v="1"/>
    <x v="11"/>
    <x v="0"/>
    <s v="Returning"/>
    <x v="1"/>
    <s v="Hiking Daypack 20L"/>
    <n v="1"/>
    <n v="90.81"/>
    <n v="0.1"/>
    <n v="46.53"/>
    <n v="81.728999999999999"/>
    <n v="46.53"/>
    <n v="35.198999999999998"/>
    <n v="0.43067944059024332"/>
    <n v="2026"/>
    <s v="Q4"/>
    <n v="12"/>
    <x v="11"/>
  </r>
  <r>
    <n v="2477"/>
    <d v="2026-12-29T00:00:00"/>
    <n v="2026"/>
    <x v="3"/>
    <n v="12"/>
    <s v="Dec"/>
    <x v="0"/>
    <x v="15"/>
    <x v="2"/>
    <s v="New"/>
    <x v="0"/>
    <s v="Compact Repair Kit"/>
    <n v="1"/>
    <n v="41.28"/>
    <n v="0.15"/>
    <n v="16.41"/>
    <n v="35.088000000000001"/>
    <n v="16.41"/>
    <n v="18.678000000000001"/>
    <n v="0.53231874145006841"/>
    <n v="2026"/>
    <s v="Q4"/>
    <n v="12"/>
    <x v="11"/>
  </r>
  <r>
    <n v="2745"/>
    <d v="2026-12-29T00:00:00"/>
    <n v="2026"/>
    <x v="3"/>
    <n v="12"/>
    <s v="Dec"/>
    <x v="3"/>
    <x v="13"/>
    <x v="3"/>
    <s v="Business"/>
    <x v="2"/>
    <s v="Packing Cube Set"/>
    <n v="1"/>
    <n v="46.07"/>
    <n v="0"/>
    <n v="18.420000000000002"/>
    <n v="46.07"/>
    <n v="18.420000000000002"/>
    <n v="27.65"/>
    <n v="0.60017364879531143"/>
    <n v="2026"/>
    <s v="Q4"/>
    <n v="12"/>
    <x v="11"/>
  </r>
  <r>
    <n v="4427"/>
    <d v="2026-12-29T00:00:00"/>
    <n v="2026"/>
    <x v="3"/>
    <n v="12"/>
    <s v="Dec"/>
    <x v="1"/>
    <x v="12"/>
    <x v="2"/>
    <s v="Business"/>
    <x v="1"/>
    <s v="Trail Boots"/>
    <n v="1"/>
    <n v="147.29"/>
    <n v="0.1"/>
    <n v="78.2"/>
    <n v="132.56100000000001"/>
    <n v="78.2"/>
    <n v="54.361000000000004"/>
    <n v="0.4100829052285363"/>
    <n v="2026"/>
    <s v="Q4"/>
    <n v="12"/>
    <x v="11"/>
  </r>
  <r>
    <n v="377"/>
    <d v="2026-12-30T00:00:00"/>
    <n v="2026"/>
    <x v="3"/>
    <n v="12"/>
    <s v="Dec"/>
    <x v="3"/>
    <x v="13"/>
    <x v="0"/>
    <s v="New"/>
    <x v="0"/>
    <s v="Compact Repair Kit"/>
    <n v="1"/>
    <n v="40.82"/>
    <n v="0.1"/>
    <n v="17.2"/>
    <n v="36.738"/>
    <n v="17.2"/>
    <n v="19.538"/>
    <n v="0.53181991398551909"/>
    <n v="2026"/>
    <s v="Q4"/>
    <n v="12"/>
    <x v="11"/>
  </r>
  <r>
    <n v="1530"/>
    <d v="2026-12-30T00:00:00"/>
    <n v="2026"/>
    <x v="3"/>
    <n v="12"/>
    <s v="Dec"/>
    <x v="3"/>
    <x v="7"/>
    <x v="0"/>
    <s v="New"/>
    <x v="4"/>
    <s v="Training Mat"/>
    <n v="3"/>
    <n v="50.72"/>
    <n v="0"/>
    <n v="22.3"/>
    <n v="152.16"/>
    <n v="66.900000000000006"/>
    <n v="85.259999999999991"/>
    <n v="0.56033123028391163"/>
    <n v="2026"/>
    <s v="Q4"/>
    <n v="12"/>
    <x v="11"/>
  </r>
  <r>
    <n v="2135"/>
    <d v="2026-12-30T00:00:00"/>
    <n v="2026"/>
    <x v="3"/>
    <n v="12"/>
    <s v="Dec"/>
    <x v="1"/>
    <x v="12"/>
    <x v="3"/>
    <s v="Business"/>
    <x v="3"/>
    <s v="Trail Tent 2P"/>
    <n v="3"/>
    <n v="194.7"/>
    <n v="0.1"/>
    <n v="102.62"/>
    <n v="525.68999999999994"/>
    <n v="307.86"/>
    <n v="217.82999999999993"/>
    <n v="0.41436968555612613"/>
    <n v="2026"/>
    <s v="Q4"/>
    <n v="12"/>
    <x v="11"/>
  </r>
  <r>
    <n v="2916"/>
    <d v="2026-12-30T00:00:00"/>
    <n v="2026"/>
    <x v="3"/>
    <n v="12"/>
    <s v="Dec"/>
    <x v="1"/>
    <x v="6"/>
    <x v="2"/>
    <s v="New"/>
    <x v="2"/>
    <s v="Insulated Bottle"/>
    <n v="1"/>
    <n v="36.64"/>
    <n v="0.05"/>
    <n v="13.59"/>
    <n v="34.808"/>
    <n v="13.59"/>
    <n v="21.218"/>
    <n v="0.60957251206619167"/>
    <n v="2026"/>
    <s v="Q4"/>
    <n v="12"/>
    <x v="11"/>
  </r>
  <r>
    <n v="3449"/>
    <d v="2026-12-30T00:00:00"/>
    <n v="2026"/>
    <x v="3"/>
    <n v="12"/>
    <s v="Dec"/>
    <x v="2"/>
    <x v="10"/>
    <x v="3"/>
    <s v="Returning"/>
    <x v="3"/>
    <s v="Trail Tent 2P"/>
    <n v="6"/>
    <n v="192.9"/>
    <n v="0.2"/>
    <n v="106.89"/>
    <n v="925.92000000000007"/>
    <n v="641.34"/>
    <n v="284.58000000000004"/>
    <n v="0.30734836702954899"/>
    <n v="2026"/>
    <s v="Q4"/>
    <n v="12"/>
    <x v="11"/>
  </r>
  <r>
    <n v="3498"/>
    <d v="2026-12-30T00:00:00"/>
    <n v="2026"/>
    <x v="3"/>
    <n v="12"/>
    <s v="Dec"/>
    <x v="3"/>
    <x v="7"/>
    <x v="3"/>
    <s v="Returning"/>
    <x v="1"/>
    <s v="Trekking Poles"/>
    <n v="2"/>
    <n v="71.56"/>
    <n v="0.1"/>
    <n v="32.99"/>
    <n v="128.80800000000002"/>
    <n v="65.98"/>
    <n v="62.828000000000017"/>
    <n v="0.4877647351096206"/>
    <n v="2026"/>
    <s v="Q4"/>
    <n v="12"/>
    <x v="11"/>
  </r>
  <r>
    <n v="4851"/>
    <d v="2026-12-30T00:00:00"/>
    <n v="2026"/>
    <x v="3"/>
    <n v="12"/>
    <s v="Dec"/>
    <x v="3"/>
    <x v="13"/>
    <x v="3"/>
    <s v="New"/>
    <x v="0"/>
    <s v="Compact Repair Kit"/>
    <n v="1"/>
    <n v="40.270000000000003"/>
    <n v="0.1"/>
    <n v="16.63"/>
    <n v="36.243000000000002"/>
    <n v="16.63"/>
    <n v="19.613000000000003"/>
    <n v="0.54115277432883602"/>
    <n v="2026"/>
    <s v="Q4"/>
    <n v="12"/>
    <x v="11"/>
  </r>
  <r>
    <n v="4926"/>
    <d v="2026-12-30T00:00:00"/>
    <n v="2026"/>
    <x v="3"/>
    <n v="12"/>
    <s v="Dec"/>
    <x v="3"/>
    <x v="7"/>
    <x v="2"/>
    <s v="Business"/>
    <x v="0"/>
    <s v="Commuter Helmet"/>
    <n v="6"/>
    <n v="81.180000000000007"/>
    <n v="0.05"/>
    <n v="43.3"/>
    <n v="462.726"/>
    <n v="259.79999999999995"/>
    <n v="202.92600000000004"/>
    <n v="0.43854462468069666"/>
    <n v="2026"/>
    <s v="Q4"/>
    <n v="12"/>
    <x v="11"/>
  </r>
  <r>
    <n v="5035"/>
    <d v="2026-12-30T00:00:00"/>
    <n v="2026"/>
    <x v="3"/>
    <n v="12"/>
    <s v="Dec"/>
    <x v="1"/>
    <x v="12"/>
    <x v="0"/>
    <s v="New"/>
    <x v="0"/>
    <s v="Cycling Pack 12L"/>
    <n v="2"/>
    <n v="101.73"/>
    <n v="0.1"/>
    <n v="49.3"/>
    <n v="183.114"/>
    <n v="98.6"/>
    <n v="84.51400000000001"/>
    <n v="0.46153762137247839"/>
    <n v="2026"/>
    <s v="Q4"/>
    <n v="12"/>
    <x v="11"/>
  </r>
  <r>
    <n v="5135"/>
    <d v="2026-12-30T00:00:00"/>
    <n v="2026"/>
    <x v="3"/>
    <n v="12"/>
    <s v="Dec"/>
    <x v="2"/>
    <x v="10"/>
    <x v="0"/>
    <s v="New"/>
    <x v="0"/>
    <s v="Trail Bike Light"/>
    <n v="5"/>
    <n v="51.78"/>
    <n v="0.15"/>
    <n v="22.37"/>
    <n v="220.06499999999997"/>
    <n v="111.85000000000001"/>
    <n v="108.21499999999996"/>
    <n v="0.49174107650012483"/>
    <n v="2026"/>
    <s v="Q4"/>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196C12-F9E3-456F-8F99-9CA370EEDE13}"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3:K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items count="5">
        <item x="1"/>
        <item x="2"/>
        <item x="0"/>
        <item x="3"/>
        <item t="default"/>
      </items>
    </pivotField>
    <pivotField showAll="0"/>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7"/>
  </dataFields>
  <formats count="3">
    <format dxfId="28">
      <pivotArea type="all" dataOnly="0" outline="0" fieldPosition="0"/>
    </format>
    <format dxfId="27">
      <pivotArea dataOnly="0" labelOnly="1" outline="0" axis="axisValues" fieldPosition="0"/>
    </format>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07DA50-D889-4F78-9406-BD2FECAE2709}"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rowHeaderCaption="Country">
  <location ref="A82:B100" firstHeaderRow="1" firstDataRow="1" firstDataCol="1"/>
  <pivotFields count="24">
    <pivotField showAll="0"/>
    <pivotField numFmtId="164" showAll="0"/>
    <pivotField showAll="0"/>
    <pivotField showAll="0">
      <items count="5">
        <item x="0"/>
        <item x="1"/>
        <item x="2"/>
        <item x="3"/>
        <item t="default"/>
      </items>
    </pivotField>
    <pivotField showAll="0"/>
    <pivotField showAll="0"/>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nonAutoSortDefault="1">
      <items count="13">
        <item x="0"/>
        <item x="1"/>
        <item x="2"/>
        <item x="3"/>
        <item x="4"/>
        <item x="5"/>
        <item x="6"/>
        <item x="7"/>
        <item x="8"/>
        <item x="9"/>
        <item x="10"/>
        <item x="11"/>
        <item t="default"/>
      </items>
    </pivotField>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6" baseField="0" baseItem="0" numFmtId="167"/>
  </dataFields>
  <formats count="4">
    <format dxfId="32">
      <pivotArea type="all" dataOnly="0" outline="0" fieldPosition="0"/>
    </format>
    <format dxfId="31">
      <pivotArea collapsedLevelsAreSubtotals="1" fieldPosition="0">
        <references count="1">
          <reference field="7" count="1">
            <x v="0"/>
          </reference>
        </references>
      </pivotArea>
    </format>
    <format dxfId="30">
      <pivotArea outline="0" collapsedLevelsAreSubtotals="1" fieldPosition="0"/>
    </format>
    <format dxfId="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061AEA-8044-464D-8853-A4917326BF5E}"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rowHeaderCaption="Sales Channel">
  <location ref="A61:B66" firstHeaderRow="1" firstDataRow="1" firstDataCol="1"/>
  <pivotFields count="24">
    <pivotField showAll="0"/>
    <pivotField numFmtId="164" showAll="0"/>
    <pivotField showAll="0"/>
    <pivotField showAll="0">
      <items count="5">
        <item x="0"/>
        <item x="1"/>
        <item x="2"/>
        <item x="3"/>
        <item t="default"/>
      </items>
    </pivotField>
    <pivotField showAll="0"/>
    <pivotField showAll="0"/>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nonAutoSortDefault="1">
      <items count="13">
        <item x="0"/>
        <item x="1"/>
        <item x="2"/>
        <item x="3"/>
        <item x="4"/>
        <item x="5"/>
        <item x="6"/>
        <item x="7"/>
        <item x="8"/>
        <item x="9"/>
        <item x="10"/>
        <item x="11"/>
        <item t="default"/>
      </items>
    </pivotField>
  </pivotFields>
  <rowFields count="1">
    <field x="6"/>
  </rowFields>
  <rowItems count="5">
    <i>
      <x/>
    </i>
    <i>
      <x v="1"/>
    </i>
    <i>
      <x v="2"/>
    </i>
    <i>
      <x v="3"/>
    </i>
    <i t="grand">
      <x/>
    </i>
  </rowItems>
  <colItems count="1">
    <i/>
  </colItems>
  <dataFields count="1">
    <dataField name="Total  Revenue" fld="16" baseField="6" baseItem="0" numFmtId="167"/>
  </dataFields>
  <formats count="3">
    <format dxfId="35">
      <pivotArea type="all" dataOnly="0" outline="0" fieldPosition="0"/>
    </format>
    <format dxfId="34">
      <pivotArea dataOnly="0" labelOnly="1" outline="0" axis="axisValues" fieldPosition="0"/>
    </format>
    <format dxfId="33">
      <pivotArea outline="0" collapsedLevelsAreSubtotals="1" fieldPosition="0"/>
    </format>
  </formats>
  <chartFormats count="10">
    <chartFormat chart="19" format="0"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6" count="1" selected="0">
            <x v="0"/>
          </reference>
        </references>
      </pivotArea>
    </chartFormat>
    <chartFormat chart="22" format="8">
      <pivotArea type="data" outline="0" fieldPosition="0">
        <references count="2">
          <reference field="4294967294" count="1" selected="0">
            <x v="0"/>
          </reference>
          <reference field="6" count="1" selected="0">
            <x v="1"/>
          </reference>
        </references>
      </pivotArea>
    </chartFormat>
    <chartFormat chart="22" format="9">
      <pivotArea type="data" outline="0" fieldPosition="0">
        <references count="2">
          <reference field="4294967294" count="1" selected="0">
            <x v="0"/>
          </reference>
          <reference field="6" count="1" selected="0">
            <x v="2"/>
          </reference>
        </references>
      </pivotArea>
    </chartFormat>
    <chartFormat chart="22" format="10">
      <pivotArea type="data" outline="0" fieldPosition="0">
        <references count="2">
          <reference field="4294967294" count="1" selected="0">
            <x v="0"/>
          </reference>
          <reference field="6" count="1" selected="0">
            <x v="3"/>
          </reference>
        </references>
      </pivotArea>
    </chartFormat>
    <chartFormat chart="19" format="1">
      <pivotArea type="data" outline="0" fieldPosition="0">
        <references count="2">
          <reference field="4294967294" count="1" selected="0">
            <x v="0"/>
          </reference>
          <reference field="6" count="1" selected="0">
            <x v="0"/>
          </reference>
        </references>
      </pivotArea>
    </chartFormat>
    <chartFormat chart="19" format="2">
      <pivotArea type="data" outline="0" fieldPosition="0">
        <references count="2">
          <reference field="4294967294" count="1" selected="0">
            <x v="0"/>
          </reference>
          <reference field="6" count="1" selected="0">
            <x v="1"/>
          </reference>
        </references>
      </pivotArea>
    </chartFormat>
    <chartFormat chart="19" format="3">
      <pivotArea type="data" outline="0" fieldPosition="0">
        <references count="2">
          <reference field="4294967294" count="1" selected="0">
            <x v="0"/>
          </reference>
          <reference field="6" count="1" selected="0">
            <x v="2"/>
          </reference>
        </references>
      </pivotArea>
    </chartFormat>
    <chartFormat chart="19"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928772-4C1E-4983-B68E-74C7B7C6CC9B}" name="Total_Order"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3:I4" firstHeaderRow="1" firstDataRow="1" firstDataCol="0"/>
  <pivotFields count="24">
    <pivotField dataField="1" showAll="0"/>
    <pivotField numFmtId="164" showAll="0"/>
    <pivotField showAll="0"/>
    <pivotField showAll="0">
      <items count="5">
        <item x="0"/>
        <item x="1"/>
        <item x="2"/>
        <item x="3"/>
        <item t="default"/>
      </items>
    </pivotField>
    <pivotField showAll="0"/>
    <pivotField showAll="0"/>
    <pivotField showAll="0">
      <items count="5">
        <item x="1"/>
        <item x="2"/>
        <item x="0"/>
        <item x="3"/>
        <item t="default"/>
      </items>
    </pivotField>
    <pivotField showAll="0"/>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9"/>
  </dataFields>
  <formats count="3">
    <format dxfId="38">
      <pivotArea type="all" dataOnly="0" outline="0" fieldPosition="0"/>
    </format>
    <format dxfId="37">
      <pivotArea outline="0" collapsedLevelsAreSubtotals="1" fieldPosition="0"/>
    </format>
    <format dxfId="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00DF87-F605-4952-B027-ED03866CF8E7}"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rowHeaderCaption="Sales Channel">
  <location ref="A44:B49" firstHeaderRow="1" firstDataRow="1" firstDataCol="1"/>
  <pivotFields count="24">
    <pivotField showAll="0"/>
    <pivotField numFmtId="164" showAll="0"/>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nonAutoSortDefault="1">
      <items count="13">
        <item x="0"/>
        <item x="1"/>
        <item x="2"/>
        <item x="3"/>
        <item x="4"/>
        <item x="5"/>
        <item x="6"/>
        <item x="7"/>
        <item x="8"/>
        <item x="9"/>
        <item x="10"/>
        <item x="11"/>
        <item t="default"/>
      </items>
    </pivotField>
  </pivotFields>
  <rowFields count="1">
    <field x="8"/>
  </rowFields>
  <rowItems count="5">
    <i>
      <x/>
    </i>
    <i>
      <x v="1"/>
    </i>
    <i>
      <x v="2"/>
    </i>
    <i>
      <x v="3"/>
    </i>
    <i t="grand">
      <x/>
    </i>
  </rowItems>
  <colItems count="1">
    <i/>
  </colItems>
  <dataFields count="1">
    <dataField name="Total Revenue" fld="16" baseField="8" baseItem="0"/>
  </dataFields>
  <formats count="3">
    <format dxfId="41">
      <pivotArea type="all" dataOnly="0" outline="0" fieldPosition="0"/>
    </format>
    <format dxfId="40">
      <pivotArea outline="0" collapsedLevelsAreSubtotals="1" fieldPosition="0"/>
    </format>
    <format dxfId="39">
      <pivotArea dataOnly="0" labelOnly="1" outline="0" axis="axisValues" fieldPosition="0"/>
    </format>
  </formats>
  <chartFormats count="15">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8" count="1" selected="0">
            <x v="0"/>
          </reference>
        </references>
      </pivotArea>
    </chartFormat>
    <chartFormat chart="14" format="3">
      <pivotArea type="data" outline="0" fieldPosition="0">
        <references count="2">
          <reference field="4294967294" count="1" selected="0">
            <x v="0"/>
          </reference>
          <reference field="8" count="1" selected="0">
            <x v="1"/>
          </reference>
        </references>
      </pivotArea>
    </chartFormat>
    <chartFormat chart="14" format="4">
      <pivotArea type="data" outline="0" fieldPosition="0">
        <references count="2">
          <reference field="4294967294" count="1" selected="0">
            <x v="0"/>
          </reference>
          <reference field="8" count="1" selected="0">
            <x v="2"/>
          </reference>
        </references>
      </pivotArea>
    </chartFormat>
    <chartFormat chart="14" format="5">
      <pivotArea type="data" outline="0" fieldPosition="0">
        <references count="2">
          <reference field="4294967294" count="1" selected="0">
            <x v="0"/>
          </reference>
          <reference field="8" count="1" selected="0">
            <x v="3"/>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8" count="1" selected="0">
            <x v="0"/>
          </reference>
        </references>
      </pivotArea>
    </chartFormat>
    <chartFormat chart="15" format="8">
      <pivotArea type="data" outline="0" fieldPosition="0">
        <references count="2">
          <reference field="4294967294" count="1" selected="0">
            <x v="0"/>
          </reference>
          <reference field="8" count="1" selected="0">
            <x v="1"/>
          </reference>
        </references>
      </pivotArea>
    </chartFormat>
    <chartFormat chart="15" format="9">
      <pivotArea type="data" outline="0" fieldPosition="0">
        <references count="2">
          <reference field="4294967294" count="1" selected="0">
            <x v="0"/>
          </reference>
          <reference field="8" count="1" selected="0">
            <x v="2"/>
          </reference>
        </references>
      </pivotArea>
    </chartFormat>
    <chartFormat chart="15" format="10">
      <pivotArea type="data" outline="0" fieldPosition="0">
        <references count="2">
          <reference field="4294967294" count="1" selected="0">
            <x v="0"/>
          </reference>
          <reference field="8" count="1" selected="0">
            <x v="3"/>
          </reference>
        </references>
      </pivotArea>
    </chartFormat>
    <chartFormat chart="13" format="1">
      <pivotArea type="data" outline="0" fieldPosition="0">
        <references count="2">
          <reference field="4294967294" count="1" selected="0">
            <x v="0"/>
          </reference>
          <reference field="8" count="1" selected="0">
            <x v="0"/>
          </reference>
        </references>
      </pivotArea>
    </chartFormat>
    <chartFormat chart="13" format="2">
      <pivotArea type="data" outline="0" fieldPosition="0">
        <references count="2">
          <reference field="4294967294" count="1" selected="0">
            <x v="0"/>
          </reference>
          <reference field="8" count="1" selected="0">
            <x v="1"/>
          </reference>
        </references>
      </pivotArea>
    </chartFormat>
    <chartFormat chart="13" format="3">
      <pivotArea type="data" outline="0" fieldPosition="0">
        <references count="2">
          <reference field="4294967294" count="1" selected="0">
            <x v="0"/>
          </reference>
          <reference field="8" count="1" selected="0">
            <x v="2"/>
          </reference>
        </references>
      </pivotArea>
    </chartFormat>
    <chartFormat chart="13"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E05415-A438-415C-A179-05083965AFBA}"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City">
  <location ref="A8:C21" firstHeaderRow="0" firstDataRow="1" firstDataCol="1"/>
  <pivotFields count="24">
    <pivotField showAll="0"/>
    <pivotField numFmtId="164" showAll="0"/>
    <pivotField showAll="0"/>
    <pivotField showAll="0">
      <items count="5">
        <item x="0"/>
        <item x="1"/>
        <item x="2"/>
        <item x="3"/>
        <item t="default"/>
      </items>
    </pivotField>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axis="axisRow" showAll="0" nonAutoSortDefault="1">
      <items count="13">
        <item x="0"/>
        <item x="1"/>
        <item x="2"/>
        <item x="3"/>
        <item x="4"/>
        <item x="5"/>
        <item x="6"/>
        <item x="7"/>
        <item x="8"/>
        <item x="9"/>
        <item x="10"/>
        <item x="11"/>
        <item t="default"/>
      </items>
    </pivotField>
  </pivotFields>
  <rowFields count="1">
    <field x="23"/>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23" baseItem="0" numFmtId="168"/>
    <dataField name="Total Gross Profit" fld="18" baseField="23" baseItem="0" numFmtId="168"/>
  </dataFields>
  <formats count="7">
    <format dxfId="48">
      <pivotArea type="all" dataOnly="0" outline="0" fieldPosition="0"/>
    </format>
    <format dxfId="47">
      <pivotArea dataOnly="0" labelOnly="1" outline="0" axis="axisValues" fieldPosition="0"/>
    </format>
    <format dxfId="46">
      <pivotArea outline="0" collapsedLevelsAreSubtotals="1" fieldPosition="0"/>
    </format>
    <format dxfId="45">
      <pivotArea outline="0" collapsedLevelsAreSubtotals="1" fieldPosition="0">
        <references count="1">
          <reference field="4294967294" count="1" selected="0">
            <x v="0"/>
          </reference>
        </references>
      </pivotArea>
    </format>
    <format dxfId="44">
      <pivotArea outline="0" collapsedLevelsAreSubtotals="1" fieldPosition="0">
        <references count="1">
          <reference field="4294967294" count="1" selected="0">
            <x v="0"/>
          </reference>
        </references>
      </pivotArea>
    </format>
    <format dxfId="43">
      <pivotArea outline="0" collapsedLevelsAreSubtotals="1" fieldPosition="0">
        <references count="1">
          <reference field="4294967294" count="1" selected="0">
            <x v="0"/>
          </reference>
        </references>
      </pivotArea>
    </format>
    <format dxfId="42">
      <pivotArea outline="0" collapsedLevelsAreSubtotals="1" fieldPosition="0">
        <references count="1">
          <reference field="4294967294" count="1" selected="0">
            <x v="1"/>
          </reference>
        </references>
      </pivotArea>
    </format>
  </formats>
  <chartFormats count="18">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pivotArea type="data" outline="0" fieldPosition="0">
        <references count="2">
          <reference field="4294967294" count="1" selected="0">
            <x v="0"/>
          </reference>
          <reference field="23" count="1" selected="0">
            <x v="3"/>
          </reference>
        </references>
      </pivotArea>
    </chartFormat>
    <chartFormat chart="6" format="7">
      <pivotArea type="data" outline="0" fieldPosition="0">
        <references count="2">
          <reference field="4294967294" count="1" selected="0">
            <x v="0"/>
          </reference>
          <reference field="23" count="1" selected="0">
            <x v="0"/>
          </reference>
        </references>
      </pivotArea>
    </chartFormat>
    <chartFormat chart="6" format="8">
      <pivotArea type="data" outline="0" fieldPosition="0">
        <references count="2">
          <reference field="4294967294" count="1" selected="0">
            <x v="0"/>
          </reference>
          <reference field="23" count="1" selected="0">
            <x v="1"/>
          </reference>
        </references>
      </pivotArea>
    </chartFormat>
    <chartFormat chart="6" format="9">
      <pivotArea type="data" outline="0" fieldPosition="0">
        <references count="2">
          <reference field="4294967294" count="1" selected="0">
            <x v="0"/>
          </reference>
          <reference field="23" count="1" selected="0">
            <x v="2"/>
          </reference>
        </references>
      </pivotArea>
    </chartFormat>
    <chartFormat chart="6" format="10">
      <pivotArea type="data" outline="0" fieldPosition="0">
        <references count="2">
          <reference field="4294967294" count="1" selected="0">
            <x v="0"/>
          </reference>
          <reference field="23" count="1" selected="0">
            <x v="5"/>
          </reference>
        </references>
      </pivotArea>
    </chartFormat>
    <chartFormat chart="6" format="11">
      <pivotArea type="data" outline="0" fieldPosition="0">
        <references count="2">
          <reference field="4294967294" count="1" selected="0">
            <x v="0"/>
          </reference>
          <reference field="23" count="1" selected="0">
            <x v="6"/>
          </reference>
        </references>
      </pivotArea>
    </chartFormat>
    <chartFormat chart="6" format="12">
      <pivotArea type="data" outline="0" fieldPosition="0">
        <references count="2">
          <reference field="4294967294" count="1" selected="0">
            <x v="0"/>
          </reference>
          <reference field="23" count="1" selected="0">
            <x v="7"/>
          </reference>
        </references>
      </pivotArea>
    </chartFormat>
    <chartFormat chart="6" format="13">
      <pivotArea type="data" outline="0" fieldPosition="0">
        <references count="2">
          <reference field="4294967294" count="1" selected="0">
            <x v="0"/>
          </reference>
          <reference field="23" count="1" selected="0">
            <x v="8"/>
          </reference>
        </references>
      </pivotArea>
    </chartFormat>
    <chartFormat chart="6" format="14">
      <pivotArea type="data" outline="0" fieldPosition="0">
        <references count="2">
          <reference field="4294967294" count="1" selected="0">
            <x v="0"/>
          </reference>
          <reference field="23" count="1" selected="0">
            <x v="9"/>
          </reference>
        </references>
      </pivotArea>
    </chartFormat>
    <chartFormat chart="6" format="15">
      <pivotArea type="data" outline="0" fieldPosition="0">
        <references count="2">
          <reference field="4294967294" count="1" selected="0">
            <x v="0"/>
          </reference>
          <reference field="23" count="1" selected="0">
            <x v="10"/>
          </reference>
        </references>
      </pivotArea>
    </chartFormat>
    <chartFormat chart="6" format="16">
      <pivotArea type="data" outline="0" fieldPosition="0">
        <references count="2">
          <reference field="4294967294" count="1" selected="0">
            <x v="0"/>
          </reference>
          <reference field="23" count="1" selected="0">
            <x v="11"/>
          </reference>
        </references>
      </pivotArea>
    </chartFormat>
    <chartFormat chart="6" format="17">
      <pivotArea type="data" outline="0" fieldPosition="0">
        <references count="2">
          <reference field="4294967294" count="1" selected="0">
            <x v="1"/>
          </reference>
          <reference field="2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DB4200-6A86-4110-AE82-FF21C552366D}" name="Total Unit Sold"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G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items count="5">
        <item x="1"/>
        <item x="2"/>
        <item x="0"/>
        <item x="3"/>
        <item t="default"/>
      </items>
    </pivotField>
    <pivotField showAll="0"/>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dataFields>
  <formats count="3">
    <format dxfId="51">
      <pivotArea type="all" dataOnly="0" outline="0" fieldPosition="0"/>
    </format>
    <format dxfId="50">
      <pivotArea outline="0" collapsedLevelsAreSubtotals="1" fieldPosition="0"/>
    </format>
    <format dxfId="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B756E5-9D0F-4935-A541-C30E000F4B5B}"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rowHeaderCaption="Country">
  <location ref="A26:B32" firstHeaderRow="1" firstDataRow="1" firstDataCol="1"/>
  <pivotFields count="24">
    <pivotField showAll="0"/>
    <pivotField numFmtId="164" showAll="0"/>
    <pivotField showAll="0"/>
    <pivotField showAll="0">
      <items count="5">
        <item x="0"/>
        <item x="1"/>
        <item x="2"/>
        <item x="3"/>
        <item t="default"/>
      </items>
    </pivotField>
    <pivotField showAll="0"/>
    <pivotField showAll="0"/>
    <pivotField showAll="0">
      <items count="5">
        <item x="1"/>
        <item x="2"/>
        <item x="0"/>
        <item x="3"/>
        <item t="default"/>
      </items>
    </pivotField>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nonAutoSortDefault="1">
      <items count="13">
        <item x="0"/>
        <item x="1"/>
        <item x="2"/>
        <item x="3"/>
        <item x="4"/>
        <item x="5"/>
        <item x="6"/>
        <item x="7"/>
        <item x="8"/>
        <item x="9"/>
        <item x="10"/>
        <item x="11"/>
        <item t="default"/>
      </items>
    </pivotField>
  </pivotFields>
  <rowFields count="1">
    <field x="7"/>
  </rowFields>
  <rowItems count="6">
    <i>
      <x v="5"/>
    </i>
    <i>
      <x v="6"/>
    </i>
    <i>
      <x v="8"/>
    </i>
    <i>
      <x v="13"/>
    </i>
    <i>
      <x v="16"/>
    </i>
    <i t="grand">
      <x/>
    </i>
  </rowItems>
  <colItems count="1">
    <i/>
  </colItems>
  <dataFields count="1">
    <dataField name="Total  Revenue" fld="16" baseField="7" baseItem="5" numFmtId="169"/>
  </dataFields>
  <formats count="3">
    <format dxfId="54">
      <pivotArea type="all" dataOnly="0" outline="0" fieldPosition="0"/>
    </format>
    <format dxfId="53">
      <pivotArea outline="0" collapsedLevelsAreSubtotals="1" fieldPosition="0"/>
    </format>
    <format dxfId="52">
      <pivotArea dataOnly="0" labelOnly="1" outline="0" axis="axisValues" fieldPosition="0"/>
    </format>
  </formats>
  <chartFormats count="3">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7" count="1" selected="0">
            <x v="16"/>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B088D92-B488-4FAA-803F-CDDB3CA945ED}"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3:C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items count="5">
        <item x="1"/>
        <item x="2"/>
        <item x="0"/>
        <item x="3"/>
        <item t="default"/>
      </items>
    </pivotField>
    <pivotField showAll="0"/>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7"/>
  </dataFields>
  <formats count="1">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1F0E09-CFCD-41EA-8D07-5B8E86808FA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items count="5">
        <item x="1"/>
        <item x="2"/>
        <item x="0"/>
        <item x="3"/>
        <item t="default"/>
      </items>
    </pivotField>
    <pivotField showAll="0"/>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Total_Revenue" fld="16" baseField="0" baseItem="0" numFmtId="167"/>
  </dataFields>
  <formats count="1">
    <format dxfId="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701723A-A5C3-468A-A515-A36C069F67E8}" sourceName="Product Category">
  <pivotTables>
    <pivotTable tabId="2" name="PivotTable10"/>
    <pivotTable tabId="2" name="PivotTable1"/>
    <pivotTable tabId="2" name="PivotTable12"/>
    <pivotTable tabId="2" name="PivotTable13"/>
    <pivotTable tabId="2" name="PivotTable14"/>
    <pivotTable tabId="2" name="PivotTable2"/>
    <pivotTable tabId="2" name="PivotTable7"/>
    <pivotTable tabId="2" name="PivotTable8"/>
    <pivotTable tabId="2" name="Total Unit Sold"/>
    <pivotTable tabId="2" name="Total_Order"/>
  </pivotTables>
  <data>
    <tabular pivotCacheId="726671816">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56E1ABB-8BC5-4068-BAA3-89D548DAADF4}" sourceName="Country">
  <pivotTables>
    <pivotTable tabId="2" name="PivotTable8"/>
  </pivotTables>
  <data>
    <tabular pivotCacheId="726671816">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37DDFFF6-72C9-4FEB-A567-220FD3B1B79B}" sourceName="Quarter">
  <pivotTables>
    <pivotTable tabId="2" name="PivotTable8"/>
    <pivotTable tabId="2" name="PivotTable1"/>
    <pivotTable tabId="2" name="PivotTable10"/>
    <pivotTable tabId="2" name="PivotTable12"/>
    <pivotTable tabId="2" name="PivotTable13"/>
    <pivotTable tabId="2" name="PivotTable14"/>
    <pivotTable tabId="2" name="PivotTable2"/>
    <pivotTable tabId="2" name="PivotTable7"/>
    <pivotTable tabId="2" name="Total Unit Sold"/>
    <pivotTable tabId="2" name="Total_Order"/>
  </pivotTables>
  <data>
    <tabular pivotCacheId="72667181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BB5D00B6-BC77-4762-B638-73789FA1F045}" cache="Slicer_Product_Category" caption="Product Category" rowHeight="230716"/>
  <slicer name="Country" xr10:uid="{2ED30A1A-80BF-457F-AD0C-B642963F2EB5}" cache="Slicer_Country" caption="Country" rowHeight="230716"/>
  <slicer name="Quarter" xr10:uid="{133A5AB2-3E9D-41AF-AF35-B10B14213165}" cache="Slicer_Quarter" caption="Quarter"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25" dataDxfId="24">
  <tableColumns count="24">
    <tableColumn id="21" xr3:uid="{6225545C-05B8-4FEB-B4C9-2C84CBF55B01}" name="ID" dataDxfId="23"/>
    <tableColumn id="2" xr3:uid="{99F5FD81-8F5C-4B7A-810D-BB7E4869701E}" name="Order Date" dataDxfId="22"/>
    <tableColumn id="1" xr3:uid="{B4BC872F-B71D-439C-A95F-98046BBB7F4B}" name="Year" dataDxfId="21">
      <calculatedColumnFormula>YEAR(SalesDataTable[[#This Row],[Order Date]])</calculatedColumnFormula>
    </tableColumn>
    <tableColumn id="24" xr3:uid="{C9FCFBD3-2317-4FAC-9D9D-7C2F4C601BCC}" name="Quarter" dataDxfId="20">
      <calculatedColumnFormula>"Q" &amp; ROUNDUP(MONTH(SalesDataTable[[#This Row],[Order Date]])/3,0)</calculatedColumnFormula>
    </tableColumn>
    <tableColumn id="22" xr3:uid="{58A8573C-6018-4660-BCC1-0828B5A233F9}" name="Month no" dataDxfId="19">
      <calculatedColumnFormula>MONTH(SalesDataTable[[#This Row],[Order Date]])</calculatedColumnFormula>
    </tableColumn>
    <tableColumn id="23" xr3:uid="{AFE988B7-339C-4095-AC4A-9D53B1643F0E}" name="Month" dataDxfId="18">
      <calculatedColumnFormula>TEXT(SalesDataTable[[#This Row],[Order Date]],"MMM")</calculatedColumnFormula>
    </tableColumn>
    <tableColumn id="3" xr3:uid="{BABD2837-4996-49F4-B8FC-F980EA4C9534}" name="Region" dataDxfId="17"/>
    <tableColumn id="4" xr3:uid="{ED840ADB-B6D0-4386-8CC3-66DEA65BED3E}" name="Country" dataDxfId="16"/>
    <tableColumn id="5" xr3:uid="{C21A7B37-6F6C-4361-82C1-4670F9FDBEC2}" name="Sales Channel" dataDxfId="15"/>
    <tableColumn id="6" xr3:uid="{84080584-6B54-4896-A4DE-A87DFF0731C6}" name="Customer Type" dataDxfId="14"/>
    <tableColumn id="7" xr3:uid="{0B005238-5F14-4C46-B503-7F3DFF36170E}" name="Product Category" dataDxfId="13"/>
    <tableColumn id="8" xr3:uid="{B930794A-6484-4BE3-BBD2-E8771691DFAD}" name="Product" dataDxfId="12"/>
    <tableColumn id="9" xr3:uid="{5CA4DF7A-9AF5-4D9D-9D5A-DDED3D0A7E80}" name="Units Sold" dataDxfId="11"/>
    <tableColumn id="10" xr3:uid="{6756035F-A4CB-4AFF-BFF3-3610B142F0EE}" name="Unit Price" dataDxfId="10"/>
    <tableColumn id="11" xr3:uid="{B694F18E-F9BD-40E2-A356-3F67136CB960}" name="Discount %" dataDxfId="9"/>
    <tableColumn id="12" xr3:uid="{15D4CF49-FA19-4C44-A023-7C629B44C0DB}" name="Unit Cost" dataDxfId="8"/>
    <tableColumn id="13" xr3:uid="{3D8A84CF-5674-491F-8F81-BB5FC7A74D30}" name="Revenue" dataDxfId="7">
      <calculatedColumnFormula>M2*N2*(1-O2)</calculatedColumnFormula>
    </tableColumn>
    <tableColumn id="14" xr3:uid="{455060E3-F1BA-493D-AC17-8D56984B9F5C}" name="COGS" dataDxfId="6">
      <calculatedColumnFormula>M2*P2</calculatedColumnFormula>
    </tableColumn>
    <tableColumn id="15" xr3:uid="{89F4A687-84DC-4069-9C8B-9548E670D916}" name="Gross Profit" dataDxfId="5">
      <calculatedColumnFormula>Q2-R2</calculatedColumnFormula>
    </tableColumn>
    <tableColumn id="16" xr3:uid="{F7B6CDDB-7E56-4D6C-91A8-8CE6DC05EA92}" name="Gross Margin %" dataDxfId="4">
      <calculatedColumnFormula>IFERROR(S2/Q2,0)</calculatedColumnFormula>
    </tableColumn>
    <tableColumn id="17" xr3:uid="{08206B5F-132F-48A2-8A7D-C8ED29DE854B}" name="Year2" dataDxfId="3">
      <calculatedColumnFormula>YEAR(SalesDataTable[[#This Row],[Order Date]])</calculatedColumnFormula>
    </tableColumn>
    <tableColumn id="18" xr3:uid="{530C4447-0E80-44A0-80E4-83BFF5397AA3}" name="Quarter2" dataDxfId="2">
      <calculatedColumnFormula>"Q"&amp;ROUNDUP(MONTH(SalesDataTable[[#This Row],[Order Date]])/3,0)</calculatedColumnFormula>
    </tableColumn>
    <tableColumn id="19" xr3:uid="{64306A9E-3E61-4C1D-8A04-5C3C05269760}" name="MonthNo" dataDxfId="1">
      <calculatedColumnFormula>MONTH(SalesDataTable[[#This Row],[Order Date]])</calculatedColumnFormula>
    </tableColumn>
    <tableColumn id="20" xr3:uid="{053C1C3B-A83C-4691-96F2-805F5CEED276}" name="Month2" dataDxfId="0">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zoomScale="75" workbookViewId="0">
      <selection activeCell="D27" sqref="D27"/>
    </sheetView>
  </sheetViews>
  <sheetFormatPr defaultColWidth="9.75" defaultRowHeight="14"/>
  <cols>
    <col min="1" max="1" width="5.4140625" bestFit="1" customWidth="1"/>
    <col min="2" max="2" width="13.25" customWidth="1"/>
    <col min="3" max="3" width="8.25" style="13" customWidth="1"/>
    <col min="4" max="4" width="8.6640625" style="16" customWidth="1"/>
    <col min="5" max="5" width="9.75" style="10" customWidth="1"/>
    <col min="6" max="6" width="8.4140625" style="18" customWidth="1"/>
    <col min="7" max="7" width="18.4140625" customWidth="1"/>
    <col min="8" max="8" width="21.4140625" bestFit="1" customWidth="1"/>
    <col min="9" max="9" width="10.4140625" style="10" customWidth="1"/>
    <col min="10" max="10" width="13.33203125" customWidth="1"/>
    <col min="11" max="11" width="12.08203125" customWidth="1"/>
    <col min="12" max="12" width="11.6640625" customWidth="1"/>
    <col min="13" max="13" width="15.4140625" customWidth="1"/>
    <col min="14" max="14" width="10.4140625" customWidth="1"/>
    <col min="15" max="15" width="14.4140625" customWidth="1"/>
    <col min="16" max="16" width="16.6640625" customWidth="1"/>
    <col min="17" max="17" width="7.08203125" customWidth="1"/>
    <col min="18" max="18" width="9.75" style="10"/>
  </cols>
  <sheetData>
    <row r="1" spans="1:24" ht="21.65" customHeight="1">
      <c r="A1" s="1" t="s">
        <v>53</v>
      </c>
      <c r="B1" s="1" t="s">
        <v>54</v>
      </c>
      <c r="C1" s="11" t="s">
        <v>69</v>
      </c>
      <c r="D1" s="14" t="s">
        <v>70</v>
      </c>
      <c r="E1" s="11" t="s">
        <v>74</v>
      </c>
      <c r="F1" s="14" t="s">
        <v>72</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76</v>
      </c>
      <c r="W1" s="1" t="s">
        <v>71</v>
      </c>
      <c r="X1" s="1" t="s">
        <v>75</v>
      </c>
    </row>
    <row r="2" spans="1:24" ht="15.5">
      <c r="A2" s="2">
        <v>3392</v>
      </c>
      <c r="B2" s="3">
        <v>46023</v>
      </c>
      <c r="C2" s="12">
        <f>YEAR(SalesDataTable[[#This Row],[Order Date]])</f>
        <v>2026</v>
      </c>
      <c r="D2" s="15" t="str">
        <f>"Q" &amp; ROUNDUP(MONTH(SalesDataTable[[#This Row],[Order Date]])/3,0)</f>
        <v>Q1</v>
      </c>
      <c r="E2" s="17">
        <f>MONTH(SalesDataTable[[#This Row],[Order Date]])</f>
        <v>1</v>
      </c>
      <c r="F2" s="15"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5">
      <c r="A3" s="2">
        <v>4836</v>
      </c>
      <c r="B3" s="3">
        <v>46024</v>
      </c>
      <c r="C3" s="12">
        <f>YEAR(SalesDataTable[[#This Row],[Order Date]])</f>
        <v>2026</v>
      </c>
      <c r="D3" s="15" t="str">
        <f>"Q" &amp; ROUNDUP(MONTH(SalesDataTable[[#This Row],[Order Date]])/3,0)</f>
        <v>Q1</v>
      </c>
      <c r="E3" s="17">
        <f>MONTH(SalesDataTable[[#This Row],[Order Date]])</f>
        <v>1</v>
      </c>
      <c r="F3" s="15"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5">
      <c r="A4" s="2">
        <v>163</v>
      </c>
      <c r="B4" s="3">
        <v>46025</v>
      </c>
      <c r="C4" s="12">
        <f>YEAR(SalesDataTable[[#This Row],[Order Date]])</f>
        <v>2026</v>
      </c>
      <c r="D4" s="15" t="str">
        <f>"Q" &amp; ROUNDUP(MONTH(SalesDataTable[[#This Row],[Order Date]])/3,0)</f>
        <v>Q1</v>
      </c>
      <c r="E4" s="17">
        <f>MONTH(SalesDataTable[[#This Row],[Order Date]])</f>
        <v>1</v>
      </c>
      <c r="F4" s="15"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5">
      <c r="A5" s="2">
        <v>542</v>
      </c>
      <c r="B5" s="3">
        <v>46025</v>
      </c>
      <c r="C5" s="12">
        <f>YEAR(SalesDataTable[[#This Row],[Order Date]])</f>
        <v>2026</v>
      </c>
      <c r="D5" s="15" t="str">
        <f>"Q" &amp; ROUNDUP(MONTH(SalesDataTable[[#This Row],[Order Date]])/3,0)</f>
        <v>Q1</v>
      </c>
      <c r="E5" s="17">
        <f>MONTH(SalesDataTable[[#This Row],[Order Date]])</f>
        <v>1</v>
      </c>
      <c r="F5" s="15"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5">
      <c r="A6" s="2">
        <v>2002</v>
      </c>
      <c r="B6" s="3">
        <v>46025</v>
      </c>
      <c r="C6" s="12">
        <f>YEAR(SalesDataTable[[#This Row],[Order Date]])</f>
        <v>2026</v>
      </c>
      <c r="D6" s="15" t="str">
        <f>"Q" &amp; ROUNDUP(MONTH(SalesDataTable[[#This Row],[Order Date]])/3,0)</f>
        <v>Q1</v>
      </c>
      <c r="E6" s="17">
        <f>MONTH(SalesDataTable[[#This Row],[Order Date]])</f>
        <v>1</v>
      </c>
      <c r="F6" s="15"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5">
      <c r="A7" s="2">
        <v>2005</v>
      </c>
      <c r="B7" s="3">
        <v>46025</v>
      </c>
      <c r="C7" s="12">
        <f>YEAR(SalesDataTable[[#This Row],[Order Date]])</f>
        <v>2026</v>
      </c>
      <c r="D7" s="15" t="str">
        <f>"Q" &amp; ROUNDUP(MONTH(SalesDataTable[[#This Row],[Order Date]])/3,0)</f>
        <v>Q1</v>
      </c>
      <c r="E7" s="17">
        <f>MONTH(SalesDataTable[[#This Row],[Order Date]])</f>
        <v>1</v>
      </c>
      <c r="F7" s="15"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5">
      <c r="A8" s="2">
        <v>2937</v>
      </c>
      <c r="B8" s="3">
        <v>46025</v>
      </c>
      <c r="C8" s="12">
        <f>YEAR(SalesDataTable[[#This Row],[Order Date]])</f>
        <v>2026</v>
      </c>
      <c r="D8" s="15" t="str">
        <f>"Q" &amp; ROUNDUP(MONTH(SalesDataTable[[#This Row],[Order Date]])/3,0)</f>
        <v>Q1</v>
      </c>
      <c r="E8" s="17">
        <f>MONTH(SalesDataTable[[#This Row],[Order Date]])</f>
        <v>1</v>
      </c>
      <c r="F8" s="15"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5">
      <c r="A9" s="2">
        <v>3326</v>
      </c>
      <c r="B9" s="3">
        <v>46025</v>
      </c>
      <c r="C9" s="12">
        <f>YEAR(SalesDataTable[[#This Row],[Order Date]])</f>
        <v>2026</v>
      </c>
      <c r="D9" s="15" t="str">
        <f>"Q" &amp; ROUNDUP(MONTH(SalesDataTable[[#This Row],[Order Date]])/3,0)</f>
        <v>Q1</v>
      </c>
      <c r="E9" s="17">
        <f>MONTH(SalesDataTable[[#This Row],[Order Date]])</f>
        <v>1</v>
      </c>
      <c r="F9" s="15"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5">
      <c r="A10" s="2">
        <v>3863</v>
      </c>
      <c r="B10" s="3">
        <v>46025</v>
      </c>
      <c r="C10" s="12">
        <f>YEAR(SalesDataTable[[#This Row],[Order Date]])</f>
        <v>2026</v>
      </c>
      <c r="D10" s="15" t="str">
        <f>"Q" &amp; ROUNDUP(MONTH(SalesDataTable[[#This Row],[Order Date]])/3,0)</f>
        <v>Q1</v>
      </c>
      <c r="E10" s="17">
        <f>MONTH(SalesDataTable[[#This Row],[Order Date]])</f>
        <v>1</v>
      </c>
      <c r="F10" s="15"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5">
      <c r="A11" s="2">
        <v>4910</v>
      </c>
      <c r="B11" s="3">
        <v>46025</v>
      </c>
      <c r="C11" s="12">
        <f>YEAR(SalesDataTable[[#This Row],[Order Date]])</f>
        <v>2026</v>
      </c>
      <c r="D11" s="15" t="str">
        <f>"Q" &amp; ROUNDUP(MONTH(SalesDataTable[[#This Row],[Order Date]])/3,0)</f>
        <v>Q1</v>
      </c>
      <c r="E11" s="17">
        <f>MONTH(SalesDataTable[[#This Row],[Order Date]])</f>
        <v>1</v>
      </c>
      <c r="F11" s="15"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5">
      <c r="A12" s="2">
        <v>5188</v>
      </c>
      <c r="B12" s="3">
        <v>46025</v>
      </c>
      <c r="C12" s="12">
        <f>YEAR(SalesDataTable[[#This Row],[Order Date]])</f>
        <v>2026</v>
      </c>
      <c r="D12" s="15" t="str">
        <f>"Q" &amp; ROUNDUP(MONTH(SalesDataTable[[#This Row],[Order Date]])/3,0)</f>
        <v>Q1</v>
      </c>
      <c r="E12" s="17">
        <f>MONTH(SalesDataTable[[#This Row],[Order Date]])</f>
        <v>1</v>
      </c>
      <c r="F12" s="15"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5">
      <c r="A13" s="2">
        <v>845</v>
      </c>
      <c r="B13" s="3">
        <v>46026</v>
      </c>
      <c r="C13" s="12">
        <f>YEAR(SalesDataTable[[#This Row],[Order Date]])</f>
        <v>2026</v>
      </c>
      <c r="D13" s="15" t="str">
        <f>"Q" &amp; ROUNDUP(MONTH(SalesDataTable[[#This Row],[Order Date]])/3,0)</f>
        <v>Q1</v>
      </c>
      <c r="E13" s="17">
        <f>MONTH(SalesDataTable[[#This Row],[Order Date]])</f>
        <v>1</v>
      </c>
      <c r="F13" s="15"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5">
      <c r="A14" s="2">
        <v>1077</v>
      </c>
      <c r="B14" s="3">
        <v>46026</v>
      </c>
      <c r="C14" s="12">
        <f>YEAR(SalesDataTable[[#This Row],[Order Date]])</f>
        <v>2026</v>
      </c>
      <c r="D14" s="15" t="str">
        <f>"Q" &amp; ROUNDUP(MONTH(SalesDataTable[[#This Row],[Order Date]])/3,0)</f>
        <v>Q1</v>
      </c>
      <c r="E14" s="17">
        <f>MONTH(SalesDataTable[[#This Row],[Order Date]])</f>
        <v>1</v>
      </c>
      <c r="F14" s="15"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5">
      <c r="A15" s="2">
        <v>1237</v>
      </c>
      <c r="B15" s="3">
        <v>46026</v>
      </c>
      <c r="C15" s="12">
        <f>YEAR(SalesDataTable[[#This Row],[Order Date]])</f>
        <v>2026</v>
      </c>
      <c r="D15" s="15" t="str">
        <f>"Q" &amp; ROUNDUP(MONTH(SalesDataTable[[#This Row],[Order Date]])/3,0)</f>
        <v>Q1</v>
      </c>
      <c r="E15" s="17">
        <f>MONTH(SalesDataTable[[#This Row],[Order Date]])</f>
        <v>1</v>
      </c>
      <c r="F15" s="15"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5">
      <c r="A16" s="2">
        <v>1908</v>
      </c>
      <c r="B16" s="3">
        <v>46026</v>
      </c>
      <c r="C16" s="12">
        <f>YEAR(SalesDataTable[[#This Row],[Order Date]])</f>
        <v>2026</v>
      </c>
      <c r="D16" s="15" t="str">
        <f>"Q" &amp; ROUNDUP(MONTH(SalesDataTable[[#This Row],[Order Date]])/3,0)</f>
        <v>Q1</v>
      </c>
      <c r="E16" s="17">
        <f>MONTH(SalesDataTable[[#This Row],[Order Date]])</f>
        <v>1</v>
      </c>
      <c r="F16" s="15"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5">
      <c r="A17" s="2">
        <v>2245</v>
      </c>
      <c r="B17" s="3">
        <v>46026</v>
      </c>
      <c r="C17" s="12">
        <f>YEAR(SalesDataTable[[#This Row],[Order Date]])</f>
        <v>2026</v>
      </c>
      <c r="D17" s="15" t="str">
        <f>"Q" &amp; ROUNDUP(MONTH(SalesDataTable[[#This Row],[Order Date]])/3,0)</f>
        <v>Q1</v>
      </c>
      <c r="E17" s="17">
        <f>MONTH(SalesDataTable[[#This Row],[Order Date]])</f>
        <v>1</v>
      </c>
      <c r="F17" s="15"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5">
      <c r="A18" s="2">
        <v>2928</v>
      </c>
      <c r="B18" s="3">
        <v>46026</v>
      </c>
      <c r="C18" s="12">
        <f>YEAR(SalesDataTable[[#This Row],[Order Date]])</f>
        <v>2026</v>
      </c>
      <c r="D18" s="15" t="str">
        <f>"Q" &amp; ROUNDUP(MONTH(SalesDataTable[[#This Row],[Order Date]])/3,0)</f>
        <v>Q1</v>
      </c>
      <c r="E18" s="17">
        <f>MONTH(SalesDataTable[[#This Row],[Order Date]])</f>
        <v>1</v>
      </c>
      <c r="F18" s="15"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5">
      <c r="A19" s="2">
        <v>4249</v>
      </c>
      <c r="B19" s="3">
        <v>46026</v>
      </c>
      <c r="C19" s="12">
        <f>YEAR(SalesDataTable[[#This Row],[Order Date]])</f>
        <v>2026</v>
      </c>
      <c r="D19" s="15" t="str">
        <f>"Q" &amp; ROUNDUP(MONTH(SalesDataTable[[#This Row],[Order Date]])/3,0)</f>
        <v>Q1</v>
      </c>
      <c r="E19" s="17">
        <f>MONTH(SalesDataTable[[#This Row],[Order Date]])</f>
        <v>1</v>
      </c>
      <c r="F19" s="15"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5">
      <c r="A20" s="2">
        <v>1734</v>
      </c>
      <c r="B20" s="3">
        <v>46027</v>
      </c>
      <c r="C20" s="12">
        <f>YEAR(SalesDataTable[[#This Row],[Order Date]])</f>
        <v>2026</v>
      </c>
      <c r="D20" s="15" t="str">
        <f>"Q" &amp; ROUNDUP(MONTH(SalesDataTable[[#This Row],[Order Date]])/3,0)</f>
        <v>Q1</v>
      </c>
      <c r="E20" s="17">
        <f>MONTH(SalesDataTable[[#This Row],[Order Date]])</f>
        <v>1</v>
      </c>
      <c r="F20" s="15"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5">
      <c r="A21" s="2">
        <v>2331</v>
      </c>
      <c r="B21" s="3">
        <v>46027</v>
      </c>
      <c r="C21" s="12">
        <f>YEAR(SalesDataTable[[#This Row],[Order Date]])</f>
        <v>2026</v>
      </c>
      <c r="D21" s="15" t="str">
        <f>"Q" &amp; ROUNDUP(MONTH(SalesDataTable[[#This Row],[Order Date]])/3,0)</f>
        <v>Q1</v>
      </c>
      <c r="E21" s="17">
        <f>MONTH(SalesDataTable[[#This Row],[Order Date]])</f>
        <v>1</v>
      </c>
      <c r="F21" s="15"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5">
      <c r="A22" s="2">
        <v>2475</v>
      </c>
      <c r="B22" s="3">
        <v>46027</v>
      </c>
      <c r="C22" s="12">
        <f>YEAR(SalesDataTable[[#This Row],[Order Date]])</f>
        <v>2026</v>
      </c>
      <c r="D22" s="15" t="str">
        <f>"Q" &amp; ROUNDUP(MONTH(SalesDataTable[[#This Row],[Order Date]])/3,0)</f>
        <v>Q1</v>
      </c>
      <c r="E22" s="17">
        <f>MONTH(SalesDataTable[[#This Row],[Order Date]])</f>
        <v>1</v>
      </c>
      <c r="F22" s="15"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5">
      <c r="A23" s="2">
        <v>1433</v>
      </c>
      <c r="B23" s="3">
        <v>46028</v>
      </c>
      <c r="C23" s="12">
        <f>YEAR(SalesDataTable[[#This Row],[Order Date]])</f>
        <v>2026</v>
      </c>
      <c r="D23" s="15" t="str">
        <f>"Q" &amp; ROUNDUP(MONTH(SalesDataTable[[#This Row],[Order Date]])/3,0)</f>
        <v>Q1</v>
      </c>
      <c r="E23" s="17">
        <f>MONTH(SalesDataTable[[#This Row],[Order Date]])</f>
        <v>1</v>
      </c>
      <c r="F23" s="15"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5">
      <c r="A24" s="2">
        <v>3624</v>
      </c>
      <c r="B24" s="3">
        <v>46028</v>
      </c>
      <c r="C24" s="12">
        <f>YEAR(SalesDataTable[[#This Row],[Order Date]])</f>
        <v>2026</v>
      </c>
      <c r="D24" s="15" t="str">
        <f>"Q" &amp; ROUNDUP(MONTH(SalesDataTable[[#This Row],[Order Date]])/3,0)</f>
        <v>Q1</v>
      </c>
      <c r="E24" s="17">
        <f>MONTH(SalesDataTable[[#This Row],[Order Date]])</f>
        <v>1</v>
      </c>
      <c r="F24" s="15"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5">
      <c r="A25" s="2">
        <v>4680</v>
      </c>
      <c r="B25" s="3">
        <v>46028</v>
      </c>
      <c r="C25" s="12">
        <f>YEAR(SalesDataTable[[#This Row],[Order Date]])</f>
        <v>2026</v>
      </c>
      <c r="D25" s="15" t="str">
        <f>"Q" &amp; ROUNDUP(MONTH(SalesDataTable[[#This Row],[Order Date]])/3,0)</f>
        <v>Q1</v>
      </c>
      <c r="E25" s="17">
        <f>MONTH(SalesDataTable[[#This Row],[Order Date]])</f>
        <v>1</v>
      </c>
      <c r="F25" s="15"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5">
      <c r="A26" s="2">
        <v>4803</v>
      </c>
      <c r="B26" s="3">
        <v>46028</v>
      </c>
      <c r="C26" s="12">
        <f>YEAR(SalesDataTable[[#This Row],[Order Date]])</f>
        <v>2026</v>
      </c>
      <c r="D26" s="15" t="str">
        <f>"Q" &amp; ROUNDUP(MONTH(SalesDataTable[[#This Row],[Order Date]])/3,0)</f>
        <v>Q1</v>
      </c>
      <c r="E26" s="17">
        <f>MONTH(SalesDataTable[[#This Row],[Order Date]])</f>
        <v>1</v>
      </c>
      <c r="F26" s="15"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5">
      <c r="A27" s="2">
        <v>248</v>
      </c>
      <c r="B27" s="3">
        <v>46029</v>
      </c>
      <c r="C27" s="12">
        <f>YEAR(SalesDataTable[[#This Row],[Order Date]])</f>
        <v>2026</v>
      </c>
      <c r="D27" s="15" t="str">
        <f>"Q" &amp; ROUNDUP(MONTH(SalesDataTable[[#This Row],[Order Date]])/3,0)</f>
        <v>Q1</v>
      </c>
      <c r="E27" s="17">
        <f>MONTH(SalesDataTable[[#This Row],[Order Date]])</f>
        <v>1</v>
      </c>
      <c r="F27" s="15"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5">
      <c r="A28" s="2">
        <v>1118</v>
      </c>
      <c r="B28" s="3">
        <v>46029</v>
      </c>
      <c r="C28" s="12">
        <f>YEAR(SalesDataTable[[#This Row],[Order Date]])</f>
        <v>2026</v>
      </c>
      <c r="D28" s="15" t="str">
        <f>"Q" &amp; ROUNDUP(MONTH(SalesDataTable[[#This Row],[Order Date]])/3,0)</f>
        <v>Q1</v>
      </c>
      <c r="E28" s="17">
        <f>MONTH(SalesDataTable[[#This Row],[Order Date]])</f>
        <v>1</v>
      </c>
      <c r="F28" s="15"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5">
      <c r="A29" s="2">
        <v>3023</v>
      </c>
      <c r="B29" s="3">
        <v>46029</v>
      </c>
      <c r="C29" s="12">
        <f>YEAR(SalesDataTable[[#This Row],[Order Date]])</f>
        <v>2026</v>
      </c>
      <c r="D29" s="15" t="str">
        <f>"Q" &amp; ROUNDUP(MONTH(SalesDataTable[[#This Row],[Order Date]])/3,0)</f>
        <v>Q1</v>
      </c>
      <c r="E29" s="17">
        <f>MONTH(SalesDataTable[[#This Row],[Order Date]])</f>
        <v>1</v>
      </c>
      <c r="F29" s="15"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5">
      <c r="A30" s="2">
        <v>3903</v>
      </c>
      <c r="B30" s="3">
        <v>46029</v>
      </c>
      <c r="C30" s="12">
        <f>YEAR(SalesDataTable[[#This Row],[Order Date]])</f>
        <v>2026</v>
      </c>
      <c r="D30" s="15" t="str">
        <f>"Q" &amp; ROUNDUP(MONTH(SalesDataTable[[#This Row],[Order Date]])/3,0)</f>
        <v>Q1</v>
      </c>
      <c r="E30" s="17">
        <f>MONTH(SalesDataTable[[#This Row],[Order Date]])</f>
        <v>1</v>
      </c>
      <c r="F30" s="15"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5">
      <c r="A31" s="2">
        <v>62</v>
      </c>
      <c r="B31" s="3">
        <v>46030</v>
      </c>
      <c r="C31" s="12">
        <f>YEAR(SalesDataTable[[#This Row],[Order Date]])</f>
        <v>2026</v>
      </c>
      <c r="D31" s="15" t="str">
        <f>"Q" &amp; ROUNDUP(MONTH(SalesDataTable[[#This Row],[Order Date]])/3,0)</f>
        <v>Q1</v>
      </c>
      <c r="E31" s="17">
        <f>MONTH(SalesDataTable[[#This Row],[Order Date]])</f>
        <v>1</v>
      </c>
      <c r="F31" s="15"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5">
      <c r="A32" s="2">
        <v>142</v>
      </c>
      <c r="B32" s="3">
        <v>46030</v>
      </c>
      <c r="C32" s="12">
        <f>YEAR(SalesDataTable[[#This Row],[Order Date]])</f>
        <v>2026</v>
      </c>
      <c r="D32" s="15" t="str">
        <f>"Q" &amp; ROUNDUP(MONTH(SalesDataTable[[#This Row],[Order Date]])/3,0)</f>
        <v>Q1</v>
      </c>
      <c r="E32" s="17">
        <f>MONTH(SalesDataTable[[#This Row],[Order Date]])</f>
        <v>1</v>
      </c>
      <c r="F32" s="15"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5">
      <c r="A33" s="2">
        <v>450</v>
      </c>
      <c r="B33" s="3">
        <v>46030</v>
      </c>
      <c r="C33" s="12">
        <f>YEAR(SalesDataTable[[#This Row],[Order Date]])</f>
        <v>2026</v>
      </c>
      <c r="D33" s="15" t="str">
        <f>"Q" &amp; ROUNDUP(MONTH(SalesDataTable[[#This Row],[Order Date]])/3,0)</f>
        <v>Q1</v>
      </c>
      <c r="E33" s="17">
        <f>MONTH(SalesDataTable[[#This Row],[Order Date]])</f>
        <v>1</v>
      </c>
      <c r="F33" s="15"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5">
      <c r="A34" s="2">
        <v>4397</v>
      </c>
      <c r="B34" s="3">
        <v>46030</v>
      </c>
      <c r="C34" s="12">
        <f>YEAR(SalesDataTable[[#This Row],[Order Date]])</f>
        <v>2026</v>
      </c>
      <c r="D34" s="15" t="str">
        <f>"Q" &amp; ROUNDUP(MONTH(SalesDataTable[[#This Row],[Order Date]])/3,0)</f>
        <v>Q1</v>
      </c>
      <c r="E34" s="17">
        <f>MONTH(SalesDataTable[[#This Row],[Order Date]])</f>
        <v>1</v>
      </c>
      <c r="F34" s="15"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5">
      <c r="A35" s="2">
        <v>4798</v>
      </c>
      <c r="B35" s="3">
        <v>46030</v>
      </c>
      <c r="C35" s="12">
        <f>YEAR(SalesDataTable[[#This Row],[Order Date]])</f>
        <v>2026</v>
      </c>
      <c r="D35" s="15" t="str">
        <f>"Q" &amp; ROUNDUP(MONTH(SalesDataTable[[#This Row],[Order Date]])/3,0)</f>
        <v>Q1</v>
      </c>
      <c r="E35" s="17">
        <f>MONTH(SalesDataTable[[#This Row],[Order Date]])</f>
        <v>1</v>
      </c>
      <c r="F35" s="15"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5">
      <c r="A36" s="2">
        <v>136</v>
      </c>
      <c r="B36" s="3">
        <v>46031</v>
      </c>
      <c r="C36" s="12">
        <f>YEAR(SalesDataTable[[#This Row],[Order Date]])</f>
        <v>2026</v>
      </c>
      <c r="D36" s="15" t="str">
        <f>"Q" &amp; ROUNDUP(MONTH(SalesDataTable[[#This Row],[Order Date]])/3,0)</f>
        <v>Q1</v>
      </c>
      <c r="E36" s="17">
        <f>MONTH(SalesDataTable[[#This Row],[Order Date]])</f>
        <v>1</v>
      </c>
      <c r="F36" s="15"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5">
      <c r="A37" s="2">
        <v>2782</v>
      </c>
      <c r="B37" s="3">
        <v>46031</v>
      </c>
      <c r="C37" s="12">
        <f>YEAR(SalesDataTable[[#This Row],[Order Date]])</f>
        <v>2026</v>
      </c>
      <c r="D37" s="15" t="str">
        <f>"Q" &amp; ROUNDUP(MONTH(SalesDataTable[[#This Row],[Order Date]])/3,0)</f>
        <v>Q1</v>
      </c>
      <c r="E37" s="17">
        <f>MONTH(SalesDataTable[[#This Row],[Order Date]])</f>
        <v>1</v>
      </c>
      <c r="F37" s="15"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5">
      <c r="A38" s="2">
        <v>4704</v>
      </c>
      <c r="B38" s="3">
        <v>46031</v>
      </c>
      <c r="C38" s="12">
        <f>YEAR(SalesDataTable[[#This Row],[Order Date]])</f>
        <v>2026</v>
      </c>
      <c r="D38" s="15" t="str">
        <f>"Q" &amp; ROUNDUP(MONTH(SalesDataTable[[#This Row],[Order Date]])/3,0)</f>
        <v>Q1</v>
      </c>
      <c r="E38" s="17">
        <f>MONTH(SalesDataTable[[#This Row],[Order Date]])</f>
        <v>1</v>
      </c>
      <c r="F38" s="15"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5">
      <c r="A39" s="2">
        <v>69</v>
      </c>
      <c r="B39" s="3">
        <v>46032</v>
      </c>
      <c r="C39" s="12">
        <f>YEAR(SalesDataTable[[#This Row],[Order Date]])</f>
        <v>2026</v>
      </c>
      <c r="D39" s="15" t="str">
        <f>"Q" &amp; ROUNDUP(MONTH(SalesDataTable[[#This Row],[Order Date]])/3,0)</f>
        <v>Q1</v>
      </c>
      <c r="E39" s="17">
        <f>MONTH(SalesDataTable[[#This Row],[Order Date]])</f>
        <v>1</v>
      </c>
      <c r="F39" s="15"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5">
      <c r="A40" s="2">
        <v>490</v>
      </c>
      <c r="B40" s="3">
        <v>46032</v>
      </c>
      <c r="C40" s="12">
        <f>YEAR(SalesDataTable[[#This Row],[Order Date]])</f>
        <v>2026</v>
      </c>
      <c r="D40" s="15" t="str">
        <f>"Q" &amp; ROUNDUP(MONTH(SalesDataTable[[#This Row],[Order Date]])/3,0)</f>
        <v>Q1</v>
      </c>
      <c r="E40" s="17">
        <f>MONTH(SalesDataTable[[#This Row],[Order Date]])</f>
        <v>1</v>
      </c>
      <c r="F40" s="15"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5">
      <c r="A41" s="2">
        <v>3685</v>
      </c>
      <c r="B41" s="3">
        <v>46032</v>
      </c>
      <c r="C41" s="12">
        <f>YEAR(SalesDataTable[[#This Row],[Order Date]])</f>
        <v>2026</v>
      </c>
      <c r="D41" s="15" t="str">
        <f>"Q" &amp; ROUNDUP(MONTH(SalesDataTable[[#This Row],[Order Date]])/3,0)</f>
        <v>Q1</v>
      </c>
      <c r="E41" s="17">
        <f>MONTH(SalesDataTable[[#This Row],[Order Date]])</f>
        <v>1</v>
      </c>
      <c r="F41" s="15"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5">
      <c r="A42" s="2">
        <v>3796</v>
      </c>
      <c r="B42" s="3">
        <v>46032</v>
      </c>
      <c r="C42" s="12">
        <f>YEAR(SalesDataTable[[#This Row],[Order Date]])</f>
        <v>2026</v>
      </c>
      <c r="D42" s="15" t="str">
        <f>"Q" &amp; ROUNDUP(MONTH(SalesDataTable[[#This Row],[Order Date]])/3,0)</f>
        <v>Q1</v>
      </c>
      <c r="E42" s="17">
        <f>MONTH(SalesDataTable[[#This Row],[Order Date]])</f>
        <v>1</v>
      </c>
      <c r="F42" s="15"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5">
      <c r="A43" s="2">
        <v>387</v>
      </c>
      <c r="B43" s="3">
        <v>46033</v>
      </c>
      <c r="C43" s="12">
        <f>YEAR(SalesDataTable[[#This Row],[Order Date]])</f>
        <v>2026</v>
      </c>
      <c r="D43" s="15" t="str">
        <f>"Q" &amp; ROUNDUP(MONTH(SalesDataTable[[#This Row],[Order Date]])/3,0)</f>
        <v>Q1</v>
      </c>
      <c r="E43" s="17">
        <f>MONTH(SalesDataTable[[#This Row],[Order Date]])</f>
        <v>1</v>
      </c>
      <c r="F43" s="15"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5">
      <c r="A44" s="2">
        <v>2796</v>
      </c>
      <c r="B44" s="3">
        <v>46033</v>
      </c>
      <c r="C44" s="12">
        <f>YEAR(SalesDataTable[[#This Row],[Order Date]])</f>
        <v>2026</v>
      </c>
      <c r="D44" s="15" t="str">
        <f>"Q" &amp; ROUNDUP(MONTH(SalesDataTable[[#This Row],[Order Date]])/3,0)</f>
        <v>Q1</v>
      </c>
      <c r="E44" s="17">
        <f>MONTH(SalesDataTable[[#This Row],[Order Date]])</f>
        <v>1</v>
      </c>
      <c r="F44" s="15"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5">
      <c r="A45" s="2">
        <v>3703</v>
      </c>
      <c r="B45" s="3">
        <v>46033</v>
      </c>
      <c r="C45" s="12">
        <f>YEAR(SalesDataTable[[#This Row],[Order Date]])</f>
        <v>2026</v>
      </c>
      <c r="D45" s="15" t="str">
        <f>"Q" &amp; ROUNDUP(MONTH(SalesDataTable[[#This Row],[Order Date]])/3,0)</f>
        <v>Q1</v>
      </c>
      <c r="E45" s="17">
        <f>MONTH(SalesDataTable[[#This Row],[Order Date]])</f>
        <v>1</v>
      </c>
      <c r="F45" s="15"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5">
      <c r="A46" s="2">
        <v>4674</v>
      </c>
      <c r="B46" s="3">
        <v>46033</v>
      </c>
      <c r="C46" s="12">
        <f>YEAR(SalesDataTable[[#This Row],[Order Date]])</f>
        <v>2026</v>
      </c>
      <c r="D46" s="15" t="str">
        <f>"Q" &amp; ROUNDUP(MONTH(SalesDataTable[[#This Row],[Order Date]])/3,0)</f>
        <v>Q1</v>
      </c>
      <c r="E46" s="17">
        <f>MONTH(SalesDataTable[[#This Row],[Order Date]])</f>
        <v>1</v>
      </c>
      <c r="F46" s="15"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5">
      <c r="A47" s="2">
        <v>4789</v>
      </c>
      <c r="B47" s="3">
        <v>46033</v>
      </c>
      <c r="C47" s="12">
        <f>YEAR(SalesDataTable[[#This Row],[Order Date]])</f>
        <v>2026</v>
      </c>
      <c r="D47" s="15" t="str">
        <f>"Q" &amp; ROUNDUP(MONTH(SalesDataTable[[#This Row],[Order Date]])/3,0)</f>
        <v>Q1</v>
      </c>
      <c r="E47" s="17">
        <f>MONTH(SalesDataTable[[#This Row],[Order Date]])</f>
        <v>1</v>
      </c>
      <c r="F47" s="15"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5">
      <c r="A48" s="2">
        <v>804</v>
      </c>
      <c r="B48" s="3">
        <v>46034</v>
      </c>
      <c r="C48" s="12">
        <f>YEAR(SalesDataTable[[#This Row],[Order Date]])</f>
        <v>2026</v>
      </c>
      <c r="D48" s="15" t="str">
        <f>"Q" &amp; ROUNDUP(MONTH(SalesDataTable[[#This Row],[Order Date]])/3,0)</f>
        <v>Q1</v>
      </c>
      <c r="E48" s="17">
        <f>MONTH(SalesDataTable[[#This Row],[Order Date]])</f>
        <v>1</v>
      </c>
      <c r="F48" s="15"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5">
      <c r="A49" s="2">
        <v>1780</v>
      </c>
      <c r="B49" s="3">
        <v>46034</v>
      </c>
      <c r="C49" s="12">
        <f>YEAR(SalesDataTable[[#This Row],[Order Date]])</f>
        <v>2026</v>
      </c>
      <c r="D49" s="15" t="str">
        <f>"Q" &amp; ROUNDUP(MONTH(SalesDataTable[[#This Row],[Order Date]])/3,0)</f>
        <v>Q1</v>
      </c>
      <c r="E49" s="17">
        <f>MONTH(SalesDataTable[[#This Row],[Order Date]])</f>
        <v>1</v>
      </c>
      <c r="F49" s="15"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5">
      <c r="A50" s="2">
        <v>2844</v>
      </c>
      <c r="B50" s="3">
        <v>46034</v>
      </c>
      <c r="C50" s="12">
        <f>YEAR(SalesDataTable[[#This Row],[Order Date]])</f>
        <v>2026</v>
      </c>
      <c r="D50" s="15" t="str">
        <f>"Q" &amp; ROUNDUP(MONTH(SalesDataTable[[#This Row],[Order Date]])/3,0)</f>
        <v>Q1</v>
      </c>
      <c r="E50" s="17">
        <f>MONTH(SalesDataTable[[#This Row],[Order Date]])</f>
        <v>1</v>
      </c>
      <c r="F50" s="15"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5">
      <c r="A51" s="2">
        <v>3068</v>
      </c>
      <c r="B51" s="3">
        <v>46034</v>
      </c>
      <c r="C51" s="12">
        <f>YEAR(SalesDataTable[[#This Row],[Order Date]])</f>
        <v>2026</v>
      </c>
      <c r="D51" s="15" t="str">
        <f>"Q" &amp; ROUNDUP(MONTH(SalesDataTable[[#This Row],[Order Date]])/3,0)</f>
        <v>Q1</v>
      </c>
      <c r="E51" s="17">
        <f>MONTH(SalesDataTable[[#This Row],[Order Date]])</f>
        <v>1</v>
      </c>
      <c r="F51" s="15"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5">
      <c r="A52" s="2">
        <v>3096</v>
      </c>
      <c r="B52" s="3">
        <v>46034</v>
      </c>
      <c r="C52" s="12">
        <f>YEAR(SalesDataTable[[#This Row],[Order Date]])</f>
        <v>2026</v>
      </c>
      <c r="D52" s="15" t="str">
        <f>"Q" &amp; ROUNDUP(MONTH(SalesDataTable[[#This Row],[Order Date]])/3,0)</f>
        <v>Q1</v>
      </c>
      <c r="E52" s="17">
        <f>MONTH(SalesDataTable[[#This Row],[Order Date]])</f>
        <v>1</v>
      </c>
      <c r="F52" s="15"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5">
      <c r="A53" s="2">
        <v>3129</v>
      </c>
      <c r="B53" s="3">
        <v>46034</v>
      </c>
      <c r="C53" s="12">
        <f>YEAR(SalesDataTable[[#This Row],[Order Date]])</f>
        <v>2026</v>
      </c>
      <c r="D53" s="15" t="str">
        <f>"Q" &amp; ROUNDUP(MONTH(SalesDataTable[[#This Row],[Order Date]])/3,0)</f>
        <v>Q1</v>
      </c>
      <c r="E53" s="17">
        <f>MONTH(SalesDataTable[[#This Row],[Order Date]])</f>
        <v>1</v>
      </c>
      <c r="F53" s="15"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5">
      <c r="A54" s="2">
        <v>3948</v>
      </c>
      <c r="B54" s="3">
        <v>46034</v>
      </c>
      <c r="C54" s="12">
        <f>YEAR(SalesDataTable[[#This Row],[Order Date]])</f>
        <v>2026</v>
      </c>
      <c r="D54" s="15" t="str">
        <f>"Q" &amp; ROUNDUP(MONTH(SalesDataTable[[#This Row],[Order Date]])/3,0)</f>
        <v>Q1</v>
      </c>
      <c r="E54" s="17">
        <f>MONTH(SalesDataTable[[#This Row],[Order Date]])</f>
        <v>1</v>
      </c>
      <c r="F54" s="15"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5">
      <c r="A55" s="2">
        <v>5036</v>
      </c>
      <c r="B55" s="3">
        <v>46034</v>
      </c>
      <c r="C55" s="12">
        <f>YEAR(SalesDataTable[[#This Row],[Order Date]])</f>
        <v>2026</v>
      </c>
      <c r="D55" s="15" t="str">
        <f>"Q" &amp; ROUNDUP(MONTH(SalesDataTable[[#This Row],[Order Date]])/3,0)</f>
        <v>Q1</v>
      </c>
      <c r="E55" s="17">
        <f>MONTH(SalesDataTable[[#This Row],[Order Date]])</f>
        <v>1</v>
      </c>
      <c r="F55" s="15"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5">
      <c r="A56" s="2">
        <v>2681</v>
      </c>
      <c r="B56" s="3">
        <v>46035</v>
      </c>
      <c r="C56" s="12">
        <f>YEAR(SalesDataTable[[#This Row],[Order Date]])</f>
        <v>2026</v>
      </c>
      <c r="D56" s="15" t="str">
        <f>"Q" &amp; ROUNDUP(MONTH(SalesDataTable[[#This Row],[Order Date]])/3,0)</f>
        <v>Q1</v>
      </c>
      <c r="E56" s="17">
        <f>MONTH(SalesDataTable[[#This Row],[Order Date]])</f>
        <v>1</v>
      </c>
      <c r="F56" s="15"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5">
      <c r="A57" s="2">
        <v>5101</v>
      </c>
      <c r="B57" s="3">
        <v>46035</v>
      </c>
      <c r="C57" s="12">
        <f>YEAR(SalesDataTable[[#This Row],[Order Date]])</f>
        <v>2026</v>
      </c>
      <c r="D57" s="15" t="str">
        <f>"Q" &amp; ROUNDUP(MONTH(SalesDataTable[[#This Row],[Order Date]])/3,0)</f>
        <v>Q1</v>
      </c>
      <c r="E57" s="17">
        <f>MONTH(SalesDataTable[[#This Row],[Order Date]])</f>
        <v>1</v>
      </c>
      <c r="F57" s="15"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5">
      <c r="A58" s="2">
        <v>3871</v>
      </c>
      <c r="B58" s="3">
        <v>46036</v>
      </c>
      <c r="C58" s="12">
        <f>YEAR(SalesDataTable[[#This Row],[Order Date]])</f>
        <v>2026</v>
      </c>
      <c r="D58" s="15" t="str">
        <f>"Q" &amp; ROUNDUP(MONTH(SalesDataTable[[#This Row],[Order Date]])/3,0)</f>
        <v>Q1</v>
      </c>
      <c r="E58" s="17">
        <f>MONTH(SalesDataTable[[#This Row],[Order Date]])</f>
        <v>1</v>
      </c>
      <c r="F58" s="15"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5">
      <c r="A59" s="2">
        <v>4643</v>
      </c>
      <c r="B59" s="3">
        <v>46036</v>
      </c>
      <c r="C59" s="12">
        <f>YEAR(SalesDataTable[[#This Row],[Order Date]])</f>
        <v>2026</v>
      </c>
      <c r="D59" s="15" t="str">
        <f>"Q" &amp; ROUNDUP(MONTH(SalesDataTable[[#This Row],[Order Date]])/3,0)</f>
        <v>Q1</v>
      </c>
      <c r="E59" s="17">
        <f>MONTH(SalesDataTable[[#This Row],[Order Date]])</f>
        <v>1</v>
      </c>
      <c r="F59" s="15"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5">
      <c r="A60" s="2">
        <v>4703</v>
      </c>
      <c r="B60" s="3">
        <v>46036</v>
      </c>
      <c r="C60" s="12">
        <f>YEAR(SalesDataTable[[#This Row],[Order Date]])</f>
        <v>2026</v>
      </c>
      <c r="D60" s="15" t="str">
        <f>"Q" &amp; ROUNDUP(MONTH(SalesDataTable[[#This Row],[Order Date]])/3,0)</f>
        <v>Q1</v>
      </c>
      <c r="E60" s="17">
        <f>MONTH(SalesDataTable[[#This Row],[Order Date]])</f>
        <v>1</v>
      </c>
      <c r="F60" s="15"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5">
      <c r="A61" s="2">
        <v>5068</v>
      </c>
      <c r="B61" s="3">
        <v>46036</v>
      </c>
      <c r="C61" s="12">
        <f>YEAR(SalesDataTable[[#This Row],[Order Date]])</f>
        <v>2026</v>
      </c>
      <c r="D61" s="15" t="str">
        <f>"Q" &amp; ROUNDUP(MONTH(SalesDataTable[[#This Row],[Order Date]])/3,0)</f>
        <v>Q1</v>
      </c>
      <c r="E61" s="17">
        <f>MONTH(SalesDataTable[[#This Row],[Order Date]])</f>
        <v>1</v>
      </c>
      <c r="F61" s="15"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5">
      <c r="A62" s="2">
        <v>1539</v>
      </c>
      <c r="B62" s="3">
        <v>46037</v>
      </c>
      <c r="C62" s="12">
        <f>YEAR(SalesDataTable[[#This Row],[Order Date]])</f>
        <v>2026</v>
      </c>
      <c r="D62" s="15" t="str">
        <f>"Q" &amp; ROUNDUP(MONTH(SalesDataTable[[#This Row],[Order Date]])/3,0)</f>
        <v>Q1</v>
      </c>
      <c r="E62" s="17">
        <f>MONTH(SalesDataTable[[#This Row],[Order Date]])</f>
        <v>1</v>
      </c>
      <c r="F62" s="15"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5">
      <c r="A63" s="2">
        <v>1709</v>
      </c>
      <c r="B63" s="3">
        <v>46037</v>
      </c>
      <c r="C63" s="12">
        <f>YEAR(SalesDataTable[[#This Row],[Order Date]])</f>
        <v>2026</v>
      </c>
      <c r="D63" s="15" t="str">
        <f>"Q" &amp; ROUNDUP(MONTH(SalesDataTable[[#This Row],[Order Date]])/3,0)</f>
        <v>Q1</v>
      </c>
      <c r="E63" s="17">
        <f>MONTH(SalesDataTable[[#This Row],[Order Date]])</f>
        <v>1</v>
      </c>
      <c r="F63" s="15"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5">
      <c r="A64" s="2">
        <v>2702</v>
      </c>
      <c r="B64" s="3">
        <v>46037</v>
      </c>
      <c r="C64" s="12">
        <f>YEAR(SalesDataTable[[#This Row],[Order Date]])</f>
        <v>2026</v>
      </c>
      <c r="D64" s="15" t="str">
        <f>"Q" &amp; ROUNDUP(MONTH(SalesDataTable[[#This Row],[Order Date]])/3,0)</f>
        <v>Q1</v>
      </c>
      <c r="E64" s="17">
        <f>MONTH(SalesDataTable[[#This Row],[Order Date]])</f>
        <v>1</v>
      </c>
      <c r="F64" s="15"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5">
      <c r="A65" s="2">
        <v>3176</v>
      </c>
      <c r="B65" s="3">
        <v>46037</v>
      </c>
      <c r="C65" s="12">
        <f>YEAR(SalesDataTable[[#This Row],[Order Date]])</f>
        <v>2026</v>
      </c>
      <c r="D65" s="15" t="str">
        <f>"Q" &amp; ROUNDUP(MONTH(SalesDataTable[[#This Row],[Order Date]])/3,0)</f>
        <v>Q1</v>
      </c>
      <c r="E65" s="17">
        <f>MONTH(SalesDataTable[[#This Row],[Order Date]])</f>
        <v>1</v>
      </c>
      <c r="F65" s="15"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5">
      <c r="A66" s="2">
        <v>3705</v>
      </c>
      <c r="B66" s="3">
        <v>46037</v>
      </c>
      <c r="C66" s="12">
        <f>YEAR(SalesDataTable[[#This Row],[Order Date]])</f>
        <v>2026</v>
      </c>
      <c r="D66" s="15" t="str">
        <f>"Q" &amp; ROUNDUP(MONTH(SalesDataTable[[#This Row],[Order Date]])/3,0)</f>
        <v>Q1</v>
      </c>
      <c r="E66" s="17">
        <f>MONTH(SalesDataTable[[#This Row],[Order Date]])</f>
        <v>1</v>
      </c>
      <c r="F66" s="15"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5">
      <c r="A67" s="2">
        <v>3736</v>
      </c>
      <c r="B67" s="3">
        <v>46037</v>
      </c>
      <c r="C67" s="12">
        <f>YEAR(SalesDataTable[[#This Row],[Order Date]])</f>
        <v>2026</v>
      </c>
      <c r="D67" s="15" t="str">
        <f>"Q" &amp; ROUNDUP(MONTH(SalesDataTable[[#This Row],[Order Date]])/3,0)</f>
        <v>Q1</v>
      </c>
      <c r="E67" s="17">
        <f>MONTH(SalesDataTable[[#This Row],[Order Date]])</f>
        <v>1</v>
      </c>
      <c r="F67" s="15"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5">
      <c r="A68" s="2">
        <v>3967</v>
      </c>
      <c r="B68" s="3">
        <v>46037</v>
      </c>
      <c r="C68" s="12">
        <f>YEAR(SalesDataTable[[#This Row],[Order Date]])</f>
        <v>2026</v>
      </c>
      <c r="D68" s="15" t="str">
        <f>"Q" &amp; ROUNDUP(MONTH(SalesDataTable[[#This Row],[Order Date]])/3,0)</f>
        <v>Q1</v>
      </c>
      <c r="E68" s="17">
        <f>MONTH(SalesDataTable[[#This Row],[Order Date]])</f>
        <v>1</v>
      </c>
      <c r="F68" s="15"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5">
      <c r="A69" s="2">
        <v>170</v>
      </c>
      <c r="B69" s="3">
        <v>46038</v>
      </c>
      <c r="C69" s="12">
        <f>YEAR(SalesDataTable[[#This Row],[Order Date]])</f>
        <v>2026</v>
      </c>
      <c r="D69" s="15" t="str">
        <f>"Q" &amp; ROUNDUP(MONTH(SalesDataTable[[#This Row],[Order Date]])/3,0)</f>
        <v>Q1</v>
      </c>
      <c r="E69" s="17">
        <f>MONTH(SalesDataTable[[#This Row],[Order Date]])</f>
        <v>1</v>
      </c>
      <c r="F69" s="15"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5">
      <c r="A70" s="2">
        <v>1040</v>
      </c>
      <c r="B70" s="3">
        <v>46038</v>
      </c>
      <c r="C70" s="12">
        <f>YEAR(SalesDataTable[[#This Row],[Order Date]])</f>
        <v>2026</v>
      </c>
      <c r="D70" s="15" t="str">
        <f>"Q" &amp; ROUNDUP(MONTH(SalesDataTable[[#This Row],[Order Date]])/3,0)</f>
        <v>Q1</v>
      </c>
      <c r="E70" s="17">
        <f>MONTH(SalesDataTable[[#This Row],[Order Date]])</f>
        <v>1</v>
      </c>
      <c r="F70" s="15"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5">
      <c r="A71" s="2">
        <v>2380</v>
      </c>
      <c r="B71" s="3">
        <v>46038</v>
      </c>
      <c r="C71" s="12">
        <f>YEAR(SalesDataTable[[#This Row],[Order Date]])</f>
        <v>2026</v>
      </c>
      <c r="D71" s="15" t="str">
        <f>"Q" &amp; ROUNDUP(MONTH(SalesDataTable[[#This Row],[Order Date]])/3,0)</f>
        <v>Q1</v>
      </c>
      <c r="E71" s="17">
        <f>MONTH(SalesDataTable[[#This Row],[Order Date]])</f>
        <v>1</v>
      </c>
      <c r="F71" s="15"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5">
      <c r="A72" s="2">
        <v>3219</v>
      </c>
      <c r="B72" s="3">
        <v>46038</v>
      </c>
      <c r="C72" s="12">
        <f>YEAR(SalesDataTable[[#This Row],[Order Date]])</f>
        <v>2026</v>
      </c>
      <c r="D72" s="15" t="str">
        <f>"Q" &amp; ROUNDUP(MONTH(SalesDataTable[[#This Row],[Order Date]])/3,0)</f>
        <v>Q1</v>
      </c>
      <c r="E72" s="17">
        <f>MONTH(SalesDataTable[[#This Row],[Order Date]])</f>
        <v>1</v>
      </c>
      <c r="F72" s="15"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5">
      <c r="A73" s="2">
        <v>4425</v>
      </c>
      <c r="B73" s="3">
        <v>46038</v>
      </c>
      <c r="C73" s="12">
        <f>YEAR(SalesDataTable[[#This Row],[Order Date]])</f>
        <v>2026</v>
      </c>
      <c r="D73" s="15" t="str">
        <f>"Q" &amp; ROUNDUP(MONTH(SalesDataTable[[#This Row],[Order Date]])/3,0)</f>
        <v>Q1</v>
      </c>
      <c r="E73" s="17">
        <f>MONTH(SalesDataTable[[#This Row],[Order Date]])</f>
        <v>1</v>
      </c>
      <c r="F73" s="15"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5">
      <c r="A74" s="2">
        <v>4508</v>
      </c>
      <c r="B74" s="3">
        <v>46038</v>
      </c>
      <c r="C74" s="12">
        <f>YEAR(SalesDataTable[[#This Row],[Order Date]])</f>
        <v>2026</v>
      </c>
      <c r="D74" s="15" t="str">
        <f>"Q" &amp; ROUNDUP(MONTH(SalesDataTable[[#This Row],[Order Date]])/3,0)</f>
        <v>Q1</v>
      </c>
      <c r="E74" s="17">
        <f>MONTH(SalesDataTable[[#This Row],[Order Date]])</f>
        <v>1</v>
      </c>
      <c r="F74" s="15"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5">
      <c r="A75" s="2">
        <v>4806</v>
      </c>
      <c r="B75" s="3">
        <v>46038</v>
      </c>
      <c r="C75" s="12">
        <f>YEAR(SalesDataTable[[#This Row],[Order Date]])</f>
        <v>2026</v>
      </c>
      <c r="D75" s="15" t="str">
        <f>"Q" &amp; ROUNDUP(MONTH(SalesDataTable[[#This Row],[Order Date]])/3,0)</f>
        <v>Q1</v>
      </c>
      <c r="E75" s="17">
        <f>MONTH(SalesDataTable[[#This Row],[Order Date]])</f>
        <v>1</v>
      </c>
      <c r="F75" s="15"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5">
      <c r="A76" s="2">
        <v>755</v>
      </c>
      <c r="B76" s="3">
        <v>46039</v>
      </c>
      <c r="C76" s="12">
        <f>YEAR(SalesDataTable[[#This Row],[Order Date]])</f>
        <v>2026</v>
      </c>
      <c r="D76" s="15" t="str">
        <f>"Q" &amp; ROUNDUP(MONTH(SalesDataTable[[#This Row],[Order Date]])/3,0)</f>
        <v>Q1</v>
      </c>
      <c r="E76" s="17">
        <f>MONTH(SalesDataTable[[#This Row],[Order Date]])</f>
        <v>1</v>
      </c>
      <c r="F76" s="15"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5">
      <c r="A77" s="2">
        <v>3171</v>
      </c>
      <c r="B77" s="3">
        <v>46039</v>
      </c>
      <c r="C77" s="12">
        <f>YEAR(SalesDataTable[[#This Row],[Order Date]])</f>
        <v>2026</v>
      </c>
      <c r="D77" s="15" t="str">
        <f>"Q" &amp; ROUNDUP(MONTH(SalesDataTable[[#This Row],[Order Date]])/3,0)</f>
        <v>Q1</v>
      </c>
      <c r="E77" s="17">
        <f>MONTH(SalesDataTable[[#This Row],[Order Date]])</f>
        <v>1</v>
      </c>
      <c r="F77" s="15"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5">
      <c r="A78" s="2">
        <v>4277</v>
      </c>
      <c r="B78" s="3">
        <v>46039</v>
      </c>
      <c r="C78" s="12">
        <f>YEAR(SalesDataTable[[#This Row],[Order Date]])</f>
        <v>2026</v>
      </c>
      <c r="D78" s="15" t="str">
        <f>"Q" &amp; ROUNDUP(MONTH(SalesDataTable[[#This Row],[Order Date]])/3,0)</f>
        <v>Q1</v>
      </c>
      <c r="E78" s="17">
        <f>MONTH(SalesDataTable[[#This Row],[Order Date]])</f>
        <v>1</v>
      </c>
      <c r="F78" s="15"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5">
      <c r="A79" s="2">
        <v>4648</v>
      </c>
      <c r="B79" s="3">
        <v>46039</v>
      </c>
      <c r="C79" s="12">
        <f>YEAR(SalesDataTable[[#This Row],[Order Date]])</f>
        <v>2026</v>
      </c>
      <c r="D79" s="15" t="str">
        <f>"Q" &amp; ROUNDUP(MONTH(SalesDataTable[[#This Row],[Order Date]])/3,0)</f>
        <v>Q1</v>
      </c>
      <c r="E79" s="17">
        <f>MONTH(SalesDataTable[[#This Row],[Order Date]])</f>
        <v>1</v>
      </c>
      <c r="F79" s="15"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5">
      <c r="A80" s="2">
        <v>157</v>
      </c>
      <c r="B80" s="3">
        <v>46040</v>
      </c>
      <c r="C80" s="12">
        <f>YEAR(SalesDataTable[[#This Row],[Order Date]])</f>
        <v>2026</v>
      </c>
      <c r="D80" s="15" t="str">
        <f>"Q" &amp; ROUNDUP(MONTH(SalesDataTable[[#This Row],[Order Date]])/3,0)</f>
        <v>Q1</v>
      </c>
      <c r="E80" s="17">
        <f>MONTH(SalesDataTable[[#This Row],[Order Date]])</f>
        <v>1</v>
      </c>
      <c r="F80" s="15"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5">
      <c r="A81" s="2">
        <v>2271</v>
      </c>
      <c r="B81" s="3">
        <v>46040</v>
      </c>
      <c r="C81" s="12">
        <f>YEAR(SalesDataTable[[#This Row],[Order Date]])</f>
        <v>2026</v>
      </c>
      <c r="D81" s="15" t="str">
        <f>"Q" &amp; ROUNDUP(MONTH(SalesDataTable[[#This Row],[Order Date]])/3,0)</f>
        <v>Q1</v>
      </c>
      <c r="E81" s="17">
        <f>MONTH(SalesDataTable[[#This Row],[Order Date]])</f>
        <v>1</v>
      </c>
      <c r="F81" s="15"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5">
      <c r="A82" s="2">
        <v>3330</v>
      </c>
      <c r="B82" s="3">
        <v>46040</v>
      </c>
      <c r="C82" s="12">
        <f>YEAR(SalesDataTable[[#This Row],[Order Date]])</f>
        <v>2026</v>
      </c>
      <c r="D82" s="15" t="str">
        <f>"Q" &amp; ROUNDUP(MONTH(SalesDataTable[[#This Row],[Order Date]])/3,0)</f>
        <v>Q1</v>
      </c>
      <c r="E82" s="17">
        <f>MONTH(SalesDataTable[[#This Row],[Order Date]])</f>
        <v>1</v>
      </c>
      <c r="F82" s="15"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5">
      <c r="A83" s="2">
        <v>4547</v>
      </c>
      <c r="B83" s="3">
        <v>46040</v>
      </c>
      <c r="C83" s="12">
        <f>YEAR(SalesDataTable[[#This Row],[Order Date]])</f>
        <v>2026</v>
      </c>
      <c r="D83" s="15" t="str">
        <f>"Q" &amp; ROUNDUP(MONTH(SalesDataTable[[#This Row],[Order Date]])/3,0)</f>
        <v>Q1</v>
      </c>
      <c r="E83" s="17">
        <f>MONTH(SalesDataTable[[#This Row],[Order Date]])</f>
        <v>1</v>
      </c>
      <c r="F83" s="15"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5">
      <c r="A84" s="2">
        <v>1840</v>
      </c>
      <c r="B84" s="3">
        <v>46041</v>
      </c>
      <c r="C84" s="12">
        <f>YEAR(SalesDataTable[[#This Row],[Order Date]])</f>
        <v>2026</v>
      </c>
      <c r="D84" s="15" t="str">
        <f>"Q" &amp; ROUNDUP(MONTH(SalesDataTable[[#This Row],[Order Date]])/3,0)</f>
        <v>Q1</v>
      </c>
      <c r="E84" s="17">
        <f>MONTH(SalesDataTable[[#This Row],[Order Date]])</f>
        <v>1</v>
      </c>
      <c r="F84" s="15"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5">
      <c r="A85" s="2">
        <v>1850</v>
      </c>
      <c r="B85" s="3">
        <v>46041</v>
      </c>
      <c r="C85" s="12">
        <f>YEAR(SalesDataTable[[#This Row],[Order Date]])</f>
        <v>2026</v>
      </c>
      <c r="D85" s="15" t="str">
        <f>"Q" &amp; ROUNDUP(MONTH(SalesDataTable[[#This Row],[Order Date]])/3,0)</f>
        <v>Q1</v>
      </c>
      <c r="E85" s="17">
        <f>MONTH(SalesDataTable[[#This Row],[Order Date]])</f>
        <v>1</v>
      </c>
      <c r="F85" s="15"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5">
      <c r="A86" s="2">
        <v>1858</v>
      </c>
      <c r="B86" s="3">
        <v>46041</v>
      </c>
      <c r="C86" s="12">
        <f>YEAR(SalesDataTable[[#This Row],[Order Date]])</f>
        <v>2026</v>
      </c>
      <c r="D86" s="15" t="str">
        <f>"Q" &amp; ROUNDUP(MONTH(SalesDataTable[[#This Row],[Order Date]])/3,0)</f>
        <v>Q1</v>
      </c>
      <c r="E86" s="17">
        <f>MONTH(SalesDataTable[[#This Row],[Order Date]])</f>
        <v>1</v>
      </c>
      <c r="F86" s="15"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5">
      <c r="A87" s="2">
        <v>2910</v>
      </c>
      <c r="B87" s="3">
        <v>46041</v>
      </c>
      <c r="C87" s="12">
        <f>YEAR(SalesDataTable[[#This Row],[Order Date]])</f>
        <v>2026</v>
      </c>
      <c r="D87" s="15" t="str">
        <f>"Q" &amp; ROUNDUP(MONTH(SalesDataTable[[#This Row],[Order Date]])/3,0)</f>
        <v>Q1</v>
      </c>
      <c r="E87" s="17">
        <f>MONTH(SalesDataTable[[#This Row],[Order Date]])</f>
        <v>1</v>
      </c>
      <c r="F87" s="15"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5">
      <c r="A88" s="2">
        <v>3694</v>
      </c>
      <c r="B88" s="3">
        <v>46041</v>
      </c>
      <c r="C88" s="12">
        <f>YEAR(SalesDataTable[[#This Row],[Order Date]])</f>
        <v>2026</v>
      </c>
      <c r="D88" s="15" t="str">
        <f>"Q" &amp; ROUNDUP(MONTH(SalesDataTable[[#This Row],[Order Date]])/3,0)</f>
        <v>Q1</v>
      </c>
      <c r="E88" s="17">
        <f>MONTH(SalesDataTable[[#This Row],[Order Date]])</f>
        <v>1</v>
      </c>
      <c r="F88" s="15"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5">
      <c r="A89" s="2">
        <v>631</v>
      </c>
      <c r="B89" s="3">
        <v>46042</v>
      </c>
      <c r="C89" s="12">
        <f>YEAR(SalesDataTable[[#This Row],[Order Date]])</f>
        <v>2026</v>
      </c>
      <c r="D89" s="15" t="str">
        <f>"Q" &amp; ROUNDUP(MONTH(SalesDataTable[[#This Row],[Order Date]])/3,0)</f>
        <v>Q1</v>
      </c>
      <c r="E89" s="17">
        <f>MONTH(SalesDataTable[[#This Row],[Order Date]])</f>
        <v>1</v>
      </c>
      <c r="F89" s="15"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5">
      <c r="A90" s="2">
        <v>1113</v>
      </c>
      <c r="B90" s="3">
        <v>46042</v>
      </c>
      <c r="C90" s="12">
        <f>YEAR(SalesDataTable[[#This Row],[Order Date]])</f>
        <v>2026</v>
      </c>
      <c r="D90" s="15" t="str">
        <f>"Q" &amp; ROUNDUP(MONTH(SalesDataTable[[#This Row],[Order Date]])/3,0)</f>
        <v>Q1</v>
      </c>
      <c r="E90" s="17">
        <f>MONTH(SalesDataTable[[#This Row],[Order Date]])</f>
        <v>1</v>
      </c>
      <c r="F90" s="15"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5">
      <c r="A91" s="2">
        <v>1525</v>
      </c>
      <c r="B91" s="3">
        <v>46042</v>
      </c>
      <c r="C91" s="12">
        <f>YEAR(SalesDataTable[[#This Row],[Order Date]])</f>
        <v>2026</v>
      </c>
      <c r="D91" s="15" t="str">
        <f>"Q" &amp; ROUNDUP(MONTH(SalesDataTable[[#This Row],[Order Date]])/3,0)</f>
        <v>Q1</v>
      </c>
      <c r="E91" s="17">
        <f>MONTH(SalesDataTable[[#This Row],[Order Date]])</f>
        <v>1</v>
      </c>
      <c r="F91" s="15"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5">
      <c r="A92" s="2">
        <v>3233</v>
      </c>
      <c r="B92" s="3">
        <v>46042</v>
      </c>
      <c r="C92" s="12">
        <f>YEAR(SalesDataTable[[#This Row],[Order Date]])</f>
        <v>2026</v>
      </c>
      <c r="D92" s="15" t="str">
        <f>"Q" &amp; ROUNDUP(MONTH(SalesDataTable[[#This Row],[Order Date]])/3,0)</f>
        <v>Q1</v>
      </c>
      <c r="E92" s="17">
        <f>MONTH(SalesDataTable[[#This Row],[Order Date]])</f>
        <v>1</v>
      </c>
      <c r="F92" s="15"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5">
      <c r="A93" s="2">
        <v>4455</v>
      </c>
      <c r="B93" s="3">
        <v>46042</v>
      </c>
      <c r="C93" s="12">
        <f>YEAR(SalesDataTable[[#This Row],[Order Date]])</f>
        <v>2026</v>
      </c>
      <c r="D93" s="15" t="str">
        <f>"Q" &amp; ROUNDUP(MONTH(SalesDataTable[[#This Row],[Order Date]])/3,0)</f>
        <v>Q1</v>
      </c>
      <c r="E93" s="17">
        <f>MONTH(SalesDataTable[[#This Row],[Order Date]])</f>
        <v>1</v>
      </c>
      <c r="F93" s="15"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5">
      <c r="A94" s="2">
        <v>1769</v>
      </c>
      <c r="B94" s="3">
        <v>46043</v>
      </c>
      <c r="C94" s="12">
        <f>YEAR(SalesDataTable[[#This Row],[Order Date]])</f>
        <v>2026</v>
      </c>
      <c r="D94" s="15" t="str">
        <f>"Q" &amp; ROUNDUP(MONTH(SalesDataTable[[#This Row],[Order Date]])/3,0)</f>
        <v>Q1</v>
      </c>
      <c r="E94" s="17">
        <f>MONTH(SalesDataTable[[#This Row],[Order Date]])</f>
        <v>1</v>
      </c>
      <c r="F94" s="15"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5">
      <c r="A95" s="2">
        <v>3467</v>
      </c>
      <c r="B95" s="3">
        <v>46043</v>
      </c>
      <c r="C95" s="12">
        <f>YEAR(SalesDataTable[[#This Row],[Order Date]])</f>
        <v>2026</v>
      </c>
      <c r="D95" s="15" t="str">
        <f>"Q" &amp; ROUNDUP(MONTH(SalesDataTable[[#This Row],[Order Date]])/3,0)</f>
        <v>Q1</v>
      </c>
      <c r="E95" s="17">
        <f>MONTH(SalesDataTable[[#This Row],[Order Date]])</f>
        <v>1</v>
      </c>
      <c r="F95" s="15"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5">
      <c r="A96" s="2">
        <v>3911</v>
      </c>
      <c r="B96" s="3">
        <v>46043</v>
      </c>
      <c r="C96" s="12">
        <f>YEAR(SalesDataTable[[#This Row],[Order Date]])</f>
        <v>2026</v>
      </c>
      <c r="D96" s="15" t="str">
        <f>"Q" &amp; ROUNDUP(MONTH(SalesDataTable[[#This Row],[Order Date]])/3,0)</f>
        <v>Q1</v>
      </c>
      <c r="E96" s="17">
        <f>MONTH(SalesDataTable[[#This Row],[Order Date]])</f>
        <v>1</v>
      </c>
      <c r="F96" s="15"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5">
      <c r="A97" s="2">
        <v>4401</v>
      </c>
      <c r="B97" s="3">
        <v>46043</v>
      </c>
      <c r="C97" s="12">
        <f>YEAR(SalesDataTable[[#This Row],[Order Date]])</f>
        <v>2026</v>
      </c>
      <c r="D97" s="15" t="str">
        <f>"Q" &amp; ROUNDUP(MONTH(SalesDataTable[[#This Row],[Order Date]])/3,0)</f>
        <v>Q1</v>
      </c>
      <c r="E97" s="17">
        <f>MONTH(SalesDataTable[[#This Row],[Order Date]])</f>
        <v>1</v>
      </c>
      <c r="F97" s="15"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5">
      <c r="A98" s="2">
        <v>4864</v>
      </c>
      <c r="B98" s="3">
        <v>46043</v>
      </c>
      <c r="C98" s="12">
        <f>YEAR(SalesDataTable[[#This Row],[Order Date]])</f>
        <v>2026</v>
      </c>
      <c r="D98" s="15" t="str">
        <f>"Q" &amp; ROUNDUP(MONTH(SalesDataTable[[#This Row],[Order Date]])/3,0)</f>
        <v>Q1</v>
      </c>
      <c r="E98" s="17">
        <f>MONTH(SalesDataTable[[#This Row],[Order Date]])</f>
        <v>1</v>
      </c>
      <c r="F98" s="15"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5">
      <c r="A99" s="2">
        <v>347</v>
      </c>
      <c r="B99" s="3">
        <v>46044</v>
      </c>
      <c r="C99" s="12">
        <f>YEAR(SalesDataTable[[#This Row],[Order Date]])</f>
        <v>2026</v>
      </c>
      <c r="D99" s="15" t="str">
        <f>"Q" &amp; ROUNDUP(MONTH(SalesDataTable[[#This Row],[Order Date]])/3,0)</f>
        <v>Q1</v>
      </c>
      <c r="E99" s="17">
        <f>MONTH(SalesDataTable[[#This Row],[Order Date]])</f>
        <v>1</v>
      </c>
      <c r="F99" s="15"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5">
      <c r="A100" s="2">
        <v>2051</v>
      </c>
      <c r="B100" s="3">
        <v>46044</v>
      </c>
      <c r="C100" s="12">
        <f>YEAR(SalesDataTable[[#This Row],[Order Date]])</f>
        <v>2026</v>
      </c>
      <c r="D100" s="15" t="str">
        <f>"Q" &amp; ROUNDUP(MONTH(SalesDataTable[[#This Row],[Order Date]])/3,0)</f>
        <v>Q1</v>
      </c>
      <c r="E100" s="17">
        <f>MONTH(SalesDataTable[[#This Row],[Order Date]])</f>
        <v>1</v>
      </c>
      <c r="F100" s="15"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5">
      <c r="A101" s="2">
        <v>2314</v>
      </c>
      <c r="B101" s="3">
        <v>46044</v>
      </c>
      <c r="C101" s="12">
        <f>YEAR(SalesDataTable[[#This Row],[Order Date]])</f>
        <v>2026</v>
      </c>
      <c r="D101" s="15" t="str">
        <f>"Q" &amp; ROUNDUP(MONTH(SalesDataTable[[#This Row],[Order Date]])/3,0)</f>
        <v>Q1</v>
      </c>
      <c r="E101" s="17">
        <f>MONTH(SalesDataTable[[#This Row],[Order Date]])</f>
        <v>1</v>
      </c>
      <c r="F101" s="15"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5">
      <c r="A102" s="2">
        <v>3861</v>
      </c>
      <c r="B102" s="3">
        <v>46044</v>
      </c>
      <c r="C102" s="12">
        <f>YEAR(SalesDataTable[[#This Row],[Order Date]])</f>
        <v>2026</v>
      </c>
      <c r="D102" s="15" t="str">
        <f>"Q" &amp; ROUNDUP(MONTH(SalesDataTable[[#This Row],[Order Date]])/3,0)</f>
        <v>Q1</v>
      </c>
      <c r="E102" s="17">
        <f>MONTH(SalesDataTable[[#This Row],[Order Date]])</f>
        <v>1</v>
      </c>
      <c r="F102" s="15"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5">
      <c r="A103" s="2">
        <v>843</v>
      </c>
      <c r="B103" s="3">
        <v>46045</v>
      </c>
      <c r="C103" s="12">
        <f>YEAR(SalesDataTable[[#This Row],[Order Date]])</f>
        <v>2026</v>
      </c>
      <c r="D103" s="15" t="str">
        <f>"Q" &amp; ROUNDUP(MONTH(SalesDataTable[[#This Row],[Order Date]])/3,0)</f>
        <v>Q1</v>
      </c>
      <c r="E103" s="17">
        <f>MONTH(SalesDataTable[[#This Row],[Order Date]])</f>
        <v>1</v>
      </c>
      <c r="F103" s="15"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5">
      <c r="A104" s="2">
        <v>868</v>
      </c>
      <c r="B104" s="3">
        <v>46045</v>
      </c>
      <c r="C104" s="12">
        <f>YEAR(SalesDataTable[[#This Row],[Order Date]])</f>
        <v>2026</v>
      </c>
      <c r="D104" s="15" t="str">
        <f>"Q" &amp; ROUNDUP(MONTH(SalesDataTable[[#This Row],[Order Date]])/3,0)</f>
        <v>Q1</v>
      </c>
      <c r="E104" s="17">
        <f>MONTH(SalesDataTable[[#This Row],[Order Date]])</f>
        <v>1</v>
      </c>
      <c r="F104" s="15"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5">
      <c r="A105" s="2">
        <v>890</v>
      </c>
      <c r="B105" s="3">
        <v>46045</v>
      </c>
      <c r="C105" s="12">
        <f>YEAR(SalesDataTable[[#This Row],[Order Date]])</f>
        <v>2026</v>
      </c>
      <c r="D105" s="15" t="str">
        <f>"Q" &amp; ROUNDUP(MONTH(SalesDataTable[[#This Row],[Order Date]])/3,0)</f>
        <v>Q1</v>
      </c>
      <c r="E105" s="17">
        <f>MONTH(SalesDataTable[[#This Row],[Order Date]])</f>
        <v>1</v>
      </c>
      <c r="F105" s="15"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5">
      <c r="A106" s="2">
        <v>2185</v>
      </c>
      <c r="B106" s="3">
        <v>46045</v>
      </c>
      <c r="C106" s="12">
        <f>YEAR(SalesDataTable[[#This Row],[Order Date]])</f>
        <v>2026</v>
      </c>
      <c r="D106" s="15" t="str">
        <f>"Q" &amp; ROUNDUP(MONTH(SalesDataTable[[#This Row],[Order Date]])/3,0)</f>
        <v>Q1</v>
      </c>
      <c r="E106" s="17">
        <f>MONTH(SalesDataTable[[#This Row],[Order Date]])</f>
        <v>1</v>
      </c>
      <c r="F106" s="15"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5">
      <c r="A107" s="2">
        <v>2335</v>
      </c>
      <c r="B107" s="3">
        <v>46045</v>
      </c>
      <c r="C107" s="12">
        <f>YEAR(SalesDataTable[[#This Row],[Order Date]])</f>
        <v>2026</v>
      </c>
      <c r="D107" s="15" t="str">
        <f>"Q" &amp; ROUNDUP(MONTH(SalesDataTable[[#This Row],[Order Date]])/3,0)</f>
        <v>Q1</v>
      </c>
      <c r="E107" s="17">
        <f>MONTH(SalesDataTable[[#This Row],[Order Date]])</f>
        <v>1</v>
      </c>
      <c r="F107" s="15"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5">
      <c r="A108" s="2">
        <v>2784</v>
      </c>
      <c r="B108" s="3">
        <v>46045</v>
      </c>
      <c r="C108" s="12">
        <f>YEAR(SalesDataTable[[#This Row],[Order Date]])</f>
        <v>2026</v>
      </c>
      <c r="D108" s="15" t="str">
        <f>"Q" &amp; ROUNDUP(MONTH(SalesDataTable[[#This Row],[Order Date]])/3,0)</f>
        <v>Q1</v>
      </c>
      <c r="E108" s="17">
        <f>MONTH(SalesDataTable[[#This Row],[Order Date]])</f>
        <v>1</v>
      </c>
      <c r="F108" s="15"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5">
      <c r="A109" s="2">
        <v>3820</v>
      </c>
      <c r="B109" s="3">
        <v>46045</v>
      </c>
      <c r="C109" s="12">
        <f>YEAR(SalesDataTable[[#This Row],[Order Date]])</f>
        <v>2026</v>
      </c>
      <c r="D109" s="15" t="str">
        <f>"Q" &amp; ROUNDUP(MONTH(SalesDataTable[[#This Row],[Order Date]])/3,0)</f>
        <v>Q1</v>
      </c>
      <c r="E109" s="17">
        <f>MONTH(SalesDataTable[[#This Row],[Order Date]])</f>
        <v>1</v>
      </c>
      <c r="F109" s="15"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5">
      <c r="A110" s="2">
        <v>994</v>
      </c>
      <c r="B110" s="3">
        <v>46046</v>
      </c>
      <c r="C110" s="12">
        <f>YEAR(SalesDataTable[[#This Row],[Order Date]])</f>
        <v>2026</v>
      </c>
      <c r="D110" s="15" t="str">
        <f>"Q" &amp; ROUNDUP(MONTH(SalesDataTable[[#This Row],[Order Date]])/3,0)</f>
        <v>Q1</v>
      </c>
      <c r="E110" s="17">
        <f>MONTH(SalesDataTable[[#This Row],[Order Date]])</f>
        <v>1</v>
      </c>
      <c r="F110" s="15"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5">
      <c r="A111" s="2">
        <v>1643</v>
      </c>
      <c r="B111" s="3">
        <v>46046</v>
      </c>
      <c r="C111" s="12">
        <f>YEAR(SalesDataTable[[#This Row],[Order Date]])</f>
        <v>2026</v>
      </c>
      <c r="D111" s="15" t="str">
        <f>"Q" &amp; ROUNDUP(MONTH(SalesDataTable[[#This Row],[Order Date]])/3,0)</f>
        <v>Q1</v>
      </c>
      <c r="E111" s="17">
        <f>MONTH(SalesDataTable[[#This Row],[Order Date]])</f>
        <v>1</v>
      </c>
      <c r="F111" s="15"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5">
      <c r="A112" s="2">
        <v>1971</v>
      </c>
      <c r="B112" s="3">
        <v>46046</v>
      </c>
      <c r="C112" s="12">
        <f>YEAR(SalesDataTable[[#This Row],[Order Date]])</f>
        <v>2026</v>
      </c>
      <c r="D112" s="15" t="str">
        <f>"Q" &amp; ROUNDUP(MONTH(SalesDataTable[[#This Row],[Order Date]])/3,0)</f>
        <v>Q1</v>
      </c>
      <c r="E112" s="17">
        <f>MONTH(SalesDataTable[[#This Row],[Order Date]])</f>
        <v>1</v>
      </c>
      <c r="F112" s="15"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5">
      <c r="A113" s="2">
        <v>2828</v>
      </c>
      <c r="B113" s="3">
        <v>46046</v>
      </c>
      <c r="C113" s="12">
        <f>YEAR(SalesDataTable[[#This Row],[Order Date]])</f>
        <v>2026</v>
      </c>
      <c r="D113" s="15" t="str">
        <f>"Q" &amp; ROUNDUP(MONTH(SalesDataTable[[#This Row],[Order Date]])/3,0)</f>
        <v>Q1</v>
      </c>
      <c r="E113" s="17">
        <f>MONTH(SalesDataTable[[#This Row],[Order Date]])</f>
        <v>1</v>
      </c>
      <c r="F113" s="15"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5">
      <c r="A114" s="2">
        <v>5175</v>
      </c>
      <c r="B114" s="3">
        <v>46046</v>
      </c>
      <c r="C114" s="12">
        <f>YEAR(SalesDataTable[[#This Row],[Order Date]])</f>
        <v>2026</v>
      </c>
      <c r="D114" s="15" t="str">
        <f>"Q" &amp; ROUNDUP(MONTH(SalesDataTable[[#This Row],[Order Date]])/3,0)</f>
        <v>Q1</v>
      </c>
      <c r="E114" s="17">
        <f>MONTH(SalesDataTable[[#This Row],[Order Date]])</f>
        <v>1</v>
      </c>
      <c r="F114" s="15"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5">
      <c r="A115" s="2">
        <v>1874</v>
      </c>
      <c r="B115" s="3">
        <v>46047</v>
      </c>
      <c r="C115" s="12">
        <f>YEAR(SalesDataTable[[#This Row],[Order Date]])</f>
        <v>2026</v>
      </c>
      <c r="D115" s="15" t="str">
        <f>"Q" &amp; ROUNDUP(MONTH(SalesDataTable[[#This Row],[Order Date]])/3,0)</f>
        <v>Q1</v>
      </c>
      <c r="E115" s="17">
        <f>MONTH(SalesDataTable[[#This Row],[Order Date]])</f>
        <v>1</v>
      </c>
      <c r="F115" s="15"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5">
      <c r="A116" s="2">
        <v>2490</v>
      </c>
      <c r="B116" s="3">
        <v>46047</v>
      </c>
      <c r="C116" s="12">
        <f>YEAR(SalesDataTable[[#This Row],[Order Date]])</f>
        <v>2026</v>
      </c>
      <c r="D116" s="15" t="str">
        <f>"Q" &amp; ROUNDUP(MONTH(SalesDataTable[[#This Row],[Order Date]])/3,0)</f>
        <v>Q1</v>
      </c>
      <c r="E116" s="17">
        <f>MONTH(SalesDataTable[[#This Row],[Order Date]])</f>
        <v>1</v>
      </c>
      <c r="F116" s="15"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5">
      <c r="A117" s="2">
        <v>5078</v>
      </c>
      <c r="B117" s="3">
        <v>46047</v>
      </c>
      <c r="C117" s="12">
        <f>YEAR(SalesDataTable[[#This Row],[Order Date]])</f>
        <v>2026</v>
      </c>
      <c r="D117" s="15" t="str">
        <f>"Q" &amp; ROUNDUP(MONTH(SalesDataTable[[#This Row],[Order Date]])/3,0)</f>
        <v>Q1</v>
      </c>
      <c r="E117" s="17">
        <f>MONTH(SalesDataTable[[#This Row],[Order Date]])</f>
        <v>1</v>
      </c>
      <c r="F117" s="15"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5">
      <c r="A118" s="2">
        <v>230</v>
      </c>
      <c r="B118" s="3">
        <v>46048</v>
      </c>
      <c r="C118" s="12">
        <f>YEAR(SalesDataTable[[#This Row],[Order Date]])</f>
        <v>2026</v>
      </c>
      <c r="D118" s="15" t="str">
        <f>"Q" &amp; ROUNDUP(MONTH(SalesDataTable[[#This Row],[Order Date]])/3,0)</f>
        <v>Q1</v>
      </c>
      <c r="E118" s="17">
        <f>MONTH(SalesDataTable[[#This Row],[Order Date]])</f>
        <v>1</v>
      </c>
      <c r="F118" s="15"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5">
      <c r="A119" s="2">
        <v>1757</v>
      </c>
      <c r="B119" s="3">
        <v>46048</v>
      </c>
      <c r="C119" s="12">
        <f>YEAR(SalesDataTable[[#This Row],[Order Date]])</f>
        <v>2026</v>
      </c>
      <c r="D119" s="15" t="str">
        <f>"Q" &amp; ROUNDUP(MONTH(SalesDataTable[[#This Row],[Order Date]])/3,0)</f>
        <v>Q1</v>
      </c>
      <c r="E119" s="17">
        <f>MONTH(SalesDataTable[[#This Row],[Order Date]])</f>
        <v>1</v>
      </c>
      <c r="F119" s="15"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5">
      <c r="A120" s="2">
        <v>1944</v>
      </c>
      <c r="B120" s="3">
        <v>46048</v>
      </c>
      <c r="C120" s="12">
        <f>YEAR(SalesDataTable[[#This Row],[Order Date]])</f>
        <v>2026</v>
      </c>
      <c r="D120" s="15" t="str">
        <f>"Q" &amp; ROUNDUP(MONTH(SalesDataTable[[#This Row],[Order Date]])/3,0)</f>
        <v>Q1</v>
      </c>
      <c r="E120" s="17">
        <f>MONTH(SalesDataTable[[#This Row],[Order Date]])</f>
        <v>1</v>
      </c>
      <c r="F120" s="15"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5">
      <c r="A121" s="2">
        <v>3485</v>
      </c>
      <c r="B121" s="3">
        <v>46048</v>
      </c>
      <c r="C121" s="12">
        <f>YEAR(SalesDataTable[[#This Row],[Order Date]])</f>
        <v>2026</v>
      </c>
      <c r="D121" s="15" t="str">
        <f>"Q" &amp; ROUNDUP(MONTH(SalesDataTable[[#This Row],[Order Date]])/3,0)</f>
        <v>Q1</v>
      </c>
      <c r="E121" s="17">
        <f>MONTH(SalesDataTable[[#This Row],[Order Date]])</f>
        <v>1</v>
      </c>
      <c r="F121" s="15"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5">
      <c r="A122" s="2">
        <v>4002</v>
      </c>
      <c r="B122" s="3">
        <v>46048</v>
      </c>
      <c r="C122" s="12">
        <f>YEAR(SalesDataTable[[#This Row],[Order Date]])</f>
        <v>2026</v>
      </c>
      <c r="D122" s="15" t="str">
        <f>"Q" &amp; ROUNDUP(MONTH(SalesDataTable[[#This Row],[Order Date]])/3,0)</f>
        <v>Q1</v>
      </c>
      <c r="E122" s="17">
        <f>MONTH(SalesDataTable[[#This Row],[Order Date]])</f>
        <v>1</v>
      </c>
      <c r="F122" s="15"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5">
      <c r="A123" s="2">
        <v>818</v>
      </c>
      <c r="B123" s="3">
        <v>46049</v>
      </c>
      <c r="C123" s="12">
        <f>YEAR(SalesDataTable[[#This Row],[Order Date]])</f>
        <v>2026</v>
      </c>
      <c r="D123" s="15" t="str">
        <f>"Q" &amp; ROUNDUP(MONTH(SalesDataTable[[#This Row],[Order Date]])/3,0)</f>
        <v>Q1</v>
      </c>
      <c r="E123" s="17">
        <f>MONTH(SalesDataTable[[#This Row],[Order Date]])</f>
        <v>1</v>
      </c>
      <c r="F123" s="15"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5">
      <c r="A124" s="2">
        <v>1439</v>
      </c>
      <c r="B124" s="3">
        <v>46049</v>
      </c>
      <c r="C124" s="12">
        <f>YEAR(SalesDataTable[[#This Row],[Order Date]])</f>
        <v>2026</v>
      </c>
      <c r="D124" s="15" t="str">
        <f>"Q" &amp; ROUNDUP(MONTH(SalesDataTable[[#This Row],[Order Date]])/3,0)</f>
        <v>Q1</v>
      </c>
      <c r="E124" s="17">
        <f>MONTH(SalesDataTable[[#This Row],[Order Date]])</f>
        <v>1</v>
      </c>
      <c r="F124" s="15"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5">
      <c r="A125" s="2">
        <v>1616</v>
      </c>
      <c r="B125" s="3">
        <v>46049</v>
      </c>
      <c r="C125" s="12">
        <f>YEAR(SalesDataTable[[#This Row],[Order Date]])</f>
        <v>2026</v>
      </c>
      <c r="D125" s="15" t="str">
        <f>"Q" &amp; ROUNDUP(MONTH(SalesDataTable[[#This Row],[Order Date]])/3,0)</f>
        <v>Q1</v>
      </c>
      <c r="E125" s="17">
        <f>MONTH(SalesDataTable[[#This Row],[Order Date]])</f>
        <v>1</v>
      </c>
      <c r="F125" s="15"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5">
      <c r="A126" s="2">
        <v>1798</v>
      </c>
      <c r="B126" s="3">
        <v>46049</v>
      </c>
      <c r="C126" s="12">
        <f>YEAR(SalesDataTable[[#This Row],[Order Date]])</f>
        <v>2026</v>
      </c>
      <c r="D126" s="15" t="str">
        <f>"Q" &amp; ROUNDUP(MONTH(SalesDataTable[[#This Row],[Order Date]])/3,0)</f>
        <v>Q1</v>
      </c>
      <c r="E126" s="17">
        <f>MONTH(SalesDataTable[[#This Row],[Order Date]])</f>
        <v>1</v>
      </c>
      <c r="F126" s="15"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5">
      <c r="A127" s="2">
        <v>4449</v>
      </c>
      <c r="B127" s="3">
        <v>46049</v>
      </c>
      <c r="C127" s="12">
        <f>YEAR(SalesDataTable[[#This Row],[Order Date]])</f>
        <v>2026</v>
      </c>
      <c r="D127" s="15" t="str">
        <f>"Q" &amp; ROUNDUP(MONTH(SalesDataTable[[#This Row],[Order Date]])/3,0)</f>
        <v>Q1</v>
      </c>
      <c r="E127" s="17">
        <f>MONTH(SalesDataTable[[#This Row],[Order Date]])</f>
        <v>1</v>
      </c>
      <c r="F127" s="15"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5">
      <c r="A128" s="2">
        <v>4473</v>
      </c>
      <c r="B128" s="3">
        <v>46049</v>
      </c>
      <c r="C128" s="12">
        <f>YEAR(SalesDataTable[[#This Row],[Order Date]])</f>
        <v>2026</v>
      </c>
      <c r="D128" s="15" t="str">
        <f>"Q" &amp; ROUNDUP(MONTH(SalesDataTable[[#This Row],[Order Date]])/3,0)</f>
        <v>Q1</v>
      </c>
      <c r="E128" s="17">
        <f>MONTH(SalesDataTable[[#This Row],[Order Date]])</f>
        <v>1</v>
      </c>
      <c r="F128" s="15"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5">
      <c r="A129" s="2">
        <v>203</v>
      </c>
      <c r="B129" s="3">
        <v>46050</v>
      </c>
      <c r="C129" s="12">
        <f>YEAR(SalesDataTable[[#This Row],[Order Date]])</f>
        <v>2026</v>
      </c>
      <c r="D129" s="15" t="str">
        <f>"Q" &amp; ROUNDUP(MONTH(SalesDataTable[[#This Row],[Order Date]])/3,0)</f>
        <v>Q1</v>
      </c>
      <c r="E129" s="17">
        <f>MONTH(SalesDataTable[[#This Row],[Order Date]])</f>
        <v>1</v>
      </c>
      <c r="F129" s="15"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5">
      <c r="A130" s="2">
        <v>1654</v>
      </c>
      <c r="B130" s="3">
        <v>46050</v>
      </c>
      <c r="C130" s="12">
        <f>YEAR(SalesDataTable[[#This Row],[Order Date]])</f>
        <v>2026</v>
      </c>
      <c r="D130" s="15" t="str">
        <f>"Q" &amp; ROUNDUP(MONTH(SalesDataTable[[#This Row],[Order Date]])/3,0)</f>
        <v>Q1</v>
      </c>
      <c r="E130" s="17">
        <f>MONTH(SalesDataTable[[#This Row],[Order Date]])</f>
        <v>1</v>
      </c>
      <c r="F130" s="15"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5">
      <c r="A131" s="2">
        <v>2203</v>
      </c>
      <c r="B131" s="3">
        <v>46050</v>
      </c>
      <c r="C131" s="12">
        <f>YEAR(SalesDataTable[[#This Row],[Order Date]])</f>
        <v>2026</v>
      </c>
      <c r="D131" s="15" t="str">
        <f>"Q" &amp; ROUNDUP(MONTH(SalesDataTable[[#This Row],[Order Date]])/3,0)</f>
        <v>Q1</v>
      </c>
      <c r="E131" s="17">
        <f>MONTH(SalesDataTable[[#This Row],[Order Date]])</f>
        <v>1</v>
      </c>
      <c r="F131" s="15"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5">
      <c r="A132" s="2">
        <v>3352</v>
      </c>
      <c r="B132" s="3">
        <v>46050</v>
      </c>
      <c r="C132" s="12">
        <f>YEAR(SalesDataTable[[#This Row],[Order Date]])</f>
        <v>2026</v>
      </c>
      <c r="D132" s="15" t="str">
        <f>"Q" &amp; ROUNDUP(MONTH(SalesDataTable[[#This Row],[Order Date]])/3,0)</f>
        <v>Q1</v>
      </c>
      <c r="E132" s="17">
        <f>MONTH(SalesDataTable[[#This Row],[Order Date]])</f>
        <v>1</v>
      </c>
      <c r="F132" s="15"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5">
      <c r="A133" s="2">
        <v>183</v>
      </c>
      <c r="B133" s="3">
        <v>46051</v>
      </c>
      <c r="C133" s="12">
        <f>YEAR(SalesDataTable[[#This Row],[Order Date]])</f>
        <v>2026</v>
      </c>
      <c r="D133" s="15" t="str">
        <f>"Q" &amp; ROUNDUP(MONTH(SalesDataTable[[#This Row],[Order Date]])/3,0)</f>
        <v>Q1</v>
      </c>
      <c r="E133" s="17">
        <f>MONTH(SalesDataTable[[#This Row],[Order Date]])</f>
        <v>1</v>
      </c>
      <c r="F133" s="15"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5">
      <c r="A134" s="2">
        <v>3525</v>
      </c>
      <c r="B134" s="3">
        <v>46051</v>
      </c>
      <c r="C134" s="12">
        <f>YEAR(SalesDataTable[[#This Row],[Order Date]])</f>
        <v>2026</v>
      </c>
      <c r="D134" s="15" t="str">
        <f>"Q" &amp; ROUNDUP(MONTH(SalesDataTable[[#This Row],[Order Date]])/3,0)</f>
        <v>Q1</v>
      </c>
      <c r="E134" s="17">
        <f>MONTH(SalesDataTable[[#This Row],[Order Date]])</f>
        <v>1</v>
      </c>
      <c r="F134" s="15"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5">
      <c r="A135" s="2">
        <v>4299</v>
      </c>
      <c r="B135" s="3">
        <v>46051</v>
      </c>
      <c r="C135" s="12">
        <f>YEAR(SalesDataTable[[#This Row],[Order Date]])</f>
        <v>2026</v>
      </c>
      <c r="D135" s="15" t="str">
        <f>"Q" &amp; ROUNDUP(MONTH(SalesDataTable[[#This Row],[Order Date]])/3,0)</f>
        <v>Q1</v>
      </c>
      <c r="E135" s="17">
        <f>MONTH(SalesDataTable[[#This Row],[Order Date]])</f>
        <v>1</v>
      </c>
      <c r="F135" s="15"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5">
      <c r="A136" s="2">
        <v>748</v>
      </c>
      <c r="B136" s="3">
        <v>46052</v>
      </c>
      <c r="C136" s="12">
        <f>YEAR(SalesDataTable[[#This Row],[Order Date]])</f>
        <v>2026</v>
      </c>
      <c r="D136" s="15" t="str">
        <f>"Q" &amp; ROUNDUP(MONTH(SalesDataTable[[#This Row],[Order Date]])/3,0)</f>
        <v>Q1</v>
      </c>
      <c r="E136" s="17">
        <f>MONTH(SalesDataTable[[#This Row],[Order Date]])</f>
        <v>1</v>
      </c>
      <c r="F136" s="15"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5">
      <c r="A137" s="2">
        <v>3117</v>
      </c>
      <c r="B137" s="3">
        <v>46052</v>
      </c>
      <c r="C137" s="12">
        <f>YEAR(SalesDataTable[[#This Row],[Order Date]])</f>
        <v>2026</v>
      </c>
      <c r="D137" s="15" t="str">
        <f>"Q" &amp; ROUNDUP(MONTH(SalesDataTable[[#This Row],[Order Date]])/3,0)</f>
        <v>Q1</v>
      </c>
      <c r="E137" s="17">
        <f>MONTH(SalesDataTable[[#This Row],[Order Date]])</f>
        <v>1</v>
      </c>
      <c r="F137" s="15"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5">
      <c r="A138" s="2">
        <v>3328</v>
      </c>
      <c r="B138" s="3">
        <v>46052</v>
      </c>
      <c r="C138" s="12">
        <f>YEAR(SalesDataTable[[#This Row],[Order Date]])</f>
        <v>2026</v>
      </c>
      <c r="D138" s="15" t="str">
        <f>"Q" &amp; ROUNDUP(MONTH(SalesDataTable[[#This Row],[Order Date]])/3,0)</f>
        <v>Q1</v>
      </c>
      <c r="E138" s="17">
        <f>MONTH(SalesDataTable[[#This Row],[Order Date]])</f>
        <v>1</v>
      </c>
      <c r="F138" s="15"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5">
      <c r="A139" s="2">
        <v>3822</v>
      </c>
      <c r="B139" s="3">
        <v>46052</v>
      </c>
      <c r="C139" s="12">
        <f>YEAR(SalesDataTable[[#This Row],[Order Date]])</f>
        <v>2026</v>
      </c>
      <c r="D139" s="15" t="str">
        <f>"Q" &amp; ROUNDUP(MONTH(SalesDataTable[[#This Row],[Order Date]])/3,0)</f>
        <v>Q1</v>
      </c>
      <c r="E139" s="17">
        <f>MONTH(SalesDataTable[[#This Row],[Order Date]])</f>
        <v>1</v>
      </c>
      <c r="F139" s="15"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5">
      <c r="A140" s="2">
        <v>4125</v>
      </c>
      <c r="B140" s="3">
        <v>46052</v>
      </c>
      <c r="C140" s="12">
        <f>YEAR(SalesDataTable[[#This Row],[Order Date]])</f>
        <v>2026</v>
      </c>
      <c r="D140" s="15" t="str">
        <f>"Q" &amp; ROUNDUP(MONTH(SalesDataTable[[#This Row],[Order Date]])/3,0)</f>
        <v>Q1</v>
      </c>
      <c r="E140" s="17">
        <f>MONTH(SalesDataTable[[#This Row],[Order Date]])</f>
        <v>1</v>
      </c>
      <c r="F140" s="15"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5">
      <c r="A141" s="2">
        <v>4592</v>
      </c>
      <c r="B141" s="3">
        <v>46052</v>
      </c>
      <c r="C141" s="12">
        <f>YEAR(SalesDataTable[[#This Row],[Order Date]])</f>
        <v>2026</v>
      </c>
      <c r="D141" s="15" t="str">
        <f>"Q" &amp; ROUNDUP(MONTH(SalesDataTable[[#This Row],[Order Date]])/3,0)</f>
        <v>Q1</v>
      </c>
      <c r="E141" s="17">
        <f>MONTH(SalesDataTable[[#This Row],[Order Date]])</f>
        <v>1</v>
      </c>
      <c r="F141" s="15"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5">
      <c r="A142" s="2">
        <v>373</v>
      </c>
      <c r="B142" s="3">
        <v>46053</v>
      </c>
      <c r="C142" s="12">
        <f>YEAR(SalesDataTable[[#This Row],[Order Date]])</f>
        <v>2026</v>
      </c>
      <c r="D142" s="15" t="str">
        <f>"Q" &amp; ROUNDUP(MONTH(SalesDataTable[[#This Row],[Order Date]])/3,0)</f>
        <v>Q1</v>
      </c>
      <c r="E142" s="17">
        <f>MONTH(SalesDataTable[[#This Row],[Order Date]])</f>
        <v>1</v>
      </c>
      <c r="F142" s="15"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5">
      <c r="A143" s="2">
        <v>672</v>
      </c>
      <c r="B143" s="3">
        <v>46053</v>
      </c>
      <c r="C143" s="12">
        <f>YEAR(SalesDataTable[[#This Row],[Order Date]])</f>
        <v>2026</v>
      </c>
      <c r="D143" s="15" t="str">
        <f>"Q" &amp; ROUNDUP(MONTH(SalesDataTable[[#This Row],[Order Date]])/3,0)</f>
        <v>Q1</v>
      </c>
      <c r="E143" s="17">
        <f>MONTH(SalesDataTable[[#This Row],[Order Date]])</f>
        <v>1</v>
      </c>
      <c r="F143" s="15"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5">
      <c r="A144" s="2">
        <v>1125</v>
      </c>
      <c r="B144" s="3">
        <v>46053</v>
      </c>
      <c r="C144" s="12">
        <f>YEAR(SalesDataTable[[#This Row],[Order Date]])</f>
        <v>2026</v>
      </c>
      <c r="D144" s="15" t="str">
        <f>"Q" &amp; ROUNDUP(MONTH(SalesDataTable[[#This Row],[Order Date]])/3,0)</f>
        <v>Q1</v>
      </c>
      <c r="E144" s="17">
        <f>MONTH(SalesDataTable[[#This Row],[Order Date]])</f>
        <v>1</v>
      </c>
      <c r="F144" s="15"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5">
      <c r="A145" s="2">
        <v>1164</v>
      </c>
      <c r="B145" s="3">
        <v>46053</v>
      </c>
      <c r="C145" s="12">
        <f>YEAR(SalesDataTable[[#This Row],[Order Date]])</f>
        <v>2026</v>
      </c>
      <c r="D145" s="15" t="str">
        <f>"Q" &amp; ROUNDUP(MONTH(SalesDataTable[[#This Row],[Order Date]])/3,0)</f>
        <v>Q1</v>
      </c>
      <c r="E145" s="17">
        <f>MONTH(SalesDataTable[[#This Row],[Order Date]])</f>
        <v>1</v>
      </c>
      <c r="F145" s="15"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5">
      <c r="A146" s="2">
        <v>1613</v>
      </c>
      <c r="B146" s="3">
        <v>46053</v>
      </c>
      <c r="C146" s="12">
        <f>YEAR(SalesDataTable[[#This Row],[Order Date]])</f>
        <v>2026</v>
      </c>
      <c r="D146" s="15" t="str">
        <f>"Q" &amp; ROUNDUP(MONTH(SalesDataTable[[#This Row],[Order Date]])/3,0)</f>
        <v>Q1</v>
      </c>
      <c r="E146" s="17">
        <f>MONTH(SalesDataTable[[#This Row],[Order Date]])</f>
        <v>1</v>
      </c>
      <c r="F146" s="15"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5">
      <c r="A147" s="2">
        <v>2149</v>
      </c>
      <c r="B147" s="3">
        <v>46053</v>
      </c>
      <c r="C147" s="12">
        <f>YEAR(SalesDataTable[[#This Row],[Order Date]])</f>
        <v>2026</v>
      </c>
      <c r="D147" s="15" t="str">
        <f>"Q" &amp; ROUNDUP(MONTH(SalesDataTable[[#This Row],[Order Date]])/3,0)</f>
        <v>Q1</v>
      </c>
      <c r="E147" s="17">
        <f>MONTH(SalesDataTable[[#This Row],[Order Date]])</f>
        <v>1</v>
      </c>
      <c r="F147" s="15"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5">
      <c r="A148" s="2">
        <v>2593</v>
      </c>
      <c r="B148" s="3">
        <v>46053</v>
      </c>
      <c r="C148" s="12">
        <f>YEAR(SalesDataTable[[#This Row],[Order Date]])</f>
        <v>2026</v>
      </c>
      <c r="D148" s="15" t="str">
        <f>"Q" &amp; ROUNDUP(MONTH(SalesDataTable[[#This Row],[Order Date]])/3,0)</f>
        <v>Q1</v>
      </c>
      <c r="E148" s="17">
        <f>MONTH(SalesDataTable[[#This Row],[Order Date]])</f>
        <v>1</v>
      </c>
      <c r="F148" s="15"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5">
      <c r="A149" s="2">
        <v>2659</v>
      </c>
      <c r="B149" s="3">
        <v>46053</v>
      </c>
      <c r="C149" s="12">
        <f>YEAR(SalesDataTable[[#This Row],[Order Date]])</f>
        <v>2026</v>
      </c>
      <c r="D149" s="15" t="str">
        <f>"Q" &amp; ROUNDUP(MONTH(SalesDataTable[[#This Row],[Order Date]])/3,0)</f>
        <v>Q1</v>
      </c>
      <c r="E149" s="17">
        <f>MONTH(SalesDataTable[[#This Row],[Order Date]])</f>
        <v>1</v>
      </c>
      <c r="F149" s="15"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5">
      <c r="A150" s="2">
        <v>3496</v>
      </c>
      <c r="B150" s="3">
        <v>46053</v>
      </c>
      <c r="C150" s="12">
        <f>YEAR(SalesDataTable[[#This Row],[Order Date]])</f>
        <v>2026</v>
      </c>
      <c r="D150" s="15" t="str">
        <f>"Q" &amp; ROUNDUP(MONTH(SalesDataTable[[#This Row],[Order Date]])/3,0)</f>
        <v>Q1</v>
      </c>
      <c r="E150" s="17">
        <f>MONTH(SalesDataTable[[#This Row],[Order Date]])</f>
        <v>1</v>
      </c>
      <c r="F150" s="15"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5">
      <c r="A151" s="2">
        <v>3889</v>
      </c>
      <c r="B151" s="3">
        <v>46053</v>
      </c>
      <c r="C151" s="12">
        <f>YEAR(SalesDataTable[[#This Row],[Order Date]])</f>
        <v>2026</v>
      </c>
      <c r="D151" s="15" t="str">
        <f>"Q" &amp; ROUNDUP(MONTH(SalesDataTable[[#This Row],[Order Date]])/3,0)</f>
        <v>Q1</v>
      </c>
      <c r="E151" s="17">
        <f>MONTH(SalesDataTable[[#This Row],[Order Date]])</f>
        <v>1</v>
      </c>
      <c r="F151" s="15"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5">
      <c r="A152" s="2">
        <v>1432</v>
      </c>
      <c r="B152" s="3">
        <v>46054</v>
      </c>
      <c r="C152" s="12">
        <f>YEAR(SalesDataTable[[#This Row],[Order Date]])</f>
        <v>2026</v>
      </c>
      <c r="D152" s="15" t="str">
        <f>"Q" &amp; ROUNDUP(MONTH(SalesDataTable[[#This Row],[Order Date]])/3,0)</f>
        <v>Q1</v>
      </c>
      <c r="E152" s="17">
        <f>MONTH(SalesDataTable[[#This Row],[Order Date]])</f>
        <v>2</v>
      </c>
      <c r="F152" s="15"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5">
      <c r="A153" s="2">
        <v>1778</v>
      </c>
      <c r="B153" s="3">
        <v>46054</v>
      </c>
      <c r="C153" s="12">
        <f>YEAR(SalesDataTable[[#This Row],[Order Date]])</f>
        <v>2026</v>
      </c>
      <c r="D153" s="15" t="str">
        <f>"Q" &amp; ROUNDUP(MONTH(SalesDataTable[[#This Row],[Order Date]])/3,0)</f>
        <v>Q1</v>
      </c>
      <c r="E153" s="17">
        <f>MONTH(SalesDataTable[[#This Row],[Order Date]])</f>
        <v>2</v>
      </c>
      <c r="F153" s="15"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5">
      <c r="A154" s="2">
        <v>2047</v>
      </c>
      <c r="B154" s="3">
        <v>46054</v>
      </c>
      <c r="C154" s="12">
        <f>YEAR(SalesDataTable[[#This Row],[Order Date]])</f>
        <v>2026</v>
      </c>
      <c r="D154" s="15" t="str">
        <f>"Q" &amp; ROUNDUP(MONTH(SalesDataTable[[#This Row],[Order Date]])/3,0)</f>
        <v>Q1</v>
      </c>
      <c r="E154" s="17">
        <f>MONTH(SalesDataTable[[#This Row],[Order Date]])</f>
        <v>2</v>
      </c>
      <c r="F154" s="15"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5">
      <c r="A155" s="2">
        <v>2668</v>
      </c>
      <c r="B155" s="3">
        <v>46054</v>
      </c>
      <c r="C155" s="12">
        <f>YEAR(SalesDataTable[[#This Row],[Order Date]])</f>
        <v>2026</v>
      </c>
      <c r="D155" s="15" t="str">
        <f>"Q" &amp; ROUNDUP(MONTH(SalesDataTable[[#This Row],[Order Date]])/3,0)</f>
        <v>Q1</v>
      </c>
      <c r="E155" s="17">
        <f>MONTH(SalesDataTable[[#This Row],[Order Date]])</f>
        <v>2</v>
      </c>
      <c r="F155" s="15"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5">
      <c r="A156" s="2">
        <v>2706</v>
      </c>
      <c r="B156" s="3">
        <v>46054</v>
      </c>
      <c r="C156" s="12">
        <f>YEAR(SalesDataTable[[#This Row],[Order Date]])</f>
        <v>2026</v>
      </c>
      <c r="D156" s="15" t="str">
        <f>"Q" &amp; ROUNDUP(MONTH(SalesDataTable[[#This Row],[Order Date]])/3,0)</f>
        <v>Q1</v>
      </c>
      <c r="E156" s="17">
        <f>MONTH(SalesDataTable[[#This Row],[Order Date]])</f>
        <v>2</v>
      </c>
      <c r="F156" s="15"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5">
      <c r="A157" s="2">
        <v>2940</v>
      </c>
      <c r="B157" s="3">
        <v>46054</v>
      </c>
      <c r="C157" s="12">
        <f>YEAR(SalesDataTable[[#This Row],[Order Date]])</f>
        <v>2026</v>
      </c>
      <c r="D157" s="15" t="str">
        <f>"Q" &amp; ROUNDUP(MONTH(SalesDataTable[[#This Row],[Order Date]])/3,0)</f>
        <v>Q1</v>
      </c>
      <c r="E157" s="17">
        <f>MONTH(SalesDataTable[[#This Row],[Order Date]])</f>
        <v>2</v>
      </c>
      <c r="F157" s="15"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5">
      <c r="A158" s="2">
        <v>1263</v>
      </c>
      <c r="B158" s="3">
        <v>46055</v>
      </c>
      <c r="C158" s="12">
        <f>YEAR(SalesDataTable[[#This Row],[Order Date]])</f>
        <v>2026</v>
      </c>
      <c r="D158" s="15" t="str">
        <f>"Q" &amp; ROUNDUP(MONTH(SalesDataTable[[#This Row],[Order Date]])/3,0)</f>
        <v>Q1</v>
      </c>
      <c r="E158" s="17">
        <f>MONTH(SalesDataTable[[#This Row],[Order Date]])</f>
        <v>2</v>
      </c>
      <c r="F158" s="15"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5">
      <c r="A159" s="2">
        <v>1641</v>
      </c>
      <c r="B159" s="3">
        <v>46055</v>
      </c>
      <c r="C159" s="12">
        <f>YEAR(SalesDataTable[[#This Row],[Order Date]])</f>
        <v>2026</v>
      </c>
      <c r="D159" s="15" t="str">
        <f>"Q" &amp; ROUNDUP(MONTH(SalesDataTable[[#This Row],[Order Date]])/3,0)</f>
        <v>Q1</v>
      </c>
      <c r="E159" s="17">
        <f>MONTH(SalesDataTable[[#This Row],[Order Date]])</f>
        <v>2</v>
      </c>
      <c r="F159" s="15"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5">
      <c r="A160" s="2">
        <v>2014</v>
      </c>
      <c r="B160" s="3">
        <v>46055</v>
      </c>
      <c r="C160" s="12">
        <f>YEAR(SalesDataTable[[#This Row],[Order Date]])</f>
        <v>2026</v>
      </c>
      <c r="D160" s="15" t="str">
        <f>"Q" &amp; ROUNDUP(MONTH(SalesDataTable[[#This Row],[Order Date]])/3,0)</f>
        <v>Q1</v>
      </c>
      <c r="E160" s="17">
        <f>MONTH(SalesDataTable[[#This Row],[Order Date]])</f>
        <v>2</v>
      </c>
      <c r="F160" s="15"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5">
      <c r="A161" s="2">
        <v>2642</v>
      </c>
      <c r="B161" s="3">
        <v>46055</v>
      </c>
      <c r="C161" s="12">
        <f>YEAR(SalesDataTable[[#This Row],[Order Date]])</f>
        <v>2026</v>
      </c>
      <c r="D161" s="15" t="str">
        <f>"Q" &amp; ROUNDUP(MONTH(SalesDataTable[[#This Row],[Order Date]])/3,0)</f>
        <v>Q1</v>
      </c>
      <c r="E161" s="17">
        <f>MONTH(SalesDataTable[[#This Row],[Order Date]])</f>
        <v>2</v>
      </c>
      <c r="F161" s="15"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5">
      <c r="A162" s="2">
        <v>2929</v>
      </c>
      <c r="B162" s="3">
        <v>46055</v>
      </c>
      <c r="C162" s="12">
        <f>YEAR(SalesDataTable[[#This Row],[Order Date]])</f>
        <v>2026</v>
      </c>
      <c r="D162" s="15" t="str">
        <f>"Q" &amp; ROUNDUP(MONTH(SalesDataTable[[#This Row],[Order Date]])/3,0)</f>
        <v>Q1</v>
      </c>
      <c r="E162" s="17">
        <f>MONTH(SalesDataTable[[#This Row],[Order Date]])</f>
        <v>2</v>
      </c>
      <c r="F162" s="15"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5">
      <c r="A163" s="2">
        <v>3855</v>
      </c>
      <c r="B163" s="3">
        <v>46055</v>
      </c>
      <c r="C163" s="12">
        <f>YEAR(SalesDataTable[[#This Row],[Order Date]])</f>
        <v>2026</v>
      </c>
      <c r="D163" s="15" t="str">
        <f>"Q" &amp; ROUNDUP(MONTH(SalesDataTable[[#This Row],[Order Date]])/3,0)</f>
        <v>Q1</v>
      </c>
      <c r="E163" s="17">
        <f>MONTH(SalesDataTable[[#This Row],[Order Date]])</f>
        <v>2</v>
      </c>
      <c r="F163" s="15"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5">
      <c r="A164" s="2">
        <v>4031</v>
      </c>
      <c r="B164" s="3">
        <v>46055</v>
      </c>
      <c r="C164" s="12">
        <f>YEAR(SalesDataTable[[#This Row],[Order Date]])</f>
        <v>2026</v>
      </c>
      <c r="D164" s="15" t="str">
        <f>"Q" &amp; ROUNDUP(MONTH(SalesDataTable[[#This Row],[Order Date]])/3,0)</f>
        <v>Q1</v>
      </c>
      <c r="E164" s="17">
        <f>MONTH(SalesDataTable[[#This Row],[Order Date]])</f>
        <v>2</v>
      </c>
      <c r="F164" s="15"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5">
      <c r="A165" s="2">
        <v>2</v>
      </c>
      <c r="B165" s="3">
        <v>46056</v>
      </c>
      <c r="C165" s="12">
        <f>YEAR(SalesDataTable[[#This Row],[Order Date]])</f>
        <v>2026</v>
      </c>
      <c r="D165" s="15" t="str">
        <f>"Q" &amp; ROUNDUP(MONTH(SalesDataTable[[#This Row],[Order Date]])/3,0)</f>
        <v>Q1</v>
      </c>
      <c r="E165" s="17">
        <f>MONTH(SalesDataTable[[#This Row],[Order Date]])</f>
        <v>2</v>
      </c>
      <c r="F165" s="15"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5">
      <c r="A166" s="2">
        <v>4228</v>
      </c>
      <c r="B166" s="3">
        <v>46056</v>
      </c>
      <c r="C166" s="12">
        <f>YEAR(SalesDataTable[[#This Row],[Order Date]])</f>
        <v>2026</v>
      </c>
      <c r="D166" s="15" t="str">
        <f>"Q" &amp; ROUNDUP(MONTH(SalesDataTable[[#This Row],[Order Date]])/3,0)</f>
        <v>Q1</v>
      </c>
      <c r="E166" s="17">
        <f>MONTH(SalesDataTable[[#This Row],[Order Date]])</f>
        <v>2</v>
      </c>
      <c r="F166" s="15"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5">
      <c r="A167" s="2">
        <v>928</v>
      </c>
      <c r="B167" s="3">
        <v>46057</v>
      </c>
      <c r="C167" s="12">
        <f>YEAR(SalesDataTable[[#This Row],[Order Date]])</f>
        <v>2026</v>
      </c>
      <c r="D167" s="15" t="str">
        <f>"Q" &amp; ROUNDUP(MONTH(SalesDataTable[[#This Row],[Order Date]])/3,0)</f>
        <v>Q1</v>
      </c>
      <c r="E167" s="17">
        <f>MONTH(SalesDataTable[[#This Row],[Order Date]])</f>
        <v>2</v>
      </c>
      <c r="F167" s="15"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5">
      <c r="A168" s="2">
        <v>933</v>
      </c>
      <c r="B168" s="3">
        <v>46057</v>
      </c>
      <c r="C168" s="12">
        <f>YEAR(SalesDataTable[[#This Row],[Order Date]])</f>
        <v>2026</v>
      </c>
      <c r="D168" s="15" t="str">
        <f>"Q" &amp; ROUNDUP(MONTH(SalesDataTable[[#This Row],[Order Date]])/3,0)</f>
        <v>Q1</v>
      </c>
      <c r="E168" s="17">
        <f>MONTH(SalesDataTable[[#This Row],[Order Date]])</f>
        <v>2</v>
      </c>
      <c r="F168" s="15"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5">
      <c r="A169" s="2">
        <v>1646</v>
      </c>
      <c r="B169" s="3">
        <v>46057</v>
      </c>
      <c r="C169" s="12">
        <f>YEAR(SalesDataTable[[#This Row],[Order Date]])</f>
        <v>2026</v>
      </c>
      <c r="D169" s="15" t="str">
        <f>"Q" &amp; ROUNDUP(MONTH(SalesDataTable[[#This Row],[Order Date]])/3,0)</f>
        <v>Q1</v>
      </c>
      <c r="E169" s="17">
        <f>MONTH(SalesDataTable[[#This Row],[Order Date]])</f>
        <v>2</v>
      </c>
      <c r="F169" s="15"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5">
      <c r="A170" s="2">
        <v>380</v>
      </c>
      <c r="B170" s="3">
        <v>46058</v>
      </c>
      <c r="C170" s="12">
        <f>YEAR(SalesDataTable[[#This Row],[Order Date]])</f>
        <v>2026</v>
      </c>
      <c r="D170" s="15" t="str">
        <f>"Q" &amp; ROUNDUP(MONTH(SalesDataTable[[#This Row],[Order Date]])/3,0)</f>
        <v>Q1</v>
      </c>
      <c r="E170" s="17">
        <f>MONTH(SalesDataTable[[#This Row],[Order Date]])</f>
        <v>2</v>
      </c>
      <c r="F170" s="15"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5">
      <c r="A171" s="2">
        <v>1723</v>
      </c>
      <c r="B171" s="3">
        <v>46058</v>
      </c>
      <c r="C171" s="12">
        <f>YEAR(SalesDataTable[[#This Row],[Order Date]])</f>
        <v>2026</v>
      </c>
      <c r="D171" s="15" t="str">
        <f>"Q" &amp; ROUNDUP(MONTH(SalesDataTable[[#This Row],[Order Date]])/3,0)</f>
        <v>Q1</v>
      </c>
      <c r="E171" s="17">
        <f>MONTH(SalesDataTable[[#This Row],[Order Date]])</f>
        <v>2</v>
      </c>
      <c r="F171" s="15"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5">
      <c r="A172" s="2">
        <v>2529</v>
      </c>
      <c r="B172" s="3">
        <v>46058</v>
      </c>
      <c r="C172" s="12">
        <f>YEAR(SalesDataTable[[#This Row],[Order Date]])</f>
        <v>2026</v>
      </c>
      <c r="D172" s="15" t="str">
        <f>"Q" &amp; ROUNDUP(MONTH(SalesDataTable[[#This Row],[Order Date]])/3,0)</f>
        <v>Q1</v>
      </c>
      <c r="E172" s="17">
        <f>MONTH(SalesDataTable[[#This Row],[Order Date]])</f>
        <v>2</v>
      </c>
      <c r="F172" s="15"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5">
      <c r="A173" s="2">
        <v>2685</v>
      </c>
      <c r="B173" s="3">
        <v>46058</v>
      </c>
      <c r="C173" s="12">
        <f>YEAR(SalesDataTable[[#This Row],[Order Date]])</f>
        <v>2026</v>
      </c>
      <c r="D173" s="15" t="str">
        <f>"Q" &amp; ROUNDUP(MONTH(SalesDataTable[[#This Row],[Order Date]])/3,0)</f>
        <v>Q1</v>
      </c>
      <c r="E173" s="17">
        <f>MONTH(SalesDataTable[[#This Row],[Order Date]])</f>
        <v>2</v>
      </c>
      <c r="F173" s="15"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5">
      <c r="A174" s="2">
        <v>2793</v>
      </c>
      <c r="B174" s="3">
        <v>46058</v>
      </c>
      <c r="C174" s="12">
        <f>YEAR(SalesDataTable[[#This Row],[Order Date]])</f>
        <v>2026</v>
      </c>
      <c r="D174" s="15" t="str">
        <f>"Q" &amp; ROUNDUP(MONTH(SalesDataTable[[#This Row],[Order Date]])/3,0)</f>
        <v>Q1</v>
      </c>
      <c r="E174" s="17">
        <f>MONTH(SalesDataTable[[#This Row],[Order Date]])</f>
        <v>2</v>
      </c>
      <c r="F174" s="15"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5">
      <c r="A175" s="2">
        <v>346</v>
      </c>
      <c r="B175" s="3">
        <v>46059</v>
      </c>
      <c r="C175" s="12">
        <f>YEAR(SalesDataTable[[#This Row],[Order Date]])</f>
        <v>2026</v>
      </c>
      <c r="D175" s="15" t="str">
        <f>"Q" &amp; ROUNDUP(MONTH(SalesDataTable[[#This Row],[Order Date]])/3,0)</f>
        <v>Q1</v>
      </c>
      <c r="E175" s="17">
        <f>MONTH(SalesDataTable[[#This Row],[Order Date]])</f>
        <v>2</v>
      </c>
      <c r="F175" s="15"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5">
      <c r="A176" s="2">
        <v>539</v>
      </c>
      <c r="B176" s="3">
        <v>46059</v>
      </c>
      <c r="C176" s="12">
        <f>YEAR(SalesDataTable[[#This Row],[Order Date]])</f>
        <v>2026</v>
      </c>
      <c r="D176" s="15" t="str">
        <f>"Q" &amp; ROUNDUP(MONTH(SalesDataTable[[#This Row],[Order Date]])/3,0)</f>
        <v>Q1</v>
      </c>
      <c r="E176" s="17">
        <f>MONTH(SalesDataTable[[#This Row],[Order Date]])</f>
        <v>2</v>
      </c>
      <c r="F176" s="15"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5">
      <c r="A177" s="2">
        <v>1368</v>
      </c>
      <c r="B177" s="3">
        <v>46059</v>
      </c>
      <c r="C177" s="12">
        <f>YEAR(SalesDataTable[[#This Row],[Order Date]])</f>
        <v>2026</v>
      </c>
      <c r="D177" s="15" t="str">
        <f>"Q" &amp; ROUNDUP(MONTH(SalesDataTable[[#This Row],[Order Date]])/3,0)</f>
        <v>Q1</v>
      </c>
      <c r="E177" s="17">
        <f>MONTH(SalesDataTable[[#This Row],[Order Date]])</f>
        <v>2</v>
      </c>
      <c r="F177" s="15"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5">
      <c r="A178" s="2">
        <v>3506</v>
      </c>
      <c r="B178" s="3">
        <v>46059</v>
      </c>
      <c r="C178" s="12">
        <f>YEAR(SalesDataTable[[#This Row],[Order Date]])</f>
        <v>2026</v>
      </c>
      <c r="D178" s="15" t="str">
        <f>"Q" &amp; ROUNDUP(MONTH(SalesDataTable[[#This Row],[Order Date]])/3,0)</f>
        <v>Q1</v>
      </c>
      <c r="E178" s="17">
        <f>MONTH(SalesDataTable[[#This Row],[Order Date]])</f>
        <v>2</v>
      </c>
      <c r="F178" s="15"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5">
      <c r="A179" s="2">
        <v>1314</v>
      </c>
      <c r="B179" s="3">
        <v>46060</v>
      </c>
      <c r="C179" s="12">
        <f>YEAR(SalesDataTable[[#This Row],[Order Date]])</f>
        <v>2026</v>
      </c>
      <c r="D179" s="15" t="str">
        <f>"Q" &amp; ROUNDUP(MONTH(SalesDataTable[[#This Row],[Order Date]])/3,0)</f>
        <v>Q1</v>
      </c>
      <c r="E179" s="17">
        <f>MONTH(SalesDataTable[[#This Row],[Order Date]])</f>
        <v>2</v>
      </c>
      <c r="F179" s="15"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5">
      <c r="A180" s="2">
        <v>2092</v>
      </c>
      <c r="B180" s="3">
        <v>46060</v>
      </c>
      <c r="C180" s="12">
        <f>YEAR(SalesDataTable[[#This Row],[Order Date]])</f>
        <v>2026</v>
      </c>
      <c r="D180" s="15" t="str">
        <f>"Q" &amp; ROUNDUP(MONTH(SalesDataTable[[#This Row],[Order Date]])/3,0)</f>
        <v>Q1</v>
      </c>
      <c r="E180" s="17">
        <f>MONTH(SalesDataTable[[#This Row],[Order Date]])</f>
        <v>2</v>
      </c>
      <c r="F180" s="15"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5">
      <c r="A181" s="2">
        <v>5083</v>
      </c>
      <c r="B181" s="3">
        <v>46060</v>
      </c>
      <c r="C181" s="12">
        <f>YEAR(SalesDataTable[[#This Row],[Order Date]])</f>
        <v>2026</v>
      </c>
      <c r="D181" s="15" t="str">
        <f>"Q" &amp; ROUNDUP(MONTH(SalesDataTable[[#This Row],[Order Date]])/3,0)</f>
        <v>Q1</v>
      </c>
      <c r="E181" s="17">
        <f>MONTH(SalesDataTable[[#This Row],[Order Date]])</f>
        <v>2</v>
      </c>
      <c r="F181" s="15"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5">
      <c r="A182" s="2">
        <v>582</v>
      </c>
      <c r="B182" s="3">
        <v>46061</v>
      </c>
      <c r="C182" s="12">
        <f>YEAR(SalesDataTable[[#This Row],[Order Date]])</f>
        <v>2026</v>
      </c>
      <c r="D182" s="15" t="str">
        <f>"Q" &amp; ROUNDUP(MONTH(SalesDataTable[[#This Row],[Order Date]])/3,0)</f>
        <v>Q1</v>
      </c>
      <c r="E182" s="17">
        <f>MONTH(SalesDataTable[[#This Row],[Order Date]])</f>
        <v>2</v>
      </c>
      <c r="F182" s="15"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5">
      <c r="A183" s="2">
        <v>902</v>
      </c>
      <c r="B183" s="3">
        <v>46061</v>
      </c>
      <c r="C183" s="12">
        <f>YEAR(SalesDataTable[[#This Row],[Order Date]])</f>
        <v>2026</v>
      </c>
      <c r="D183" s="15" t="str">
        <f>"Q" &amp; ROUNDUP(MONTH(SalesDataTable[[#This Row],[Order Date]])/3,0)</f>
        <v>Q1</v>
      </c>
      <c r="E183" s="17">
        <f>MONTH(SalesDataTable[[#This Row],[Order Date]])</f>
        <v>2</v>
      </c>
      <c r="F183" s="15"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5">
      <c r="A184" s="2">
        <v>2396</v>
      </c>
      <c r="B184" s="3">
        <v>46061</v>
      </c>
      <c r="C184" s="12">
        <f>YEAR(SalesDataTable[[#This Row],[Order Date]])</f>
        <v>2026</v>
      </c>
      <c r="D184" s="15" t="str">
        <f>"Q" &amp; ROUNDUP(MONTH(SalesDataTable[[#This Row],[Order Date]])/3,0)</f>
        <v>Q1</v>
      </c>
      <c r="E184" s="17">
        <f>MONTH(SalesDataTable[[#This Row],[Order Date]])</f>
        <v>2</v>
      </c>
      <c r="F184" s="15"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5">
      <c r="A185" s="2">
        <v>2494</v>
      </c>
      <c r="B185" s="3">
        <v>46061</v>
      </c>
      <c r="C185" s="12">
        <f>YEAR(SalesDataTable[[#This Row],[Order Date]])</f>
        <v>2026</v>
      </c>
      <c r="D185" s="15" t="str">
        <f>"Q" &amp; ROUNDUP(MONTH(SalesDataTable[[#This Row],[Order Date]])/3,0)</f>
        <v>Q1</v>
      </c>
      <c r="E185" s="17">
        <f>MONTH(SalesDataTable[[#This Row],[Order Date]])</f>
        <v>2</v>
      </c>
      <c r="F185" s="15"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5">
      <c r="A186" s="2">
        <v>2925</v>
      </c>
      <c r="B186" s="3">
        <v>46061</v>
      </c>
      <c r="C186" s="12">
        <f>YEAR(SalesDataTable[[#This Row],[Order Date]])</f>
        <v>2026</v>
      </c>
      <c r="D186" s="15" t="str">
        <f>"Q" &amp; ROUNDUP(MONTH(SalesDataTable[[#This Row],[Order Date]])/3,0)</f>
        <v>Q1</v>
      </c>
      <c r="E186" s="17">
        <f>MONTH(SalesDataTable[[#This Row],[Order Date]])</f>
        <v>2</v>
      </c>
      <c r="F186" s="15"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5">
      <c r="A187" s="2">
        <v>3614</v>
      </c>
      <c r="B187" s="3">
        <v>46061</v>
      </c>
      <c r="C187" s="12">
        <f>YEAR(SalesDataTable[[#This Row],[Order Date]])</f>
        <v>2026</v>
      </c>
      <c r="D187" s="15" t="str">
        <f>"Q" &amp; ROUNDUP(MONTH(SalesDataTable[[#This Row],[Order Date]])/3,0)</f>
        <v>Q1</v>
      </c>
      <c r="E187" s="17">
        <f>MONTH(SalesDataTable[[#This Row],[Order Date]])</f>
        <v>2</v>
      </c>
      <c r="F187" s="15"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5">
      <c r="A188" s="2">
        <v>4360</v>
      </c>
      <c r="B188" s="3">
        <v>46061</v>
      </c>
      <c r="C188" s="12">
        <f>YEAR(SalesDataTable[[#This Row],[Order Date]])</f>
        <v>2026</v>
      </c>
      <c r="D188" s="15" t="str">
        <f>"Q" &amp; ROUNDUP(MONTH(SalesDataTable[[#This Row],[Order Date]])/3,0)</f>
        <v>Q1</v>
      </c>
      <c r="E188" s="17">
        <f>MONTH(SalesDataTable[[#This Row],[Order Date]])</f>
        <v>2</v>
      </c>
      <c r="F188" s="15"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5">
      <c r="A189" s="2">
        <v>4582</v>
      </c>
      <c r="B189" s="3">
        <v>46061</v>
      </c>
      <c r="C189" s="12">
        <f>YEAR(SalesDataTable[[#This Row],[Order Date]])</f>
        <v>2026</v>
      </c>
      <c r="D189" s="15" t="str">
        <f>"Q" &amp; ROUNDUP(MONTH(SalesDataTable[[#This Row],[Order Date]])/3,0)</f>
        <v>Q1</v>
      </c>
      <c r="E189" s="17">
        <f>MONTH(SalesDataTable[[#This Row],[Order Date]])</f>
        <v>2</v>
      </c>
      <c r="F189" s="15"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5">
      <c r="A190" s="2">
        <v>4381</v>
      </c>
      <c r="B190" s="3">
        <v>46062</v>
      </c>
      <c r="C190" s="12">
        <f>YEAR(SalesDataTable[[#This Row],[Order Date]])</f>
        <v>2026</v>
      </c>
      <c r="D190" s="15" t="str">
        <f>"Q" &amp; ROUNDUP(MONTH(SalesDataTable[[#This Row],[Order Date]])/3,0)</f>
        <v>Q1</v>
      </c>
      <c r="E190" s="17">
        <f>MONTH(SalesDataTable[[#This Row],[Order Date]])</f>
        <v>2</v>
      </c>
      <c r="F190" s="15"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5">
      <c r="A191" s="2">
        <v>4964</v>
      </c>
      <c r="B191" s="3">
        <v>46062</v>
      </c>
      <c r="C191" s="12">
        <f>YEAR(SalesDataTable[[#This Row],[Order Date]])</f>
        <v>2026</v>
      </c>
      <c r="D191" s="15" t="str">
        <f>"Q" &amp; ROUNDUP(MONTH(SalesDataTable[[#This Row],[Order Date]])/3,0)</f>
        <v>Q1</v>
      </c>
      <c r="E191" s="17">
        <f>MONTH(SalesDataTable[[#This Row],[Order Date]])</f>
        <v>2</v>
      </c>
      <c r="F191" s="15"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5">
      <c r="A192" s="2">
        <v>255</v>
      </c>
      <c r="B192" s="3">
        <v>46063</v>
      </c>
      <c r="C192" s="12">
        <f>YEAR(SalesDataTable[[#This Row],[Order Date]])</f>
        <v>2026</v>
      </c>
      <c r="D192" s="15" t="str">
        <f>"Q" &amp; ROUNDUP(MONTH(SalesDataTable[[#This Row],[Order Date]])/3,0)</f>
        <v>Q1</v>
      </c>
      <c r="E192" s="17">
        <f>MONTH(SalesDataTable[[#This Row],[Order Date]])</f>
        <v>2</v>
      </c>
      <c r="F192" s="15"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5">
      <c r="A193" s="2">
        <v>2178</v>
      </c>
      <c r="B193" s="3">
        <v>46063</v>
      </c>
      <c r="C193" s="12">
        <f>YEAR(SalesDataTable[[#This Row],[Order Date]])</f>
        <v>2026</v>
      </c>
      <c r="D193" s="15" t="str">
        <f>"Q" &amp; ROUNDUP(MONTH(SalesDataTable[[#This Row],[Order Date]])/3,0)</f>
        <v>Q1</v>
      </c>
      <c r="E193" s="17">
        <f>MONTH(SalesDataTable[[#This Row],[Order Date]])</f>
        <v>2</v>
      </c>
      <c r="F193" s="15"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5">
      <c r="A194" s="2">
        <v>3416</v>
      </c>
      <c r="B194" s="3">
        <v>46063</v>
      </c>
      <c r="C194" s="12">
        <f>YEAR(SalesDataTable[[#This Row],[Order Date]])</f>
        <v>2026</v>
      </c>
      <c r="D194" s="15" t="str">
        <f>"Q" &amp; ROUNDUP(MONTH(SalesDataTable[[#This Row],[Order Date]])/3,0)</f>
        <v>Q1</v>
      </c>
      <c r="E194" s="17">
        <f>MONTH(SalesDataTable[[#This Row],[Order Date]])</f>
        <v>2</v>
      </c>
      <c r="F194" s="15"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5">
      <c r="A195" s="2">
        <v>3854</v>
      </c>
      <c r="B195" s="3">
        <v>46063</v>
      </c>
      <c r="C195" s="12">
        <f>YEAR(SalesDataTable[[#This Row],[Order Date]])</f>
        <v>2026</v>
      </c>
      <c r="D195" s="15" t="str">
        <f>"Q" &amp; ROUNDUP(MONTH(SalesDataTable[[#This Row],[Order Date]])/3,0)</f>
        <v>Q1</v>
      </c>
      <c r="E195" s="17">
        <f>MONTH(SalesDataTable[[#This Row],[Order Date]])</f>
        <v>2</v>
      </c>
      <c r="F195" s="15"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5">
      <c r="A196" s="2">
        <v>3952</v>
      </c>
      <c r="B196" s="3">
        <v>46063</v>
      </c>
      <c r="C196" s="12">
        <f>YEAR(SalesDataTable[[#This Row],[Order Date]])</f>
        <v>2026</v>
      </c>
      <c r="D196" s="15" t="str">
        <f>"Q" &amp; ROUNDUP(MONTH(SalesDataTable[[#This Row],[Order Date]])/3,0)</f>
        <v>Q1</v>
      </c>
      <c r="E196" s="17">
        <f>MONTH(SalesDataTable[[#This Row],[Order Date]])</f>
        <v>2</v>
      </c>
      <c r="F196" s="15"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5">
      <c r="A197" s="2">
        <v>4076</v>
      </c>
      <c r="B197" s="3">
        <v>46063</v>
      </c>
      <c r="C197" s="12">
        <f>YEAR(SalesDataTable[[#This Row],[Order Date]])</f>
        <v>2026</v>
      </c>
      <c r="D197" s="15" t="str">
        <f>"Q" &amp; ROUNDUP(MONTH(SalesDataTable[[#This Row],[Order Date]])/3,0)</f>
        <v>Q1</v>
      </c>
      <c r="E197" s="17">
        <f>MONTH(SalesDataTable[[#This Row],[Order Date]])</f>
        <v>2</v>
      </c>
      <c r="F197" s="15"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5">
      <c r="A198" s="2">
        <v>4156</v>
      </c>
      <c r="B198" s="3">
        <v>46063</v>
      </c>
      <c r="C198" s="12">
        <f>YEAR(SalesDataTable[[#This Row],[Order Date]])</f>
        <v>2026</v>
      </c>
      <c r="D198" s="15" t="str">
        <f>"Q" &amp; ROUNDUP(MONTH(SalesDataTable[[#This Row],[Order Date]])/3,0)</f>
        <v>Q1</v>
      </c>
      <c r="E198" s="17">
        <f>MONTH(SalesDataTable[[#This Row],[Order Date]])</f>
        <v>2</v>
      </c>
      <c r="F198" s="15"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5">
      <c r="A199" s="2">
        <v>4260</v>
      </c>
      <c r="B199" s="3">
        <v>46063</v>
      </c>
      <c r="C199" s="12">
        <f>YEAR(SalesDataTable[[#This Row],[Order Date]])</f>
        <v>2026</v>
      </c>
      <c r="D199" s="15" t="str">
        <f>"Q" &amp; ROUNDUP(MONTH(SalesDataTable[[#This Row],[Order Date]])/3,0)</f>
        <v>Q1</v>
      </c>
      <c r="E199" s="17">
        <f>MONTH(SalesDataTable[[#This Row],[Order Date]])</f>
        <v>2</v>
      </c>
      <c r="F199" s="15"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5">
      <c r="A200" s="2">
        <v>4294</v>
      </c>
      <c r="B200" s="3">
        <v>46063</v>
      </c>
      <c r="C200" s="12">
        <f>YEAR(SalesDataTable[[#This Row],[Order Date]])</f>
        <v>2026</v>
      </c>
      <c r="D200" s="15" t="str">
        <f>"Q" &amp; ROUNDUP(MONTH(SalesDataTable[[#This Row],[Order Date]])/3,0)</f>
        <v>Q1</v>
      </c>
      <c r="E200" s="17">
        <f>MONTH(SalesDataTable[[#This Row],[Order Date]])</f>
        <v>2</v>
      </c>
      <c r="F200" s="15"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5">
      <c r="A201" s="2">
        <v>1019</v>
      </c>
      <c r="B201" s="3">
        <v>46064</v>
      </c>
      <c r="C201" s="12">
        <f>YEAR(SalesDataTable[[#This Row],[Order Date]])</f>
        <v>2026</v>
      </c>
      <c r="D201" s="15" t="str">
        <f>"Q" &amp; ROUNDUP(MONTH(SalesDataTable[[#This Row],[Order Date]])/3,0)</f>
        <v>Q1</v>
      </c>
      <c r="E201" s="17">
        <f>MONTH(SalesDataTable[[#This Row],[Order Date]])</f>
        <v>2</v>
      </c>
      <c r="F201" s="15"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5">
      <c r="A202" s="2">
        <v>1471</v>
      </c>
      <c r="B202" s="3">
        <v>46064</v>
      </c>
      <c r="C202" s="12">
        <f>YEAR(SalesDataTable[[#This Row],[Order Date]])</f>
        <v>2026</v>
      </c>
      <c r="D202" s="15" t="str">
        <f>"Q" &amp; ROUNDUP(MONTH(SalesDataTable[[#This Row],[Order Date]])/3,0)</f>
        <v>Q1</v>
      </c>
      <c r="E202" s="17">
        <f>MONTH(SalesDataTable[[#This Row],[Order Date]])</f>
        <v>2</v>
      </c>
      <c r="F202" s="15"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5">
      <c r="A203" s="2">
        <v>2520</v>
      </c>
      <c r="B203" s="3">
        <v>46064</v>
      </c>
      <c r="C203" s="12">
        <f>YEAR(SalesDataTable[[#This Row],[Order Date]])</f>
        <v>2026</v>
      </c>
      <c r="D203" s="15" t="str">
        <f>"Q" &amp; ROUNDUP(MONTH(SalesDataTable[[#This Row],[Order Date]])/3,0)</f>
        <v>Q1</v>
      </c>
      <c r="E203" s="17">
        <f>MONTH(SalesDataTable[[#This Row],[Order Date]])</f>
        <v>2</v>
      </c>
      <c r="F203" s="15"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5">
      <c r="A204" s="2">
        <v>4649</v>
      </c>
      <c r="B204" s="3">
        <v>46064</v>
      </c>
      <c r="C204" s="12">
        <f>YEAR(SalesDataTable[[#This Row],[Order Date]])</f>
        <v>2026</v>
      </c>
      <c r="D204" s="15" t="str">
        <f>"Q" &amp; ROUNDUP(MONTH(SalesDataTable[[#This Row],[Order Date]])/3,0)</f>
        <v>Q1</v>
      </c>
      <c r="E204" s="17">
        <f>MONTH(SalesDataTable[[#This Row],[Order Date]])</f>
        <v>2</v>
      </c>
      <c r="F204" s="15"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5">
      <c r="A205" s="2">
        <v>4545</v>
      </c>
      <c r="B205" s="3">
        <v>46065</v>
      </c>
      <c r="C205" s="12">
        <f>YEAR(SalesDataTable[[#This Row],[Order Date]])</f>
        <v>2026</v>
      </c>
      <c r="D205" s="15" t="str">
        <f>"Q" &amp; ROUNDUP(MONTH(SalesDataTable[[#This Row],[Order Date]])/3,0)</f>
        <v>Q1</v>
      </c>
      <c r="E205" s="17">
        <f>MONTH(SalesDataTable[[#This Row],[Order Date]])</f>
        <v>2</v>
      </c>
      <c r="F205" s="15"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5">
      <c r="A206" s="2">
        <v>285</v>
      </c>
      <c r="B206" s="3">
        <v>46066</v>
      </c>
      <c r="C206" s="12">
        <f>YEAR(SalesDataTable[[#This Row],[Order Date]])</f>
        <v>2026</v>
      </c>
      <c r="D206" s="15" t="str">
        <f>"Q" &amp; ROUNDUP(MONTH(SalesDataTable[[#This Row],[Order Date]])/3,0)</f>
        <v>Q1</v>
      </c>
      <c r="E206" s="17">
        <f>MONTH(SalesDataTable[[#This Row],[Order Date]])</f>
        <v>2</v>
      </c>
      <c r="F206" s="15"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5">
      <c r="A207" s="2">
        <v>1499</v>
      </c>
      <c r="B207" s="3">
        <v>46066</v>
      </c>
      <c r="C207" s="12">
        <f>YEAR(SalesDataTable[[#This Row],[Order Date]])</f>
        <v>2026</v>
      </c>
      <c r="D207" s="15" t="str">
        <f>"Q" &amp; ROUNDUP(MONTH(SalesDataTable[[#This Row],[Order Date]])/3,0)</f>
        <v>Q1</v>
      </c>
      <c r="E207" s="17">
        <f>MONTH(SalesDataTable[[#This Row],[Order Date]])</f>
        <v>2</v>
      </c>
      <c r="F207" s="15"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5">
      <c r="A208" s="2">
        <v>2615</v>
      </c>
      <c r="B208" s="3">
        <v>46066</v>
      </c>
      <c r="C208" s="12">
        <f>YEAR(SalesDataTable[[#This Row],[Order Date]])</f>
        <v>2026</v>
      </c>
      <c r="D208" s="15" t="str">
        <f>"Q" &amp; ROUNDUP(MONTH(SalesDataTable[[#This Row],[Order Date]])/3,0)</f>
        <v>Q1</v>
      </c>
      <c r="E208" s="17">
        <f>MONTH(SalesDataTable[[#This Row],[Order Date]])</f>
        <v>2</v>
      </c>
      <c r="F208" s="15"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5">
      <c r="A209" s="2">
        <v>479</v>
      </c>
      <c r="B209" s="3">
        <v>46067</v>
      </c>
      <c r="C209" s="12">
        <f>YEAR(SalesDataTable[[#This Row],[Order Date]])</f>
        <v>2026</v>
      </c>
      <c r="D209" s="15" t="str">
        <f>"Q" &amp; ROUNDUP(MONTH(SalesDataTable[[#This Row],[Order Date]])/3,0)</f>
        <v>Q1</v>
      </c>
      <c r="E209" s="17">
        <f>MONTH(SalesDataTable[[#This Row],[Order Date]])</f>
        <v>2</v>
      </c>
      <c r="F209" s="15"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5">
      <c r="A210" s="2">
        <v>4069</v>
      </c>
      <c r="B210" s="3">
        <v>46067</v>
      </c>
      <c r="C210" s="12">
        <f>YEAR(SalesDataTable[[#This Row],[Order Date]])</f>
        <v>2026</v>
      </c>
      <c r="D210" s="15" t="str">
        <f>"Q" &amp; ROUNDUP(MONTH(SalesDataTable[[#This Row],[Order Date]])/3,0)</f>
        <v>Q1</v>
      </c>
      <c r="E210" s="17">
        <f>MONTH(SalesDataTable[[#This Row],[Order Date]])</f>
        <v>2</v>
      </c>
      <c r="F210" s="15"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5">
      <c r="A211" s="2">
        <v>4588</v>
      </c>
      <c r="B211" s="3">
        <v>46067</v>
      </c>
      <c r="C211" s="12">
        <f>YEAR(SalesDataTable[[#This Row],[Order Date]])</f>
        <v>2026</v>
      </c>
      <c r="D211" s="15" t="str">
        <f>"Q" &amp; ROUNDUP(MONTH(SalesDataTable[[#This Row],[Order Date]])/3,0)</f>
        <v>Q1</v>
      </c>
      <c r="E211" s="17">
        <f>MONTH(SalesDataTable[[#This Row],[Order Date]])</f>
        <v>2</v>
      </c>
      <c r="F211" s="15"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5">
      <c r="A212" s="2">
        <v>14</v>
      </c>
      <c r="B212" s="3">
        <v>46068</v>
      </c>
      <c r="C212" s="12">
        <f>YEAR(SalesDataTable[[#This Row],[Order Date]])</f>
        <v>2026</v>
      </c>
      <c r="D212" s="15" t="str">
        <f>"Q" &amp; ROUNDUP(MONTH(SalesDataTable[[#This Row],[Order Date]])/3,0)</f>
        <v>Q1</v>
      </c>
      <c r="E212" s="17">
        <f>MONTH(SalesDataTable[[#This Row],[Order Date]])</f>
        <v>2</v>
      </c>
      <c r="F212" s="15"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5">
      <c r="A213" s="2">
        <v>303</v>
      </c>
      <c r="B213" s="3">
        <v>46068</v>
      </c>
      <c r="C213" s="12">
        <f>YEAR(SalesDataTable[[#This Row],[Order Date]])</f>
        <v>2026</v>
      </c>
      <c r="D213" s="15" t="str">
        <f>"Q" &amp; ROUNDUP(MONTH(SalesDataTable[[#This Row],[Order Date]])/3,0)</f>
        <v>Q1</v>
      </c>
      <c r="E213" s="17">
        <f>MONTH(SalesDataTable[[#This Row],[Order Date]])</f>
        <v>2</v>
      </c>
      <c r="F213" s="15"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5">
      <c r="A214" s="2">
        <v>1197</v>
      </c>
      <c r="B214" s="3">
        <v>46069</v>
      </c>
      <c r="C214" s="12">
        <f>YEAR(SalesDataTable[[#This Row],[Order Date]])</f>
        <v>2026</v>
      </c>
      <c r="D214" s="15" t="str">
        <f>"Q" &amp; ROUNDUP(MONTH(SalesDataTable[[#This Row],[Order Date]])/3,0)</f>
        <v>Q1</v>
      </c>
      <c r="E214" s="17">
        <f>MONTH(SalesDataTable[[#This Row],[Order Date]])</f>
        <v>2</v>
      </c>
      <c r="F214" s="15"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5">
      <c r="A215" s="2">
        <v>2714</v>
      </c>
      <c r="B215" s="3">
        <v>46069</v>
      </c>
      <c r="C215" s="12">
        <f>YEAR(SalesDataTable[[#This Row],[Order Date]])</f>
        <v>2026</v>
      </c>
      <c r="D215" s="15" t="str">
        <f>"Q" &amp; ROUNDUP(MONTH(SalesDataTable[[#This Row],[Order Date]])/3,0)</f>
        <v>Q1</v>
      </c>
      <c r="E215" s="17">
        <f>MONTH(SalesDataTable[[#This Row],[Order Date]])</f>
        <v>2</v>
      </c>
      <c r="F215" s="15"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5">
      <c r="A216" s="2">
        <v>2753</v>
      </c>
      <c r="B216" s="3">
        <v>46069</v>
      </c>
      <c r="C216" s="12">
        <f>YEAR(SalesDataTable[[#This Row],[Order Date]])</f>
        <v>2026</v>
      </c>
      <c r="D216" s="15" t="str">
        <f>"Q" &amp; ROUNDUP(MONTH(SalesDataTable[[#This Row],[Order Date]])/3,0)</f>
        <v>Q1</v>
      </c>
      <c r="E216" s="17">
        <f>MONTH(SalesDataTable[[#This Row],[Order Date]])</f>
        <v>2</v>
      </c>
      <c r="F216" s="15"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5">
      <c r="A217" s="2">
        <v>3901</v>
      </c>
      <c r="B217" s="3">
        <v>46069</v>
      </c>
      <c r="C217" s="12">
        <f>YEAR(SalesDataTable[[#This Row],[Order Date]])</f>
        <v>2026</v>
      </c>
      <c r="D217" s="15" t="str">
        <f>"Q" &amp; ROUNDUP(MONTH(SalesDataTable[[#This Row],[Order Date]])/3,0)</f>
        <v>Q1</v>
      </c>
      <c r="E217" s="17">
        <f>MONTH(SalesDataTable[[#This Row],[Order Date]])</f>
        <v>2</v>
      </c>
      <c r="F217" s="15"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5">
      <c r="A218" s="2">
        <v>594</v>
      </c>
      <c r="B218" s="3">
        <v>46070</v>
      </c>
      <c r="C218" s="12">
        <f>YEAR(SalesDataTable[[#This Row],[Order Date]])</f>
        <v>2026</v>
      </c>
      <c r="D218" s="15" t="str">
        <f>"Q" &amp; ROUNDUP(MONTH(SalesDataTable[[#This Row],[Order Date]])/3,0)</f>
        <v>Q1</v>
      </c>
      <c r="E218" s="17">
        <f>MONTH(SalesDataTable[[#This Row],[Order Date]])</f>
        <v>2</v>
      </c>
      <c r="F218" s="15"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5">
      <c r="A219" s="2">
        <v>624</v>
      </c>
      <c r="B219" s="3">
        <v>46070</v>
      </c>
      <c r="C219" s="12">
        <f>YEAR(SalesDataTable[[#This Row],[Order Date]])</f>
        <v>2026</v>
      </c>
      <c r="D219" s="15" t="str">
        <f>"Q" &amp; ROUNDUP(MONTH(SalesDataTable[[#This Row],[Order Date]])/3,0)</f>
        <v>Q1</v>
      </c>
      <c r="E219" s="17">
        <f>MONTH(SalesDataTable[[#This Row],[Order Date]])</f>
        <v>2</v>
      </c>
      <c r="F219" s="15"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5">
      <c r="A220" s="2">
        <v>1013</v>
      </c>
      <c r="B220" s="3">
        <v>46070</v>
      </c>
      <c r="C220" s="12">
        <f>YEAR(SalesDataTable[[#This Row],[Order Date]])</f>
        <v>2026</v>
      </c>
      <c r="D220" s="15" t="str">
        <f>"Q" &amp; ROUNDUP(MONTH(SalesDataTable[[#This Row],[Order Date]])/3,0)</f>
        <v>Q1</v>
      </c>
      <c r="E220" s="17">
        <f>MONTH(SalesDataTable[[#This Row],[Order Date]])</f>
        <v>2</v>
      </c>
      <c r="F220" s="15"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5">
      <c r="A221" s="2">
        <v>1100</v>
      </c>
      <c r="B221" s="3">
        <v>46070</v>
      </c>
      <c r="C221" s="12">
        <f>YEAR(SalesDataTable[[#This Row],[Order Date]])</f>
        <v>2026</v>
      </c>
      <c r="D221" s="15" t="str">
        <f>"Q" &amp; ROUNDUP(MONTH(SalesDataTable[[#This Row],[Order Date]])/3,0)</f>
        <v>Q1</v>
      </c>
      <c r="E221" s="17">
        <f>MONTH(SalesDataTable[[#This Row],[Order Date]])</f>
        <v>2</v>
      </c>
      <c r="F221" s="15"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5">
      <c r="A222" s="2">
        <v>2353</v>
      </c>
      <c r="B222" s="3">
        <v>46070</v>
      </c>
      <c r="C222" s="12">
        <f>YEAR(SalesDataTable[[#This Row],[Order Date]])</f>
        <v>2026</v>
      </c>
      <c r="D222" s="15" t="str">
        <f>"Q" &amp; ROUNDUP(MONTH(SalesDataTable[[#This Row],[Order Date]])/3,0)</f>
        <v>Q1</v>
      </c>
      <c r="E222" s="17">
        <f>MONTH(SalesDataTable[[#This Row],[Order Date]])</f>
        <v>2</v>
      </c>
      <c r="F222" s="15"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5">
      <c r="A223" s="2">
        <v>3020</v>
      </c>
      <c r="B223" s="3">
        <v>46070</v>
      </c>
      <c r="C223" s="12">
        <f>YEAR(SalesDataTable[[#This Row],[Order Date]])</f>
        <v>2026</v>
      </c>
      <c r="D223" s="15" t="str">
        <f>"Q" &amp; ROUNDUP(MONTH(SalesDataTable[[#This Row],[Order Date]])/3,0)</f>
        <v>Q1</v>
      </c>
      <c r="E223" s="17">
        <f>MONTH(SalesDataTable[[#This Row],[Order Date]])</f>
        <v>2</v>
      </c>
      <c r="F223" s="15"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5">
      <c r="A224" s="2">
        <v>3227</v>
      </c>
      <c r="B224" s="3">
        <v>46070</v>
      </c>
      <c r="C224" s="12">
        <f>YEAR(SalesDataTable[[#This Row],[Order Date]])</f>
        <v>2026</v>
      </c>
      <c r="D224" s="15" t="str">
        <f>"Q" &amp; ROUNDUP(MONTH(SalesDataTable[[#This Row],[Order Date]])/3,0)</f>
        <v>Q1</v>
      </c>
      <c r="E224" s="17">
        <f>MONTH(SalesDataTable[[#This Row],[Order Date]])</f>
        <v>2</v>
      </c>
      <c r="F224" s="15"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5">
      <c r="A225" s="2">
        <v>3530</v>
      </c>
      <c r="B225" s="3">
        <v>46070</v>
      </c>
      <c r="C225" s="12">
        <f>YEAR(SalesDataTable[[#This Row],[Order Date]])</f>
        <v>2026</v>
      </c>
      <c r="D225" s="15" t="str">
        <f>"Q" &amp; ROUNDUP(MONTH(SalesDataTable[[#This Row],[Order Date]])/3,0)</f>
        <v>Q1</v>
      </c>
      <c r="E225" s="17">
        <f>MONTH(SalesDataTable[[#This Row],[Order Date]])</f>
        <v>2</v>
      </c>
      <c r="F225" s="15"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5">
      <c r="A226" s="2">
        <v>6</v>
      </c>
      <c r="B226" s="3">
        <v>46071</v>
      </c>
      <c r="C226" s="12">
        <f>YEAR(SalesDataTable[[#This Row],[Order Date]])</f>
        <v>2026</v>
      </c>
      <c r="D226" s="15" t="str">
        <f>"Q" &amp; ROUNDUP(MONTH(SalesDataTable[[#This Row],[Order Date]])/3,0)</f>
        <v>Q1</v>
      </c>
      <c r="E226" s="17">
        <f>MONTH(SalesDataTable[[#This Row],[Order Date]])</f>
        <v>2</v>
      </c>
      <c r="F226" s="15"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5">
      <c r="A227" s="2">
        <v>2038</v>
      </c>
      <c r="B227" s="3">
        <v>46071</v>
      </c>
      <c r="C227" s="12">
        <f>YEAR(SalesDataTable[[#This Row],[Order Date]])</f>
        <v>2026</v>
      </c>
      <c r="D227" s="15" t="str">
        <f>"Q" &amp; ROUNDUP(MONTH(SalesDataTable[[#This Row],[Order Date]])/3,0)</f>
        <v>Q1</v>
      </c>
      <c r="E227" s="17">
        <f>MONTH(SalesDataTable[[#This Row],[Order Date]])</f>
        <v>2</v>
      </c>
      <c r="F227" s="15"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5">
      <c r="A228" s="2">
        <v>4104</v>
      </c>
      <c r="B228" s="3">
        <v>46071</v>
      </c>
      <c r="C228" s="12">
        <f>YEAR(SalesDataTable[[#This Row],[Order Date]])</f>
        <v>2026</v>
      </c>
      <c r="D228" s="15" t="str">
        <f>"Q" &amp; ROUNDUP(MONTH(SalesDataTable[[#This Row],[Order Date]])/3,0)</f>
        <v>Q1</v>
      </c>
      <c r="E228" s="17">
        <f>MONTH(SalesDataTable[[#This Row],[Order Date]])</f>
        <v>2</v>
      </c>
      <c r="F228" s="15"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5">
      <c r="A229" s="2">
        <v>1072</v>
      </c>
      <c r="B229" s="3">
        <v>46072</v>
      </c>
      <c r="C229" s="12">
        <f>YEAR(SalesDataTable[[#This Row],[Order Date]])</f>
        <v>2026</v>
      </c>
      <c r="D229" s="15" t="str">
        <f>"Q" &amp; ROUNDUP(MONTH(SalesDataTable[[#This Row],[Order Date]])/3,0)</f>
        <v>Q1</v>
      </c>
      <c r="E229" s="17">
        <f>MONTH(SalesDataTable[[#This Row],[Order Date]])</f>
        <v>2</v>
      </c>
      <c r="F229" s="15"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5">
      <c r="A230" s="2">
        <v>2435</v>
      </c>
      <c r="B230" s="3">
        <v>46072</v>
      </c>
      <c r="C230" s="12">
        <f>YEAR(SalesDataTable[[#This Row],[Order Date]])</f>
        <v>2026</v>
      </c>
      <c r="D230" s="15" t="str">
        <f>"Q" &amp; ROUNDUP(MONTH(SalesDataTable[[#This Row],[Order Date]])/3,0)</f>
        <v>Q1</v>
      </c>
      <c r="E230" s="17">
        <f>MONTH(SalesDataTable[[#This Row],[Order Date]])</f>
        <v>2</v>
      </c>
      <c r="F230" s="15"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5">
      <c r="A231" s="2">
        <v>4476</v>
      </c>
      <c r="B231" s="3">
        <v>46072</v>
      </c>
      <c r="C231" s="12">
        <f>YEAR(SalesDataTable[[#This Row],[Order Date]])</f>
        <v>2026</v>
      </c>
      <c r="D231" s="15" t="str">
        <f>"Q" &amp; ROUNDUP(MONTH(SalesDataTable[[#This Row],[Order Date]])/3,0)</f>
        <v>Q1</v>
      </c>
      <c r="E231" s="17">
        <f>MONTH(SalesDataTable[[#This Row],[Order Date]])</f>
        <v>2</v>
      </c>
      <c r="F231" s="15"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5">
      <c r="A232" s="2">
        <v>174</v>
      </c>
      <c r="B232" s="3">
        <v>46073</v>
      </c>
      <c r="C232" s="12">
        <f>YEAR(SalesDataTable[[#This Row],[Order Date]])</f>
        <v>2026</v>
      </c>
      <c r="D232" s="15" t="str">
        <f>"Q" &amp; ROUNDUP(MONTH(SalesDataTable[[#This Row],[Order Date]])/3,0)</f>
        <v>Q1</v>
      </c>
      <c r="E232" s="17">
        <f>MONTH(SalesDataTable[[#This Row],[Order Date]])</f>
        <v>2</v>
      </c>
      <c r="F232" s="15"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5">
      <c r="A233" s="2">
        <v>304</v>
      </c>
      <c r="B233" s="3">
        <v>46073</v>
      </c>
      <c r="C233" s="12">
        <f>YEAR(SalesDataTable[[#This Row],[Order Date]])</f>
        <v>2026</v>
      </c>
      <c r="D233" s="15" t="str">
        <f>"Q" &amp; ROUNDUP(MONTH(SalesDataTable[[#This Row],[Order Date]])/3,0)</f>
        <v>Q1</v>
      </c>
      <c r="E233" s="17">
        <f>MONTH(SalesDataTable[[#This Row],[Order Date]])</f>
        <v>2</v>
      </c>
      <c r="F233" s="15"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5">
      <c r="A234" s="2">
        <v>404</v>
      </c>
      <c r="B234" s="3">
        <v>46073</v>
      </c>
      <c r="C234" s="12">
        <f>YEAR(SalesDataTable[[#This Row],[Order Date]])</f>
        <v>2026</v>
      </c>
      <c r="D234" s="15" t="str">
        <f>"Q" &amp; ROUNDUP(MONTH(SalesDataTable[[#This Row],[Order Date]])/3,0)</f>
        <v>Q1</v>
      </c>
      <c r="E234" s="17">
        <f>MONTH(SalesDataTable[[#This Row],[Order Date]])</f>
        <v>2</v>
      </c>
      <c r="F234" s="15"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5">
      <c r="A235" s="2">
        <v>675</v>
      </c>
      <c r="B235" s="3">
        <v>46073</v>
      </c>
      <c r="C235" s="12">
        <f>YEAR(SalesDataTable[[#This Row],[Order Date]])</f>
        <v>2026</v>
      </c>
      <c r="D235" s="15" t="str">
        <f>"Q" &amp; ROUNDUP(MONTH(SalesDataTable[[#This Row],[Order Date]])/3,0)</f>
        <v>Q1</v>
      </c>
      <c r="E235" s="17">
        <f>MONTH(SalesDataTable[[#This Row],[Order Date]])</f>
        <v>2</v>
      </c>
      <c r="F235" s="15"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5">
      <c r="A236" s="2">
        <v>940</v>
      </c>
      <c r="B236" s="3">
        <v>46073</v>
      </c>
      <c r="C236" s="12">
        <f>YEAR(SalesDataTable[[#This Row],[Order Date]])</f>
        <v>2026</v>
      </c>
      <c r="D236" s="15" t="str">
        <f>"Q" &amp; ROUNDUP(MONTH(SalesDataTable[[#This Row],[Order Date]])/3,0)</f>
        <v>Q1</v>
      </c>
      <c r="E236" s="17">
        <f>MONTH(SalesDataTable[[#This Row],[Order Date]])</f>
        <v>2</v>
      </c>
      <c r="F236" s="15"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5">
      <c r="A237" s="2">
        <v>2375</v>
      </c>
      <c r="B237" s="3">
        <v>46073</v>
      </c>
      <c r="C237" s="12">
        <f>YEAR(SalesDataTable[[#This Row],[Order Date]])</f>
        <v>2026</v>
      </c>
      <c r="D237" s="15" t="str">
        <f>"Q" &amp; ROUNDUP(MONTH(SalesDataTable[[#This Row],[Order Date]])/3,0)</f>
        <v>Q1</v>
      </c>
      <c r="E237" s="17">
        <f>MONTH(SalesDataTable[[#This Row],[Order Date]])</f>
        <v>2</v>
      </c>
      <c r="F237" s="15"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5">
      <c r="A238" s="2">
        <v>4184</v>
      </c>
      <c r="B238" s="3">
        <v>46073</v>
      </c>
      <c r="C238" s="12">
        <f>YEAR(SalesDataTable[[#This Row],[Order Date]])</f>
        <v>2026</v>
      </c>
      <c r="D238" s="15" t="str">
        <f>"Q" &amp; ROUNDUP(MONTH(SalesDataTable[[#This Row],[Order Date]])/3,0)</f>
        <v>Q1</v>
      </c>
      <c r="E238" s="17">
        <f>MONTH(SalesDataTable[[#This Row],[Order Date]])</f>
        <v>2</v>
      </c>
      <c r="F238" s="15"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5">
      <c r="A239" s="2">
        <v>4390</v>
      </c>
      <c r="B239" s="3">
        <v>46073</v>
      </c>
      <c r="C239" s="12">
        <f>YEAR(SalesDataTable[[#This Row],[Order Date]])</f>
        <v>2026</v>
      </c>
      <c r="D239" s="15" t="str">
        <f>"Q" &amp; ROUNDUP(MONTH(SalesDataTable[[#This Row],[Order Date]])/3,0)</f>
        <v>Q1</v>
      </c>
      <c r="E239" s="17">
        <f>MONTH(SalesDataTable[[#This Row],[Order Date]])</f>
        <v>2</v>
      </c>
      <c r="F239" s="15"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5">
      <c r="A240" s="2">
        <v>1475</v>
      </c>
      <c r="B240" s="3">
        <v>46074</v>
      </c>
      <c r="C240" s="12">
        <f>YEAR(SalesDataTable[[#This Row],[Order Date]])</f>
        <v>2026</v>
      </c>
      <c r="D240" s="15" t="str">
        <f>"Q" &amp; ROUNDUP(MONTH(SalesDataTable[[#This Row],[Order Date]])/3,0)</f>
        <v>Q1</v>
      </c>
      <c r="E240" s="17">
        <f>MONTH(SalesDataTable[[#This Row],[Order Date]])</f>
        <v>2</v>
      </c>
      <c r="F240" s="15"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5">
      <c r="A241" s="2">
        <v>3504</v>
      </c>
      <c r="B241" s="3">
        <v>46074</v>
      </c>
      <c r="C241" s="12">
        <f>YEAR(SalesDataTable[[#This Row],[Order Date]])</f>
        <v>2026</v>
      </c>
      <c r="D241" s="15" t="str">
        <f>"Q" &amp; ROUNDUP(MONTH(SalesDataTable[[#This Row],[Order Date]])/3,0)</f>
        <v>Q1</v>
      </c>
      <c r="E241" s="17">
        <f>MONTH(SalesDataTable[[#This Row],[Order Date]])</f>
        <v>2</v>
      </c>
      <c r="F241" s="15"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5">
      <c r="A242" s="2">
        <v>1649</v>
      </c>
      <c r="B242" s="3">
        <v>46075</v>
      </c>
      <c r="C242" s="12">
        <f>YEAR(SalesDataTable[[#This Row],[Order Date]])</f>
        <v>2026</v>
      </c>
      <c r="D242" s="15" t="str">
        <f>"Q" &amp; ROUNDUP(MONTH(SalesDataTable[[#This Row],[Order Date]])/3,0)</f>
        <v>Q1</v>
      </c>
      <c r="E242" s="17">
        <f>MONTH(SalesDataTable[[#This Row],[Order Date]])</f>
        <v>2</v>
      </c>
      <c r="F242" s="15"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5">
      <c r="A243" s="2">
        <v>2170</v>
      </c>
      <c r="B243" s="3">
        <v>46075</v>
      </c>
      <c r="C243" s="12">
        <f>YEAR(SalesDataTable[[#This Row],[Order Date]])</f>
        <v>2026</v>
      </c>
      <c r="D243" s="15" t="str">
        <f>"Q" &amp; ROUNDUP(MONTH(SalesDataTable[[#This Row],[Order Date]])/3,0)</f>
        <v>Q1</v>
      </c>
      <c r="E243" s="17">
        <f>MONTH(SalesDataTable[[#This Row],[Order Date]])</f>
        <v>2</v>
      </c>
      <c r="F243" s="15"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5">
      <c r="A244" s="2">
        <v>3402</v>
      </c>
      <c r="B244" s="3">
        <v>46075</v>
      </c>
      <c r="C244" s="12">
        <f>YEAR(SalesDataTable[[#This Row],[Order Date]])</f>
        <v>2026</v>
      </c>
      <c r="D244" s="15" t="str">
        <f>"Q" &amp; ROUNDUP(MONTH(SalesDataTable[[#This Row],[Order Date]])/3,0)</f>
        <v>Q1</v>
      </c>
      <c r="E244" s="17">
        <f>MONTH(SalesDataTable[[#This Row],[Order Date]])</f>
        <v>2</v>
      </c>
      <c r="F244" s="15"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5">
      <c r="A245" s="2">
        <v>3773</v>
      </c>
      <c r="B245" s="3">
        <v>46075</v>
      </c>
      <c r="C245" s="12">
        <f>YEAR(SalesDataTable[[#This Row],[Order Date]])</f>
        <v>2026</v>
      </c>
      <c r="D245" s="15" t="str">
        <f>"Q" &amp; ROUNDUP(MONTH(SalesDataTable[[#This Row],[Order Date]])/3,0)</f>
        <v>Q1</v>
      </c>
      <c r="E245" s="17">
        <f>MONTH(SalesDataTable[[#This Row],[Order Date]])</f>
        <v>2</v>
      </c>
      <c r="F245" s="15"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5">
      <c r="A246" s="2">
        <v>4670</v>
      </c>
      <c r="B246" s="3">
        <v>46075</v>
      </c>
      <c r="C246" s="12">
        <f>YEAR(SalesDataTable[[#This Row],[Order Date]])</f>
        <v>2026</v>
      </c>
      <c r="D246" s="15" t="str">
        <f>"Q" &amp; ROUNDUP(MONTH(SalesDataTable[[#This Row],[Order Date]])/3,0)</f>
        <v>Q1</v>
      </c>
      <c r="E246" s="17">
        <f>MONTH(SalesDataTable[[#This Row],[Order Date]])</f>
        <v>2</v>
      </c>
      <c r="F246" s="15"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5">
      <c r="A247" s="2">
        <v>587</v>
      </c>
      <c r="B247" s="3">
        <v>46076</v>
      </c>
      <c r="C247" s="12">
        <f>YEAR(SalesDataTable[[#This Row],[Order Date]])</f>
        <v>2026</v>
      </c>
      <c r="D247" s="15" t="str">
        <f>"Q" &amp; ROUNDUP(MONTH(SalesDataTable[[#This Row],[Order Date]])/3,0)</f>
        <v>Q1</v>
      </c>
      <c r="E247" s="17">
        <f>MONTH(SalesDataTable[[#This Row],[Order Date]])</f>
        <v>2</v>
      </c>
      <c r="F247" s="15"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5">
      <c r="A248" s="2">
        <v>1085</v>
      </c>
      <c r="B248" s="3">
        <v>46076</v>
      </c>
      <c r="C248" s="12">
        <f>YEAR(SalesDataTable[[#This Row],[Order Date]])</f>
        <v>2026</v>
      </c>
      <c r="D248" s="15" t="str">
        <f>"Q" &amp; ROUNDUP(MONTH(SalesDataTable[[#This Row],[Order Date]])/3,0)</f>
        <v>Q1</v>
      </c>
      <c r="E248" s="17">
        <f>MONTH(SalesDataTable[[#This Row],[Order Date]])</f>
        <v>2</v>
      </c>
      <c r="F248" s="15"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5">
      <c r="A249" s="2">
        <v>1635</v>
      </c>
      <c r="B249" s="3">
        <v>46076</v>
      </c>
      <c r="C249" s="12">
        <f>YEAR(SalesDataTable[[#This Row],[Order Date]])</f>
        <v>2026</v>
      </c>
      <c r="D249" s="15" t="str">
        <f>"Q" &amp; ROUNDUP(MONTH(SalesDataTable[[#This Row],[Order Date]])/3,0)</f>
        <v>Q1</v>
      </c>
      <c r="E249" s="17">
        <f>MONTH(SalesDataTable[[#This Row],[Order Date]])</f>
        <v>2</v>
      </c>
      <c r="F249" s="15"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5">
      <c r="A250" s="2">
        <v>4067</v>
      </c>
      <c r="B250" s="3">
        <v>46076</v>
      </c>
      <c r="C250" s="12">
        <f>YEAR(SalesDataTable[[#This Row],[Order Date]])</f>
        <v>2026</v>
      </c>
      <c r="D250" s="15" t="str">
        <f>"Q" &amp; ROUNDUP(MONTH(SalesDataTable[[#This Row],[Order Date]])/3,0)</f>
        <v>Q1</v>
      </c>
      <c r="E250" s="17">
        <f>MONTH(SalesDataTable[[#This Row],[Order Date]])</f>
        <v>2</v>
      </c>
      <c r="F250" s="15"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5">
      <c r="A251" s="2">
        <v>287</v>
      </c>
      <c r="B251" s="3">
        <v>46077</v>
      </c>
      <c r="C251" s="12">
        <f>YEAR(SalesDataTable[[#This Row],[Order Date]])</f>
        <v>2026</v>
      </c>
      <c r="D251" s="15" t="str">
        <f>"Q" &amp; ROUNDUP(MONTH(SalesDataTable[[#This Row],[Order Date]])/3,0)</f>
        <v>Q1</v>
      </c>
      <c r="E251" s="17">
        <f>MONTH(SalesDataTable[[#This Row],[Order Date]])</f>
        <v>2</v>
      </c>
      <c r="F251" s="15"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5">
      <c r="A252" s="2">
        <v>794</v>
      </c>
      <c r="B252" s="3">
        <v>46077</v>
      </c>
      <c r="C252" s="12">
        <f>YEAR(SalesDataTable[[#This Row],[Order Date]])</f>
        <v>2026</v>
      </c>
      <c r="D252" s="15" t="str">
        <f>"Q" &amp; ROUNDUP(MONTH(SalesDataTable[[#This Row],[Order Date]])/3,0)</f>
        <v>Q1</v>
      </c>
      <c r="E252" s="17">
        <f>MONTH(SalesDataTable[[#This Row],[Order Date]])</f>
        <v>2</v>
      </c>
      <c r="F252" s="15"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5">
      <c r="A253" s="2">
        <v>1609</v>
      </c>
      <c r="B253" s="3">
        <v>46077</v>
      </c>
      <c r="C253" s="12">
        <f>YEAR(SalesDataTable[[#This Row],[Order Date]])</f>
        <v>2026</v>
      </c>
      <c r="D253" s="15" t="str">
        <f>"Q" &amp; ROUNDUP(MONTH(SalesDataTable[[#This Row],[Order Date]])/3,0)</f>
        <v>Q1</v>
      </c>
      <c r="E253" s="17">
        <f>MONTH(SalesDataTable[[#This Row],[Order Date]])</f>
        <v>2</v>
      </c>
      <c r="F253" s="15"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5">
      <c r="A254" s="2">
        <v>4921</v>
      </c>
      <c r="B254" s="3">
        <v>46077</v>
      </c>
      <c r="C254" s="12">
        <f>YEAR(SalesDataTable[[#This Row],[Order Date]])</f>
        <v>2026</v>
      </c>
      <c r="D254" s="15" t="str">
        <f>"Q" &amp; ROUNDUP(MONTH(SalesDataTable[[#This Row],[Order Date]])/3,0)</f>
        <v>Q1</v>
      </c>
      <c r="E254" s="17">
        <f>MONTH(SalesDataTable[[#This Row],[Order Date]])</f>
        <v>2</v>
      </c>
      <c r="F254" s="15"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5">
      <c r="A255" s="2">
        <v>2209</v>
      </c>
      <c r="B255" s="3">
        <v>46078</v>
      </c>
      <c r="C255" s="12">
        <f>YEAR(SalesDataTable[[#This Row],[Order Date]])</f>
        <v>2026</v>
      </c>
      <c r="D255" s="15" t="str">
        <f>"Q" &amp; ROUNDUP(MONTH(SalesDataTable[[#This Row],[Order Date]])/3,0)</f>
        <v>Q1</v>
      </c>
      <c r="E255" s="17">
        <f>MONTH(SalesDataTable[[#This Row],[Order Date]])</f>
        <v>2</v>
      </c>
      <c r="F255" s="15"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5">
      <c r="A256" s="2">
        <v>4757</v>
      </c>
      <c r="B256" s="3">
        <v>46078</v>
      </c>
      <c r="C256" s="12">
        <f>YEAR(SalesDataTable[[#This Row],[Order Date]])</f>
        <v>2026</v>
      </c>
      <c r="D256" s="15" t="str">
        <f>"Q" &amp; ROUNDUP(MONTH(SalesDataTable[[#This Row],[Order Date]])/3,0)</f>
        <v>Q1</v>
      </c>
      <c r="E256" s="17">
        <f>MONTH(SalesDataTable[[#This Row],[Order Date]])</f>
        <v>2</v>
      </c>
      <c r="F256" s="15"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5">
      <c r="A257" s="2">
        <v>5155</v>
      </c>
      <c r="B257" s="3">
        <v>46078</v>
      </c>
      <c r="C257" s="12">
        <f>YEAR(SalesDataTable[[#This Row],[Order Date]])</f>
        <v>2026</v>
      </c>
      <c r="D257" s="15" t="str">
        <f>"Q" &amp; ROUNDUP(MONTH(SalesDataTable[[#This Row],[Order Date]])/3,0)</f>
        <v>Q1</v>
      </c>
      <c r="E257" s="17">
        <f>MONTH(SalesDataTable[[#This Row],[Order Date]])</f>
        <v>2</v>
      </c>
      <c r="F257" s="15"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5">
      <c r="A258" s="2">
        <v>1737</v>
      </c>
      <c r="B258" s="3">
        <v>46079</v>
      </c>
      <c r="C258" s="12">
        <f>YEAR(SalesDataTable[[#This Row],[Order Date]])</f>
        <v>2026</v>
      </c>
      <c r="D258" s="15" t="str">
        <f>"Q" &amp; ROUNDUP(MONTH(SalesDataTable[[#This Row],[Order Date]])/3,0)</f>
        <v>Q1</v>
      </c>
      <c r="E258" s="17">
        <f>MONTH(SalesDataTable[[#This Row],[Order Date]])</f>
        <v>2</v>
      </c>
      <c r="F258" s="15"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5">
      <c r="A259" s="2">
        <v>1905</v>
      </c>
      <c r="B259" s="3">
        <v>46079</v>
      </c>
      <c r="C259" s="12">
        <f>YEAR(SalesDataTable[[#This Row],[Order Date]])</f>
        <v>2026</v>
      </c>
      <c r="D259" s="15" t="str">
        <f>"Q" &amp; ROUNDUP(MONTH(SalesDataTable[[#This Row],[Order Date]])/3,0)</f>
        <v>Q1</v>
      </c>
      <c r="E259" s="17">
        <f>MONTH(SalesDataTable[[#This Row],[Order Date]])</f>
        <v>2</v>
      </c>
      <c r="F259" s="15"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5">
      <c r="A260" s="2">
        <v>2359</v>
      </c>
      <c r="B260" s="3">
        <v>46079</v>
      </c>
      <c r="C260" s="12">
        <f>YEAR(SalesDataTable[[#This Row],[Order Date]])</f>
        <v>2026</v>
      </c>
      <c r="D260" s="15" t="str">
        <f>"Q" &amp; ROUNDUP(MONTH(SalesDataTable[[#This Row],[Order Date]])/3,0)</f>
        <v>Q1</v>
      </c>
      <c r="E260" s="17">
        <f>MONTH(SalesDataTable[[#This Row],[Order Date]])</f>
        <v>2</v>
      </c>
      <c r="F260" s="15"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5">
      <c r="A261" s="2">
        <v>3666</v>
      </c>
      <c r="B261" s="3">
        <v>46079</v>
      </c>
      <c r="C261" s="12">
        <f>YEAR(SalesDataTable[[#This Row],[Order Date]])</f>
        <v>2026</v>
      </c>
      <c r="D261" s="15" t="str">
        <f>"Q" &amp; ROUNDUP(MONTH(SalesDataTable[[#This Row],[Order Date]])/3,0)</f>
        <v>Q1</v>
      </c>
      <c r="E261" s="17">
        <f>MONTH(SalesDataTable[[#This Row],[Order Date]])</f>
        <v>2</v>
      </c>
      <c r="F261" s="15"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5">
      <c r="A262" s="2">
        <v>518</v>
      </c>
      <c r="B262" s="3">
        <v>46080</v>
      </c>
      <c r="C262" s="12">
        <f>YEAR(SalesDataTable[[#This Row],[Order Date]])</f>
        <v>2026</v>
      </c>
      <c r="D262" s="15" t="str">
        <f>"Q" &amp; ROUNDUP(MONTH(SalesDataTable[[#This Row],[Order Date]])/3,0)</f>
        <v>Q1</v>
      </c>
      <c r="E262" s="17">
        <f>MONTH(SalesDataTable[[#This Row],[Order Date]])</f>
        <v>2</v>
      </c>
      <c r="F262" s="15"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5">
      <c r="A263" s="2">
        <v>892</v>
      </c>
      <c r="B263" s="3">
        <v>46080</v>
      </c>
      <c r="C263" s="12">
        <f>YEAR(SalesDataTable[[#This Row],[Order Date]])</f>
        <v>2026</v>
      </c>
      <c r="D263" s="15" t="str">
        <f>"Q" &amp; ROUNDUP(MONTH(SalesDataTable[[#This Row],[Order Date]])/3,0)</f>
        <v>Q1</v>
      </c>
      <c r="E263" s="17">
        <f>MONTH(SalesDataTable[[#This Row],[Order Date]])</f>
        <v>2</v>
      </c>
      <c r="F263" s="15"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5">
      <c r="A264" s="2">
        <v>1115</v>
      </c>
      <c r="B264" s="3">
        <v>46080</v>
      </c>
      <c r="C264" s="12">
        <f>YEAR(SalesDataTable[[#This Row],[Order Date]])</f>
        <v>2026</v>
      </c>
      <c r="D264" s="15" t="str">
        <f>"Q" &amp; ROUNDUP(MONTH(SalesDataTable[[#This Row],[Order Date]])/3,0)</f>
        <v>Q1</v>
      </c>
      <c r="E264" s="17">
        <f>MONTH(SalesDataTable[[#This Row],[Order Date]])</f>
        <v>2</v>
      </c>
      <c r="F264" s="15"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5">
      <c r="A265" s="2">
        <v>1186</v>
      </c>
      <c r="B265" s="3">
        <v>46080</v>
      </c>
      <c r="C265" s="12">
        <f>YEAR(SalesDataTable[[#This Row],[Order Date]])</f>
        <v>2026</v>
      </c>
      <c r="D265" s="15" t="str">
        <f>"Q" &amp; ROUNDUP(MONTH(SalesDataTable[[#This Row],[Order Date]])/3,0)</f>
        <v>Q1</v>
      </c>
      <c r="E265" s="17">
        <f>MONTH(SalesDataTable[[#This Row],[Order Date]])</f>
        <v>2</v>
      </c>
      <c r="F265" s="15"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5">
      <c r="A266" s="2">
        <v>2093</v>
      </c>
      <c r="B266" s="3">
        <v>46080</v>
      </c>
      <c r="C266" s="12">
        <f>YEAR(SalesDataTable[[#This Row],[Order Date]])</f>
        <v>2026</v>
      </c>
      <c r="D266" s="15" t="str">
        <f>"Q" &amp; ROUNDUP(MONTH(SalesDataTable[[#This Row],[Order Date]])/3,0)</f>
        <v>Q1</v>
      </c>
      <c r="E266" s="17">
        <f>MONTH(SalesDataTable[[#This Row],[Order Date]])</f>
        <v>2</v>
      </c>
      <c r="F266" s="15"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5">
      <c r="A267" s="2">
        <v>2136</v>
      </c>
      <c r="B267" s="3">
        <v>46080</v>
      </c>
      <c r="C267" s="12">
        <f>YEAR(SalesDataTable[[#This Row],[Order Date]])</f>
        <v>2026</v>
      </c>
      <c r="D267" s="15" t="str">
        <f>"Q" &amp; ROUNDUP(MONTH(SalesDataTable[[#This Row],[Order Date]])/3,0)</f>
        <v>Q1</v>
      </c>
      <c r="E267" s="17">
        <f>MONTH(SalesDataTable[[#This Row],[Order Date]])</f>
        <v>2</v>
      </c>
      <c r="F267" s="15"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5">
      <c r="A268" s="2">
        <v>3538</v>
      </c>
      <c r="B268" s="3">
        <v>46080</v>
      </c>
      <c r="C268" s="12">
        <f>YEAR(SalesDataTable[[#This Row],[Order Date]])</f>
        <v>2026</v>
      </c>
      <c r="D268" s="15" t="str">
        <f>"Q" &amp; ROUNDUP(MONTH(SalesDataTable[[#This Row],[Order Date]])/3,0)</f>
        <v>Q1</v>
      </c>
      <c r="E268" s="17">
        <f>MONTH(SalesDataTable[[#This Row],[Order Date]])</f>
        <v>2</v>
      </c>
      <c r="F268" s="15"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5">
      <c r="A269" s="2">
        <v>3891</v>
      </c>
      <c r="B269" s="3">
        <v>46080</v>
      </c>
      <c r="C269" s="12">
        <f>YEAR(SalesDataTable[[#This Row],[Order Date]])</f>
        <v>2026</v>
      </c>
      <c r="D269" s="15" t="str">
        <f>"Q" &amp; ROUNDUP(MONTH(SalesDataTable[[#This Row],[Order Date]])/3,0)</f>
        <v>Q1</v>
      </c>
      <c r="E269" s="17">
        <f>MONTH(SalesDataTable[[#This Row],[Order Date]])</f>
        <v>2</v>
      </c>
      <c r="F269" s="15"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5">
      <c r="A270" s="2">
        <v>3917</v>
      </c>
      <c r="B270" s="3">
        <v>46080</v>
      </c>
      <c r="C270" s="12">
        <f>YEAR(SalesDataTable[[#This Row],[Order Date]])</f>
        <v>2026</v>
      </c>
      <c r="D270" s="15" t="str">
        <f>"Q" &amp; ROUNDUP(MONTH(SalesDataTable[[#This Row],[Order Date]])/3,0)</f>
        <v>Q1</v>
      </c>
      <c r="E270" s="17">
        <f>MONTH(SalesDataTable[[#This Row],[Order Date]])</f>
        <v>2</v>
      </c>
      <c r="F270" s="15"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5">
      <c r="A271" s="2">
        <v>4594</v>
      </c>
      <c r="B271" s="3">
        <v>46080</v>
      </c>
      <c r="C271" s="12">
        <f>YEAR(SalesDataTable[[#This Row],[Order Date]])</f>
        <v>2026</v>
      </c>
      <c r="D271" s="15" t="str">
        <f>"Q" &amp; ROUNDUP(MONTH(SalesDataTable[[#This Row],[Order Date]])/3,0)</f>
        <v>Q1</v>
      </c>
      <c r="E271" s="17">
        <f>MONTH(SalesDataTable[[#This Row],[Order Date]])</f>
        <v>2</v>
      </c>
      <c r="F271" s="15"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5">
      <c r="A272" s="2">
        <v>4750</v>
      </c>
      <c r="B272" s="3">
        <v>46080</v>
      </c>
      <c r="C272" s="12">
        <f>YEAR(SalesDataTable[[#This Row],[Order Date]])</f>
        <v>2026</v>
      </c>
      <c r="D272" s="15" t="str">
        <f>"Q" &amp; ROUNDUP(MONTH(SalesDataTable[[#This Row],[Order Date]])/3,0)</f>
        <v>Q1</v>
      </c>
      <c r="E272" s="17">
        <f>MONTH(SalesDataTable[[#This Row],[Order Date]])</f>
        <v>2</v>
      </c>
      <c r="F272" s="15"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5">
      <c r="A273" s="2">
        <v>4960</v>
      </c>
      <c r="B273" s="3">
        <v>46080</v>
      </c>
      <c r="C273" s="12">
        <f>YEAR(SalesDataTable[[#This Row],[Order Date]])</f>
        <v>2026</v>
      </c>
      <c r="D273" s="15" t="str">
        <f>"Q" &amp; ROUNDUP(MONTH(SalesDataTable[[#This Row],[Order Date]])/3,0)</f>
        <v>Q1</v>
      </c>
      <c r="E273" s="17">
        <f>MONTH(SalesDataTable[[#This Row],[Order Date]])</f>
        <v>2</v>
      </c>
      <c r="F273" s="15"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5">
      <c r="A274" s="2">
        <v>4245</v>
      </c>
      <c r="B274" s="3">
        <v>46081</v>
      </c>
      <c r="C274" s="12">
        <f>YEAR(SalesDataTable[[#This Row],[Order Date]])</f>
        <v>2026</v>
      </c>
      <c r="D274" s="15" t="str">
        <f>"Q" &amp; ROUNDUP(MONTH(SalesDataTable[[#This Row],[Order Date]])/3,0)</f>
        <v>Q1</v>
      </c>
      <c r="E274" s="17">
        <f>MONTH(SalesDataTable[[#This Row],[Order Date]])</f>
        <v>2</v>
      </c>
      <c r="F274" s="15"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5">
      <c r="A275" s="2">
        <v>4664</v>
      </c>
      <c r="B275" s="3">
        <v>46081</v>
      </c>
      <c r="C275" s="12">
        <f>YEAR(SalesDataTable[[#This Row],[Order Date]])</f>
        <v>2026</v>
      </c>
      <c r="D275" s="15" t="str">
        <f>"Q" &amp; ROUNDUP(MONTH(SalesDataTable[[#This Row],[Order Date]])/3,0)</f>
        <v>Q1</v>
      </c>
      <c r="E275" s="17">
        <f>MONTH(SalesDataTable[[#This Row],[Order Date]])</f>
        <v>2</v>
      </c>
      <c r="F275" s="15"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5">
      <c r="A276" s="2">
        <v>383</v>
      </c>
      <c r="B276" s="3">
        <v>46082</v>
      </c>
      <c r="C276" s="12">
        <f>YEAR(SalesDataTable[[#This Row],[Order Date]])</f>
        <v>2026</v>
      </c>
      <c r="D276" s="15" t="str">
        <f>"Q" &amp; ROUNDUP(MONTH(SalesDataTable[[#This Row],[Order Date]])/3,0)</f>
        <v>Q1</v>
      </c>
      <c r="E276" s="17">
        <f>MONTH(SalesDataTable[[#This Row],[Order Date]])</f>
        <v>3</v>
      </c>
      <c r="F276" s="15"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5">
      <c r="A277" s="2">
        <v>730</v>
      </c>
      <c r="B277" s="3">
        <v>46082</v>
      </c>
      <c r="C277" s="12">
        <f>YEAR(SalesDataTable[[#This Row],[Order Date]])</f>
        <v>2026</v>
      </c>
      <c r="D277" s="15" t="str">
        <f>"Q" &amp; ROUNDUP(MONTH(SalesDataTable[[#This Row],[Order Date]])/3,0)</f>
        <v>Q1</v>
      </c>
      <c r="E277" s="17">
        <f>MONTH(SalesDataTable[[#This Row],[Order Date]])</f>
        <v>3</v>
      </c>
      <c r="F277" s="15"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5">
      <c r="A278" s="2">
        <v>985</v>
      </c>
      <c r="B278" s="3">
        <v>46082</v>
      </c>
      <c r="C278" s="12">
        <f>YEAR(SalesDataTable[[#This Row],[Order Date]])</f>
        <v>2026</v>
      </c>
      <c r="D278" s="15" t="str">
        <f>"Q" &amp; ROUNDUP(MONTH(SalesDataTable[[#This Row],[Order Date]])/3,0)</f>
        <v>Q1</v>
      </c>
      <c r="E278" s="17">
        <f>MONTH(SalesDataTable[[#This Row],[Order Date]])</f>
        <v>3</v>
      </c>
      <c r="F278" s="15"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5">
      <c r="A279" s="2">
        <v>1457</v>
      </c>
      <c r="B279" s="3">
        <v>46082</v>
      </c>
      <c r="C279" s="12">
        <f>YEAR(SalesDataTable[[#This Row],[Order Date]])</f>
        <v>2026</v>
      </c>
      <c r="D279" s="15" t="str">
        <f>"Q" &amp; ROUNDUP(MONTH(SalesDataTable[[#This Row],[Order Date]])/3,0)</f>
        <v>Q1</v>
      </c>
      <c r="E279" s="17">
        <f>MONTH(SalesDataTable[[#This Row],[Order Date]])</f>
        <v>3</v>
      </c>
      <c r="F279" s="15"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5">
      <c r="A280" s="2">
        <v>2558</v>
      </c>
      <c r="B280" s="3">
        <v>46082</v>
      </c>
      <c r="C280" s="12">
        <f>YEAR(SalesDataTable[[#This Row],[Order Date]])</f>
        <v>2026</v>
      </c>
      <c r="D280" s="15" t="str">
        <f>"Q" &amp; ROUNDUP(MONTH(SalesDataTable[[#This Row],[Order Date]])/3,0)</f>
        <v>Q1</v>
      </c>
      <c r="E280" s="17">
        <f>MONTH(SalesDataTable[[#This Row],[Order Date]])</f>
        <v>3</v>
      </c>
      <c r="F280" s="15"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5">
      <c r="A281" s="2">
        <v>3024</v>
      </c>
      <c r="B281" s="3">
        <v>46082</v>
      </c>
      <c r="C281" s="12">
        <f>YEAR(SalesDataTable[[#This Row],[Order Date]])</f>
        <v>2026</v>
      </c>
      <c r="D281" s="15" t="str">
        <f>"Q" &amp; ROUNDUP(MONTH(SalesDataTable[[#This Row],[Order Date]])/3,0)</f>
        <v>Q1</v>
      </c>
      <c r="E281" s="17">
        <f>MONTH(SalesDataTable[[#This Row],[Order Date]])</f>
        <v>3</v>
      </c>
      <c r="F281" s="15"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5">
      <c r="A282" s="2">
        <v>3225</v>
      </c>
      <c r="B282" s="3">
        <v>46082</v>
      </c>
      <c r="C282" s="12">
        <f>YEAR(SalesDataTable[[#This Row],[Order Date]])</f>
        <v>2026</v>
      </c>
      <c r="D282" s="15" t="str">
        <f>"Q" &amp; ROUNDUP(MONTH(SalesDataTable[[#This Row],[Order Date]])/3,0)</f>
        <v>Q1</v>
      </c>
      <c r="E282" s="17">
        <f>MONTH(SalesDataTable[[#This Row],[Order Date]])</f>
        <v>3</v>
      </c>
      <c r="F282" s="15"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5">
      <c r="A283" s="2">
        <v>3551</v>
      </c>
      <c r="B283" s="3">
        <v>46082</v>
      </c>
      <c r="C283" s="12">
        <f>YEAR(SalesDataTable[[#This Row],[Order Date]])</f>
        <v>2026</v>
      </c>
      <c r="D283" s="15" t="str">
        <f>"Q" &amp; ROUNDUP(MONTH(SalesDataTable[[#This Row],[Order Date]])/3,0)</f>
        <v>Q1</v>
      </c>
      <c r="E283" s="17">
        <f>MONTH(SalesDataTable[[#This Row],[Order Date]])</f>
        <v>3</v>
      </c>
      <c r="F283" s="15"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5">
      <c r="A284" s="2">
        <v>4157</v>
      </c>
      <c r="B284" s="3">
        <v>46082</v>
      </c>
      <c r="C284" s="12">
        <f>YEAR(SalesDataTable[[#This Row],[Order Date]])</f>
        <v>2026</v>
      </c>
      <c r="D284" s="15" t="str">
        <f>"Q" &amp; ROUNDUP(MONTH(SalesDataTable[[#This Row],[Order Date]])/3,0)</f>
        <v>Q1</v>
      </c>
      <c r="E284" s="17">
        <f>MONTH(SalesDataTable[[#This Row],[Order Date]])</f>
        <v>3</v>
      </c>
      <c r="F284" s="15"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5">
      <c r="A285" s="2">
        <v>4398</v>
      </c>
      <c r="B285" s="3">
        <v>46082</v>
      </c>
      <c r="C285" s="12">
        <f>YEAR(SalesDataTable[[#This Row],[Order Date]])</f>
        <v>2026</v>
      </c>
      <c r="D285" s="15" t="str">
        <f>"Q" &amp; ROUNDUP(MONTH(SalesDataTable[[#This Row],[Order Date]])/3,0)</f>
        <v>Q1</v>
      </c>
      <c r="E285" s="17">
        <f>MONTH(SalesDataTable[[#This Row],[Order Date]])</f>
        <v>3</v>
      </c>
      <c r="F285" s="15"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5">
      <c r="A286" s="2">
        <v>4951</v>
      </c>
      <c r="B286" s="3">
        <v>46082</v>
      </c>
      <c r="C286" s="12">
        <f>YEAR(SalesDataTable[[#This Row],[Order Date]])</f>
        <v>2026</v>
      </c>
      <c r="D286" s="15" t="str">
        <f>"Q" &amp; ROUNDUP(MONTH(SalesDataTable[[#This Row],[Order Date]])/3,0)</f>
        <v>Q1</v>
      </c>
      <c r="E286" s="17">
        <f>MONTH(SalesDataTable[[#This Row],[Order Date]])</f>
        <v>3</v>
      </c>
      <c r="F286" s="15"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5">
      <c r="A287" s="2">
        <v>1354</v>
      </c>
      <c r="B287" s="3">
        <v>46083</v>
      </c>
      <c r="C287" s="12">
        <f>YEAR(SalesDataTable[[#This Row],[Order Date]])</f>
        <v>2026</v>
      </c>
      <c r="D287" s="15" t="str">
        <f>"Q" &amp; ROUNDUP(MONTH(SalesDataTable[[#This Row],[Order Date]])/3,0)</f>
        <v>Q1</v>
      </c>
      <c r="E287" s="17">
        <f>MONTH(SalesDataTable[[#This Row],[Order Date]])</f>
        <v>3</v>
      </c>
      <c r="F287" s="15"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5">
      <c r="A288" s="2">
        <v>2042</v>
      </c>
      <c r="B288" s="3">
        <v>46083</v>
      </c>
      <c r="C288" s="12">
        <f>YEAR(SalesDataTable[[#This Row],[Order Date]])</f>
        <v>2026</v>
      </c>
      <c r="D288" s="15" t="str">
        <f>"Q" &amp; ROUNDUP(MONTH(SalesDataTable[[#This Row],[Order Date]])/3,0)</f>
        <v>Q1</v>
      </c>
      <c r="E288" s="17">
        <f>MONTH(SalesDataTable[[#This Row],[Order Date]])</f>
        <v>3</v>
      </c>
      <c r="F288" s="15"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5">
      <c r="A289" s="2">
        <v>3895</v>
      </c>
      <c r="B289" s="3">
        <v>46083</v>
      </c>
      <c r="C289" s="12">
        <f>YEAR(SalesDataTable[[#This Row],[Order Date]])</f>
        <v>2026</v>
      </c>
      <c r="D289" s="15" t="str">
        <f>"Q" &amp; ROUNDUP(MONTH(SalesDataTable[[#This Row],[Order Date]])/3,0)</f>
        <v>Q1</v>
      </c>
      <c r="E289" s="17">
        <f>MONTH(SalesDataTable[[#This Row],[Order Date]])</f>
        <v>3</v>
      </c>
      <c r="F289" s="15"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5">
      <c r="A290" s="2">
        <v>5074</v>
      </c>
      <c r="B290" s="3">
        <v>46083</v>
      </c>
      <c r="C290" s="12">
        <f>YEAR(SalesDataTable[[#This Row],[Order Date]])</f>
        <v>2026</v>
      </c>
      <c r="D290" s="15" t="str">
        <f>"Q" &amp; ROUNDUP(MONTH(SalesDataTable[[#This Row],[Order Date]])/3,0)</f>
        <v>Q1</v>
      </c>
      <c r="E290" s="17">
        <f>MONTH(SalesDataTable[[#This Row],[Order Date]])</f>
        <v>3</v>
      </c>
      <c r="F290" s="15"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5">
      <c r="A291" s="2">
        <v>179</v>
      </c>
      <c r="B291" s="3">
        <v>46084</v>
      </c>
      <c r="C291" s="12">
        <f>YEAR(SalesDataTable[[#This Row],[Order Date]])</f>
        <v>2026</v>
      </c>
      <c r="D291" s="15" t="str">
        <f>"Q" &amp; ROUNDUP(MONTH(SalesDataTable[[#This Row],[Order Date]])/3,0)</f>
        <v>Q1</v>
      </c>
      <c r="E291" s="17">
        <f>MONTH(SalesDataTable[[#This Row],[Order Date]])</f>
        <v>3</v>
      </c>
      <c r="F291" s="15"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5">
      <c r="A292" s="2">
        <v>459</v>
      </c>
      <c r="B292" s="3">
        <v>46084</v>
      </c>
      <c r="C292" s="12">
        <f>YEAR(SalesDataTable[[#This Row],[Order Date]])</f>
        <v>2026</v>
      </c>
      <c r="D292" s="15" t="str">
        <f>"Q" &amp; ROUNDUP(MONTH(SalesDataTable[[#This Row],[Order Date]])/3,0)</f>
        <v>Q1</v>
      </c>
      <c r="E292" s="17">
        <f>MONTH(SalesDataTable[[#This Row],[Order Date]])</f>
        <v>3</v>
      </c>
      <c r="F292" s="15"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5">
      <c r="A293" s="2">
        <v>525</v>
      </c>
      <c r="B293" s="3">
        <v>46084</v>
      </c>
      <c r="C293" s="12">
        <f>YEAR(SalesDataTable[[#This Row],[Order Date]])</f>
        <v>2026</v>
      </c>
      <c r="D293" s="15" t="str">
        <f>"Q" &amp; ROUNDUP(MONTH(SalesDataTable[[#This Row],[Order Date]])/3,0)</f>
        <v>Q1</v>
      </c>
      <c r="E293" s="17">
        <f>MONTH(SalesDataTable[[#This Row],[Order Date]])</f>
        <v>3</v>
      </c>
      <c r="F293" s="15"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5">
      <c r="A294" s="2">
        <v>3374</v>
      </c>
      <c r="B294" s="3">
        <v>46084</v>
      </c>
      <c r="C294" s="12">
        <f>YEAR(SalesDataTable[[#This Row],[Order Date]])</f>
        <v>2026</v>
      </c>
      <c r="D294" s="15" t="str">
        <f>"Q" &amp; ROUNDUP(MONTH(SalesDataTable[[#This Row],[Order Date]])/3,0)</f>
        <v>Q1</v>
      </c>
      <c r="E294" s="17">
        <f>MONTH(SalesDataTable[[#This Row],[Order Date]])</f>
        <v>3</v>
      </c>
      <c r="F294" s="15"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5">
      <c r="A295" s="2">
        <v>3850</v>
      </c>
      <c r="B295" s="3">
        <v>46084</v>
      </c>
      <c r="C295" s="12">
        <f>YEAR(SalesDataTable[[#This Row],[Order Date]])</f>
        <v>2026</v>
      </c>
      <c r="D295" s="15" t="str">
        <f>"Q" &amp; ROUNDUP(MONTH(SalesDataTable[[#This Row],[Order Date]])/3,0)</f>
        <v>Q1</v>
      </c>
      <c r="E295" s="17">
        <f>MONTH(SalesDataTable[[#This Row],[Order Date]])</f>
        <v>3</v>
      </c>
      <c r="F295" s="15"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5">
      <c r="A296" s="2">
        <v>4004</v>
      </c>
      <c r="B296" s="3">
        <v>46084</v>
      </c>
      <c r="C296" s="12">
        <f>YEAR(SalesDataTable[[#This Row],[Order Date]])</f>
        <v>2026</v>
      </c>
      <c r="D296" s="15" t="str">
        <f>"Q" &amp; ROUNDUP(MONTH(SalesDataTable[[#This Row],[Order Date]])/3,0)</f>
        <v>Q1</v>
      </c>
      <c r="E296" s="17">
        <f>MONTH(SalesDataTable[[#This Row],[Order Date]])</f>
        <v>3</v>
      </c>
      <c r="F296" s="15"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5">
      <c r="A297" s="2">
        <v>788</v>
      </c>
      <c r="B297" s="3">
        <v>46085</v>
      </c>
      <c r="C297" s="12">
        <f>YEAR(SalesDataTable[[#This Row],[Order Date]])</f>
        <v>2026</v>
      </c>
      <c r="D297" s="15" t="str">
        <f>"Q" &amp; ROUNDUP(MONTH(SalesDataTable[[#This Row],[Order Date]])/3,0)</f>
        <v>Q1</v>
      </c>
      <c r="E297" s="17">
        <f>MONTH(SalesDataTable[[#This Row],[Order Date]])</f>
        <v>3</v>
      </c>
      <c r="F297" s="15"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5">
      <c r="A298" s="2">
        <v>1717</v>
      </c>
      <c r="B298" s="3">
        <v>46085</v>
      </c>
      <c r="C298" s="12">
        <f>YEAR(SalesDataTable[[#This Row],[Order Date]])</f>
        <v>2026</v>
      </c>
      <c r="D298" s="15" t="str">
        <f>"Q" &amp; ROUNDUP(MONTH(SalesDataTable[[#This Row],[Order Date]])/3,0)</f>
        <v>Q1</v>
      </c>
      <c r="E298" s="17">
        <f>MONTH(SalesDataTable[[#This Row],[Order Date]])</f>
        <v>3</v>
      </c>
      <c r="F298" s="15"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5">
      <c r="A299" s="2">
        <v>1819</v>
      </c>
      <c r="B299" s="3">
        <v>46085</v>
      </c>
      <c r="C299" s="12">
        <f>YEAR(SalesDataTable[[#This Row],[Order Date]])</f>
        <v>2026</v>
      </c>
      <c r="D299" s="15" t="str">
        <f>"Q" &amp; ROUNDUP(MONTH(SalesDataTable[[#This Row],[Order Date]])/3,0)</f>
        <v>Q1</v>
      </c>
      <c r="E299" s="17">
        <f>MONTH(SalesDataTable[[#This Row],[Order Date]])</f>
        <v>3</v>
      </c>
      <c r="F299" s="15"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5">
      <c r="A300" s="2">
        <v>1992</v>
      </c>
      <c r="B300" s="3">
        <v>46085</v>
      </c>
      <c r="C300" s="12">
        <f>YEAR(SalesDataTable[[#This Row],[Order Date]])</f>
        <v>2026</v>
      </c>
      <c r="D300" s="15" t="str">
        <f>"Q" &amp; ROUNDUP(MONTH(SalesDataTable[[#This Row],[Order Date]])/3,0)</f>
        <v>Q1</v>
      </c>
      <c r="E300" s="17">
        <f>MONTH(SalesDataTable[[#This Row],[Order Date]])</f>
        <v>3</v>
      </c>
      <c r="F300" s="15"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5">
      <c r="A301" s="2">
        <v>2499</v>
      </c>
      <c r="B301" s="3">
        <v>46085</v>
      </c>
      <c r="C301" s="12">
        <f>YEAR(SalesDataTable[[#This Row],[Order Date]])</f>
        <v>2026</v>
      </c>
      <c r="D301" s="15" t="str">
        <f>"Q" &amp; ROUNDUP(MONTH(SalesDataTable[[#This Row],[Order Date]])/3,0)</f>
        <v>Q1</v>
      </c>
      <c r="E301" s="17">
        <f>MONTH(SalesDataTable[[#This Row],[Order Date]])</f>
        <v>3</v>
      </c>
      <c r="F301" s="15"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5">
      <c r="A302" s="2">
        <v>2698</v>
      </c>
      <c r="B302" s="3">
        <v>46085</v>
      </c>
      <c r="C302" s="12">
        <f>YEAR(SalesDataTable[[#This Row],[Order Date]])</f>
        <v>2026</v>
      </c>
      <c r="D302" s="15" t="str">
        <f>"Q" &amp; ROUNDUP(MONTH(SalesDataTable[[#This Row],[Order Date]])/3,0)</f>
        <v>Q1</v>
      </c>
      <c r="E302" s="17">
        <f>MONTH(SalesDataTable[[#This Row],[Order Date]])</f>
        <v>3</v>
      </c>
      <c r="F302" s="15"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5">
      <c r="A303" s="2">
        <v>4416</v>
      </c>
      <c r="B303" s="3">
        <v>46085</v>
      </c>
      <c r="C303" s="12">
        <f>YEAR(SalesDataTable[[#This Row],[Order Date]])</f>
        <v>2026</v>
      </c>
      <c r="D303" s="15" t="str">
        <f>"Q" &amp; ROUNDUP(MONTH(SalesDataTable[[#This Row],[Order Date]])/3,0)</f>
        <v>Q1</v>
      </c>
      <c r="E303" s="17">
        <f>MONTH(SalesDataTable[[#This Row],[Order Date]])</f>
        <v>3</v>
      </c>
      <c r="F303" s="15"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5">
      <c r="A304" s="2">
        <v>4434</v>
      </c>
      <c r="B304" s="3">
        <v>46085</v>
      </c>
      <c r="C304" s="12">
        <f>YEAR(SalesDataTable[[#This Row],[Order Date]])</f>
        <v>2026</v>
      </c>
      <c r="D304" s="15" t="str">
        <f>"Q" &amp; ROUNDUP(MONTH(SalesDataTable[[#This Row],[Order Date]])/3,0)</f>
        <v>Q1</v>
      </c>
      <c r="E304" s="17">
        <f>MONTH(SalesDataTable[[#This Row],[Order Date]])</f>
        <v>3</v>
      </c>
      <c r="F304" s="15"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5">
      <c r="A305" s="2">
        <v>4992</v>
      </c>
      <c r="B305" s="3">
        <v>46085</v>
      </c>
      <c r="C305" s="12">
        <f>YEAR(SalesDataTable[[#This Row],[Order Date]])</f>
        <v>2026</v>
      </c>
      <c r="D305" s="15" t="str">
        <f>"Q" &amp; ROUNDUP(MONTH(SalesDataTable[[#This Row],[Order Date]])/3,0)</f>
        <v>Q1</v>
      </c>
      <c r="E305" s="17">
        <f>MONTH(SalesDataTable[[#This Row],[Order Date]])</f>
        <v>3</v>
      </c>
      <c r="F305" s="15"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5">
      <c r="A306" s="2">
        <v>388</v>
      </c>
      <c r="B306" s="3">
        <v>46086</v>
      </c>
      <c r="C306" s="12">
        <f>YEAR(SalesDataTable[[#This Row],[Order Date]])</f>
        <v>2026</v>
      </c>
      <c r="D306" s="15" t="str">
        <f>"Q" &amp; ROUNDUP(MONTH(SalesDataTable[[#This Row],[Order Date]])/3,0)</f>
        <v>Q1</v>
      </c>
      <c r="E306" s="17">
        <f>MONTH(SalesDataTable[[#This Row],[Order Date]])</f>
        <v>3</v>
      </c>
      <c r="F306" s="15"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5">
      <c r="A307" s="2">
        <v>977</v>
      </c>
      <c r="B307" s="3">
        <v>46086</v>
      </c>
      <c r="C307" s="12">
        <f>YEAR(SalesDataTable[[#This Row],[Order Date]])</f>
        <v>2026</v>
      </c>
      <c r="D307" s="15" t="str">
        <f>"Q" &amp; ROUNDUP(MONTH(SalesDataTable[[#This Row],[Order Date]])/3,0)</f>
        <v>Q1</v>
      </c>
      <c r="E307" s="17">
        <f>MONTH(SalesDataTable[[#This Row],[Order Date]])</f>
        <v>3</v>
      </c>
      <c r="F307" s="15"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5">
      <c r="A308" s="2">
        <v>996</v>
      </c>
      <c r="B308" s="3">
        <v>46086</v>
      </c>
      <c r="C308" s="12">
        <f>YEAR(SalesDataTable[[#This Row],[Order Date]])</f>
        <v>2026</v>
      </c>
      <c r="D308" s="15" t="str">
        <f>"Q" &amp; ROUNDUP(MONTH(SalesDataTable[[#This Row],[Order Date]])/3,0)</f>
        <v>Q1</v>
      </c>
      <c r="E308" s="17">
        <f>MONTH(SalesDataTable[[#This Row],[Order Date]])</f>
        <v>3</v>
      </c>
      <c r="F308" s="15"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5">
      <c r="A309" s="2">
        <v>1923</v>
      </c>
      <c r="B309" s="3">
        <v>46086</v>
      </c>
      <c r="C309" s="12">
        <f>YEAR(SalesDataTable[[#This Row],[Order Date]])</f>
        <v>2026</v>
      </c>
      <c r="D309" s="15" t="str">
        <f>"Q" &amp; ROUNDUP(MONTH(SalesDataTable[[#This Row],[Order Date]])/3,0)</f>
        <v>Q1</v>
      </c>
      <c r="E309" s="17">
        <f>MONTH(SalesDataTable[[#This Row],[Order Date]])</f>
        <v>3</v>
      </c>
      <c r="F309" s="15"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5">
      <c r="A310" s="2">
        <v>4904</v>
      </c>
      <c r="B310" s="3">
        <v>46086</v>
      </c>
      <c r="C310" s="12">
        <f>YEAR(SalesDataTable[[#This Row],[Order Date]])</f>
        <v>2026</v>
      </c>
      <c r="D310" s="15" t="str">
        <f>"Q" &amp; ROUNDUP(MONTH(SalesDataTable[[#This Row],[Order Date]])/3,0)</f>
        <v>Q1</v>
      </c>
      <c r="E310" s="17">
        <f>MONTH(SalesDataTable[[#This Row],[Order Date]])</f>
        <v>3</v>
      </c>
      <c r="F310" s="15"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5">
      <c r="A311" s="2">
        <v>1036</v>
      </c>
      <c r="B311" s="3">
        <v>46087</v>
      </c>
      <c r="C311" s="12">
        <f>YEAR(SalesDataTable[[#This Row],[Order Date]])</f>
        <v>2026</v>
      </c>
      <c r="D311" s="15" t="str">
        <f>"Q" &amp; ROUNDUP(MONTH(SalesDataTable[[#This Row],[Order Date]])/3,0)</f>
        <v>Q1</v>
      </c>
      <c r="E311" s="17">
        <f>MONTH(SalesDataTable[[#This Row],[Order Date]])</f>
        <v>3</v>
      </c>
      <c r="F311" s="15"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5">
      <c r="A312" s="2">
        <v>1470</v>
      </c>
      <c r="B312" s="3">
        <v>46087</v>
      </c>
      <c r="C312" s="12">
        <f>YEAR(SalesDataTable[[#This Row],[Order Date]])</f>
        <v>2026</v>
      </c>
      <c r="D312" s="15" t="str">
        <f>"Q" &amp; ROUNDUP(MONTH(SalesDataTable[[#This Row],[Order Date]])/3,0)</f>
        <v>Q1</v>
      </c>
      <c r="E312" s="17">
        <f>MONTH(SalesDataTable[[#This Row],[Order Date]])</f>
        <v>3</v>
      </c>
      <c r="F312" s="15"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5">
      <c r="A313" s="2">
        <v>2907</v>
      </c>
      <c r="B313" s="3">
        <v>46087</v>
      </c>
      <c r="C313" s="12">
        <f>YEAR(SalesDataTable[[#This Row],[Order Date]])</f>
        <v>2026</v>
      </c>
      <c r="D313" s="15" t="str">
        <f>"Q" &amp; ROUNDUP(MONTH(SalesDataTable[[#This Row],[Order Date]])/3,0)</f>
        <v>Q1</v>
      </c>
      <c r="E313" s="17">
        <f>MONTH(SalesDataTable[[#This Row],[Order Date]])</f>
        <v>3</v>
      </c>
      <c r="F313" s="15"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5">
      <c r="A314" s="2">
        <v>2997</v>
      </c>
      <c r="B314" s="3">
        <v>46087</v>
      </c>
      <c r="C314" s="12">
        <f>YEAR(SalesDataTable[[#This Row],[Order Date]])</f>
        <v>2026</v>
      </c>
      <c r="D314" s="15" t="str">
        <f>"Q" &amp; ROUNDUP(MONTH(SalesDataTable[[#This Row],[Order Date]])/3,0)</f>
        <v>Q1</v>
      </c>
      <c r="E314" s="17">
        <f>MONTH(SalesDataTable[[#This Row],[Order Date]])</f>
        <v>3</v>
      </c>
      <c r="F314" s="15"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5">
      <c r="A315" s="2">
        <v>3056</v>
      </c>
      <c r="B315" s="3">
        <v>46087</v>
      </c>
      <c r="C315" s="12">
        <f>YEAR(SalesDataTable[[#This Row],[Order Date]])</f>
        <v>2026</v>
      </c>
      <c r="D315" s="15" t="str">
        <f>"Q" &amp; ROUNDUP(MONTH(SalesDataTable[[#This Row],[Order Date]])/3,0)</f>
        <v>Q1</v>
      </c>
      <c r="E315" s="17">
        <f>MONTH(SalesDataTable[[#This Row],[Order Date]])</f>
        <v>3</v>
      </c>
      <c r="F315" s="15"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5">
      <c r="A316" s="2">
        <v>471</v>
      </c>
      <c r="B316" s="3">
        <v>46088</v>
      </c>
      <c r="C316" s="12">
        <f>YEAR(SalesDataTable[[#This Row],[Order Date]])</f>
        <v>2026</v>
      </c>
      <c r="D316" s="15" t="str">
        <f>"Q" &amp; ROUNDUP(MONTH(SalesDataTable[[#This Row],[Order Date]])/3,0)</f>
        <v>Q1</v>
      </c>
      <c r="E316" s="17">
        <f>MONTH(SalesDataTable[[#This Row],[Order Date]])</f>
        <v>3</v>
      </c>
      <c r="F316" s="15"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5">
      <c r="A317" s="2">
        <v>842</v>
      </c>
      <c r="B317" s="3">
        <v>46088</v>
      </c>
      <c r="C317" s="12">
        <f>YEAR(SalesDataTable[[#This Row],[Order Date]])</f>
        <v>2026</v>
      </c>
      <c r="D317" s="15" t="str">
        <f>"Q" &amp; ROUNDUP(MONTH(SalesDataTable[[#This Row],[Order Date]])/3,0)</f>
        <v>Q1</v>
      </c>
      <c r="E317" s="17">
        <f>MONTH(SalesDataTable[[#This Row],[Order Date]])</f>
        <v>3</v>
      </c>
      <c r="F317" s="15"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5">
      <c r="A318" s="2">
        <v>3386</v>
      </c>
      <c r="B318" s="3">
        <v>46088</v>
      </c>
      <c r="C318" s="12">
        <f>YEAR(SalesDataTable[[#This Row],[Order Date]])</f>
        <v>2026</v>
      </c>
      <c r="D318" s="15" t="str">
        <f>"Q" &amp; ROUNDUP(MONTH(SalesDataTable[[#This Row],[Order Date]])/3,0)</f>
        <v>Q1</v>
      </c>
      <c r="E318" s="17">
        <f>MONTH(SalesDataTable[[#This Row],[Order Date]])</f>
        <v>3</v>
      </c>
      <c r="F318" s="15"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5">
      <c r="A319" s="2">
        <v>4505</v>
      </c>
      <c r="B319" s="3">
        <v>46088</v>
      </c>
      <c r="C319" s="12">
        <f>YEAR(SalesDataTable[[#This Row],[Order Date]])</f>
        <v>2026</v>
      </c>
      <c r="D319" s="15" t="str">
        <f>"Q" &amp; ROUNDUP(MONTH(SalesDataTable[[#This Row],[Order Date]])/3,0)</f>
        <v>Q1</v>
      </c>
      <c r="E319" s="17">
        <f>MONTH(SalesDataTable[[#This Row],[Order Date]])</f>
        <v>3</v>
      </c>
      <c r="F319" s="15"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5">
      <c r="A320" s="2">
        <v>1286</v>
      </c>
      <c r="B320" s="3">
        <v>46089</v>
      </c>
      <c r="C320" s="12">
        <f>YEAR(SalesDataTable[[#This Row],[Order Date]])</f>
        <v>2026</v>
      </c>
      <c r="D320" s="15" t="str">
        <f>"Q" &amp; ROUNDUP(MONTH(SalesDataTable[[#This Row],[Order Date]])/3,0)</f>
        <v>Q1</v>
      </c>
      <c r="E320" s="17">
        <f>MONTH(SalesDataTable[[#This Row],[Order Date]])</f>
        <v>3</v>
      </c>
      <c r="F320" s="15"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5">
      <c r="A321" s="2">
        <v>2653</v>
      </c>
      <c r="B321" s="3">
        <v>46089</v>
      </c>
      <c r="C321" s="12">
        <f>YEAR(SalesDataTable[[#This Row],[Order Date]])</f>
        <v>2026</v>
      </c>
      <c r="D321" s="15" t="str">
        <f>"Q" &amp; ROUNDUP(MONTH(SalesDataTable[[#This Row],[Order Date]])/3,0)</f>
        <v>Q1</v>
      </c>
      <c r="E321" s="17">
        <f>MONTH(SalesDataTable[[#This Row],[Order Date]])</f>
        <v>3</v>
      </c>
      <c r="F321" s="15"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5">
      <c r="A322" s="2">
        <v>4465</v>
      </c>
      <c r="B322" s="3">
        <v>46089</v>
      </c>
      <c r="C322" s="12">
        <f>YEAR(SalesDataTable[[#This Row],[Order Date]])</f>
        <v>2026</v>
      </c>
      <c r="D322" s="15" t="str">
        <f>"Q" &amp; ROUNDUP(MONTH(SalesDataTable[[#This Row],[Order Date]])/3,0)</f>
        <v>Q1</v>
      </c>
      <c r="E322" s="17">
        <f>MONTH(SalesDataTable[[#This Row],[Order Date]])</f>
        <v>3</v>
      </c>
      <c r="F322" s="15"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5">
      <c r="A323" s="2">
        <v>4576</v>
      </c>
      <c r="B323" s="3">
        <v>46089</v>
      </c>
      <c r="C323" s="12">
        <f>YEAR(SalesDataTable[[#This Row],[Order Date]])</f>
        <v>2026</v>
      </c>
      <c r="D323" s="15" t="str">
        <f>"Q" &amp; ROUNDUP(MONTH(SalesDataTable[[#This Row],[Order Date]])/3,0)</f>
        <v>Q1</v>
      </c>
      <c r="E323" s="17">
        <f>MONTH(SalesDataTable[[#This Row],[Order Date]])</f>
        <v>3</v>
      </c>
      <c r="F323" s="15"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5">
      <c r="A324" s="2">
        <v>718</v>
      </c>
      <c r="B324" s="3">
        <v>46090</v>
      </c>
      <c r="C324" s="12">
        <f>YEAR(SalesDataTable[[#This Row],[Order Date]])</f>
        <v>2026</v>
      </c>
      <c r="D324" s="15" t="str">
        <f>"Q" &amp; ROUNDUP(MONTH(SalesDataTable[[#This Row],[Order Date]])/3,0)</f>
        <v>Q1</v>
      </c>
      <c r="E324" s="17">
        <f>MONTH(SalesDataTable[[#This Row],[Order Date]])</f>
        <v>3</v>
      </c>
      <c r="F324" s="15"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5">
      <c r="A325" s="2">
        <v>1527</v>
      </c>
      <c r="B325" s="3">
        <v>46090</v>
      </c>
      <c r="C325" s="12">
        <f>YEAR(SalesDataTable[[#This Row],[Order Date]])</f>
        <v>2026</v>
      </c>
      <c r="D325" s="15" t="str">
        <f>"Q" &amp; ROUNDUP(MONTH(SalesDataTable[[#This Row],[Order Date]])/3,0)</f>
        <v>Q1</v>
      </c>
      <c r="E325" s="17">
        <f>MONTH(SalesDataTable[[#This Row],[Order Date]])</f>
        <v>3</v>
      </c>
      <c r="F325" s="15"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5">
      <c r="A326" s="2">
        <v>1797</v>
      </c>
      <c r="B326" s="3">
        <v>46090</v>
      </c>
      <c r="C326" s="12">
        <f>YEAR(SalesDataTable[[#This Row],[Order Date]])</f>
        <v>2026</v>
      </c>
      <c r="D326" s="15" t="str">
        <f>"Q" &amp; ROUNDUP(MONTH(SalesDataTable[[#This Row],[Order Date]])/3,0)</f>
        <v>Q1</v>
      </c>
      <c r="E326" s="17">
        <f>MONTH(SalesDataTable[[#This Row],[Order Date]])</f>
        <v>3</v>
      </c>
      <c r="F326" s="15"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5">
      <c r="A327" s="2">
        <v>2917</v>
      </c>
      <c r="B327" s="3">
        <v>46090</v>
      </c>
      <c r="C327" s="12">
        <f>YEAR(SalesDataTable[[#This Row],[Order Date]])</f>
        <v>2026</v>
      </c>
      <c r="D327" s="15" t="str">
        <f>"Q" &amp; ROUNDUP(MONTH(SalesDataTable[[#This Row],[Order Date]])/3,0)</f>
        <v>Q1</v>
      </c>
      <c r="E327" s="17">
        <f>MONTH(SalesDataTable[[#This Row],[Order Date]])</f>
        <v>3</v>
      </c>
      <c r="F327" s="15"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5">
      <c r="A328" s="2">
        <v>4095</v>
      </c>
      <c r="B328" s="3">
        <v>46090</v>
      </c>
      <c r="C328" s="12">
        <f>YEAR(SalesDataTable[[#This Row],[Order Date]])</f>
        <v>2026</v>
      </c>
      <c r="D328" s="15" t="str">
        <f>"Q" &amp; ROUNDUP(MONTH(SalesDataTable[[#This Row],[Order Date]])/3,0)</f>
        <v>Q1</v>
      </c>
      <c r="E328" s="17">
        <f>MONTH(SalesDataTable[[#This Row],[Order Date]])</f>
        <v>3</v>
      </c>
      <c r="F328" s="15"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5">
      <c r="A329" s="2">
        <v>5050</v>
      </c>
      <c r="B329" s="3">
        <v>46090</v>
      </c>
      <c r="C329" s="12">
        <f>YEAR(SalesDataTable[[#This Row],[Order Date]])</f>
        <v>2026</v>
      </c>
      <c r="D329" s="15" t="str">
        <f>"Q" &amp; ROUNDUP(MONTH(SalesDataTable[[#This Row],[Order Date]])/3,0)</f>
        <v>Q1</v>
      </c>
      <c r="E329" s="17">
        <f>MONTH(SalesDataTable[[#This Row],[Order Date]])</f>
        <v>3</v>
      </c>
      <c r="F329" s="15"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5">
      <c r="A330" s="2">
        <v>709</v>
      </c>
      <c r="B330" s="3">
        <v>46091</v>
      </c>
      <c r="C330" s="12">
        <f>YEAR(SalesDataTable[[#This Row],[Order Date]])</f>
        <v>2026</v>
      </c>
      <c r="D330" s="15" t="str">
        <f>"Q" &amp; ROUNDUP(MONTH(SalesDataTable[[#This Row],[Order Date]])/3,0)</f>
        <v>Q1</v>
      </c>
      <c r="E330" s="17">
        <f>MONTH(SalesDataTable[[#This Row],[Order Date]])</f>
        <v>3</v>
      </c>
      <c r="F330" s="15"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5">
      <c r="A331" s="2">
        <v>1073</v>
      </c>
      <c r="B331" s="3">
        <v>46091</v>
      </c>
      <c r="C331" s="12">
        <f>YEAR(SalesDataTable[[#This Row],[Order Date]])</f>
        <v>2026</v>
      </c>
      <c r="D331" s="15" t="str">
        <f>"Q" &amp; ROUNDUP(MONTH(SalesDataTable[[#This Row],[Order Date]])/3,0)</f>
        <v>Q1</v>
      </c>
      <c r="E331" s="17">
        <f>MONTH(SalesDataTable[[#This Row],[Order Date]])</f>
        <v>3</v>
      </c>
      <c r="F331" s="15"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5">
      <c r="A332" s="2">
        <v>2623</v>
      </c>
      <c r="B332" s="3">
        <v>46091</v>
      </c>
      <c r="C332" s="12">
        <f>YEAR(SalesDataTable[[#This Row],[Order Date]])</f>
        <v>2026</v>
      </c>
      <c r="D332" s="15" t="str">
        <f>"Q" &amp; ROUNDUP(MONTH(SalesDataTable[[#This Row],[Order Date]])/3,0)</f>
        <v>Q1</v>
      </c>
      <c r="E332" s="17">
        <f>MONTH(SalesDataTable[[#This Row],[Order Date]])</f>
        <v>3</v>
      </c>
      <c r="F332" s="15"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5">
      <c r="A333" s="2">
        <v>2625</v>
      </c>
      <c r="B333" s="3">
        <v>46091</v>
      </c>
      <c r="C333" s="12">
        <f>YEAR(SalesDataTable[[#This Row],[Order Date]])</f>
        <v>2026</v>
      </c>
      <c r="D333" s="15" t="str">
        <f>"Q" &amp; ROUNDUP(MONTH(SalesDataTable[[#This Row],[Order Date]])/3,0)</f>
        <v>Q1</v>
      </c>
      <c r="E333" s="17">
        <f>MONTH(SalesDataTable[[#This Row],[Order Date]])</f>
        <v>3</v>
      </c>
      <c r="F333" s="15"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5">
      <c r="A334" s="2">
        <v>3304</v>
      </c>
      <c r="B334" s="3">
        <v>46091</v>
      </c>
      <c r="C334" s="12">
        <f>YEAR(SalesDataTable[[#This Row],[Order Date]])</f>
        <v>2026</v>
      </c>
      <c r="D334" s="15" t="str">
        <f>"Q" &amp; ROUNDUP(MONTH(SalesDataTable[[#This Row],[Order Date]])/3,0)</f>
        <v>Q1</v>
      </c>
      <c r="E334" s="17">
        <f>MONTH(SalesDataTable[[#This Row],[Order Date]])</f>
        <v>3</v>
      </c>
      <c r="F334" s="15"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5">
      <c r="A335" s="2">
        <v>4876</v>
      </c>
      <c r="B335" s="3">
        <v>46091</v>
      </c>
      <c r="C335" s="12">
        <f>YEAR(SalesDataTable[[#This Row],[Order Date]])</f>
        <v>2026</v>
      </c>
      <c r="D335" s="15" t="str">
        <f>"Q" &amp; ROUNDUP(MONTH(SalesDataTable[[#This Row],[Order Date]])/3,0)</f>
        <v>Q1</v>
      </c>
      <c r="E335" s="17">
        <f>MONTH(SalesDataTable[[#This Row],[Order Date]])</f>
        <v>3</v>
      </c>
      <c r="F335" s="15"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5">
      <c r="A336" s="2">
        <v>83</v>
      </c>
      <c r="B336" s="3">
        <v>46092</v>
      </c>
      <c r="C336" s="12">
        <f>YEAR(SalesDataTable[[#This Row],[Order Date]])</f>
        <v>2026</v>
      </c>
      <c r="D336" s="15" t="str">
        <f>"Q" &amp; ROUNDUP(MONTH(SalesDataTable[[#This Row],[Order Date]])/3,0)</f>
        <v>Q1</v>
      </c>
      <c r="E336" s="17">
        <f>MONTH(SalesDataTable[[#This Row],[Order Date]])</f>
        <v>3</v>
      </c>
      <c r="F336" s="15"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5">
      <c r="A337" s="2">
        <v>863</v>
      </c>
      <c r="B337" s="3">
        <v>46092</v>
      </c>
      <c r="C337" s="12">
        <f>YEAR(SalesDataTable[[#This Row],[Order Date]])</f>
        <v>2026</v>
      </c>
      <c r="D337" s="15" t="str">
        <f>"Q" &amp; ROUNDUP(MONTH(SalesDataTable[[#This Row],[Order Date]])/3,0)</f>
        <v>Q1</v>
      </c>
      <c r="E337" s="17">
        <f>MONTH(SalesDataTable[[#This Row],[Order Date]])</f>
        <v>3</v>
      </c>
      <c r="F337" s="15"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5">
      <c r="A338" s="2">
        <v>2323</v>
      </c>
      <c r="B338" s="3">
        <v>46092</v>
      </c>
      <c r="C338" s="12">
        <f>YEAR(SalesDataTable[[#This Row],[Order Date]])</f>
        <v>2026</v>
      </c>
      <c r="D338" s="15" t="str">
        <f>"Q" &amp; ROUNDUP(MONTH(SalesDataTable[[#This Row],[Order Date]])/3,0)</f>
        <v>Q1</v>
      </c>
      <c r="E338" s="17">
        <f>MONTH(SalesDataTable[[#This Row],[Order Date]])</f>
        <v>3</v>
      </c>
      <c r="F338" s="15"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5">
      <c r="A339" s="2">
        <v>3064</v>
      </c>
      <c r="B339" s="3">
        <v>46092</v>
      </c>
      <c r="C339" s="12">
        <f>YEAR(SalesDataTable[[#This Row],[Order Date]])</f>
        <v>2026</v>
      </c>
      <c r="D339" s="15" t="str">
        <f>"Q" &amp; ROUNDUP(MONTH(SalesDataTable[[#This Row],[Order Date]])/3,0)</f>
        <v>Q1</v>
      </c>
      <c r="E339" s="17">
        <f>MONTH(SalesDataTable[[#This Row],[Order Date]])</f>
        <v>3</v>
      </c>
      <c r="F339" s="15"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5">
      <c r="A340" s="2">
        <v>4995</v>
      </c>
      <c r="B340" s="3">
        <v>46092</v>
      </c>
      <c r="C340" s="12">
        <f>YEAR(SalesDataTable[[#This Row],[Order Date]])</f>
        <v>2026</v>
      </c>
      <c r="D340" s="15" t="str">
        <f>"Q" &amp; ROUNDUP(MONTH(SalesDataTable[[#This Row],[Order Date]])/3,0)</f>
        <v>Q1</v>
      </c>
      <c r="E340" s="17">
        <f>MONTH(SalesDataTable[[#This Row],[Order Date]])</f>
        <v>3</v>
      </c>
      <c r="F340" s="15"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5">
      <c r="A341" s="2">
        <v>46</v>
      </c>
      <c r="B341" s="3">
        <v>46093</v>
      </c>
      <c r="C341" s="12">
        <f>YEAR(SalesDataTable[[#This Row],[Order Date]])</f>
        <v>2026</v>
      </c>
      <c r="D341" s="15" t="str">
        <f>"Q" &amp; ROUNDUP(MONTH(SalesDataTable[[#This Row],[Order Date]])/3,0)</f>
        <v>Q1</v>
      </c>
      <c r="E341" s="17">
        <f>MONTH(SalesDataTable[[#This Row],[Order Date]])</f>
        <v>3</v>
      </c>
      <c r="F341" s="15"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5">
      <c r="A342" s="2">
        <v>443</v>
      </c>
      <c r="B342" s="3">
        <v>46093</v>
      </c>
      <c r="C342" s="12">
        <f>YEAR(SalesDataTable[[#This Row],[Order Date]])</f>
        <v>2026</v>
      </c>
      <c r="D342" s="15" t="str">
        <f>"Q" &amp; ROUNDUP(MONTH(SalesDataTable[[#This Row],[Order Date]])/3,0)</f>
        <v>Q1</v>
      </c>
      <c r="E342" s="17">
        <f>MONTH(SalesDataTable[[#This Row],[Order Date]])</f>
        <v>3</v>
      </c>
      <c r="F342" s="15"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5">
      <c r="A343" s="2">
        <v>759</v>
      </c>
      <c r="B343" s="3">
        <v>46093</v>
      </c>
      <c r="C343" s="12">
        <f>YEAR(SalesDataTable[[#This Row],[Order Date]])</f>
        <v>2026</v>
      </c>
      <c r="D343" s="15" t="str">
        <f>"Q" &amp; ROUNDUP(MONTH(SalesDataTable[[#This Row],[Order Date]])/3,0)</f>
        <v>Q1</v>
      </c>
      <c r="E343" s="17">
        <f>MONTH(SalesDataTable[[#This Row],[Order Date]])</f>
        <v>3</v>
      </c>
      <c r="F343" s="15"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5">
      <c r="A344" s="2">
        <v>1097</v>
      </c>
      <c r="B344" s="3">
        <v>46093</v>
      </c>
      <c r="C344" s="12">
        <f>YEAR(SalesDataTable[[#This Row],[Order Date]])</f>
        <v>2026</v>
      </c>
      <c r="D344" s="15" t="str">
        <f>"Q" &amp; ROUNDUP(MONTH(SalesDataTable[[#This Row],[Order Date]])/3,0)</f>
        <v>Q1</v>
      </c>
      <c r="E344" s="17">
        <f>MONTH(SalesDataTable[[#This Row],[Order Date]])</f>
        <v>3</v>
      </c>
      <c r="F344" s="15"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5">
      <c r="A345" s="2">
        <v>2152</v>
      </c>
      <c r="B345" s="3">
        <v>46093</v>
      </c>
      <c r="C345" s="12">
        <f>YEAR(SalesDataTable[[#This Row],[Order Date]])</f>
        <v>2026</v>
      </c>
      <c r="D345" s="15" t="str">
        <f>"Q" &amp; ROUNDUP(MONTH(SalesDataTable[[#This Row],[Order Date]])/3,0)</f>
        <v>Q1</v>
      </c>
      <c r="E345" s="17">
        <f>MONTH(SalesDataTable[[#This Row],[Order Date]])</f>
        <v>3</v>
      </c>
      <c r="F345" s="15"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5">
      <c r="A346" s="2">
        <v>2512</v>
      </c>
      <c r="B346" s="3">
        <v>46093</v>
      </c>
      <c r="C346" s="12">
        <f>YEAR(SalesDataTable[[#This Row],[Order Date]])</f>
        <v>2026</v>
      </c>
      <c r="D346" s="15" t="str">
        <f>"Q" &amp; ROUNDUP(MONTH(SalesDataTable[[#This Row],[Order Date]])/3,0)</f>
        <v>Q1</v>
      </c>
      <c r="E346" s="17">
        <f>MONTH(SalesDataTable[[#This Row],[Order Date]])</f>
        <v>3</v>
      </c>
      <c r="F346" s="15"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5">
      <c r="A347" s="2">
        <v>2578</v>
      </c>
      <c r="B347" s="3">
        <v>46093</v>
      </c>
      <c r="C347" s="12">
        <f>YEAR(SalesDataTable[[#This Row],[Order Date]])</f>
        <v>2026</v>
      </c>
      <c r="D347" s="15" t="str">
        <f>"Q" &amp; ROUNDUP(MONTH(SalesDataTable[[#This Row],[Order Date]])/3,0)</f>
        <v>Q1</v>
      </c>
      <c r="E347" s="17">
        <f>MONTH(SalesDataTable[[#This Row],[Order Date]])</f>
        <v>3</v>
      </c>
      <c r="F347" s="15"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5">
      <c r="A348" s="2">
        <v>3302</v>
      </c>
      <c r="B348" s="3">
        <v>46093</v>
      </c>
      <c r="C348" s="12">
        <f>YEAR(SalesDataTable[[#This Row],[Order Date]])</f>
        <v>2026</v>
      </c>
      <c r="D348" s="15" t="str">
        <f>"Q" &amp; ROUNDUP(MONTH(SalesDataTable[[#This Row],[Order Date]])/3,0)</f>
        <v>Q1</v>
      </c>
      <c r="E348" s="17">
        <f>MONTH(SalesDataTable[[#This Row],[Order Date]])</f>
        <v>3</v>
      </c>
      <c r="F348" s="15"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5">
      <c r="A349" s="2">
        <v>3752</v>
      </c>
      <c r="B349" s="3">
        <v>46093</v>
      </c>
      <c r="C349" s="12">
        <f>YEAR(SalesDataTable[[#This Row],[Order Date]])</f>
        <v>2026</v>
      </c>
      <c r="D349" s="15" t="str">
        <f>"Q" &amp; ROUNDUP(MONTH(SalesDataTable[[#This Row],[Order Date]])/3,0)</f>
        <v>Q1</v>
      </c>
      <c r="E349" s="17">
        <f>MONTH(SalesDataTable[[#This Row],[Order Date]])</f>
        <v>3</v>
      </c>
      <c r="F349" s="15"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5">
      <c r="A350" s="2">
        <v>4839</v>
      </c>
      <c r="B350" s="3">
        <v>46093</v>
      </c>
      <c r="C350" s="12">
        <f>YEAR(SalesDataTable[[#This Row],[Order Date]])</f>
        <v>2026</v>
      </c>
      <c r="D350" s="15" t="str">
        <f>"Q" &amp; ROUNDUP(MONTH(SalesDataTable[[#This Row],[Order Date]])/3,0)</f>
        <v>Q1</v>
      </c>
      <c r="E350" s="17">
        <f>MONTH(SalesDataTable[[#This Row],[Order Date]])</f>
        <v>3</v>
      </c>
      <c r="F350" s="15"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5">
      <c r="A351" s="2">
        <v>264</v>
      </c>
      <c r="B351" s="3">
        <v>46094</v>
      </c>
      <c r="C351" s="12">
        <f>YEAR(SalesDataTable[[#This Row],[Order Date]])</f>
        <v>2026</v>
      </c>
      <c r="D351" s="15" t="str">
        <f>"Q" &amp; ROUNDUP(MONTH(SalesDataTable[[#This Row],[Order Date]])/3,0)</f>
        <v>Q1</v>
      </c>
      <c r="E351" s="17">
        <f>MONTH(SalesDataTable[[#This Row],[Order Date]])</f>
        <v>3</v>
      </c>
      <c r="F351" s="15"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5">
      <c r="A352" s="2">
        <v>2498</v>
      </c>
      <c r="B352" s="3">
        <v>46094</v>
      </c>
      <c r="C352" s="12">
        <f>YEAR(SalesDataTable[[#This Row],[Order Date]])</f>
        <v>2026</v>
      </c>
      <c r="D352" s="15" t="str">
        <f>"Q" &amp; ROUNDUP(MONTH(SalesDataTable[[#This Row],[Order Date]])/3,0)</f>
        <v>Q1</v>
      </c>
      <c r="E352" s="17">
        <f>MONTH(SalesDataTable[[#This Row],[Order Date]])</f>
        <v>3</v>
      </c>
      <c r="F352" s="15"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5">
      <c r="A353" s="2">
        <v>3929</v>
      </c>
      <c r="B353" s="3">
        <v>46094</v>
      </c>
      <c r="C353" s="12">
        <f>YEAR(SalesDataTable[[#This Row],[Order Date]])</f>
        <v>2026</v>
      </c>
      <c r="D353" s="15" t="str">
        <f>"Q" &amp; ROUNDUP(MONTH(SalesDataTable[[#This Row],[Order Date]])/3,0)</f>
        <v>Q1</v>
      </c>
      <c r="E353" s="17">
        <f>MONTH(SalesDataTable[[#This Row],[Order Date]])</f>
        <v>3</v>
      </c>
      <c r="F353" s="15"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5">
      <c r="A354" s="2">
        <v>4195</v>
      </c>
      <c r="B354" s="3">
        <v>46094</v>
      </c>
      <c r="C354" s="12">
        <f>YEAR(SalesDataTable[[#This Row],[Order Date]])</f>
        <v>2026</v>
      </c>
      <c r="D354" s="15" t="str">
        <f>"Q" &amp; ROUNDUP(MONTH(SalesDataTable[[#This Row],[Order Date]])/3,0)</f>
        <v>Q1</v>
      </c>
      <c r="E354" s="17">
        <f>MONTH(SalesDataTable[[#This Row],[Order Date]])</f>
        <v>3</v>
      </c>
      <c r="F354" s="15"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5">
      <c r="A355" s="2">
        <v>4684</v>
      </c>
      <c r="B355" s="3">
        <v>46094</v>
      </c>
      <c r="C355" s="12">
        <f>YEAR(SalesDataTable[[#This Row],[Order Date]])</f>
        <v>2026</v>
      </c>
      <c r="D355" s="15" t="str">
        <f>"Q" &amp; ROUNDUP(MONTH(SalesDataTable[[#This Row],[Order Date]])/3,0)</f>
        <v>Q1</v>
      </c>
      <c r="E355" s="17">
        <f>MONTH(SalesDataTable[[#This Row],[Order Date]])</f>
        <v>3</v>
      </c>
      <c r="F355" s="15"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5">
      <c r="A356" s="2">
        <v>313</v>
      </c>
      <c r="B356" s="3">
        <v>46095</v>
      </c>
      <c r="C356" s="12">
        <f>YEAR(SalesDataTable[[#This Row],[Order Date]])</f>
        <v>2026</v>
      </c>
      <c r="D356" s="15" t="str">
        <f>"Q" &amp; ROUNDUP(MONTH(SalesDataTable[[#This Row],[Order Date]])/3,0)</f>
        <v>Q1</v>
      </c>
      <c r="E356" s="17">
        <f>MONTH(SalesDataTable[[#This Row],[Order Date]])</f>
        <v>3</v>
      </c>
      <c r="F356" s="15"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5">
      <c r="A357" s="2">
        <v>1056</v>
      </c>
      <c r="B357" s="3">
        <v>46095</v>
      </c>
      <c r="C357" s="12">
        <f>YEAR(SalesDataTable[[#This Row],[Order Date]])</f>
        <v>2026</v>
      </c>
      <c r="D357" s="15" t="str">
        <f>"Q" &amp; ROUNDUP(MONTH(SalesDataTable[[#This Row],[Order Date]])/3,0)</f>
        <v>Q1</v>
      </c>
      <c r="E357" s="17">
        <f>MONTH(SalesDataTable[[#This Row],[Order Date]])</f>
        <v>3</v>
      </c>
      <c r="F357" s="15"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5">
      <c r="A358" s="2">
        <v>2189</v>
      </c>
      <c r="B358" s="3">
        <v>46095</v>
      </c>
      <c r="C358" s="12">
        <f>YEAR(SalesDataTable[[#This Row],[Order Date]])</f>
        <v>2026</v>
      </c>
      <c r="D358" s="15" t="str">
        <f>"Q" &amp; ROUNDUP(MONTH(SalesDataTable[[#This Row],[Order Date]])/3,0)</f>
        <v>Q1</v>
      </c>
      <c r="E358" s="17">
        <f>MONTH(SalesDataTable[[#This Row],[Order Date]])</f>
        <v>3</v>
      </c>
      <c r="F358" s="15"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5">
      <c r="A359" s="2">
        <v>2617</v>
      </c>
      <c r="B359" s="3">
        <v>46095</v>
      </c>
      <c r="C359" s="12">
        <f>YEAR(SalesDataTable[[#This Row],[Order Date]])</f>
        <v>2026</v>
      </c>
      <c r="D359" s="15" t="str">
        <f>"Q" &amp; ROUNDUP(MONTH(SalesDataTable[[#This Row],[Order Date]])/3,0)</f>
        <v>Q1</v>
      </c>
      <c r="E359" s="17">
        <f>MONTH(SalesDataTable[[#This Row],[Order Date]])</f>
        <v>3</v>
      </c>
      <c r="F359" s="15"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5">
      <c r="A360" s="2">
        <v>2901</v>
      </c>
      <c r="B360" s="3">
        <v>46095</v>
      </c>
      <c r="C360" s="12">
        <f>YEAR(SalesDataTable[[#This Row],[Order Date]])</f>
        <v>2026</v>
      </c>
      <c r="D360" s="15" t="str">
        <f>"Q" &amp; ROUNDUP(MONTH(SalesDataTable[[#This Row],[Order Date]])/3,0)</f>
        <v>Q1</v>
      </c>
      <c r="E360" s="17">
        <f>MONTH(SalesDataTable[[#This Row],[Order Date]])</f>
        <v>3</v>
      </c>
      <c r="F360" s="15"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5">
      <c r="A361" s="2">
        <v>2952</v>
      </c>
      <c r="B361" s="3">
        <v>46095</v>
      </c>
      <c r="C361" s="12">
        <f>YEAR(SalesDataTable[[#This Row],[Order Date]])</f>
        <v>2026</v>
      </c>
      <c r="D361" s="15" t="str">
        <f>"Q" &amp; ROUNDUP(MONTH(SalesDataTable[[#This Row],[Order Date]])/3,0)</f>
        <v>Q1</v>
      </c>
      <c r="E361" s="17">
        <f>MONTH(SalesDataTable[[#This Row],[Order Date]])</f>
        <v>3</v>
      </c>
      <c r="F361" s="15"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5">
      <c r="A362" s="2">
        <v>3421</v>
      </c>
      <c r="B362" s="3">
        <v>46095</v>
      </c>
      <c r="C362" s="12">
        <f>YEAR(SalesDataTable[[#This Row],[Order Date]])</f>
        <v>2026</v>
      </c>
      <c r="D362" s="15" t="str">
        <f>"Q" &amp; ROUNDUP(MONTH(SalesDataTable[[#This Row],[Order Date]])/3,0)</f>
        <v>Q1</v>
      </c>
      <c r="E362" s="17">
        <f>MONTH(SalesDataTable[[#This Row],[Order Date]])</f>
        <v>3</v>
      </c>
      <c r="F362" s="15"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5">
      <c r="A363" s="2">
        <v>3536</v>
      </c>
      <c r="B363" s="3">
        <v>46095</v>
      </c>
      <c r="C363" s="12">
        <f>YEAR(SalesDataTable[[#This Row],[Order Date]])</f>
        <v>2026</v>
      </c>
      <c r="D363" s="15" t="str">
        <f>"Q" &amp; ROUNDUP(MONTH(SalesDataTable[[#This Row],[Order Date]])/3,0)</f>
        <v>Q1</v>
      </c>
      <c r="E363" s="17">
        <f>MONTH(SalesDataTable[[#This Row],[Order Date]])</f>
        <v>3</v>
      </c>
      <c r="F363" s="15"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5">
      <c r="A364" s="2">
        <v>3878</v>
      </c>
      <c r="B364" s="3">
        <v>46095</v>
      </c>
      <c r="C364" s="12">
        <f>YEAR(SalesDataTable[[#This Row],[Order Date]])</f>
        <v>2026</v>
      </c>
      <c r="D364" s="15" t="str">
        <f>"Q" &amp; ROUNDUP(MONTH(SalesDataTable[[#This Row],[Order Date]])/3,0)</f>
        <v>Q1</v>
      </c>
      <c r="E364" s="17">
        <f>MONTH(SalesDataTable[[#This Row],[Order Date]])</f>
        <v>3</v>
      </c>
      <c r="F364" s="15"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5">
      <c r="A365" s="2">
        <v>2027</v>
      </c>
      <c r="B365" s="3">
        <v>46096</v>
      </c>
      <c r="C365" s="12">
        <f>YEAR(SalesDataTable[[#This Row],[Order Date]])</f>
        <v>2026</v>
      </c>
      <c r="D365" s="15" t="str">
        <f>"Q" &amp; ROUNDUP(MONTH(SalesDataTable[[#This Row],[Order Date]])/3,0)</f>
        <v>Q1</v>
      </c>
      <c r="E365" s="17">
        <f>MONTH(SalesDataTable[[#This Row],[Order Date]])</f>
        <v>3</v>
      </c>
      <c r="F365" s="15"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5">
      <c r="A366" s="2">
        <v>3280</v>
      </c>
      <c r="B366" s="3">
        <v>46096</v>
      </c>
      <c r="C366" s="12">
        <f>YEAR(SalesDataTable[[#This Row],[Order Date]])</f>
        <v>2026</v>
      </c>
      <c r="D366" s="15" t="str">
        <f>"Q" &amp; ROUNDUP(MONTH(SalesDataTable[[#This Row],[Order Date]])/3,0)</f>
        <v>Q1</v>
      </c>
      <c r="E366" s="17">
        <f>MONTH(SalesDataTable[[#This Row],[Order Date]])</f>
        <v>3</v>
      </c>
      <c r="F366" s="15"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5">
      <c r="A367" s="2">
        <v>5149</v>
      </c>
      <c r="B367" s="3">
        <v>46096</v>
      </c>
      <c r="C367" s="12">
        <f>YEAR(SalesDataTable[[#This Row],[Order Date]])</f>
        <v>2026</v>
      </c>
      <c r="D367" s="15" t="str">
        <f>"Q" &amp; ROUNDUP(MONTH(SalesDataTable[[#This Row],[Order Date]])/3,0)</f>
        <v>Q1</v>
      </c>
      <c r="E367" s="17">
        <f>MONTH(SalesDataTable[[#This Row],[Order Date]])</f>
        <v>3</v>
      </c>
      <c r="F367" s="15"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5">
      <c r="A368" s="2">
        <v>412</v>
      </c>
      <c r="B368" s="3">
        <v>46097</v>
      </c>
      <c r="C368" s="12">
        <f>YEAR(SalesDataTable[[#This Row],[Order Date]])</f>
        <v>2026</v>
      </c>
      <c r="D368" s="15" t="str">
        <f>"Q" &amp; ROUNDUP(MONTH(SalesDataTable[[#This Row],[Order Date]])/3,0)</f>
        <v>Q1</v>
      </c>
      <c r="E368" s="17">
        <f>MONTH(SalesDataTable[[#This Row],[Order Date]])</f>
        <v>3</v>
      </c>
      <c r="F368" s="15"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5">
      <c r="A369" s="2">
        <v>1161</v>
      </c>
      <c r="B369" s="3">
        <v>46097</v>
      </c>
      <c r="C369" s="12">
        <f>YEAR(SalesDataTable[[#This Row],[Order Date]])</f>
        <v>2026</v>
      </c>
      <c r="D369" s="15" t="str">
        <f>"Q" &amp; ROUNDUP(MONTH(SalesDataTable[[#This Row],[Order Date]])/3,0)</f>
        <v>Q1</v>
      </c>
      <c r="E369" s="17">
        <f>MONTH(SalesDataTable[[#This Row],[Order Date]])</f>
        <v>3</v>
      </c>
      <c r="F369" s="15"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5">
      <c r="A370" s="2">
        <v>1320</v>
      </c>
      <c r="B370" s="3">
        <v>46097</v>
      </c>
      <c r="C370" s="12">
        <f>YEAR(SalesDataTable[[#This Row],[Order Date]])</f>
        <v>2026</v>
      </c>
      <c r="D370" s="15" t="str">
        <f>"Q" &amp; ROUNDUP(MONTH(SalesDataTable[[#This Row],[Order Date]])/3,0)</f>
        <v>Q1</v>
      </c>
      <c r="E370" s="17">
        <f>MONTH(SalesDataTable[[#This Row],[Order Date]])</f>
        <v>3</v>
      </c>
      <c r="F370" s="15"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5">
      <c r="A371" s="2">
        <v>2528</v>
      </c>
      <c r="B371" s="3">
        <v>46097</v>
      </c>
      <c r="C371" s="12">
        <f>YEAR(SalesDataTable[[#This Row],[Order Date]])</f>
        <v>2026</v>
      </c>
      <c r="D371" s="15" t="str">
        <f>"Q" &amp; ROUNDUP(MONTH(SalesDataTable[[#This Row],[Order Date]])/3,0)</f>
        <v>Q1</v>
      </c>
      <c r="E371" s="17">
        <f>MONTH(SalesDataTable[[#This Row],[Order Date]])</f>
        <v>3</v>
      </c>
      <c r="F371" s="15"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5">
      <c r="A372" s="2">
        <v>2956</v>
      </c>
      <c r="B372" s="3">
        <v>46097</v>
      </c>
      <c r="C372" s="12">
        <f>YEAR(SalesDataTable[[#This Row],[Order Date]])</f>
        <v>2026</v>
      </c>
      <c r="D372" s="15" t="str">
        <f>"Q" &amp; ROUNDUP(MONTH(SalesDataTable[[#This Row],[Order Date]])/3,0)</f>
        <v>Q1</v>
      </c>
      <c r="E372" s="17">
        <f>MONTH(SalesDataTable[[#This Row],[Order Date]])</f>
        <v>3</v>
      </c>
      <c r="F372" s="15"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5">
      <c r="A373" s="2">
        <v>2973</v>
      </c>
      <c r="B373" s="3">
        <v>46097</v>
      </c>
      <c r="C373" s="12">
        <f>YEAR(SalesDataTable[[#This Row],[Order Date]])</f>
        <v>2026</v>
      </c>
      <c r="D373" s="15" t="str">
        <f>"Q" &amp; ROUNDUP(MONTH(SalesDataTable[[#This Row],[Order Date]])/3,0)</f>
        <v>Q1</v>
      </c>
      <c r="E373" s="17">
        <f>MONTH(SalesDataTable[[#This Row],[Order Date]])</f>
        <v>3</v>
      </c>
      <c r="F373" s="15"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5">
      <c r="A374" s="2">
        <v>3358</v>
      </c>
      <c r="B374" s="3">
        <v>46097</v>
      </c>
      <c r="C374" s="12">
        <f>YEAR(SalesDataTable[[#This Row],[Order Date]])</f>
        <v>2026</v>
      </c>
      <c r="D374" s="15" t="str">
        <f>"Q" &amp; ROUNDUP(MONTH(SalesDataTable[[#This Row],[Order Date]])/3,0)</f>
        <v>Q1</v>
      </c>
      <c r="E374" s="17">
        <f>MONTH(SalesDataTable[[#This Row],[Order Date]])</f>
        <v>3</v>
      </c>
      <c r="F374" s="15"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5">
      <c r="A375" s="2">
        <v>164</v>
      </c>
      <c r="B375" s="3">
        <v>46098</v>
      </c>
      <c r="C375" s="12">
        <f>YEAR(SalesDataTable[[#This Row],[Order Date]])</f>
        <v>2026</v>
      </c>
      <c r="D375" s="15" t="str">
        <f>"Q" &amp; ROUNDUP(MONTH(SalesDataTable[[#This Row],[Order Date]])/3,0)</f>
        <v>Q1</v>
      </c>
      <c r="E375" s="17">
        <f>MONTH(SalesDataTable[[#This Row],[Order Date]])</f>
        <v>3</v>
      </c>
      <c r="F375" s="15"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5">
      <c r="A376" s="2">
        <v>995</v>
      </c>
      <c r="B376" s="3">
        <v>46098</v>
      </c>
      <c r="C376" s="12">
        <f>YEAR(SalesDataTable[[#This Row],[Order Date]])</f>
        <v>2026</v>
      </c>
      <c r="D376" s="15" t="str">
        <f>"Q" &amp; ROUNDUP(MONTH(SalesDataTable[[#This Row],[Order Date]])/3,0)</f>
        <v>Q1</v>
      </c>
      <c r="E376" s="17">
        <f>MONTH(SalesDataTable[[#This Row],[Order Date]])</f>
        <v>3</v>
      </c>
      <c r="F376" s="15"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5">
      <c r="A377" s="2">
        <v>4912</v>
      </c>
      <c r="B377" s="3">
        <v>46098</v>
      </c>
      <c r="C377" s="12">
        <f>YEAR(SalesDataTable[[#This Row],[Order Date]])</f>
        <v>2026</v>
      </c>
      <c r="D377" s="15" t="str">
        <f>"Q" &amp; ROUNDUP(MONTH(SalesDataTable[[#This Row],[Order Date]])/3,0)</f>
        <v>Q1</v>
      </c>
      <c r="E377" s="17">
        <f>MONTH(SalesDataTable[[#This Row],[Order Date]])</f>
        <v>3</v>
      </c>
      <c r="F377" s="15"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5">
      <c r="A378" s="2">
        <v>29</v>
      </c>
      <c r="B378" s="3">
        <v>46099</v>
      </c>
      <c r="C378" s="12">
        <f>YEAR(SalesDataTable[[#This Row],[Order Date]])</f>
        <v>2026</v>
      </c>
      <c r="D378" s="15" t="str">
        <f>"Q" &amp; ROUNDUP(MONTH(SalesDataTable[[#This Row],[Order Date]])/3,0)</f>
        <v>Q1</v>
      </c>
      <c r="E378" s="17">
        <f>MONTH(SalesDataTable[[#This Row],[Order Date]])</f>
        <v>3</v>
      </c>
      <c r="F378" s="15"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5">
      <c r="A379" s="2">
        <v>891</v>
      </c>
      <c r="B379" s="3">
        <v>46099</v>
      </c>
      <c r="C379" s="12">
        <f>YEAR(SalesDataTable[[#This Row],[Order Date]])</f>
        <v>2026</v>
      </c>
      <c r="D379" s="15" t="str">
        <f>"Q" &amp; ROUNDUP(MONTH(SalesDataTable[[#This Row],[Order Date]])/3,0)</f>
        <v>Q1</v>
      </c>
      <c r="E379" s="17">
        <f>MONTH(SalesDataTable[[#This Row],[Order Date]])</f>
        <v>3</v>
      </c>
      <c r="F379" s="15"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5">
      <c r="A380" s="2">
        <v>1143</v>
      </c>
      <c r="B380" s="3">
        <v>46099</v>
      </c>
      <c r="C380" s="12">
        <f>YEAR(SalesDataTable[[#This Row],[Order Date]])</f>
        <v>2026</v>
      </c>
      <c r="D380" s="15" t="str">
        <f>"Q" &amp; ROUNDUP(MONTH(SalesDataTable[[#This Row],[Order Date]])/3,0)</f>
        <v>Q1</v>
      </c>
      <c r="E380" s="17">
        <f>MONTH(SalesDataTable[[#This Row],[Order Date]])</f>
        <v>3</v>
      </c>
      <c r="F380" s="15"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5">
      <c r="A381" s="2">
        <v>2478</v>
      </c>
      <c r="B381" s="3">
        <v>46099</v>
      </c>
      <c r="C381" s="12">
        <f>YEAR(SalesDataTable[[#This Row],[Order Date]])</f>
        <v>2026</v>
      </c>
      <c r="D381" s="15" t="str">
        <f>"Q" &amp; ROUNDUP(MONTH(SalesDataTable[[#This Row],[Order Date]])/3,0)</f>
        <v>Q1</v>
      </c>
      <c r="E381" s="17">
        <f>MONTH(SalesDataTable[[#This Row],[Order Date]])</f>
        <v>3</v>
      </c>
      <c r="F381" s="15"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5">
      <c r="A382" s="2">
        <v>3961</v>
      </c>
      <c r="B382" s="3">
        <v>46099</v>
      </c>
      <c r="C382" s="12">
        <f>YEAR(SalesDataTable[[#This Row],[Order Date]])</f>
        <v>2026</v>
      </c>
      <c r="D382" s="15" t="str">
        <f>"Q" &amp; ROUNDUP(MONTH(SalesDataTable[[#This Row],[Order Date]])/3,0)</f>
        <v>Q1</v>
      </c>
      <c r="E382" s="17">
        <f>MONTH(SalesDataTable[[#This Row],[Order Date]])</f>
        <v>3</v>
      </c>
      <c r="F382" s="15"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5">
      <c r="A383" s="2">
        <v>4724</v>
      </c>
      <c r="B383" s="3">
        <v>46099</v>
      </c>
      <c r="C383" s="12">
        <f>YEAR(SalesDataTable[[#This Row],[Order Date]])</f>
        <v>2026</v>
      </c>
      <c r="D383" s="15" t="str">
        <f>"Q" &amp; ROUNDUP(MONTH(SalesDataTable[[#This Row],[Order Date]])/3,0)</f>
        <v>Q1</v>
      </c>
      <c r="E383" s="17">
        <f>MONTH(SalesDataTable[[#This Row],[Order Date]])</f>
        <v>3</v>
      </c>
      <c r="F383" s="15"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5">
      <c r="A384" s="2">
        <v>2171</v>
      </c>
      <c r="B384" s="3">
        <v>46100</v>
      </c>
      <c r="C384" s="12">
        <f>YEAR(SalesDataTable[[#This Row],[Order Date]])</f>
        <v>2026</v>
      </c>
      <c r="D384" s="15" t="str">
        <f>"Q" &amp; ROUNDUP(MONTH(SalesDataTable[[#This Row],[Order Date]])/3,0)</f>
        <v>Q1</v>
      </c>
      <c r="E384" s="17">
        <f>MONTH(SalesDataTable[[#This Row],[Order Date]])</f>
        <v>3</v>
      </c>
      <c r="F384" s="15"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5">
      <c r="A385" s="2">
        <v>2311</v>
      </c>
      <c r="B385" s="3">
        <v>46100</v>
      </c>
      <c r="C385" s="12">
        <f>YEAR(SalesDataTable[[#This Row],[Order Date]])</f>
        <v>2026</v>
      </c>
      <c r="D385" s="15" t="str">
        <f>"Q" &amp; ROUNDUP(MONTH(SalesDataTable[[#This Row],[Order Date]])/3,0)</f>
        <v>Q1</v>
      </c>
      <c r="E385" s="17">
        <f>MONTH(SalesDataTable[[#This Row],[Order Date]])</f>
        <v>3</v>
      </c>
      <c r="F385" s="15"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5">
      <c r="A386" s="2">
        <v>3563</v>
      </c>
      <c r="B386" s="3">
        <v>46100</v>
      </c>
      <c r="C386" s="12">
        <f>YEAR(SalesDataTable[[#This Row],[Order Date]])</f>
        <v>2026</v>
      </c>
      <c r="D386" s="15" t="str">
        <f>"Q" &amp; ROUNDUP(MONTH(SalesDataTable[[#This Row],[Order Date]])/3,0)</f>
        <v>Q1</v>
      </c>
      <c r="E386" s="17">
        <f>MONTH(SalesDataTable[[#This Row],[Order Date]])</f>
        <v>3</v>
      </c>
      <c r="F386" s="15"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5">
      <c r="A387" s="2">
        <v>3587</v>
      </c>
      <c r="B387" s="3">
        <v>46100</v>
      </c>
      <c r="C387" s="12">
        <f>YEAR(SalesDataTable[[#This Row],[Order Date]])</f>
        <v>2026</v>
      </c>
      <c r="D387" s="15" t="str">
        <f>"Q" &amp; ROUNDUP(MONTH(SalesDataTable[[#This Row],[Order Date]])/3,0)</f>
        <v>Q1</v>
      </c>
      <c r="E387" s="17">
        <f>MONTH(SalesDataTable[[#This Row],[Order Date]])</f>
        <v>3</v>
      </c>
      <c r="F387" s="15"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5">
      <c r="A388" s="2">
        <v>3706</v>
      </c>
      <c r="B388" s="3">
        <v>46100</v>
      </c>
      <c r="C388" s="12">
        <f>YEAR(SalesDataTable[[#This Row],[Order Date]])</f>
        <v>2026</v>
      </c>
      <c r="D388" s="15" t="str">
        <f>"Q" &amp; ROUNDUP(MONTH(SalesDataTable[[#This Row],[Order Date]])/3,0)</f>
        <v>Q1</v>
      </c>
      <c r="E388" s="17">
        <f>MONTH(SalesDataTable[[#This Row],[Order Date]])</f>
        <v>3</v>
      </c>
      <c r="F388" s="15"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5">
      <c r="A389" s="2">
        <v>4121</v>
      </c>
      <c r="B389" s="3">
        <v>46100</v>
      </c>
      <c r="C389" s="12">
        <f>YEAR(SalesDataTable[[#This Row],[Order Date]])</f>
        <v>2026</v>
      </c>
      <c r="D389" s="15" t="str">
        <f>"Q" &amp; ROUNDUP(MONTH(SalesDataTable[[#This Row],[Order Date]])/3,0)</f>
        <v>Q1</v>
      </c>
      <c r="E389" s="17">
        <f>MONTH(SalesDataTable[[#This Row],[Order Date]])</f>
        <v>3</v>
      </c>
      <c r="F389" s="15"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5">
      <c r="A390" s="2">
        <v>1047</v>
      </c>
      <c r="B390" s="3">
        <v>46101</v>
      </c>
      <c r="C390" s="12">
        <f>YEAR(SalesDataTable[[#This Row],[Order Date]])</f>
        <v>2026</v>
      </c>
      <c r="D390" s="15" t="str">
        <f>"Q" &amp; ROUNDUP(MONTH(SalesDataTable[[#This Row],[Order Date]])/3,0)</f>
        <v>Q1</v>
      </c>
      <c r="E390" s="17">
        <f>MONTH(SalesDataTable[[#This Row],[Order Date]])</f>
        <v>3</v>
      </c>
      <c r="F390" s="15"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5">
      <c r="A391" s="2">
        <v>1142</v>
      </c>
      <c r="B391" s="3">
        <v>46101</v>
      </c>
      <c r="C391" s="12">
        <f>YEAR(SalesDataTable[[#This Row],[Order Date]])</f>
        <v>2026</v>
      </c>
      <c r="D391" s="15" t="str">
        <f>"Q" &amp; ROUNDUP(MONTH(SalesDataTable[[#This Row],[Order Date]])/3,0)</f>
        <v>Q1</v>
      </c>
      <c r="E391" s="17">
        <f>MONTH(SalesDataTable[[#This Row],[Order Date]])</f>
        <v>3</v>
      </c>
      <c r="F391" s="15"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5">
      <c r="A392" s="2">
        <v>2232</v>
      </c>
      <c r="B392" s="3">
        <v>46101</v>
      </c>
      <c r="C392" s="12">
        <f>YEAR(SalesDataTable[[#This Row],[Order Date]])</f>
        <v>2026</v>
      </c>
      <c r="D392" s="15" t="str">
        <f>"Q" &amp; ROUNDUP(MONTH(SalesDataTable[[#This Row],[Order Date]])/3,0)</f>
        <v>Q1</v>
      </c>
      <c r="E392" s="17">
        <f>MONTH(SalesDataTable[[#This Row],[Order Date]])</f>
        <v>3</v>
      </c>
      <c r="F392" s="15"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5">
      <c r="A393" s="2">
        <v>2339</v>
      </c>
      <c r="B393" s="3">
        <v>46101</v>
      </c>
      <c r="C393" s="12">
        <f>YEAR(SalesDataTable[[#This Row],[Order Date]])</f>
        <v>2026</v>
      </c>
      <c r="D393" s="15" t="str">
        <f>"Q" &amp; ROUNDUP(MONTH(SalesDataTable[[#This Row],[Order Date]])/3,0)</f>
        <v>Q1</v>
      </c>
      <c r="E393" s="17">
        <f>MONTH(SalesDataTable[[#This Row],[Order Date]])</f>
        <v>3</v>
      </c>
      <c r="F393" s="15"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5">
      <c r="A394" s="2">
        <v>3611</v>
      </c>
      <c r="B394" s="3">
        <v>46101</v>
      </c>
      <c r="C394" s="12">
        <f>YEAR(SalesDataTable[[#This Row],[Order Date]])</f>
        <v>2026</v>
      </c>
      <c r="D394" s="15" t="str">
        <f>"Q" &amp; ROUNDUP(MONTH(SalesDataTable[[#This Row],[Order Date]])/3,0)</f>
        <v>Q1</v>
      </c>
      <c r="E394" s="17">
        <f>MONTH(SalesDataTable[[#This Row],[Order Date]])</f>
        <v>3</v>
      </c>
      <c r="F394" s="15"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5">
      <c r="A395" s="2">
        <v>3953</v>
      </c>
      <c r="B395" s="3">
        <v>46101</v>
      </c>
      <c r="C395" s="12">
        <f>YEAR(SalesDataTable[[#This Row],[Order Date]])</f>
        <v>2026</v>
      </c>
      <c r="D395" s="15" t="str">
        <f>"Q" &amp; ROUNDUP(MONTH(SalesDataTable[[#This Row],[Order Date]])/3,0)</f>
        <v>Q1</v>
      </c>
      <c r="E395" s="17">
        <f>MONTH(SalesDataTable[[#This Row],[Order Date]])</f>
        <v>3</v>
      </c>
      <c r="F395" s="15"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5">
      <c r="A396" s="2">
        <v>4253</v>
      </c>
      <c r="B396" s="3">
        <v>46101</v>
      </c>
      <c r="C396" s="12">
        <f>YEAR(SalesDataTable[[#This Row],[Order Date]])</f>
        <v>2026</v>
      </c>
      <c r="D396" s="15" t="str">
        <f>"Q" &amp; ROUNDUP(MONTH(SalesDataTable[[#This Row],[Order Date]])/3,0)</f>
        <v>Q1</v>
      </c>
      <c r="E396" s="17">
        <f>MONTH(SalesDataTable[[#This Row],[Order Date]])</f>
        <v>3</v>
      </c>
      <c r="F396" s="15"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5">
      <c r="A397" s="2">
        <v>4952</v>
      </c>
      <c r="B397" s="3">
        <v>46101</v>
      </c>
      <c r="C397" s="12">
        <f>YEAR(SalesDataTable[[#This Row],[Order Date]])</f>
        <v>2026</v>
      </c>
      <c r="D397" s="15" t="str">
        <f>"Q" &amp; ROUNDUP(MONTH(SalesDataTable[[#This Row],[Order Date]])/3,0)</f>
        <v>Q1</v>
      </c>
      <c r="E397" s="17">
        <f>MONTH(SalesDataTable[[#This Row],[Order Date]])</f>
        <v>3</v>
      </c>
      <c r="F397" s="15"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5">
      <c r="A398" s="2">
        <v>5016</v>
      </c>
      <c r="B398" s="3">
        <v>46101</v>
      </c>
      <c r="C398" s="12">
        <f>YEAR(SalesDataTable[[#This Row],[Order Date]])</f>
        <v>2026</v>
      </c>
      <c r="D398" s="15" t="str">
        <f>"Q" &amp; ROUNDUP(MONTH(SalesDataTable[[#This Row],[Order Date]])/3,0)</f>
        <v>Q1</v>
      </c>
      <c r="E398" s="17">
        <f>MONTH(SalesDataTable[[#This Row],[Order Date]])</f>
        <v>3</v>
      </c>
      <c r="F398" s="15"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5">
      <c r="A399" s="2">
        <v>839</v>
      </c>
      <c r="B399" s="3">
        <v>46102</v>
      </c>
      <c r="C399" s="12">
        <f>YEAR(SalesDataTable[[#This Row],[Order Date]])</f>
        <v>2026</v>
      </c>
      <c r="D399" s="15" t="str">
        <f>"Q" &amp; ROUNDUP(MONTH(SalesDataTable[[#This Row],[Order Date]])/3,0)</f>
        <v>Q1</v>
      </c>
      <c r="E399" s="17">
        <f>MONTH(SalesDataTable[[#This Row],[Order Date]])</f>
        <v>3</v>
      </c>
      <c r="F399" s="15"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5">
      <c r="A400" s="2">
        <v>1382</v>
      </c>
      <c r="B400" s="3">
        <v>46102</v>
      </c>
      <c r="C400" s="12">
        <f>YEAR(SalesDataTable[[#This Row],[Order Date]])</f>
        <v>2026</v>
      </c>
      <c r="D400" s="15" t="str">
        <f>"Q" &amp; ROUNDUP(MONTH(SalesDataTable[[#This Row],[Order Date]])/3,0)</f>
        <v>Q1</v>
      </c>
      <c r="E400" s="17">
        <f>MONTH(SalesDataTable[[#This Row],[Order Date]])</f>
        <v>3</v>
      </c>
      <c r="F400" s="15"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5">
      <c r="A401" s="2">
        <v>1452</v>
      </c>
      <c r="B401" s="3">
        <v>46102</v>
      </c>
      <c r="C401" s="12">
        <f>YEAR(SalesDataTable[[#This Row],[Order Date]])</f>
        <v>2026</v>
      </c>
      <c r="D401" s="15" t="str">
        <f>"Q" &amp; ROUNDUP(MONTH(SalesDataTable[[#This Row],[Order Date]])/3,0)</f>
        <v>Q1</v>
      </c>
      <c r="E401" s="17">
        <f>MONTH(SalesDataTable[[#This Row],[Order Date]])</f>
        <v>3</v>
      </c>
      <c r="F401" s="15"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5">
      <c r="A402" s="2">
        <v>1845</v>
      </c>
      <c r="B402" s="3">
        <v>46102</v>
      </c>
      <c r="C402" s="12">
        <f>YEAR(SalesDataTable[[#This Row],[Order Date]])</f>
        <v>2026</v>
      </c>
      <c r="D402" s="15" t="str">
        <f>"Q" &amp; ROUNDUP(MONTH(SalesDataTable[[#This Row],[Order Date]])/3,0)</f>
        <v>Q1</v>
      </c>
      <c r="E402" s="17">
        <f>MONTH(SalesDataTable[[#This Row],[Order Date]])</f>
        <v>3</v>
      </c>
      <c r="F402" s="15"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5">
      <c r="A403" s="2">
        <v>3560</v>
      </c>
      <c r="B403" s="3">
        <v>46102</v>
      </c>
      <c r="C403" s="12">
        <f>YEAR(SalesDataTable[[#This Row],[Order Date]])</f>
        <v>2026</v>
      </c>
      <c r="D403" s="15" t="str">
        <f>"Q" &amp; ROUNDUP(MONTH(SalesDataTable[[#This Row],[Order Date]])/3,0)</f>
        <v>Q1</v>
      </c>
      <c r="E403" s="17">
        <f>MONTH(SalesDataTable[[#This Row],[Order Date]])</f>
        <v>3</v>
      </c>
      <c r="F403" s="15"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5">
      <c r="A404" s="2">
        <v>4059</v>
      </c>
      <c r="B404" s="3">
        <v>46102</v>
      </c>
      <c r="C404" s="12">
        <f>YEAR(SalesDataTable[[#This Row],[Order Date]])</f>
        <v>2026</v>
      </c>
      <c r="D404" s="15" t="str">
        <f>"Q" &amp; ROUNDUP(MONTH(SalesDataTable[[#This Row],[Order Date]])/3,0)</f>
        <v>Q1</v>
      </c>
      <c r="E404" s="17">
        <f>MONTH(SalesDataTable[[#This Row],[Order Date]])</f>
        <v>3</v>
      </c>
      <c r="F404" s="15"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5">
      <c r="A405" s="2">
        <v>4731</v>
      </c>
      <c r="B405" s="3">
        <v>46102</v>
      </c>
      <c r="C405" s="12">
        <f>YEAR(SalesDataTable[[#This Row],[Order Date]])</f>
        <v>2026</v>
      </c>
      <c r="D405" s="15" t="str">
        <f>"Q" &amp; ROUNDUP(MONTH(SalesDataTable[[#This Row],[Order Date]])/3,0)</f>
        <v>Q1</v>
      </c>
      <c r="E405" s="17">
        <f>MONTH(SalesDataTable[[#This Row],[Order Date]])</f>
        <v>3</v>
      </c>
      <c r="F405" s="15"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5">
      <c r="A406" s="2">
        <v>693</v>
      </c>
      <c r="B406" s="3">
        <v>46103</v>
      </c>
      <c r="C406" s="12">
        <f>YEAR(SalesDataTable[[#This Row],[Order Date]])</f>
        <v>2026</v>
      </c>
      <c r="D406" s="15" t="str">
        <f>"Q" &amp; ROUNDUP(MONTH(SalesDataTable[[#This Row],[Order Date]])/3,0)</f>
        <v>Q1</v>
      </c>
      <c r="E406" s="17">
        <f>MONTH(SalesDataTable[[#This Row],[Order Date]])</f>
        <v>3</v>
      </c>
      <c r="F406" s="15"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5">
      <c r="A407" s="2">
        <v>1672</v>
      </c>
      <c r="B407" s="3">
        <v>46103</v>
      </c>
      <c r="C407" s="12">
        <f>YEAR(SalesDataTable[[#This Row],[Order Date]])</f>
        <v>2026</v>
      </c>
      <c r="D407" s="15" t="str">
        <f>"Q" &amp; ROUNDUP(MONTH(SalesDataTable[[#This Row],[Order Date]])/3,0)</f>
        <v>Q1</v>
      </c>
      <c r="E407" s="17">
        <f>MONTH(SalesDataTable[[#This Row],[Order Date]])</f>
        <v>3</v>
      </c>
      <c r="F407" s="15"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5">
      <c r="A408" s="2">
        <v>2347</v>
      </c>
      <c r="B408" s="3">
        <v>46103</v>
      </c>
      <c r="C408" s="12">
        <f>YEAR(SalesDataTable[[#This Row],[Order Date]])</f>
        <v>2026</v>
      </c>
      <c r="D408" s="15" t="str">
        <f>"Q" &amp; ROUNDUP(MONTH(SalesDataTable[[#This Row],[Order Date]])/3,0)</f>
        <v>Q1</v>
      </c>
      <c r="E408" s="17">
        <f>MONTH(SalesDataTable[[#This Row],[Order Date]])</f>
        <v>3</v>
      </c>
      <c r="F408" s="15"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5">
      <c r="A409" s="2">
        <v>2582</v>
      </c>
      <c r="B409" s="3">
        <v>46103</v>
      </c>
      <c r="C409" s="12">
        <f>YEAR(SalesDataTable[[#This Row],[Order Date]])</f>
        <v>2026</v>
      </c>
      <c r="D409" s="15" t="str">
        <f>"Q" &amp; ROUNDUP(MONTH(SalesDataTable[[#This Row],[Order Date]])/3,0)</f>
        <v>Q1</v>
      </c>
      <c r="E409" s="17">
        <f>MONTH(SalesDataTable[[#This Row],[Order Date]])</f>
        <v>3</v>
      </c>
      <c r="F409" s="15"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5">
      <c r="A410" s="2">
        <v>2762</v>
      </c>
      <c r="B410" s="3">
        <v>46103</v>
      </c>
      <c r="C410" s="12">
        <f>YEAR(SalesDataTable[[#This Row],[Order Date]])</f>
        <v>2026</v>
      </c>
      <c r="D410" s="15" t="str">
        <f>"Q" &amp; ROUNDUP(MONTH(SalesDataTable[[#This Row],[Order Date]])/3,0)</f>
        <v>Q1</v>
      </c>
      <c r="E410" s="17">
        <f>MONTH(SalesDataTable[[#This Row],[Order Date]])</f>
        <v>3</v>
      </c>
      <c r="F410" s="15"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5">
      <c r="A411" s="2">
        <v>4090</v>
      </c>
      <c r="B411" s="3">
        <v>46103</v>
      </c>
      <c r="C411" s="12">
        <f>YEAR(SalesDataTable[[#This Row],[Order Date]])</f>
        <v>2026</v>
      </c>
      <c r="D411" s="15" t="str">
        <f>"Q" &amp; ROUNDUP(MONTH(SalesDataTable[[#This Row],[Order Date]])/3,0)</f>
        <v>Q1</v>
      </c>
      <c r="E411" s="17">
        <f>MONTH(SalesDataTable[[#This Row],[Order Date]])</f>
        <v>3</v>
      </c>
      <c r="F411" s="15"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5">
      <c r="A412" s="2">
        <v>4491</v>
      </c>
      <c r="B412" s="3">
        <v>46103</v>
      </c>
      <c r="C412" s="12">
        <f>YEAR(SalesDataTable[[#This Row],[Order Date]])</f>
        <v>2026</v>
      </c>
      <c r="D412" s="15" t="str">
        <f>"Q" &amp; ROUNDUP(MONTH(SalesDataTable[[#This Row],[Order Date]])/3,0)</f>
        <v>Q1</v>
      </c>
      <c r="E412" s="17">
        <f>MONTH(SalesDataTable[[#This Row],[Order Date]])</f>
        <v>3</v>
      </c>
      <c r="F412" s="15"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5">
      <c r="A413" s="2">
        <v>4678</v>
      </c>
      <c r="B413" s="3">
        <v>46103</v>
      </c>
      <c r="C413" s="12">
        <f>YEAR(SalesDataTable[[#This Row],[Order Date]])</f>
        <v>2026</v>
      </c>
      <c r="D413" s="15" t="str">
        <f>"Q" &amp; ROUNDUP(MONTH(SalesDataTable[[#This Row],[Order Date]])/3,0)</f>
        <v>Q1</v>
      </c>
      <c r="E413" s="17">
        <f>MONTH(SalesDataTable[[#This Row],[Order Date]])</f>
        <v>3</v>
      </c>
      <c r="F413" s="15"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5">
      <c r="A414" s="2">
        <v>1189</v>
      </c>
      <c r="B414" s="3">
        <v>46104</v>
      </c>
      <c r="C414" s="12">
        <f>YEAR(SalesDataTable[[#This Row],[Order Date]])</f>
        <v>2026</v>
      </c>
      <c r="D414" s="15" t="str">
        <f>"Q" &amp; ROUNDUP(MONTH(SalesDataTable[[#This Row],[Order Date]])/3,0)</f>
        <v>Q1</v>
      </c>
      <c r="E414" s="17">
        <f>MONTH(SalesDataTable[[#This Row],[Order Date]])</f>
        <v>3</v>
      </c>
      <c r="F414" s="15"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5">
      <c r="A415" s="2">
        <v>1590</v>
      </c>
      <c r="B415" s="3">
        <v>46104</v>
      </c>
      <c r="C415" s="12">
        <f>YEAR(SalesDataTable[[#This Row],[Order Date]])</f>
        <v>2026</v>
      </c>
      <c r="D415" s="15" t="str">
        <f>"Q" &amp; ROUNDUP(MONTH(SalesDataTable[[#This Row],[Order Date]])/3,0)</f>
        <v>Q1</v>
      </c>
      <c r="E415" s="17">
        <f>MONTH(SalesDataTable[[#This Row],[Order Date]])</f>
        <v>3</v>
      </c>
      <c r="F415" s="15"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5">
      <c r="A416" s="2">
        <v>2309</v>
      </c>
      <c r="B416" s="3">
        <v>46104</v>
      </c>
      <c r="C416" s="12">
        <f>YEAR(SalesDataTable[[#This Row],[Order Date]])</f>
        <v>2026</v>
      </c>
      <c r="D416" s="15" t="str">
        <f>"Q" &amp; ROUNDUP(MONTH(SalesDataTable[[#This Row],[Order Date]])/3,0)</f>
        <v>Q1</v>
      </c>
      <c r="E416" s="17">
        <f>MONTH(SalesDataTable[[#This Row],[Order Date]])</f>
        <v>3</v>
      </c>
      <c r="F416" s="15"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5">
      <c r="A417" s="2">
        <v>3628</v>
      </c>
      <c r="B417" s="3">
        <v>46104</v>
      </c>
      <c r="C417" s="12">
        <f>YEAR(SalesDataTable[[#This Row],[Order Date]])</f>
        <v>2026</v>
      </c>
      <c r="D417" s="15" t="str">
        <f>"Q" &amp; ROUNDUP(MONTH(SalesDataTable[[#This Row],[Order Date]])/3,0)</f>
        <v>Q1</v>
      </c>
      <c r="E417" s="17">
        <f>MONTH(SalesDataTable[[#This Row],[Order Date]])</f>
        <v>3</v>
      </c>
      <c r="F417" s="15"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5">
      <c r="A418" s="2">
        <v>3718</v>
      </c>
      <c r="B418" s="3">
        <v>46104</v>
      </c>
      <c r="C418" s="12">
        <f>YEAR(SalesDataTable[[#This Row],[Order Date]])</f>
        <v>2026</v>
      </c>
      <c r="D418" s="15" t="str">
        <f>"Q" &amp; ROUNDUP(MONTH(SalesDataTable[[#This Row],[Order Date]])/3,0)</f>
        <v>Q1</v>
      </c>
      <c r="E418" s="17">
        <f>MONTH(SalesDataTable[[#This Row],[Order Date]])</f>
        <v>3</v>
      </c>
      <c r="F418" s="15"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5">
      <c r="A419" s="2">
        <v>4198</v>
      </c>
      <c r="B419" s="3">
        <v>46104</v>
      </c>
      <c r="C419" s="12">
        <f>YEAR(SalesDataTable[[#This Row],[Order Date]])</f>
        <v>2026</v>
      </c>
      <c r="D419" s="15" t="str">
        <f>"Q" &amp; ROUNDUP(MONTH(SalesDataTable[[#This Row],[Order Date]])/3,0)</f>
        <v>Q1</v>
      </c>
      <c r="E419" s="17">
        <f>MONTH(SalesDataTable[[#This Row],[Order Date]])</f>
        <v>3</v>
      </c>
      <c r="F419" s="15"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5">
      <c r="A420" s="2">
        <v>4784</v>
      </c>
      <c r="B420" s="3">
        <v>46104</v>
      </c>
      <c r="C420" s="12">
        <f>YEAR(SalesDataTable[[#This Row],[Order Date]])</f>
        <v>2026</v>
      </c>
      <c r="D420" s="15" t="str">
        <f>"Q" &amp; ROUNDUP(MONTH(SalesDataTable[[#This Row],[Order Date]])/3,0)</f>
        <v>Q1</v>
      </c>
      <c r="E420" s="17">
        <f>MONTH(SalesDataTable[[#This Row],[Order Date]])</f>
        <v>3</v>
      </c>
      <c r="F420" s="15"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5">
      <c r="A421" s="2">
        <v>86</v>
      </c>
      <c r="B421" s="3">
        <v>46105</v>
      </c>
      <c r="C421" s="12">
        <f>YEAR(SalesDataTable[[#This Row],[Order Date]])</f>
        <v>2026</v>
      </c>
      <c r="D421" s="15" t="str">
        <f>"Q" &amp; ROUNDUP(MONTH(SalesDataTable[[#This Row],[Order Date]])/3,0)</f>
        <v>Q1</v>
      </c>
      <c r="E421" s="17">
        <f>MONTH(SalesDataTable[[#This Row],[Order Date]])</f>
        <v>3</v>
      </c>
      <c r="F421" s="15"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5">
      <c r="A422" s="2">
        <v>1813</v>
      </c>
      <c r="B422" s="3">
        <v>46105</v>
      </c>
      <c r="C422" s="12">
        <f>YEAR(SalesDataTable[[#This Row],[Order Date]])</f>
        <v>2026</v>
      </c>
      <c r="D422" s="15" t="str">
        <f>"Q" &amp; ROUNDUP(MONTH(SalesDataTable[[#This Row],[Order Date]])/3,0)</f>
        <v>Q1</v>
      </c>
      <c r="E422" s="17">
        <f>MONTH(SalesDataTable[[#This Row],[Order Date]])</f>
        <v>3</v>
      </c>
      <c r="F422" s="15"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5">
      <c r="A423" s="2">
        <v>2212</v>
      </c>
      <c r="B423" s="3">
        <v>46105</v>
      </c>
      <c r="C423" s="12">
        <f>YEAR(SalesDataTable[[#This Row],[Order Date]])</f>
        <v>2026</v>
      </c>
      <c r="D423" s="15" t="str">
        <f>"Q" &amp; ROUNDUP(MONTH(SalesDataTable[[#This Row],[Order Date]])/3,0)</f>
        <v>Q1</v>
      </c>
      <c r="E423" s="17">
        <f>MONTH(SalesDataTable[[#This Row],[Order Date]])</f>
        <v>3</v>
      </c>
      <c r="F423" s="15"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5">
      <c r="A424" s="2">
        <v>4466</v>
      </c>
      <c r="B424" s="3">
        <v>46105</v>
      </c>
      <c r="C424" s="12">
        <f>YEAR(SalesDataTable[[#This Row],[Order Date]])</f>
        <v>2026</v>
      </c>
      <c r="D424" s="15" t="str">
        <f>"Q" &amp; ROUNDUP(MONTH(SalesDataTable[[#This Row],[Order Date]])/3,0)</f>
        <v>Q1</v>
      </c>
      <c r="E424" s="17">
        <f>MONTH(SalesDataTable[[#This Row],[Order Date]])</f>
        <v>3</v>
      </c>
      <c r="F424" s="15"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5">
      <c r="A425" s="2">
        <v>4483</v>
      </c>
      <c r="B425" s="3">
        <v>46105</v>
      </c>
      <c r="C425" s="12">
        <f>YEAR(SalesDataTable[[#This Row],[Order Date]])</f>
        <v>2026</v>
      </c>
      <c r="D425" s="15" t="str">
        <f>"Q" &amp; ROUNDUP(MONTH(SalesDataTable[[#This Row],[Order Date]])/3,0)</f>
        <v>Q1</v>
      </c>
      <c r="E425" s="17">
        <f>MONTH(SalesDataTable[[#This Row],[Order Date]])</f>
        <v>3</v>
      </c>
      <c r="F425" s="15"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5">
      <c r="A426" s="2">
        <v>273</v>
      </c>
      <c r="B426" s="3">
        <v>46106</v>
      </c>
      <c r="C426" s="12">
        <f>YEAR(SalesDataTable[[#This Row],[Order Date]])</f>
        <v>2026</v>
      </c>
      <c r="D426" s="15" t="str">
        <f>"Q" &amp; ROUNDUP(MONTH(SalesDataTable[[#This Row],[Order Date]])/3,0)</f>
        <v>Q1</v>
      </c>
      <c r="E426" s="17">
        <f>MONTH(SalesDataTable[[#This Row],[Order Date]])</f>
        <v>3</v>
      </c>
      <c r="F426" s="15"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5">
      <c r="A427" s="2">
        <v>578</v>
      </c>
      <c r="B427" s="3">
        <v>46106</v>
      </c>
      <c r="C427" s="12">
        <f>YEAR(SalesDataTable[[#This Row],[Order Date]])</f>
        <v>2026</v>
      </c>
      <c r="D427" s="15" t="str">
        <f>"Q" &amp; ROUNDUP(MONTH(SalesDataTable[[#This Row],[Order Date]])/3,0)</f>
        <v>Q1</v>
      </c>
      <c r="E427" s="17">
        <f>MONTH(SalesDataTable[[#This Row],[Order Date]])</f>
        <v>3</v>
      </c>
      <c r="F427" s="15"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5">
      <c r="A428" s="2">
        <v>1290</v>
      </c>
      <c r="B428" s="3">
        <v>46106</v>
      </c>
      <c r="C428" s="12">
        <f>YEAR(SalesDataTable[[#This Row],[Order Date]])</f>
        <v>2026</v>
      </c>
      <c r="D428" s="15" t="str">
        <f>"Q" &amp; ROUNDUP(MONTH(SalesDataTable[[#This Row],[Order Date]])/3,0)</f>
        <v>Q1</v>
      </c>
      <c r="E428" s="17">
        <f>MONTH(SalesDataTable[[#This Row],[Order Date]])</f>
        <v>3</v>
      </c>
      <c r="F428" s="15"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5">
      <c r="A429" s="2">
        <v>1501</v>
      </c>
      <c r="B429" s="3">
        <v>46106</v>
      </c>
      <c r="C429" s="12">
        <f>YEAR(SalesDataTable[[#This Row],[Order Date]])</f>
        <v>2026</v>
      </c>
      <c r="D429" s="15" t="str">
        <f>"Q" &amp; ROUNDUP(MONTH(SalesDataTable[[#This Row],[Order Date]])/3,0)</f>
        <v>Q1</v>
      </c>
      <c r="E429" s="17">
        <f>MONTH(SalesDataTable[[#This Row],[Order Date]])</f>
        <v>3</v>
      </c>
      <c r="F429" s="15"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5">
      <c r="A430" s="2">
        <v>1540</v>
      </c>
      <c r="B430" s="3">
        <v>46106</v>
      </c>
      <c r="C430" s="12">
        <f>YEAR(SalesDataTable[[#This Row],[Order Date]])</f>
        <v>2026</v>
      </c>
      <c r="D430" s="15" t="str">
        <f>"Q" &amp; ROUNDUP(MONTH(SalesDataTable[[#This Row],[Order Date]])/3,0)</f>
        <v>Q1</v>
      </c>
      <c r="E430" s="17">
        <f>MONTH(SalesDataTable[[#This Row],[Order Date]])</f>
        <v>3</v>
      </c>
      <c r="F430" s="15"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5">
      <c r="A431" s="2">
        <v>2541</v>
      </c>
      <c r="B431" s="3">
        <v>46106</v>
      </c>
      <c r="C431" s="12">
        <f>YEAR(SalesDataTable[[#This Row],[Order Date]])</f>
        <v>2026</v>
      </c>
      <c r="D431" s="15" t="str">
        <f>"Q" &amp; ROUNDUP(MONTH(SalesDataTable[[#This Row],[Order Date]])/3,0)</f>
        <v>Q1</v>
      </c>
      <c r="E431" s="17">
        <f>MONTH(SalesDataTable[[#This Row],[Order Date]])</f>
        <v>3</v>
      </c>
      <c r="F431" s="15"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5">
      <c r="A432" s="2">
        <v>4264</v>
      </c>
      <c r="B432" s="3">
        <v>46106</v>
      </c>
      <c r="C432" s="12">
        <f>YEAR(SalesDataTable[[#This Row],[Order Date]])</f>
        <v>2026</v>
      </c>
      <c r="D432" s="15" t="str">
        <f>"Q" &amp; ROUNDUP(MONTH(SalesDataTable[[#This Row],[Order Date]])/3,0)</f>
        <v>Q1</v>
      </c>
      <c r="E432" s="17">
        <f>MONTH(SalesDataTable[[#This Row],[Order Date]])</f>
        <v>3</v>
      </c>
      <c r="F432" s="15"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5">
      <c r="A433" s="2">
        <v>4311</v>
      </c>
      <c r="B433" s="3">
        <v>46106</v>
      </c>
      <c r="C433" s="12">
        <f>YEAR(SalesDataTable[[#This Row],[Order Date]])</f>
        <v>2026</v>
      </c>
      <c r="D433" s="15" t="str">
        <f>"Q" &amp; ROUNDUP(MONTH(SalesDataTable[[#This Row],[Order Date]])/3,0)</f>
        <v>Q1</v>
      </c>
      <c r="E433" s="17">
        <f>MONTH(SalesDataTable[[#This Row],[Order Date]])</f>
        <v>3</v>
      </c>
      <c r="F433" s="15"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5">
      <c r="A434" s="2">
        <v>4796</v>
      </c>
      <c r="B434" s="3">
        <v>46106</v>
      </c>
      <c r="C434" s="12">
        <f>YEAR(SalesDataTable[[#This Row],[Order Date]])</f>
        <v>2026</v>
      </c>
      <c r="D434" s="15" t="str">
        <f>"Q" &amp; ROUNDUP(MONTH(SalesDataTable[[#This Row],[Order Date]])/3,0)</f>
        <v>Q1</v>
      </c>
      <c r="E434" s="17">
        <f>MONTH(SalesDataTable[[#This Row],[Order Date]])</f>
        <v>3</v>
      </c>
      <c r="F434" s="15"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5">
      <c r="A435" s="2">
        <v>89</v>
      </c>
      <c r="B435" s="3">
        <v>46107</v>
      </c>
      <c r="C435" s="12">
        <f>YEAR(SalesDataTable[[#This Row],[Order Date]])</f>
        <v>2026</v>
      </c>
      <c r="D435" s="15" t="str">
        <f>"Q" &amp; ROUNDUP(MONTH(SalesDataTable[[#This Row],[Order Date]])/3,0)</f>
        <v>Q1</v>
      </c>
      <c r="E435" s="17">
        <f>MONTH(SalesDataTable[[#This Row],[Order Date]])</f>
        <v>3</v>
      </c>
      <c r="F435" s="15"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5">
      <c r="A436" s="2">
        <v>487</v>
      </c>
      <c r="B436" s="3">
        <v>46107</v>
      </c>
      <c r="C436" s="12">
        <f>YEAR(SalesDataTable[[#This Row],[Order Date]])</f>
        <v>2026</v>
      </c>
      <c r="D436" s="15" t="str">
        <f>"Q" &amp; ROUNDUP(MONTH(SalesDataTable[[#This Row],[Order Date]])/3,0)</f>
        <v>Q1</v>
      </c>
      <c r="E436" s="17">
        <f>MONTH(SalesDataTable[[#This Row],[Order Date]])</f>
        <v>3</v>
      </c>
      <c r="F436" s="15"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5">
      <c r="A437" s="2">
        <v>1476</v>
      </c>
      <c r="B437" s="3">
        <v>46107</v>
      </c>
      <c r="C437" s="12">
        <f>YEAR(SalesDataTable[[#This Row],[Order Date]])</f>
        <v>2026</v>
      </c>
      <c r="D437" s="15" t="str">
        <f>"Q" &amp; ROUNDUP(MONTH(SalesDataTable[[#This Row],[Order Date]])/3,0)</f>
        <v>Q1</v>
      </c>
      <c r="E437" s="17">
        <f>MONTH(SalesDataTable[[#This Row],[Order Date]])</f>
        <v>3</v>
      </c>
      <c r="F437" s="15"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5">
      <c r="A438" s="2">
        <v>2145</v>
      </c>
      <c r="B438" s="3">
        <v>46107</v>
      </c>
      <c r="C438" s="12">
        <f>YEAR(SalesDataTable[[#This Row],[Order Date]])</f>
        <v>2026</v>
      </c>
      <c r="D438" s="15" t="str">
        <f>"Q" &amp; ROUNDUP(MONTH(SalesDataTable[[#This Row],[Order Date]])/3,0)</f>
        <v>Q1</v>
      </c>
      <c r="E438" s="17">
        <f>MONTH(SalesDataTable[[#This Row],[Order Date]])</f>
        <v>3</v>
      </c>
      <c r="F438" s="15"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5">
      <c r="A439" s="2">
        <v>2999</v>
      </c>
      <c r="B439" s="3">
        <v>46107</v>
      </c>
      <c r="C439" s="12">
        <f>YEAR(SalesDataTable[[#This Row],[Order Date]])</f>
        <v>2026</v>
      </c>
      <c r="D439" s="15" t="str">
        <f>"Q" &amp; ROUNDUP(MONTH(SalesDataTable[[#This Row],[Order Date]])/3,0)</f>
        <v>Q1</v>
      </c>
      <c r="E439" s="17">
        <f>MONTH(SalesDataTable[[#This Row],[Order Date]])</f>
        <v>3</v>
      </c>
      <c r="F439" s="15"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5">
      <c r="A440" s="2">
        <v>4464</v>
      </c>
      <c r="B440" s="3">
        <v>46107</v>
      </c>
      <c r="C440" s="12">
        <f>YEAR(SalesDataTable[[#This Row],[Order Date]])</f>
        <v>2026</v>
      </c>
      <c r="D440" s="15" t="str">
        <f>"Q" &amp; ROUNDUP(MONTH(SalesDataTable[[#This Row],[Order Date]])/3,0)</f>
        <v>Q1</v>
      </c>
      <c r="E440" s="17">
        <f>MONTH(SalesDataTable[[#This Row],[Order Date]])</f>
        <v>3</v>
      </c>
      <c r="F440" s="15"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5">
      <c r="A441" s="2">
        <v>4978</v>
      </c>
      <c r="B441" s="3">
        <v>46107</v>
      </c>
      <c r="C441" s="12">
        <f>YEAR(SalesDataTable[[#This Row],[Order Date]])</f>
        <v>2026</v>
      </c>
      <c r="D441" s="15" t="str">
        <f>"Q" &amp; ROUNDUP(MONTH(SalesDataTable[[#This Row],[Order Date]])/3,0)</f>
        <v>Q1</v>
      </c>
      <c r="E441" s="17">
        <f>MONTH(SalesDataTable[[#This Row],[Order Date]])</f>
        <v>3</v>
      </c>
      <c r="F441" s="15"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5">
      <c r="A442" s="2">
        <v>130</v>
      </c>
      <c r="B442" s="3">
        <v>46108</v>
      </c>
      <c r="C442" s="12">
        <f>YEAR(SalesDataTable[[#This Row],[Order Date]])</f>
        <v>2026</v>
      </c>
      <c r="D442" s="15" t="str">
        <f>"Q" &amp; ROUNDUP(MONTH(SalesDataTable[[#This Row],[Order Date]])/3,0)</f>
        <v>Q1</v>
      </c>
      <c r="E442" s="17">
        <f>MONTH(SalesDataTable[[#This Row],[Order Date]])</f>
        <v>3</v>
      </c>
      <c r="F442" s="15"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5">
      <c r="A443" s="2">
        <v>848</v>
      </c>
      <c r="B443" s="3">
        <v>46108</v>
      </c>
      <c r="C443" s="12">
        <f>YEAR(SalesDataTable[[#This Row],[Order Date]])</f>
        <v>2026</v>
      </c>
      <c r="D443" s="15" t="str">
        <f>"Q" &amp; ROUNDUP(MONTH(SalesDataTable[[#This Row],[Order Date]])/3,0)</f>
        <v>Q1</v>
      </c>
      <c r="E443" s="17">
        <f>MONTH(SalesDataTable[[#This Row],[Order Date]])</f>
        <v>3</v>
      </c>
      <c r="F443" s="15"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5">
      <c r="A444" s="2">
        <v>1359</v>
      </c>
      <c r="B444" s="3">
        <v>46108</v>
      </c>
      <c r="C444" s="12">
        <f>YEAR(SalesDataTable[[#This Row],[Order Date]])</f>
        <v>2026</v>
      </c>
      <c r="D444" s="15" t="str">
        <f>"Q" &amp; ROUNDUP(MONTH(SalesDataTable[[#This Row],[Order Date]])/3,0)</f>
        <v>Q1</v>
      </c>
      <c r="E444" s="17">
        <f>MONTH(SalesDataTable[[#This Row],[Order Date]])</f>
        <v>3</v>
      </c>
      <c r="F444" s="15"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5">
      <c r="A445" s="2">
        <v>2379</v>
      </c>
      <c r="B445" s="3">
        <v>46108</v>
      </c>
      <c r="C445" s="12">
        <f>YEAR(SalesDataTable[[#This Row],[Order Date]])</f>
        <v>2026</v>
      </c>
      <c r="D445" s="15" t="str">
        <f>"Q" &amp; ROUNDUP(MONTH(SalesDataTable[[#This Row],[Order Date]])/3,0)</f>
        <v>Q1</v>
      </c>
      <c r="E445" s="17">
        <f>MONTH(SalesDataTable[[#This Row],[Order Date]])</f>
        <v>3</v>
      </c>
      <c r="F445" s="15"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5">
      <c r="A446" s="2">
        <v>2987</v>
      </c>
      <c r="B446" s="3">
        <v>46108</v>
      </c>
      <c r="C446" s="12">
        <f>YEAR(SalesDataTable[[#This Row],[Order Date]])</f>
        <v>2026</v>
      </c>
      <c r="D446" s="15" t="str">
        <f>"Q" &amp; ROUNDUP(MONTH(SalesDataTable[[#This Row],[Order Date]])/3,0)</f>
        <v>Q1</v>
      </c>
      <c r="E446" s="17">
        <f>MONTH(SalesDataTable[[#This Row],[Order Date]])</f>
        <v>3</v>
      </c>
      <c r="F446" s="15"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5">
      <c r="A447" s="2">
        <v>3121</v>
      </c>
      <c r="B447" s="3">
        <v>46108</v>
      </c>
      <c r="C447" s="12">
        <f>YEAR(SalesDataTable[[#This Row],[Order Date]])</f>
        <v>2026</v>
      </c>
      <c r="D447" s="15" t="str">
        <f>"Q" &amp; ROUNDUP(MONTH(SalesDataTable[[#This Row],[Order Date]])/3,0)</f>
        <v>Q1</v>
      </c>
      <c r="E447" s="17">
        <f>MONTH(SalesDataTable[[#This Row],[Order Date]])</f>
        <v>3</v>
      </c>
      <c r="F447" s="15"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5">
      <c r="A448" s="2">
        <v>4445</v>
      </c>
      <c r="B448" s="3">
        <v>46108</v>
      </c>
      <c r="C448" s="12">
        <f>YEAR(SalesDataTable[[#This Row],[Order Date]])</f>
        <v>2026</v>
      </c>
      <c r="D448" s="15" t="str">
        <f>"Q" &amp; ROUNDUP(MONTH(SalesDataTable[[#This Row],[Order Date]])/3,0)</f>
        <v>Q1</v>
      </c>
      <c r="E448" s="17">
        <f>MONTH(SalesDataTable[[#This Row],[Order Date]])</f>
        <v>3</v>
      </c>
      <c r="F448" s="15"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5">
      <c r="A449" s="2">
        <v>441</v>
      </c>
      <c r="B449" s="3">
        <v>46109</v>
      </c>
      <c r="C449" s="12">
        <f>YEAR(SalesDataTable[[#This Row],[Order Date]])</f>
        <v>2026</v>
      </c>
      <c r="D449" s="15" t="str">
        <f>"Q" &amp; ROUNDUP(MONTH(SalesDataTable[[#This Row],[Order Date]])/3,0)</f>
        <v>Q1</v>
      </c>
      <c r="E449" s="17">
        <f>MONTH(SalesDataTable[[#This Row],[Order Date]])</f>
        <v>3</v>
      </c>
      <c r="F449" s="15"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5">
      <c r="A450" s="2">
        <v>4608</v>
      </c>
      <c r="B450" s="3">
        <v>46109</v>
      </c>
      <c r="C450" s="12">
        <f>YEAR(SalesDataTable[[#This Row],[Order Date]])</f>
        <v>2026</v>
      </c>
      <c r="D450" s="15" t="str">
        <f>"Q" &amp; ROUNDUP(MONTH(SalesDataTable[[#This Row],[Order Date]])/3,0)</f>
        <v>Q1</v>
      </c>
      <c r="E450" s="17">
        <f>MONTH(SalesDataTable[[#This Row],[Order Date]])</f>
        <v>3</v>
      </c>
      <c r="F450" s="15"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5">
      <c r="A451" s="2">
        <v>4914</v>
      </c>
      <c r="B451" s="3">
        <v>46109</v>
      </c>
      <c r="C451" s="12">
        <f>YEAR(SalesDataTable[[#This Row],[Order Date]])</f>
        <v>2026</v>
      </c>
      <c r="D451" s="15" t="str">
        <f>"Q" &amp; ROUNDUP(MONTH(SalesDataTable[[#This Row],[Order Date]])/3,0)</f>
        <v>Q1</v>
      </c>
      <c r="E451" s="17">
        <f>MONTH(SalesDataTable[[#This Row],[Order Date]])</f>
        <v>3</v>
      </c>
      <c r="F451" s="15"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5">
      <c r="A452" s="2">
        <v>860</v>
      </c>
      <c r="B452" s="3">
        <v>46110</v>
      </c>
      <c r="C452" s="12">
        <f>YEAR(SalesDataTable[[#This Row],[Order Date]])</f>
        <v>2026</v>
      </c>
      <c r="D452" s="15" t="str">
        <f>"Q" &amp; ROUNDUP(MONTH(SalesDataTable[[#This Row],[Order Date]])/3,0)</f>
        <v>Q1</v>
      </c>
      <c r="E452" s="17">
        <f>MONTH(SalesDataTable[[#This Row],[Order Date]])</f>
        <v>3</v>
      </c>
      <c r="F452" s="15"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5">
      <c r="A453" s="2">
        <v>920</v>
      </c>
      <c r="B453" s="3">
        <v>46110</v>
      </c>
      <c r="C453" s="12">
        <f>YEAR(SalesDataTable[[#This Row],[Order Date]])</f>
        <v>2026</v>
      </c>
      <c r="D453" s="15" t="str">
        <f>"Q" &amp; ROUNDUP(MONTH(SalesDataTable[[#This Row],[Order Date]])/3,0)</f>
        <v>Q1</v>
      </c>
      <c r="E453" s="17">
        <f>MONTH(SalesDataTable[[#This Row],[Order Date]])</f>
        <v>3</v>
      </c>
      <c r="F453" s="15"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5">
      <c r="A454" s="2">
        <v>1700</v>
      </c>
      <c r="B454" s="3">
        <v>46110</v>
      </c>
      <c r="C454" s="12">
        <f>YEAR(SalesDataTable[[#This Row],[Order Date]])</f>
        <v>2026</v>
      </c>
      <c r="D454" s="15" t="str">
        <f>"Q" &amp; ROUNDUP(MONTH(SalesDataTable[[#This Row],[Order Date]])/3,0)</f>
        <v>Q1</v>
      </c>
      <c r="E454" s="17">
        <f>MONTH(SalesDataTable[[#This Row],[Order Date]])</f>
        <v>3</v>
      </c>
      <c r="F454" s="15"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5">
      <c r="A455" s="2">
        <v>1768</v>
      </c>
      <c r="B455" s="3">
        <v>46110</v>
      </c>
      <c r="C455" s="12">
        <f>YEAR(SalesDataTable[[#This Row],[Order Date]])</f>
        <v>2026</v>
      </c>
      <c r="D455" s="15" t="str">
        <f>"Q" &amp; ROUNDUP(MONTH(SalesDataTable[[#This Row],[Order Date]])/3,0)</f>
        <v>Q1</v>
      </c>
      <c r="E455" s="17">
        <f>MONTH(SalesDataTable[[#This Row],[Order Date]])</f>
        <v>3</v>
      </c>
      <c r="F455" s="15"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5">
      <c r="A456" s="2">
        <v>1876</v>
      </c>
      <c r="B456" s="3">
        <v>46110</v>
      </c>
      <c r="C456" s="12">
        <f>YEAR(SalesDataTable[[#This Row],[Order Date]])</f>
        <v>2026</v>
      </c>
      <c r="D456" s="15" t="str">
        <f>"Q" &amp; ROUNDUP(MONTH(SalesDataTable[[#This Row],[Order Date]])/3,0)</f>
        <v>Q1</v>
      </c>
      <c r="E456" s="17">
        <f>MONTH(SalesDataTable[[#This Row],[Order Date]])</f>
        <v>3</v>
      </c>
      <c r="F456" s="15"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5">
      <c r="A457" s="2">
        <v>2453</v>
      </c>
      <c r="B457" s="3">
        <v>46110</v>
      </c>
      <c r="C457" s="12">
        <f>YEAR(SalesDataTable[[#This Row],[Order Date]])</f>
        <v>2026</v>
      </c>
      <c r="D457" s="15" t="str">
        <f>"Q" &amp; ROUNDUP(MONTH(SalesDataTable[[#This Row],[Order Date]])/3,0)</f>
        <v>Q1</v>
      </c>
      <c r="E457" s="17">
        <f>MONTH(SalesDataTable[[#This Row],[Order Date]])</f>
        <v>3</v>
      </c>
      <c r="F457" s="15"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5">
      <c r="A458" s="2">
        <v>2676</v>
      </c>
      <c r="B458" s="3">
        <v>46110</v>
      </c>
      <c r="C458" s="12">
        <f>YEAR(SalesDataTable[[#This Row],[Order Date]])</f>
        <v>2026</v>
      </c>
      <c r="D458" s="15" t="str">
        <f>"Q" &amp; ROUNDUP(MONTH(SalesDataTable[[#This Row],[Order Date]])/3,0)</f>
        <v>Q1</v>
      </c>
      <c r="E458" s="17">
        <f>MONTH(SalesDataTable[[#This Row],[Order Date]])</f>
        <v>3</v>
      </c>
      <c r="F458" s="15"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5">
      <c r="A459" s="2">
        <v>2800</v>
      </c>
      <c r="B459" s="3">
        <v>46110</v>
      </c>
      <c r="C459" s="12">
        <f>YEAR(SalesDataTable[[#This Row],[Order Date]])</f>
        <v>2026</v>
      </c>
      <c r="D459" s="15" t="str">
        <f>"Q" &amp; ROUNDUP(MONTH(SalesDataTable[[#This Row],[Order Date]])/3,0)</f>
        <v>Q1</v>
      </c>
      <c r="E459" s="17">
        <f>MONTH(SalesDataTable[[#This Row],[Order Date]])</f>
        <v>3</v>
      </c>
      <c r="F459" s="15"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5">
      <c r="A460" s="2">
        <v>2857</v>
      </c>
      <c r="B460" s="3">
        <v>46110</v>
      </c>
      <c r="C460" s="12">
        <f>YEAR(SalesDataTable[[#This Row],[Order Date]])</f>
        <v>2026</v>
      </c>
      <c r="D460" s="15" t="str">
        <f>"Q" &amp; ROUNDUP(MONTH(SalesDataTable[[#This Row],[Order Date]])/3,0)</f>
        <v>Q1</v>
      </c>
      <c r="E460" s="17">
        <f>MONTH(SalesDataTable[[#This Row],[Order Date]])</f>
        <v>3</v>
      </c>
      <c r="F460" s="15"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5">
      <c r="A461" s="2">
        <v>3584</v>
      </c>
      <c r="B461" s="3">
        <v>46110</v>
      </c>
      <c r="C461" s="12">
        <f>YEAR(SalesDataTable[[#This Row],[Order Date]])</f>
        <v>2026</v>
      </c>
      <c r="D461" s="15" t="str">
        <f>"Q" &amp; ROUNDUP(MONTH(SalesDataTable[[#This Row],[Order Date]])/3,0)</f>
        <v>Q1</v>
      </c>
      <c r="E461" s="17">
        <f>MONTH(SalesDataTable[[#This Row],[Order Date]])</f>
        <v>3</v>
      </c>
      <c r="F461" s="15"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5">
      <c r="A462" s="2">
        <v>3669</v>
      </c>
      <c r="B462" s="3">
        <v>46110</v>
      </c>
      <c r="C462" s="12">
        <f>YEAR(SalesDataTable[[#This Row],[Order Date]])</f>
        <v>2026</v>
      </c>
      <c r="D462" s="15" t="str">
        <f>"Q" &amp; ROUNDUP(MONTH(SalesDataTable[[#This Row],[Order Date]])/3,0)</f>
        <v>Q1</v>
      </c>
      <c r="E462" s="17">
        <f>MONTH(SalesDataTable[[#This Row],[Order Date]])</f>
        <v>3</v>
      </c>
      <c r="F462" s="15"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5">
      <c r="A463" s="2">
        <v>4787</v>
      </c>
      <c r="B463" s="3">
        <v>46110</v>
      </c>
      <c r="C463" s="12">
        <f>YEAR(SalesDataTable[[#This Row],[Order Date]])</f>
        <v>2026</v>
      </c>
      <c r="D463" s="15" t="str">
        <f>"Q" &amp; ROUNDUP(MONTH(SalesDataTable[[#This Row],[Order Date]])/3,0)</f>
        <v>Q1</v>
      </c>
      <c r="E463" s="17">
        <f>MONTH(SalesDataTable[[#This Row],[Order Date]])</f>
        <v>3</v>
      </c>
      <c r="F463" s="15"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5">
      <c r="A464" s="2">
        <v>769</v>
      </c>
      <c r="B464" s="3">
        <v>46111</v>
      </c>
      <c r="C464" s="12">
        <f>YEAR(SalesDataTable[[#This Row],[Order Date]])</f>
        <v>2026</v>
      </c>
      <c r="D464" s="15" t="str">
        <f>"Q" &amp; ROUNDUP(MONTH(SalesDataTable[[#This Row],[Order Date]])/3,0)</f>
        <v>Q1</v>
      </c>
      <c r="E464" s="17">
        <f>MONTH(SalesDataTable[[#This Row],[Order Date]])</f>
        <v>3</v>
      </c>
      <c r="F464" s="15"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5">
      <c r="A465" s="2">
        <v>1184</v>
      </c>
      <c r="B465" s="3">
        <v>46111</v>
      </c>
      <c r="C465" s="12">
        <f>YEAR(SalesDataTable[[#This Row],[Order Date]])</f>
        <v>2026</v>
      </c>
      <c r="D465" s="15" t="str">
        <f>"Q" &amp; ROUNDUP(MONTH(SalesDataTable[[#This Row],[Order Date]])/3,0)</f>
        <v>Q1</v>
      </c>
      <c r="E465" s="17">
        <f>MONTH(SalesDataTable[[#This Row],[Order Date]])</f>
        <v>3</v>
      </c>
      <c r="F465" s="15"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5">
      <c r="A466" s="2">
        <v>1498</v>
      </c>
      <c r="B466" s="3">
        <v>46111</v>
      </c>
      <c r="C466" s="12">
        <f>YEAR(SalesDataTable[[#This Row],[Order Date]])</f>
        <v>2026</v>
      </c>
      <c r="D466" s="15" t="str">
        <f>"Q" &amp; ROUNDUP(MONTH(SalesDataTable[[#This Row],[Order Date]])/3,0)</f>
        <v>Q1</v>
      </c>
      <c r="E466" s="17">
        <f>MONTH(SalesDataTable[[#This Row],[Order Date]])</f>
        <v>3</v>
      </c>
      <c r="F466" s="15"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5">
      <c r="A467" s="2">
        <v>2054</v>
      </c>
      <c r="B467" s="3">
        <v>46111</v>
      </c>
      <c r="C467" s="12">
        <f>YEAR(SalesDataTable[[#This Row],[Order Date]])</f>
        <v>2026</v>
      </c>
      <c r="D467" s="15" t="str">
        <f>"Q" &amp; ROUNDUP(MONTH(SalesDataTable[[#This Row],[Order Date]])/3,0)</f>
        <v>Q1</v>
      </c>
      <c r="E467" s="17">
        <f>MONTH(SalesDataTable[[#This Row],[Order Date]])</f>
        <v>3</v>
      </c>
      <c r="F467" s="15"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5">
      <c r="A468" s="2">
        <v>2294</v>
      </c>
      <c r="B468" s="3">
        <v>46111</v>
      </c>
      <c r="C468" s="12">
        <f>YEAR(SalesDataTable[[#This Row],[Order Date]])</f>
        <v>2026</v>
      </c>
      <c r="D468" s="15" t="str">
        <f>"Q" &amp; ROUNDUP(MONTH(SalesDataTable[[#This Row],[Order Date]])/3,0)</f>
        <v>Q1</v>
      </c>
      <c r="E468" s="17">
        <f>MONTH(SalesDataTable[[#This Row],[Order Date]])</f>
        <v>3</v>
      </c>
      <c r="F468" s="15"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5">
      <c r="A469" s="2">
        <v>2892</v>
      </c>
      <c r="B469" s="3">
        <v>46111</v>
      </c>
      <c r="C469" s="12">
        <f>YEAR(SalesDataTable[[#This Row],[Order Date]])</f>
        <v>2026</v>
      </c>
      <c r="D469" s="15" t="str">
        <f>"Q" &amp; ROUNDUP(MONTH(SalesDataTable[[#This Row],[Order Date]])/3,0)</f>
        <v>Q1</v>
      </c>
      <c r="E469" s="17">
        <f>MONTH(SalesDataTable[[#This Row],[Order Date]])</f>
        <v>3</v>
      </c>
      <c r="F469" s="15"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5">
      <c r="A470" s="2">
        <v>3145</v>
      </c>
      <c r="B470" s="3">
        <v>46111</v>
      </c>
      <c r="C470" s="12">
        <f>YEAR(SalesDataTable[[#This Row],[Order Date]])</f>
        <v>2026</v>
      </c>
      <c r="D470" s="15" t="str">
        <f>"Q" &amp; ROUNDUP(MONTH(SalesDataTable[[#This Row],[Order Date]])/3,0)</f>
        <v>Q1</v>
      </c>
      <c r="E470" s="17">
        <f>MONTH(SalesDataTable[[#This Row],[Order Date]])</f>
        <v>3</v>
      </c>
      <c r="F470" s="15"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5">
      <c r="A471" s="2">
        <v>3925</v>
      </c>
      <c r="B471" s="3">
        <v>46111</v>
      </c>
      <c r="C471" s="12">
        <f>YEAR(SalesDataTable[[#This Row],[Order Date]])</f>
        <v>2026</v>
      </c>
      <c r="D471" s="15" t="str">
        <f>"Q" &amp; ROUNDUP(MONTH(SalesDataTable[[#This Row],[Order Date]])/3,0)</f>
        <v>Q1</v>
      </c>
      <c r="E471" s="17">
        <f>MONTH(SalesDataTable[[#This Row],[Order Date]])</f>
        <v>3</v>
      </c>
      <c r="F471" s="15"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5">
      <c r="A472" s="2">
        <v>2722</v>
      </c>
      <c r="B472" s="3">
        <v>46112</v>
      </c>
      <c r="C472" s="12">
        <f>YEAR(SalesDataTable[[#This Row],[Order Date]])</f>
        <v>2026</v>
      </c>
      <c r="D472" s="15" t="str">
        <f>"Q" &amp; ROUNDUP(MONTH(SalesDataTable[[#This Row],[Order Date]])/3,0)</f>
        <v>Q1</v>
      </c>
      <c r="E472" s="17">
        <f>MONTH(SalesDataTable[[#This Row],[Order Date]])</f>
        <v>3</v>
      </c>
      <c r="F472" s="15"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5">
      <c r="A473" s="2">
        <v>2767</v>
      </c>
      <c r="B473" s="3">
        <v>46112</v>
      </c>
      <c r="C473" s="12">
        <f>YEAR(SalesDataTable[[#This Row],[Order Date]])</f>
        <v>2026</v>
      </c>
      <c r="D473" s="15" t="str">
        <f>"Q" &amp; ROUNDUP(MONTH(SalesDataTable[[#This Row],[Order Date]])/3,0)</f>
        <v>Q1</v>
      </c>
      <c r="E473" s="17">
        <f>MONTH(SalesDataTable[[#This Row],[Order Date]])</f>
        <v>3</v>
      </c>
      <c r="F473" s="15"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5">
      <c r="A474" s="2">
        <v>3794</v>
      </c>
      <c r="B474" s="3">
        <v>46112</v>
      </c>
      <c r="C474" s="12">
        <f>YEAR(SalesDataTable[[#This Row],[Order Date]])</f>
        <v>2026</v>
      </c>
      <c r="D474" s="15" t="str">
        <f>"Q" &amp; ROUNDUP(MONTH(SalesDataTable[[#This Row],[Order Date]])/3,0)</f>
        <v>Q1</v>
      </c>
      <c r="E474" s="17">
        <f>MONTH(SalesDataTable[[#This Row],[Order Date]])</f>
        <v>3</v>
      </c>
      <c r="F474" s="15"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5">
      <c r="A475" s="2">
        <v>3880</v>
      </c>
      <c r="B475" s="3">
        <v>46112</v>
      </c>
      <c r="C475" s="12">
        <f>YEAR(SalesDataTable[[#This Row],[Order Date]])</f>
        <v>2026</v>
      </c>
      <c r="D475" s="15" t="str">
        <f>"Q" &amp; ROUNDUP(MONTH(SalesDataTable[[#This Row],[Order Date]])/3,0)</f>
        <v>Q1</v>
      </c>
      <c r="E475" s="17">
        <f>MONTH(SalesDataTable[[#This Row],[Order Date]])</f>
        <v>3</v>
      </c>
      <c r="F475" s="15"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5">
      <c r="A476" s="2">
        <v>422</v>
      </c>
      <c r="B476" s="3">
        <v>46113</v>
      </c>
      <c r="C476" s="12">
        <f>YEAR(SalesDataTable[[#This Row],[Order Date]])</f>
        <v>2026</v>
      </c>
      <c r="D476" s="15" t="str">
        <f>"Q" &amp; ROUNDUP(MONTH(SalesDataTable[[#This Row],[Order Date]])/3,0)</f>
        <v>Q2</v>
      </c>
      <c r="E476" s="17">
        <f>MONTH(SalesDataTable[[#This Row],[Order Date]])</f>
        <v>4</v>
      </c>
      <c r="F476" s="15"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5">
      <c r="A477" s="2">
        <v>495</v>
      </c>
      <c r="B477" s="3">
        <v>46113</v>
      </c>
      <c r="C477" s="12">
        <f>YEAR(SalesDataTable[[#This Row],[Order Date]])</f>
        <v>2026</v>
      </c>
      <c r="D477" s="15" t="str">
        <f>"Q" &amp; ROUNDUP(MONTH(SalesDataTable[[#This Row],[Order Date]])/3,0)</f>
        <v>Q2</v>
      </c>
      <c r="E477" s="17">
        <f>MONTH(SalesDataTable[[#This Row],[Order Date]])</f>
        <v>4</v>
      </c>
      <c r="F477" s="15"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5">
      <c r="A478" s="2">
        <v>1517</v>
      </c>
      <c r="B478" s="3">
        <v>46113</v>
      </c>
      <c r="C478" s="12">
        <f>YEAR(SalesDataTable[[#This Row],[Order Date]])</f>
        <v>2026</v>
      </c>
      <c r="D478" s="15" t="str">
        <f>"Q" &amp; ROUNDUP(MONTH(SalesDataTable[[#This Row],[Order Date]])/3,0)</f>
        <v>Q2</v>
      </c>
      <c r="E478" s="17">
        <f>MONTH(SalesDataTable[[#This Row],[Order Date]])</f>
        <v>4</v>
      </c>
      <c r="F478" s="15"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5">
      <c r="A479" s="2">
        <v>2391</v>
      </c>
      <c r="B479" s="3">
        <v>46113</v>
      </c>
      <c r="C479" s="12">
        <f>YEAR(SalesDataTable[[#This Row],[Order Date]])</f>
        <v>2026</v>
      </c>
      <c r="D479" s="15" t="str">
        <f>"Q" &amp; ROUNDUP(MONTH(SalesDataTable[[#This Row],[Order Date]])/3,0)</f>
        <v>Q2</v>
      </c>
      <c r="E479" s="17">
        <f>MONTH(SalesDataTable[[#This Row],[Order Date]])</f>
        <v>4</v>
      </c>
      <c r="F479" s="15"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5">
      <c r="A480" s="2">
        <v>3809</v>
      </c>
      <c r="B480" s="3">
        <v>46113</v>
      </c>
      <c r="C480" s="12">
        <f>YEAR(SalesDataTable[[#This Row],[Order Date]])</f>
        <v>2026</v>
      </c>
      <c r="D480" s="15" t="str">
        <f>"Q" &amp; ROUNDUP(MONTH(SalesDataTable[[#This Row],[Order Date]])/3,0)</f>
        <v>Q2</v>
      </c>
      <c r="E480" s="17">
        <f>MONTH(SalesDataTable[[#This Row],[Order Date]])</f>
        <v>4</v>
      </c>
      <c r="F480" s="15"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5">
      <c r="A481" s="2">
        <v>3958</v>
      </c>
      <c r="B481" s="3">
        <v>46113</v>
      </c>
      <c r="C481" s="12">
        <f>YEAR(SalesDataTable[[#This Row],[Order Date]])</f>
        <v>2026</v>
      </c>
      <c r="D481" s="15" t="str">
        <f>"Q" &amp; ROUNDUP(MONTH(SalesDataTable[[#This Row],[Order Date]])/3,0)</f>
        <v>Q2</v>
      </c>
      <c r="E481" s="17">
        <f>MONTH(SalesDataTable[[#This Row],[Order Date]])</f>
        <v>4</v>
      </c>
      <c r="F481" s="15"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5">
      <c r="A482" s="2">
        <v>4418</v>
      </c>
      <c r="B482" s="3">
        <v>46113</v>
      </c>
      <c r="C482" s="12">
        <f>YEAR(SalesDataTable[[#This Row],[Order Date]])</f>
        <v>2026</v>
      </c>
      <c r="D482" s="15" t="str">
        <f>"Q" &amp; ROUNDUP(MONTH(SalesDataTable[[#This Row],[Order Date]])/3,0)</f>
        <v>Q2</v>
      </c>
      <c r="E482" s="17">
        <f>MONTH(SalesDataTable[[#This Row],[Order Date]])</f>
        <v>4</v>
      </c>
      <c r="F482" s="15"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5">
      <c r="A483" s="2">
        <v>4693</v>
      </c>
      <c r="B483" s="3">
        <v>46113</v>
      </c>
      <c r="C483" s="12">
        <f>YEAR(SalesDataTable[[#This Row],[Order Date]])</f>
        <v>2026</v>
      </c>
      <c r="D483" s="15" t="str">
        <f>"Q" &amp; ROUNDUP(MONTH(SalesDataTable[[#This Row],[Order Date]])/3,0)</f>
        <v>Q2</v>
      </c>
      <c r="E483" s="17">
        <f>MONTH(SalesDataTable[[#This Row],[Order Date]])</f>
        <v>4</v>
      </c>
      <c r="F483" s="15"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5">
      <c r="A484" s="2">
        <v>193</v>
      </c>
      <c r="B484" s="3">
        <v>46114</v>
      </c>
      <c r="C484" s="12">
        <f>YEAR(SalesDataTable[[#This Row],[Order Date]])</f>
        <v>2026</v>
      </c>
      <c r="D484" s="15" t="str">
        <f>"Q" &amp; ROUNDUP(MONTH(SalesDataTable[[#This Row],[Order Date]])/3,0)</f>
        <v>Q2</v>
      </c>
      <c r="E484" s="17">
        <f>MONTH(SalesDataTable[[#This Row],[Order Date]])</f>
        <v>4</v>
      </c>
      <c r="F484" s="15"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5">
      <c r="A485" s="2">
        <v>2246</v>
      </c>
      <c r="B485" s="3">
        <v>46114</v>
      </c>
      <c r="C485" s="12">
        <f>YEAR(SalesDataTable[[#This Row],[Order Date]])</f>
        <v>2026</v>
      </c>
      <c r="D485" s="15" t="str">
        <f>"Q" &amp; ROUNDUP(MONTH(SalesDataTable[[#This Row],[Order Date]])/3,0)</f>
        <v>Q2</v>
      </c>
      <c r="E485" s="17">
        <f>MONTH(SalesDataTable[[#This Row],[Order Date]])</f>
        <v>4</v>
      </c>
      <c r="F485" s="15"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5">
      <c r="A486" s="2">
        <v>2556</v>
      </c>
      <c r="B486" s="3">
        <v>46114</v>
      </c>
      <c r="C486" s="12">
        <f>YEAR(SalesDataTable[[#This Row],[Order Date]])</f>
        <v>2026</v>
      </c>
      <c r="D486" s="15" t="str">
        <f>"Q" &amp; ROUNDUP(MONTH(SalesDataTable[[#This Row],[Order Date]])/3,0)</f>
        <v>Q2</v>
      </c>
      <c r="E486" s="17">
        <f>MONTH(SalesDataTable[[#This Row],[Order Date]])</f>
        <v>4</v>
      </c>
      <c r="F486" s="15"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5">
      <c r="A487" s="2">
        <v>169</v>
      </c>
      <c r="B487" s="3">
        <v>46115</v>
      </c>
      <c r="C487" s="12">
        <f>YEAR(SalesDataTable[[#This Row],[Order Date]])</f>
        <v>2026</v>
      </c>
      <c r="D487" s="15" t="str">
        <f>"Q" &amp; ROUNDUP(MONTH(SalesDataTable[[#This Row],[Order Date]])/3,0)</f>
        <v>Q2</v>
      </c>
      <c r="E487" s="17">
        <f>MONTH(SalesDataTable[[#This Row],[Order Date]])</f>
        <v>4</v>
      </c>
      <c r="F487" s="15"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5">
      <c r="A488" s="2">
        <v>877</v>
      </c>
      <c r="B488" s="3">
        <v>46115</v>
      </c>
      <c r="C488" s="12">
        <f>YEAR(SalesDataTable[[#This Row],[Order Date]])</f>
        <v>2026</v>
      </c>
      <c r="D488" s="15" t="str">
        <f>"Q" &amp; ROUNDUP(MONTH(SalesDataTable[[#This Row],[Order Date]])/3,0)</f>
        <v>Q2</v>
      </c>
      <c r="E488" s="17">
        <f>MONTH(SalesDataTable[[#This Row],[Order Date]])</f>
        <v>4</v>
      </c>
      <c r="F488" s="15"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5">
      <c r="A489" s="2">
        <v>2023</v>
      </c>
      <c r="B489" s="3">
        <v>46115</v>
      </c>
      <c r="C489" s="12">
        <f>YEAR(SalesDataTable[[#This Row],[Order Date]])</f>
        <v>2026</v>
      </c>
      <c r="D489" s="15" t="str">
        <f>"Q" &amp; ROUNDUP(MONTH(SalesDataTable[[#This Row],[Order Date]])/3,0)</f>
        <v>Q2</v>
      </c>
      <c r="E489" s="17">
        <f>MONTH(SalesDataTable[[#This Row],[Order Date]])</f>
        <v>4</v>
      </c>
      <c r="F489" s="15"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5">
      <c r="A490" s="2">
        <v>2548</v>
      </c>
      <c r="B490" s="3">
        <v>46115</v>
      </c>
      <c r="C490" s="12">
        <f>YEAR(SalesDataTable[[#This Row],[Order Date]])</f>
        <v>2026</v>
      </c>
      <c r="D490" s="15" t="str">
        <f>"Q" &amp; ROUNDUP(MONTH(SalesDataTable[[#This Row],[Order Date]])/3,0)</f>
        <v>Q2</v>
      </c>
      <c r="E490" s="17">
        <f>MONTH(SalesDataTable[[#This Row],[Order Date]])</f>
        <v>4</v>
      </c>
      <c r="F490" s="15"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5">
      <c r="A491" s="2">
        <v>2602</v>
      </c>
      <c r="B491" s="3">
        <v>46115</v>
      </c>
      <c r="C491" s="12">
        <f>YEAR(SalesDataTable[[#This Row],[Order Date]])</f>
        <v>2026</v>
      </c>
      <c r="D491" s="15" t="str">
        <f>"Q" &amp; ROUNDUP(MONTH(SalesDataTable[[#This Row],[Order Date]])/3,0)</f>
        <v>Q2</v>
      </c>
      <c r="E491" s="17">
        <f>MONTH(SalesDataTable[[#This Row],[Order Date]])</f>
        <v>4</v>
      </c>
      <c r="F491" s="15"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5">
      <c r="A492" s="2">
        <v>3229</v>
      </c>
      <c r="B492" s="3">
        <v>46115</v>
      </c>
      <c r="C492" s="12">
        <f>YEAR(SalesDataTable[[#This Row],[Order Date]])</f>
        <v>2026</v>
      </c>
      <c r="D492" s="15" t="str">
        <f>"Q" &amp; ROUNDUP(MONTH(SalesDataTable[[#This Row],[Order Date]])/3,0)</f>
        <v>Q2</v>
      </c>
      <c r="E492" s="17">
        <f>MONTH(SalesDataTable[[#This Row],[Order Date]])</f>
        <v>4</v>
      </c>
      <c r="F492" s="15"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5">
      <c r="A493" s="2">
        <v>3261</v>
      </c>
      <c r="B493" s="3">
        <v>46115</v>
      </c>
      <c r="C493" s="12">
        <f>YEAR(SalesDataTable[[#This Row],[Order Date]])</f>
        <v>2026</v>
      </c>
      <c r="D493" s="15" t="str">
        <f>"Q" &amp; ROUNDUP(MONTH(SalesDataTable[[#This Row],[Order Date]])/3,0)</f>
        <v>Q2</v>
      </c>
      <c r="E493" s="17">
        <f>MONTH(SalesDataTable[[#This Row],[Order Date]])</f>
        <v>4</v>
      </c>
      <c r="F493" s="15"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5">
      <c r="A494" s="2">
        <v>3621</v>
      </c>
      <c r="B494" s="3">
        <v>46115</v>
      </c>
      <c r="C494" s="12">
        <f>YEAR(SalesDataTable[[#This Row],[Order Date]])</f>
        <v>2026</v>
      </c>
      <c r="D494" s="15" t="str">
        <f>"Q" &amp; ROUNDUP(MONTH(SalesDataTable[[#This Row],[Order Date]])/3,0)</f>
        <v>Q2</v>
      </c>
      <c r="E494" s="17">
        <f>MONTH(SalesDataTable[[#This Row],[Order Date]])</f>
        <v>4</v>
      </c>
      <c r="F494" s="15"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5">
      <c r="A495" s="2">
        <v>4681</v>
      </c>
      <c r="B495" s="3">
        <v>46115</v>
      </c>
      <c r="C495" s="12">
        <f>YEAR(SalesDataTable[[#This Row],[Order Date]])</f>
        <v>2026</v>
      </c>
      <c r="D495" s="15" t="str">
        <f>"Q" &amp; ROUNDUP(MONTH(SalesDataTable[[#This Row],[Order Date]])/3,0)</f>
        <v>Q2</v>
      </c>
      <c r="E495" s="17">
        <f>MONTH(SalesDataTable[[#This Row],[Order Date]])</f>
        <v>4</v>
      </c>
      <c r="F495" s="15"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5">
      <c r="A496" s="2">
        <v>4954</v>
      </c>
      <c r="B496" s="3">
        <v>46115</v>
      </c>
      <c r="C496" s="12">
        <f>YEAR(SalesDataTable[[#This Row],[Order Date]])</f>
        <v>2026</v>
      </c>
      <c r="D496" s="15" t="str">
        <f>"Q" &amp; ROUNDUP(MONTH(SalesDataTable[[#This Row],[Order Date]])/3,0)</f>
        <v>Q2</v>
      </c>
      <c r="E496" s="17">
        <f>MONTH(SalesDataTable[[#This Row],[Order Date]])</f>
        <v>4</v>
      </c>
      <c r="F496" s="15"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5">
      <c r="A497" s="2">
        <v>1153</v>
      </c>
      <c r="B497" s="3">
        <v>46116</v>
      </c>
      <c r="C497" s="12">
        <f>YEAR(SalesDataTable[[#This Row],[Order Date]])</f>
        <v>2026</v>
      </c>
      <c r="D497" s="15" t="str">
        <f>"Q" &amp; ROUNDUP(MONTH(SalesDataTable[[#This Row],[Order Date]])/3,0)</f>
        <v>Q2</v>
      </c>
      <c r="E497" s="17">
        <f>MONTH(SalesDataTable[[#This Row],[Order Date]])</f>
        <v>4</v>
      </c>
      <c r="F497" s="15"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5">
      <c r="A498" s="2">
        <v>1383</v>
      </c>
      <c r="B498" s="3">
        <v>46116</v>
      </c>
      <c r="C498" s="12">
        <f>YEAR(SalesDataTable[[#This Row],[Order Date]])</f>
        <v>2026</v>
      </c>
      <c r="D498" s="15" t="str">
        <f>"Q" &amp; ROUNDUP(MONTH(SalesDataTable[[#This Row],[Order Date]])/3,0)</f>
        <v>Q2</v>
      </c>
      <c r="E498" s="17">
        <f>MONTH(SalesDataTable[[#This Row],[Order Date]])</f>
        <v>4</v>
      </c>
      <c r="F498" s="15"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5">
      <c r="A499" s="2">
        <v>2583</v>
      </c>
      <c r="B499" s="3">
        <v>46116</v>
      </c>
      <c r="C499" s="12">
        <f>YEAR(SalesDataTable[[#This Row],[Order Date]])</f>
        <v>2026</v>
      </c>
      <c r="D499" s="15" t="str">
        <f>"Q" &amp; ROUNDUP(MONTH(SalesDataTable[[#This Row],[Order Date]])/3,0)</f>
        <v>Q2</v>
      </c>
      <c r="E499" s="17">
        <f>MONTH(SalesDataTable[[#This Row],[Order Date]])</f>
        <v>4</v>
      </c>
      <c r="F499" s="15"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5">
      <c r="A500" s="2">
        <v>4074</v>
      </c>
      <c r="B500" s="3">
        <v>46116</v>
      </c>
      <c r="C500" s="12">
        <f>YEAR(SalesDataTable[[#This Row],[Order Date]])</f>
        <v>2026</v>
      </c>
      <c r="D500" s="15" t="str">
        <f>"Q" &amp; ROUNDUP(MONTH(SalesDataTable[[#This Row],[Order Date]])/3,0)</f>
        <v>Q2</v>
      </c>
      <c r="E500" s="17">
        <f>MONTH(SalesDataTable[[#This Row],[Order Date]])</f>
        <v>4</v>
      </c>
      <c r="F500" s="15"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5">
      <c r="A501" s="2">
        <v>4301</v>
      </c>
      <c r="B501" s="3">
        <v>46116</v>
      </c>
      <c r="C501" s="12">
        <f>YEAR(SalesDataTable[[#This Row],[Order Date]])</f>
        <v>2026</v>
      </c>
      <c r="D501" s="15" t="str">
        <f>"Q" &amp; ROUNDUP(MONTH(SalesDataTable[[#This Row],[Order Date]])/3,0)</f>
        <v>Q2</v>
      </c>
      <c r="E501" s="17">
        <f>MONTH(SalesDataTable[[#This Row],[Order Date]])</f>
        <v>4</v>
      </c>
      <c r="F501" s="15"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5">
      <c r="A502" s="2">
        <v>4692</v>
      </c>
      <c r="B502" s="3">
        <v>46116</v>
      </c>
      <c r="C502" s="12">
        <f>YEAR(SalesDataTable[[#This Row],[Order Date]])</f>
        <v>2026</v>
      </c>
      <c r="D502" s="15" t="str">
        <f>"Q" &amp; ROUNDUP(MONTH(SalesDataTable[[#This Row],[Order Date]])/3,0)</f>
        <v>Q2</v>
      </c>
      <c r="E502" s="17">
        <f>MONTH(SalesDataTable[[#This Row],[Order Date]])</f>
        <v>4</v>
      </c>
      <c r="F502" s="15"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5">
      <c r="A503" s="2">
        <v>1951</v>
      </c>
      <c r="B503" s="3">
        <v>46117</v>
      </c>
      <c r="C503" s="12">
        <f>YEAR(SalesDataTable[[#This Row],[Order Date]])</f>
        <v>2026</v>
      </c>
      <c r="D503" s="15" t="str">
        <f>"Q" &amp; ROUNDUP(MONTH(SalesDataTable[[#This Row],[Order Date]])/3,0)</f>
        <v>Q2</v>
      </c>
      <c r="E503" s="17">
        <f>MONTH(SalesDataTable[[#This Row],[Order Date]])</f>
        <v>4</v>
      </c>
      <c r="F503" s="15"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5">
      <c r="A504" s="2">
        <v>2111</v>
      </c>
      <c r="B504" s="3">
        <v>46117</v>
      </c>
      <c r="C504" s="12">
        <f>YEAR(SalesDataTable[[#This Row],[Order Date]])</f>
        <v>2026</v>
      </c>
      <c r="D504" s="15" t="str">
        <f>"Q" &amp; ROUNDUP(MONTH(SalesDataTable[[#This Row],[Order Date]])/3,0)</f>
        <v>Q2</v>
      </c>
      <c r="E504" s="17">
        <f>MONTH(SalesDataTable[[#This Row],[Order Date]])</f>
        <v>4</v>
      </c>
      <c r="F504" s="15"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5">
      <c r="A505" s="2">
        <v>2933</v>
      </c>
      <c r="B505" s="3">
        <v>46117</v>
      </c>
      <c r="C505" s="12">
        <f>YEAR(SalesDataTable[[#This Row],[Order Date]])</f>
        <v>2026</v>
      </c>
      <c r="D505" s="15" t="str">
        <f>"Q" &amp; ROUNDUP(MONTH(SalesDataTable[[#This Row],[Order Date]])/3,0)</f>
        <v>Q2</v>
      </c>
      <c r="E505" s="17">
        <f>MONTH(SalesDataTable[[#This Row],[Order Date]])</f>
        <v>4</v>
      </c>
      <c r="F505" s="15"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5">
      <c r="A506" s="2">
        <v>3263</v>
      </c>
      <c r="B506" s="3">
        <v>46117</v>
      </c>
      <c r="C506" s="12">
        <f>YEAR(SalesDataTable[[#This Row],[Order Date]])</f>
        <v>2026</v>
      </c>
      <c r="D506" s="15" t="str">
        <f>"Q" &amp; ROUNDUP(MONTH(SalesDataTable[[#This Row],[Order Date]])/3,0)</f>
        <v>Q2</v>
      </c>
      <c r="E506" s="17">
        <f>MONTH(SalesDataTable[[#This Row],[Order Date]])</f>
        <v>4</v>
      </c>
      <c r="F506" s="15"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5">
      <c r="A507" s="2">
        <v>4764</v>
      </c>
      <c r="B507" s="3">
        <v>46117</v>
      </c>
      <c r="C507" s="12">
        <f>YEAR(SalesDataTable[[#This Row],[Order Date]])</f>
        <v>2026</v>
      </c>
      <c r="D507" s="15" t="str">
        <f>"Q" &amp; ROUNDUP(MONTH(SalesDataTable[[#This Row],[Order Date]])/3,0)</f>
        <v>Q2</v>
      </c>
      <c r="E507" s="17">
        <f>MONTH(SalesDataTable[[#This Row],[Order Date]])</f>
        <v>4</v>
      </c>
      <c r="F507" s="15"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5">
      <c r="A508" s="2">
        <v>28</v>
      </c>
      <c r="B508" s="3">
        <v>46118</v>
      </c>
      <c r="C508" s="12">
        <f>YEAR(SalesDataTable[[#This Row],[Order Date]])</f>
        <v>2026</v>
      </c>
      <c r="D508" s="15" t="str">
        <f>"Q" &amp; ROUNDUP(MONTH(SalesDataTable[[#This Row],[Order Date]])/3,0)</f>
        <v>Q2</v>
      </c>
      <c r="E508" s="17">
        <f>MONTH(SalesDataTable[[#This Row],[Order Date]])</f>
        <v>4</v>
      </c>
      <c r="F508" s="15"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5">
      <c r="A509" s="2">
        <v>581</v>
      </c>
      <c r="B509" s="3">
        <v>46118</v>
      </c>
      <c r="C509" s="12">
        <f>YEAR(SalesDataTable[[#This Row],[Order Date]])</f>
        <v>2026</v>
      </c>
      <c r="D509" s="15" t="str">
        <f>"Q" &amp; ROUNDUP(MONTH(SalesDataTable[[#This Row],[Order Date]])/3,0)</f>
        <v>Q2</v>
      </c>
      <c r="E509" s="17">
        <f>MONTH(SalesDataTable[[#This Row],[Order Date]])</f>
        <v>4</v>
      </c>
      <c r="F509" s="15"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5">
      <c r="A510" s="2">
        <v>643</v>
      </c>
      <c r="B510" s="3">
        <v>46118</v>
      </c>
      <c r="C510" s="12">
        <f>YEAR(SalesDataTable[[#This Row],[Order Date]])</f>
        <v>2026</v>
      </c>
      <c r="D510" s="15" t="str">
        <f>"Q" &amp; ROUNDUP(MONTH(SalesDataTable[[#This Row],[Order Date]])/3,0)</f>
        <v>Q2</v>
      </c>
      <c r="E510" s="17">
        <f>MONTH(SalesDataTable[[#This Row],[Order Date]])</f>
        <v>4</v>
      </c>
      <c r="F510" s="15"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5">
      <c r="A511" s="2">
        <v>1907</v>
      </c>
      <c r="B511" s="3">
        <v>46118</v>
      </c>
      <c r="C511" s="12">
        <f>YEAR(SalesDataTable[[#This Row],[Order Date]])</f>
        <v>2026</v>
      </c>
      <c r="D511" s="15" t="str">
        <f>"Q" &amp; ROUNDUP(MONTH(SalesDataTable[[#This Row],[Order Date]])/3,0)</f>
        <v>Q2</v>
      </c>
      <c r="E511" s="17">
        <f>MONTH(SalesDataTable[[#This Row],[Order Date]])</f>
        <v>4</v>
      </c>
      <c r="F511" s="15"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5">
      <c r="A512" s="2">
        <v>1950</v>
      </c>
      <c r="B512" s="3">
        <v>46118</v>
      </c>
      <c r="C512" s="12">
        <f>YEAR(SalesDataTable[[#This Row],[Order Date]])</f>
        <v>2026</v>
      </c>
      <c r="D512" s="15" t="str">
        <f>"Q" &amp; ROUNDUP(MONTH(SalesDataTable[[#This Row],[Order Date]])/3,0)</f>
        <v>Q2</v>
      </c>
      <c r="E512" s="17">
        <f>MONTH(SalesDataTable[[#This Row],[Order Date]])</f>
        <v>4</v>
      </c>
      <c r="F512" s="15"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5">
      <c r="A513" s="2">
        <v>2443</v>
      </c>
      <c r="B513" s="3">
        <v>46118</v>
      </c>
      <c r="C513" s="12">
        <f>YEAR(SalesDataTable[[#This Row],[Order Date]])</f>
        <v>2026</v>
      </c>
      <c r="D513" s="15" t="str">
        <f>"Q" &amp; ROUNDUP(MONTH(SalesDataTable[[#This Row],[Order Date]])/3,0)</f>
        <v>Q2</v>
      </c>
      <c r="E513" s="17">
        <f>MONTH(SalesDataTable[[#This Row],[Order Date]])</f>
        <v>4</v>
      </c>
      <c r="F513" s="15"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5">
      <c r="A514" s="2">
        <v>2480</v>
      </c>
      <c r="B514" s="3">
        <v>46118</v>
      </c>
      <c r="C514" s="12">
        <f>YEAR(SalesDataTable[[#This Row],[Order Date]])</f>
        <v>2026</v>
      </c>
      <c r="D514" s="15" t="str">
        <f>"Q" &amp; ROUNDUP(MONTH(SalesDataTable[[#This Row],[Order Date]])/3,0)</f>
        <v>Q2</v>
      </c>
      <c r="E514" s="17">
        <f>MONTH(SalesDataTable[[#This Row],[Order Date]])</f>
        <v>4</v>
      </c>
      <c r="F514" s="15"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5">
      <c r="A515" s="2">
        <v>2515</v>
      </c>
      <c r="B515" s="3">
        <v>46118</v>
      </c>
      <c r="C515" s="12">
        <f>YEAR(SalesDataTable[[#This Row],[Order Date]])</f>
        <v>2026</v>
      </c>
      <c r="D515" s="15" t="str">
        <f>"Q" &amp; ROUNDUP(MONTH(SalesDataTable[[#This Row],[Order Date]])/3,0)</f>
        <v>Q2</v>
      </c>
      <c r="E515" s="17">
        <f>MONTH(SalesDataTable[[#This Row],[Order Date]])</f>
        <v>4</v>
      </c>
      <c r="F515" s="15"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5">
      <c r="A516" s="2">
        <v>2829</v>
      </c>
      <c r="B516" s="3">
        <v>46118</v>
      </c>
      <c r="C516" s="12">
        <f>YEAR(SalesDataTable[[#This Row],[Order Date]])</f>
        <v>2026</v>
      </c>
      <c r="D516" s="15" t="str">
        <f>"Q" &amp; ROUNDUP(MONTH(SalesDataTable[[#This Row],[Order Date]])/3,0)</f>
        <v>Q2</v>
      </c>
      <c r="E516" s="17">
        <f>MONTH(SalesDataTable[[#This Row],[Order Date]])</f>
        <v>4</v>
      </c>
      <c r="F516" s="15"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5">
      <c r="A517" s="2">
        <v>4086</v>
      </c>
      <c r="B517" s="3">
        <v>46118</v>
      </c>
      <c r="C517" s="12">
        <f>YEAR(SalesDataTable[[#This Row],[Order Date]])</f>
        <v>2026</v>
      </c>
      <c r="D517" s="15" t="str">
        <f>"Q" &amp; ROUNDUP(MONTH(SalesDataTable[[#This Row],[Order Date]])/3,0)</f>
        <v>Q2</v>
      </c>
      <c r="E517" s="17">
        <f>MONTH(SalesDataTable[[#This Row],[Order Date]])</f>
        <v>4</v>
      </c>
      <c r="F517" s="15"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5">
      <c r="A518" s="2">
        <v>4512</v>
      </c>
      <c r="B518" s="3">
        <v>46118</v>
      </c>
      <c r="C518" s="12">
        <f>YEAR(SalesDataTable[[#This Row],[Order Date]])</f>
        <v>2026</v>
      </c>
      <c r="D518" s="15" t="str">
        <f>"Q" &amp; ROUNDUP(MONTH(SalesDataTable[[#This Row],[Order Date]])/3,0)</f>
        <v>Q2</v>
      </c>
      <c r="E518" s="17">
        <f>MONTH(SalesDataTable[[#This Row],[Order Date]])</f>
        <v>4</v>
      </c>
      <c r="F518" s="15"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5">
      <c r="A519" s="2">
        <v>4837</v>
      </c>
      <c r="B519" s="3">
        <v>46118</v>
      </c>
      <c r="C519" s="12">
        <f>YEAR(SalesDataTable[[#This Row],[Order Date]])</f>
        <v>2026</v>
      </c>
      <c r="D519" s="15" t="str">
        <f>"Q" &amp; ROUNDUP(MONTH(SalesDataTable[[#This Row],[Order Date]])/3,0)</f>
        <v>Q2</v>
      </c>
      <c r="E519" s="17">
        <f>MONTH(SalesDataTable[[#This Row],[Order Date]])</f>
        <v>4</v>
      </c>
      <c r="F519" s="15"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5">
      <c r="A520" s="2">
        <v>1580</v>
      </c>
      <c r="B520" s="3">
        <v>46119</v>
      </c>
      <c r="C520" s="12">
        <f>YEAR(SalesDataTable[[#This Row],[Order Date]])</f>
        <v>2026</v>
      </c>
      <c r="D520" s="15" t="str">
        <f>"Q" &amp; ROUNDUP(MONTH(SalesDataTable[[#This Row],[Order Date]])/3,0)</f>
        <v>Q2</v>
      </c>
      <c r="E520" s="17">
        <f>MONTH(SalesDataTable[[#This Row],[Order Date]])</f>
        <v>4</v>
      </c>
      <c r="F520" s="15"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5">
      <c r="A521" s="2">
        <v>1962</v>
      </c>
      <c r="B521" s="3">
        <v>46119</v>
      </c>
      <c r="C521" s="12">
        <f>YEAR(SalesDataTable[[#This Row],[Order Date]])</f>
        <v>2026</v>
      </c>
      <c r="D521" s="15" t="str">
        <f>"Q" &amp; ROUNDUP(MONTH(SalesDataTable[[#This Row],[Order Date]])/3,0)</f>
        <v>Q2</v>
      </c>
      <c r="E521" s="17">
        <f>MONTH(SalesDataTable[[#This Row],[Order Date]])</f>
        <v>4</v>
      </c>
      <c r="F521" s="15"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5">
      <c r="A522" s="2">
        <v>2381</v>
      </c>
      <c r="B522" s="3">
        <v>46119</v>
      </c>
      <c r="C522" s="12">
        <f>YEAR(SalesDataTable[[#This Row],[Order Date]])</f>
        <v>2026</v>
      </c>
      <c r="D522" s="15" t="str">
        <f>"Q" &amp; ROUNDUP(MONTH(SalesDataTable[[#This Row],[Order Date]])/3,0)</f>
        <v>Q2</v>
      </c>
      <c r="E522" s="17">
        <f>MONTH(SalesDataTable[[#This Row],[Order Date]])</f>
        <v>4</v>
      </c>
      <c r="F522" s="15"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5">
      <c r="A523" s="2">
        <v>2655</v>
      </c>
      <c r="B523" s="3">
        <v>46119</v>
      </c>
      <c r="C523" s="12">
        <f>YEAR(SalesDataTable[[#This Row],[Order Date]])</f>
        <v>2026</v>
      </c>
      <c r="D523" s="15" t="str">
        <f>"Q" &amp; ROUNDUP(MONTH(SalesDataTable[[#This Row],[Order Date]])/3,0)</f>
        <v>Q2</v>
      </c>
      <c r="E523" s="17">
        <f>MONTH(SalesDataTable[[#This Row],[Order Date]])</f>
        <v>4</v>
      </c>
      <c r="F523" s="15"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5">
      <c r="A524" s="2">
        <v>2944</v>
      </c>
      <c r="B524" s="3">
        <v>46119</v>
      </c>
      <c r="C524" s="12">
        <f>YEAR(SalesDataTable[[#This Row],[Order Date]])</f>
        <v>2026</v>
      </c>
      <c r="D524" s="15" t="str">
        <f>"Q" &amp; ROUNDUP(MONTH(SalesDataTable[[#This Row],[Order Date]])/3,0)</f>
        <v>Q2</v>
      </c>
      <c r="E524" s="17">
        <f>MONTH(SalesDataTable[[#This Row],[Order Date]])</f>
        <v>4</v>
      </c>
      <c r="F524" s="15"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5">
      <c r="A525" s="2">
        <v>4756</v>
      </c>
      <c r="B525" s="3">
        <v>46119</v>
      </c>
      <c r="C525" s="12">
        <f>YEAR(SalesDataTable[[#This Row],[Order Date]])</f>
        <v>2026</v>
      </c>
      <c r="D525" s="15" t="str">
        <f>"Q" &amp; ROUNDUP(MONTH(SalesDataTable[[#This Row],[Order Date]])/3,0)</f>
        <v>Q2</v>
      </c>
      <c r="E525" s="17">
        <f>MONTH(SalesDataTable[[#This Row],[Order Date]])</f>
        <v>4</v>
      </c>
      <c r="F525" s="15"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5">
      <c r="A526" s="2">
        <v>52</v>
      </c>
      <c r="B526" s="3">
        <v>46120</v>
      </c>
      <c r="C526" s="12">
        <f>YEAR(SalesDataTable[[#This Row],[Order Date]])</f>
        <v>2026</v>
      </c>
      <c r="D526" s="15" t="str">
        <f>"Q" &amp; ROUNDUP(MONTH(SalesDataTable[[#This Row],[Order Date]])/3,0)</f>
        <v>Q2</v>
      </c>
      <c r="E526" s="17">
        <f>MONTH(SalesDataTable[[#This Row],[Order Date]])</f>
        <v>4</v>
      </c>
      <c r="F526" s="15"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5">
      <c r="A527" s="2">
        <v>556</v>
      </c>
      <c r="B527" s="3">
        <v>46120</v>
      </c>
      <c r="C527" s="12">
        <f>YEAR(SalesDataTable[[#This Row],[Order Date]])</f>
        <v>2026</v>
      </c>
      <c r="D527" s="15" t="str">
        <f>"Q" &amp; ROUNDUP(MONTH(SalesDataTable[[#This Row],[Order Date]])/3,0)</f>
        <v>Q2</v>
      </c>
      <c r="E527" s="17">
        <f>MONTH(SalesDataTable[[#This Row],[Order Date]])</f>
        <v>4</v>
      </c>
      <c r="F527" s="15"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5">
      <c r="A528" s="2">
        <v>1233</v>
      </c>
      <c r="B528" s="3">
        <v>46120</v>
      </c>
      <c r="C528" s="12">
        <f>YEAR(SalesDataTable[[#This Row],[Order Date]])</f>
        <v>2026</v>
      </c>
      <c r="D528" s="15" t="str">
        <f>"Q" &amp; ROUNDUP(MONTH(SalesDataTable[[#This Row],[Order Date]])/3,0)</f>
        <v>Q2</v>
      </c>
      <c r="E528" s="17">
        <f>MONTH(SalesDataTable[[#This Row],[Order Date]])</f>
        <v>4</v>
      </c>
      <c r="F528" s="15"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5">
      <c r="A529" s="2">
        <v>1492</v>
      </c>
      <c r="B529" s="3">
        <v>46120</v>
      </c>
      <c r="C529" s="12">
        <f>YEAR(SalesDataTable[[#This Row],[Order Date]])</f>
        <v>2026</v>
      </c>
      <c r="D529" s="15" t="str">
        <f>"Q" &amp; ROUNDUP(MONTH(SalesDataTable[[#This Row],[Order Date]])/3,0)</f>
        <v>Q2</v>
      </c>
      <c r="E529" s="17">
        <f>MONTH(SalesDataTable[[#This Row],[Order Date]])</f>
        <v>4</v>
      </c>
      <c r="F529" s="15"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5">
      <c r="A530" s="2">
        <v>1619</v>
      </c>
      <c r="B530" s="3">
        <v>46120</v>
      </c>
      <c r="C530" s="12">
        <f>YEAR(SalesDataTable[[#This Row],[Order Date]])</f>
        <v>2026</v>
      </c>
      <c r="D530" s="15" t="str">
        <f>"Q" &amp; ROUNDUP(MONTH(SalesDataTable[[#This Row],[Order Date]])/3,0)</f>
        <v>Q2</v>
      </c>
      <c r="E530" s="17">
        <f>MONTH(SalesDataTable[[#This Row],[Order Date]])</f>
        <v>4</v>
      </c>
      <c r="F530" s="15"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5">
      <c r="A531" s="2">
        <v>1631</v>
      </c>
      <c r="B531" s="3">
        <v>46120</v>
      </c>
      <c r="C531" s="12">
        <f>YEAR(SalesDataTable[[#This Row],[Order Date]])</f>
        <v>2026</v>
      </c>
      <c r="D531" s="15" t="str">
        <f>"Q" &amp; ROUNDUP(MONTH(SalesDataTable[[#This Row],[Order Date]])/3,0)</f>
        <v>Q2</v>
      </c>
      <c r="E531" s="17">
        <f>MONTH(SalesDataTable[[#This Row],[Order Date]])</f>
        <v>4</v>
      </c>
      <c r="F531" s="15"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5">
      <c r="A532" s="2">
        <v>1844</v>
      </c>
      <c r="B532" s="3">
        <v>46120</v>
      </c>
      <c r="C532" s="12">
        <f>YEAR(SalesDataTable[[#This Row],[Order Date]])</f>
        <v>2026</v>
      </c>
      <c r="D532" s="15" t="str">
        <f>"Q" &amp; ROUNDUP(MONTH(SalesDataTable[[#This Row],[Order Date]])/3,0)</f>
        <v>Q2</v>
      </c>
      <c r="E532" s="17">
        <f>MONTH(SalesDataTable[[#This Row],[Order Date]])</f>
        <v>4</v>
      </c>
      <c r="F532" s="15"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5">
      <c r="A533" s="2">
        <v>4246</v>
      </c>
      <c r="B533" s="3">
        <v>46120</v>
      </c>
      <c r="C533" s="12">
        <f>YEAR(SalesDataTable[[#This Row],[Order Date]])</f>
        <v>2026</v>
      </c>
      <c r="D533" s="15" t="str">
        <f>"Q" &amp; ROUNDUP(MONTH(SalesDataTable[[#This Row],[Order Date]])/3,0)</f>
        <v>Q2</v>
      </c>
      <c r="E533" s="17">
        <f>MONTH(SalesDataTable[[#This Row],[Order Date]])</f>
        <v>4</v>
      </c>
      <c r="F533" s="15"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5">
      <c r="A534" s="2">
        <v>5139</v>
      </c>
      <c r="B534" s="3">
        <v>46120</v>
      </c>
      <c r="C534" s="12">
        <f>YEAR(SalesDataTable[[#This Row],[Order Date]])</f>
        <v>2026</v>
      </c>
      <c r="D534" s="15" t="str">
        <f>"Q" &amp; ROUNDUP(MONTH(SalesDataTable[[#This Row],[Order Date]])/3,0)</f>
        <v>Q2</v>
      </c>
      <c r="E534" s="17">
        <f>MONTH(SalesDataTable[[#This Row],[Order Date]])</f>
        <v>4</v>
      </c>
      <c r="F534" s="15"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5">
      <c r="A535" s="2">
        <v>186</v>
      </c>
      <c r="B535" s="3">
        <v>46121</v>
      </c>
      <c r="C535" s="12">
        <f>YEAR(SalesDataTable[[#This Row],[Order Date]])</f>
        <v>2026</v>
      </c>
      <c r="D535" s="15" t="str">
        <f>"Q" &amp; ROUNDUP(MONTH(SalesDataTable[[#This Row],[Order Date]])/3,0)</f>
        <v>Q2</v>
      </c>
      <c r="E535" s="17">
        <f>MONTH(SalesDataTable[[#This Row],[Order Date]])</f>
        <v>4</v>
      </c>
      <c r="F535" s="15"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5">
      <c r="A536" s="2">
        <v>1742</v>
      </c>
      <c r="B536" s="3">
        <v>46121</v>
      </c>
      <c r="C536" s="12">
        <f>YEAR(SalesDataTable[[#This Row],[Order Date]])</f>
        <v>2026</v>
      </c>
      <c r="D536" s="15" t="str">
        <f>"Q" &amp; ROUNDUP(MONTH(SalesDataTable[[#This Row],[Order Date]])/3,0)</f>
        <v>Q2</v>
      </c>
      <c r="E536" s="17">
        <f>MONTH(SalesDataTable[[#This Row],[Order Date]])</f>
        <v>4</v>
      </c>
      <c r="F536" s="15"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5">
      <c r="A537" s="2">
        <v>3189</v>
      </c>
      <c r="B537" s="3">
        <v>46121</v>
      </c>
      <c r="C537" s="12">
        <f>YEAR(SalesDataTable[[#This Row],[Order Date]])</f>
        <v>2026</v>
      </c>
      <c r="D537" s="15" t="str">
        <f>"Q" &amp; ROUNDUP(MONTH(SalesDataTable[[#This Row],[Order Date]])/3,0)</f>
        <v>Q2</v>
      </c>
      <c r="E537" s="17">
        <f>MONTH(SalesDataTable[[#This Row],[Order Date]])</f>
        <v>4</v>
      </c>
      <c r="F537" s="15"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5">
      <c r="A538" s="2">
        <v>3747</v>
      </c>
      <c r="B538" s="3">
        <v>46121</v>
      </c>
      <c r="C538" s="12">
        <f>YEAR(SalesDataTable[[#This Row],[Order Date]])</f>
        <v>2026</v>
      </c>
      <c r="D538" s="15" t="str">
        <f>"Q" &amp; ROUNDUP(MONTH(SalesDataTable[[#This Row],[Order Date]])/3,0)</f>
        <v>Q2</v>
      </c>
      <c r="E538" s="17">
        <f>MONTH(SalesDataTable[[#This Row],[Order Date]])</f>
        <v>4</v>
      </c>
      <c r="F538" s="15"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5">
      <c r="A539" s="2">
        <v>3782</v>
      </c>
      <c r="B539" s="3">
        <v>46121</v>
      </c>
      <c r="C539" s="12">
        <f>YEAR(SalesDataTable[[#This Row],[Order Date]])</f>
        <v>2026</v>
      </c>
      <c r="D539" s="15" t="str">
        <f>"Q" &amp; ROUNDUP(MONTH(SalesDataTable[[#This Row],[Order Date]])/3,0)</f>
        <v>Q2</v>
      </c>
      <c r="E539" s="17">
        <f>MONTH(SalesDataTable[[#This Row],[Order Date]])</f>
        <v>4</v>
      </c>
      <c r="F539" s="15"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5">
      <c r="A540" s="2">
        <v>4344</v>
      </c>
      <c r="B540" s="3">
        <v>46121</v>
      </c>
      <c r="C540" s="12">
        <f>YEAR(SalesDataTable[[#This Row],[Order Date]])</f>
        <v>2026</v>
      </c>
      <c r="D540" s="15" t="str">
        <f>"Q" &amp; ROUNDUP(MONTH(SalesDataTable[[#This Row],[Order Date]])/3,0)</f>
        <v>Q2</v>
      </c>
      <c r="E540" s="17">
        <f>MONTH(SalesDataTable[[#This Row],[Order Date]])</f>
        <v>4</v>
      </c>
      <c r="F540" s="15"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5">
      <c r="A541" s="2">
        <v>4901</v>
      </c>
      <c r="B541" s="3">
        <v>46121</v>
      </c>
      <c r="C541" s="12">
        <f>YEAR(SalesDataTable[[#This Row],[Order Date]])</f>
        <v>2026</v>
      </c>
      <c r="D541" s="15" t="str">
        <f>"Q" &amp; ROUNDUP(MONTH(SalesDataTable[[#This Row],[Order Date]])/3,0)</f>
        <v>Q2</v>
      </c>
      <c r="E541" s="17">
        <f>MONTH(SalesDataTable[[#This Row],[Order Date]])</f>
        <v>4</v>
      </c>
      <c r="F541" s="15"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5">
      <c r="A542" s="2">
        <v>4969</v>
      </c>
      <c r="B542" s="3">
        <v>46121</v>
      </c>
      <c r="C542" s="12">
        <f>YEAR(SalesDataTable[[#This Row],[Order Date]])</f>
        <v>2026</v>
      </c>
      <c r="D542" s="15" t="str">
        <f>"Q" &amp; ROUNDUP(MONTH(SalesDataTable[[#This Row],[Order Date]])/3,0)</f>
        <v>Q2</v>
      </c>
      <c r="E542" s="17">
        <f>MONTH(SalesDataTable[[#This Row],[Order Date]])</f>
        <v>4</v>
      </c>
      <c r="F542" s="15"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5">
      <c r="A543" s="2">
        <v>673</v>
      </c>
      <c r="B543" s="3">
        <v>46122</v>
      </c>
      <c r="C543" s="12">
        <f>YEAR(SalesDataTable[[#This Row],[Order Date]])</f>
        <v>2026</v>
      </c>
      <c r="D543" s="15" t="str">
        <f>"Q" &amp; ROUNDUP(MONTH(SalesDataTable[[#This Row],[Order Date]])/3,0)</f>
        <v>Q2</v>
      </c>
      <c r="E543" s="17">
        <f>MONTH(SalesDataTable[[#This Row],[Order Date]])</f>
        <v>4</v>
      </c>
      <c r="F543" s="15"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5">
      <c r="A544" s="2">
        <v>888</v>
      </c>
      <c r="B544" s="3">
        <v>46122</v>
      </c>
      <c r="C544" s="12">
        <f>YEAR(SalesDataTable[[#This Row],[Order Date]])</f>
        <v>2026</v>
      </c>
      <c r="D544" s="15" t="str">
        <f>"Q" &amp; ROUNDUP(MONTH(SalesDataTable[[#This Row],[Order Date]])/3,0)</f>
        <v>Q2</v>
      </c>
      <c r="E544" s="17">
        <f>MONTH(SalesDataTable[[#This Row],[Order Date]])</f>
        <v>4</v>
      </c>
      <c r="F544" s="15"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5">
      <c r="A545" s="2">
        <v>1541</v>
      </c>
      <c r="B545" s="3">
        <v>46122</v>
      </c>
      <c r="C545" s="12">
        <f>YEAR(SalesDataTable[[#This Row],[Order Date]])</f>
        <v>2026</v>
      </c>
      <c r="D545" s="15" t="str">
        <f>"Q" &amp; ROUNDUP(MONTH(SalesDataTable[[#This Row],[Order Date]])/3,0)</f>
        <v>Q2</v>
      </c>
      <c r="E545" s="17">
        <f>MONTH(SalesDataTable[[#This Row],[Order Date]])</f>
        <v>4</v>
      </c>
      <c r="F545" s="15"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5">
      <c r="A546" s="2">
        <v>1881</v>
      </c>
      <c r="B546" s="3">
        <v>46122</v>
      </c>
      <c r="C546" s="12">
        <f>YEAR(SalesDataTable[[#This Row],[Order Date]])</f>
        <v>2026</v>
      </c>
      <c r="D546" s="15" t="str">
        <f>"Q" &amp; ROUNDUP(MONTH(SalesDataTable[[#This Row],[Order Date]])/3,0)</f>
        <v>Q2</v>
      </c>
      <c r="E546" s="17">
        <f>MONTH(SalesDataTable[[#This Row],[Order Date]])</f>
        <v>4</v>
      </c>
      <c r="F546" s="15"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5">
      <c r="A547" s="2">
        <v>2007</v>
      </c>
      <c r="B547" s="3">
        <v>46122</v>
      </c>
      <c r="C547" s="12">
        <f>YEAR(SalesDataTable[[#This Row],[Order Date]])</f>
        <v>2026</v>
      </c>
      <c r="D547" s="15" t="str">
        <f>"Q" &amp; ROUNDUP(MONTH(SalesDataTable[[#This Row],[Order Date]])/3,0)</f>
        <v>Q2</v>
      </c>
      <c r="E547" s="17">
        <f>MONTH(SalesDataTable[[#This Row],[Order Date]])</f>
        <v>4</v>
      </c>
      <c r="F547" s="15"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5">
      <c r="A548" s="2">
        <v>2312</v>
      </c>
      <c r="B548" s="3">
        <v>46122</v>
      </c>
      <c r="C548" s="12">
        <f>YEAR(SalesDataTable[[#This Row],[Order Date]])</f>
        <v>2026</v>
      </c>
      <c r="D548" s="15" t="str">
        <f>"Q" &amp; ROUNDUP(MONTH(SalesDataTable[[#This Row],[Order Date]])/3,0)</f>
        <v>Q2</v>
      </c>
      <c r="E548" s="17">
        <f>MONTH(SalesDataTable[[#This Row],[Order Date]])</f>
        <v>4</v>
      </c>
      <c r="F548" s="15"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5">
      <c r="A549" s="2">
        <v>4493</v>
      </c>
      <c r="B549" s="3">
        <v>46122</v>
      </c>
      <c r="C549" s="12">
        <f>YEAR(SalesDataTable[[#This Row],[Order Date]])</f>
        <v>2026</v>
      </c>
      <c r="D549" s="15" t="str">
        <f>"Q" &amp; ROUNDUP(MONTH(SalesDataTable[[#This Row],[Order Date]])/3,0)</f>
        <v>Q2</v>
      </c>
      <c r="E549" s="17">
        <f>MONTH(SalesDataTable[[#This Row],[Order Date]])</f>
        <v>4</v>
      </c>
      <c r="F549" s="15"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5">
      <c r="A550" s="2">
        <v>2072</v>
      </c>
      <c r="B550" s="3">
        <v>46123</v>
      </c>
      <c r="C550" s="12">
        <f>YEAR(SalesDataTable[[#This Row],[Order Date]])</f>
        <v>2026</v>
      </c>
      <c r="D550" s="15" t="str">
        <f>"Q" &amp; ROUNDUP(MONTH(SalesDataTable[[#This Row],[Order Date]])/3,0)</f>
        <v>Q2</v>
      </c>
      <c r="E550" s="17">
        <f>MONTH(SalesDataTable[[#This Row],[Order Date]])</f>
        <v>4</v>
      </c>
      <c r="F550" s="15"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5">
      <c r="A551" s="2">
        <v>2142</v>
      </c>
      <c r="B551" s="3">
        <v>46123</v>
      </c>
      <c r="C551" s="12">
        <f>YEAR(SalesDataTable[[#This Row],[Order Date]])</f>
        <v>2026</v>
      </c>
      <c r="D551" s="15" t="str">
        <f>"Q" &amp; ROUNDUP(MONTH(SalesDataTable[[#This Row],[Order Date]])/3,0)</f>
        <v>Q2</v>
      </c>
      <c r="E551" s="17">
        <f>MONTH(SalesDataTable[[#This Row],[Order Date]])</f>
        <v>4</v>
      </c>
      <c r="F551" s="15"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5">
      <c r="A552" s="2">
        <v>2911</v>
      </c>
      <c r="B552" s="3">
        <v>46123</v>
      </c>
      <c r="C552" s="12">
        <f>YEAR(SalesDataTable[[#This Row],[Order Date]])</f>
        <v>2026</v>
      </c>
      <c r="D552" s="15" t="str">
        <f>"Q" &amp; ROUNDUP(MONTH(SalesDataTable[[#This Row],[Order Date]])/3,0)</f>
        <v>Q2</v>
      </c>
      <c r="E552" s="17">
        <f>MONTH(SalesDataTable[[#This Row],[Order Date]])</f>
        <v>4</v>
      </c>
      <c r="F552" s="15"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5">
      <c r="A553" s="2">
        <v>4276</v>
      </c>
      <c r="B553" s="3">
        <v>46123</v>
      </c>
      <c r="C553" s="12">
        <f>YEAR(SalesDataTable[[#This Row],[Order Date]])</f>
        <v>2026</v>
      </c>
      <c r="D553" s="15" t="str">
        <f>"Q" &amp; ROUNDUP(MONTH(SalesDataTable[[#This Row],[Order Date]])/3,0)</f>
        <v>Q2</v>
      </c>
      <c r="E553" s="17">
        <f>MONTH(SalesDataTable[[#This Row],[Order Date]])</f>
        <v>4</v>
      </c>
      <c r="F553" s="15"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5">
      <c r="A554" s="2">
        <v>5077</v>
      </c>
      <c r="B554" s="3">
        <v>46123</v>
      </c>
      <c r="C554" s="12">
        <f>YEAR(SalesDataTable[[#This Row],[Order Date]])</f>
        <v>2026</v>
      </c>
      <c r="D554" s="15" t="str">
        <f>"Q" &amp; ROUNDUP(MONTH(SalesDataTable[[#This Row],[Order Date]])/3,0)</f>
        <v>Q2</v>
      </c>
      <c r="E554" s="17">
        <f>MONTH(SalesDataTable[[#This Row],[Order Date]])</f>
        <v>4</v>
      </c>
      <c r="F554" s="15"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5">
      <c r="A555" s="2">
        <v>1259</v>
      </c>
      <c r="B555" s="3">
        <v>46124</v>
      </c>
      <c r="C555" s="12">
        <f>YEAR(SalesDataTable[[#This Row],[Order Date]])</f>
        <v>2026</v>
      </c>
      <c r="D555" s="15" t="str">
        <f>"Q" &amp; ROUNDUP(MONTH(SalesDataTable[[#This Row],[Order Date]])/3,0)</f>
        <v>Q2</v>
      </c>
      <c r="E555" s="17">
        <f>MONTH(SalesDataTable[[#This Row],[Order Date]])</f>
        <v>4</v>
      </c>
      <c r="F555" s="15"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5">
      <c r="A556" s="2">
        <v>1720</v>
      </c>
      <c r="B556" s="3">
        <v>46124</v>
      </c>
      <c r="C556" s="12">
        <f>YEAR(SalesDataTable[[#This Row],[Order Date]])</f>
        <v>2026</v>
      </c>
      <c r="D556" s="15" t="str">
        <f>"Q" &amp; ROUNDUP(MONTH(SalesDataTable[[#This Row],[Order Date]])/3,0)</f>
        <v>Q2</v>
      </c>
      <c r="E556" s="17">
        <f>MONTH(SalesDataTable[[#This Row],[Order Date]])</f>
        <v>4</v>
      </c>
      <c r="F556" s="15"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5">
      <c r="A557" s="2">
        <v>1975</v>
      </c>
      <c r="B557" s="3">
        <v>46124</v>
      </c>
      <c r="C557" s="12">
        <f>YEAR(SalesDataTable[[#This Row],[Order Date]])</f>
        <v>2026</v>
      </c>
      <c r="D557" s="15" t="str">
        <f>"Q" &amp; ROUNDUP(MONTH(SalesDataTable[[#This Row],[Order Date]])/3,0)</f>
        <v>Q2</v>
      </c>
      <c r="E557" s="17">
        <f>MONTH(SalesDataTable[[#This Row],[Order Date]])</f>
        <v>4</v>
      </c>
      <c r="F557" s="15"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5">
      <c r="A558" s="2">
        <v>2848</v>
      </c>
      <c r="B558" s="3">
        <v>46124</v>
      </c>
      <c r="C558" s="12">
        <f>YEAR(SalesDataTable[[#This Row],[Order Date]])</f>
        <v>2026</v>
      </c>
      <c r="D558" s="15" t="str">
        <f>"Q" &amp; ROUNDUP(MONTH(SalesDataTable[[#This Row],[Order Date]])/3,0)</f>
        <v>Q2</v>
      </c>
      <c r="E558" s="17">
        <f>MONTH(SalesDataTable[[#This Row],[Order Date]])</f>
        <v>4</v>
      </c>
      <c r="F558" s="15"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5">
      <c r="A559" s="2">
        <v>2979</v>
      </c>
      <c r="B559" s="3">
        <v>46124</v>
      </c>
      <c r="C559" s="12">
        <f>YEAR(SalesDataTable[[#This Row],[Order Date]])</f>
        <v>2026</v>
      </c>
      <c r="D559" s="15" t="str">
        <f>"Q" &amp; ROUNDUP(MONTH(SalesDataTable[[#This Row],[Order Date]])/3,0)</f>
        <v>Q2</v>
      </c>
      <c r="E559" s="17">
        <f>MONTH(SalesDataTable[[#This Row],[Order Date]])</f>
        <v>4</v>
      </c>
      <c r="F559" s="15"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5">
      <c r="A560" s="2">
        <v>2996</v>
      </c>
      <c r="B560" s="3">
        <v>46124</v>
      </c>
      <c r="C560" s="12">
        <f>YEAR(SalesDataTable[[#This Row],[Order Date]])</f>
        <v>2026</v>
      </c>
      <c r="D560" s="15" t="str">
        <f>"Q" &amp; ROUNDUP(MONTH(SalesDataTable[[#This Row],[Order Date]])/3,0)</f>
        <v>Q2</v>
      </c>
      <c r="E560" s="17">
        <f>MONTH(SalesDataTable[[#This Row],[Order Date]])</f>
        <v>4</v>
      </c>
      <c r="F560" s="15"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5">
      <c r="A561" s="2">
        <v>749</v>
      </c>
      <c r="B561" s="3">
        <v>46125</v>
      </c>
      <c r="C561" s="12">
        <f>YEAR(SalesDataTable[[#This Row],[Order Date]])</f>
        <v>2026</v>
      </c>
      <c r="D561" s="15" t="str">
        <f>"Q" &amp; ROUNDUP(MONTH(SalesDataTable[[#This Row],[Order Date]])/3,0)</f>
        <v>Q2</v>
      </c>
      <c r="E561" s="17">
        <f>MONTH(SalesDataTable[[#This Row],[Order Date]])</f>
        <v>4</v>
      </c>
      <c r="F561" s="15"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5">
      <c r="A562" s="2">
        <v>1928</v>
      </c>
      <c r="B562" s="3">
        <v>46125</v>
      </c>
      <c r="C562" s="12">
        <f>YEAR(SalesDataTable[[#This Row],[Order Date]])</f>
        <v>2026</v>
      </c>
      <c r="D562" s="15" t="str">
        <f>"Q" &amp; ROUNDUP(MONTH(SalesDataTable[[#This Row],[Order Date]])/3,0)</f>
        <v>Q2</v>
      </c>
      <c r="E562" s="17">
        <f>MONTH(SalesDataTable[[#This Row],[Order Date]])</f>
        <v>4</v>
      </c>
      <c r="F562" s="15"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5">
      <c r="A563" s="2">
        <v>2486</v>
      </c>
      <c r="B563" s="3">
        <v>46125</v>
      </c>
      <c r="C563" s="12">
        <f>YEAR(SalesDataTable[[#This Row],[Order Date]])</f>
        <v>2026</v>
      </c>
      <c r="D563" s="15" t="str">
        <f>"Q" &amp; ROUNDUP(MONTH(SalesDataTable[[#This Row],[Order Date]])/3,0)</f>
        <v>Q2</v>
      </c>
      <c r="E563" s="17">
        <f>MONTH(SalesDataTable[[#This Row],[Order Date]])</f>
        <v>4</v>
      </c>
      <c r="F563" s="15"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5">
      <c r="A564" s="2">
        <v>2688</v>
      </c>
      <c r="B564" s="3">
        <v>46125</v>
      </c>
      <c r="C564" s="12">
        <f>YEAR(SalesDataTable[[#This Row],[Order Date]])</f>
        <v>2026</v>
      </c>
      <c r="D564" s="15" t="str">
        <f>"Q" &amp; ROUNDUP(MONTH(SalesDataTable[[#This Row],[Order Date]])/3,0)</f>
        <v>Q2</v>
      </c>
      <c r="E564" s="17">
        <f>MONTH(SalesDataTable[[#This Row],[Order Date]])</f>
        <v>4</v>
      </c>
      <c r="F564" s="15"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5">
      <c r="A565" s="2">
        <v>2712</v>
      </c>
      <c r="B565" s="3">
        <v>46125</v>
      </c>
      <c r="C565" s="12">
        <f>YEAR(SalesDataTable[[#This Row],[Order Date]])</f>
        <v>2026</v>
      </c>
      <c r="D565" s="15" t="str">
        <f>"Q" &amp; ROUNDUP(MONTH(SalesDataTable[[#This Row],[Order Date]])/3,0)</f>
        <v>Q2</v>
      </c>
      <c r="E565" s="17">
        <f>MONTH(SalesDataTable[[#This Row],[Order Date]])</f>
        <v>4</v>
      </c>
      <c r="F565" s="15"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5">
      <c r="A566" s="2">
        <v>3853</v>
      </c>
      <c r="B566" s="3">
        <v>46125</v>
      </c>
      <c r="C566" s="12">
        <f>YEAR(SalesDataTable[[#This Row],[Order Date]])</f>
        <v>2026</v>
      </c>
      <c r="D566" s="15" t="str">
        <f>"Q" &amp; ROUNDUP(MONTH(SalesDataTable[[#This Row],[Order Date]])/3,0)</f>
        <v>Q2</v>
      </c>
      <c r="E566" s="17">
        <f>MONTH(SalesDataTable[[#This Row],[Order Date]])</f>
        <v>4</v>
      </c>
      <c r="F566" s="15"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5">
      <c r="A567" s="2">
        <v>4043</v>
      </c>
      <c r="B567" s="3">
        <v>46125</v>
      </c>
      <c r="C567" s="12">
        <f>YEAR(SalesDataTable[[#This Row],[Order Date]])</f>
        <v>2026</v>
      </c>
      <c r="D567" s="15" t="str">
        <f>"Q" &amp; ROUNDUP(MONTH(SalesDataTable[[#This Row],[Order Date]])/3,0)</f>
        <v>Q2</v>
      </c>
      <c r="E567" s="17">
        <f>MONTH(SalesDataTable[[#This Row],[Order Date]])</f>
        <v>4</v>
      </c>
      <c r="F567" s="15"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5">
      <c r="A568" s="2">
        <v>290</v>
      </c>
      <c r="B568" s="3">
        <v>46126</v>
      </c>
      <c r="C568" s="12">
        <f>YEAR(SalesDataTable[[#This Row],[Order Date]])</f>
        <v>2026</v>
      </c>
      <c r="D568" s="15" t="str">
        <f>"Q" &amp; ROUNDUP(MONTH(SalesDataTable[[#This Row],[Order Date]])/3,0)</f>
        <v>Q2</v>
      </c>
      <c r="E568" s="17">
        <f>MONTH(SalesDataTable[[#This Row],[Order Date]])</f>
        <v>4</v>
      </c>
      <c r="F568" s="15"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5">
      <c r="A569" s="2">
        <v>2953</v>
      </c>
      <c r="B569" s="3">
        <v>46126</v>
      </c>
      <c r="C569" s="12">
        <f>YEAR(SalesDataTable[[#This Row],[Order Date]])</f>
        <v>2026</v>
      </c>
      <c r="D569" s="15" t="str">
        <f>"Q" &amp; ROUNDUP(MONTH(SalesDataTable[[#This Row],[Order Date]])/3,0)</f>
        <v>Q2</v>
      </c>
      <c r="E569" s="17">
        <f>MONTH(SalesDataTable[[#This Row],[Order Date]])</f>
        <v>4</v>
      </c>
      <c r="F569" s="15"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5">
      <c r="A570" s="2">
        <v>3179</v>
      </c>
      <c r="B570" s="3">
        <v>46126</v>
      </c>
      <c r="C570" s="12">
        <f>YEAR(SalesDataTable[[#This Row],[Order Date]])</f>
        <v>2026</v>
      </c>
      <c r="D570" s="15" t="str">
        <f>"Q" &amp; ROUNDUP(MONTH(SalesDataTable[[#This Row],[Order Date]])/3,0)</f>
        <v>Q2</v>
      </c>
      <c r="E570" s="17">
        <f>MONTH(SalesDataTable[[#This Row],[Order Date]])</f>
        <v>4</v>
      </c>
      <c r="F570" s="15"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5">
      <c r="A571" s="2">
        <v>3301</v>
      </c>
      <c r="B571" s="3">
        <v>46126</v>
      </c>
      <c r="C571" s="12">
        <f>YEAR(SalesDataTable[[#This Row],[Order Date]])</f>
        <v>2026</v>
      </c>
      <c r="D571" s="15" t="str">
        <f>"Q" &amp; ROUNDUP(MONTH(SalesDataTable[[#This Row],[Order Date]])/3,0)</f>
        <v>Q2</v>
      </c>
      <c r="E571" s="17">
        <f>MONTH(SalesDataTable[[#This Row],[Order Date]])</f>
        <v>4</v>
      </c>
      <c r="F571" s="15"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5">
      <c r="A572" s="2">
        <v>3349</v>
      </c>
      <c r="B572" s="3">
        <v>46126</v>
      </c>
      <c r="C572" s="12">
        <f>YEAR(SalesDataTable[[#This Row],[Order Date]])</f>
        <v>2026</v>
      </c>
      <c r="D572" s="15" t="str">
        <f>"Q" &amp; ROUNDUP(MONTH(SalesDataTable[[#This Row],[Order Date]])/3,0)</f>
        <v>Q2</v>
      </c>
      <c r="E572" s="17">
        <f>MONTH(SalesDataTable[[#This Row],[Order Date]])</f>
        <v>4</v>
      </c>
      <c r="F572" s="15"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5">
      <c r="A573" s="2">
        <v>4874</v>
      </c>
      <c r="B573" s="3">
        <v>46126</v>
      </c>
      <c r="C573" s="12">
        <f>YEAR(SalesDataTable[[#This Row],[Order Date]])</f>
        <v>2026</v>
      </c>
      <c r="D573" s="15" t="str">
        <f>"Q" &amp; ROUNDUP(MONTH(SalesDataTable[[#This Row],[Order Date]])/3,0)</f>
        <v>Q2</v>
      </c>
      <c r="E573" s="17">
        <f>MONTH(SalesDataTable[[#This Row],[Order Date]])</f>
        <v>4</v>
      </c>
      <c r="F573" s="15"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5">
      <c r="A574" s="2">
        <v>1045</v>
      </c>
      <c r="B574" s="3">
        <v>46127</v>
      </c>
      <c r="C574" s="12">
        <f>YEAR(SalesDataTable[[#This Row],[Order Date]])</f>
        <v>2026</v>
      </c>
      <c r="D574" s="15" t="str">
        <f>"Q" &amp; ROUNDUP(MONTH(SalesDataTable[[#This Row],[Order Date]])/3,0)</f>
        <v>Q2</v>
      </c>
      <c r="E574" s="17">
        <f>MONTH(SalesDataTable[[#This Row],[Order Date]])</f>
        <v>4</v>
      </c>
      <c r="F574" s="15"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5">
      <c r="A575" s="2">
        <v>1703</v>
      </c>
      <c r="B575" s="3">
        <v>46127</v>
      </c>
      <c r="C575" s="12">
        <f>YEAR(SalesDataTable[[#This Row],[Order Date]])</f>
        <v>2026</v>
      </c>
      <c r="D575" s="15" t="str">
        <f>"Q" &amp; ROUNDUP(MONTH(SalesDataTable[[#This Row],[Order Date]])/3,0)</f>
        <v>Q2</v>
      </c>
      <c r="E575" s="17">
        <f>MONTH(SalesDataTable[[#This Row],[Order Date]])</f>
        <v>4</v>
      </c>
      <c r="F575" s="15"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5">
      <c r="A576" s="2">
        <v>2107</v>
      </c>
      <c r="B576" s="3">
        <v>46127</v>
      </c>
      <c r="C576" s="12">
        <f>YEAR(SalesDataTable[[#This Row],[Order Date]])</f>
        <v>2026</v>
      </c>
      <c r="D576" s="15" t="str">
        <f>"Q" &amp; ROUNDUP(MONTH(SalesDataTable[[#This Row],[Order Date]])/3,0)</f>
        <v>Q2</v>
      </c>
      <c r="E576" s="17">
        <f>MONTH(SalesDataTable[[#This Row],[Order Date]])</f>
        <v>4</v>
      </c>
      <c r="F576" s="15"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5">
      <c r="A577" s="2">
        <v>2265</v>
      </c>
      <c r="B577" s="3">
        <v>46127</v>
      </c>
      <c r="C577" s="12">
        <f>YEAR(SalesDataTable[[#This Row],[Order Date]])</f>
        <v>2026</v>
      </c>
      <c r="D577" s="15" t="str">
        <f>"Q" &amp; ROUNDUP(MONTH(SalesDataTable[[#This Row],[Order Date]])/3,0)</f>
        <v>Q2</v>
      </c>
      <c r="E577" s="17">
        <f>MONTH(SalesDataTable[[#This Row],[Order Date]])</f>
        <v>4</v>
      </c>
      <c r="F577" s="15"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5">
      <c r="A578" s="2">
        <v>2839</v>
      </c>
      <c r="B578" s="3">
        <v>46127</v>
      </c>
      <c r="C578" s="12">
        <f>YEAR(SalesDataTable[[#This Row],[Order Date]])</f>
        <v>2026</v>
      </c>
      <c r="D578" s="15" t="str">
        <f>"Q" &amp; ROUNDUP(MONTH(SalesDataTable[[#This Row],[Order Date]])/3,0)</f>
        <v>Q2</v>
      </c>
      <c r="E578" s="17">
        <f>MONTH(SalesDataTable[[#This Row],[Order Date]])</f>
        <v>4</v>
      </c>
      <c r="F578" s="15"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5">
      <c r="A579" s="2">
        <v>4742</v>
      </c>
      <c r="B579" s="3">
        <v>46127</v>
      </c>
      <c r="C579" s="12">
        <f>YEAR(SalesDataTable[[#This Row],[Order Date]])</f>
        <v>2026</v>
      </c>
      <c r="D579" s="15" t="str">
        <f>"Q" &amp; ROUNDUP(MONTH(SalesDataTable[[#This Row],[Order Date]])/3,0)</f>
        <v>Q2</v>
      </c>
      <c r="E579" s="17">
        <f>MONTH(SalesDataTable[[#This Row],[Order Date]])</f>
        <v>4</v>
      </c>
      <c r="F579" s="15"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5">
      <c r="A580" s="2">
        <v>4899</v>
      </c>
      <c r="B580" s="3">
        <v>46127</v>
      </c>
      <c r="C580" s="12">
        <f>YEAR(SalesDataTable[[#This Row],[Order Date]])</f>
        <v>2026</v>
      </c>
      <c r="D580" s="15" t="str">
        <f>"Q" &amp; ROUNDUP(MONTH(SalesDataTable[[#This Row],[Order Date]])/3,0)</f>
        <v>Q2</v>
      </c>
      <c r="E580" s="17">
        <f>MONTH(SalesDataTable[[#This Row],[Order Date]])</f>
        <v>4</v>
      </c>
      <c r="F580" s="15"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5">
      <c r="A581" s="2">
        <v>5042</v>
      </c>
      <c r="B581" s="3">
        <v>46127</v>
      </c>
      <c r="C581" s="12">
        <f>YEAR(SalesDataTable[[#This Row],[Order Date]])</f>
        <v>2026</v>
      </c>
      <c r="D581" s="15" t="str">
        <f>"Q" &amp; ROUNDUP(MONTH(SalesDataTable[[#This Row],[Order Date]])/3,0)</f>
        <v>Q2</v>
      </c>
      <c r="E581" s="17">
        <f>MONTH(SalesDataTable[[#This Row],[Order Date]])</f>
        <v>4</v>
      </c>
      <c r="F581" s="15"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5">
      <c r="A582" s="2">
        <v>2248</v>
      </c>
      <c r="B582" s="3">
        <v>46128</v>
      </c>
      <c r="C582" s="12">
        <f>YEAR(SalesDataTable[[#This Row],[Order Date]])</f>
        <v>2026</v>
      </c>
      <c r="D582" s="15" t="str">
        <f>"Q" &amp; ROUNDUP(MONTH(SalesDataTable[[#This Row],[Order Date]])/3,0)</f>
        <v>Q2</v>
      </c>
      <c r="E582" s="17">
        <f>MONTH(SalesDataTable[[#This Row],[Order Date]])</f>
        <v>4</v>
      </c>
      <c r="F582" s="15"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5">
      <c r="A583" s="2">
        <v>2427</v>
      </c>
      <c r="B583" s="3">
        <v>46128</v>
      </c>
      <c r="C583" s="12">
        <f>YEAR(SalesDataTable[[#This Row],[Order Date]])</f>
        <v>2026</v>
      </c>
      <c r="D583" s="15" t="str">
        <f>"Q" &amp; ROUNDUP(MONTH(SalesDataTable[[#This Row],[Order Date]])/3,0)</f>
        <v>Q2</v>
      </c>
      <c r="E583" s="17">
        <f>MONTH(SalesDataTable[[#This Row],[Order Date]])</f>
        <v>4</v>
      </c>
      <c r="F583" s="15"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5">
      <c r="A584" s="2">
        <v>2445</v>
      </c>
      <c r="B584" s="3">
        <v>46128</v>
      </c>
      <c r="C584" s="12">
        <f>YEAR(SalesDataTable[[#This Row],[Order Date]])</f>
        <v>2026</v>
      </c>
      <c r="D584" s="15" t="str">
        <f>"Q" &amp; ROUNDUP(MONTH(SalesDataTable[[#This Row],[Order Date]])/3,0)</f>
        <v>Q2</v>
      </c>
      <c r="E584" s="17">
        <f>MONTH(SalesDataTable[[#This Row],[Order Date]])</f>
        <v>4</v>
      </c>
      <c r="F584" s="15"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5">
      <c r="A585" s="2">
        <v>3311</v>
      </c>
      <c r="B585" s="3">
        <v>46128</v>
      </c>
      <c r="C585" s="12">
        <f>YEAR(SalesDataTable[[#This Row],[Order Date]])</f>
        <v>2026</v>
      </c>
      <c r="D585" s="15" t="str">
        <f>"Q" &amp; ROUNDUP(MONTH(SalesDataTable[[#This Row],[Order Date]])/3,0)</f>
        <v>Q2</v>
      </c>
      <c r="E585" s="17">
        <f>MONTH(SalesDataTable[[#This Row],[Order Date]])</f>
        <v>4</v>
      </c>
      <c r="F585" s="15"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5">
      <c r="A586" s="2">
        <v>3320</v>
      </c>
      <c r="B586" s="3">
        <v>46128</v>
      </c>
      <c r="C586" s="12">
        <f>YEAR(SalesDataTable[[#This Row],[Order Date]])</f>
        <v>2026</v>
      </c>
      <c r="D586" s="15" t="str">
        <f>"Q" &amp; ROUNDUP(MONTH(SalesDataTable[[#This Row],[Order Date]])/3,0)</f>
        <v>Q2</v>
      </c>
      <c r="E586" s="17">
        <f>MONTH(SalesDataTable[[#This Row],[Order Date]])</f>
        <v>4</v>
      </c>
      <c r="F586" s="15"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5">
      <c r="A587" s="2">
        <v>3321</v>
      </c>
      <c r="B587" s="3">
        <v>46128</v>
      </c>
      <c r="C587" s="12">
        <f>YEAR(SalesDataTable[[#This Row],[Order Date]])</f>
        <v>2026</v>
      </c>
      <c r="D587" s="15" t="str">
        <f>"Q" &amp; ROUNDUP(MONTH(SalesDataTable[[#This Row],[Order Date]])/3,0)</f>
        <v>Q2</v>
      </c>
      <c r="E587" s="17">
        <f>MONTH(SalesDataTable[[#This Row],[Order Date]])</f>
        <v>4</v>
      </c>
      <c r="F587" s="15"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5">
      <c r="A588" s="2">
        <v>5181</v>
      </c>
      <c r="B588" s="3">
        <v>46128</v>
      </c>
      <c r="C588" s="12">
        <f>YEAR(SalesDataTable[[#This Row],[Order Date]])</f>
        <v>2026</v>
      </c>
      <c r="D588" s="15" t="str">
        <f>"Q" &amp; ROUNDUP(MONTH(SalesDataTable[[#This Row],[Order Date]])/3,0)</f>
        <v>Q2</v>
      </c>
      <c r="E588" s="17">
        <f>MONTH(SalesDataTable[[#This Row],[Order Date]])</f>
        <v>4</v>
      </c>
      <c r="F588" s="15"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5">
      <c r="A589" s="2">
        <v>5187</v>
      </c>
      <c r="B589" s="3">
        <v>46128</v>
      </c>
      <c r="C589" s="12">
        <f>YEAR(SalesDataTable[[#This Row],[Order Date]])</f>
        <v>2026</v>
      </c>
      <c r="D589" s="15" t="str">
        <f>"Q" &amp; ROUNDUP(MONTH(SalesDataTable[[#This Row],[Order Date]])/3,0)</f>
        <v>Q2</v>
      </c>
      <c r="E589" s="17">
        <f>MONTH(SalesDataTable[[#This Row],[Order Date]])</f>
        <v>4</v>
      </c>
      <c r="F589" s="15"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5">
      <c r="A590" s="2">
        <v>605</v>
      </c>
      <c r="B590" s="3">
        <v>46129</v>
      </c>
      <c r="C590" s="12">
        <f>YEAR(SalesDataTable[[#This Row],[Order Date]])</f>
        <v>2026</v>
      </c>
      <c r="D590" s="15" t="str">
        <f>"Q" &amp; ROUNDUP(MONTH(SalesDataTable[[#This Row],[Order Date]])/3,0)</f>
        <v>Q2</v>
      </c>
      <c r="E590" s="17">
        <f>MONTH(SalesDataTable[[#This Row],[Order Date]])</f>
        <v>4</v>
      </c>
      <c r="F590" s="15"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5">
      <c r="A591" s="2">
        <v>3244</v>
      </c>
      <c r="B591" s="3">
        <v>46129</v>
      </c>
      <c r="C591" s="12">
        <f>YEAR(SalesDataTable[[#This Row],[Order Date]])</f>
        <v>2026</v>
      </c>
      <c r="D591" s="15" t="str">
        <f>"Q" &amp; ROUNDUP(MONTH(SalesDataTable[[#This Row],[Order Date]])/3,0)</f>
        <v>Q2</v>
      </c>
      <c r="E591" s="17">
        <f>MONTH(SalesDataTable[[#This Row],[Order Date]])</f>
        <v>4</v>
      </c>
      <c r="F591" s="15"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5">
      <c r="A592" s="2">
        <v>4047</v>
      </c>
      <c r="B592" s="3">
        <v>46129</v>
      </c>
      <c r="C592" s="12">
        <f>YEAR(SalesDataTable[[#This Row],[Order Date]])</f>
        <v>2026</v>
      </c>
      <c r="D592" s="15" t="str">
        <f>"Q" &amp; ROUNDUP(MONTH(SalesDataTable[[#This Row],[Order Date]])/3,0)</f>
        <v>Q2</v>
      </c>
      <c r="E592" s="17">
        <f>MONTH(SalesDataTable[[#This Row],[Order Date]])</f>
        <v>4</v>
      </c>
      <c r="F592" s="15"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5">
      <c r="A593" s="2">
        <v>4101</v>
      </c>
      <c r="B593" s="3">
        <v>46129</v>
      </c>
      <c r="C593" s="12">
        <f>YEAR(SalesDataTable[[#This Row],[Order Date]])</f>
        <v>2026</v>
      </c>
      <c r="D593" s="15" t="str">
        <f>"Q" &amp; ROUNDUP(MONTH(SalesDataTable[[#This Row],[Order Date]])/3,0)</f>
        <v>Q2</v>
      </c>
      <c r="E593" s="17">
        <f>MONTH(SalesDataTable[[#This Row],[Order Date]])</f>
        <v>4</v>
      </c>
      <c r="F593" s="15"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5">
      <c r="A594" s="2">
        <v>4537</v>
      </c>
      <c r="B594" s="3">
        <v>46129</v>
      </c>
      <c r="C594" s="12">
        <f>YEAR(SalesDataTable[[#This Row],[Order Date]])</f>
        <v>2026</v>
      </c>
      <c r="D594" s="15" t="str">
        <f>"Q" &amp; ROUNDUP(MONTH(SalesDataTable[[#This Row],[Order Date]])/3,0)</f>
        <v>Q2</v>
      </c>
      <c r="E594" s="17">
        <f>MONTH(SalesDataTable[[#This Row],[Order Date]])</f>
        <v>4</v>
      </c>
      <c r="F594" s="15"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5">
      <c r="A595" s="2">
        <v>754</v>
      </c>
      <c r="B595" s="3">
        <v>46130</v>
      </c>
      <c r="C595" s="12">
        <f>YEAR(SalesDataTable[[#This Row],[Order Date]])</f>
        <v>2026</v>
      </c>
      <c r="D595" s="15" t="str">
        <f>"Q" &amp; ROUNDUP(MONTH(SalesDataTable[[#This Row],[Order Date]])/3,0)</f>
        <v>Q2</v>
      </c>
      <c r="E595" s="17">
        <f>MONTH(SalesDataTable[[#This Row],[Order Date]])</f>
        <v>4</v>
      </c>
      <c r="F595" s="15"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5">
      <c r="A596" s="2">
        <v>1340</v>
      </c>
      <c r="B596" s="3">
        <v>46130</v>
      </c>
      <c r="C596" s="12">
        <f>YEAR(SalesDataTable[[#This Row],[Order Date]])</f>
        <v>2026</v>
      </c>
      <c r="D596" s="15" t="str">
        <f>"Q" &amp; ROUNDUP(MONTH(SalesDataTable[[#This Row],[Order Date]])/3,0)</f>
        <v>Q2</v>
      </c>
      <c r="E596" s="17">
        <f>MONTH(SalesDataTable[[#This Row],[Order Date]])</f>
        <v>4</v>
      </c>
      <c r="F596" s="15"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5">
      <c r="A597" s="2">
        <v>1444</v>
      </c>
      <c r="B597" s="3">
        <v>46130</v>
      </c>
      <c r="C597" s="12">
        <f>YEAR(SalesDataTable[[#This Row],[Order Date]])</f>
        <v>2026</v>
      </c>
      <c r="D597" s="15" t="str">
        <f>"Q" &amp; ROUNDUP(MONTH(SalesDataTable[[#This Row],[Order Date]])/3,0)</f>
        <v>Q2</v>
      </c>
      <c r="E597" s="17">
        <f>MONTH(SalesDataTable[[#This Row],[Order Date]])</f>
        <v>4</v>
      </c>
      <c r="F597" s="15"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5">
      <c r="A598" s="2">
        <v>2390</v>
      </c>
      <c r="B598" s="3">
        <v>46130</v>
      </c>
      <c r="C598" s="12">
        <f>YEAR(SalesDataTable[[#This Row],[Order Date]])</f>
        <v>2026</v>
      </c>
      <c r="D598" s="15" t="str">
        <f>"Q" &amp; ROUNDUP(MONTH(SalesDataTable[[#This Row],[Order Date]])/3,0)</f>
        <v>Q2</v>
      </c>
      <c r="E598" s="17">
        <f>MONTH(SalesDataTable[[#This Row],[Order Date]])</f>
        <v>4</v>
      </c>
      <c r="F598" s="15"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5">
      <c r="A599" s="2">
        <v>3076</v>
      </c>
      <c r="B599" s="3">
        <v>46130</v>
      </c>
      <c r="C599" s="12">
        <f>YEAR(SalesDataTable[[#This Row],[Order Date]])</f>
        <v>2026</v>
      </c>
      <c r="D599" s="15" t="str">
        <f>"Q" &amp; ROUNDUP(MONTH(SalesDataTable[[#This Row],[Order Date]])/3,0)</f>
        <v>Q2</v>
      </c>
      <c r="E599" s="17">
        <f>MONTH(SalesDataTable[[#This Row],[Order Date]])</f>
        <v>4</v>
      </c>
      <c r="F599" s="15"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5">
      <c r="A600" s="2">
        <v>3157</v>
      </c>
      <c r="B600" s="3">
        <v>46130</v>
      </c>
      <c r="C600" s="12">
        <f>YEAR(SalesDataTable[[#This Row],[Order Date]])</f>
        <v>2026</v>
      </c>
      <c r="D600" s="15" t="str">
        <f>"Q" &amp; ROUNDUP(MONTH(SalesDataTable[[#This Row],[Order Date]])/3,0)</f>
        <v>Q2</v>
      </c>
      <c r="E600" s="17">
        <f>MONTH(SalesDataTable[[#This Row],[Order Date]])</f>
        <v>4</v>
      </c>
      <c r="F600" s="15"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5">
      <c r="A601" s="2">
        <v>4516</v>
      </c>
      <c r="B601" s="3">
        <v>46130</v>
      </c>
      <c r="C601" s="12">
        <f>YEAR(SalesDataTable[[#This Row],[Order Date]])</f>
        <v>2026</v>
      </c>
      <c r="D601" s="15" t="str">
        <f>"Q" &amp; ROUNDUP(MONTH(SalesDataTable[[#This Row],[Order Date]])/3,0)</f>
        <v>Q2</v>
      </c>
      <c r="E601" s="17">
        <f>MONTH(SalesDataTable[[#This Row],[Order Date]])</f>
        <v>4</v>
      </c>
      <c r="F601" s="15"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5">
      <c r="A602" s="2">
        <v>5119</v>
      </c>
      <c r="B602" s="3">
        <v>46130</v>
      </c>
      <c r="C602" s="12">
        <f>YEAR(SalesDataTable[[#This Row],[Order Date]])</f>
        <v>2026</v>
      </c>
      <c r="D602" s="15" t="str">
        <f>"Q" &amp; ROUNDUP(MONTH(SalesDataTable[[#This Row],[Order Date]])/3,0)</f>
        <v>Q2</v>
      </c>
      <c r="E602" s="17">
        <f>MONTH(SalesDataTable[[#This Row],[Order Date]])</f>
        <v>4</v>
      </c>
      <c r="F602" s="15"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5">
      <c r="A603" s="2">
        <v>125</v>
      </c>
      <c r="B603" s="3">
        <v>46131</v>
      </c>
      <c r="C603" s="12">
        <f>YEAR(SalesDataTable[[#This Row],[Order Date]])</f>
        <v>2026</v>
      </c>
      <c r="D603" s="15" t="str">
        <f>"Q" &amp; ROUNDUP(MONTH(SalesDataTable[[#This Row],[Order Date]])/3,0)</f>
        <v>Q2</v>
      </c>
      <c r="E603" s="17">
        <f>MONTH(SalesDataTable[[#This Row],[Order Date]])</f>
        <v>4</v>
      </c>
      <c r="F603" s="15"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5">
      <c r="A604" s="2">
        <v>728</v>
      </c>
      <c r="B604" s="3">
        <v>46131</v>
      </c>
      <c r="C604" s="12">
        <f>YEAR(SalesDataTable[[#This Row],[Order Date]])</f>
        <v>2026</v>
      </c>
      <c r="D604" s="15" t="str">
        <f>"Q" &amp; ROUNDUP(MONTH(SalesDataTable[[#This Row],[Order Date]])/3,0)</f>
        <v>Q2</v>
      </c>
      <c r="E604" s="17">
        <f>MONTH(SalesDataTable[[#This Row],[Order Date]])</f>
        <v>4</v>
      </c>
      <c r="F604" s="15"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5">
      <c r="A605" s="2">
        <v>1271</v>
      </c>
      <c r="B605" s="3">
        <v>46131</v>
      </c>
      <c r="C605" s="12">
        <f>YEAR(SalesDataTable[[#This Row],[Order Date]])</f>
        <v>2026</v>
      </c>
      <c r="D605" s="15" t="str">
        <f>"Q" &amp; ROUNDUP(MONTH(SalesDataTable[[#This Row],[Order Date]])/3,0)</f>
        <v>Q2</v>
      </c>
      <c r="E605" s="17">
        <f>MONTH(SalesDataTable[[#This Row],[Order Date]])</f>
        <v>4</v>
      </c>
      <c r="F605" s="15"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5">
      <c r="A606" s="2">
        <v>1284</v>
      </c>
      <c r="B606" s="3">
        <v>46131</v>
      </c>
      <c r="C606" s="12">
        <f>YEAR(SalesDataTable[[#This Row],[Order Date]])</f>
        <v>2026</v>
      </c>
      <c r="D606" s="15" t="str">
        <f>"Q" &amp; ROUNDUP(MONTH(SalesDataTable[[#This Row],[Order Date]])/3,0)</f>
        <v>Q2</v>
      </c>
      <c r="E606" s="17">
        <f>MONTH(SalesDataTable[[#This Row],[Order Date]])</f>
        <v>4</v>
      </c>
      <c r="F606" s="15"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5">
      <c r="A607" s="2">
        <v>1657</v>
      </c>
      <c r="B607" s="3">
        <v>46131</v>
      </c>
      <c r="C607" s="12">
        <f>YEAR(SalesDataTable[[#This Row],[Order Date]])</f>
        <v>2026</v>
      </c>
      <c r="D607" s="15" t="str">
        <f>"Q" &amp; ROUNDUP(MONTH(SalesDataTable[[#This Row],[Order Date]])/3,0)</f>
        <v>Q2</v>
      </c>
      <c r="E607" s="17">
        <f>MONTH(SalesDataTable[[#This Row],[Order Date]])</f>
        <v>4</v>
      </c>
      <c r="F607" s="15"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5">
      <c r="A608" s="2">
        <v>2240</v>
      </c>
      <c r="B608" s="3">
        <v>46131</v>
      </c>
      <c r="C608" s="12">
        <f>YEAR(SalesDataTable[[#This Row],[Order Date]])</f>
        <v>2026</v>
      </c>
      <c r="D608" s="15" t="str">
        <f>"Q" &amp; ROUNDUP(MONTH(SalesDataTable[[#This Row],[Order Date]])/3,0)</f>
        <v>Q2</v>
      </c>
      <c r="E608" s="17">
        <f>MONTH(SalesDataTable[[#This Row],[Order Date]])</f>
        <v>4</v>
      </c>
      <c r="F608" s="15"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5">
      <c r="A609" s="2">
        <v>3050</v>
      </c>
      <c r="B609" s="3">
        <v>46131</v>
      </c>
      <c r="C609" s="12">
        <f>YEAR(SalesDataTable[[#This Row],[Order Date]])</f>
        <v>2026</v>
      </c>
      <c r="D609" s="15" t="str">
        <f>"Q" &amp; ROUNDUP(MONTH(SalesDataTable[[#This Row],[Order Date]])/3,0)</f>
        <v>Q2</v>
      </c>
      <c r="E609" s="17">
        <f>MONTH(SalesDataTable[[#This Row],[Order Date]])</f>
        <v>4</v>
      </c>
      <c r="F609" s="15"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5">
      <c r="A610" s="2">
        <v>3213</v>
      </c>
      <c r="B610" s="3">
        <v>46131</v>
      </c>
      <c r="C610" s="12">
        <f>YEAR(SalesDataTable[[#This Row],[Order Date]])</f>
        <v>2026</v>
      </c>
      <c r="D610" s="15" t="str">
        <f>"Q" &amp; ROUNDUP(MONTH(SalesDataTable[[#This Row],[Order Date]])/3,0)</f>
        <v>Q2</v>
      </c>
      <c r="E610" s="17">
        <f>MONTH(SalesDataTable[[#This Row],[Order Date]])</f>
        <v>4</v>
      </c>
      <c r="F610" s="15"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5">
      <c r="A611" s="2">
        <v>3367</v>
      </c>
      <c r="B611" s="3">
        <v>46131</v>
      </c>
      <c r="C611" s="12">
        <f>YEAR(SalesDataTable[[#This Row],[Order Date]])</f>
        <v>2026</v>
      </c>
      <c r="D611" s="15" t="str">
        <f>"Q" &amp; ROUNDUP(MONTH(SalesDataTable[[#This Row],[Order Date]])/3,0)</f>
        <v>Q2</v>
      </c>
      <c r="E611" s="17">
        <f>MONTH(SalesDataTable[[#This Row],[Order Date]])</f>
        <v>4</v>
      </c>
      <c r="F611" s="15"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5">
      <c r="A612" s="2">
        <v>3885</v>
      </c>
      <c r="B612" s="3">
        <v>46131</v>
      </c>
      <c r="C612" s="12">
        <f>YEAR(SalesDataTable[[#This Row],[Order Date]])</f>
        <v>2026</v>
      </c>
      <c r="D612" s="15" t="str">
        <f>"Q" &amp; ROUNDUP(MONTH(SalesDataTable[[#This Row],[Order Date]])/3,0)</f>
        <v>Q2</v>
      </c>
      <c r="E612" s="17">
        <f>MONTH(SalesDataTable[[#This Row],[Order Date]])</f>
        <v>4</v>
      </c>
      <c r="F612" s="15"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5">
      <c r="A613" s="2">
        <v>4372</v>
      </c>
      <c r="B613" s="3">
        <v>46131</v>
      </c>
      <c r="C613" s="12">
        <f>YEAR(SalesDataTable[[#This Row],[Order Date]])</f>
        <v>2026</v>
      </c>
      <c r="D613" s="15" t="str">
        <f>"Q" &amp; ROUNDUP(MONTH(SalesDataTable[[#This Row],[Order Date]])/3,0)</f>
        <v>Q2</v>
      </c>
      <c r="E613" s="17">
        <f>MONTH(SalesDataTable[[#This Row],[Order Date]])</f>
        <v>4</v>
      </c>
      <c r="F613" s="15"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5">
      <c r="A614" s="2">
        <v>4417</v>
      </c>
      <c r="B614" s="3">
        <v>46131</v>
      </c>
      <c r="C614" s="12">
        <f>YEAR(SalesDataTable[[#This Row],[Order Date]])</f>
        <v>2026</v>
      </c>
      <c r="D614" s="15" t="str">
        <f>"Q" &amp; ROUNDUP(MONTH(SalesDataTable[[#This Row],[Order Date]])/3,0)</f>
        <v>Q2</v>
      </c>
      <c r="E614" s="17">
        <f>MONTH(SalesDataTable[[#This Row],[Order Date]])</f>
        <v>4</v>
      </c>
      <c r="F614" s="15"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5">
      <c r="A615" s="2">
        <v>1147</v>
      </c>
      <c r="B615" s="3">
        <v>46132</v>
      </c>
      <c r="C615" s="12">
        <f>YEAR(SalesDataTable[[#This Row],[Order Date]])</f>
        <v>2026</v>
      </c>
      <c r="D615" s="15" t="str">
        <f>"Q" &amp; ROUNDUP(MONTH(SalesDataTable[[#This Row],[Order Date]])/3,0)</f>
        <v>Q2</v>
      </c>
      <c r="E615" s="17">
        <f>MONTH(SalesDataTable[[#This Row],[Order Date]])</f>
        <v>4</v>
      </c>
      <c r="F615" s="15"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5">
      <c r="A616" s="2">
        <v>1514</v>
      </c>
      <c r="B616" s="3">
        <v>46132</v>
      </c>
      <c r="C616" s="12">
        <f>YEAR(SalesDataTable[[#This Row],[Order Date]])</f>
        <v>2026</v>
      </c>
      <c r="D616" s="15" t="str">
        <f>"Q" &amp; ROUNDUP(MONTH(SalesDataTable[[#This Row],[Order Date]])/3,0)</f>
        <v>Q2</v>
      </c>
      <c r="E616" s="17">
        <f>MONTH(SalesDataTable[[#This Row],[Order Date]])</f>
        <v>4</v>
      </c>
      <c r="F616" s="15"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5">
      <c r="A617" s="2">
        <v>1538</v>
      </c>
      <c r="B617" s="3">
        <v>46132</v>
      </c>
      <c r="C617" s="12">
        <f>YEAR(SalesDataTable[[#This Row],[Order Date]])</f>
        <v>2026</v>
      </c>
      <c r="D617" s="15" t="str">
        <f>"Q" &amp; ROUNDUP(MONTH(SalesDataTable[[#This Row],[Order Date]])/3,0)</f>
        <v>Q2</v>
      </c>
      <c r="E617" s="17">
        <f>MONTH(SalesDataTable[[#This Row],[Order Date]])</f>
        <v>4</v>
      </c>
      <c r="F617" s="15"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5">
      <c r="A618" s="2">
        <v>1679</v>
      </c>
      <c r="B618" s="3">
        <v>46132</v>
      </c>
      <c r="C618" s="12">
        <f>YEAR(SalesDataTable[[#This Row],[Order Date]])</f>
        <v>2026</v>
      </c>
      <c r="D618" s="15" t="str">
        <f>"Q" &amp; ROUNDUP(MONTH(SalesDataTable[[#This Row],[Order Date]])/3,0)</f>
        <v>Q2</v>
      </c>
      <c r="E618" s="17">
        <f>MONTH(SalesDataTable[[#This Row],[Order Date]])</f>
        <v>4</v>
      </c>
      <c r="F618" s="15"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5">
      <c r="A619" s="2">
        <v>1708</v>
      </c>
      <c r="B619" s="3">
        <v>46132</v>
      </c>
      <c r="C619" s="12">
        <f>YEAR(SalesDataTable[[#This Row],[Order Date]])</f>
        <v>2026</v>
      </c>
      <c r="D619" s="15" t="str">
        <f>"Q" &amp; ROUNDUP(MONTH(SalesDataTable[[#This Row],[Order Date]])/3,0)</f>
        <v>Q2</v>
      </c>
      <c r="E619" s="17">
        <f>MONTH(SalesDataTable[[#This Row],[Order Date]])</f>
        <v>4</v>
      </c>
      <c r="F619" s="15"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5">
      <c r="A620" s="2">
        <v>2686</v>
      </c>
      <c r="B620" s="3">
        <v>46132</v>
      </c>
      <c r="C620" s="12">
        <f>YEAR(SalesDataTable[[#This Row],[Order Date]])</f>
        <v>2026</v>
      </c>
      <c r="D620" s="15" t="str">
        <f>"Q" &amp; ROUNDUP(MONTH(SalesDataTable[[#This Row],[Order Date]])/3,0)</f>
        <v>Q2</v>
      </c>
      <c r="E620" s="17">
        <f>MONTH(SalesDataTable[[#This Row],[Order Date]])</f>
        <v>4</v>
      </c>
      <c r="F620" s="15"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5">
      <c r="A621" s="2">
        <v>3307</v>
      </c>
      <c r="B621" s="3">
        <v>46132</v>
      </c>
      <c r="C621" s="12">
        <f>YEAR(SalesDataTable[[#This Row],[Order Date]])</f>
        <v>2026</v>
      </c>
      <c r="D621" s="15" t="str">
        <f>"Q" &amp; ROUNDUP(MONTH(SalesDataTable[[#This Row],[Order Date]])/3,0)</f>
        <v>Q2</v>
      </c>
      <c r="E621" s="17">
        <f>MONTH(SalesDataTable[[#This Row],[Order Date]])</f>
        <v>4</v>
      </c>
      <c r="F621" s="15"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5">
      <c r="A622" s="2">
        <v>3772</v>
      </c>
      <c r="B622" s="3">
        <v>46132</v>
      </c>
      <c r="C622" s="12">
        <f>YEAR(SalesDataTable[[#This Row],[Order Date]])</f>
        <v>2026</v>
      </c>
      <c r="D622" s="15" t="str">
        <f>"Q" &amp; ROUNDUP(MONTH(SalesDataTable[[#This Row],[Order Date]])/3,0)</f>
        <v>Q2</v>
      </c>
      <c r="E622" s="17">
        <f>MONTH(SalesDataTable[[#This Row],[Order Date]])</f>
        <v>4</v>
      </c>
      <c r="F622" s="15"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5">
      <c r="A623" s="2">
        <v>3877</v>
      </c>
      <c r="B623" s="3">
        <v>46132</v>
      </c>
      <c r="C623" s="12">
        <f>YEAR(SalesDataTable[[#This Row],[Order Date]])</f>
        <v>2026</v>
      </c>
      <c r="D623" s="15" t="str">
        <f>"Q" &amp; ROUNDUP(MONTH(SalesDataTable[[#This Row],[Order Date]])/3,0)</f>
        <v>Q2</v>
      </c>
      <c r="E623" s="17">
        <f>MONTH(SalesDataTable[[#This Row],[Order Date]])</f>
        <v>4</v>
      </c>
      <c r="F623" s="15"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5">
      <c r="A624" s="2">
        <v>4117</v>
      </c>
      <c r="B624" s="3">
        <v>46132</v>
      </c>
      <c r="C624" s="12">
        <f>YEAR(SalesDataTable[[#This Row],[Order Date]])</f>
        <v>2026</v>
      </c>
      <c r="D624" s="15" t="str">
        <f>"Q" &amp; ROUNDUP(MONTH(SalesDataTable[[#This Row],[Order Date]])/3,0)</f>
        <v>Q2</v>
      </c>
      <c r="E624" s="17">
        <f>MONTH(SalesDataTable[[#This Row],[Order Date]])</f>
        <v>4</v>
      </c>
      <c r="F624" s="15"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5">
      <c r="A625" s="2">
        <v>4562</v>
      </c>
      <c r="B625" s="3">
        <v>46132</v>
      </c>
      <c r="C625" s="12">
        <f>YEAR(SalesDataTable[[#This Row],[Order Date]])</f>
        <v>2026</v>
      </c>
      <c r="D625" s="15" t="str">
        <f>"Q" &amp; ROUNDUP(MONTH(SalesDataTable[[#This Row],[Order Date]])/3,0)</f>
        <v>Q2</v>
      </c>
      <c r="E625" s="17">
        <f>MONTH(SalesDataTable[[#This Row],[Order Date]])</f>
        <v>4</v>
      </c>
      <c r="F625" s="15"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5">
      <c r="A626" s="2">
        <v>4683</v>
      </c>
      <c r="B626" s="3">
        <v>46132</v>
      </c>
      <c r="C626" s="12">
        <f>YEAR(SalesDataTable[[#This Row],[Order Date]])</f>
        <v>2026</v>
      </c>
      <c r="D626" s="15" t="str">
        <f>"Q" &amp; ROUNDUP(MONTH(SalesDataTable[[#This Row],[Order Date]])/3,0)</f>
        <v>Q2</v>
      </c>
      <c r="E626" s="17">
        <f>MONTH(SalesDataTable[[#This Row],[Order Date]])</f>
        <v>4</v>
      </c>
      <c r="F626" s="15"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5">
      <c r="A627" s="2">
        <v>308</v>
      </c>
      <c r="B627" s="3">
        <v>46133</v>
      </c>
      <c r="C627" s="12">
        <f>YEAR(SalesDataTable[[#This Row],[Order Date]])</f>
        <v>2026</v>
      </c>
      <c r="D627" s="15" t="str">
        <f>"Q" &amp; ROUNDUP(MONTH(SalesDataTable[[#This Row],[Order Date]])/3,0)</f>
        <v>Q2</v>
      </c>
      <c r="E627" s="17">
        <f>MONTH(SalesDataTable[[#This Row],[Order Date]])</f>
        <v>4</v>
      </c>
      <c r="F627" s="15"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5">
      <c r="A628" s="2">
        <v>773</v>
      </c>
      <c r="B628" s="3">
        <v>46133</v>
      </c>
      <c r="C628" s="12">
        <f>YEAR(SalesDataTable[[#This Row],[Order Date]])</f>
        <v>2026</v>
      </c>
      <c r="D628" s="15" t="str">
        <f>"Q" &amp; ROUNDUP(MONTH(SalesDataTable[[#This Row],[Order Date]])/3,0)</f>
        <v>Q2</v>
      </c>
      <c r="E628" s="17">
        <f>MONTH(SalesDataTable[[#This Row],[Order Date]])</f>
        <v>4</v>
      </c>
      <c r="F628" s="15"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5">
      <c r="A629" s="2">
        <v>1303</v>
      </c>
      <c r="B629" s="3">
        <v>46133</v>
      </c>
      <c r="C629" s="12">
        <f>YEAR(SalesDataTable[[#This Row],[Order Date]])</f>
        <v>2026</v>
      </c>
      <c r="D629" s="15" t="str">
        <f>"Q" &amp; ROUNDUP(MONTH(SalesDataTable[[#This Row],[Order Date]])/3,0)</f>
        <v>Q2</v>
      </c>
      <c r="E629" s="17">
        <f>MONTH(SalesDataTable[[#This Row],[Order Date]])</f>
        <v>4</v>
      </c>
      <c r="F629" s="15"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5">
      <c r="A630" s="2">
        <v>1348</v>
      </c>
      <c r="B630" s="3">
        <v>46133</v>
      </c>
      <c r="C630" s="12">
        <f>YEAR(SalesDataTable[[#This Row],[Order Date]])</f>
        <v>2026</v>
      </c>
      <c r="D630" s="15" t="str">
        <f>"Q" &amp; ROUNDUP(MONTH(SalesDataTable[[#This Row],[Order Date]])/3,0)</f>
        <v>Q2</v>
      </c>
      <c r="E630" s="17">
        <f>MONTH(SalesDataTable[[#This Row],[Order Date]])</f>
        <v>4</v>
      </c>
      <c r="F630" s="15"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5">
      <c r="A631" s="2">
        <v>1496</v>
      </c>
      <c r="B631" s="3">
        <v>46133</v>
      </c>
      <c r="C631" s="12">
        <f>YEAR(SalesDataTable[[#This Row],[Order Date]])</f>
        <v>2026</v>
      </c>
      <c r="D631" s="15" t="str">
        <f>"Q" &amp; ROUNDUP(MONTH(SalesDataTable[[#This Row],[Order Date]])/3,0)</f>
        <v>Q2</v>
      </c>
      <c r="E631" s="17">
        <f>MONTH(SalesDataTable[[#This Row],[Order Date]])</f>
        <v>4</v>
      </c>
      <c r="F631" s="15"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5">
      <c r="A632" s="2">
        <v>1695</v>
      </c>
      <c r="B632" s="3">
        <v>46133</v>
      </c>
      <c r="C632" s="12">
        <f>YEAR(SalesDataTable[[#This Row],[Order Date]])</f>
        <v>2026</v>
      </c>
      <c r="D632" s="15" t="str">
        <f>"Q" &amp; ROUNDUP(MONTH(SalesDataTable[[#This Row],[Order Date]])/3,0)</f>
        <v>Q2</v>
      </c>
      <c r="E632" s="17">
        <f>MONTH(SalesDataTable[[#This Row],[Order Date]])</f>
        <v>4</v>
      </c>
      <c r="F632" s="15"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5">
      <c r="A633" s="2">
        <v>2812</v>
      </c>
      <c r="B633" s="3">
        <v>46133</v>
      </c>
      <c r="C633" s="12">
        <f>YEAR(SalesDataTable[[#This Row],[Order Date]])</f>
        <v>2026</v>
      </c>
      <c r="D633" s="15" t="str">
        <f>"Q" &amp; ROUNDUP(MONTH(SalesDataTable[[#This Row],[Order Date]])/3,0)</f>
        <v>Q2</v>
      </c>
      <c r="E633" s="17">
        <f>MONTH(SalesDataTable[[#This Row],[Order Date]])</f>
        <v>4</v>
      </c>
      <c r="F633" s="15"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5">
      <c r="A634" s="2">
        <v>3017</v>
      </c>
      <c r="B634" s="3">
        <v>46133</v>
      </c>
      <c r="C634" s="12">
        <f>YEAR(SalesDataTable[[#This Row],[Order Date]])</f>
        <v>2026</v>
      </c>
      <c r="D634" s="15" t="str">
        <f>"Q" &amp; ROUNDUP(MONTH(SalesDataTable[[#This Row],[Order Date]])/3,0)</f>
        <v>Q2</v>
      </c>
      <c r="E634" s="17">
        <f>MONTH(SalesDataTable[[#This Row],[Order Date]])</f>
        <v>4</v>
      </c>
      <c r="F634" s="15"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5">
      <c r="A635" s="2">
        <v>3719</v>
      </c>
      <c r="B635" s="3">
        <v>46133</v>
      </c>
      <c r="C635" s="12">
        <f>YEAR(SalesDataTable[[#This Row],[Order Date]])</f>
        <v>2026</v>
      </c>
      <c r="D635" s="15" t="str">
        <f>"Q" &amp; ROUNDUP(MONTH(SalesDataTable[[#This Row],[Order Date]])/3,0)</f>
        <v>Q2</v>
      </c>
      <c r="E635" s="17">
        <f>MONTH(SalesDataTable[[#This Row],[Order Date]])</f>
        <v>4</v>
      </c>
      <c r="F635" s="15"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5">
      <c r="A636" s="2">
        <v>3920</v>
      </c>
      <c r="B636" s="3">
        <v>46133</v>
      </c>
      <c r="C636" s="12">
        <f>YEAR(SalesDataTable[[#This Row],[Order Date]])</f>
        <v>2026</v>
      </c>
      <c r="D636" s="15" t="str">
        <f>"Q" &amp; ROUNDUP(MONTH(SalesDataTable[[#This Row],[Order Date]])/3,0)</f>
        <v>Q2</v>
      </c>
      <c r="E636" s="17">
        <f>MONTH(SalesDataTable[[#This Row],[Order Date]])</f>
        <v>4</v>
      </c>
      <c r="F636" s="15"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5">
      <c r="A637" s="2">
        <v>4654</v>
      </c>
      <c r="B637" s="3">
        <v>46133</v>
      </c>
      <c r="C637" s="12">
        <f>YEAR(SalesDataTable[[#This Row],[Order Date]])</f>
        <v>2026</v>
      </c>
      <c r="D637" s="15" t="str">
        <f>"Q" &amp; ROUNDUP(MONTH(SalesDataTable[[#This Row],[Order Date]])/3,0)</f>
        <v>Q2</v>
      </c>
      <c r="E637" s="17">
        <f>MONTH(SalesDataTable[[#This Row],[Order Date]])</f>
        <v>4</v>
      </c>
      <c r="F637" s="15"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5">
      <c r="A638" s="2">
        <v>4920</v>
      </c>
      <c r="B638" s="3">
        <v>46133</v>
      </c>
      <c r="C638" s="12">
        <f>YEAR(SalesDataTable[[#This Row],[Order Date]])</f>
        <v>2026</v>
      </c>
      <c r="D638" s="15" t="str">
        <f>"Q" &amp; ROUNDUP(MONTH(SalesDataTable[[#This Row],[Order Date]])/3,0)</f>
        <v>Q2</v>
      </c>
      <c r="E638" s="17">
        <f>MONTH(SalesDataTable[[#This Row],[Order Date]])</f>
        <v>4</v>
      </c>
      <c r="F638" s="15"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5">
      <c r="A639" s="2">
        <v>5191</v>
      </c>
      <c r="B639" s="3">
        <v>46133</v>
      </c>
      <c r="C639" s="12">
        <f>YEAR(SalesDataTable[[#This Row],[Order Date]])</f>
        <v>2026</v>
      </c>
      <c r="D639" s="15" t="str">
        <f>"Q" &amp; ROUNDUP(MONTH(SalesDataTable[[#This Row],[Order Date]])/3,0)</f>
        <v>Q2</v>
      </c>
      <c r="E639" s="17">
        <f>MONTH(SalesDataTable[[#This Row],[Order Date]])</f>
        <v>4</v>
      </c>
      <c r="F639" s="15"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5">
      <c r="A640" s="2">
        <v>413</v>
      </c>
      <c r="B640" s="3">
        <v>46134</v>
      </c>
      <c r="C640" s="12">
        <f>YEAR(SalesDataTable[[#This Row],[Order Date]])</f>
        <v>2026</v>
      </c>
      <c r="D640" s="15" t="str">
        <f>"Q" &amp; ROUNDUP(MONTH(SalesDataTable[[#This Row],[Order Date]])/3,0)</f>
        <v>Q2</v>
      </c>
      <c r="E640" s="17">
        <f>MONTH(SalesDataTable[[#This Row],[Order Date]])</f>
        <v>4</v>
      </c>
      <c r="F640" s="15"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5">
      <c r="A641" s="2">
        <v>1658</v>
      </c>
      <c r="B641" s="3">
        <v>46134</v>
      </c>
      <c r="C641" s="12">
        <f>YEAR(SalesDataTable[[#This Row],[Order Date]])</f>
        <v>2026</v>
      </c>
      <c r="D641" s="15" t="str">
        <f>"Q" &amp; ROUNDUP(MONTH(SalesDataTable[[#This Row],[Order Date]])/3,0)</f>
        <v>Q2</v>
      </c>
      <c r="E641" s="17">
        <f>MONTH(SalesDataTable[[#This Row],[Order Date]])</f>
        <v>4</v>
      </c>
      <c r="F641" s="15"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5">
      <c r="A642" s="2">
        <v>2024</v>
      </c>
      <c r="B642" s="3">
        <v>46134</v>
      </c>
      <c r="C642" s="12">
        <f>YEAR(SalesDataTable[[#This Row],[Order Date]])</f>
        <v>2026</v>
      </c>
      <c r="D642" s="15" t="str">
        <f>"Q" &amp; ROUNDUP(MONTH(SalesDataTable[[#This Row],[Order Date]])/3,0)</f>
        <v>Q2</v>
      </c>
      <c r="E642" s="17">
        <f>MONTH(SalesDataTable[[#This Row],[Order Date]])</f>
        <v>4</v>
      </c>
      <c r="F642" s="15"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5">
      <c r="A643" s="2">
        <v>3980</v>
      </c>
      <c r="B643" s="3">
        <v>46134</v>
      </c>
      <c r="C643" s="12">
        <f>YEAR(SalesDataTable[[#This Row],[Order Date]])</f>
        <v>2026</v>
      </c>
      <c r="D643" s="15" t="str">
        <f>"Q" &amp; ROUNDUP(MONTH(SalesDataTable[[#This Row],[Order Date]])/3,0)</f>
        <v>Q2</v>
      </c>
      <c r="E643" s="17">
        <f>MONTH(SalesDataTable[[#This Row],[Order Date]])</f>
        <v>4</v>
      </c>
      <c r="F643" s="15"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5">
      <c r="A644" s="2">
        <v>4239</v>
      </c>
      <c r="B644" s="3">
        <v>46134</v>
      </c>
      <c r="C644" s="12">
        <f>YEAR(SalesDataTable[[#This Row],[Order Date]])</f>
        <v>2026</v>
      </c>
      <c r="D644" s="15" t="str">
        <f>"Q" &amp; ROUNDUP(MONTH(SalesDataTable[[#This Row],[Order Date]])/3,0)</f>
        <v>Q2</v>
      </c>
      <c r="E644" s="17">
        <f>MONTH(SalesDataTable[[#This Row],[Order Date]])</f>
        <v>4</v>
      </c>
      <c r="F644" s="15"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5">
      <c r="A645" s="2">
        <v>4761</v>
      </c>
      <c r="B645" s="3">
        <v>46134</v>
      </c>
      <c r="C645" s="12">
        <f>YEAR(SalesDataTable[[#This Row],[Order Date]])</f>
        <v>2026</v>
      </c>
      <c r="D645" s="15" t="str">
        <f>"Q" &amp; ROUNDUP(MONTH(SalesDataTable[[#This Row],[Order Date]])/3,0)</f>
        <v>Q2</v>
      </c>
      <c r="E645" s="17">
        <f>MONTH(SalesDataTable[[#This Row],[Order Date]])</f>
        <v>4</v>
      </c>
      <c r="F645" s="15"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5">
      <c r="A646" s="2">
        <v>5160</v>
      </c>
      <c r="B646" s="3">
        <v>46134</v>
      </c>
      <c r="C646" s="12">
        <f>YEAR(SalesDataTable[[#This Row],[Order Date]])</f>
        <v>2026</v>
      </c>
      <c r="D646" s="15" t="str">
        <f>"Q" &amp; ROUNDUP(MONTH(SalesDataTable[[#This Row],[Order Date]])/3,0)</f>
        <v>Q2</v>
      </c>
      <c r="E646" s="17">
        <f>MONTH(SalesDataTable[[#This Row],[Order Date]])</f>
        <v>4</v>
      </c>
      <c r="F646" s="15"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5">
      <c r="A647" s="2">
        <v>2224</v>
      </c>
      <c r="B647" s="3">
        <v>46135</v>
      </c>
      <c r="C647" s="12">
        <f>YEAR(SalesDataTable[[#This Row],[Order Date]])</f>
        <v>2026</v>
      </c>
      <c r="D647" s="15" t="str">
        <f>"Q" &amp; ROUNDUP(MONTH(SalesDataTable[[#This Row],[Order Date]])/3,0)</f>
        <v>Q2</v>
      </c>
      <c r="E647" s="17">
        <f>MONTH(SalesDataTable[[#This Row],[Order Date]])</f>
        <v>4</v>
      </c>
      <c r="F647" s="15"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5">
      <c r="A648" s="2">
        <v>2832</v>
      </c>
      <c r="B648" s="3">
        <v>46135</v>
      </c>
      <c r="C648" s="12">
        <f>YEAR(SalesDataTable[[#This Row],[Order Date]])</f>
        <v>2026</v>
      </c>
      <c r="D648" s="15" t="str">
        <f>"Q" &amp; ROUNDUP(MONTH(SalesDataTable[[#This Row],[Order Date]])/3,0)</f>
        <v>Q2</v>
      </c>
      <c r="E648" s="17">
        <f>MONTH(SalesDataTable[[#This Row],[Order Date]])</f>
        <v>4</v>
      </c>
      <c r="F648" s="15"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5">
      <c r="A649" s="2">
        <v>3000</v>
      </c>
      <c r="B649" s="3">
        <v>46135</v>
      </c>
      <c r="C649" s="12">
        <f>YEAR(SalesDataTable[[#This Row],[Order Date]])</f>
        <v>2026</v>
      </c>
      <c r="D649" s="15" t="str">
        <f>"Q" &amp; ROUNDUP(MONTH(SalesDataTable[[#This Row],[Order Date]])/3,0)</f>
        <v>Q2</v>
      </c>
      <c r="E649" s="17">
        <f>MONTH(SalesDataTable[[#This Row],[Order Date]])</f>
        <v>4</v>
      </c>
      <c r="F649" s="15"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5">
      <c r="A650" s="2">
        <v>3206</v>
      </c>
      <c r="B650" s="3">
        <v>46135</v>
      </c>
      <c r="C650" s="12">
        <f>YEAR(SalesDataTable[[#This Row],[Order Date]])</f>
        <v>2026</v>
      </c>
      <c r="D650" s="15" t="str">
        <f>"Q" &amp; ROUNDUP(MONTH(SalesDataTable[[#This Row],[Order Date]])/3,0)</f>
        <v>Q2</v>
      </c>
      <c r="E650" s="17">
        <f>MONTH(SalesDataTable[[#This Row],[Order Date]])</f>
        <v>4</v>
      </c>
      <c r="F650" s="15"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5">
      <c r="A651" s="2">
        <v>3777</v>
      </c>
      <c r="B651" s="3">
        <v>46135</v>
      </c>
      <c r="C651" s="12">
        <f>YEAR(SalesDataTable[[#This Row],[Order Date]])</f>
        <v>2026</v>
      </c>
      <c r="D651" s="15" t="str">
        <f>"Q" &amp; ROUNDUP(MONTH(SalesDataTable[[#This Row],[Order Date]])/3,0)</f>
        <v>Q2</v>
      </c>
      <c r="E651" s="17">
        <f>MONTH(SalesDataTable[[#This Row],[Order Date]])</f>
        <v>4</v>
      </c>
      <c r="F651" s="15"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5">
      <c r="A652" s="2">
        <v>4980</v>
      </c>
      <c r="B652" s="3">
        <v>46135</v>
      </c>
      <c r="C652" s="12">
        <f>YEAR(SalesDataTable[[#This Row],[Order Date]])</f>
        <v>2026</v>
      </c>
      <c r="D652" s="15" t="str">
        <f>"Q" &amp; ROUNDUP(MONTH(SalesDataTable[[#This Row],[Order Date]])/3,0)</f>
        <v>Q2</v>
      </c>
      <c r="E652" s="17">
        <f>MONTH(SalesDataTable[[#This Row],[Order Date]])</f>
        <v>4</v>
      </c>
      <c r="F652" s="15"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5">
      <c r="A653" s="2">
        <v>1102</v>
      </c>
      <c r="B653" s="3">
        <v>46136</v>
      </c>
      <c r="C653" s="12">
        <f>YEAR(SalesDataTable[[#This Row],[Order Date]])</f>
        <v>2026</v>
      </c>
      <c r="D653" s="15" t="str">
        <f>"Q" &amp; ROUNDUP(MONTH(SalesDataTable[[#This Row],[Order Date]])/3,0)</f>
        <v>Q2</v>
      </c>
      <c r="E653" s="17">
        <f>MONTH(SalesDataTable[[#This Row],[Order Date]])</f>
        <v>4</v>
      </c>
      <c r="F653" s="15"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5">
      <c r="A654" s="2">
        <v>1333</v>
      </c>
      <c r="B654" s="3">
        <v>46136</v>
      </c>
      <c r="C654" s="12">
        <f>YEAR(SalesDataTable[[#This Row],[Order Date]])</f>
        <v>2026</v>
      </c>
      <c r="D654" s="15" t="str">
        <f>"Q" &amp; ROUNDUP(MONTH(SalesDataTable[[#This Row],[Order Date]])/3,0)</f>
        <v>Q2</v>
      </c>
      <c r="E654" s="17">
        <f>MONTH(SalesDataTable[[#This Row],[Order Date]])</f>
        <v>4</v>
      </c>
      <c r="F654" s="15"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5">
      <c r="A655" s="2">
        <v>1369</v>
      </c>
      <c r="B655" s="3">
        <v>46136</v>
      </c>
      <c r="C655" s="12">
        <f>YEAR(SalesDataTable[[#This Row],[Order Date]])</f>
        <v>2026</v>
      </c>
      <c r="D655" s="15" t="str">
        <f>"Q" &amp; ROUNDUP(MONTH(SalesDataTable[[#This Row],[Order Date]])/3,0)</f>
        <v>Q2</v>
      </c>
      <c r="E655" s="17">
        <f>MONTH(SalesDataTable[[#This Row],[Order Date]])</f>
        <v>4</v>
      </c>
      <c r="F655" s="15"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5">
      <c r="A656" s="2">
        <v>1712</v>
      </c>
      <c r="B656" s="3">
        <v>46136</v>
      </c>
      <c r="C656" s="12">
        <f>YEAR(SalesDataTable[[#This Row],[Order Date]])</f>
        <v>2026</v>
      </c>
      <c r="D656" s="15" t="str">
        <f>"Q" &amp; ROUNDUP(MONTH(SalesDataTable[[#This Row],[Order Date]])/3,0)</f>
        <v>Q2</v>
      </c>
      <c r="E656" s="17">
        <f>MONTH(SalesDataTable[[#This Row],[Order Date]])</f>
        <v>4</v>
      </c>
      <c r="F656" s="15"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5">
      <c r="A657" s="2">
        <v>2229</v>
      </c>
      <c r="B657" s="3">
        <v>46136</v>
      </c>
      <c r="C657" s="12">
        <f>YEAR(SalesDataTable[[#This Row],[Order Date]])</f>
        <v>2026</v>
      </c>
      <c r="D657" s="15" t="str">
        <f>"Q" &amp; ROUNDUP(MONTH(SalesDataTable[[#This Row],[Order Date]])/3,0)</f>
        <v>Q2</v>
      </c>
      <c r="E657" s="17">
        <f>MONTH(SalesDataTable[[#This Row],[Order Date]])</f>
        <v>4</v>
      </c>
      <c r="F657" s="15"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5">
      <c r="A658" s="2">
        <v>3458</v>
      </c>
      <c r="B658" s="3">
        <v>46136</v>
      </c>
      <c r="C658" s="12">
        <f>YEAR(SalesDataTable[[#This Row],[Order Date]])</f>
        <v>2026</v>
      </c>
      <c r="D658" s="15" t="str">
        <f>"Q" &amp; ROUNDUP(MONTH(SalesDataTable[[#This Row],[Order Date]])/3,0)</f>
        <v>Q2</v>
      </c>
      <c r="E658" s="17">
        <f>MONTH(SalesDataTable[[#This Row],[Order Date]])</f>
        <v>4</v>
      </c>
      <c r="F658" s="15"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5">
      <c r="A659" s="2">
        <v>4637</v>
      </c>
      <c r="B659" s="3">
        <v>46136</v>
      </c>
      <c r="C659" s="12">
        <f>YEAR(SalesDataTable[[#This Row],[Order Date]])</f>
        <v>2026</v>
      </c>
      <c r="D659" s="15" t="str">
        <f>"Q" &amp; ROUNDUP(MONTH(SalesDataTable[[#This Row],[Order Date]])/3,0)</f>
        <v>Q2</v>
      </c>
      <c r="E659" s="17">
        <f>MONTH(SalesDataTable[[#This Row],[Order Date]])</f>
        <v>4</v>
      </c>
      <c r="F659" s="15"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5">
      <c r="A660" s="2">
        <v>4726</v>
      </c>
      <c r="B660" s="3">
        <v>46136</v>
      </c>
      <c r="C660" s="12">
        <f>YEAR(SalesDataTable[[#This Row],[Order Date]])</f>
        <v>2026</v>
      </c>
      <c r="D660" s="15" t="str">
        <f>"Q" &amp; ROUNDUP(MONTH(SalesDataTable[[#This Row],[Order Date]])/3,0)</f>
        <v>Q2</v>
      </c>
      <c r="E660" s="17">
        <f>MONTH(SalesDataTable[[#This Row],[Order Date]])</f>
        <v>4</v>
      </c>
      <c r="F660" s="15"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5">
      <c r="A661" s="2">
        <v>4838</v>
      </c>
      <c r="B661" s="3">
        <v>46136</v>
      </c>
      <c r="C661" s="12">
        <f>YEAR(SalesDataTable[[#This Row],[Order Date]])</f>
        <v>2026</v>
      </c>
      <c r="D661" s="15" t="str">
        <f>"Q" &amp; ROUNDUP(MONTH(SalesDataTable[[#This Row],[Order Date]])/3,0)</f>
        <v>Q2</v>
      </c>
      <c r="E661" s="17">
        <f>MONTH(SalesDataTable[[#This Row],[Order Date]])</f>
        <v>4</v>
      </c>
      <c r="F661" s="15"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5">
      <c r="A662" s="2">
        <v>5075</v>
      </c>
      <c r="B662" s="3">
        <v>46136</v>
      </c>
      <c r="C662" s="12">
        <f>YEAR(SalesDataTable[[#This Row],[Order Date]])</f>
        <v>2026</v>
      </c>
      <c r="D662" s="15" t="str">
        <f>"Q" &amp; ROUNDUP(MONTH(SalesDataTable[[#This Row],[Order Date]])/3,0)</f>
        <v>Q2</v>
      </c>
      <c r="E662" s="17">
        <f>MONTH(SalesDataTable[[#This Row],[Order Date]])</f>
        <v>4</v>
      </c>
      <c r="F662" s="15"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5">
      <c r="A663" s="2">
        <v>149</v>
      </c>
      <c r="B663" s="3">
        <v>46137</v>
      </c>
      <c r="C663" s="12">
        <f>YEAR(SalesDataTable[[#This Row],[Order Date]])</f>
        <v>2026</v>
      </c>
      <c r="D663" s="15" t="str">
        <f>"Q" &amp; ROUNDUP(MONTH(SalesDataTable[[#This Row],[Order Date]])/3,0)</f>
        <v>Q2</v>
      </c>
      <c r="E663" s="17">
        <f>MONTH(SalesDataTable[[#This Row],[Order Date]])</f>
        <v>4</v>
      </c>
      <c r="F663" s="15"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5">
      <c r="A664" s="2">
        <v>449</v>
      </c>
      <c r="B664" s="3">
        <v>46137</v>
      </c>
      <c r="C664" s="12">
        <f>YEAR(SalesDataTable[[#This Row],[Order Date]])</f>
        <v>2026</v>
      </c>
      <c r="D664" s="15" t="str">
        <f>"Q" &amp; ROUNDUP(MONTH(SalesDataTable[[#This Row],[Order Date]])/3,0)</f>
        <v>Q2</v>
      </c>
      <c r="E664" s="17">
        <f>MONTH(SalesDataTable[[#This Row],[Order Date]])</f>
        <v>4</v>
      </c>
      <c r="F664" s="15"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5">
      <c r="A665" s="2">
        <v>1422</v>
      </c>
      <c r="B665" s="3">
        <v>46137</v>
      </c>
      <c r="C665" s="12">
        <f>YEAR(SalesDataTable[[#This Row],[Order Date]])</f>
        <v>2026</v>
      </c>
      <c r="D665" s="15" t="str">
        <f>"Q" &amp; ROUNDUP(MONTH(SalesDataTable[[#This Row],[Order Date]])/3,0)</f>
        <v>Q2</v>
      </c>
      <c r="E665" s="17">
        <f>MONTH(SalesDataTable[[#This Row],[Order Date]])</f>
        <v>4</v>
      </c>
      <c r="F665" s="15"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5">
      <c r="A666" s="2">
        <v>3248</v>
      </c>
      <c r="B666" s="3">
        <v>46137</v>
      </c>
      <c r="C666" s="12">
        <f>YEAR(SalesDataTable[[#This Row],[Order Date]])</f>
        <v>2026</v>
      </c>
      <c r="D666" s="15" t="str">
        <f>"Q" &amp; ROUNDUP(MONTH(SalesDataTable[[#This Row],[Order Date]])/3,0)</f>
        <v>Q2</v>
      </c>
      <c r="E666" s="17">
        <f>MONTH(SalesDataTable[[#This Row],[Order Date]])</f>
        <v>4</v>
      </c>
      <c r="F666" s="15"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5">
      <c r="A667" s="2">
        <v>3445</v>
      </c>
      <c r="B667" s="3">
        <v>46137</v>
      </c>
      <c r="C667" s="12">
        <f>YEAR(SalesDataTable[[#This Row],[Order Date]])</f>
        <v>2026</v>
      </c>
      <c r="D667" s="15" t="str">
        <f>"Q" &amp; ROUNDUP(MONTH(SalesDataTable[[#This Row],[Order Date]])/3,0)</f>
        <v>Q2</v>
      </c>
      <c r="E667" s="17">
        <f>MONTH(SalesDataTable[[#This Row],[Order Date]])</f>
        <v>4</v>
      </c>
      <c r="F667" s="15"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5">
      <c r="A668" s="2">
        <v>3930</v>
      </c>
      <c r="B668" s="3">
        <v>46137</v>
      </c>
      <c r="C668" s="12">
        <f>YEAR(SalesDataTable[[#This Row],[Order Date]])</f>
        <v>2026</v>
      </c>
      <c r="D668" s="15" t="str">
        <f>"Q" &amp; ROUNDUP(MONTH(SalesDataTable[[#This Row],[Order Date]])/3,0)</f>
        <v>Q2</v>
      </c>
      <c r="E668" s="17">
        <f>MONTH(SalesDataTable[[#This Row],[Order Date]])</f>
        <v>4</v>
      </c>
      <c r="F668" s="15"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5">
      <c r="A669" s="2">
        <v>3969</v>
      </c>
      <c r="B669" s="3">
        <v>46137</v>
      </c>
      <c r="C669" s="12">
        <f>YEAR(SalesDataTable[[#This Row],[Order Date]])</f>
        <v>2026</v>
      </c>
      <c r="D669" s="15" t="str">
        <f>"Q" &amp; ROUNDUP(MONTH(SalesDataTable[[#This Row],[Order Date]])/3,0)</f>
        <v>Q2</v>
      </c>
      <c r="E669" s="17">
        <f>MONTH(SalesDataTable[[#This Row],[Order Date]])</f>
        <v>4</v>
      </c>
      <c r="F669" s="15"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5">
      <c r="A670" s="2">
        <v>4190</v>
      </c>
      <c r="B670" s="3">
        <v>46137</v>
      </c>
      <c r="C670" s="12">
        <f>YEAR(SalesDataTable[[#This Row],[Order Date]])</f>
        <v>2026</v>
      </c>
      <c r="D670" s="15" t="str">
        <f>"Q" &amp; ROUNDUP(MONTH(SalesDataTable[[#This Row],[Order Date]])/3,0)</f>
        <v>Q2</v>
      </c>
      <c r="E670" s="17">
        <f>MONTH(SalesDataTable[[#This Row],[Order Date]])</f>
        <v>4</v>
      </c>
      <c r="F670" s="15"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5">
      <c r="A671" s="2">
        <v>4442</v>
      </c>
      <c r="B671" s="3">
        <v>46137</v>
      </c>
      <c r="C671" s="12">
        <f>YEAR(SalesDataTable[[#This Row],[Order Date]])</f>
        <v>2026</v>
      </c>
      <c r="D671" s="15" t="str">
        <f>"Q" &amp; ROUNDUP(MONTH(SalesDataTable[[#This Row],[Order Date]])/3,0)</f>
        <v>Q2</v>
      </c>
      <c r="E671" s="17">
        <f>MONTH(SalesDataTable[[#This Row],[Order Date]])</f>
        <v>4</v>
      </c>
      <c r="F671" s="15"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5">
      <c r="A672" s="2">
        <v>228</v>
      </c>
      <c r="B672" s="3">
        <v>46138</v>
      </c>
      <c r="C672" s="12">
        <f>YEAR(SalesDataTable[[#This Row],[Order Date]])</f>
        <v>2026</v>
      </c>
      <c r="D672" s="15" t="str">
        <f>"Q" &amp; ROUNDUP(MONTH(SalesDataTable[[#This Row],[Order Date]])/3,0)</f>
        <v>Q2</v>
      </c>
      <c r="E672" s="17">
        <f>MONTH(SalesDataTable[[#This Row],[Order Date]])</f>
        <v>4</v>
      </c>
      <c r="F672" s="15"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5">
      <c r="A673" s="2">
        <v>2101</v>
      </c>
      <c r="B673" s="3">
        <v>46138</v>
      </c>
      <c r="C673" s="12">
        <f>YEAR(SalesDataTable[[#This Row],[Order Date]])</f>
        <v>2026</v>
      </c>
      <c r="D673" s="15" t="str">
        <f>"Q" &amp; ROUNDUP(MONTH(SalesDataTable[[#This Row],[Order Date]])/3,0)</f>
        <v>Q2</v>
      </c>
      <c r="E673" s="17">
        <f>MONTH(SalesDataTable[[#This Row],[Order Date]])</f>
        <v>4</v>
      </c>
      <c r="F673" s="15"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5">
      <c r="A674" s="2">
        <v>2590</v>
      </c>
      <c r="B674" s="3">
        <v>46138</v>
      </c>
      <c r="C674" s="12">
        <f>YEAR(SalesDataTable[[#This Row],[Order Date]])</f>
        <v>2026</v>
      </c>
      <c r="D674" s="15" t="str">
        <f>"Q" &amp; ROUNDUP(MONTH(SalesDataTable[[#This Row],[Order Date]])/3,0)</f>
        <v>Q2</v>
      </c>
      <c r="E674" s="17">
        <f>MONTH(SalesDataTable[[#This Row],[Order Date]])</f>
        <v>4</v>
      </c>
      <c r="F674" s="15"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5">
      <c r="A675" s="2">
        <v>2957</v>
      </c>
      <c r="B675" s="3">
        <v>46138</v>
      </c>
      <c r="C675" s="12">
        <f>YEAR(SalesDataTable[[#This Row],[Order Date]])</f>
        <v>2026</v>
      </c>
      <c r="D675" s="15" t="str">
        <f>"Q" &amp; ROUNDUP(MONTH(SalesDataTable[[#This Row],[Order Date]])/3,0)</f>
        <v>Q2</v>
      </c>
      <c r="E675" s="17">
        <f>MONTH(SalesDataTable[[#This Row],[Order Date]])</f>
        <v>4</v>
      </c>
      <c r="F675" s="15"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5">
      <c r="A676" s="2">
        <v>4270</v>
      </c>
      <c r="B676" s="3">
        <v>46138</v>
      </c>
      <c r="C676" s="12">
        <f>YEAR(SalesDataTable[[#This Row],[Order Date]])</f>
        <v>2026</v>
      </c>
      <c r="D676" s="15" t="str">
        <f>"Q" &amp; ROUNDUP(MONTH(SalesDataTable[[#This Row],[Order Date]])/3,0)</f>
        <v>Q2</v>
      </c>
      <c r="E676" s="17">
        <f>MONTH(SalesDataTable[[#This Row],[Order Date]])</f>
        <v>4</v>
      </c>
      <c r="F676" s="15"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5">
      <c r="A677" s="2">
        <v>4324</v>
      </c>
      <c r="B677" s="3">
        <v>46138</v>
      </c>
      <c r="C677" s="12">
        <f>YEAR(SalesDataTable[[#This Row],[Order Date]])</f>
        <v>2026</v>
      </c>
      <c r="D677" s="15" t="str">
        <f>"Q" &amp; ROUNDUP(MONTH(SalesDataTable[[#This Row],[Order Date]])/3,0)</f>
        <v>Q2</v>
      </c>
      <c r="E677" s="17">
        <f>MONTH(SalesDataTable[[#This Row],[Order Date]])</f>
        <v>4</v>
      </c>
      <c r="F677" s="15"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5">
      <c r="A678" s="2">
        <v>5010</v>
      </c>
      <c r="B678" s="3">
        <v>46138</v>
      </c>
      <c r="C678" s="12">
        <f>YEAR(SalesDataTable[[#This Row],[Order Date]])</f>
        <v>2026</v>
      </c>
      <c r="D678" s="15" t="str">
        <f>"Q" &amp; ROUNDUP(MONTH(SalesDataTable[[#This Row],[Order Date]])/3,0)</f>
        <v>Q2</v>
      </c>
      <c r="E678" s="17">
        <f>MONTH(SalesDataTable[[#This Row],[Order Date]])</f>
        <v>4</v>
      </c>
      <c r="F678" s="15"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5">
      <c r="A679" s="2">
        <v>5092</v>
      </c>
      <c r="B679" s="3">
        <v>46138</v>
      </c>
      <c r="C679" s="12">
        <f>YEAR(SalesDataTable[[#This Row],[Order Date]])</f>
        <v>2026</v>
      </c>
      <c r="D679" s="15" t="str">
        <f>"Q" &amp; ROUNDUP(MONTH(SalesDataTable[[#This Row],[Order Date]])/3,0)</f>
        <v>Q2</v>
      </c>
      <c r="E679" s="17">
        <f>MONTH(SalesDataTable[[#This Row],[Order Date]])</f>
        <v>4</v>
      </c>
      <c r="F679" s="15"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5">
      <c r="A680" s="2">
        <v>1061</v>
      </c>
      <c r="B680" s="3">
        <v>46139</v>
      </c>
      <c r="C680" s="12">
        <f>YEAR(SalesDataTable[[#This Row],[Order Date]])</f>
        <v>2026</v>
      </c>
      <c r="D680" s="15" t="str">
        <f>"Q" &amp; ROUNDUP(MONTH(SalesDataTable[[#This Row],[Order Date]])/3,0)</f>
        <v>Q2</v>
      </c>
      <c r="E680" s="17">
        <f>MONTH(SalesDataTable[[#This Row],[Order Date]])</f>
        <v>4</v>
      </c>
      <c r="F680" s="15"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5">
      <c r="A681" s="2">
        <v>1099</v>
      </c>
      <c r="B681" s="3">
        <v>46139</v>
      </c>
      <c r="C681" s="12">
        <f>YEAR(SalesDataTable[[#This Row],[Order Date]])</f>
        <v>2026</v>
      </c>
      <c r="D681" s="15" t="str">
        <f>"Q" &amp; ROUNDUP(MONTH(SalesDataTable[[#This Row],[Order Date]])/3,0)</f>
        <v>Q2</v>
      </c>
      <c r="E681" s="17">
        <f>MONTH(SalesDataTable[[#This Row],[Order Date]])</f>
        <v>4</v>
      </c>
      <c r="F681" s="15"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5">
      <c r="A682" s="2">
        <v>3500</v>
      </c>
      <c r="B682" s="3">
        <v>46139</v>
      </c>
      <c r="C682" s="12">
        <f>YEAR(SalesDataTable[[#This Row],[Order Date]])</f>
        <v>2026</v>
      </c>
      <c r="D682" s="15" t="str">
        <f>"Q" &amp; ROUNDUP(MONTH(SalesDataTable[[#This Row],[Order Date]])/3,0)</f>
        <v>Q2</v>
      </c>
      <c r="E682" s="17">
        <f>MONTH(SalesDataTable[[#This Row],[Order Date]])</f>
        <v>4</v>
      </c>
      <c r="F682" s="15"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5">
      <c r="A683" s="2">
        <v>3856</v>
      </c>
      <c r="B683" s="3">
        <v>46139</v>
      </c>
      <c r="C683" s="12">
        <f>YEAR(SalesDataTable[[#This Row],[Order Date]])</f>
        <v>2026</v>
      </c>
      <c r="D683" s="15" t="str">
        <f>"Q" &amp; ROUNDUP(MONTH(SalesDataTable[[#This Row],[Order Date]])/3,0)</f>
        <v>Q2</v>
      </c>
      <c r="E683" s="17">
        <f>MONTH(SalesDataTable[[#This Row],[Order Date]])</f>
        <v>4</v>
      </c>
      <c r="F683" s="15"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5">
      <c r="A684" s="2">
        <v>4044</v>
      </c>
      <c r="B684" s="3">
        <v>46139</v>
      </c>
      <c r="C684" s="12">
        <f>YEAR(SalesDataTable[[#This Row],[Order Date]])</f>
        <v>2026</v>
      </c>
      <c r="D684" s="15" t="str">
        <f>"Q" &amp; ROUNDUP(MONTH(SalesDataTable[[#This Row],[Order Date]])/3,0)</f>
        <v>Q2</v>
      </c>
      <c r="E684" s="17">
        <f>MONTH(SalesDataTable[[#This Row],[Order Date]])</f>
        <v>4</v>
      </c>
      <c r="F684" s="15"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5">
      <c r="A685" s="2">
        <v>4235</v>
      </c>
      <c r="B685" s="3">
        <v>46139</v>
      </c>
      <c r="C685" s="12">
        <f>YEAR(SalesDataTable[[#This Row],[Order Date]])</f>
        <v>2026</v>
      </c>
      <c r="D685" s="15" t="str">
        <f>"Q" &amp; ROUNDUP(MONTH(SalesDataTable[[#This Row],[Order Date]])/3,0)</f>
        <v>Q2</v>
      </c>
      <c r="E685" s="17">
        <f>MONTH(SalesDataTable[[#This Row],[Order Date]])</f>
        <v>4</v>
      </c>
      <c r="F685" s="15"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5">
      <c r="A686" s="2">
        <v>122</v>
      </c>
      <c r="B686" s="3">
        <v>46140</v>
      </c>
      <c r="C686" s="12">
        <f>YEAR(SalesDataTable[[#This Row],[Order Date]])</f>
        <v>2026</v>
      </c>
      <c r="D686" s="15" t="str">
        <f>"Q" &amp; ROUNDUP(MONTH(SalesDataTable[[#This Row],[Order Date]])/3,0)</f>
        <v>Q2</v>
      </c>
      <c r="E686" s="17">
        <f>MONTH(SalesDataTable[[#This Row],[Order Date]])</f>
        <v>4</v>
      </c>
      <c r="F686" s="15"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5">
      <c r="A687" s="2">
        <v>239</v>
      </c>
      <c r="B687" s="3">
        <v>46140</v>
      </c>
      <c r="C687" s="12">
        <f>YEAR(SalesDataTable[[#This Row],[Order Date]])</f>
        <v>2026</v>
      </c>
      <c r="D687" s="15" t="str">
        <f>"Q" &amp; ROUNDUP(MONTH(SalesDataTable[[#This Row],[Order Date]])/3,0)</f>
        <v>Q2</v>
      </c>
      <c r="E687" s="17">
        <f>MONTH(SalesDataTable[[#This Row],[Order Date]])</f>
        <v>4</v>
      </c>
      <c r="F687" s="15"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5">
      <c r="A688" s="2">
        <v>356</v>
      </c>
      <c r="B688" s="3">
        <v>46140</v>
      </c>
      <c r="C688" s="12">
        <f>YEAR(SalesDataTable[[#This Row],[Order Date]])</f>
        <v>2026</v>
      </c>
      <c r="D688" s="15" t="str">
        <f>"Q" &amp; ROUNDUP(MONTH(SalesDataTable[[#This Row],[Order Date]])/3,0)</f>
        <v>Q2</v>
      </c>
      <c r="E688" s="17">
        <f>MONTH(SalesDataTable[[#This Row],[Order Date]])</f>
        <v>4</v>
      </c>
      <c r="F688" s="15"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5">
      <c r="A689" s="2">
        <v>785</v>
      </c>
      <c r="B689" s="3">
        <v>46140</v>
      </c>
      <c r="C689" s="12">
        <f>YEAR(SalesDataTable[[#This Row],[Order Date]])</f>
        <v>2026</v>
      </c>
      <c r="D689" s="15" t="str">
        <f>"Q" &amp; ROUNDUP(MONTH(SalesDataTable[[#This Row],[Order Date]])/3,0)</f>
        <v>Q2</v>
      </c>
      <c r="E689" s="17">
        <f>MONTH(SalesDataTable[[#This Row],[Order Date]])</f>
        <v>4</v>
      </c>
      <c r="F689" s="15"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5">
      <c r="A690" s="2">
        <v>2325</v>
      </c>
      <c r="B690" s="3">
        <v>46140</v>
      </c>
      <c r="C690" s="12">
        <f>YEAR(SalesDataTable[[#This Row],[Order Date]])</f>
        <v>2026</v>
      </c>
      <c r="D690" s="15" t="str">
        <f>"Q" &amp; ROUNDUP(MONTH(SalesDataTable[[#This Row],[Order Date]])/3,0)</f>
        <v>Q2</v>
      </c>
      <c r="E690" s="17">
        <f>MONTH(SalesDataTable[[#This Row],[Order Date]])</f>
        <v>4</v>
      </c>
      <c r="F690" s="15"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5">
      <c r="A691" s="2">
        <v>2566</v>
      </c>
      <c r="B691" s="3">
        <v>46140</v>
      </c>
      <c r="C691" s="12">
        <f>YEAR(SalesDataTable[[#This Row],[Order Date]])</f>
        <v>2026</v>
      </c>
      <c r="D691" s="15" t="str">
        <f>"Q" &amp; ROUNDUP(MONTH(SalesDataTable[[#This Row],[Order Date]])/3,0)</f>
        <v>Q2</v>
      </c>
      <c r="E691" s="17">
        <f>MONTH(SalesDataTable[[#This Row],[Order Date]])</f>
        <v>4</v>
      </c>
      <c r="F691" s="15"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5">
      <c r="A692" s="2">
        <v>3105</v>
      </c>
      <c r="B692" s="3">
        <v>46140</v>
      </c>
      <c r="C692" s="12">
        <f>YEAR(SalesDataTable[[#This Row],[Order Date]])</f>
        <v>2026</v>
      </c>
      <c r="D692" s="15" t="str">
        <f>"Q" &amp; ROUNDUP(MONTH(SalesDataTable[[#This Row],[Order Date]])/3,0)</f>
        <v>Q2</v>
      </c>
      <c r="E692" s="17">
        <f>MONTH(SalesDataTable[[#This Row],[Order Date]])</f>
        <v>4</v>
      </c>
      <c r="F692" s="15"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5">
      <c r="A693" s="2">
        <v>3167</v>
      </c>
      <c r="B693" s="3">
        <v>46140</v>
      </c>
      <c r="C693" s="12">
        <f>YEAR(SalesDataTable[[#This Row],[Order Date]])</f>
        <v>2026</v>
      </c>
      <c r="D693" s="15" t="str">
        <f>"Q" &amp; ROUNDUP(MONTH(SalesDataTable[[#This Row],[Order Date]])/3,0)</f>
        <v>Q2</v>
      </c>
      <c r="E693" s="17">
        <f>MONTH(SalesDataTable[[#This Row],[Order Date]])</f>
        <v>4</v>
      </c>
      <c r="F693" s="15"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5">
      <c r="A694" s="2">
        <v>4396</v>
      </c>
      <c r="B694" s="3">
        <v>46140</v>
      </c>
      <c r="C694" s="12">
        <f>YEAR(SalesDataTable[[#This Row],[Order Date]])</f>
        <v>2026</v>
      </c>
      <c r="D694" s="15" t="str">
        <f>"Q" &amp; ROUNDUP(MONTH(SalesDataTable[[#This Row],[Order Date]])/3,0)</f>
        <v>Q2</v>
      </c>
      <c r="E694" s="17">
        <f>MONTH(SalesDataTable[[#This Row],[Order Date]])</f>
        <v>4</v>
      </c>
      <c r="F694" s="15"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5">
      <c r="A695" s="2">
        <v>4475</v>
      </c>
      <c r="B695" s="3">
        <v>46140</v>
      </c>
      <c r="C695" s="12">
        <f>YEAR(SalesDataTable[[#This Row],[Order Date]])</f>
        <v>2026</v>
      </c>
      <c r="D695" s="15" t="str">
        <f>"Q" &amp; ROUNDUP(MONTH(SalesDataTable[[#This Row],[Order Date]])/3,0)</f>
        <v>Q2</v>
      </c>
      <c r="E695" s="17">
        <f>MONTH(SalesDataTable[[#This Row],[Order Date]])</f>
        <v>4</v>
      </c>
      <c r="F695" s="15"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5">
      <c r="A696" s="2">
        <v>4482</v>
      </c>
      <c r="B696" s="3">
        <v>46140</v>
      </c>
      <c r="C696" s="12">
        <f>YEAR(SalesDataTable[[#This Row],[Order Date]])</f>
        <v>2026</v>
      </c>
      <c r="D696" s="15" t="str">
        <f>"Q" &amp; ROUNDUP(MONTH(SalesDataTable[[#This Row],[Order Date]])/3,0)</f>
        <v>Q2</v>
      </c>
      <c r="E696" s="17">
        <f>MONTH(SalesDataTable[[#This Row],[Order Date]])</f>
        <v>4</v>
      </c>
      <c r="F696" s="15"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5">
      <c r="A697" s="2">
        <v>5022</v>
      </c>
      <c r="B697" s="3">
        <v>46140</v>
      </c>
      <c r="C697" s="12">
        <f>YEAR(SalesDataTable[[#This Row],[Order Date]])</f>
        <v>2026</v>
      </c>
      <c r="D697" s="15" t="str">
        <f>"Q" &amp; ROUNDUP(MONTH(SalesDataTable[[#This Row],[Order Date]])/3,0)</f>
        <v>Q2</v>
      </c>
      <c r="E697" s="17">
        <f>MONTH(SalesDataTable[[#This Row],[Order Date]])</f>
        <v>4</v>
      </c>
      <c r="F697" s="15"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5">
      <c r="A698" s="2">
        <v>1304</v>
      </c>
      <c r="B698" s="3">
        <v>46141</v>
      </c>
      <c r="C698" s="12">
        <f>YEAR(SalesDataTable[[#This Row],[Order Date]])</f>
        <v>2026</v>
      </c>
      <c r="D698" s="15" t="str">
        <f>"Q" &amp; ROUNDUP(MONTH(SalesDataTable[[#This Row],[Order Date]])/3,0)</f>
        <v>Q2</v>
      </c>
      <c r="E698" s="17">
        <f>MONTH(SalesDataTable[[#This Row],[Order Date]])</f>
        <v>4</v>
      </c>
      <c r="F698" s="15"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5">
      <c r="A699" s="2">
        <v>3008</v>
      </c>
      <c r="B699" s="3">
        <v>46141</v>
      </c>
      <c r="C699" s="12">
        <f>YEAR(SalesDataTable[[#This Row],[Order Date]])</f>
        <v>2026</v>
      </c>
      <c r="D699" s="15" t="str">
        <f>"Q" &amp; ROUNDUP(MONTH(SalesDataTable[[#This Row],[Order Date]])/3,0)</f>
        <v>Q2</v>
      </c>
      <c r="E699" s="17">
        <f>MONTH(SalesDataTable[[#This Row],[Order Date]])</f>
        <v>4</v>
      </c>
      <c r="F699" s="15"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5">
      <c r="A700" s="2">
        <v>4140</v>
      </c>
      <c r="B700" s="3">
        <v>46141</v>
      </c>
      <c r="C700" s="12">
        <f>YEAR(SalesDataTable[[#This Row],[Order Date]])</f>
        <v>2026</v>
      </c>
      <c r="D700" s="15" t="str">
        <f>"Q" &amp; ROUNDUP(MONTH(SalesDataTable[[#This Row],[Order Date]])/3,0)</f>
        <v>Q2</v>
      </c>
      <c r="E700" s="17">
        <f>MONTH(SalesDataTable[[#This Row],[Order Date]])</f>
        <v>4</v>
      </c>
      <c r="F700" s="15"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5">
      <c r="A701" s="2">
        <v>4151</v>
      </c>
      <c r="B701" s="3">
        <v>46141</v>
      </c>
      <c r="C701" s="12">
        <f>YEAR(SalesDataTable[[#This Row],[Order Date]])</f>
        <v>2026</v>
      </c>
      <c r="D701" s="15" t="str">
        <f>"Q" &amp; ROUNDUP(MONTH(SalesDataTable[[#This Row],[Order Date]])/3,0)</f>
        <v>Q2</v>
      </c>
      <c r="E701" s="17">
        <f>MONTH(SalesDataTable[[#This Row],[Order Date]])</f>
        <v>4</v>
      </c>
      <c r="F701" s="15"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5">
      <c r="A702" s="2">
        <v>4650</v>
      </c>
      <c r="B702" s="3">
        <v>46141</v>
      </c>
      <c r="C702" s="12">
        <f>YEAR(SalesDataTable[[#This Row],[Order Date]])</f>
        <v>2026</v>
      </c>
      <c r="D702" s="15" t="str">
        <f>"Q" &amp; ROUNDUP(MONTH(SalesDataTable[[#This Row],[Order Date]])/3,0)</f>
        <v>Q2</v>
      </c>
      <c r="E702" s="17">
        <f>MONTH(SalesDataTable[[#This Row],[Order Date]])</f>
        <v>4</v>
      </c>
      <c r="F702" s="15"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5">
      <c r="A703" s="2">
        <v>4897</v>
      </c>
      <c r="B703" s="3">
        <v>46141</v>
      </c>
      <c r="C703" s="12">
        <f>YEAR(SalesDataTable[[#This Row],[Order Date]])</f>
        <v>2026</v>
      </c>
      <c r="D703" s="15" t="str">
        <f>"Q" &amp; ROUNDUP(MONTH(SalesDataTable[[#This Row],[Order Date]])/3,0)</f>
        <v>Q2</v>
      </c>
      <c r="E703" s="17">
        <f>MONTH(SalesDataTable[[#This Row],[Order Date]])</f>
        <v>4</v>
      </c>
      <c r="F703" s="15"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5">
      <c r="A704" s="2">
        <v>792</v>
      </c>
      <c r="B704" s="3">
        <v>46142</v>
      </c>
      <c r="C704" s="12">
        <f>YEAR(SalesDataTable[[#This Row],[Order Date]])</f>
        <v>2026</v>
      </c>
      <c r="D704" s="15" t="str">
        <f>"Q" &amp; ROUNDUP(MONTH(SalesDataTable[[#This Row],[Order Date]])/3,0)</f>
        <v>Q2</v>
      </c>
      <c r="E704" s="17">
        <f>MONTH(SalesDataTable[[#This Row],[Order Date]])</f>
        <v>4</v>
      </c>
      <c r="F704" s="15"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5">
      <c r="A705" s="2">
        <v>1796</v>
      </c>
      <c r="B705" s="3">
        <v>46142</v>
      </c>
      <c r="C705" s="12">
        <f>YEAR(SalesDataTable[[#This Row],[Order Date]])</f>
        <v>2026</v>
      </c>
      <c r="D705" s="15" t="str">
        <f>"Q" &amp; ROUNDUP(MONTH(SalesDataTable[[#This Row],[Order Date]])/3,0)</f>
        <v>Q2</v>
      </c>
      <c r="E705" s="17">
        <f>MONTH(SalesDataTable[[#This Row],[Order Date]])</f>
        <v>4</v>
      </c>
      <c r="F705" s="15"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5">
      <c r="A706" s="2">
        <v>3222</v>
      </c>
      <c r="B706" s="3">
        <v>46142</v>
      </c>
      <c r="C706" s="12">
        <f>YEAR(SalesDataTable[[#This Row],[Order Date]])</f>
        <v>2026</v>
      </c>
      <c r="D706" s="15" t="str">
        <f>"Q" &amp; ROUNDUP(MONTH(SalesDataTable[[#This Row],[Order Date]])/3,0)</f>
        <v>Q2</v>
      </c>
      <c r="E706" s="17">
        <f>MONTH(SalesDataTable[[#This Row],[Order Date]])</f>
        <v>4</v>
      </c>
      <c r="F706" s="15"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5">
      <c r="A707" s="2">
        <v>3237</v>
      </c>
      <c r="B707" s="3">
        <v>46142</v>
      </c>
      <c r="C707" s="12">
        <f>YEAR(SalesDataTable[[#This Row],[Order Date]])</f>
        <v>2026</v>
      </c>
      <c r="D707" s="15" t="str">
        <f>"Q" &amp; ROUNDUP(MONTH(SalesDataTable[[#This Row],[Order Date]])/3,0)</f>
        <v>Q2</v>
      </c>
      <c r="E707" s="17">
        <f>MONTH(SalesDataTable[[#This Row],[Order Date]])</f>
        <v>4</v>
      </c>
      <c r="F707" s="15"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5">
      <c r="A708" s="2">
        <v>3695</v>
      </c>
      <c r="B708" s="3">
        <v>46142</v>
      </c>
      <c r="C708" s="12">
        <f>YEAR(SalesDataTable[[#This Row],[Order Date]])</f>
        <v>2026</v>
      </c>
      <c r="D708" s="15" t="str">
        <f>"Q" &amp; ROUNDUP(MONTH(SalesDataTable[[#This Row],[Order Date]])/3,0)</f>
        <v>Q2</v>
      </c>
      <c r="E708" s="17">
        <f>MONTH(SalesDataTable[[#This Row],[Order Date]])</f>
        <v>4</v>
      </c>
      <c r="F708" s="15"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5">
      <c r="A709" s="2">
        <v>5148</v>
      </c>
      <c r="B709" s="3">
        <v>46142</v>
      </c>
      <c r="C709" s="12">
        <f>YEAR(SalesDataTable[[#This Row],[Order Date]])</f>
        <v>2026</v>
      </c>
      <c r="D709" s="15" t="str">
        <f>"Q" &amp; ROUNDUP(MONTH(SalesDataTable[[#This Row],[Order Date]])/3,0)</f>
        <v>Q2</v>
      </c>
      <c r="E709" s="17">
        <f>MONTH(SalesDataTable[[#This Row],[Order Date]])</f>
        <v>4</v>
      </c>
      <c r="F709" s="15"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5">
      <c r="A710" s="2">
        <v>534</v>
      </c>
      <c r="B710" s="3">
        <v>46143</v>
      </c>
      <c r="C710" s="12">
        <f>YEAR(SalesDataTable[[#This Row],[Order Date]])</f>
        <v>2026</v>
      </c>
      <c r="D710" s="15" t="str">
        <f>"Q" &amp; ROUNDUP(MONTH(SalesDataTable[[#This Row],[Order Date]])/3,0)</f>
        <v>Q2</v>
      </c>
      <c r="E710" s="17">
        <f>MONTH(SalesDataTable[[#This Row],[Order Date]])</f>
        <v>5</v>
      </c>
      <c r="F710" s="15"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5">
      <c r="A711" s="2">
        <v>551</v>
      </c>
      <c r="B711" s="3">
        <v>46143</v>
      </c>
      <c r="C711" s="12">
        <f>YEAR(SalesDataTable[[#This Row],[Order Date]])</f>
        <v>2026</v>
      </c>
      <c r="D711" s="15" t="str">
        <f>"Q" &amp; ROUNDUP(MONTH(SalesDataTable[[#This Row],[Order Date]])/3,0)</f>
        <v>Q2</v>
      </c>
      <c r="E711" s="17">
        <f>MONTH(SalesDataTable[[#This Row],[Order Date]])</f>
        <v>5</v>
      </c>
      <c r="F711" s="15"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5">
      <c r="A712" s="2">
        <v>2110</v>
      </c>
      <c r="B712" s="3">
        <v>46143</v>
      </c>
      <c r="C712" s="12">
        <f>YEAR(SalesDataTable[[#This Row],[Order Date]])</f>
        <v>2026</v>
      </c>
      <c r="D712" s="15" t="str">
        <f>"Q" &amp; ROUNDUP(MONTH(SalesDataTable[[#This Row],[Order Date]])/3,0)</f>
        <v>Q2</v>
      </c>
      <c r="E712" s="17">
        <f>MONTH(SalesDataTable[[#This Row],[Order Date]])</f>
        <v>5</v>
      </c>
      <c r="F712" s="15"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5">
      <c r="A713" s="2">
        <v>2217</v>
      </c>
      <c r="B713" s="3">
        <v>46143</v>
      </c>
      <c r="C713" s="12">
        <f>YEAR(SalesDataTable[[#This Row],[Order Date]])</f>
        <v>2026</v>
      </c>
      <c r="D713" s="15" t="str">
        <f>"Q" &amp; ROUNDUP(MONTH(SalesDataTable[[#This Row],[Order Date]])/3,0)</f>
        <v>Q2</v>
      </c>
      <c r="E713" s="17">
        <f>MONTH(SalesDataTable[[#This Row],[Order Date]])</f>
        <v>5</v>
      </c>
      <c r="F713" s="15"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5">
      <c r="A714" s="2">
        <v>2544</v>
      </c>
      <c r="B714" s="3">
        <v>46143</v>
      </c>
      <c r="C714" s="12">
        <f>YEAR(SalesDataTable[[#This Row],[Order Date]])</f>
        <v>2026</v>
      </c>
      <c r="D714" s="15" t="str">
        <f>"Q" &amp; ROUNDUP(MONTH(SalesDataTable[[#This Row],[Order Date]])/3,0)</f>
        <v>Q2</v>
      </c>
      <c r="E714" s="17">
        <f>MONTH(SalesDataTable[[#This Row],[Order Date]])</f>
        <v>5</v>
      </c>
      <c r="F714" s="15"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5">
      <c r="A715" s="2">
        <v>3678</v>
      </c>
      <c r="B715" s="3">
        <v>46143</v>
      </c>
      <c r="C715" s="12">
        <f>YEAR(SalesDataTable[[#This Row],[Order Date]])</f>
        <v>2026</v>
      </c>
      <c r="D715" s="15" t="str">
        <f>"Q" &amp; ROUNDUP(MONTH(SalesDataTable[[#This Row],[Order Date]])/3,0)</f>
        <v>Q2</v>
      </c>
      <c r="E715" s="17">
        <f>MONTH(SalesDataTable[[#This Row],[Order Date]])</f>
        <v>5</v>
      </c>
      <c r="F715" s="15"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5">
      <c r="A716" s="2">
        <v>3726</v>
      </c>
      <c r="B716" s="3">
        <v>46143</v>
      </c>
      <c r="C716" s="12">
        <f>YEAR(SalesDataTable[[#This Row],[Order Date]])</f>
        <v>2026</v>
      </c>
      <c r="D716" s="15" t="str">
        <f>"Q" &amp; ROUNDUP(MONTH(SalesDataTable[[#This Row],[Order Date]])/3,0)</f>
        <v>Q2</v>
      </c>
      <c r="E716" s="17">
        <f>MONTH(SalesDataTable[[#This Row],[Order Date]])</f>
        <v>5</v>
      </c>
      <c r="F716" s="15"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5">
      <c r="A717" s="2">
        <v>3897</v>
      </c>
      <c r="B717" s="3">
        <v>46143</v>
      </c>
      <c r="C717" s="12">
        <f>YEAR(SalesDataTable[[#This Row],[Order Date]])</f>
        <v>2026</v>
      </c>
      <c r="D717" s="15" t="str">
        <f>"Q" &amp; ROUNDUP(MONTH(SalesDataTable[[#This Row],[Order Date]])/3,0)</f>
        <v>Q2</v>
      </c>
      <c r="E717" s="17">
        <f>MONTH(SalesDataTable[[#This Row],[Order Date]])</f>
        <v>5</v>
      </c>
      <c r="F717" s="15"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5">
      <c r="A718" s="2">
        <v>1262</v>
      </c>
      <c r="B718" s="3">
        <v>46144</v>
      </c>
      <c r="C718" s="12">
        <f>YEAR(SalesDataTable[[#This Row],[Order Date]])</f>
        <v>2026</v>
      </c>
      <c r="D718" s="15" t="str">
        <f>"Q" &amp; ROUNDUP(MONTH(SalesDataTable[[#This Row],[Order Date]])/3,0)</f>
        <v>Q2</v>
      </c>
      <c r="E718" s="17">
        <f>MONTH(SalesDataTable[[#This Row],[Order Date]])</f>
        <v>5</v>
      </c>
      <c r="F718" s="15"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5">
      <c r="A719" s="2">
        <v>2657</v>
      </c>
      <c r="B719" s="3">
        <v>46144</v>
      </c>
      <c r="C719" s="12">
        <f>YEAR(SalesDataTable[[#This Row],[Order Date]])</f>
        <v>2026</v>
      </c>
      <c r="D719" s="15" t="str">
        <f>"Q" &amp; ROUNDUP(MONTH(SalesDataTable[[#This Row],[Order Date]])/3,0)</f>
        <v>Q2</v>
      </c>
      <c r="E719" s="17">
        <f>MONTH(SalesDataTable[[#This Row],[Order Date]])</f>
        <v>5</v>
      </c>
      <c r="F719" s="15"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5">
      <c r="A720" s="2">
        <v>3238</v>
      </c>
      <c r="B720" s="3">
        <v>46144</v>
      </c>
      <c r="C720" s="12">
        <f>YEAR(SalesDataTable[[#This Row],[Order Date]])</f>
        <v>2026</v>
      </c>
      <c r="D720" s="15" t="str">
        <f>"Q" &amp; ROUNDUP(MONTH(SalesDataTable[[#This Row],[Order Date]])/3,0)</f>
        <v>Q2</v>
      </c>
      <c r="E720" s="17">
        <f>MONTH(SalesDataTable[[#This Row],[Order Date]])</f>
        <v>5</v>
      </c>
      <c r="F720" s="15"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5">
      <c r="A721" s="2">
        <v>3607</v>
      </c>
      <c r="B721" s="3">
        <v>46144</v>
      </c>
      <c r="C721" s="12">
        <f>YEAR(SalesDataTable[[#This Row],[Order Date]])</f>
        <v>2026</v>
      </c>
      <c r="D721" s="15" t="str">
        <f>"Q" &amp; ROUNDUP(MONTH(SalesDataTable[[#This Row],[Order Date]])/3,0)</f>
        <v>Q2</v>
      </c>
      <c r="E721" s="17">
        <f>MONTH(SalesDataTable[[#This Row],[Order Date]])</f>
        <v>5</v>
      </c>
      <c r="F721" s="15"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5">
      <c r="A722" s="2">
        <v>5070</v>
      </c>
      <c r="B722" s="3">
        <v>46144</v>
      </c>
      <c r="C722" s="12">
        <f>YEAR(SalesDataTable[[#This Row],[Order Date]])</f>
        <v>2026</v>
      </c>
      <c r="D722" s="15" t="str">
        <f>"Q" &amp; ROUNDUP(MONTH(SalesDataTable[[#This Row],[Order Date]])/3,0)</f>
        <v>Q2</v>
      </c>
      <c r="E722" s="17">
        <f>MONTH(SalesDataTable[[#This Row],[Order Date]])</f>
        <v>5</v>
      </c>
      <c r="F722" s="15"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5">
      <c r="A723" s="2">
        <v>5171</v>
      </c>
      <c r="B723" s="3">
        <v>46144</v>
      </c>
      <c r="C723" s="12">
        <f>YEAR(SalesDataTable[[#This Row],[Order Date]])</f>
        <v>2026</v>
      </c>
      <c r="D723" s="15" t="str">
        <f>"Q" &amp; ROUNDUP(MONTH(SalesDataTable[[#This Row],[Order Date]])/3,0)</f>
        <v>Q2</v>
      </c>
      <c r="E723" s="17">
        <f>MONTH(SalesDataTable[[#This Row],[Order Date]])</f>
        <v>5</v>
      </c>
      <c r="F723" s="15"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5">
      <c r="A724" s="2">
        <v>617</v>
      </c>
      <c r="B724" s="3">
        <v>46145</v>
      </c>
      <c r="C724" s="12">
        <f>YEAR(SalesDataTable[[#This Row],[Order Date]])</f>
        <v>2026</v>
      </c>
      <c r="D724" s="15" t="str">
        <f>"Q" &amp; ROUNDUP(MONTH(SalesDataTable[[#This Row],[Order Date]])/3,0)</f>
        <v>Q2</v>
      </c>
      <c r="E724" s="17">
        <f>MONTH(SalesDataTable[[#This Row],[Order Date]])</f>
        <v>5</v>
      </c>
      <c r="F724" s="15"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5">
      <c r="A725" s="2">
        <v>849</v>
      </c>
      <c r="B725" s="3">
        <v>46145</v>
      </c>
      <c r="C725" s="12">
        <f>YEAR(SalesDataTable[[#This Row],[Order Date]])</f>
        <v>2026</v>
      </c>
      <c r="D725" s="15" t="str">
        <f>"Q" &amp; ROUNDUP(MONTH(SalesDataTable[[#This Row],[Order Date]])/3,0)</f>
        <v>Q2</v>
      </c>
      <c r="E725" s="17">
        <f>MONTH(SalesDataTable[[#This Row],[Order Date]])</f>
        <v>5</v>
      </c>
      <c r="F725" s="15"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5">
      <c r="A726" s="2">
        <v>956</v>
      </c>
      <c r="B726" s="3">
        <v>46145</v>
      </c>
      <c r="C726" s="12">
        <f>YEAR(SalesDataTable[[#This Row],[Order Date]])</f>
        <v>2026</v>
      </c>
      <c r="D726" s="15" t="str">
        <f>"Q" &amp; ROUNDUP(MONTH(SalesDataTable[[#This Row],[Order Date]])/3,0)</f>
        <v>Q2</v>
      </c>
      <c r="E726" s="17">
        <f>MONTH(SalesDataTable[[#This Row],[Order Date]])</f>
        <v>5</v>
      </c>
      <c r="F726" s="15"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5">
      <c r="A727" s="2">
        <v>1896</v>
      </c>
      <c r="B727" s="3">
        <v>46145</v>
      </c>
      <c r="C727" s="12">
        <f>YEAR(SalesDataTable[[#This Row],[Order Date]])</f>
        <v>2026</v>
      </c>
      <c r="D727" s="15" t="str">
        <f>"Q" &amp; ROUNDUP(MONTH(SalesDataTable[[#This Row],[Order Date]])/3,0)</f>
        <v>Q2</v>
      </c>
      <c r="E727" s="17">
        <f>MONTH(SalesDataTable[[#This Row],[Order Date]])</f>
        <v>5</v>
      </c>
      <c r="F727" s="15"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5">
      <c r="A728" s="2">
        <v>2317</v>
      </c>
      <c r="B728" s="3">
        <v>46145</v>
      </c>
      <c r="C728" s="12">
        <f>YEAR(SalesDataTable[[#This Row],[Order Date]])</f>
        <v>2026</v>
      </c>
      <c r="D728" s="15" t="str">
        <f>"Q" &amp; ROUNDUP(MONTH(SalesDataTable[[#This Row],[Order Date]])/3,0)</f>
        <v>Q2</v>
      </c>
      <c r="E728" s="17">
        <f>MONTH(SalesDataTable[[#This Row],[Order Date]])</f>
        <v>5</v>
      </c>
      <c r="F728" s="15"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5">
      <c r="A729" s="2">
        <v>2542</v>
      </c>
      <c r="B729" s="3">
        <v>46145</v>
      </c>
      <c r="C729" s="12">
        <f>YEAR(SalesDataTable[[#This Row],[Order Date]])</f>
        <v>2026</v>
      </c>
      <c r="D729" s="15" t="str">
        <f>"Q" &amp; ROUNDUP(MONTH(SalesDataTable[[#This Row],[Order Date]])/3,0)</f>
        <v>Q2</v>
      </c>
      <c r="E729" s="17">
        <f>MONTH(SalesDataTable[[#This Row],[Order Date]])</f>
        <v>5</v>
      </c>
      <c r="F729" s="15"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5">
      <c r="A730" s="2">
        <v>4535</v>
      </c>
      <c r="B730" s="3">
        <v>46145</v>
      </c>
      <c r="C730" s="12">
        <f>YEAR(SalesDataTable[[#This Row],[Order Date]])</f>
        <v>2026</v>
      </c>
      <c r="D730" s="15" t="str">
        <f>"Q" &amp; ROUNDUP(MONTH(SalesDataTable[[#This Row],[Order Date]])/3,0)</f>
        <v>Q2</v>
      </c>
      <c r="E730" s="17">
        <f>MONTH(SalesDataTable[[#This Row],[Order Date]])</f>
        <v>5</v>
      </c>
      <c r="F730" s="15"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5">
      <c r="A731" s="2">
        <v>4988</v>
      </c>
      <c r="B731" s="3">
        <v>46145</v>
      </c>
      <c r="C731" s="12">
        <f>YEAR(SalesDataTable[[#This Row],[Order Date]])</f>
        <v>2026</v>
      </c>
      <c r="D731" s="15" t="str">
        <f>"Q" &amp; ROUNDUP(MONTH(SalesDataTable[[#This Row],[Order Date]])/3,0)</f>
        <v>Q2</v>
      </c>
      <c r="E731" s="17">
        <f>MONTH(SalesDataTable[[#This Row],[Order Date]])</f>
        <v>5</v>
      </c>
      <c r="F731" s="15"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5">
      <c r="A732" s="2">
        <v>253</v>
      </c>
      <c r="B732" s="3">
        <v>46146</v>
      </c>
      <c r="C732" s="12">
        <f>YEAR(SalesDataTable[[#This Row],[Order Date]])</f>
        <v>2026</v>
      </c>
      <c r="D732" s="15" t="str">
        <f>"Q" &amp; ROUNDUP(MONTH(SalesDataTable[[#This Row],[Order Date]])/3,0)</f>
        <v>Q2</v>
      </c>
      <c r="E732" s="17">
        <f>MONTH(SalesDataTable[[#This Row],[Order Date]])</f>
        <v>5</v>
      </c>
      <c r="F732" s="15"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5">
      <c r="A733" s="2">
        <v>1743</v>
      </c>
      <c r="B733" s="3">
        <v>46146</v>
      </c>
      <c r="C733" s="12">
        <f>YEAR(SalesDataTable[[#This Row],[Order Date]])</f>
        <v>2026</v>
      </c>
      <c r="D733" s="15" t="str">
        <f>"Q" &amp; ROUNDUP(MONTH(SalesDataTable[[#This Row],[Order Date]])/3,0)</f>
        <v>Q2</v>
      </c>
      <c r="E733" s="17">
        <f>MONTH(SalesDataTable[[#This Row],[Order Date]])</f>
        <v>5</v>
      </c>
      <c r="F733" s="15"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5">
      <c r="A734" s="2">
        <v>1801</v>
      </c>
      <c r="B734" s="3">
        <v>46146</v>
      </c>
      <c r="C734" s="12">
        <f>YEAR(SalesDataTable[[#This Row],[Order Date]])</f>
        <v>2026</v>
      </c>
      <c r="D734" s="15" t="str">
        <f>"Q" &amp; ROUNDUP(MONTH(SalesDataTable[[#This Row],[Order Date]])/3,0)</f>
        <v>Q2</v>
      </c>
      <c r="E734" s="17">
        <f>MONTH(SalesDataTable[[#This Row],[Order Date]])</f>
        <v>5</v>
      </c>
      <c r="F734" s="15"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5">
      <c r="A735" s="2">
        <v>2511</v>
      </c>
      <c r="B735" s="3">
        <v>46146</v>
      </c>
      <c r="C735" s="12">
        <f>YEAR(SalesDataTable[[#This Row],[Order Date]])</f>
        <v>2026</v>
      </c>
      <c r="D735" s="15" t="str">
        <f>"Q" &amp; ROUNDUP(MONTH(SalesDataTable[[#This Row],[Order Date]])/3,0)</f>
        <v>Q2</v>
      </c>
      <c r="E735" s="17">
        <f>MONTH(SalesDataTable[[#This Row],[Order Date]])</f>
        <v>5</v>
      </c>
      <c r="F735" s="15"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5">
      <c r="A736" s="2">
        <v>3186</v>
      </c>
      <c r="B736" s="3">
        <v>46146</v>
      </c>
      <c r="C736" s="12">
        <f>YEAR(SalesDataTable[[#This Row],[Order Date]])</f>
        <v>2026</v>
      </c>
      <c r="D736" s="15" t="str">
        <f>"Q" &amp; ROUNDUP(MONTH(SalesDataTable[[#This Row],[Order Date]])/3,0)</f>
        <v>Q2</v>
      </c>
      <c r="E736" s="17">
        <f>MONTH(SalesDataTable[[#This Row],[Order Date]])</f>
        <v>5</v>
      </c>
      <c r="F736" s="15"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5">
      <c r="A737" s="2">
        <v>3378</v>
      </c>
      <c r="B737" s="3">
        <v>46146</v>
      </c>
      <c r="C737" s="12">
        <f>YEAR(SalesDataTable[[#This Row],[Order Date]])</f>
        <v>2026</v>
      </c>
      <c r="D737" s="15" t="str">
        <f>"Q" &amp; ROUNDUP(MONTH(SalesDataTable[[#This Row],[Order Date]])/3,0)</f>
        <v>Q2</v>
      </c>
      <c r="E737" s="17">
        <f>MONTH(SalesDataTable[[#This Row],[Order Date]])</f>
        <v>5</v>
      </c>
      <c r="F737" s="15"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5">
      <c r="A738" s="2">
        <v>4255</v>
      </c>
      <c r="B738" s="3">
        <v>46146</v>
      </c>
      <c r="C738" s="12">
        <f>YEAR(SalesDataTable[[#This Row],[Order Date]])</f>
        <v>2026</v>
      </c>
      <c r="D738" s="15" t="str">
        <f>"Q" &amp; ROUNDUP(MONTH(SalesDataTable[[#This Row],[Order Date]])/3,0)</f>
        <v>Q2</v>
      </c>
      <c r="E738" s="17">
        <f>MONTH(SalesDataTable[[#This Row],[Order Date]])</f>
        <v>5</v>
      </c>
      <c r="F738" s="15"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5">
      <c r="A739" s="2">
        <v>4587</v>
      </c>
      <c r="B739" s="3">
        <v>46146</v>
      </c>
      <c r="C739" s="12">
        <f>YEAR(SalesDataTable[[#This Row],[Order Date]])</f>
        <v>2026</v>
      </c>
      <c r="D739" s="15" t="str">
        <f>"Q" &amp; ROUNDUP(MONTH(SalesDataTable[[#This Row],[Order Date]])/3,0)</f>
        <v>Q2</v>
      </c>
      <c r="E739" s="17">
        <f>MONTH(SalesDataTable[[#This Row],[Order Date]])</f>
        <v>5</v>
      </c>
      <c r="F739" s="15"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5">
      <c r="A740" s="2">
        <v>830</v>
      </c>
      <c r="B740" s="3">
        <v>46147</v>
      </c>
      <c r="C740" s="12">
        <f>YEAR(SalesDataTable[[#This Row],[Order Date]])</f>
        <v>2026</v>
      </c>
      <c r="D740" s="15" t="str">
        <f>"Q" &amp; ROUNDUP(MONTH(SalesDataTable[[#This Row],[Order Date]])/3,0)</f>
        <v>Q2</v>
      </c>
      <c r="E740" s="17">
        <f>MONTH(SalesDataTable[[#This Row],[Order Date]])</f>
        <v>5</v>
      </c>
      <c r="F740" s="15"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5">
      <c r="A741" s="2">
        <v>4320</v>
      </c>
      <c r="B741" s="3">
        <v>46147</v>
      </c>
      <c r="C741" s="12">
        <f>YEAR(SalesDataTable[[#This Row],[Order Date]])</f>
        <v>2026</v>
      </c>
      <c r="D741" s="15" t="str">
        <f>"Q" &amp; ROUNDUP(MONTH(SalesDataTable[[#This Row],[Order Date]])/3,0)</f>
        <v>Q2</v>
      </c>
      <c r="E741" s="17">
        <f>MONTH(SalesDataTable[[#This Row],[Order Date]])</f>
        <v>5</v>
      </c>
      <c r="F741" s="15"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5">
      <c r="A742" s="2">
        <v>4386</v>
      </c>
      <c r="B742" s="3">
        <v>46147</v>
      </c>
      <c r="C742" s="12">
        <f>YEAR(SalesDataTable[[#This Row],[Order Date]])</f>
        <v>2026</v>
      </c>
      <c r="D742" s="15" t="str">
        <f>"Q" &amp; ROUNDUP(MONTH(SalesDataTable[[#This Row],[Order Date]])/3,0)</f>
        <v>Q2</v>
      </c>
      <c r="E742" s="17">
        <f>MONTH(SalesDataTable[[#This Row],[Order Date]])</f>
        <v>5</v>
      </c>
      <c r="F742" s="15"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5">
      <c r="A743" s="2">
        <v>4602</v>
      </c>
      <c r="B743" s="3">
        <v>46147</v>
      </c>
      <c r="C743" s="12">
        <f>YEAR(SalesDataTable[[#This Row],[Order Date]])</f>
        <v>2026</v>
      </c>
      <c r="D743" s="15" t="str">
        <f>"Q" &amp; ROUNDUP(MONTH(SalesDataTable[[#This Row],[Order Date]])/3,0)</f>
        <v>Q2</v>
      </c>
      <c r="E743" s="17">
        <f>MONTH(SalesDataTable[[#This Row],[Order Date]])</f>
        <v>5</v>
      </c>
      <c r="F743" s="15"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5">
      <c r="A744" s="2">
        <v>5190</v>
      </c>
      <c r="B744" s="3">
        <v>46147</v>
      </c>
      <c r="C744" s="12">
        <f>YEAR(SalesDataTable[[#This Row],[Order Date]])</f>
        <v>2026</v>
      </c>
      <c r="D744" s="15" t="str">
        <f>"Q" &amp; ROUNDUP(MONTH(SalesDataTable[[#This Row],[Order Date]])/3,0)</f>
        <v>Q2</v>
      </c>
      <c r="E744" s="17">
        <f>MONTH(SalesDataTable[[#This Row],[Order Date]])</f>
        <v>5</v>
      </c>
      <c r="F744" s="15"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5">
      <c r="A745" s="2">
        <v>393</v>
      </c>
      <c r="B745" s="3">
        <v>46148</v>
      </c>
      <c r="C745" s="12">
        <f>YEAR(SalesDataTable[[#This Row],[Order Date]])</f>
        <v>2026</v>
      </c>
      <c r="D745" s="15" t="str">
        <f>"Q" &amp; ROUNDUP(MONTH(SalesDataTable[[#This Row],[Order Date]])/3,0)</f>
        <v>Q2</v>
      </c>
      <c r="E745" s="17">
        <f>MONTH(SalesDataTable[[#This Row],[Order Date]])</f>
        <v>5</v>
      </c>
      <c r="F745" s="15"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5">
      <c r="A746" s="2">
        <v>812</v>
      </c>
      <c r="B746" s="3">
        <v>46148</v>
      </c>
      <c r="C746" s="12">
        <f>YEAR(SalesDataTable[[#This Row],[Order Date]])</f>
        <v>2026</v>
      </c>
      <c r="D746" s="15" t="str">
        <f>"Q" &amp; ROUNDUP(MONTH(SalesDataTable[[#This Row],[Order Date]])/3,0)</f>
        <v>Q2</v>
      </c>
      <c r="E746" s="17">
        <f>MONTH(SalesDataTable[[#This Row],[Order Date]])</f>
        <v>5</v>
      </c>
      <c r="F746" s="15"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5">
      <c r="A747" s="2">
        <v>1297</v>
      </c>
      <c r="B747" s="3">
        <v>46148</v>
      </c>
      <c r="C747" s="12">
        <f>YEAR(SalesDataTable[[#This Row],[Order Date]])</f>
        <v>2026</v>
      </c>
      <c r="D747" s="15" t="str">
        <f>"Q" &amp; ROUNDUP(MONTH(SalesDataTable[[#This Row],[Order Date]])/3,0)</f>
        <v>Q2</v>
      </c>
      <c r="E747" s="17">
        <f>MONTH(SalesDataTable[[#This Row],[Order Date]])</f>
        <v>5</v>
      </c>
      <c r="F747" s="15"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5">
      <c r="A748" s="2">
        <v>1574</v>
      </c>
      <c r="B748" s="3">
        <v>46148</v>
      </c>
      <c r="C748" s="12">
        <f>YEAR(SalesDataTable[[#This Row],[Order Date]])</f>
        <v>2026</v>
      </c>
      <c r="D748" s="15" t="str">
        <f>"Q" &amp; ROUNDUP(MONTH(SalesDataTable[[#This Row],[Order Date]])/3,0)</f>
        <v>Q2</v>
      </c>
      <c r="E748" s="17">
        <f>MONTH(SalesDataTable[[#This Row],[Order Date]])</f>
        <v>5</v>
      </c>
      <c r="F748" s="15"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5">
      <c r="A749" s="2">
        <v>3060</v>
      </c>
      <c r="B749" s="3">
        <v>46148</v>
      </c>
      <c r="C749" s="12">
        <f>YEAR(SalesDataTable[[#This Row],[Order Date]])</f>
        <v>2026</v>
      </c>
      <c r="D749" s="15" t="str">
        <f>"Q" &amp; ROUNDUP(MONTH(SalesDataTable[[#This Row],[Order Date]])/3,0)</f>
        <v>Q2</v>
      </c>
      <c r="E749" s="17">
        <f>MONTH(SalesDataTable[[#This Row],[Order Date]])</f>
        <v>5</v>
      </c>
      <c r="F749" s="15"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5">
      <c r="A750" s="2">
        <v>3490</v>
      </c>
      <c r="B750" s="3">
        <v>46148</v>
      </c>
      <c r="C750" s="12">
        <f>YEAR(SalesDataTable[[#This Row],[Order Date]])</f>
        <v>2026</v>
      </c>
      <c r="D750" s="15" t="str">
        <f>"Q" &amp; ROUNDUP(MONTH(SalesDataTable[[#This Row],[Order Date]])/3,0)</f>
        <v>Q2</v>
      </c>
      <c r="E750" s="17">
        <f>MONTH(SalesDataTable[[#This Row],[Order Date]])</f>
        <v>5</v>
      </c>
      <c r="F750" s="15"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5">
      <c r="A751" s="2">
        <v>3654</v>
      </c>
      <c r="B751" s="3">
        <v>46148</v>
      </c>
      <c r="C751" s="12">
        <f>YEAR(SalesDataTable[[#This Row],[Order Date]])</f>
        <v>2026</v>
      </c>
      <c r="D751" s="15" t="str">
        <f>"Q" &amp; ROUNDUP(MONTH(SalesDataTable[[#This Row],[Order Date]])/3,0)</f>
        <v>Q2</v>
      </c>
      <c r="E751" s="17">
        <f>MONTH(SalesDataTable[[#This Row],[Order Date]])</f>
        <v>5</v>
      </c>
      <c r="F751" s="15"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5">
      <c r="A752" s="2">
        <v>4209</v>
      </c>
      <c r="B752" s="3">
        <v>46148</v>
      </c>
      <c r="C752" s="12">
        <f>YEAR(SalesDataTable[[#This Row],[Order Date]])</f>
        <v>2026</v>
      </c>
      <c r="D752" s="15" t="str">
        <f>"Q" &amp; ROUNDUP(MONTH(SalesDataTable[[#This Row],[Order Date]])/3,0)</f>
        <v>Q2</v>
      </c>
      <c r="E752" s="17">
        <f>MONTH(SalesDataTable[[#This Row],[Order Date]])</f>
        <v>5</v>
      </c>
      <c r="F752" s="15"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5">
      <c r="A753" s="2">
        <v>4227</v>
      </c>
      <c r="B753" s="3">
        <v>46148</v>
      </c>
      <c r="C753" s="12">
        <f>YEAR(SalesDataTable[[#This Row],[Order Date]])</f>
        <v>2026</v>
      </c>
      <c r="D753" s="15" t="str">
        <f>"Q" &amp; ROUNDUP(MONTH(SalesDataTable[[#This Row],[Order Date]])/3,0)</f>
        <v>Q2</v>
      </c>
      <c r="E753" s="17">
        <f>MONTH(SalesDataTable[[#This Row],[Order Date]])</f>
        <v>5</v>
      </c>
      <c r="F753" s="15"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5">
      <c r="A754" s="2">
        <v>4247</v>
      </c>
      <c r="B754" s="3">
        <v>46148</v>
      </c>
      <c r="C754" s="12">
        <f>YEAR(SalesDataTable[[#This Row],[Order Date]])</f>
        <v>2026</v>
      </c>
      <c r="D754" s="15" t="str">
        <f>"Q" &amp; ROUNDUP(MONTH(SalesDataTable[[#This Row],[Order Date]])/3,0)</f>
        <v>Q2</v>
      </c>
      <c r="E754" s="17">
        <f>MONTH(SalesDataTable[[#This Row],[Order Date]])</f>
        <v>5</v>
      </c>
      <c r="F754" s="15"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5">
      <c r="A755" s="2">
        <v>5196</v>
      </c>
      <c r="B755" s="3">
        <v>46148</v>
      </c>
      <c r="C755" s="12">
        <f>YEAR(SalesDataTable[[#This Row],[Order Date]])</f>
        <v>2026</v>
      </c>
      <c r="D755" s="15" t="str">
        <f>"Q" &amp; ROUNDUP(MONTH(SalesDataTable[[#This Row],[Order Date]])/3,0)</f>
        <v>Q2</v>
      </c>
      <c r="E755" s="17">
        <f>MONTH(SalesDataTable[[#This Row],[Order Date]])</f>
        <v>5</v>
      </c>
      <c r="F755" s="15"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5">
      <c r="A756" s="2">
        <v>400</v>
      </c>
      <c r="B756" s="3">
        <v>46149</v>
      </c>
      <c r="C756" s="12">
        <f>YEAR(SalesDataTable[[#This Row],[Order Date]])</f>
        <v>2026</v>
      </c>
      <c r="D756" s="15" t="str">
        <f>"Q" &amp; ROUNDUP(MONTH(SalesDataTable[[#This Row],[Order Date]])/3,0)</f>
        <v>Q2</v>
      </c>
      <c r="E756" s="17">
        <f>MONTH(SalesDataTable[[#This Row],[Order Date]])</f>
        <v>5</v>
      </c>
      <c r="F756" s="15"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5">
      <c r="A757" s="2">
        <v>829</v>
      </c>
      <c r="B757" s="3">
        <v>46149</v>
      </c>
      <c r="C757" s="12">
        <f>YEAR(SalesDataTable[[#This Row],[Order Date]])</f>
        <v>2026</v>
      </c>
      <c r="D757" s="15" t="str">
        <f>"Q" &amp; ROUNDUP(MONTH(SalesDataTable[[#This Row],[Order Date]])/3,0)</f>
        <v>Q2</v>
      </c>
      <c r="E757" s="17">
        <f>MONTH(SalesDataTable[[#This Row],[Order Date]])</f>
        <v>5</v>
      </c>
      <c r="F757" s="15"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5">
      <c r="A758" s="2">
        <v>1236</v>
      </c>
      <c r="B758" s="3">
        <v>46149</v>
      </c>
      <c r="C758" s="12">
        <f>YEAR(SalesDataTable[[#This Row],[Order Date]])</f>
        <v>2026</v>
      </c>
      <c r="D758" s="15" t="str">
        <f>"Q" &amp; ROUNDUP(MONTH(SalesDataTable[[#This Row],[Order Date]])/3,0)</f>
        <v>Q2</v>
      </c>
      <c r="E758" s="17">
        <f>MONTH(SalesDataTable[[#This Row],[Order Date]])</f>
        <v>5</v>
      </c>
      <c r="F758" s="15"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5">
      <c r="A759" s="2">
        <v>1364</v>
      </c>
      <c r="B759" s="3">
        <v>46149</v>
      </c>
      <c r="C759" s="12">
        <f>YEAR(SalesDataTable[[#This Row],[Order Date]])</f>
        <v>2026</v>
      </c>
      <c r="D759" s="15" t="str">
        <f>"Q" &amp; ROUNDUP(MONTH(SalesDataTable[[#This Row],[Order Date]])/3,0)</f>
        <v>Q2</v>
      </c>
      <c r="E759" s="17">
        <f>MONTH(SalesDataTable[[#This Row],[Order Date]])</f>
        <v>5</v>
      </c>
      <c r="F759" s="15"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5">
      <c r="A760" s="2">
        <v>2105</v>
      </c>
      <c r="B760" s="3">
        <v>46149</v>
      </c>
      <c r="C760" s="12">
        <f>YEAR(SalesDataTable[[#This Row],[Order Date]])</f>
        <v>2026</v>
      </c>
      <c r="D760" s="15" t="str">
        <f>"Q" &amp; ROUNDUP(MONTH(SalesDataTable[[#This Row],[Order Date]])/3,0)</f>
        <v>Q2</v>
      </c>
      <c r="E760" s="17">
        <f>MONTH(SalesDataTable[[#This Row],[Order Date]])</f>
        <v>5</v>
      </c>
      <c r="F760" s="15"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5">
      <c r="A761" s="2">
        <v>4706</v>
      </c>
      <c r="B761" s="3">
        <v>46149</v>
      </c>
      <c r="C761" s="12">
        <f>YEAR(SalesDataTable[[#This Row],[Order Date]])</f>
        <v>2026</v>
      </c>
      <c r="D761" s="15" t="str">
        <f>"Q" &amp; ROUNDUP(MONTH(SalesDataTable[[#This Row],[Order Date]])/3,0)</f>
        <v>Q2</v>
      </c>
      <c r="E761" s="17">
        <f>MONTH(SalesDataTable[[#This Row],[Order Date]])</f>
        <v>5</v>
      </c>
      <c r="F761" s="15"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5">
      <c r="A762" s="2">
        <v>68</v>
      </c>
      <c r="B762" s="3">
        <v>46150</v>
      </c>
      <c r="C762" s="12">
        <f>YEAR(SalesDataTable[[#This Row],[Order Date]])</f>
        <v>2026</v>
      </c>
      <c r="D762" s="15" t="str">
        <f>"Q" &amp; ROUNDUP(MONTH(SalesDataTable[[#This Row],[Order Date]])/3,0)</f>
        <v>Q2</v>
      </c>
      <c r="E762" s="17">
        <f>MONTH(SalesDataTable[[#This Row],[Order Date]])</f>
        <v>5</v>
      </c>
      <c r="F762" s="15"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5">
      <c r="A763" s="2">
        <v>1352</v>
      </c>
      <c r="B763" s="3">
        <v>46150</v>
      </c>
      <c r="C763" s="12">
        <f>YEAR(SalesDataTable[[#This Row],[Order Date]])</f>
        <v>2026</v>
      </c>
      <c r="D763" s="15" t="str">
        <f>"Q" &amp; ROUNDUP(MONTH(SalesDataTable[[#This Row],[Order Date]])/3,0)</f>
        <v>Q2</v>
      </c>
      <c r="E763" s="17">
        <f>MONTH(SalesDataTable[[#This Row],[Order Date]])</f>
        <v>5</v>
      </c>
      <c r="F763" s="15"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5">
      <c r="A764" s="2">
        <v>2526</v>
      </c>
      <c r="B764" s="3">
        <v>46150</v>
      </c>
      <c r="C764" s="12">
        <f>YEAR(SalesDataTable[[#This Row],[Order Date]])</f>
        <v>2026</v>
      </c>
      <c r="D764" s="15" t="str">
        <f>"Q" &amp; ROUNDUP(MONTH(SalesDataTable[[#This Row],[Order Date]])/3,0)</f>
        <v>Q2</v>
      </c>
      <c r="E764" s="17">
        <f>MONTH(SalesDataTable[[#This Row],[Order Date]])</f>
        <v>5</v>
      </c>
      <c r="F764" s="15"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5">
      <c r="A765" s="2">
        <v>3298</v>
      </c>
      <c r="B765" s="3">
        <v>46150</v>
      </c>
      <c r="C765" s="12">
        <f>YEAR(SalesDataTable[[#This Row],[Order Date]])</f>
        <v>2026</v>
      </c>
      <c r="D765" s="15" t="str">
        <f>"Q" &amp; ROUNDUP(MONTH(SalesDataTable[[#This Row],[Order Date]])/3,0)</f>
        <v>Q2</v>
      </c>
      <c r="E765" s="17">
        <f>MONTH(SalesDataTable[[#This Row],[Order Date]])</f>
        <v>5</v>
      </c>
      <c r="F765" s="15"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5">
      <c r="A766" s="2">
        <v>3510</v>
      </c>
      <c r="B766" s="3">
        <v>46150</v>
      </c>
      <c r="C766" s="12">
        <f>YEAR(SalesDataTable[[#This Row],[Order Date]])</f>
        <v>2026</v>
      </c>
      <c r="D766" s="15" t="str">
        <f>"Q" &amp; ROUNDUP(MONTH(SalesDataTable[[#This Row],[Order Date]])/3,0)</f>
        <v>Q2</v>
      </c>
      <c r="E766" s="17">
        <f>MONTH(SalesDataTable[[#This Row],[Order Date]])</f>
        <v>5</v>
      </c>
      <c r="F766" s="15"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5">
      <c r="A767" s="2">
        <v>3638</v>
      </c>
      <c r="B767" s="3">
        <v>46150</v>
      </c>
      <c r="C767" s="12">
        <f>YEAR(SalesDataTable[[#This Row],[Order Date]])</f>
        <v>2026</v>
      </c>
      <c r="D767" s="15" t="str">
        <f>"Q" &amp; ROUNDUP(MONTH(SalesDataTable[[#This Row],[Order Date]])/3,0)</f>
        <v>Q2</v>
      </c>
      <c r="E767" s="17">
        <f>MONTH(SalesDataTable[[#This Row],[Order Date]])</f>
        <v>5</v>
      </c>
      <c r="F767" s="15"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5">
      <c r="A768" s="2">
        <v>3754</v>
      </c>
      <c r="B768" s="3">
        <v>46150</v>
      </c>
      <c r="C768" s="12">
        <f>YEAR(SalesDataTable[[#This Row],[Order Date]])</f>
        <v>2026</v>
      </c>
      <c r="D768" s="15" t="str">
        <f>"Q" &amp; ROUNDUP(MONTH(SalesDataTable[[#This Row],[Order Date]])/3,0)</f>
        <v>Q2</v>
      </c>
      <c r="E768" s="17">
        <f>MONTH(SalesDataTable[[#This Row],[Order Date]])</f>
        <v>5</v>
      </c>
      <c r="F768" s="15"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5">
      <c r="A769" s="2">
        <v>4029</v>
      </c>
      <c r="B769" s="3">
        <v>46150</v>
      </c>
      <c r="C769" s="12">
        <f>YEAR(SalesDataTable[[#This Row],[Order Date]])</f>
        <v>2026</v>
      </c>
      <c r="D769" s="15" t="str">
        <f>"Q" &amp; ROUNDUP(MONTH(SalesDataTable[[#This Row],[Order Date]])/3,0)</f>
        <v>Q2</v>
      </c>
      <c r="E769" s="17">
        <f>MONTH(SalesDataTable[[#This Row],[Order Date]])</f>
        <v>5</v>
      </c>
      <c r="F769" s="15"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5">
      <c r="A770" s="2">
        <v>4651</v>
      </c>
      <c r="B770" s="3">
        <v>46150</v>
      </c>
      <c r="C770" s="12">
        <f>YEAR(SalesDataTable[[#This Row],[Order Date]])</f>
        <v>2026</v>
      </c>
      <c r="D770" s="15" t="str">
        <f>"Q" &amp; ROUNDUP(MONTH(SalesDataTable[[#This Row],[Order Date]])/3,0)</f>
        <v>Q2</v>
      </c>
      <c r="E770" s="17">
        <f>MONTH(SalesDataTable[[#This Row],[Order Date]])</f>
        <v>5</v>
      </c>
      <c r="F770" s="15"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5">
      <c r="A771" s="2">
        <v>4886</v>
      </c>
      <c r="B771" s="3">
        <v>46150</v>
      </c>
      <c r="C771" s="12">
        <f>YEAR(SalesDataTable[[#This Row],[Order Date]])</f>
        <v>2026</v>
      </c>
      <c r="D771" s="15" t="str">
        <f>"Q" &amp; ROUNDUP(MONTH(SalesDataTable[[#This Row],[Order Date]])/3,0)</f>
        <v>Q2</v>
      </c>
      <c r="E771" s="17">
        <f>MONTH(SalesDataTable[[#This Row],[Order Date]])</f>
        <v>5</v>
      </c>
      <c r="F771" s="15"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5">
      <c r="A772" s="2">
        <v>162</v>
      </c>
      <c r="B772" s="3">
        <v>46151</v>
      </c>
      <c r="C772" s="12">
        <f>YEAR(SalesDataTable[[#This Row],[Order Date]])</f>
        <v>2026</v>
      </c>
      <c r="D772" s="15" t="str">
        <f>"Q" &amp; ROUNDUP(MONTH(SalesDataTable[[#This Row],[Order Date]])/3,0)</f>
        <v>Q2</v>
      </c>
      <c r="E772" s="17">
        <f>MONTH(SalesDataTable[[#This Row],[Order Date]])</f>
        <v>5</v>
      </c>
      <c r="F772" s="15"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5">
      <c r="A773" s="2">
        <v>184</v>
      </c>
      <c r="B773" s="3">
        <v>46151</v>
      </c>
      <c r="C773" s="12">
        <f>YEAR(SalesDataTable[[#This Row],[Order Date]])</f>
        <v>2026</v>
      </c>
      <c r="D773" s="15" t="str">
        <f>"Q" &amp; ROUNDUP(MONTH(SalesDataTable[[#This Row],[Order Date]])/3,0)</f>
        <v>Q2</v>
      </c>
      <c r="E773" s="17">
        <f>MONTH(SalesDataTable[[#This Row],[Order Date]])</f>
        <v>5</v>
      </c>
      <c r="F773" s="15"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5">
      <c r="A774" s="2">
        <v>328</v>
      </c>
      <c r="B774" s="3">
        <v>46151</v>
      </c>
      <c r="C774" s="12">
        <f>YEAR(SalesDataTable[[#This Row],[Order Date]])</f>
        <v>2026</v>
      </c>
      <c r="D774" s="15" t="str">
        <f>"Q" &amp; ROUNDUP(MONTH(SalesDataTable[[#This Row],[Order Date]])/3,0)</f>
        <v>Q2</v>
      </c>
      <c r="E774" s="17">
        <f>MONTH(SalesDataTable[[#This Row],[Order Date]])</f>
        <v>5</v>
      </c>
      <c r="F774" s="15"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5">
      <c r="A775" s="2">
        <v>908</v>
      </c>
      <c r="B775" s="3">
        <v>46151</v>
      </c>
      <c r="C775" s="12">
        <f>YEAR(SalesDataTable[[#This Row],[Order Date]])</f>
        <v>2026</v>
      </c>
      <c r="D775" s="15" t="str">
        <f>"Q" &amp; ROUNDUP(MONTH(SalesDataTable[[#This Row],[Order Date]])/3,0)</f>
        <v>Q2</v>
      </c>
      <c r="E775" s="17">
        <f>MONTH(SalesDataTable[[#This Row],[Order Date]])</f>
        <v>5</v>
      </c>
      <c r="F775" s="15"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5">
      <c r="A776" s="2">
        <v>3159</v>
      </c>
      <c r="B776" s="3">
        <v>46151</v>
      </c>
      <c r="C776" s="12">
        <f>YEAR(SalesDataTable[[#This Row],[Order Date]])</f>
        <v>2026</v>
      </c>
      <c r="D776" s="15" t="str">
        <f>"Q" &amp; ROUNDUP(MONTH(SalesDataTable[[#This Row],[Order Date]])/3,0)</f>
        <v>Q2</v>
      </c>
      <c r="E776" s="17">
        <f>MONTH(SalesDataTable[[#This Row],[Order Date]])</f>
        <v>5</v>
      </c>
      <c r="F776" s="15"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5">
      <c r="A777" s="2">
        <v>4509</v>
      </c>
      <c r="B777" s="3">
        <v>46151</v>
      </c>
      <c r="C777" s="12">
        <f>YEAR(SalesDataTable[[#This Row],[Order Date]])</f>
        <v>2026</v>
      </c>
      <c r="D777" s="15" t="str">
        <f>"Q" &amp; ROUNDUP(MONTH(SalesDataTable[[#This Row],[Order Date]])/3,0)</f>
        <v>Q2</v>
      </c>
      <c r="E777" s="17">
        <f>MONTH(SalesDataTable[[#This Row],[Order Date]])</f>
        <v>5</v>
      </c>
      <c r="F777" s="15"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5">
      <c r="A778" s="2">
        <v>4677</v>
      </c>
      <c r="B778" s="3">
        <v>46151</v>
      </c>
      <c r="C778" s="12">
        <f>YEAR(SalesDataTable[[#This Row],[Order Date]])</f>
        <v>2026</v>
      </c>
      <c r="D778" s="15" t="str">
        <f>"Q" &amp; ROUNDUP(MONTH(SalesDataTable[[#This Row],[Order Date]])/3,0)</f>
        <v>Q2</v>
      </c>
      <c r="E778" s="17">
        <f>MONTH(SalesDataTable[[#This Row],[Order Date]])</f>
        <v>5</v>
      </c>
      <c r="F778" s="15"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5">
      <c r="A779" s="2">
        <v>4867</v>
      </c>
      <c r="B779" s="3">
        <v>46151</v>
      </c>
      <c r="C779" s="12">
        <f>YEAR(SalesDataTable[[#This Row],[Order Date]])</f>
        <v>2026</v>
      </c>
      <c r="D779" s="15" t="str">
        <f>"Q" &amp; ROUNDUP(MONTH(SalesDataTable[[#This Row],[Order Date]])/3,0)</f>
        <v>Q2</v>
      </c>
      <c r="E779" s="17">
        <f>MONTH(SalesDataTable[[#This Row],[Order Date]])</f>
        <v>5</v>
      </c>
      <c r="F779" s="15"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5">
      <c r="A780" s="2">
        <v>1615</v>
      </c>
      <c r="B780" s="3">
        <v>46152</v>
      </c>
      <c r="C780" s="12">
        <f>YEAR(SalesDataTable[[#This Row],[Order Date]])</f>
        <v>2026</v>
      </c>
      <c r="D780" s="15" t="str">
        <f>"Q" &amp; ROUNDUP(MONTH(SalesDataTable[[#This Row],[Order Date]])/3,0)</f>
        <v>Q2</v>
      </c>
      <c r="E780" s="17">
        <f>MONTH(SalesDataTable[[#This Row],[Order Date]])</f>
        <v>5</v>
      </c>
      <c r="F780" s="15"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5">
      <c r="A781" s="2">
        <v>1812</v>
      </c>
      <c r="B781" s="3">
        <v>46152</v>
      </c>
      <c r="C781" s="12">
        <f>YEAR(SalesDataTable[[#This Row],[Order Date]])</f>
        <v>2026</v>
      </c>
      <c r="D781" s="15" t="str">
        <f>"Q" &amp; ROUNDUP(MONTH(SalesDataTable[[#This Row],[Order Date]])/3,0)</f>
        <v>Q2</v>
      </c>
      <c r="E781" s="17">
        <f>MONTH(SalesDataTable[[#This Row],[Order Date]])</f>
        <v>5</v>
      </c>
      <c r="F781" s="15"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5">
      <c r="A782" s="2">
        <v>3645</v>
      </c>
      <c r="B782" s="3">
        <v>46152</v>
      </c>
      <c r="C782" s="12">
        <f>YEAR(SalesDataTable[[#This Row],[Order Date]])</f>
        <v>2026</v>
      </c>
      <c r="D782" s="15" t="str">
        <f>"Q" &amp; ROUNDUP(MONTH(SalesDataTable[[#This Row],[Order Date]])/3,0)</f>
        <v>Q2</v>
      </c>
      <c r="E782" s="17">
        <f>MONTH(SalesDataTable[[#This Row],[Order Date]])</f>
        <v>5</v>
      </c>
      <c r="F782" s="15"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5">
      <c r="A783" s="2">
        <v>3804</v>
      </c>
      <c r="B783" s="3">
        <v>46152</v>
      </c>
      <c r="C783" s="12">
        <f>YEAR(SalesDataTable[[#This Row],[Order Date]])</f>
        <v>2026</v>
      </c>
      <c r="D783" s="15" t="str">
        <f>"Q" &amp; ROUNDUP(MONTH(SalesDataTable[[#This Row],[Order Date]])/3,0)</f>
        <v>Q2</v>
      </c>
      <c r="E783" s="17">
        <f>MONTH(SalesDataTable[[#This Row],[Order Date]])</f>
        <v>5</v>
      </c>
      <c r="F783" s="15"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5">
      <c r="A784" s="2">
        <v>4367</v>
      </c>
      <c r="B784" s="3">
        <v>46152</v>
      </c>
      <c r="C784" s="12">
        <f>YEAR(SalesDataTable[[#This Row],[Order Date]])</f>
        <v>2026</v>
      </c>
      <c r="D784" s="15" t="str">
        <f>"Q" &amp; ROUNDUP(MONTH(SalesDataTable[[#This Row],[Order Date]])/3,0)</f>
        <v>Q2</v>
      </c>
      <c r="E784" s="17">
        <f>MONTH(SalesDataTable[[#This Row],[Order Date]])</f>
        <v>5</v>
      </c>
      <c r="F784" s="15"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5">
      <c r="A785" s="2">
        <v>4746</v>
      </c>
      <c r="B785" s="3">
        <v>46152</v>
      </c>
      <c r="C785" s="12">
        <f>YEAR(SalesDataTable[[#This Row],[Order Date]])</f>
        <v>2026</v>
      </c>
      <c r="D785" s="15" t="str">
        <f>"Q" &amp; ROUNDUP(MONTH(SalesDataTable[[#This Row],[Order Date]])/3,0)</f>
        <v>Q2</v>
      </c>
      <c r="E785" s="17">
        <f>MONTH(SalesDataTable[[#This Row],[Order Date]])</f>
        <v>5</v>
      </c>
      <c r="F785" s="15"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5">
      <c r="A786" s="2">
        <v>4795</v>
      </c>
      <c r="B786" s="3">
        <v>46152</v>
      </c>
      <c r="C786" s="12">
        <f>YEAR(SalesDataTable[[#This Row],[Order Date]])</f>
        <v>2026</v>
      </c>
      <c r="D786" s="15" t="str">
        <f>"Q" &amp; ROUNDUP(MONTH(SalesDataTable[[#This Row],[Order Date]])/3,0)</f>
        <v>Q2</v>
      </c>
      <c r="E786" s="17">
        <f>MONTH(SalesDataTable[[#This Row],[Order Date]])</f>
        <v>5</v>
      </c>
      <c r="F786" s="15"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5">
      <c r="A787" s="2">
        <v>4800</v>
      </c>
      <c r="B787" s="3">
        <v>46152</v>
      </c>
      <c r="C787" s="12">
        <f>YEAR(SalesDataTable[[#This Row],[Order Date]])</f>
        <v>2026</v>
      </c>
      <c r="D787" s="15" t="str">
        <f>"Q" &amp; ROUNDUP(MONTH(SalesDataTable[[#This Row],[Order Date]])/3,0)</f>
        <v>Q2</v>
      </c>
      <c r="E787" s="17">
        <f>MONTH(SalesDataTable[[#This Row],[Order Date]])</f>
        <v>5</v>
      </c>
      <c r="F787" s="15"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5">
      <c r="A788" s="2">
        <v>5018</v>
      </c>
      <c r="B788" s="3">
        <v>46152</v>
      </c>
      <c r="C788" s="12">
        <f>YEAR(SalesDataTable[[#This Row],[Order Date]])</f>
        <v>2026</v>
      </c>
      <c r="D788" s="15" t="str">
        <f>"Q" &amp; ROUNDUP(MONTH(SalesDataTable[[#This Row],[Order Date]])/3,0)</f>
        <v>Q2</v>
      </c>
      <c r="E788" s="17">
        <f>MONTH(SalesDataTable[[#This Row],[Order Date]])</f>
        <v>5</v>
      </c>
      <c r="F788" s="15"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5">
      <c r="A789" s="2">
        <v>474</v>
      </c>
      <c r="B789" s="3">
        <v>46153</v>
      </c>
      <c r="C789" s="12">
        <f>YEAR(SalesDataTable[[#This Row],[Order Date]])</f>
        <v>2026</v>
      </c>
      <c r="D789" s="15" t="str">
        <f>"Q" &amp; ROUNDUP(MONTH(SalesDataTable[[#This Row],[Order Date]])/3,0)</f>
        <v>Q2</v>
      </c>
      <c r="E789" s="17">
        <f>MONTH(SalesDataTable[[#This Row],[Order Date]])</f>
        <v>5</v>
      </c>
      <c r="F789" s="15"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5">
      <c r="A790" s="2">
        <v>1175</v>
      </c>
      <c r="B790" s="3">
        <v>46153</v>
      </c>
      <c r="C790" s="12">
        <f>YEAR(SalesDataTable[[#This Row],[Order Date]])</f>
        <v>2026</v>
      </c>
      <c r="D790" s="15" t="str">
        <f>"Q" &amp; ROUNDUP(MONTH(SalesDataTable[[#This Row],[Order Date]])/3,0)</f>
        <v>Q2</v>
      </c>
      <c r="E790" s="17">
        <f>MONTH(SalesDataTable[[#This Row],[Order Date]])</f>
        <v>5</v>
      </c>
      <c r="F790" s="15"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5">
      <c r="A791" s="2">
        <v>2015</v>
      </c>
      <c r="B791" s="3">
        <v>46153</v>
      </c>
      <c r="C791" s="12">
        <f>YEAR(SalesDataTable[[#This Row],[Order Date]])</f>
        <v>2026</v>
      </c>
      <c r="D791" s="15" t="str">
        <f>"Q" &amp; ROUNDUP(MONTH(SalesDataTable[[#This Row],[Order Date]])/3,0)</f>
        <v>Q2</v>
      </c>
      <c r="E791" s="17">
        <f>MONTH(SalesDataTable[[#This Row],[Order Date]])</f>
        <v>5</v>
      </c>
      <c r="F791" s="15"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5">
      <c r="A792" s="2">
        <v>2196</v>
      </c>
      <c r="B792" s="3">
        <v>46153</v>
      </c>
      <c r="C792" s="12">
        <f>YEAR(SalesDataTable[[#This Row],[Order Date]])</f>
        <v>2026</v>
      </c>
      <c r="D792" s="15" t="str">
        <f>"Q" &amp; ROUNDUP(MONTH(SalesDataTable[[#This Row],[Order Date]])/3,0)</f>
        <v>Q2</v>
      </c>
      <c r="E792" s="17">
        <f>MONTH(SalesDataTable[[#This Row],[Order Date]])</f>
        <v>5</v>
      </c>
      <c r="F792" s="15"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5">
      <c r="A793" s="2">
        <v>3508</v>
      </c>
      <c r="B793" s="3">
        <v>46153</v>
      </c>
      <c r="C793" s="12">
        <f>YEAR(SalesDataTable[[#This Row],[Order Date]])</f>
        <v>2026</v>
      </c>
      <c r="D793" s="15" t="str">
        <f>"Q" &amp; ROUNDUP(MONTH(SalesDataTable[[#This Row],[Order Date]])/3,0)</f>
        <v>Q2</v>
      </c>
      <c r="E793" s="17">
        <f>MONTH(SalesDataTable[[#This Row],[Order Date]])</f>
        <v>5</v>
      </c>
      <c r="F793" s="15"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5">
      <c r="A794" s="2">
        <v>3516</v>
      </c>
      <c r="B794" s="3">
        <v>46153</v>
      </c>
      <c r="C794" s="12">
        <f>YEAR(SalesDataTable[[#This Row],[Order Date]])</f>
        <v>2026</v>
      </c>
      <c r="D794" s="15" t="str">
        <f>"Q" &amp; ROUNDUP(MONTH(SalesDataTable[[#This Row],[Order Date]])/3,0)</f>
        <v>Q2</v>
      </c>
      <c r="E794" s="17">
        <f>MONTH(SalesDataTable[[#This Row],[Order Date]])</f>
        <v>5</v>
      </c>
      <c r="F794" s="15"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5">
      <c r="A795" s="2">
        <v>3570</v>
      </c>
      <c r="B795" s="3">
        <v>46153</v>
      </c>
      <c r="C795" s="12">
        <f>YEAR(SalesDataTable[[#This Row],[Order Date]])</f>
        <v>2026</v>
      </c>
      <c r="D795" s="15" t="str">
        <f>"Q" &amp; ROUNDUP(MONTH(SalesDataTable[[#This Row],[Order Date]])/3,0)</f>
        <v>Q2</v>
      </c>
      <c r="E795" s="17">
        <f>MONTH(SalesDataTable[[#This Row],[Order Date]])</f>
        <v>5</v>
      </c>
      <c r="F795" s="15"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5">
      <c r="A796" s="2">
        <v>4799</v>
      </c>
      <c r="B796" s="3">
        <v>46153</v>
      </c>
      <c r="C796" s="12">
        <f>YEAR(SalesDataTable[[#This Row],[Order Date]])</f>
        <v>2026</v>
      </c>
      <c r="D796" s="15" t="str">
        <f>"Q" &amp; ROUNDUP(MONTH(SalesDataTable[[#This Row],[Order Date]])/3,0)</f>
        <v>Q2</v>
      </c>
      <c r="E796" s="17">
        <f>MONTH(SalesDataTable[[#This Row],[Order Date]])</f>
        <v>5</v>
      </c>
      <c r="F796" s="15"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5">
      <c r="A797" s="2">
        <v>5156</v>
      </c>
      <c r="B797" s="3">
        <v>46153</v>
      </c>
      <c r="C797" s="12">
        <f>YEAR(SalesDataTable[[#This Row],[Order Date]])</f>
        <v>2026</v>
      </c>
      <c r="D797" s="15" t="str">
        <f>"Q" &amp; ROUNDUP(MONTH(SalesDataTable[[#This Row],[Order Date]])/3,0)</f>
        <v>Q2</v>
      </c>
      <c r="E797" s="17">
        <f>MONTH(SalesDataTable[[#This Row],[Order Date]])</f>
        <v>5</v>
      </c>
      <c r="F797" s="15"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5">
      <c r="A798" s="2">
        <v>526</v>
      </c>
      <c r="B798" s="3">
        <v>46154</v>
      </c>
      <c r="C798" s="12">
        <f>YEAR(SalesDataTable[[#This Row],[Order Date]])</f>
        <v>2026</v>
      </c>
      <c r="D798" s="15" t="str">
        <f>"Q" &amp; ROUNDUP(MONTH(SalesDataTable[[#This Row],[Order Date]])/3,0)</f>
        <v>Q2</v>
      </c>
      <c r="E798" s="17">
        <f>MONTH(SalesDataTable[[#This Row],[Order Date]])</f>
        <v>5</v>
      </c>
      <c r="F798" s="15"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5">
      <c r="A799" s="2">
        <v>712</v>
      </c>
      <c r="B799" s="3">
        <v>46154</v>
      </c>
      <c r="C799" s="12">
        <f>YEAR(SalesDataTable[[#This Row],[Order Date]])</f>
        <v>2026</v>
      </c>
      <c r="D799" s="15" t="str">
        <f>"Q" &amp; ROUNDUP(MONTH(SalesDataTable[[#This Row],[Order Date]])/3,0)</f>
        <v>Q2</v>
      </c>
      <c r="E799" s="17">
        <f>MONTH(SalesDataTable[[#This Row],[Order Date]])</f>
        <v>5</v>
      </c>
      <c r="F799" s="15"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5">
      <c r="A800" s="2">
        <v>1533</v>
      </c>
      <c r="B800" s="3">
        <v>46154</v>
      </c>
      <c r="C800" s="12">
        <f>YEAR(SalesDataTable[[#This Row],[Order Date]])</f>
        <v>2026</v>
      </c>
      <c r="D800" s="15" t="str">
        <f>"Q" &amp; ROUNDUP(MONTH(SalesDataTable[[#This Row],[Order Date]])/3,0)</f>
        <v>Q2</v>
      </c>
      <c r="E800" s="17">
        <f>MONTH(SalesDataTable[[#This Row],[Order Date]])</f>
        <v>5</v>
      </c>
      <c r="F800" s="15"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5">
      <c r="A801" s="2">
        <v>1933</v>
      </c>
      <c r="B801" s="3">
        <v>46154</v>
      </c>
      <c r="C801" s="12">
        <f>YEAR(SalesDataTable[[#This Row],[Order Date]])</f>
        <v>2026</v>
      </c>
      <c r="D801" s="15" t="str">
        <f>"Q" &amp; ROUNDUP(MONTH(SalesDataTable[[#This Row],[Order Date]])/3,0)</f>
        <v>Q2</v>
      </c>
      <c r="E801" s="17">
        <f>MONTH(SalesDataTable[[#This Row],[Order Date]])</f>
        <v>5</v>
      </c>
      <c r="F801" s="15"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5">
      <c r="A802" s="2">
        <v>3128</v>
      </c>
      <c r="B802" s="3">
        <v>46154</v>
      </c>
      <c r="C802" s="12">
        <f>YEAR(SalesDataTable[[#This Row],[Order Date]])</f>
        <v>2026</v>
      </c>
      <c r="D802" s="15" t="str">
        <f>"Q" &amp; ROUNDUP(MONTH(SalesDataTable[[#This Row],[Order Date]])/3,0)</f>
        <v>Q2</v>
      </c>
      <c r="E802" s="17">
        <f>MONTH(SalesDataTable[[#This Row],[Order Date]])</f>
        <v>5</v>
      </c>
      <c r="F802" s="15"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5">
      <c r="A803" s="2">
        <v>4922</v>
      </c>
      <c r="B803" s="3">
        <v>46154</v>
      </c>
      <c r="C803" s="12">
        <f>YEAR(SalesDataTable[[#This Row],[Order Date]])</f>
        <v>2026</v>
      </c>
      <c r="D803" s="15" t="str">
        <f>"Q" &amp; ROUNDUP(MONTH(SalesDataTable[[#This Row],[Order Date]])/3,0)</f>
        <v>Q2</v>
      </c>
      <c r="E803" s="17">
        <f>MONTH(SalesDataTable[[#This Row],[Order Date]])</f>
        <v>5</v>
      </c>
      <c r="F803" s="15"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5">
      <c r="A804" s="2">
        <v>5051</v>
      </c>
      <c r="B804" s="3">
        <v>46154</v>
      </c>
      <c r="C804" s="12">
        <f>YEAR(SalesDataTable[[#This Row],[Order Date]])</f>
        <v>2026</v>
      </c>
      <c r="D804" s="15" t="str">
        <f>"Q" &amp; ROUNDUP(MONTH(SalesDataTable[[#This Row],[Order Date]])/3,0)</f>
        <v>Q2</v>
      </c>
      <c r="E804" s="17">
        <f>MONTH(SalesDataTable[[#This Row],[Order Date]])</f>
        <v>5</v>
      </c>
      <c r="F804" s="15"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5">
      <c r="A805" s="2">
        <v>5182</v>
      </c>
      <c r="B805" s="3">
        <v>46154</v>
      </c>
      <c r="C805" s="12">
        <f>YEAR(SalesDataTable[[#This Row],[Order Date]])</f>
        <v>2026</v>
      </c>
      <c r="D805" s="15" t="str">
        <f>"Q" &amp; ROUNDUP(MONTH(SalesDataTable[[#This Row],[Order Date]])/3,0)</f>
        <v>Q2</v>
      </c>
      <c r="E805" s="17">
        <f>MONTH(SalesDataTable[[#This Row],[Order Date]])</f>
        <v>5</v>
      </c>
      <c r="F805" s="15"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5">
      <c r="A806" s="2">
        <v>1071</v>
      </c>
      <c r="B806" s="3">
        <v>46155</v>
      </c>
      <c r="C806" s="12">
        <f>YEAR(SalesDataTable[[#This Row],[Order Date]])</f>
        <v>2026</v>
      </c>
      <c r="D806" s="15" t="str">
        <f>"Q" &amp; ROUNDUP(MONTH(SalesDataTable[[#This Row],[Order Date]])/3,0)</f>
        <v>Q2</v>
      </c>
      <c r="E806" s="17">
        <f>MONTH(SalesDataTable[[#This Row],[Order Date]])</f>
        <v>5</v>
      </c>
      <c r="F806" s="15"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5">
      <c r="A807" s="2">
        <v>1210</v>
      </c>
      <c r="B807" s="3">
        <v>46155</v>
      </c>
      <c r="C807" s="12">
        <f>YEAR(SalesDataTable[[#This Row],[Order Date]])</f>
        <v>2026</v>
      </c>
      <c r="D807" s="15" t="str">
        <f>"Q" &amp; ROUNDUP(MONTH(SalesDataTable[[#This Row],[Order Date]])/3,0)</f>
        <v>Q2</v>
      </c>
      <c r="E807" s="17">
        <f>MONTH(SalesDataTable[[#This Row],[Order Date]])</f>
        <v>5</v>
      </c>
      <c r="F807" s="15"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5">
      <c r="A808" s="2">
        <v>1244</v>
      </c>
      <c r="B808" s="3">
        <v>46155</v>
      </c>
      <c r="C808" s="12">
        <f>YEAR(SalesDataTable[[#This Row],[Order Date]])</f>
        <v>2026</v>
      </c>
      <c r="D808" s="15" t="str">
        <f>"Q" &amp; ROUNDUP(MONTH(SalesDataTable[[#This Row],[Order Date]])/3,0)</f>
        <v>Q2</v>
      </c>
      <c r="E808" s="17">
        <f>MONTH(SalesDataTable[[#This Row],[Order Date]])</f>
        <v>5</v>
      </c>
      <c r="F808" s="15"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5">
      <c r="A809" s="2">
        <v>1403</v>
      </c>
      <c r="B809" s="3">
        <v>46155</v>
      </c>
      <c r="C809" s="12">
        <f>YEAR(SalesDataTable[[#This Row],[Order Date]])</f>
        <v>2026</v>
      </c>
      <c r="D809" s="15" t="str">
        <f>"Q" &amp; ROUNDUP(MONTH(SalesDataTable[[#This Row],[Order Date]])/3,0)</f>
        <v>Q2</v>
      </c>
      <c r="E809" s="17">
        <f>MONTH(SalesDataTable[[#This Row],[Order Date]])</f>
        <v>5</v>
      </c>
      <c r="F809" s="15"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5">
      <c r="A810" s="2">
        <v>1592</v>
      </c>
      <c r="B810" s="3">
        <v>46155</v>
      </c>
      <c r="C810" s="12">
        <f>YEAR(SalesDataTable[[#This Row],[Order Date]])</f>
        <v>2026</v>
      </c>
      <c r="D810" s="15" t="str">
        <f>"Q" &amp; ROUNDUP(MONTH(SalesDataTable[[#This Row],[Order Date]])/3,0)</f>
        <v>Q2</v>
      </c>
      <c r="E810" s="17">
        <f>MONTH(SalesDataTable[[#This Row],[Order Date]])</f>
        <v>5</v>
      </c>
      <c r="F810" s="15"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5">
      <c r="A811" s="2">
        <v>2581</v>
      </c>
      <c r="B811" s="3">
        <v>46155</v>
      </c>
      <c r="C811" s="12">
        <f>YEAR(SalesDataTable[[#This Row],[Order Date]])</f>
        <v>2026</v>
      </c>
      <c r="D811" s="15" t="str">
        <f>"Q" &amp; ROUNDUP(MONTH(SalesDataTable[[#This Row],[Order Date]])/3,0)</f>
        <v>Q2</v>
      </c>
      <c r="E811" s="17">
        <f>MONTH(SalesDataTable[[#This Row],[Order Date]])</f>
        <v>5</v>
      </c>
      <c r="F811" s="15"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5">
      <c r="A812" s="2">
        <v>3428</v>
      </c>
      <c r="B812" s="3">
        <v>46155</v>
      </c>
      <c r="C812" s="12">
        <f>YEAR(SalesDataTable[[#This Row],[Order Date]])</f>
        <v>2026</v>
      </c>
      <c r="D812" s="15" t="str">
        <f>"Q" &amp; ROUNDUP(MONTH(SalesDataTable[[#This Row],[Order Date]])/3,0)</f>
        <v>Q2</v>
      </c>
      <c r="E812" s="17">
        <f>MONTH(SalesDataTable[[#This Row],[Order Date]])</f>
        <v>5</v>
      </c>
      <c r="F812" s="15"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5">
      <c r="A813" s="2">
        <v>765</v>
      </c>
      <c r="B813" s="3">
        <v>46156</v>
      </c>
      <c r="C813" s="12">
        <f>YEAR(SalesDataTable[[#This Row],[Order Date]])</f>
        <v>2026</v>
      </c>
      <c r="D813" s="15" t="str">
        <f>"Q" &amp; ROUNDUP(MONTH(SalesDataTable[[#This Row],[Order Date]])/3,0)</f>
        <v>Q2</v>
      </c>
      <c r="E813" s="17">
        <f>MONTH(SalesDataTable[[#This Row],[Order Date]])</f>
        <v>5</v>
      </c>
      <c r="F813" s="15"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5">
      <c r="A814" s="2">
        <v>854</v>
      </c>
      <c r="B814" s="3">
        <v>46156</v>
      </c>
      <c r="C814" s="12">
        <f>YEAR(SalesDataTable[[#This Row],[Order Date]])</f>
        <v>2026</v>
      </c>
      <c r="D814" s="15" t="str">
        <f>"Q" &amp; ROUNDUP(MONTH(SalesDataTable[[#This Row],[Order Date]])/3,0)</f>
        <v>Q2</v>
      </c>
      <c r="E814" s="17">
        <f>MONTH(SalesDataTable[[#This Row],[Order Date]])</f>
        <v>5</v>
      </c>
      <c r="F814" s="15"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5">
      <c r="A815" s="2">
        <v>1087</v>
      </c>
      <c r="B815" s="3">
        <v>46156</v>
      </c>
      <c r="C815" s="12">
        <f>YEAR(SalesDataTable[[#This Row],[Order Date]])</f>
        <v>2026</v>
      </c>
      <c r="D815" s="15" t="str">
        <f>"Q" &amp; ROUNDUP(MONTH(SalesDataTable[[#This Row],[Order Date]])/3,0)</f>
        <v>Q2</v>
      </c>
      <c r="E815" s="17">
        <f>MONTH(SalesDataTable[[#This Row],[Order Date]])</f>
        <v>5</v>
      </c>
      <c r="F815" s="15"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5">
      <c r="A816" s="2">
        <v>1150</v>
      </c>
      <c r="B816" s="3">
        <v>46156</v>
      </c>
      <c r="C816" s="12">
        <f>YEAR(SalesDataTable[[#This Row],[Order Date]])</f>
        <v>2026</v>
      </c>
      <c r="D816" s="15" t="str">
        <f>"Q" &amp; ROUNDUP(MONTH(SalesDataTable[[#This Row],[Order Date]])/3,0)</f>
        <v>Q2</v>
      </c>
      <c r="E816" s="17">
        <f>MONTH(SalesDataTable[[#This Row],[Order Date]])</f>
        <v>5</v>
      </c>
      <c r="F816" s="15"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5">
      <c r="A817" s="2">
        <v>1902</v>
      </c>
      <c r="B817" s="3">
        <v>46156</v>
      </c>
      <c r="C817" s="12">
        <f>YEAR(SalesDataTable[[#This Row],[Order Date]])</f>
        <v>2026</v>
      </c>
      <c r="D817" s="15" t="str">
        <f>"Q" &amp; ROUNDUP(MONTH(SalesDataTable[[#This Row],[Order Date]])/3,0)</f>
        <v>Q2</v>
      </c>
      <c r="E817" s="17">
        <f>MONTH(SalesDataTable[[#This Row],[Order Date]])</f>
        <v>5</v>
      </c>
      <c r="F817" s="15"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5">
      <c r="A818" s="2">
        <v>3913</v>
      </c>
      <c r="B818" s="3">
        <v>46156</v>
      </c>
      <c r="C818" s="12">
        <f>YEAR(SalesDataTable[[#This Row],[Order Date]])</f>
        <v>2026</v>
      </c>
      <c r="D818" s="15" t="str">
        <f>"Q" &amp; ROUNDUP(MONTH(SalesDataTable[[#This Row],[Order Date]])/3,0)</f>
        <v>Q2</v>
      </c>
      <c r="E818" s="17">
        <f>MONTH(SalesDataTable[[#This Row],[Order Date]])</f>
        <v>5</v>
      </c>
      <c r="F818" s="15"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5">
      <c r="A819" s="2">
        <v>4378</v>
      </c>
      <c r="B819" s="3">
        <v>46156</v>
      </c>
      <c r="C819" s="12">
        <f>YEAR(SalesDataTable[[#This Row],[Order Date]])</f>
        <v>2026</v>
      </c>
      <c r="D819" s="15" t="str">
        <f>"Q" &amp; ROUNDUP(MONTH(SalesDataTable[[#This Row],[Order Date]])/3,0)</f>
        <v>Q2</v>
      </c>
      <c r="E819" s="17">
        <f>MONTH(SalesDataTable[[#This Row],[Order Date]])</f>
        <v>5</v>
      </c>
      <c r="F819" s="15"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5">
      <c r="A820" s="2">
        <v>4551</v>
      </c>
      <c r="B820" s="3">
        <v>46156</v>
      </c>
      <c r="C820" s="12">
        <f>YEAR(SalesDataTable[[#This Row],[Order Date]])</f>
        <v>2026</v>
      </c>
      <c r="D820" s="15" t="str">
        <f>"Q" &amp; ROUNDUP(MONTH(SalesDataTable[[#This Row],[Order Date]])/3,0)</f>
        <v>Q2</v>
      </c>
      <c r="E820" s="17">
        <f>MONTH(SalesDataTable[[#This Row],[Order Date]])</f>
        <v>5</v>
      </c>
      <c r="F820" s="15"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5">
      <c r="A821" s="2">
        <v>787</v>
      </c>
      <c r="B821" s="3">
        <v>46157</v>
      </c>
      <c r="C821" s="12">
        <f>YEAR(SalesDataTable[[#This Row],[Order Date]])</f>
        <v>2026</v>
      </c>
      <c r="D821" s="15" t="str">
        <f>"Q" &amp; ROUNDUP(MONTH(SalesDataTable[[#This Row],[Order Date]])/3,0)</f>
        <v>Q2</v>
      </c>
      <c r="E821" s="17">
        <f>MONTH(SalesDataTable[[#This Row],[Order Date]])</f>
        <v>5</v>
      </c>
      <c r="F821" s="15"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5">
      <c r="A822" s="2">
        <v>1133</v>
      </c>
      <c r="B822" s="3">
        <v>46157</v>
      </c>
      <c r="C822" s="12">
        <f>YEAR(SalesDataTable[[#This Row],[Order Date]])</f>
        <v>2026</v>
      </c>
      <c r="D822" s="15" t="str">
        <f>"Q" &amp; ROUNDUP(MONTH(SalesDataTable[[#This Row],[Order Date]])/3,0)</f>
        <v>Q2</v>
      </c>
      <c r="E822" s="17">
        <f>MONTH(SalesDataTable[[#This Row],[Order Date]])</f>
        <v>5</v>
      </c>
      <c r="F822" s="15"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5">
      <c r="A823" s="2">
        <v>2075</v>
      </c>
      <c r="B823" s="3">
        <v>46157</v>
      </c>
      <c r="C823" s="12">
        <f>YEAR(SalesDataTable[[#This Row],[Order Date]])</f>
        <v>2026</v>
      </c>
      <c r="D823" s="15" t="str">
        <f>"Q" &amp; ROUNDUP(MONTH(SalesDataTable[[#This Row],[Order Date]])/3,0)</f>
        <v>Q2</v>
      </c>
      <c r="E823" s="17">
        <f>MONTH(SalesDataTable[[#This Row],[Order Date]])</f>
        <v>5</v>
      </c>
      <c r="F823" s="15"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5">
      <c r="A824" s="2">
        <v>2172</v>
      </c>
      <c r="B824" s="3">
        <v>46157</v>
      </c>
      <c r="C824" s="12">
        <f>YEAR(SalesDataTable[[#This Row],[Order Date]])</f>
        <v>2026</v>
      </c>
      <c r="D824" s="15" t="str">
        <f>"Q" &amp; ROUNDUP(MONTH(SalesDataTable[[#This Row],[Order Date]])/3,0)</f>
        <v>Q2</v>
      </c>
      <c r="E824" s="17">
        <f>MONTH(SalesDataTable[[#This Row],[Order Date]])</f>
        <v>5</v>
      </c>
      <c r="F824" s="15"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5">
      <c r="A825" s="2">
        <v>2977</v>
      </c>
      <c r="B825" s="3">
        <v>46157</v>
      </c>
      <c r="C825" s="12">
        <f>YEAR(SalesDataTable[[#This Row],[Order Date]])</f>
        <v>2026</v>
      </c>
      <c r="D825" s="15" t="str">
        <f>"Q" &amp; ROUNDUP(MONTH(SalesDataTable[[#This Row],[Order Date]])/3,0)</f>
        <v>Q2</v>
      </c>
      <c r="E825" s="17">
        <f>MONTH(SalesDataTable[[#This Row],[Order Date]])</f>
        <v>5</v>
      </c>
      <c r="F825" s="15"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5">
      <c r="A826" s="2">
        <v>3531</v>
      </c>
      <c r="B826" s="3">
        <v>46157</v>
      </c>
      <c r="C826" s="12">
        <f>YEAR(SalesDataTable[[#This Row],[Order Date]])</f>
        <v>2026</v>
      </c>
      <c r="D826" s="15" t="str">
        <f>"Q" &amp; ROUNDUP(MONTH(SalesDataTable[[#This Row],[Order Date]])/3,0)</f>
        <v>Q2</v>
      </c>
      <c r="E826" s="17">
        <f>MONTH(SalesDataTable[[#This Row],[Order Date]])</f>
        <v>5</v>
      </c>
      <c r="F826" s="15"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5">
      <c r="A827" s="2">
        <v>3881</v>
      </c>
      <c r="B827" s="3">
        <v>46157</v>
      </c>
      <c r="C827" s="12">
        <f>YEAR(SalesDataTable[[#This Row],[Order Date]])</f>
        <v>2026</v>
      </c>
      <c r="D827" s="15" t="str">
        <f>"Q" &amp; ROUNDUP(MONTH(SalesDataTable[[#This Row],[Order Date]])/3,0)</f>
        <v>Q2</v>
      </c>
      <c r="E827" s="17">
        <f>MONTH(SalesDataTable[[#This Row],[Order Date]])</f>
        <v>5</v>
      </c>
      <c r="F827" s="15"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5">
      <c r="A828" s="2">
        <v>4469</v>
      </c>
      <c r="B828" s="3">
        <v>46157</v>
      </c>
      <c r="C828" s="12">
        <f>YEAR(SalesDataTable[[#This Row],[Order Date]])</f>
        <v>2026</v>
      </c>
      <c r="D828" s="15" t="str">
        <f>"Q" &amp; ROUNDUP(MONTH(SalesDataTable[[#This Row],[Order Date]])/3,0)</f>
        <v>Q2</v>
      </c>
      <c r="E828" s="17">
        <f>MONTH(SalesDataTable[[#This Row],[Order Date]])</f>
        <v>5</v>
      </c>
      <c r="F828" s="15"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5">
      <c r="A829" s="2">
        <v>5037</v>
      </c>
      <c r="B829" s="3">
        <v>46157</v>
      </c>
      <c r="C829" s="12">
        <f>YEAR(SalesDataTable[[#This Row],[Order Date]])</f>
        <v>2026</v>
      </c>
      <c r="D829" s="15" t="str">
        <f>"Q" &amp; ROUNDUP(MONTH(SalesDataTable[[#This Row],[Order Date]])/3,0)</f>
        <v>Q2</v>
      </c>
      <c r="E829" s="17">
        <f>MONTH(SalesDataTable[[#This Row],[Order Date]])</f>
        <v>5</v>
      </c>
      <c r="F829" s="15"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5">
      <c r="A830" s="2">
        <v>35</v>
      </c>
      <c r="B830" s="3">
        <v>46158</v>
      </c>
      <c r="C830" s="12">
        <f>YEAR(SalesDataTable[[#This Row],[Order Date]])</f>
        <v>2026</v>
      </c>
      <c r="D830" s="15" t="str">
        <f>"Q" &amp; ROUNDUP(MONTH(SalesDataTable[[#This Row],[Order Date]])/3,0)</f>
        <v>Q2</v>
      </c>
      <c r="E830" s="17">
        <f>MONTH(SalesDataTable[[#This Row],[Order Date]])</f>
        <v>5</v>
      </c>
      <c r="F830" s="15"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5">
      <c r="A831" s="2">
        <v>226</v>
      </c>
      <c r="B831" s="3">
        <v>46158</v>
      </c>
      <c r="C831" s="12">
        <f>YEAR(SalesDataTable[[#This Row],[Order Date]])</f>
        <v>2026</v>
      </c>
      <c r="D831" s="15" t="str">
        <f>"Q" &amp; ROUNDUP(MONTH(SalesDataTable[[#This Row],[Order Date]])/3,0)</f>
        <v>Q2</v>
      </c>
      <c r="E831" s="17">
        <f>MONTH(SalesDataTable[[#This Row],[Order Date]])</f>
        <v>5</v>
      </c>
      <c r="F831" s="15"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5">
      <c r="A832" s="2">
        <v>1713</v>
      </c>
      <c r="B832" s="3">
        <v>46158</v>
      </c>
      <c r="C832" s="12">
        <f>YEAR(SalesDataTable[[#This Row],[Order Date]])</f>
        <v>2026</v>
      </c>
      <c r="D832" s="15" t="str">
        <f>"Q" &amp; ROUNDUP(MONTH(SalesDataTable[[#This Row],[Order Date]])/3,0)</f>
        <v>Q2</v>
      </c>
      <c r="E832" s="17">
        <f>MONTH(SalesDataTable[[#This Row],[Order Date]])</f>
        <v>5</v>
      </c>
      <c r="F832" s="15"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5">
      <c r="A833" s="2">
        <v>2320</v>
      </c>
      <c r="B833" s="3">
        <v>46158</v>
      </c>
      <c r="C833" s="12">
        <f>YEAR(SalesDataTable[[#This Row],[Order Date]])</f>
        <v>2026</v>
      </c>
      <c r="D833" s="15" t="str">
        <f>"Q" &amp; ROUNDUP(MONTH(SalesDataTable[[#This Row],[Order Date]])/3,0)</f>
        <v>Q2</v>
      </c>
      <c r="E833" s="17">
        <f>MONTH(SalesDataTable[[#This Row],[Order Date]])</f>
        <v>5</v>
      </c>
      <c r="F833" s="15"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5">
      <c r="A834" s="2">
        <v>2496</v>
      </c>
      <c r="B834" s="3">
        <v>46158</v>
      </c>
      <c r="C834" s="12">
        <f>YEAR(SalesDataTable[[#This Row],[Order Date]])</f>
        <v>2026</v>
      </c>
      <c r="D834" s="15" t="str">
        <f>"Q" &amp; ROUNDUP(MONTH(SalesDataTable[[#This Row],[Order Date]])/3,0)</f>
        <v>Q2</v>
      </c>
      <c r="E834" s="17">
        <f>MONTH(SalesDataTable[[#This Row],[Order Date]])</f>
        <v>5</v>
      </c>
      <c r="F834" s="15"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5">
      <c r="A835" s="2">
        <v>2504</v>
      </c>
      <c r="B835" s="3">
        <v>46158</v>
      </c>
      <c r="C835" s="12">
        <f>YEAR(SalesDataTable[[#This Row],[Order Date]])</f>
        <v>2026</v>
      </c>
      <c r="D835" s="15" t="str">
        <f>"Q" &amp; ROUNDUP(MONTH(SalesDataTable[[#This Row],[Order Date]])/3,0)</f>
        <v>Q2</v>
      </c>
      <c r="E835" s="17">
        <f>MONTH(SalesDataTable[[#This Row],[Order Date]])</f>
        <v>5</v>
      </c>
      <c r="F835" s="15"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5">
      <c r="A836" s="2">
        <v>2598</v>
      </c>
      <c r="B836" s="3">
        <v>46158</v>
      </c>
      <c r="C836" s="12">
        <f>YEAR(SalesDataTable[[#This Row],[Order Date]])</f>
        <v>2026</v>
      </c>
      <c r="D836" s="15" t="str">
        <f>"Q" &amp; ROUNDUP(MONTH(SalesDataTable[[#This Row],[Order Date]])/3,0)</f>
        <v>Q2</v>
      </c>
      <c r="E836" s="17">
        <f>MONTH(SalesDataTable[[#This Row],[Order Date]])</f>
        <v>5</v>
      </c>
      <c r="F836" s="15"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5">
      <c r="A837" s="2">
        <v>2600</v>
      </c>
      <c r="B837" s="3">
        <v>46158</v>
      </c>
      <c r="C837" s="12">
        <f>YEAR(SalesDataTable[[#This Row],[Order Date]])</f>
        <v>2026</v>
      </c>
      <c r="D837" s="15" t="str">
        <f>"Q" &amp; ROUNDUP(MONTH(SalesDataTable[[#This Row],[Order Date]])/3,0)</f>
        <v>Q2</v>
      </c>
      <c r="E837" s="17">
        <f>MONTH(SalesDataTable[[#This Row],[Order Date]])</f>
        <v>5</v>
      </c>
      <c r="F837" s="15"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5">
      <c r="A838" s="2">
        <v>2856</v>
      </c>
      <c r="B838" s="3">
        <v>46158</v>
      </c>
      <c r="C838" s="12">
        <f>YEAR(SalesDataTable[[#This Row],[Order Date]])</f>
        <v>2026</v>
      </c>
      <c r="D838" s="15" t="str">
        <f>"Q" &amp; ROUNDUP(MONTH(SalesDataTable[[#This Row],[Order Date]])/3,0)</f>
        <v>Q2</v>
      </c>
      <c r="E838" s="17">
        <f>MONTH(SalesDataTable[[#This Row],[Order Date]])</f>
        <v>5</v>
      </c>
      <c r="F838" s="15"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5">
      <c r="A839" s="2">
        <v>3478</v>
      </c>
      <c r="B839" s="3">
        <v>46158</v>
      </c>
      <c r="C839" s="12">
        <f>YEAR(SalesDataTable[[#This Row],[Order Date]])</f>
        <v>2026</v>
      </c>
      <c r="D839" s="15" t="str">
        <f>"Q" &amp; ROUNDUP(MONTH(SalesDataTable[[#This Row],[Order Date]])/3,0)</f>
        <v>Q2</v>
      </c>
      <c r="E839" s="17">
        <f>MONTH(SalesDataTable[[#This Row],[Order Date]])</f>
        <v>5</v>
      </c>
      <c r="F839" s="15"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5">
      <c r="A840" s="2">
        <v>3599</v>
      </c>
      <c r="B840" s="3">
        <v>46158</v>
      </c>
      <c r="C840" s="12">
        <f>YEAR(SalesDataTable[[#This Row],[Order Date]])</f>
        <v>2026</v>
      </c>
      <c r="D840" s="15" t="str">
        <f>"Q" &amp; ROUNDUP(MONTH(SalesDataTable[[#This Row],[Order Date]])/3,0)</f>
        <v>Q2</v>
      </c>
      <c r="E840" s="17">
        <f>MONTH(SalesDataTable[[#This Row],[Order Date]])</f>
        <v>5</v>
      </c>
      <c r="F840" s="15"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5">
      <c r="A841" s="2">
        <v>282</v>
      </c>
      <c r="B841" s="3">
        <v>46159</v>
      </c>
      <c r="C841" s="12">
        <f>YEAR(SalesDataTable[[#This Row],[Order Date]])</f>
        <v>2026</v>
      </c>
      <c r="D841" s="15" t="str">
        <f>"Q" &amp; ROUNDUP(MONTH(SalesDataTable[[#This Row],[Order Date]])/3,0)</f>
        <v>Q2</v>
      </c>
      <c r="E841" s="17">
        <f>MONTH(SalesDataTable[[#This Row],[Order Date]])</f>
        <v>5</v>
      </c>
      <c r="F841" s="15"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5">
      <c r="A842" s="2">
        <v>980</v>
      </c>
      <c r="B842" s="3">
        <v>46159</v>
      </c>
      <c r="C842" s="12">
        <f>YEAR(SalesDataTable[[#This Row],[Order Date]])</f>
        <v>2026</v>
      </c>
      <c r="D842" s="15" t="str">
        <f>"Q" &amp; ROUNDUP(MONTH(SalesDataTable[[#This Row],[Order Date]])/3,0)</f>
        <v>Q2</v>
      </c>
      <c r="E842" s="17">
        <f>MONTH(SalesDataTable[[#This Row],[Order Date]])</f>
        <v>5</v>
      </c>
      <c r="F842" s="15"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5">
      <c r="A843" s="2">
        <v>1155</v>
      </c>
      <c r="B843" s="3">
        <v>46159</v>
      </c>
      <c r="C843" s="12">
        <f>YEAR(SalesDataTable[[#This Row],[Order Date]])</f>
        <v>2026</v>
      </c>
      <c r="D843" s="15" t="str">
        <f>"Q" &amp; ROUNDUP(MONTH(SalesDataTable[[#This Row],[Order Date]])/3,0)</f>
        <v>Q2</v>
      </c>
      <c r="E843" s="17">
        <f>MONTH(SalesDataTable[[#This Row],[Order Date]])</f>
        <v>5</v>
      </c>
      <c r="F843" s="15"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5">
      <c r="A844" s="2">
        <v>1816</v>
      </c>
      <c r="B844" s="3">
        <v>46159</v>
      </c>
      <c r="C844" s="12">
        <f>YEAR(SalesDataTable[[#This Row],[Order Date]])</f>
        <v>2026</v>
      </c>
      <c r="D844" s="15" t="str">
        <f>"Q" &amp; ROUNDUP(MONTH(SalesDataTable[[#This Row],[Order Date]])/3,0)</f>
        <v>Q2</v>
      </c>
      <c r="E844" s="17">
        <f>MONTH(SalesDataTable[[#This Row],[Order Date]])</f>
        <v>5</v>
      </c>
      <c r="F844" s="15"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5">
      <c r="A845" s="2">
        <v>2128</v>
      </c>
      <c r="B845" s="3">
        <v>46159</v>
      </c>
      <c r="C845" s="12">
        <f>YEAR(SalesDataTable[[#This Row],[Order Date]])</f>
        <v>2026</v>
      </c>
      <c r="D845" s="15" t="str">
        <f>"Q" &amp; ROUNDUP(MONTH(SalesDataTable[[#This Row],[Order Date]])/3,0)</f>
        <v>Q2</v>
      </c>
      <c r="E845" s="17">
        <f>MONTH(SalesDataTable[[#This Row],[Order Date]])</f>
        <v>5</v>
      </c>
      <c r="F845" s="15"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5">
      <c r="A846" s="2">
        <v>2296</v>
      </c>
      <c r="B846" s="3">
        <v>46159</v>
      </c>
      <c r="C846" s="12">
        <f>YEAR(SalesDataTable[[#This Row],[Order Date]])</f>
        <v>2026</v>
      </c>
      <c r="D846" s="15" t="str">
        <f>"Q" &amp; ROUNDUP(MONTH(SalesDataTable[[#This Row],[Order Date]])/3,0)</f>
        <v>Q2</v>
      </c>
      <c r="E846" s="17">
        <f>MONTH(SalesDataTable[[#This Row],[Order Date]])</f>
        <v>5</v>
      </c>
      <c r="F846" s="15"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5">
      <c r="A847" s="2">
        <v>2322</v>
      </c>
      <c r="B847" s="3">
        <v>46159</v>
      </c>
      <c r="C847" s="12">
        <f>YEAR(SalesDataTable[[#This Row],[Order Date]])</f>
        <v>2026</v>
      </c>
      <c r="D847" s="15" t="str">
        <f>"Q" &amp; ROUNDUP(MONTH(SalesDataTable[[#This Row],[Order Date]])/3,0)</f>
        <v>Q2</v>
      </c>
      <c r="E847" s="17">
        <f>MONTH(SalesDataTable[[#This Row],[Order Date]])</f>
        <v>5</v>
      </c>
      <c r="F847" s="15"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5">
      <c r="A848" s="2">
        <v>3480</v>
      </c>
      <c r="B848" s="3">
        <v>46159</v>
      </c>
      <c r="C848" s="12">
        <f>YEAR(SalesDataTable[[#This Row],[Order Date]])</f>
        <v>2026</v>
      </c>
      <c r="D848" s="15" t="str">
        <f>"Q" &amp; ROUNDUP(MONTH(SalesDataTable[[#This Row],[Order Date]])/3,0)</f>
        <v>Q2</v>
      </c>
      <c r="E848" s="17">
        <f>MONTH(SalesDataTable[[#This Row],[Order Date]])</f>
        <v>5</v>
      </c>
      <c r="F848" s="15"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5">
      <c r="A849" s="2">
        <v>4426</v>
      </c>
      <c r="B849" s="3">
        <v>46159</v>
      </c>
      <c r="C849" s="12">
        <f>YEAR(SalesDataTable[[#This Row],[Order Date]])</f>
        <v>2026</v>
      </c>
      <c r="D849" s="15" t="str">
        <f>"Q" &amp; ROUNDUP(MONTH(SalesDataTable[[#This Row],[Order Date]])/3,0)</f>
        <v>Q2</v>
      </c>
      <c r="E849" s="17">
        <f>MONTH(SalesDataTable[[#This Row],[Order Date]])</f>
        <v>5</v>
      </c>
      <c r="F849" s="15"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5">
      <c r="A850" s="2">
        <v>4938</v>
      </c>
      <c r="B850" s="3">
        <v>46159</v>
      </c>
      <c r="C850" s="12">
        <f>YEAR(SalesDataTable[[#This Row],[Order Date]])</f>
        <v>2026</v>
      </c>
      <c r="D850" s="15" t="str">
        <f>"Q" &amp; ROUNDUP(MONTH(SalesDataTable[[#This Row],[Order Date]])/3,0)</f>
        <v>Q2</v>
      </c>
      <c r="E850" s="17">
        <f>MONTH(SalesDataTable[[#This Row],[Order Date]])</f>
        <v>5</v>
      </c>
      <c r="F850" s="15"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5">
      <c r="A851" s="2">
        <v>915</v>
      </c>
      <c r="B851" s="3">
        <v>46160</v>
      </c>
      <c r="C851" s="12">
        <f>YEAR(SalesDataTable[[#This Row],[Order Date]])</f>
        <v>2026</v>
      </c>
      <c r="D851" s="15" t="str">
        <f>"Q" &amp; ROUNDUP(MONTH(SalesDataTable[[#This Row],[Order Date]])/3,0)</f>
        <v>Q2</v>
      </c>
      <c r="E851" s="17">
        <f>MONTH(SalesDataTable[[#This Row],[Order Date]])</f>
        <v>5</v>
      </c>
      <c r="F851" s="15"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5">
      <c r="A852" s="2">
        <v>1188</v>
      </c>
      <c r="B852" s="3">
        <v>46160</v>
      </c>
      <c r="C852" s="12">
        <f>YEAR(SalesDataTable[[#This Row],[Order Date]])</f>
        <v>2026</v>
      </c>
      <c r="D852" s="15" t="str">
        <f>"Q" &amp; ROUNDUP(MONTH(SalesDataTable[[#This Row],[Order Date]])/3,0)</f>
        <v>Q2</v>
      </c>
      <c r="E852" s="17">
        <f>MONTH(SalesDataTable[[#This Row],[Order Date]])</f>
        <v>5</v>
      </c>
      <c r="F852" s="15"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5">
      <c r="A853" s="2">
        <v>1594</v>
      </c>
      <c r="B853" s="3">
        <v>46160</v>
      </c>
      <c r="C853" s="12">
        <f>YEAR(SalesDataTable[[#This Row],[Order Date]])</f>
        <v>2026</v>
      </c>
      <c r="D853" s="15" t="str">
        <f>"Q" &amp; ROUNDUP(MONTH(SalesDataTable[[#This Row],[Order Date]])/3,0)</f>
        <v>Q2</v>
      </c>
      <c r="E853" s="17">
        <f>MONTH(SalesDataTable[[#This Row],[Order Date]])</f>
        <v>5</v>
      </c>
      <c r="F853" s="15"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5">
      <c r="A854" s="2">
        <v>3022</v>
      </c>
      <c r="B854" s="3">
        <v>46160</v>
      </c>
      <c r="C854" s="12">
        <f>YEAR(SalesDataTable[[#This Row],[Order Date]])</f>
        <v>2026</v>
      </c>
      <c r="D854" s="15" t="str">
        <f>"Q" &amp; ROUNDUP(MONTH(SalesDataTable[[#This Row],[Order Date]])/3,0)</f>
        <v>Q2</v>
      </c>
      <c r="E854" s="17">
        <f>MONTH(SalesDataTable[[#This Row],[Order Date]])</f>
        <v>5</v>
      </c>
      <c r="F854" s="15"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5">
      <c r="A855" s="2">
        <v>588</v>
      </c>
      <c r="B855" s="3">
        <v>46161</v>
      </c>
      <c r="C855" s="12">
        <f>YEAR(SalesDataTable[[#This Row],[Order Date]])</f>
        <v>2026</v>
      </c>
      <c r="D855" s="15" t="str">
        <f>"Q" &amp; ROUNDUP(MONTH(SalesDataTable[[#This Row],[Order Date]])/3,0)</f>
        <v>Q2</v>
      </c>
      <c r="E855" s="17">
        <f>MONTH(SalesDataTable[[#This Row],[Order Date]])</f>
        <v>5</v>
      </c>
      <c r="F855" s="15"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5">
      <c r="A856" s="2">
        <v>1016</v>
      </c>
      <c r="B856" s="3">
        <v>46161</v>
      </c>
      <c r="C856" s="12">
        <f>YEAR(SalesDataTable[[#This Row],[Order Date]])</f>
        <v>2026</v>
      </c>
      <c r="D856" s="15" t="str">
        <f>"Q" &amp; ROUNDUP(MONTH(SalesDataTable[[#This Row],[Order Date]])/3,0)</f>
        <v>Q2</v>
      </c>
      <c r="E856" s="17">
        <f>MONTH(SalesDataTable[[#This Row],[Order Date]])</f>
        <v>5</v>
      </c>
      <c r="F856" s="15"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5">
      <c r="A857" s="2">
        <v>1930</v>
      </c>
      <c r="B857" s="3">
        <v>46161</v>
      </c>
      <c r="C857" s="12">
        <f>YEAR(SalesDataTable[[#This Row],[Order Date]])</f>
        <v>2026</v>
      </c>
      <c r="D857" s="15" t="str">
        <f>"Q" &amp; ROUNDUP(MONTH(SalesDataTable[[#This Row],[Order Date]])/3,0)</f>
        <v>Q2</v>
      </c>
      <c r="E857" s="17">
        <f>MONTH(SalesDataTable[[#This Row],[Order Date]])</f>
        <v>5</v>
      </c>
      <c r="F857" s="15"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5">
      <c r="A858" s="2">
        <v>2658</v>
      </c>
      <c r="B858" s="3">
        <v>46161</v>
      </c>
      <c r="C858" s="12">
        <f>YEAR(SalesDataTable[[#This Row],[Order Date]])</f>
        <v>2026</v>
      </c>
      <c r="D858" s="15" t="str">
        <f>"Q" &amp; ROUNDUP(MONTH(SalesDataTable[[#This Row],[Order Date]])/3,0)</f>
        <v>Q2</v>
      </c>
      <c r="E858" s="17">
        <f>MONTH(SalesDataTable[[#This Row],[Order Date]])</f>
        <v>5</v>
      </c>
      <c r="F858" s="15"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5">
      <c r="A859" s="2">
        <v>2951</v>
      </c>
      <c r="B859" s="3">
        <v>46161</v>
      </c>
      <c r="C859" s="12">
        <f>YEAR(SalesDataTable[[#This Row],[Order Date]])</f>
        <v>2026</v>
      </c>
      <c r="D859" s="15" t="str">
        <f>"Q" &amp; ROUNDUP(MONTH(SalesDataTable[[#This Row],[Order Date]])/3,0)</f>
        <v>Q2</v>
      </c>
      <c r="E859" s="17">
        <f>MONTH(SalesDataTable[[#This Row],[Order Date]])</f>
        <v>5</v>
      </c>
      <c r="F859" s="15"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5">
      <c r="A860" s="2">
        <v>4328</v>
      </c>
      <c r="B860" s="3">
        <v>46161</v>
      </c>
      <c r="C860" s="12">
        <f>YEAR(SalesDataTable[[#This Row],[Order Date]])</f>
        <v>2026</v>
      </c>
      <c r="D860" s="15" t="str">
        <f>"Q" &amp; ROUNDUP(MONTH(SalesDataTable[[#This Row],[Order Date]])/3,0)</f>
        <v>Q2</v>
      </c>
      <c r="E860" s="17">
        <f>MONTH(SalesDataTable[[#This Row],[Order Date]])</f>
        <v>5</v>
      </c>
      <c r="F860" s="15"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5">
      <c r="A861" s="2">
        <v>4591</v>
      </c>
      <c r="B861" s="3">
        <v>46161</v>
      </c>
      <c r="C861" s="12">
        <f>YEAR(SalesDataTable[[#This Row],[Order Date]])</f>
        <v>2026</v>
      </c>
      <c r="D861" s="15" t="str">
        <f>"Q" &amp; ROUNDUP(MONTH(SalesDataTable[[#This Row],[Order Date]])/3,0)</f>
        <v>Q2</v>
      </c>
      <c r="E861" s="17">
        <f>MONTH(SalesDataTable[[#This Row],[Order Date]])</f>
        <v>5</v>
      </c>
      <c r="F861" s="15"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5">
      <c r="A862" s="2">
        <v>280</v>
      </c>
      <c r="B862" s="3">
        <v>46162</v>
      </c>
      <c r="C862" s="12">
        <f>YEAR(SalesDataTable[[#This Row],[Order Date]])</f>
        <v>2026</v>
      </c>
      <c r="D862" s="15" t="str">
        <f>"Q" &amp; ROUNDUP(MONTH(SalesDataTable[[#This Row],[Order Date]])/3,0)</f>
        <v>Q2</v>
      </c>
      <c r="E862" s="17">
        <f>MONTH(SalesDataTable[[#This Row],[Order Date]])</f>
        <v>5</v>
      </c>
      <c r="F862" s="15"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5">
      <c r="A863" s="2">
        <v>409</v>
      </c>
      <c r="B863" s="3">
        <v>46162</v>
      </c>
      <c r="C863" s="12">
        <f>YEAR(SalesDataTable[[#This Row],[Order Date]])</f>
        <v>2026</v>
      </c>
      <c r="D863" s="15" t="str">
        <f>"Q" &amp; ROUNDUP(MONTH(SalesDataTable[[#This Row],[Order Date]])/3,0)</f>
        <v>Q2</v>
      </c>
      <c r="E863" s="17">
        <f>MONTH(SalesDataTable[[#This Row],[Order Date]])</f>
        <v>5</v>
      </c>
      <c r="F863" s="15"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5">
      <c r="A864" s="2">
        <v>1372</v>
      </c>
      <c r="B864" s="3">
        <v>46162</v>
      </c>
      <c r="C864" s="12">
        <f>YEAR(SalesDataTable[[#This Row],[Order Date]])</f>
        <v>2026</v>
      </c>
      <c r="D864" s="15" t="str">
        <f>"Q" &amp; ROUNDUP(MONTH(SalesDataTable[[#This Row],[Order Date]])/3,0)</f>
        <v>Q2</v>
      </c>
      <c r="E864" s="17">
        <f>MONTH(SalesDataTable[[#This Row],[Order Date]])</f>
        <v>5</v>
      </c>
      <c r="F864" s="15"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5">
      <c r="A865" s="2">
        <v>2327</v>
      </c>
      <c r="B865" s="3">
        <v>46162</v>
      </c>
      <c r="C865" s="12">
        <f>YEAR(SalesDataTable[[#This Row],[Order Date]])</f>
        <v>2026</v>
      </c>
      <c r="D865" s="15" t="str">
        <f>"Q" &amp; ROUNDUP(MONTH(SalesDataTable[[#This Row],[Order Date]])/3,0)</f>
        <v>Q2</v>
      </c>
      <c r="E865" s="17">
        <f>MONTH(SalesDataTable[[#This Row],[Order Date]])</f>
        <v>5</v>
      </c>
      <c r="F865" s="15"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5">
      <c r="A866" s="2">
        <v>2703</v>
      </c>
      <c r="B866" s="3">
        <v>46162</v>
      </c>
      <c r="C866" s="12">
        <f>YEAR(SalesDataTable[[#This Row],[Order Date]])</f>
        <v>2026</v>
      </c>
      <c r="D866" s="15" t="str">
        <f>"Q" &amp; ROUNDUP(MONTH(SalesDataTable[[#This Row],[Order Date]])/3,0)</f>
        <v>Q2</v>
      </c>
      <c r="E866" s="17">
        <f>MONTH(SalesDataTable[[#This Row],[Order Date]])</f>
        <v>5</v>
      </c>
      <c r="F866" s="15"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5">
      <c r="A867" s="2">
        <v>2776</v>
      </c>
      <c r="B867" s="3">
        <v>46162</v>
      </c>
      <c r="C867" s="12">
        <f>YEAR(SalesDataTable[[#This Row],[Order Date]])</f>
        <v>2026</v>
      </c>
      <c r="D867" s="15" t="str">
        <f>"Q" &amp; ROUNDUP(MONTH(SalesDataTable[[#This Row],[Order Date]])/3,0)</f>
        <v>Q2</v>
      </c>
      <c r="E867" s="17">
        <f>MONTH(SalesDataTable[[#This Row],[Order Date]])</f>
        <v>5</v>
      </c>
      <c r="F867" s="15"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5">
      <c r="A868" s="2">
        <v>3411</v>
      </c>
      <c r="B868" s="3">
        <v>46162</v>
      </c>
      <c r="C868" s="12">
        <f>YEAR(SalesDataTable[[#This Row],[Order Date]])</f>
        <v>2026</v>
      </c>
      <c r="D868" s="15" t="str">
        <f>"Q" &amp; ROUNDUP(MONTH(SalesDataTable[[#This Row],[Order Date]])/3,0)</f>
        <v>Q2</v>
      </c>
      <c r="E868" s="17">
        <f>MONTH(SalesDataTable[[#This Row],[Order Date]])</f>
        <v>5</v>
      </c>
      <c r="F868" s="15"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5">
      <c r="A869" s="2">
        <v>3841</v>
      </c>
      <c r="B869" s="3">
        <v>46162</v>
      </c>
      <c r="C869" s="12">
        <f>YEAR(SalesDataTable[[#This Row],[Order Date]])</f>
        <v>2026</v>
      </c>
      <c r="D869" s="15" t="str">
        <f>"Q" &amp; ROUNDUP(MONTH(SalesDataTable[[#This Row],[Order Date]])/3,0)</f>
        <v>Q2</v>
      </c>
      <c r="E869" s="17">
        <f>MONTH(SalesDataTable[[#This Row],[Order Date]])</f>
        <v>5</v>
      </c>
      <c r="F869" s="15"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5">
      <c r="A870" s="2">
        <v>5121</v>
      </c>
      <c r="B870" s="3">
        <v>46162</v>
      </c>
      <c r="C870" s="12">
        <f>YEAR(SalesDataTable[[#This Row],[Order Date]])</f>
        <v>2026</v>
      </c>
      <c r="D870" s="15" t="str">
        <f>"Q" &amp; ROUNDUP(MONTH(SalesDataTable[[#This Row],[Order Date]])/3,0)</f>
        <v>Q2</v>
      </c>
      <c r="E870" s="17">
        <f>MONTH(SalesDataTable[[#This Row],[Order Date]])</f>
        <v>5</v>
      </c>
      <c r="F870" s="15"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5">
      <c r="A871" s="2">
        <v>53</v>
      </c>
      <c r="B871" s="3">
        <v>46163</v>
      </c>
      <c r="C871" s="12">
        <f>YEAR(SalesDataTable[[#This Row],[Order Date]])</f>
        <v>2026</v>
      </c>
      <c r="D871" s="15" t="str">
        <f>"Q" &amp; ROUNDUP(MONTH(SalesDataTable[[#This Row],[Order Date]])/3,0)</f>
        <v>Q2</v>
      </c>
      <c r="E871" s="17">
        <f>MONTH(SalesDataTable[[#This Row],[Order Date]])</f>
        <v>5</v>
      </c>
      <c r="F871" s="15"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5">
      <c r="A872" s="2">
        <v>127</v>
      </c>
      <c r="B872" s="3">
        <v>46163</v>
      </c>
      <c r="C872" s="12">
        <f>YEAR(SalesDataTable[[#This Row],[Order Date]])</f>
        <v>2026</v>
      </c>
      <c r="D872" s="15" t="str">
        <f>"Q" &amp; ROUNDUP(MONTH(SalesDataTable[[#This Row],[Order Date]])/3,0)</f>
        <v>Q2</v>
      </c>
      <c r="E872" s="17">
        <f>MONTH(SalesDataTable[[#This Row],[Order Date]])</f>
        <v>5</v>
      </c>
      <c r="F872" s="15"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5">
      <c r="A873" s="2">
        <v>1092</v>
      </c>
      <c r="B873" s="3">
        <v>46163</v>
      </c>
      <c r="C873" s="12">
        <f>YEAR(SalesDataTable[[#This Row],[Order Date]])</f>
        <v>2026</v>
      </c>
      <c r="D873" s="15" t="str">
        <f>"Q" &amp; ROUNDUP(MONTH(SalesDataTable[[#This Row],[Order Date]])/3,0)</f>
        <v>Q2</v>
      </c>
      <c r="E873" s="17">
        <f>MONTH(SalesDataTable[[#This Row],[Order Date]])</f>
        <v>5</v>
      </c>
      <c r="F873" s="15"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5">
      <c r="A874" s="2">
        <v>1213</v>
      </c>
      <c r="B874" s="3">
        <v>46163</v>
      </c>
      <c r="C874" s="12">
        <f>YEAR(SalesDataTable[[#This Row],[Order Date]])</f>
        <v>2026</v>
      </c>
      <c r="D874" s="15" t="str">
        <f>"Q" &amp; ROUNDUP(MONTH(SalesDataTable[[#This Row],[Order Date]])/3,0)</f>
        <v>Q2</v>
      </c>
      <c r="E874" s="17">
        <f>MONTH(SalesDataTable[[#This Row],[Order Date]])</f>
        <v>5</v>
      </c>
      <c r="F874" s="15"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5">
      <c r="A875" s="2">
        <v>1849</v>
      </c>
      <c r="B875" s="3">
        <v>46163</v>
      </c>
      <c r="C875" s="12">
        <f>YEAR(SalesDataTable[[#This Row],[Order Date]])</f>
        <v>2026</v>
      </c>
      <c r="D875" s="15" t="str">
        <f>"Q" &amp; ROUNDUP(MONTH(SalesDataTable[[#This Row],[Order Date]])/3,0)</f>
        <v>Q2</v>
      </c>
      <c r="E875" s="17">
        <f>MONTH(SalesDataTable[[#This Row],[Order Date]])</f>
        <v>5</v>
      </c>
      <c r="F875" s="15"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5">
      <c r="A876" s="2">
        <v>2395</v>
      </c>
      <c r="B876" s="3">
        <v>46163</v>
      </c>
      <c r="C876" s="12">
        <f>YEAR(SalesDataTable[[#This Row],[Order Date]])</f>
        <v>2026</v>
      </c>
      <c r="D876" s="15" t="str">
        <f>"Q" &amp; ROUNDUP(MONTH(SalesDataTable[[#This Row],[Order Date]])/3,0)</f>
        <v>Q2</v>
      </c>
      <c r="E876" s="17">
        <f>MONTH(SalesDataTable[[#This Row],[Order Date]])</f>
        <v>5</v>
      </c>
      <c r="F876" s="15"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5">
      <c r="A877" s="2">
        <v>4166</v>
      </c>
      <c r="B877" s="3">
        <v>46163</v>
      </c>
      <c r="C877" s="12">
        <f>YEAR(SalesDataTable[[#This Row],[Order Date]])</f>
        <v>2026</v>
      </c>
      <c r="D877" s="15" t="str">
        <f>"Q" &amp; ROUNDUP(MONTH(SalesDataTable[[#This Row],[Order Date]])/3,0)</f>
        <v>Q2</v>
      </c>
      <c r="E877" s="17">
        <f>MONTH(SalesDataTable[[#This Row],[Order Date]])</f>
        <v>5</v>
      </c>
      <c r="F877" s="15"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5">
      <c r="A878" s="2">
        <v>1004</v>
      </c>
      <c r="B878" s="3">
        <v>46164</v>
      </c>
      <c r="C878" s="12">
        <f>YEAR(SalesDataTable[[#This Row],[Order Date]])</f>
        <v>2026</v>
      </c>
      <c r="D878" s="15" t="str">
        <f>"Q" &amp; ROUNDUP(MONTH(SalesDataTable[[#This Row],[Order Date]])/3,0)</f>
        <v>Q2</v>
      </c>
      <c r="E878" s="17">
        <f>MONTH(SalesDataTable[[#This Row],[Order Date]])</f>
        <v>5</v>
      </c>
      <c r="F878" s="15"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5">
      <c r="A879" s="2">
        <v>1012</v>
      </c>
      <c r="B879" s="3">
        <v>46164</v>
      </c>
      <c r="C879" s="12">
        <f>YEAR(SalesDataTable[[#This Row],[Order Date]])</f>
        <v>2026</v>
      </c>
      <c r="D879" s="15" t="str">
        <f>"Q" &amp; ROUNDUP(MONTH(SalesDataTable[[#This Row],[Order Date]])/3,0)</f>
        <v>Q2</v>
      </c>
      <c r="E879" s="17">
        <f>MONTH(SalesDataTable[[#This Row],[Order Date]])</f>
        <v>5</v>
      </c>
      <c r="F879" s="15"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5">
      <c r="A880" s="2">
        <v>2180</v>
      </c>
      <c r="B880" s="3">
        <v>46164</v>
      </c>
      <c r="C880" s="12">
        <f>YEAR(SalesDataTable[[#This Row],[Order Date]])</f>
        <v>2026</v>
      </c>
      <c r="D880" s="15" t="str">
        <f>"Q" &amp; ROUNDUP(MONTH(SalesDataTable[[#This Row],[Order Date]])/3,0)</f>
        <v>Q2</v>
      </c>
      <c r="E880" s="17">
        <f>MONTH(SalesDataTable[[#This Row],[Order Date]])</f>
        <v>5</v>
      </c>
      <c r="F880" s="15"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5">
      <c r="A881" s="2">
        <v>3659</v>
      </c>
      <c r="B881" s="3">
        <v>46164</v>
      </c>
      <c r="C881" s="12">
        <f>YEAR(SalesDataTable[[#This Row],[Order Date]])</f>
        <v>2026</v>
      </c>
      <c r="D881" s="15" t="str">
        <f>"Q" &amp; ROUNDUP(MONTH(SalesDataTable[[#This Row],[Order Date]])/3,0)</f>
        <v>Q2</v>
      </c>
      <c r="E881" s="17">
        <f>MONTH(SalesDataTable[[#This Row],[Order Date]])</f>
        <v>5</v>
      </c>
      <c r="F881" s="15"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5">
      <c r="A882" s="2">
        <v>3775</v>
      </c>
      <c r="B882" s="3">
        <v>46164</v>
      </c>
      <c r="C882" s="12">
        <f>YEAR(SalesDataTable[[#This Row],[Order Date]])</f>
        <v>2026</v>
      </c>
      <c r="D882" s="15" t="str">
        <f>"Q" &amp; ROUNDUP(MONTH(SalesDataTable[[#This Row],[Order Date]])/3,0)</f>
        <v>Q2</v>
      </c>
      <c r="E882" s="17">
        <f>MONTH(SalesDataTable[[#This Row],[Order Date]])</f>
        <v>5</v>
      </c>
      <c r="F882" s="15"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5">
      <c r="A883" s="2">
        <v>4071</v>
      </c>
      <c r="B883" s="3">
        <v>46164</v>
      </c>
      <c r="C883" s="12">
        <f>YEAR(SalesDataTable[[#This Row],[Order Date]])</f>
        <v>2026</v>
      </c>
      <c r="D883" s="15" t="str">
        <f>"Q" &amp; ROUNDUP(MONTH(SalesDataTable[[#This Row],[Order Date]])/3,0)</f>
        <v>Q2</v>
      </c>
      <c r="E883" s="17">
        <f>MONTH(SalesDataTable[[#This Row],[Order Date]])</f>
        <v>5</v>
      </c>
      <c r="F883" s="15"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5">
      <c r="A884" s="2">
        <v>5137</v>
      </c>
      <c r="B884" s="3">
        <v>46164</v>
      </c>
      <c r="C884" s="12">
        <f>YEAR(SalesDataTable[[#This Row],[Order Date]])</f>
        <v>2026</v>
      </c>
      <c r="D884" s="15" t="str">
        <f>"Q" &amp; ROUNDUP(MONTH(SalesDataTable[[#This Row],[Order Date]])/3,0)</f>
        <v>Q2</v>
      </c>
      <c r="E884" s="17">
        <f>MONTH(SalesDataTable[[#This Row],[Order Date]])</f>
        <v>5</v>
      </c>
      <c r="F884" s="15"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5">
      <c r="A885" s="2">
        <v>133</v>
      </c>
      <c r="B885" s="3">
        <v>46165</v>
      </c>
      <c r="C885" s="12">
        <f>YEAR(SalesDataTable[[#This Row],[Order Date]])</f>
        <v>2026</v>
      </c>
      <c r="D885" s="15" t="str">
        <f>"Q" &amp; ROUNDUP(MONTH(SalesDataTable[[#This Row],[Order Date]])/3,0)</f>
        <v>Q2</v>
      </c>
      <c r="E885" s="17">
        <f>MONTH(SalesDataTable[[#This Row],[Order Date]])</f>
        <v>5</v>
      </c>
      <c r="F885" s="15"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5">
      <c r="A886" s="2">
        <v>1385</v>
      </c>
      <c r="B886" s="3">
        <v>46165</v>
      </c>
      <c r="C886" s="12">
        <f>YEAR(SalesDataTable[[#This Row],[Order Date]])</f>
        <v>2026</v>
      </c>
      <c r="D886" s="15" t="str">
        <f>"Q" &amp; ROUNDUP(MONTH(SalesDataTable[[#This Row],[Order Date]])/3,0)</f>
        <v>Q2</v>
      </c>
      <c r="E886" s="17">
        <f>MONTH(SalesDataTable[[#This Row],[Order Date]])</f>
        <v>5</v>
      </c>
      <c r="F886" s="15"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5">
      <c r="A887" s="2">
        <v>1597</v>
      </c>
      <c r="B887" s="3">
        <v>46165</v>
      </c>
      <c r="C887" s="12">
        <f>YEAR(SalesDataTable[[#This Row],[Order Date]])</f>
        <v>2026</v>
      </c>
      <c r="D887" s="15" t="str">
        <f>"Q" &amp; ROUNDUP(MONTH(SalesDataTable[[#This Row],[Order Date]])/3,0)</f>
        <v>Q2</v>
      </c>
      <c r="E887" s="17">
        <f>MONTH(SalesDataTable[[#This Row],[Order Date]])</f>
        <v>5</v>
      </c>
      <c r="F887" s="15"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5">
      <c r="A888" s="2">
        <v>2273</v>
      </c>
      <c r="B888" s="3">
        <v>46165</v>
      </c>
      <c r="C888" s="12">
        <f>YEAR(SalesDataTable[[#This Row],[Order Date]])</f>
        <v>2026</v>
      </c>
      <c r="D888" s="15" t="str">
        <f>"Q" &amp; ROUNDUP(MONTH(SalesDataTable[[#This Row],[Order Date]])/3,0)</f>
        <v>Q2</v>
      </c>
      <c r="E888" s="17">
        <f>MONTH(SalesDataTable[[#This Row],[Order Date]])</f>
        <v>5</v>
      </c>
      <c r="F888" s="15"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5">
      <c r="A889" s="2">
        <v>2931</v>
      </c>
      <c r="B889" s="3">
        <v>46165</v>
      </c>
      <c r="C889" s="12">
        <f>YEAR(SalesDataTable[[#This Row],[Order Date]])</f>
        <v>2026</v>
      </c>
      <c r="D889" s="15" t="str">
        <f>"Q" &amp; ROUNDUP(MONTH(SalesDataTable[[#This Row],[Order Date]])/3,0)</f>
        <v>Q2</v>
      </c>
      <c r="E889" s="17">
        <f>MONTH(SalesDataTable[[#This Row],[Order Date]])</f>
        <v>5</v>
      </c>
      <c r="F889" s="15"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5">
      <c r="A890" s="2">
        <v>4143</v>
      </c>
      <c r="B890" s="3">
        <v>46165</v>
      </c>
      <c r="C890" s="12">
        <f>YEAR(SalesDataTable[[#This Row],[Order Date]])</f>
        <v>2026</v>
      </c>
      <c r="D890" s="15" t="str">
        <f>"Q" &amp; ROUNDUP(MONTH(SalesDataTable[[#This Row],[Order Date]])/3,0)</f>
        <v>Q2</v>
      </c>
      <c r="E890" s="17">
        <f>MONTH(SalesDataTable[[#This Row],[Order Date]])</f>
        <v>5</v>
      </c>
      <c r="F890" s="15"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5">
      <c r="A891" s="2">
        <v>4504</v>
      </c>
      <c r="B891" s="3">
        <v>46165</v>
      </c>
      <c r="C891" s="12">
        <f>YEAR(SalesDataTable[[#This Row],[Order Date]])</f>
        <v>2026</v>
      </c>
      <c r="D891" s="15" t="str">
        <f>"Q" &amp; ROUNDUP(MONTH(SalesDataTable[[#This Row],[Order Date]])/3,0)</f>
        <v>Q2</v>
      </c>
      <c r="E891" s="17">
        <f>MONTH(SalesDataTable[[#This Row],[Order Date]])</f>
        <v>5</v>
      </c>
      <c r="F891" s="15"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5">
      <c r="A892" s="2">
        <v>656</v>
      </c>
      <c r="B892" s="3">
        <v>46166</v>
      </c>
      <c r="C892" s="12">
        <f>YEAR(SalesDataTable[[#This Row],[Order Date]])</f>
        <v>2026</v>
      </c>
      <c r="D892" s="15" t="str">
        <f>"Q" &amp; ROUNDUP(MONTH(SalesDataTable[[#This Row],[Order Date]])/3,0)</f>
        <v>Q2</v>
      </c>
      <c r="E892" s="17">
        <f>MONTH(SalesDataTable[[#This Row],[Order Date]])</f>
        <v>5</v>
      </c>
      <c r="F892" s="15"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5">
      <c r="A893" s="2">
        <v>979</v>
      </c>
      <c r="B893" s="3">
        <v>46166</v>
      </c>
      <c r="C893" s="12">
        <f>YEAR(SalesDataTable[[#This Row],[Order Date]])</f>
        <v>2026</v>
      </c>
      <c r="D893" s="15" t="str">
        <f>"Q" &amp; ROUNDUP(MONTH(SalesDataTable[[#This Row],[Order Date]])/3,0)</f>
        <v>Q2</v>
      </c>
      <c r="E893" s="17">
        <f>MONTH(SalesDataTable[[#This Row],[Order Date]])</f>
        <v>5</v>
      </c>
      <c r="F893" s="15"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5">
      <c r="A894" s="2">
        <v>1510</v>
      </c>
      <c r="B894" s="3">
        <v>46166</v>
      </c>
      <c r="C894" s="12">
        <f>YEAR(SalesDataTable[[#This Row],[Order Date]])</f>
        <v>2026</v>
      </c>
      <c r="D894" s="15" t="str">
        <f>"Q" &amp; ROUNDUP(MONTH(SalesDataTable[[#This Row],[Order Date]])/3,0)</f>
        <v>Q2</v>
      </c>
      <c r="E894" s="17">
        <f>MONTH(SalesDataTable[[#This Row],[Order Date]])</f>
        <v>5</v>
      </c>
      <c r="F894" s="15"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5">
      <c r="A895" s="2">
        <v>1959</v>
      </c>
      <c r="B895" s="3">
        <v>46166</v>
      </c>
      <c r="C895" s="12">
        <f>YEAR(SalesDataTable[[#This Row],[Order Date]])</f>
        <v>2026</v>
      </c>
      <c r="D895" s="15" t="str">
        <f>"Q" &amp; ROUNDUP(MONTH(SalesDataTable[[#This Row],[Order Date]])/3,0)</f>
        <v>Q2</v>
      </c>
      <c r="E895" s="17">
        <f>MONTH(SalesDataTable[[#This Row],[Order Date]])</f>
        <v>5</v>
      </c>
      <c r="F895" s="15"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5">
      <c r="A896" s="2">
        <v>2089</v>
      </c>
      <c r="B896" s="3">
        <v>46166</v>
      </c>
      <c r="C896" s="12">
        <f>YEAR(SalesDataTable[[#This Row],[Order Date]])</f>
        <v>2026</v>
      </c>
      <c r="D896" s="15" t="str">
        <f>"Q" &amp; ROUNDUP(MONTH(SalesDataTable[[#This Row],[Order Date]])/3,0)</f>
        <v>Q2</v>
      </c>
      <c r="E896" s="17">
        <f>MONTH(SalesDataTable[[#This Row],[Order Date]])</f>
        <v>5</v>
      </c>
      <c r="F896" s="15"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5">
      <c r="A897" s="2">
        <v>2446</v>
      </c>
      <c r="B897" s="3">
        <v>46166</v>
      </c>
      <c r="C897" s="12">
        <f>YEAR(SalesDataTable[[#This Row],[Order Date]])</f>
        <v>2026</v>
      </c>
      <c r="D897" s="15" t="str">
        <f>"Q" &amp; ROUNDUP(MONTH(SalesDataTable[[#This Row],[Order Date]])/3,0)</f>
        <v>Q2</v>
      </c>
      <c r="E897" s="17">
        <f>MONTH(SalesDataTable[[#This Row],[Order Date]])</f>
        <v>5</v>
      </c>
      <c r="F897" s="15"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5">
      <c r="A898" s="2">
        <v>2847</v>
      </c>
      <c r="B898" s="3">
        <v>46166</v>
      </c>
      <c r="C898" s="12">
        <f>YEAR(SalesDataTable[[#This Row],[Order Date]])</f>
        <v>2026</v>
      </c>
      <c r="D898" s="15" t="str">
        <f>"Q" &amp; ROUNDUP(MONTH(SalesDataTable[[#This Row],[Order Date]])/3,0)</f>
        <v>Q2</v>
      </c>
      <c r="E898" s="17">
        <f>MONTH(SalesDataTable[[#This Row],[Order Date]])</f>
        <v>5</v>
      </c>
      <c r="F898" s="15"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5">
      <c r="A899" s="2">
        <v>3454</v>
      </c>
      <c r="B899" s="3">
        <v>46166</v>
      </c>
      <c r="C899" s="12">
        <f>YEAR(SalesDataTable[[#This Row],[Order Date]])</f>
        <v>2026</v>
      </c>
      <c r="D899" s="15" t="str">
        <f>"Q" &amp; ROUNDUP(MONTH(SalesDataTable[[#This Row],[Order Date]])/3,0)</f>
        <v>Q2</v>
      </c>
      <c r="E899" s="17">
        <f>MONTH(SalesDataTable[[#This Row],[Order Date]])</f>
        <v>5</v>
      </c>
      <c r="F899" s="15"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5">
      <c r="A900" s="2">
        <v>4472</v>
      </c>
      <c r="B900" s="3">
        <v>46166</v>
      </c>
      <c r="C900" s="12">
        <f>YEAR(SalesDataTable[[#This Row],[Order Date]])</f>
        <v>2026</v>
      </c>
      <c r="D900" s="15" t="str">
        <f>"Q" &amp; ROUNDUP(MONTH(SalesDataTable[[#This Row],[Order Date]])/3,0)</f>
        <v>Q2</v>
      </c>
      <c r="E900" s="17">
        <f>MONTH(SalesDataTable[[#This Row],[Order Date]])</f>
        <v>5</v>
      </c>
      <c r="F900" s="15"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5">
      <c r="A901" s="2">
        <v>4852</v>
      </c>
      <c r="B901" s="3">
        <v>46166</v>
      </c>
      <c r="C901" s="12">
        <f>YEAR(SalesDataTable[[#This Row],[Order Date]])</f>
        <v>2026</v>
      </c>
      <c r="D901" s="15" t="str">
        <f>"Q" &amp; ROUNDUP(MONTH(SalesDataTable[[#This Row],[Order Date]])/3,0)</f>
        <v>Q2</v>
      </c>
      <c r="E901" s="17">
        <f>MONTH(SalesDataTable[[#This Row],[Order Date]])</f>
        <v>5</v>
      </c>
      <c r="F901" s="15"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5">
      <c r="A902" s="2">
        <v>4959</v>
      </c>
      <c r="B902" s="3">
        <v>46166</v>
      </c>
      <c r="C902" s="12">
        <f>YEAR(SalesDataTable[[#This Row],[Order Date]])</f>
        <v>2026</v>
      </c>
      <c r="D902" s="15" t="str">
        <f>"Q" &amp; ROUNDUP(MONTH(SalesDataTable[[#This Row],[Order Date]])/3,0)</f>
        <v>Q2</v>
      </c>
      <c r="E902" s="17">
        <f>MONTH(SalesDataTable[[#This Row],[Order Date]])</f>
        <v>5</v>
      </c>
      <c r="F902" s="15"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5">
      <c r="A903" s="2">
        <v>5056</v>
      </c>
      <c r="B903" s="3">
        <v>46166</v>
      </c>
      <c r="C903" s="12">
        <f>YEAR(SalesDataTable[[#This Row],[Order Date]])</f>
        <v>2026</v>
      </c>
      <c r="D903" s="15" t="str">
        <f>"Q" &amp; ROUNDUP(MONTH(SalesDataTable[[#This Row],[Order Date]])/3,0)</f>
        <v>Q2</v>
      </c>
      <c r="E903" s="17">
        <f>MONTH(SalesDataTable[[#This Row],[Order Date]])</f>
        <v>5</v>
      </c>
      <c r="F903" s="15"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5">
      <c r="A904" s="2">
        <v>1152</v>
      </c>
      <c r="B904" s="3">
        <v>46167</v>
      </c>
      <c r="C904" s="12">
        <f>YEAR(SalesDataTable[[#This Row],[Order Date]])</f>
        <v>2026</v>
      </c>
      <c r="D904" s="15" t="str">
        <f>"Q" &amp; ROUNDUP(MONTH(SalesDataTable[[#This Row],[Order Date]])/3,0)</f>
        <v>Q2</v>
      </c>
      <c r="E904" s="17">
        <f>MONTH(SalesDataTable[[#This Row],[Order Date]])</f>
        <v>5</v>
      </c>
      <c r="F904" s="15"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5">
      <c r="A905" s="2">
        <v>3919</v>
      </c>
      <c r="B905" s="3">
        <v>46167</v>
      </c>
      <c r="C905" s="12">
        <f>YEAR(SalesDataTable[[#This Row],[Order Date]])</f>
        <v>2026</v>
      </c>
      <c r="D905" s="15" t="str">
        <f>"Q" &amp; ROUNDUP(MONTH(SalesDataTable[[#This Row],[Order Date]])/3,0)</f>
        <v>Q2</v>
      </c>
      <c r="E905" s="17">
        <f>MONTH(SalesDataTable[[#This Row],[Order Date]])</f>
        <v>5</v>
      </c>
      <c r="F905" s="15"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5">
      <c r="A906" s="2">
        <v>4202</v>
      </c>
      <c r="B906" s="3">
        <v>46167</v>
      </c>
      <c r="C906" s="12">
        <f>YEAR(SalesDataTable[[#This Row],[Order Date]])</f>
        <v>2026</v>
      </c>
      <c r="D906" s="15" t="str">
        <f>"Q" &amp; ROUNDUP(MONTH(SalesDataTable[[#This Row],[Order Date]])/3,0)</f>
        <v>Q2</v>
      </c>
      <c r="E906" s="17">
        <f>MONTH(SalesDataTable[[#This Row],[Order Date]])</f>
        <v>5</v>
      </c>
      <c r="F906" s="15"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5">
      <c r="A907" s="2">
        <v>4274</v>
      </c>
      <c r="B907" s="3">
        <v>46167</v>
      </c>
      <c r="C907" s="12">
        <f>YEAR(SalesDataTable[[#This Row],[Order Date]])</f>
        <v>2026</v>
      </c>
      <c r="D907" s="15" t="str">
        <f>"Q" &amp; ROUNDUP(MONTH(SalesDataTable[[#This Row],[Order Date]])/3,0)</f>
        <v>Q2</v>
      </c>
      <c r="E907" s="17">
        <f>MONTH(SalesDataTable[[#This Row],[Order Date]])</f>
        <v>5</v>
      </c>
      <c r="F907" s="15"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5">
      <c r="A908" s="2">
        <v>4364</v>
      </c>
      <c r="B908" s="3">
        <v>46167</v>
      </c>
      <c r="C908" s="12">
        <f>YEAR(SalesDataTable[[#This Row],[Order Date]])</f>
        <v>2026</v>
      </c>
      <c r="D908" s="15" t="str">
        <f>"Q" &amp; ROUNDUP(MONTH(SalesDataTable[[#This Row],[Order Date]])/3,0)</f>
        <v>Q2</v>
      </c>
      <c r="E908" s="17">
        <f>MONTH(SalesDataTable[[#This Row],[Order Date]])</f>
        <v>5</v>
      </c>
      <c r="F908" s="15"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5">
      <c r="A909" s="2">
        <v>4896</v>
      </c>
      <c r="B909" s="3">
        <v>46167</v>
      </c>
      <c r="C909" s="12">
        <f>YEAR(SalesDataTable[[#This Row],[Order Date]])</f>
        <v>2026</v>
      </c>
      <c r="D909" s="15" t="str">
        <f>"Q" &amp; ROUNDUP(MONTH(SalesDataTable[[#This Row],[Order Date]])/3,0)</f>
        <v>Q2</v>
      </c>
      <c r="E909" s="17">
        <f>MONTH(SalesDataTable[[#This Row],[Order Date]])</f>
        <v>5</v>
      </c>
      <c r="F909" s="15"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5">
      <c r="A910" s="2">
        <v>5109</v>
      </c>
      <c r="B910" s="3">
        <v>46167</v>
      </c>
      <c r="C910" s="12">
        <f>YEAR(SalesDataTable[[#This Row],[Order Date]])</f>
        <v>2026</v>
      </c>
      <c r="D910" s="15" t="str">
        <f>"Q" &amp; ROUNDUP(MONTH(SalesDataTable[[#This Row],[Order Date]])/3,0)</f>
        <v>Q2</v>
      </c>
      <c r="E910" s="17">
        <f>MONTH(SalesDataTable[[#This Row],[Order Date]])</f>
        <v>5</v>
      </c>
      <c r="F910" s="15"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5">
      <c r="A911" s="2">
        <v>289</v>
      </c>
      <c r="B911" s="3">
        <v>46168</v>
      </c>
      <c r="C911" s="12">
        <f>YEAR(SalesDataTable[[#This Row],[Order Date]])</f>
        <v>2026</v>
      </c>
      <c r="D911" s="15" t="str">
        <f>"Q" &amp; ROUNDUP(MONTH(SalesDataTable[[#This Row],[Order Date]])/3,0)</f>
        <v>Q2</v>
      </c>
      <c r="E911" s="17">
        <f>MONTH(SalesDataTable[[#This Row],[Order Date]])</f>
        <v>5</v>
      </c>
      <c r="F911" s="15"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5">
      <c r="A912" s="2">
        <v>4092</v>
      </c>
      <c r="B912" s="3">
        <v>46168</v>
      </c>
      <c r="C912" s="12">
        <f>YEAR(SalesDataTable[[#This Row],[Order Date]])</f>
        <v>2026</v>
      </c>
      <c r="D912" s="15" t="str">
        <f>"Q" &amp; ROUNDUP(MONTH(SalesDataTable[[#This Row],[Order Date]])/3,0)</f>
        <v>Q2</v>
      </c>
      <c r="E912" s="17">
        <f>MONTH(SalesDataTable[[#This Row],[Order Date]])</f>
        <v>5</v>
      </c>
      <c r="F912" s="15"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5">
      <c r="A913" s="2">
        <v>4727</v>
      </c>
      <c r="B913" s="3">
        <v>46168</v>
      </c>
      <c r="C913" s="12">
        <f>YEAR(SalesDataTable[[#This Row],[Order Date]])</f>
        <v>2026</v>
      </c>
      <c r="D913" s="15" t="str">
        <f>"Q" &amp; ROUNDUP(MONTH(SalesDataTable[[#This Row],[Order Date]])/3,0)</f>
        <v>Q2</v>
      </c>
      <c r="E913" s="17">
        <f>MONTH(SalesDataTable[[#This Row],[Order Date]])</f>
        <v>5</v>
      </c>
      <c r="F913" s="15"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5">
      <c r="A914" s="2">
        <v>4753</v>
      </c>
      <c r="B914" s="3">
        <v>46168</v>
      </c>
      <c r="C914" s="12">
        <f>YEAR(SalesDataTable[[#This Row],[Order Date]])</f>
        <v>2026</v>
      </c>
      <c r="D914" s="15" t="str">
        <f>"Q" &amp; ROUNDUP(MONTH(SalesDataTable[[#This Row],[Order Date]])/3,0)</f>
        <v>Q2</v>
      </c>
      <c r="E914" s="17">
        <f>MONTH(SalesDataTable[[#This Row],[Order Date]])</f>
        <v>5</v>
      </c>
      <c r="F914" s="15"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5">
      <c r="A915" s="2">
        <v>942</v>
      </c>
      <c r="B915" s="3">
        <v>46169</v>
      </c>
      <c r="C915" s="12">
        <f>YEAR(SalesDataTable[[#This Row],[Order Date]])</f>
        <v>2026</v>
      </c>
      <c r="D915" s="15" t="str">
        <f>"Q" &amp; ROUNDUP(MONTH(SalesDataTable[[#This Row],[Order Date]])/3,0)</f>
        <v>Q2</v>
      </c>
      <c r="E915" s="17">
        <f>MONTH(SalesDataTable[[#This Row],[Order Date]])</f>
        <v>5</v>
      </c>
      <c r="F915" s="15"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5">
      <c r="A916" s="2">
        <v>1755</v>
      </c>
      <c r="B916" s="3">
        <v>46169</v>
      </c>
      <c r="C916" s="12">
        <f>YEAR(SalesDataTable[[#This Row],[Order Date]])</f>
        <v>2026</v>
      </c>
      <c r="D916" s="15" t="str">
        <f>"Q" &amp; ROUNDUP(MONTH(SalesDataTable[[#This Row],[Order Date]])/3,0)</f>
        <v>Q2</v>
      </c>
      <c r="E916" s="17">
        <f>MONTH(SalesDataTable[[#This Row],[Order Date]])</f>
        <v>5</v>
      </c>
      <c r="F916" s="15"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5">
      <c r="A917" s="2">
        <v>3073</v>
      </c>
      <c r="B917" s="3">
        <v>46169</v>
      </c>
      <c r="C917" s="12">
        <f>YEAR(SalesDataTable[[#This Row],[Order Date]])</f>
        <v>2026</v>
      </c>
      <c r="D917" s="15" t="str">
        <f>"Q" &amp; ROUNDUP(MONTH(SalesDataTable[[#This Row],[Order Date]])/3,0)</f>
        <v>Q2</v>
      </c>
      <c r="E917" s="17">
        <f>MONTH(SalesDataTable[[#This Row],[Order Date]])</f>
        <v>5</v>
      </c>
      <c r="F917" s="15"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5">
      <c r="A918" s="2">
        <v>4230</v>
      </c>
      <c r="B918" s="3">
        <v>46169</v>
      </c>
      <c r="C918" s="12">
        <f>YEAR(SalesDataTable[[#This Row],[Order Date]])</f>
        <v>2026</v>
      </c>
      <c r="D918" s="15" t="str">
        <f>"Q" &amp; ROUNDUP(MONTH(SalesDataTable[[#This Row],[Order Date]])/3,0)</f>
        <v>Q2</v>
      </c>
      <c r="E918" s="17">
        <f>MONTH(SalesDataTable[[#This Row],[Order Date]])</f>
        <v>5</v>
      </c>
      <c r="F918" s="15"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5">
      <c r="A919" s="2">
        <v>644</v>
      </c>
      <c r="B919" s="3">
        <v>46170</v>
      </c>
      <c r="C919" s="12">
        <f>YEAR(SalesDataTable[[#This Row],[Order Date]])</f>
        <v>2026</v>
      </c>
      <c r="D919" s="15" t="str">
        <f>"Q" &amp; ROUNDUP(MONTH(SalesDataTable[[#This Row],[Order Date]])/3,0)</f>
        <v>Q2</v>
      </c>
      <c r="E919" s="17">
        <f>MONTH(SalesDataTable[[#This Row],[Order Date]])</f>
        <v>5</v>
      </c>
      <c r="F919" s="15"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5">
      <c r="A920" s="2">
        <v>1122</v>
      </c>
      <c r="B920" s="3">
        <v>46170</v>
      </c>
      <c r="C920" s="12">
        <f>YEAR(SalesDataTable[[#This Row],[Order Date]])</f>
        <v>2026</v>
      </c>
      <c r="D920" s="15" t="str">
        <f>"Q" &amp; ROUNDUP(MONTH(SalesDataTable[[#This Row],[Order Date]])/3,0)</f>
        <v>Q2</v>
      </c>
      <c r="E920" s="17">
        <f>MONTH(SalesDataTable[[#This Row],[Order Date]])</f>
        <v>5</v>
      </c>
      <c r="F920" s="15"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5">
      <c r="A921" s="2">
        <v>2019</v>
      </c>
      <c r="B921" s="3">
        <v>46170</v>
      </c>
      <c r="C921" s="12">
        <f>YEAR(SalesDataTable[[#This Row],[Order Date]])</f>
        <v>2026</v>
      </c>
      <c r="D921" s="15" t="str">
        <f>"Q" &amp; ROUNDUP(MONTH(SalesDataTable[[#This Row],[Order Date]])/3,0)</f>
        <v>Q2</v>
      </c>
      <c r="E921" s="17">
        <f>MONTH(SalesDataTable[[#This Row],[Order Date]])</f>
        <v>5</v>
      </c>
      <c r="F921" s="15"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5">
      <c r="A922" s="2">
        <v>2432</v>
      </c>
      <c r="B922" s="3">
        <v>46170</v>
      </c>
      <c r="C922" s="12">
        <f>YEAR(SalesDataTable[[#This Row],[Order Date]])</f>
        <v>2026</v>
      </c>
      <c r="D922" s="15" t="str">
        <f>"Q" &amp; ROUNDUP(MONTH(SalesDataTable[[#This Row],[Order Date]])/3,0)</f>
        <v>Q2</v>
      </c>
      <c r="E922" s="17">
        <f>MONTH(SalesDataTable[[#This Row],[Order Date]])</f>
        <v>5</v>
      </c>
      <c r="F922" s="15"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5">
      <c r="A923" s="2">
        <v>2989</v>
      </c>
      <c r="B923" s="3">
        <v>46170</v>
      </c>
      <c r="C923" s="12">
        <f>YEAR(SalesDataTable[[#This Row],[Order Date]])</f>
        <v>2026</v>
      </c>
      <c r="D923" s="15" t="str">
        <f>"Q" &amp; ROUNDUP(MONTH(SalesDataTable[[#This Row],[Order Date]])/3,0)</f>
        <v>Q2</v>
      </c>
      <c r="E923" s="17">
        <f>MONTH(SalesDataTable[[#This Row],[Order Date]])</f>
        <v>5</v>
      </c>
      <c r="F923" s="15"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5">
      <c r="A924" s="2">
        <v>3019</v>
      </c>
      <c r="B924" s="3">
        <v>46170</v>
      </c>
      <c r="C924" s="12">
        <f>YEAR(SalesDataTable[[#This Row],[Order Date]])</f>
        <v>2026</v>
      </c>
      <c r="D924" s="15" t="str">
        <f>"Q" &amp; ROUNDUP(MONTH(SalesDataTable[[#This Row],[Order Date]])/3,0)</f>
        <v>Q2</v>
      </c>
      <c r="E924" s="17">
        <f>MONTH(SalesDataTable[[#This Row],[Order Date]])</f>
        <v>5</v>
      </c>
      <c r="F924" s="15"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5">
      <c r="A925" s="2">
        <v>3798</v>
      </c>
      <c r="B925" s="3">
        <v>46170</v>
      </c>
      <c r="C925" s="12">
        <f>YEAR(SalesDataTable[[#This Row],[Order Date]])</f>
        <v>2026</v>
      </c>
      <c r="D925" s="15" t="str">
        <f>"Q" &amp; ROUNDUP(MONTH(SalesDataTable[[#This Row],[Order Date]])/3,0)</f>
        <v>Q2</v>
      </c>
      <c r="E925" s="17">
        <f>MONTH(SalesDataTable[[#This Row],[Order Date]])</f>
        <v>5</v>
      </c>
      <c r="F925" s="15"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5">
      <c r="A926" s="2">
        <v>3862</v>
      </c>
      <c r="B926" s="3">
        <v>46170</v>
      </c>
      <c r="C926" s="12">
        <f>YEAR(SalesDataTable[[#This Row],[Order Date]])</f>
        <v>2026</v>
      </c>
      <c r="D926" s="15" t="str">
        <f>"Q" &amp; ROUNDUP(MONTH(SalesDataTable[[#This Row],[Order Date]])/3,0)</f>
        <v>Q2</v>
      </c>
      <c r="E926" s="17">
        <f>MONTH(SalesDataTable[[#This Row],[Order Date]])</f>
        <v>5</v>
      </c>
      <c r="F926" s="15"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5">
      <c r="A927" s="2">
        <v>4281</v>
      </c>
      <c r="B927" s="3">
        <v>46170</v>
      </c>
      <c r="C927" s="12">
        <f>YEAR(SalesDataTable[[#This Row],[Order Date]])</f>
        <v>2026</v>
      </c>
      <c r="D927" s="15" t="str">
        <f>"Q" &amp; ROUNDUP(MONTH(SalesDataTable[[#This Row],[Order Date]])/3,0)</f>
        <v>Q2</v>
      </c>
      <c r="E927" s="17">
        <f>MONTH(SalesDataTable[[#This Row],[Order Date]])</f>
        <v>5</v>
      </c>
      <c r="F927" s="15"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5">
      <c r="A928" s="2">
        <v>191</v>
      </c>
      <c r="B928" s="3">
        <v>46171</v>
      </c>
      <c r="C928" s="12">
        <f>YEAR(SalesDataTable[[#This Row],[Order Date]])</f>
        <v>2026</v>
      </c>
      <c r="D928" s="15" t="str">
        <f>"Q" &amp; ROUNDUP(MONTH(SalesDataTable[[#This Row],[Order Date]])/3,0)</f>
        <v>Q2</v>
      </c>
      <c r="E928" s="17">
        <f>MONTH(SalesDataTable[[#This Row],[Order Date]])</f>
        <v>5</v>
      </c>
      <c r="F928" s="15"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5">
      <c r="A929" s="2">
        <v>1039</v>
      </c>
      <c r="B929" s="3">
        <v>46171</v>
      </c>
      <c r="C929" s="12">
        <f>YEAR(SalesDataTable[[#This Row],[Order Date]])</f>
        <v>2026</v>
      </c>
      <c r="D929" s="15" t="str">
        <f>"Q" &amp; ROUNDUP(MONTH(SalesDataTable[[#This Row],[Order Date]])/3,0)</f>
        <v>Q2</v>
      </c>
      <c r="E929" s="17">
        <f>MONTH(SalesDataTable[[#This Row],[Order Date]])</f>
        <v>5</v>
      </c>
      <c r="F929" s="15"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5">
      <c r="A930" s="2">
        <v>2641</v>
      </c>
      <c r="B930" s="3">
        <v>46171</v>
      </c>
      <c r="C930" s="12">
        <f>YEAR(SalesDataTable[[#This Row],[Order Date]])</f>
        <v>2026</v>
      </c>
      <c r="D930" s="15" t="str">
        <f>"Q" &amp; ROUNDUP(MONTH(SalesDataTable[[#This Row],[Order Date]])/3,0)</f>
        <v>Q2</v>
      </c>
      <c r="E930" s="17">
        <f>MONTH(SalesDataTable[[#This Row],[Order Date]])</f>
        <v>5</v>
      </c>
      <c r="F930" s="15"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5">
      <c r="A931" s="2">
        <v>3058</v>
      </c>
      <c r="B931" s="3">
        <v>46171</v>
      </c>
      <c r="C931" s="12">
        <f>YEAR(SalesDataTable[[#This Row],[Order Date]])</f>
        <v>2026</v>
      </c>
      <c r="D931" s="15" t="str">
        <f>"Q" &amp; ROUNDUP(MONTH(SalesDataTable[[#This Row],[Order Date]])/3,0)</f>
        <v>Q2</v>
      </c>
      <c r="E931" s="17">
        <f>MONTH(SalesDataTable[[#This Row],[Order Date]])</f>
        <v>5</v>
      </c>
      <c r="F931" s="15"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5">
      <c r="A932" s="2">
        <v>3110</v>
      </c>
      <c r="B932" s="3">
        <v>46171</v>
      </c>
      <c r="C932" s="12">
        <f>YEAR(SalesDataTable[[#This Row],[Order Date]])</f>
        <v>2026</v>
      </c>
      <c r="D932" s="15" t="str">
        <f>"Q" &amp; ROUNDUP(MONTH(SalesDataTable[[#This Row],[Order Date]])/3,0)</f>
        <v>Q2</v>
      </c>
      <c r="E932" s="17">
        <f>MONTH(SalesDataTable[[#This Row],[Order Date]])</f>
        <v>5</v>
      </c>
      <c r="F932" s="15"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5">
      <c r="A933" s="2">
        <v>3981</v>
      </c>
      <c r="B933" s="3">
        <v>46171</v>
      </c>
      <c r="C933" s="12">
        <f>YEAR(SalesDataTable[[#This Row],[Order Date]])</f>
        <v>2026</v>
      </c>
      <c r="D933" s="15" t="str">
        <f>"Q" &amp; ROUNDUP(MONTH(SalesDataTable[[#This Row],[Order Date]])/3,0)</f>
        <v>Q2</v>
      </c>
      <c r="E933" s="17">
        <f>MONTH(SalesDataTable[[#This Row],[Order Date]])</f>
        <v>5</v>
      </c>
      <c r="F933" s="15"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5">
      <c r="A934" s="2">
        <v>4663</v>
      </c>
      <c r="B934" s="3">
        <v>46171</v>
      </c>
      <c r="C934" s="12">
        <f>YEAR(SalesDataTable[[#This Row],[Order Date]])</f>
        <v>2026</v>
      </c>
      <c r="D934" s="15" t="str">
        <f>"Q" &amp; ROUNDUP(MONTH(SalesDataTable[[#This Row],[Order Date]])/3,0)</f>
        <v>Q2</v>
      </c>
      <c r="E934" s="17">
        <f>MONTH(SalesDataTable[[#This Row],[Order Date]])</f>
        <v>5</v>
      </c>
      <c r="F934" s="15"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5">
      <c r="A935" s="2">
        <v>5021</v>
      </c>
      <c r="B935" s="3">
        <v>46171</v>
      </c>
      <c r="C935" s="12">
        <f>YEAR(SalesDataTable[[#This Row],[Order Date]])</f>
        <v>2026</v>
      </c>
      <c r="D935" s="15" t="str">
        <f>"Q" &amp; ROUNDUP(MONTH(SalesDataTable[[#This Row],[Order Date]])/3,0)</f>
        <v>Q2</v>
      </c>
      <c r="E935" s="17">
        <f>MONTH(SalesDataTable[[#This Row],[Order Date]])</f>
        <v>5</v>
      </c>
      <c r="F935" s="15"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5">
      <c r="A936" s="2">
        <v>5107</v>
      </c>
      <c r="B936" s="3">
        <v>46171</v>
      </c>
      <c r="C936" s="12">
        <f>YEAR(SalesDataTable[[#This Row],[Order Date]])</f>
        <v>2026</v>
      </c>
      <c r="D936" s="15" t="str">
        <f>"Q" &amp; ROUNDUP(MONTH(SalesDataTable[[#This Row],[Order Date]])/3,0)</f>
        <v>Q2</v>
      </c>
      <c r="E936" s="17">
        <f>MONTH(SalesDataTable[[#This Row],[Order Date]])</f>
        <v>5</v>
      </c>
      <c r="F936" s="15"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5">
      <c r="A937" s="2">
        <v>454</v>
      </c>
      <c r="B937" s="3">
        <v>46172</v>
      </c>
      <c r="C937" s="12">
        <f>YEAR(SalesDataTable[[#This Row],[Order Date]])</f>
        <v>2026</v>
      </c>
      <c r="D937" s="15" t="str">
        <f>"Q" &amp; ROUNDUP(MONTH(SalesDataTable[[#This Row],[Order Date]])/3,0)</f>
        <v>Q2</v>
      </c>
      <c r="E937" s="17">
        <f>MONTH(SalesDataTable[[#This Row],[Order Date]])</f>
        <v>5</v>
      </c>
      <c r="F937" s="15"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5">
      <c r="A938" s="2">
        <v>873</v>
      </c>
      <c r="B938" s="3">
        <v>46172</v>
      </c>
      <c r="C938" s="12">
        <f>YEAR(SalesDataTable[[#This Row],[Order Date]])</f>
        <v>2026</v>
      </c>
      <c r="D938" s="15" t="str">
        <f>"Q" &amp; ROUNDUP(MONTH(SalesDataTable[[#This Row],[Order Date]])/3,0)</f>
        <v>Q2</v>
      </c>
      <c r="E938" s="17">
        <f>MONTH(SalesDataTable[[#This Row],[Order Date]])</f>
        <v>5</v>
      </c>
      <c r="F938" s="15"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5">
      <c r="A939" s="2">
        <v>1116</v>
      </c>
      <c r="B939" s="3">
        <v>46172</v>
      </c>
      <c r="C939" s="12">
        <f>YEAR(SalesDataTable[[#This Row],[Order Date]])</f>
        <v>2026</v>
      </c>
      <c r="D939" s="15" t="str">
        <f>"Q" &amp; ROUNDUP(MONTH(SalesDataTable[[#This Row],[Order Date]])/3,0)</f>
        <v>Q2</v>
      </c>
      <c r="E939" s="17">
        <f>MONTH(SalesDataTable[[#This Row],[Order Date]])</f>
        <v>5</v>
      </c>
      <c r="F939" s="15"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5">
      <c r="A940" s="2">
        <v>1206</v>
      </c>
      <c r="B940" s="3">
        <v>46172</v>
      </c>
      <c r="C940" s="12">
        <f>YEAR(SalesDataTable[[#This Row],[Order Date]])</f>
        <v>2026</v>
      </c>
      <c r="D940" s="15" t="str">
        <f>"Q" &amp; ROUNDUP(MONTH(SalesDataTable[[#This Row],[Order Date]])/3,0)</f>
        <v>Q2</v>
      </c>
      <c r="E940" s="17">
        <f>MONTH(SalesDataTable[[#This Row],[Order Date]])</f>
        <v>5</v>
      </c>
      <c r="F940" s="15"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5">
      <c r="A941" s="2">
        <v>1576</v>
      </c>
      <c r="B941" s="3">
        <v>46172</v>
      </c>
      <c r="C941" s="12">
        <f>YEAR(SalesDataTable[[#This Row],[Order Date]])</f>
        <v>2026</v>
      </c>
      <c r="D941" s="15" t="str">
        <f>"Q" &amp; ROUNDUP(MONTH(SalesDataTable[[#This Row],[Order Date]])/3,0)</f>
        <v>Q2</v>
      </c>
      <c r="E941" s="17">
        <f>MONTH(SalesDataTable[[#This Row],[Order Date]])</f>
        <v>5</v>
      </c>
      <c r="F941" s="15"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5">
      <c r="A942" s="2">
        <v>2634</v>
      </c>
      <c r="B942" s="3">
        <v>46172</v>
      </c>
      <c r="C942" s="12">
        <f>YEAR(SalesDataTable[[#This Row],[Order Date]])</f>
        <v>2026</v>
      </c>
      <c r="D942" s="15" t="str">
        <f>"Q" &amp; ROUNDUP(MONTH(SalesDataTable[[#This Row],[Order Date]])/3,0)</f>
        <v>Q2</v>
      </c>
      <c r="E942" s="17">
        <f>MONTH(SalesDataTable[[#This Row],[Order Date]])</f>
        <v>5</v>
      </c>
      <c r="F942" s="15"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5">
      <c r="A943" s="2">
        <v>2649</v>
      </c>
      <c r="B943" s="3">
        <v>46172</v>
      </c>
      <c r="C943" s="12">
        <f>YEAR(SalesDataTable[[#This Row],[Order Date]])</f>
        <v>2026</v>
      </c>
      <c r="D943" s="15" t="str">
        <f>"Q" &amp; ROUNDUP(MONTH(SalesDataTable[[#This Row],[Order Date]])/3,0)</f>
        <v>Q2</v>
      </c>
      <c r="E943" s="17">
        <f>MONTH(SalesDataTable[[#This Row],[Order Date]])</f>
        <v>5</v>
      </c>
      <c r="F943" s="15"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5">
      <c r="A944" s="2">
        <v>2774</v>
      </c>
      <c r="B944" s="3">
        <v>46172</v>
      </c>
      <c r="C944" s="12">
        <f>YEAR(SalesDataTable[[#This Row],[Order Date]])</f>
        <v>2026</v>
      </c>
      <c r="D944" s="15" t="str">
        <f>"Q" &amp; ROUNDUP(MONTH(SalesDataTable[[#This Row],[Order Date]])/3,0)</f>
        <v>Q2</v>
      </c>
      <c r="E944" s="17">
        <f>MONTH(SalesDataTable[[#This Row],[Order Date]])</f>
        <v>5</v>
      </c>
      <c r="F944" s="15"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5">
      <c r="A945" s="2">
        <v>3037</v>
      </c>
      <c r="B945" s="3">
        <v>46172</v>
      </c>
      <c r="C945" s="12">
        <f>YEAR(SalesDataTable[[#This Row],[Order Date]])</f>
        <v>2026</v>
      </c>
      <c r="D945" s="15" t="str">
        <f>"Q" &amp; ROUNDUP(MONTH(SalesDataTable[[#This Row],[Order Date]])/3,0)</f>
        <v>Q2</v>
      </c>
      <c r="E945" s="17">
        <f>MONTH(SalesDataTable[[#This Row],[Order Date]])</f>
        <v>5</v>
      </c>
      <c r="F945" s="15"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5">
      <c r="A946" s="2">
        <v>3138</v>
      </c>
      <c r="B946" s="3">
        <v>46172</v>
      </c>
      <c r="C946" s="12">
        <f>YEAR(SalesDataTable[[#This Row],[Order Date]])</f>
        <v>2026</v>
      </c>
      <c r="D946" s="15" t="str">
        <f>"Q" &amp; ROUNDUP(MONTH(SalesDataTable[[#This Row],[Order Date]])/3,0)</f>
        <v>Q2</v>
      </c>
      <c r="E946" s="17">
        <f>MONTH(SalesDataTable[[#This Row],[Order Date]])</f>
        <v>5</v>
      </c>
      <c r="F946" s="15"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5">
      <c r="A947" s="2">
        <v>3228</v>
      </c>
      <c r="B947" s="3">
        <v>46172</v>
      </c>
      <c r="C947" s="12">
        <f>YEAR(SalesDataTable[[#This Row],[Order Date]])</f>
        <v>2026</v>
      </c>
      <c r="D947" s="15" t="str">
        <f>"Q" &amp; ROUNDUP(MONTH(SalesDataTable[[#This Row],[Order Date]])/3,0)</f>
        <v>Q2</v>
      </c>
      <c r="E947" s="17">
        <f>MONTH(SalesDataTable[[#This Row],[Order Date]])</f>
        <v>5</v>
      </c>
      <c r="F947" s="15"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5">
      <c r="A948" s="2">
        <v>3401</v>
      </c>
      <c r="B948" s="3">
        <v>46172</v>
      </c>
      <c r="C948" s="12">
        <f>YEAR(SalesDataTable[[#This Row],[Order Date]])</f>
        <v>2026</v>
      </c>
      <c r="D948" s="15" t="str">
        <f>"Q" &amp; ROUNDUP(MONTH(SalesDataTable[[#This Row],[Order Date]])/3,0)</f>
        <v>Q2</v>
      </c>
      <c r="E948" s="17">
        <f>MONTH(SalesDataTable[[#This Row],[Order Date]])</f>
        <v>5</v>
      </c>
      <c r="F948" s="15"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5">
      <c r="A949" s="2">
        <v>3511</v>
      </c>
      <c r="B949" s="3">
        <v>46172</v>
      </c>
      <c r="C949" s="12">
        <f>YEAR(SalesDataTable[[#This Row],[Order Date]])</f>
        <v>2026</v>
      </c>
      <c r="D949" s="15" t="str">
        <f>"Q" &amp; ROUNDUP(MONTH(SalesDataTable[[#This Row],[Order Date]])/3,0)</f>
        <v>Q2</v>
      </c>
      <c r="E949" s="17">
        <f>MONTH(SalesDataTable[[#This Row],[Order Date]])</f>
        <v>5</v>
      </c>
      <c r="F949" s="15"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5">
      <c r="A950" s="2">
        <v>4485</v>
      </c>
      <c r="B950" s="3">
        <v>46172</v>
      </c>
      <c r="C950" s="12">
        <f>YEAR(SalesDataTable[[#This Row],[Order Date]])</f>
        <v>2026</v>
      </c>
      <c r="D950" s="15" t="str">
        <f>"Q" &amp; ROUNDUP(MONTH(SalesDataTable[[#This Row],[Order Date]])/3,0)</f>
        <v>Q2</v>
      </c>
      <c r="E950" s="17">
        <f>MONTH(SalesDataTable[[#This Row],[Order Date]])</f>
        <v>5</v>
      </c>
      <c r="F950" s="15"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5">
      <c r="A951" s="2">
        <v>447</v>
      </c>
      <c r="B951" s="3">
        <v>46173</v>
      </c>
      <c r="C951" s="12">
        <f>YEAR(SalesDataTable[[#This Row],[Order Date]])</f>
        <v>2026</v>
      </c>
      <c r="D951" s="15" t="str">
        <f>"Q" &amp; ROUNDUP(MONTH(SalesDataTable[[#This Row],[Order Date]])/3,0)</f>
        <v>Q2</v>
      </c>
      <c r="E951" s="17">
        <f>MONTH(SalesDataTable[[#This Row],[Order Date]])</f>
        <v>5</v>
      </c>
      <c r="F951" s="15"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5">
      <c r="A952" s="2">
        <v>1208</v>
      </c>
      <c r="B952" s="3">
        <v>46173</v>
      </c>
      <c r="C952" s="12">
        <f>YEAR(SalesDataTable[[#This Row],[Order Date]])</f>
        <v>2026</v>
      </c>
      <c r="D952" s="15" t="str">
        <f>"Q" &amp; ROUNDUP(MONTH(SalesDataTable[[#This Row],[Order Date]])/3,0)</f>
        <v>Q2</v>
      </c>
      <c r="E952" s="17">
        <f>MONTH(SalesDataTable[[#This Row],[Order Date]])</f>
        <v>5</v>
      </c>
      <c r="F952" s="15"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5">
      <c r="A953" s="2">
        <v>1355</v>
      </c>
      <c r="B953" s="3">
        <v>46173</v>
      </c>
      <c r="C953" s="12">
        <f>YEAR(SalesDataTable[[#This Row],[Order Date]])</f>
        <v>2026</v>
      </c>
      <c r="D953" s="15" t="str">
        <f>"Q" &amp; ROUNDUP(MONTH(SalesDataTable[[#This Row],[Order Date]])/3,0)</f>
        <v>Q2</v>
      </c>
      <c r="E953" s="17">
        <f>MONTH(SalesDataTable[[#This Row],[Order Date]])</f>
        <v>5</v>
      </c>
      <c r="F953" s="15"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5">
      <c r="A954" s="2">
        <v>1474</v>
      </c>
      <c r="B954" s="3">
        <v>46173</v>
      </c>
      <c r="C954" s="12">
        <f>YEAR(SalesDataTable[[#This Row],[Order Date]])</f>
        <v>2026</v>
      </c>
      <c r="D954" s="15" t="str">
        <f>"Q" &amp; ROUNDUP(MONTH(SalesDataTable[[#This Row],[Order Date]])/3,0)</f>
        <v>Q2</v>
      </c>
      <c r="E954" s="17">
        <f>MONTH(SalesDataTable[[#This Row],[Order Date]])</f>
        <v>5</v>
      </c>
      <c r="F954" s="15"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5">
      <c r="A955" s="2">
        <v>1625</v>
      </c>
      <c r="B955" s="3">
        <v>46173</v>
      </c>
      <c r="C955" s="12">
        <f>YEAR(SalesDataTable[[#This Row],[Order Date]])</f>
        <v>2026</v>
      </c>
      <c r="D955" s="15" t="str">
        <f>"Q" &amp; ROUNDUP(MONTH(SalesDataTable[[#This Row],[Order Date]])/3,0)</f>
        <v>Q2</v>
      </c>
      <c r="E955" s="17">
        <f>MONTH(SalesDataTable[[#This Row],[Order Date]])</f>
        <v>5</v>
      </c>
      <c r="F955" s="15"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5">
      <c r="A956" s="2">
        <v>1877</v>
      </c>
      <c r="B956" s="3">
        <v>46173</v>
      </c>
      <c r="C956" s="12">
        <f>YEAR(SalesDataTable[[#This Row],[Order Date]])</f>
        <v>2026</v>
      </c>
      <c r="D956" s="15" t="str">
        <f>"Q" &amp; ROUNDUP(MONTH(SalesDataTable[[#This Row],[Order Date]])/3,0)</f>
        <v>Q2</v>
      </c>
      <c r="E956" s="17">
        <f>MONTH(SalesDataTable[[#This Row],[Order Date]])</f>
        <v>5</v>
      </c>
      <c r="F956" s="15"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5">
      <c r="A957" s="2">
        <v>1978</v>
      </c>
      <c r="B957" s="3">
        <v>46173</v>
      </c>
      <c r="C957" s="12">
        <f>YEAR(SalesDataTable[[#This Row],[Order Date]])</f>
        <v>2026</v>
      </c>
      <c r="D957" s="15" t="str">
        <f>"Q" &amp; ROUNDUP(MONTH(SalesDataTable[[#This Row],[Order Date]])/3,0)</f>
        <v>Q2</v>
      </c>
      <c r="E957" s="17">
        <f>MONTH(SalesDataTable[[#This Row],[Order Date]])</f>
        <v>5</v>
      </c>
      <c r="F957" s="15"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5">
      <c r="A958" s="2">
        <v>3616</v>
      </c>
      <c r="B958" s="3">
        <v>46173</v>
      </c>
      <c r="C958" s="12">
        <f>YEAR(SalesDataTable[[#This Row],[Order Date]])</f>
        <v>2026</v>
      </c>
      <c r="D958" s="15" t="str">
        <f>"Q" &amp; ROUNDUP(MONTH(SalesDataTable[[#This Row],[Order Date]])/3,0)</f>
        <v>Q2</v>
      </c>
      <c r="E958" s="17">
        <f>MONTH(SalesDataTable[[#This Row],[Order Date]])</f>
        <v>5</v>
      </c>
      <c r="F958" s="15"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5">
      <c r="A959" s="2">
        <v>3992</v>
      </c>
      <c r="B959" s="3">
        <v>46173</v>
      </c>
      <c r="C959" s="12">
        <f>YEAR(SalesDataTable[[#This Row],[Order Date]])</f>
        <v>2026</v>
      </c>
      <c r="D959" s="15" t="str">
        <f>"Q" &amp; ROUNDUP(MONTH(SalesDataTable[[#This Row],[Order Date]])/3,0)</f>
        <v>Q2</v>
      </c>
      <c r="E959" s="17">
        <f>MONTH(SalesDataTable[[#This Row],[Order Date]])</f>
        <v>5</v>
      </c>
      <c r="F959" s="15"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5">
      <c r="A960" s="2">
        <v>4091</v>
      </c>
      <c r="B960" s="3">
        <v>46173</v>
      </c>
      <c r="C960" s="12">
        <f>YEAR(SalesDataTable[[#This Row],[Order Date]])</f>
        <v>2026</v>
      </c>
      <c r="D960" s="15" t="str">
        <f>"Q" &amp; ROUNDUP(MONTH(SalesDataTable[[#This Row],[Order Date]])/3,0)</f>
        <v>Q2</v>
      </c>
      <c r="E960" s="17">
        <f>MONTH(SalesDataTable[[#This Row],[Order Date]])</f>
        <v>5</v>
      </c>
      <c r="F960" s="15"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5">
      <c r="A961" s="2">
        <v>4204</v>
      </c>
      <c r="B961" s="3">
        <v>46173</v>
      </c>
      <c r="C961" s="12">
        <f>YEAR(SalesDataTable[[#This Row],[Order Date]])</f>
        <v>2026</v>
      </c>
      <c r="D961" s="15" t="str">
        <f>"Q" &amp; ROUNDUP(MONTH(SalesDataTable[[#This Row],[Order Date]])/3,0)</f>
        <v>Q2</v>
      </c>
      <c r="E961" s="17">
        <f>MONTH(SalesDataTable[[#This Row],[Order Date]])</f>
        <v>5</v>
      </c>
      <c r="F961" s="15"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5">
      <c r="A962" s="2">
        <v>4234</v>
      </c>
      <c r="B962" s="3">
        <v>46173</v>
      </c>
      <c r="C962" s="12">
        <f>YEAR(SalesDataTable[[#This Row],[Order Date]])</f>
        <v>2026</v>
      </c>
      <c r="D962" s="15" t="str">
        <f>"Q" &amp; ROUNDUP(MONTH(SalesDataTable[[#This Row],[Order Date]])/3,0)</f>
        <v>Q2</v>
      </c>
      <c r="E962" s="17">
        <f>MONTH(SalesDataTable[[#This Row],[Order Date]])</f>
        <v>5</v>
      </c>
      <c r="F962" s="15"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5">
      <c r="A963" s="2">
        <v>4696</v>
      </c>
      <c r="B963" s="3">
        <v>46173</v>
      </c>
      <c r="C963" s="12">
        <f>YEAR(SalesDataTable[[#This Row],[Order Date]])</f>
        <v>2026</v>
      </c>
      <c r="D963" s="15" t="str">
        <f>"Q" &amp; ROUNDUP(MONTH(SalesDataTable[[#This Row],[Order Date]])/3,0)</f>
        <v>Q2</v>
      </c>
      <c r="E963" s="17">
        <f>MONTH(SalesDataTable[[#This Row],[Order Date]])</f>
        <v>5</v>
      </c>
      <c r="F963" s="15"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5">
      <c r="A964" s="2">
        <v>4755</v>
      </c>
      <c r="B964" s="3">
        <v>46173</v>
      </c>
      <c r="C964" s="12">
        <f>YEAR(SalesDataTable[[#This Row],[Order Date]])</f>
        <v>2026</v>
      </c>
      <c r="D964" s="15" t="str">
        <f>"Q" &amp; ROUNDUP(MONTH(SalesDataTable[[#This Row],[Order Date]])/3,0)</f>
        <v>Q2</v>
      </c>
      <c r="E964" s="17">
        <f>MONTH(SalesDataTable[[#This Row],[Order Date]])</f>
        <v>5</v>
      </c>
      <c r="F964" s="15"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5">
      <c r="A965" s="2">
        <v>5090</v>
      </c>
      <c r="B965" s="3">
        <v>46173</v>
      </c>
      <c r="C965" s="12">
        <f>YEAR(SalesDataTable[[#This Row],[Order Date]])</f>
        <v>2026</v>
      </c>
      <c r="D965" s="15" t="str">
        <f>"Q" &amp; ROUNDUP(MONTH(SalesDataTable[[#This Row],[Order Date]])/3,0)</f>
        <v>Q2</v>
      </c>
      <c r="E965" s="17">
        <f>MONTH(SalesDataTable[[#This Row],[Order Date]])</f>
        <v>5</v>
      </c>
      <c r="F965" s="15"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5">
      <c r="A966" s="2">
        <v>27</v>
      </c>
      <c r="B966" s="3">
        <v>46174</v>
      </c>
      <c r="C966" s="12">
        <f>YEAR(SalesDataTable[[#This Row],[Order Date]])</f>
        <v>2026</v>
      </c>
      <c r="D966" s="15" t="str">
        <f>"Q" &amp; ROUNDUP(MONTH(SalesDataTable[[#This Row],[Order Date]])/3,0)</f>
        <v>Q2</v>
      </c>
      <c r="E966" s="17">
        <f>MONTH(SalesDataTable[[#This Row],[Order Date]])</f>
        <v>6</v>
      </c>
      <c r="F966" s="15"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5">
      <c r="A967" s="2">
        <v>463</v>
      </c>
      <c r="B967" s="3">
        <v>46174</v>
      </c>
      <c r="C967" s="12">
        <f>YEAR(SalesDataTable[[#This Row],[Order Date]])</f>
        <v>2026</v>
      </c>
      <c r="D967" s="15" t="str">
        <f>"Q" &amp; ROUNDUP(MONTH(SalesDataTable[[#This Row],[Order Date]])/3,0)</f>
        <v>Q2</v>
      </c>
      <c r="E967" s="17">
        <f>MONTH(SalesDataTable[[#This Row],[Order Date]])</f>
        <v>6</v>
      </c>
      <c r="F967" s="15"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5">
      <c r="A968" s="2">
        <v>653</v>
      </c>
      <c r="B968" s="3">
        <v>46174</v>
      </c>
      <c r="C968" s="12">
        <f>YEAR(SalesDataTable[[#This Row],[Order Date]])</f>
        <v>2026</v>
      </c>
      <c r="D968" s="15" t="str">
        <f>"Q" &amp; ROUNDUP(MONTH(SalesDataTable[[#This Row],[Order Date]])/3,0)</f>
        <v>Q2</v>
      </c>
      <c r="E968" s="17">
        <f>MONTH(SalesDataTable[[#This Row],[Order Date]])</f>
        <v>6</v>
      </c>
      <c r="F968" s="15"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5">
      <c r="A969" s="2">
        <v>1485</v>
      </c>
      <c r="B969" s="3">
        <v>46174</v>
      </c>
      <c r="C969" s="12">
        <f>YEAR(SalesDataTable[[#This Row],[Order Date]])</f>
        <v>2026</v>
      </c>
      <c r="D969" s="15" t="str">
        <f>"Q" &amp; ROUNDUP(MONTH(SalesDataTable[[#This Row],[Order Date]])/3,0)</f>
        <v>Q2</v>
      </c>
      <c r="E969" s="17">
        <f>MONTH(SalesDataTable[[#This Row],[Order Date]])</f>
        <v>6</v>
      </c>
      <c r="F969" s="15"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5">
      <c r="A970" s="2">
        <v>1925</v>
      </c>
      <c r="B970" s="3">
        <v>46174</v>
      </c>
      <c r="C970" s="12">
        <f>YEAR(SalesDataTable[[#This Row],[Order Date]])</f>
        <v>2026</v>
      </c>
      <c r="D970" s="15" t="str">
        <f>"Q" &amp; ROUNDUP(MONTH(SalesDataTable[[#This Row],[Order Date]])/3,0)</f>
        <v>Q2</v>
      </c>
      <c r="E970" s="17">
        <f>MONTH(SalesDataTable[[#This Row],[Order Date]])</f>
        <v>6</v>
      </c>
      <c r="F970" s="15"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5">
      <c r="A971" s="2">
        <v>1952</v>
      </c>
      <c r="B971" s="3">
        <v>46174</v>
      </c>
      <c r="C971" s="12">
        <f>YEAR(SalesDataTable[[#This Row],[Order Date]])</f>
        <v>2026</v>
      </c>
      <c r="D971" s="15" t="str">
        <f>"Q" &amp; ROUNDUP(MONTH(SalesDataTable[[#This Row],[Order Date]])/3,0)</f>
        <v>Q2</v>
      </c>
      <c r="E971" s="17">
        <f>MONTH(SalesDataTable[[#This Row],[Order Date]])</f>
        <v>6</v>
      </c>
      <c r="F971" s="15"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5">
      <c r="A972" s="2">
        <v>2010</v>
      </c>
      <c r="B972" s="3">
        <v>46174</v>
      </c>
      <c r="C972" s="12">
        <f>YEAR(SalesDataTable[[#This Row],[Order Date]])</f>
        <v>2026</v>
      </c>
      <c r="D972" s="15" t="str">
        <f>"Q" &amp; ROUNDUP(MONTH(SalesDataTable[[#This Row],[Order Date]])/3,0)</f>
        <v>Q2</v>
      </c>
      <c r="E972" s="17">
        <f>MONTH(SalesDataTable[[#This Row],[Order Date]])</f>
        <v>6</v>
      </c>
      <c r="F972" s="15"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5">
      <c r="A973" s="2">
        <v>2114</v>
      </c>
      <c r="B973" s="3">
        <v>46174</v>
      </c>
      <c r="C973" s="12">
        <f>YEAR(SalesDataTable[[#This Row],[Order Date]])</f>
        <v>2026</v>
      </c>
      <c r="D973" s="15" t="str">
        <f>"Q" &amp; ROUNDUP(MONTH(SalesDataTable[[#This Row],[Order Date]])/3,0)</f>
        <v>Q2</v>
      </c>
      <c r="E973" s="17">
        <f>MONTH(SalesDataTable[[#This Row],[Order Date]])</f>
        <v>6</v>
      </c>
      <c r="F973" s="15"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5">
      <c r="A974" s="2">
        <v>3104</v>
      </c>
      <c r="B974" s="3">
        <v>46174</v>
      </c>
      <c r="C974" s="12">
        <f>YEAR(SalesDataTable[[#This Row],[Order Date]])</f>
        <v>2026</v>
      </c>
      <c r="D974" s="15" t="str">
        <f>"Q" &amp; ROUNDUP(MONTH(SalesDataTable[[#This Row],[Order Date]])/3,0)</f>
        <v>Q2</v>
      </c>
      <c r="E974" s="17">
        <f>MONTH(SalesDataTable[[#This Row],[Order Date]])</f>
        <v>6</v>
      </c>
      <c r="F974" s="15"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5">
      <c r="A975" s="2">
        <v>3230</v>
      </c>
      <c r="B975" s="3">
        <v>46174</v>
      </c>
      <c r="C975" s="12">
        <f>YEAR(SalesDataTable[[#This Row],[Order Date]])</f>
        <v>2026</v>
      </c>
      <c r="D975" s="15" t="str">
        <f>"Q" &amp; ROUNDUP(MONTH(SalesDataTable[[#This Row],[Order Date]])/3,0)</f>
        <v>Q2</v>
      </c>
      <c r="E975" s="17">
        <f>MONTH(SalesDataTable[[#This Row],[Order Date]])</f>
        <v>6</v>
      </c>
      <c r="F975" s="15"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5">
      <c r="A976" s="2">
        <v>3415</v>
      </c>
      <c r="B976" s="3">
        <v>46174</v>
      </c>
      <c r="C976" s="12">
        <f>YEAR(SalesDataTable[[#This Row],[Order Date]])</f>
        <v>2026</v>
      </c>
      <c r="D976" s="15" t="str">
        <f>"Q" &amp; ROUNDUP(MONTH(SalesDataTable[[#This Row],[Order Date]])/3,0)</f>
        <v>Q2</v>
      </c>
      <c r="E976" s="17">
        <f>MONTH(SalesDataTable[[#This Row],[Order Date]])</f>
        <v>6</v>
      </c>
      <c r="F976" s="15"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5">
      <c r="A977" s="2">
        <v>4130</v>
      </c>
      <c r="B977" s="3">
        <v>46174</v>
      </c>
      <c r="C977" s="12">
        <f>YEAR(SalesDataTable[[#This Row],[Order Date]])</f>
        <v>2026</v>
      </c>
      <c r="D977" s="15" t="str">
        <f>"Q" &amp; ROUNDUP(MONTH(SalesDataTable[[#This Row],[Order Date]])/3,0)</f>
        <v>Q2</v>
      </c>
      <c r="E977" s="17">
        <f>MONTH(SalesDataTable[[#This Row],[Order Date]])</f>
        <v>6</v>
      </c>
      <c r="F977" s="15"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5">
      <c r="A978" s="2">
        <v>4314</v>
      </c>
      <c r="B978" s="3">
        <v>46174</v>
      </c>
      <c r="C978" s="12">
        <f>YEAR(SalesDataTable[[#This Row],[Order Date]])</f>
        <v>2026</v>
      </c>
      <c r="D978" s="15" t="str">
        <f>"Q" &amp; ROUNDUP(MONTH(SalesDataTable[[#This Row],[Order Date]])/3,0)</f>
        <v>Q2</v>
      </c>
      <c r="E978" s="17">
        <f>MONTH(SalesDataTable[[#This Row],[Order Date]])</f>
        <v>6</v>
      </c>
      <c r="F978" s="15"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5">
      <c r="A979" s="2">
        <v>998</v>
      </c>
      <c r="B979" s="3">
        <v>46175</v>
      </c>
      <c r="C979" s="12">
        <f>YEAR(SalesDataTable[[#This Row],[Order Date]])</f>
        <v>2026</v>
      </c>
      <c r="D979" s="15" t="str">
        <f>"Q" &amp; ROUNDUP(MONTH(SalesDataTable[[#This Row],[Order Date]])/3,0)</f>
        <v>Q2</v>
      </c>
      <c r="E979" s="17">
        <f>MONTH(SalesDataTable[[#This Row],[Order Date]])</f>
        <v>6</v>
      </c>
      <c r="F979" s="15"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5">
      <c r="A980" s="2">
        <v>1172</v>
      </c>
      <c r="B980" s="3">
        <v>46175</v>
      </c>
      <c r="C980" s="12">
        <f>YEAR(SalesDataTable[[#This Row],[Order Date]])</f>
        <v>2026</v>
      </c>
      <c r="D980" s="15" t="str">
        <f>"Q" &amp; ROUNDUP(MONTH(SalesDataTable[[#This Row],[Order Date]])/3,0)</f>
        <v>Q2</v>
      </c>
      <c r="E980" s="17">
        <f>MONTH(SalesDataTable[[#This Row],[Order Date]])</f>
        <v>6</v>
      </c>
      <c r="F980" s="15"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5">
      <c r="A981" s="2">
        <v>1261</v>
      </c>
      <c r="B981" s="3">
        <v>46175</v>
      </c>
      <c r="C981" s="12">
        <f>YEAR(SalesDataTable[[#This Row],[Order Date]])</f>
        <v>2026</v>
      </c>
      <c r="D981" s="15" t="str">
        <f>"Q" &amp; ROUNDUP(MONTH(SalesDataTable[[#This Row],[Order Date]])/3,0)</f>
        <v>Q2</v>
      </c>
      <c r="E981" s="17">
        <f>MONTH(SalesDataTable[[#This Row],[Order Date]])</f>
        <v>6</v>
      </c>
      <c r="F981" s="15"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5">
      <c r="A982" s="2">
        <v>1762</v>
      </c>
      <c r="B982" s="3">
        <v>46175</v>
      </c>
      <c r="C982" s="12">
        <f>YEAR(SalesDataTable[[#This Row],[Order Date]])</f>
        <v>2026</v>
      </c>
      <c r="D982" s="15" t="str">
        <f>"Q" &amp; ROUNDUP(MONTH(SalesDataTable[[#This Row],[Order Date]])/3,0)</f>
        <v>Q2</v>
      </c>
      <c r="E982" s="17">
        <f>MONTH(SalesDataTable[[#This Row],[Order Date]])</f>
        <v>6</v>
      </c>
      <c r="F982" s="15"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5">
      <c r="A983" s="2">
        <v>1851</v>
      </c>
      <c r="B983" s="3">
        <v>46175</v>
      </c>
      <c r="C983" s="12">
        <f>YEAR(SalesDataTable[[#This Row],[Order Date]])</f>
        <v>2026</v>
      </c>
      <c r="D983" s="15" t="str">
        <f>"Q" &amp; ROUNDUP(MONTH(SalesDataTable[[#This Row],[Order Date]])/3,0)</f>
        <v>Q2</v>
      </c>
      <c r="E983" s="17">
        <f>MONTH(SalesDataTable[[#This Row],[Order Date]])</f>
        <v>6</v>
      </c>
      <c r="F983" s="15"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5">
      <c r="A984" s="2">
        <v>3205</v>
      </c>
      <c r="B984" s="3">
        <v>46175</v>
      </c>
      <c r="C984" s="12">
        <f>YEAR(SalesDataTable[[#This Row],[Order Date]])</f>
        <v>2026</v>
      </c>
      <c r="D984" s="15" t="str">
        <f>"Q" &amp; ROUNDUP(MONTH(SalesDataTable[[#This Row],[Order Date]])/3,0)</f>
        <v>Q2</v>
      </c>
      <c r="E984" s="17">
        <f>MONTH(SalesDataTable[[#This Row],[Order Date]])</f>
        <v>6</v>
      </c>
      <c r="F984" s="15"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5">
      <c r="A985" s="2">
        <v>1396</v>
      </c>
      <c r="B985" s="3">
        <v>46176</v>
      </c>
      <c r="C985" s="12">
        <f>YEAR(SalesDataTable[[#This Row],[Order Date]])</f>
        <v>2026</v>
      </c>
      <c r="D985" s="15" t="str">
        <f>"Q" &amp; ROUNDUP(MONTH(SalesDataTable[[#This Row],[Order Date]])/3,0)</f>
        <v>Q2</v>
      </c>
      <c r="E985" s="17">
        <f>MONTH(SalesDataTable[[#This Row],[Order Date]])</f>
        <v>6</v>
      </c>
      <c r="F985" s="15"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5">
      <c r="A986" s="2">
        <v>1441</v>
      </c>
      <c r="B986" s="3">
        <v>46176</v>
      </c>
      <c r="C986" s="12">
        <f>YEAR(SalesDataTable[[#This Row],[Order Date]])</f>
        <v>2026</v>
      </c>
      <c r="D986" s="15" t="str">
        <f>"Q" &amp; ROUNDUP(MONTH(SalesDataTable[[#This Row],[Order Date]])/3,0)</f>
        <v>Q2</v>
      </c>
      <c r="E986" s="17">
        <f>MONTH(SalesDataTable[[#This Row],[Order Date]])</f>
        <v>6</v>
      </c>
      <c r="F986" s="15"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5">
      <c r="A987" s="2">
        <v>1511</v>
      </c>
      <c r="B987" s="3">
        <v>46176</v>
      </c>
      <c r="C987" s="12">
        <f>YEAR(SalesDataTable[[#This Row],[Order Date]])</f>
        <v>2026</v>
      </c>
      <c r="D987" s="15" t="str">
        <f>"Q" &amp; ROUNDUP(MONTH(SalesDataTable[[#This Row],[Order Date]])/3,0)</f>
        <v>Q2</v>
      </c>
      <c r="E987" s="17">
        <f>MONTH(SalesDataTable[[#This Row],[Order Date]])</f>
        <v>6</v>
      </c>
      <c r="F987" s="15"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5">
      <c r="A988" s="2">
        <v>1701</v>
      </c>
      <c r="B988" s="3">
        <v>46176</v>
      </c>
      <c r="C988" s="12">
        <f>YEAR(SalesDataTable[[#This Row],[Order Date]])</f>
        <v>2026</v>
      </c>
      <c r="D988" s="15" t="str">
        <f>"Q" &amp; ROUNDUP(MONTH(SalesDataTable[[#This Row],[Order Date]])/3,0)</f>
        <v>Q2</v>
      </c>
      <c r="E988" s="17">
        <f>MONTH(SalesDataTable[[#This Row],[Order Date]])</f>
        <v>6</v>
      </c>
      <c r="F988" s="15"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5">
      <c r="A989" s="2">
        <v>1984</v>
      </c>
      <c r="B989" s="3">
        <v>46176</v>
      </c>
      <c r="C989" s="12">
        <f>YEAR(SalesDataTable[[#This Row],[Order Date]])</f>
        <v>2026</v>
      </c>
      <c r="D989" s="15" t="str">
        <f>"Q" &amp; ROUNDUP(MONTH(SalesDataTable[[#This Row],[Order Date]])/3,0)</f>
        <v>Q2</v>
      </c>
      <c r="E989" s="17">
        <f>MONTH(SalesDataTable[[#This Row],[Order Date]])</f>
        <v>6</v>
      </c>
      <c r="F989" s="15"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5">
      <c r="A990" s="2">
        <v>2572</v>
      </c>
      <c r="B990" s="3">
        <v>46176</v>
      </c>
      <c r="C990" s="12">
        <f>YEAR(SalesDataTable[[#This Row],[Order Date]])</f>
        <v>2026</v>
      </c>
      <c r="D990" s="15" t="str">
        <f>"Q" &amp; ROUNDUP(MONTH(SalesDataTable[[#This Row],[Order Date]])/3,0)</f>
        <v>Q2</v>
      </c>
      <c r="E990" s="17">
        <f>MONTH(SalesDataTable[[#This Row],[Order Date]])</f>
        <v>6</v>
      </c>
      <c r="F990" s="15"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5">
      <c r="A991" s="2">
        <v>2833</v>
      </c>
      <c r="B991" s="3">
        <v>46176</v>
      </c>
      <c r="C991" s="12">
        <f>YEAR(SalesDataTable[[#This Row],[Order Date]])</f>
        <v>2026</v>
      </c>
      <c r="D991" s="15" t="str">
        <f>"Q" &amp; ROUNDUP(MONTH(SalesDataTable[[#This Row],[Order Date]])/3,0)</f>
        <v>Q2</v>
      </c>
      <c r="E991" s="17">
        <f>MONTH(SalesDataTable[[#This Row],[Order Date]])</f>
        <v>6</v>
      </c>
      <c r="F991" s="15"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5">
      <c r="A992" s="2">
        <v>3522</v>
      </c>
      <c r="B992" s="3">
        <v>46176</v>
      </c>
      <c r="C992" s="12">
        <f>YEAR(SalesDataTable[[#This Row],[Order Date]])</f>
        <v>2026</v>
      </c>
      <c r="D992" s="15" t="str">
        <f>"Q" &amp; ROUNDUP(MONTH(SalesDataTable[[#This Row],[Order Date]])/3,0)</f>
        <v>Q2</v>
      </c>
      <c r="E992" s="17">
        <f>MONTH(SalesDataTable[[#This Row],[Order Date]])</f>
        <v>6</v>
      </c>
      <c r="F992" s="15"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5">
      <c r="A993" s="2">
        <v>146</v>
      </c>
      <c r="B993" s="3">
        <v>46177</v>
      </c>
      <c r="C993" s="12">
        <f>YEAR(SalesDataTable[[#This Row],[Order Date]])</f>
        <v>2026</v>
      </c>
      <c r="D993" s="15" t="str">
        <f>"Q" &amp; ROUNDUP(MONTH(SalesDataTable[[#This Row],[Order Date]])/3,0)</f>
        <v>Q2</v>
      </c>
      <c r="E993" s="17">
        <f>MONTH(SalesDataTable[[#This Row],[Order Date]])</f>
        <v>6</v>
      </c>
      <c r="F993" s="15"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5">
      <c r="A994" s="2">
        <v>161</v>
      </c>
      <c r="B994" s="3">
        <v>46177</v>
      </c>
      <c r="C994" s="12">
        <f>YEAR(SalesDataTable[[#This Row],[Order Date]])</f>
        <v>2026</v>
      </c>
      <c r="D994" s="15" t="str">
        <f>"Q" &amp; ROUNDUP(MONTH(SalesDataTable[[#This Row],[Order Date]])/3,0)</f>
        <v>Q2</v>
      </c>
      <c r="E994" s="17">
        <f>MONTH(SalesDataTable[[#This Row],[Order Date]])</f>
        <v>6</v>
      </c>
      <c r="F994" s="15"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5">
      <c r="A995" s="2">
        <v>819</v>
      </c>
      <c r="B995" s="3">
        <v>46177</v>
      </c>
      <c r="C995" s="12">
        <f>YEAR(SalesDataTable[[#This Row],[Order Date]])</f>
        <v>2026</v>
      </c>
      <c r="D995" s="15" t="str">
        <f>"Q" &amp; ROUNDUP(MONTH(SalesDataTable[[#This Row],[Order Date]])/3,0)</f>
        <v>Q2</v>
      </c>
      <c r="E995" s="17">
        <f>MONTH(SalesDataTable[[#This Row],[Order Date]])</f>
        <v>6</v>
      </c>
      <c r="F995" s="15"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5">
      <c r="A996" s="2">
        <v>2104</v>
      </c>
      <c r="B996" s="3">
        <v>46177</v>
      </c>
      <c r="C996" s="12">
        <f>YEAR(SalesDataTable[[#This Row],[Order Date]])</f>
        <v>2026</v>
      </c>
      <c r="D996" s="15" t="str">
        <f>"Q" &amp; ROUNDUP(MONTH(SalesDataTable[[#This Row],[Order Date]])/3,0)</f>
        <v>Q2</v>
      </c>
      <c r="E996" s="17">
        <f>MONTH(SalesDataTable[[#This Row],[Order Date]])</f>
        <v>6</v>
      </c>
      <c r="F996" s="15"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5">
      <c r="A997" s="2">
        <v>2678</v>
      </c>
      <c r="B997" s="3">
        <v>46177</v>
      </c>
      <c r="C997" s="12">
        <f>YEAR(SalesDataTable[[#This Row],[Order Date]])</f>
        <v>2026</v>
      </c>
      <c r="D997" s="15" t="str">
        <f>"Q" &amp; ROUNDUP(MONTH(SalesDataTable[[#This Row],[Order Date]])/3,0)</f>
        <v>Q2</v>
      </c>
      <c r="E997" s="17">
        <f>MONTH(SalesDataTable[[#This Row],[Order Date]])</f>
        <v>6</v>
      </c>
      <c r="F997" s="15"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5">
      <c r="A998" s="2">
        <v>3015</v>
      </c>
      <c r="B998" s="3">
        <v>46177</v>
      </c>
      <c r="C998" s="12">
        <f>YEAR(SalesDataTable[[#This Row],[Order Date]])</f>
        <v>2026</v>
      </c>
      <c r="D998" s="15" t="str">
        <f>"Q" &amp; ROUNDUP(MONTH(SalesDataTable[[#This Row],[Order Date]])/3,0)</f>
        <v>Q2</v>
      </c>
      <c r="E998" s="17">
        <f>MONTH(SalesDataTable[[#This Row],[Order Date]])</f>
        <v>6</v>
      </c>
      <c r="F998" s="15"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5">
      <c r="A999" s="2">
        <v>3243</v>
      </c>
      <c r="B999" s="3">
        <v>46177</v>
      </c>
      <c r="C999" s="12">
        <f>YEAR(SalesDataTable[[#This Row],[Order Date]])</f>
        <v>2026</v>
      </c>
      <c r="D999" s="15" t="str">
        <f>"Q" &amp; ROUNDUP(MONTH(SalesDataTable[[#This Row],[Order Date]])/3,0)</f>
        <v>Q2</v>
      </c>
      <c r="E999" s="17">
        <f>MONTH(SalesDataTable[[#This Row],[Order Date]])</f>
        <v>6</v>
      </c>
      <c r="F999" s="15"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5">
      <c r="A1000" s="2">
        <v>3283</v>
      </c>
      <c r="B1000" s="3">
        <v>46177</v>
      </c>
      <c r="C1000" s="12">
        <f>YEAR(SalesDataTable[[#This Row],[Order Date]])</f>
        <v>2026</v>
      </c>
      <c r="D1000" s="15" t="str">
        <f>"Q" &amp; ROUNDUP(MONTH(SalesDataTable[[#This Row],[Order Date]])/3,0)</f>
        <v>Q2</v>
      </c>
      <c r="E1000" s="17">
        <f>MONTH(SalesDataTable[[#This Row],[Order Date]])</f>
        <v>6</v>
      </c>
      <c r="F1000" s="15"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5">
      <c r="A1001" s="2">
        <v>3966</v>
      </c>
      <c r="B1001" s="3">
        <v>46177</v>
      </c>
      <c r="C1001" s="12">
        <f>YEAR(SalesDataTable[[#This Row],[Order Date]])</f>
        <v>2026</v>
      </c>
      <c r="D1001" s="15" t="str">
        <f>"Q" &amp; ROUNDUP(MONTH(SalesDataTable[[#This Row],[Order Date]])/3,0)</f>
        <v>Q2</v>
      </c>
      <c r="E1001" s="17">
        <f>MONTH(SalesDataTable[[#This Row],[Order Date]])</f>
        <v>6</v>
      </c>
      <c r="F1001" s="15"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5">
      <c r="A1002" s="2">
        <v>1349</v>
      </c>
      <c r="B1002" s="3">
        <v>46178</v>
      </c>
      <c r="C1002" s="12">
        <f>YEAR(SalesDataTable[[#This Row],[Order Date]])</f>
        <v>2026</v>
      </c>
      <c r="D1002" s="15" t="str">
        <f>"Q" &amp; ROUNDUP(MONTH(SalesDataTable[[#This Row],[Order Date]])/3,0)</f>
        <v>Q2</v>
      </c>
      <c r="E1002" s="17">
        <f>MONTH(SalesDataTable[[#This Row],[Order Date]])</f>
        <v>6</v>
      </c>
      <c r="F1002" s="15"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5">
      <c r="A1003" s="2">
        <v>2333</v>
      </c>
      <c r="B1003" s="3">
        <v>46178</v>
      </c>
      <c r="C1003" s="12">
        <f>YEAR(SalesDataTable[[#This Row],[Order Date]])</f>
        <v>2026</v>
      </c>
      <c r="D1003" s="15" t="str">
        <f>"Q" &amp; ROUNDUP(MONTH(SalesDataTable[[#This Row],[Order Date]])/3,0)</f>
        <v>Q2</v>
      </c>
      <c r="E1003" s="17">
        <f>MONTH(SalesDataTable[[#This Row],[Order Date]])</f>
        <v>6</v>
      </c>
      <c r="F1003" s="15"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5">
      <c r="A1004" s="2">
        <v>2628</v>
      </c>
      <c r="B1004" s="3">
        <v>46178</v>
      </c>
      <c r="C1004" s="12">
        <f>YEAR(SalesDataTable[[#This Row],[Order Date]])</f>
        <v>2026</v>
      </c>
      <c r="D1004" s="15" t="str">
        <f>"Q" &amp; ROUNDUP(MONTH(SalesDataTable[[#This Row],[Order Date]])/3,0)</f>
        <v>Q2</v>
      </c>
      <c r="E1004" s="17">
        <f>MONTH(SalesDataTable[[#This Row],[Order Date]])</f>
        <v>6</v>
      </c>
      <c r="F1004" s="15"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5">
      <c r="A1005" s="2">
        <v>2718</v>
      </c>
      <c r="B1005" s="3">
        <v>46178</v>
      </c>
      <c r="C1005" s="12">
        <f>YEAR(SalesDataTable[[#This Row],[Order Date]])</f>
        <v>2026</v>
      </c>
      <c r="D1005" s="15" t="str">
        <f>"Q" &amp; ROUNDUP(MONTH(SalesDataTable[[#This Row],[Order Date]])/3,0)</f>
        <v>Q2</v>
      </c>
      <c r="E1005" s="17">
        <f>MONTH(SalesDataTable[[#This Row],[Order Date]])</f>
        <v>6</v>
      </c>
      <c r="F1005" s="15"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5">
      <c r="A1006" s="2">
        <v>3185</v>
      </c>
      <c r="B1006" s="3">
        <v>46178</v>
      </c>
      <c r="C1006" s="12">
        <f>YEAR(SalesDataTable[[#This Row],[Order Date]])</f>
        <v>2026</v>
      </c>
      <c r="D1006" s="15" t="str">
        <f>"Q" &amp; ROUNDUP(MONTH(SalesDataTable[[#This Row],[Order Date]])/3,0)</f>
        <v>Q2</v>
      </c>
      <c r="E1006" s="17">
        <f>MONTH(SalesDataTable[[#This Row],[Order Date]])</f>
        <v>6</v>
      </c>
      <c r="F1006" s="15"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5">
      <c r="A1007" s="2">
        <v>4495</v>
      </c>
      <c r="B1007" s="3">
        <v>46178</v>
      </c>
      <c r="C1007" s="12">
        <f>YEAR(SalesDataTable[[#This Row],[Order Date]])</f>
        <v>2026</v>
      </c>
      <c r="D1007" s="15" t="str">
        <f>"Q" &amp; ROUNDUP(MONTH(SalesDataTable[[#This Row],[Order Date]])/3,0)</f>
        <v>Q2</v>
      </c>
      <c r="E1007" s="17">
        <f>MONTH(SalesDataTable[[#This Row],[Order Date]])</f>
        <v>6</v>
      </c>
      <c r="F1007" s="15"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5">
      <c r="A1008" s="2">
        <v>815</v>
      </c>
      <c r="B1008" s="3">
        <v>46179</v>
      </c>
      <c r="C1008" s="12">
        <f>YEAR(SalesDataTable[[#This Row],[Order Date]])</f>
        <v>2026</v>
      </c>
      <c r="D1008" s="15" t="str">
        <f>"Q" &amp; ROUNDUP(MONTH(SalesDataTable[[#This Row],[Order Date]])/3,0)</f>
        <v>Q2</v>
      </c>
      <c r="E1008" s="17">
        <f>MONTH(SalesDataTable[[#This Row],[Order Date]])</f>
        <v>6</v>
      </c>
      <c r="F1008" s="15"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5">
      <c r="A1009" s="2">
        <v>1140</v>
      </c>
      <c r="B1009" s="3">
        <v>46179</v>
      </c>
      <c r="C1009" s="12">
        <f>YEAR(SalesDataTable[[#This Row],[Order Date]])</f>
        <v>2026</v>
      </c>
      <c r="D1009" s="15" t="str">
        <f>"Q" &amp; ROUNDUP(MONTH(SalesDataTable[[#This Row],[Order Date]])/3,0)</f>
        <v>Q2</v>
      </c>
      <c r="E1009" s="17">
        <f>MONTH(SalesDataTable[[#This Row],[Order Date]])</f>
        <v>6</v>
      </c>
      <c r="F1009" s="15"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5">
      <c r="A1010" s="2">
        <v>1544</v>
      </c>
      <c r="B1010" s="3">
        <v>46179</v>
      </c>
      <c r="C1010" s="12">
        <f>YEAR(SalesDataTable[[#This Row],[Order Date]])</f>
        <v>2026</v>
      </c>
      <c r="D1010" s="15" t="str">
        <f>"Q" &amp; ROUNDUP(MONTH(SalesDataTable[[#This Row],[Order Date]])/3,0)</f>
        <v>Q2</v>
      </c>
      <c r="E1010" s="17">
        <f>MONTH(SalesDataTable[[#This Row],[Order Date]])</f>
        <v>6</v>
      </c>
      <c r="F1010" s="15"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5">
      <c r="A1011" s="2">
        <v>2420</v>
      </c>
      <c r="B1011" s="3">
        <v>46179</v>
      </c>
      <c r="C1011" s="12">
        <f>YEAR(SalesDataTable[[#This Row],[Order Date]])</f>
        <v>2026</v>
      </c>
      <c r="D1011" s="15" t="str">
        <f>"Q" &amp; ROUNDUP(MONTH(SalesDataTable[[#This Row],[Order Date]])/3,0)</f>
        <v>Q2</v>
      </c>
      <c r="E1011" s="17">
        <f>MONTH(SalesDataTable[[#This Row],[Order Date]])</f>
        <v>6</v>
      </c>
      <c r="F1011" s="15"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5">
      <c r="A1012" s="2">
        <v>2805</v>
      </c>
      <c r="B1012" s="3">
        <v>46179</v>
      </c>
      <c r="C1012" s="12">
        <f>YEAR(SalesDataTable[[#This Row],[Order Date]])</f>
        <v>2026</v>
      </c>
      <c r="D1012" s="15" t="str">
        <f>"Q" &amp; ROUNDUP(MONTH(SalesDataTable[[#This Row],[Order Date]])/3,0)</f>
        <v>Q2</v>
      </c>
      <c r="E1012" s="17">
        <f>MONTH(SalesDataTable[[#This Row],[Order Date]])</f>
        <v>6</v>
      </c>
      <c r="F1012" s="15"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5">
      <c r="A1013" s="2">
        <v>3160</v>
      </c>
      <c r="B1013" s="3">
        <v>46179</v>
      </c>
      <c r="C1013" s="12">
        <f>YEAR(SalesDataTable[[#This Row],[Order Date]])</f>
        <v>2026</v>
      </c>
      <c r="D1013" s="15" t="str">
        <f>"Q" &amp; ROUNDUP(MONTH(SalesDataTable[[#This Row],[Order Date]])/3,0)</f>
        <v>Q2</v>
      </c>
      <c r="E1013" s="17">
        <f>MONTH(SalesDataTable[[#This Row],[Order Date]])</f>
        <v>6</v>
      </c>
      <c r="F1013" s="15"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5">
      <c r="A1014" s="2">
        <v>3278</v>
      </c>
      <c r="B1014" s="3">
        <v>46179</v>
      </c>
      <c r="C1014" s="12">
        <f>YEAR(SalesDataTable[[#This Row],[Order Date]])</f>
        <v>2026</v>
      </c>
      <c r="D1014" s="15" t="str">
        <f>"Q" &amp; ROUNDUP(MONTH(SalesDataTable[[#This Row],[Order Date]])/3,0)</f>
        <v>Q2</v>
      </c>
      <c r="E1014" s="17">
        <f>MONTH(SalesDataTable[[#This Row],[Order Date]])</f>
        <v>6</v>
      </c>
      <c r="F1014" s="15"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5">
      <c r="A1015" s="2">
        <v>3555</v>
      </c>
      <c r="B1015" s="3">
        <v>46179</v>
      </c>
      <c r="C1015" s="12">
        <f>YEAR(SalesDataTable[[#This Row],[Order Date]])</f>
        <v>2026</v>
      </c>
      <c r="D1015" s="15" t="str">
        <f>"Q" &amp; ROUNDUP(MONTH(SalesDataTable[[#This Row],[Order Date]])/3,0)</f>
        <v>Q2</v>
      </c>
      <c r="E1015" s="17">
        <f>MONTH(SalesDataTable[[#This Row],[Order Date]])</f>
        <v>6</v>
      </c>
      <c r="F1015" s="15"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5">
      <c r="A1016" s="2">
        <v>3702</v>
      </c>
      <c r="B1016" s="3">
        <v>46179</v>
      </c>
      <c r="C1016" s="12">
        <f>YEAR(SalesDataTable[[#This Row],[Order Date]])</f>
        <v>2026</v>
      </c>
      <c r="D1016" s="15" t="str">
        <f>"Q" &amp; ROUNDUP(MONTH(SalesDataTable[[#This Row],[Order Date]])/3,0)</f>
        <v>Q2</v>
      </c>
      <c r="E1016" s="17">
        <f>MONTH(SalesDataTable[[#This Row],[Order Date]])</f>
        <v>6</v>
      </c>
      <c r="F1016" s="15"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5">
      <c r="A1017" s="2">
        <v>4349</v>
      </c>
      <c r="B1017" s="3">
        <v>46179</v>
      </c>
      <c r="C1017" s="12">
        <f>YEAR(SalesDataTable[[#This Row],[Order Date]])</f>
        <v>2026</v>
      </c>
      <c r="D1017" s="15" t="str">
        <f>"Q" &amp; ROUNDUP(MONTH(SalesDataTable[[#This Row],[Order Date]])/3,0)</f>
        <v>Q2</v>
      </c>
      <c r="E1017" s="17">
        <f>MONTH(SalesDataTable[[#This Row],[Order Date]])</f>
        <v>6</v>
      </c>
      <c r="F1017" s="15"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5">
      <c r="A1018" s="2">
        <v>4989</v>
      </c>
      <c r="B1018" s="3">
        <v>46179</v>
      </c>
      <c r="C1018" s="12">
        <f>YEAR(SalesDataTable[[#This Row],[Order Date]])</f>
        <v>2026</v>
      </c>
      <c r="D1018" s="15" t="str">
        <f>"Q" &amp; ROUNDUP(MONTH(SalesDataTable[[#This Row],[Order Date]])/3,0)</f>
        <v>Q2</v>
      </c>
      <c r="E1018" s="17">
        <f>MONTH(SalesDataTable[[#This Row],[Order Date]])</f>
        <v>6</v>
      </c>
      <c r="F1018" s="15"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5">
      <c r="A1019" s="2">
        <v>713</v>
      </c>
      <c r="B1019" s="3">
        <v>46180</v>
      </c>
      <c r="C1019" s="12">
        <f>YEAR(SalesDataTable[[#This Row],[Order Date]])</f>
        <v>2026</v>
      </c>
      <c r="D1019" s="15" t="str">
        <f>"Q" &amp; ROUNDUP(MONTH(SalesDataTable[[#This Row],[Order Date]])/3,0)</f>
        <v>Q2</v>
      </c>
      <c r="E1019" s="17">
        <f>MONTH(SalesDataTable[[#This Row],[Order Date]])</f>
        <v>6</v>
      </c>
      <c r="F1019" s="15"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5">
      <c r="A1020" s="2">
        <v>3355</v>
      </c>
      <c r="B1020" s="3">
        <v>46180</v>
      </c>
      <c r="C1020" s="12">
        <f>YEAR(SalesDataTable[[#This Row],[Order Date]])</f>
        <v>2026</v>
      </c>
      <c r="D1020" s="15" t="str">
        <f>"Q" &amp; ROUNDUP(MONTH(SalesDataTable[[#This Row],[Order Date]])/3,0)</f>
        <v>Q2</v>
      </c>
      <c r="E1020" s="17">
        <f>MONTH(SalesDataTable[[#This Row],[Order Date]])</f>
        <v>6</v>
      </c>
      <c r="F1020" s="15"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5">
      <c r="A1021" s="2">
        <v>3879</v>
      </c>
      <c r="B1021" s="3">
        <v>46180</v>
      </c>
      <c r="C1021" s="12">
        <f>YEAR(SalesDataTable[[#This Row],[Order Date]])</f>
        <v>2026</v>
      </c>
      <c r="D1021" s="15" t="str">
        <f>"Q" &amp; ROUNDUP(MONTH(SalesDataTable[[#This Row],[Order Date]])/3,0)</f>
        <v>Q2</v>
      </c>
      <c r="E1021" s="17">
        <f>MONTH(SalesDataTable[[#This Row],[Order Date]])</f>
        <v>6</v>
      </c>
      <c r="F1021" s="15"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5">
      <c r="A1022" s="2">
        <v>3989</v>
      </c>
      <c r="B1022" s="3">
        <v>46180</v>
      </c>
      <c r="C1022" s="12">
        <f>YEAR(SalesDataTable[[#This Row],[Order Date]])</f>
        <v>2026</v>
      </c>
      <c r="D1022" s="15" t="str">
        <f>"Q" &amp; ROUNDUP(MONTH(SalesDataTable[[#This Row],[Order Date]])/3,0)</f>
        <v>Q2</v>
      </c>
      <c r="E1022" s="17">
        <f>MONTH(SalesDataTable[[#This Row],[Order Date]])</f>
        <v>6</v>
      </c>
      <c r="F1022" s="15"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5">
      <c r="A1023" s="2">
        <v>4193</v>
      </c>
      <c r="B1023" s="3">
        <v>46180</v>
      </c>
      <c r="C1023" s="12">
        <f>YEAR(SalesDataTable[[#This Row],[Order Date]])</f>
        <v>2026</v>
      </c>
      <c r="D1023" s="15" t="str">
        <f>"Q" &amp; ROUNDUP(MONTH(SalesDataTable[[#This Row],[Order Date]])/3,0)</f>
        <v>Q2</v>
      </c>
      <c r="E1023" s="17">
        <f>MONTH(SalesDataTable[[#This Row],[Order Date]])</f>
        <v>6</v>
      </c>
      <c r="F1023" s="15"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5">
      <c r="A1024" s="2">
        <v>4413</v>
      </c>
      <c r="B1024" s="3">
        <v>46180</v>
      </c>
      <c r="C1024" s="12">
        <f>YEAR(SalesDataTable[[#This Row],[Order Date]])</f>
        <v>2026</v>
      </c>
      <c r="D1024" s="15" t="str">
        <f>"Q" &amp; ROUNDUP(MONTH(SalesDataTable[[#This Row],[Order Date]])/3,0)</f>
        <v>Q2</v>
      </c>
      <c r="E1024" s="17">
        <f>MONTH(SalesDataTable[[#This Row],[Order Date]])</f>
        <v>6</v>
      </c>
      <c r="F1024" s="15"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5">
      <c r="A1025" s="2">
        <v>4598</v>
      </c>
      <c r="B1025" s="3">
        <v>46180</v>
      </c>
      <c r="C1025" s="12">
        <f>YEAR(SalesDataTable[[#This Row],[Order Date]])</f>
        <v>2026</v>
      </c>
      <c r="D1025" s="15" t="str">
        <f>"Q" &amp; ROUNDUP(MONTH(SalesDataTable[[#This Row],[Order Date]])/3,0)</f>
        <v>Q2</v>
      </c>
      <c r="E1025" s="17">
        <f>MONTH(SalesDataTable[[#This Row],[Order Date]])</f>
        <v>6</v>
      </c>
      <c r="F1025" s="15"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5">
      <c r="A1026" s="2">
        <v>72</v>
      </c>
      <c r="B1026" s="3">
        <v>46181</v>
      </c>
      <c r="C1026" s="12">
        <f>YEAR(SalesDataTable[[#This Row],[Order Date]])</f>
        <v>2026</v>
      </c>
      <c r="D1026" s="15" t="str">
        <f>"Q" &amp; ROUNDUP(MONTH(SalesDataTable[[#This Row],[Order Date]])/3,0)</f>
        <v>Q2</v>
      </c>
      <c r="E1026" s="17">
        <f>MONTH(SalesDataTable[[#This Row],[Order Date]])</f>
        <v>6</v>
      </c>
      <c r="F1026" s="15"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5">
      <c r="A1027" s="2">
        <v>176</v>
      </c>
      <c r="B1027" s="3">
        <v>46181</v>
      </c>
      <c r="C1027" s="12">
        <f>YEAR(SalesDataTable[[#This Row],[Order Date]])</f>
        <v>2026</v>
      </c>
      <c r="D1027" s="15" t="str">
        <f>"Q" &amp; ROUNDUP(MONTH(SalesDataTable[[#This Row],[Order Date]])/3,0)</f>
        <v>Q2</v>
      </c>
      <c r="E1027" s="17">
        <f>MONTH(SalesDataTable[[#This Row],[Order Date]])</f>
        <v>6</v>
      </c>
      <c r="F1027" s="15"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5">
      <c r="A1028" s="2">
        <v>205</v>
      </c>
      <c r="B1028" s="3">
        <v>46181</v>
      </c>
      <c r="C1028" s="12">
        <f>YEAR(SalesDataTable[[#This Row],[Order Date]])</f>
        <v>2026</v>
      </c>
      <c r="D1028" s="15" t="str">
        <f>"Q" &amp; ROUNDUP(MONTH(SalesDataTable[[#This Row],[Order Date]])/3,0)</f>
        <v>Q2</v>
      </c>
      <c r="E1028" s="17">
        <f>MONTH(SalesDataTable[[#This Row],[Order Date]])</f>
        <v>6</v>
      </c>
      <c r="F1028" s="15"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5">
      <c r="A1029" s="2">
        <v>896</v>
      </c>
      <c r="B1029" s="3">
        <v>46181</v>
      </c>
      <c r="C1029" s="12">
        <f>YEAR(SalesDataTable[[#This Row],[Order Date]])</f>
        <v>2026</v>
      </c>
      <c r="D1029" s="15" t="str">
        <f>"Q" &amp; ROUNDUP(MONTH(SalesDataTable[[#This Row],[Order Date]])/3,0)</f>
        <v>Q2</v>
      </c>
      <c r="E1029" s="17">
        <f>MONTH(SalesDataTable[[#This Row],[Order Date]])</f>
        <v>6</v>
      </c>
      <c r="F1029" s="15"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5">
      <c r="A1030" s="2">
        <v>1697</v>
      </c>
      <c r="B1030" s="3">
        <v>46181</v>
      </c>
      <c r="C1030" s="12">
        <f>YEAR(SalesDataTable[[#This Row],[Order Date]])</f>
        <v>2026</v>
      </c>
      <c r="D1030" s="15" t="str">
        <f>"Q" &amp; ROUNDUP(MONTH(SalesDataTable[[#This Row],[Order Date]])/3,0)</f>
        <v>Q2</v>
      </c>
      <c r="E1030" s="17">
        <f>MONTH(SalesDataTable[[#This Row],[Order Date]])</f>
        <v>6</v>
      </c>
      <c r="F1030" s="15"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5">
      <c r="A1031" s="2">
        <v>2159</v>
      </c>
      <c r="B1031" s="3">
        <v>46181</v>
      </c>
      <c r="C1031" s="12">
        <f>YEAR(SalesDataTable[[#This Row],[Order Date]])</f>
        <v>2026</v>
      </c>
      <c r="D1031" s="15" t="str">
        <f>"Q" &amp; ROUNDUP(MONTH(SalesDataTable[[#This Row],[Order Date]])/3,0)</f>
        <v>Q2</v>
      </c>
      <c r="E1031" s="17">
        <f>MONTH(SalesDataTable[[#This Row],[Order Date]])</f>
        <v>6</v>
      </c>
      <c r="F1031" s="15"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5">
      <c r="A1032" s="2">
        <v>2772</v>
      </c>
      <c r="B1032" s="3">
        <v>46181</v>
      </c>
      <c r="C1032" s="12">
        <f>YEAR(SalesDataTable[[#This Row],[Order Date]])</f>
        <v>2026</v>
      </c>
      <c r="D1032" s="15" t="str">
        <f>"Q" &amp; ROUNDUP(MONTH(SalesDataTable[[#This Row],[Order Date]])/3,0)</f>
        <v>Q2</v>
      </c>
      <c r="E1032" s="17">
        <f>MONTH(SalesDataTable[[#This Row],[Order Date]])</f>
        <v>6</v>
      </c>
      <c r="F1032" s="15"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5">
      <c r="A1033" s="2">
        <v>3091</v>
      </c>
      <c r="B1033" s="3">
        <v>46181</v>
      </c>
      <c r="C1033" s="12">
        <f>YEAR(SalesDataTable[[#This Row],[Order Date]])</f>
        <v>2026</v>
      </c>
      <c r="D1033" s="15" t="str">
        <f>"Q" &amp; ROUNDUP(MONTH(SalesDataTable[[#This Row],[Order Date]])/3,0)</f>
        <v>Q2</v>
      </c>
      <c r="E1033" s="17">
        <f>MONTH(SalesDataTable[[#This Row],[Order Date]])</f>
        <v>6</v>
      </c>
      <c r="F1033" s="15"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5">
      <c r="A1034" s="2">
        <v>4241</v>
      </c>
      <c r="B1034" s="3">
        <v>46181</v>
      </c>
      <c r="C1034" s="12">
        <f>YEAR(SalesDataTable[[#This Row],[Order Date]])</f>
        <v>2026</v>
      </c>
      <c r="D1034" s="15" t="str">
        <f>"Q" &amp; ROUNDUP(MONTH(SalesDataTable[[#This Row],[Order Date]])/3,0)</f>
        <v>Q2</v>
      </c>
      <c r="E1034" s="17">
        <f>MONTH(SalesDataTable[[#This Row],[Order Date]])</f>
        <v>6</v>
      </c>
      <c r="F1034" s="15"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5">
      <c r="A1035" s="2">
        <v>5185</v>
      </c>
      <c r="B1035" s="3">
        <v>46181</v>
      </c>
      <c r="C1035" s="12">
        <f>YEAR(SalesDataTable[[#This Row],[Order Date]])</f>
        <v>2026</v>
      </c>
      <c r="D1035" s="15" t="str">
        <f>"Q" &amp; ROUNDUP(MONTH(SalesDataTable[[#This Row],[Order Date]])/3,0)</f>
        <v>Q2</v>
      </c>
      <c r="E1035" s="17">
        <f>MONTH(SalesDataTable[[#This Row],[Order Date]])</f>
        <v>6</v>
      </c>
      <c r="F1035" s="15"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5">
      <c r="A1036" s="2">
        <v>1437</v>
      </c>
      <c r="B1036" s="3">
        <v>46182</v>
      </c>
      <c r="C1036" s="12">
        <f>YEAR(SalesDataTable[[#This Row],[Order Date]])</f>
        <v>2026</v>
      </c>
      <c r="D1036" s="15" t="str">
        <f>"Q" &amp; ROUNDUP(MONTH(SalesDataTable[[#This Row],[Order Date]])/3,0)</f>
        <v>Q2</v>
      </c>
      <c r="E1036" s="17">
        <f>MONTH(SalesDataTable[[#This Row],[Order Date]])</f>
        <v>6</v>
      </c>
      <c r="F1036" s="15"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5">
      <c r="A1037" s="2">
        <v>2316</v>
      </c>
      <c r="B1037" s="3">
        <v>46182</v>
      </c>
      <c r="C1037" s="12">
        <f>YEAR(SalesDataTable[[#This Row],[Order Date]])</f>
        <v>2026</v>
      </c>
      <c r="D1037" s="15" t="str">
        <f>"Q" &amp; ROUNDUP(MONTH(SalesDataTable[[#This Row],[Order Date]])/3,0)</f>
        <v>Q2</v>
      </c>
      <c r="E1037" s="17">
        <f>MONTH(SalesDataTable[[#This Row],[Order Date]])</f>
        <v>6</v>
      </c>
      <c r="F1037" s="15"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5">
      <c r="A1038" s="2">
        <v>2329</v>
      </c>
      <c r="B1038" s="3">
        <v>46182</v>
      </c>
      <c r="C1038" s="12">
        <f>YEAR(SalesDataTable[[#This Row],[Order Date]])</f>
        <v>2026</v>
      </c>
      <c r="D1038" s="15" t="str">
        <f>"Q" &amp; ROUNDUP(MONTH(SalesDataTable[[#This Row],[Order Date]])/3,0)</f>
        <v>Q2</v>
      </c>
      <c r="E1038" s="17">
        <f>MONTH(SalesDataTable[[#This Row],[Order Date]])</f>
        <v>6</v>
      </c>
      <c r="F1038" s="15"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5">
      <c r="A1039" s="2">
        <v>3036</v>
      </c>
      <c r="B1039" s="3">
        <v>46182</v>
      </c>
      <c r="C1039" s="12">
        <f>YEAR(SalesDataTable[[#This Row],[Order Date]])</f>
        <v>2026</v>
      </c>
      <c r="D1039" s="15" t="str">
        <f>"Q" &amp; ROUNDUP(MONTH(SalesDataTable[[#This Row],[Order Date]])/3,0)</f>
        <v>Q2</v>
      </c>
      <c r="E1039" s="17">
        <f>MONTH(SalesDataTable[[#This Row],[Order Date]])</f>
        <v>6</v>
      </c>
      <c r="F1039" s="15"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5">
      <c r="A1040" s="2">
        <v>3429</v>
      </c>
      <c r="B1040" s="3">
        <v>46182</v>
      </c>
      <c r="C1040" s="12">
        <f>YEAR(SalesDataTable[[#This Row],[Order Date]])</f>
        <v>2026</v>
      </c>
      <c r="D1040" s="15" t="str">
        <f>"Q" &amp; ROUNDUP(MONTH(SalesDataTable[[#This Row],[Order Date]])/3,0)</f>
        <v>Q2</v>
      </c>
      <c r="E1040" s="17">
        <f>MONTH(SalesDataTable[[#This Row],[Order Date]])</f>
        <v>6</v>
      </c>
      <c r="F1040" s="15"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5">
      <c r="A1041" s="2">
        <v>3615</v>
      </c>
      <c r="B1041" s="3">
        <v>46182</v>
      </c>
      <c r="C1041" s="12">
        <f>YEAR(SalesDataTable[[#This Row],[Order Date]])</f>
        <v>2026</v>
      </c>
      <c r="D1041" s="15" t="str">
        <f>"Q" &amp; ROUNDUP(MONTH(SalesDataTable[[#This Row],[Order Date]])/3,0)</f>
        <v>Q2</v>
      </c>
      <c r="E1041" s="17">
        <f>MONTH(SalesDataTable[[#This Row],[Order Date]])</f>
        <v>6</v>
      </c>
      <c r="F1041" s="15"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5">
      <c r="A1042" s="2">
        <v>3661</v>
      </c>
      <c r="B1042" s="3">
        <v>46182</v>
      </c>
      <c r="C1042" s="12">
        <f>YEAR(SalesDataTable[[#This Row],[Order Date]])</f>
        <v>2026</v>
      </c>
      <c r="D1042" s="15" t="str">
        <f>"Q" &amp; ROUNDUP(MONTH(SalesDataTable[[#This Row],[Order Date]])/3,0)</f>
        <v>Q2</v>
      </c>
      <c r="E1042" s="17">
        <f>MONTH(SalesDataTable[[#This Row],[Order Date]])</f>
        <v>6</v>
      </c>
      <c r="F1042" s="15"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5">
      <c r="A1043" s="2">
        <v>3831</v>
      </c>
      <c r="B1043" s="3">
        <v>46182</v>
      </c>
      <c r="C1043" s="12">
        <f>YEAR(SalesDataTable[[#This Row],[Order Date]])</f>
        <v>2026</v>
      </c>
      <c r="D1043" s="15" t="str">
        <f>"Q" &amp; ROUNDUP(MONTH(SalesDataTable[[#This Row],[Order Date]])/3,0)</f>
        <v>Q2</v>
      </c>
      <c r="E1043" s="17">
        <f>MONTH(SalesDataTable[[#This Row],[Order Date]])</f>
        <v>6</v>
      </c>
      <c r="F1043" s="15"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5">
      <c r="A1044" s="2">
        <v>4394</v>
      </c>
      <c r="B1044" s="3">
        <v>46182</v>
      </c>
      <c r="C1044" s="12">
        <f>YEAR(SalesDataTable[[#This Row],[Order Date]])</f>
        <v>2026</v>
      </c>
      <c r="D1044" s="15" t="str">
        <f>"Q" &amp; ROUNDUP(MONTH(SalesDataTable[[#This Row],[Order Date]])/3,0)</f>
        <v>Q2</v>
      </c>
      <c r="E1044" s="17">
        <f>MONTH(SalesDataTable[[#This Row],[Order Date]])</f>
        <v>6</v>
      </c>
      <c r="F1044" s="15"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5">
      <c r="A1045" s="2">
        <v>372</v>
      </c>
      <c r="B1045" s="3">
        <v>46183</v>
      </c>
      <c r="C1045" s="12">
        <f>YEAR(SalesDataTable[[#This Row],[Order Date]])</f>
        <v>2026</v>
      </c>
      <c r="D1045" s="15" t="str">
        <f>"Q" &amp; ROUNDUP(MONTH(SalesDataTable[[#This Row],[Order Date]])/3,0)</f>
        <v>Q2</v>
      </c>
      <c r="E1045" s="17">
        <f>MONTH(SalesDataTable[[#This Row],[Order Date]])</f>
        <v>6</v>
      </c>
      <c r="F1045" s="15"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5">
      <c r="A1046" s="2">
        <v>532</v>
      </c>
      <c r="B1046" s="3">
        <v>46183</v>
      </c>
      <c r="C1046" s="12">
        <f>YEAR(SalesDataTable[[#This Row],[Order Date]])</f>
        <v>2026</v>
      </c>
      <c r="D1046" s="15" t="str">
        <f>"Q" &amp; ROUNDUP(MONTH(SalesDataTable[[#This Row],[Order Date]])/3,0)</f>
        <v>Q2</v>
      </c>
      <c r="E1046" s="17">
        <f>MONTH(SalesDataTable[[#This Row],[Order Date]])</f>
        <v>6</v>
      </c>
      <c r="F1046" s="15"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5">
      <c r="A1047" s="2">
        <v>910</v>
      </c>
      <c r="B1047" s="3">
        <v>46183</v>
      </c>
      <c r="C1047" s="12">
        <f>YEAR(SalesDataTable[[#This Row],[Order Date]])</f>
        <v>2026</v>
      </c>
      <c r="D1047" s="15" t="str">
        <f>"Q" &amp; ROUNDUP(MONTH(SalesDataTable[[#This Row],[Order Date]])/3,0)</f>
        <v>Q2</v>
      </c>
      <c r="E1047" s="17">
        <f>MONTH(SalesDataTable[[#This Row],[Order Date]])</f>
        <v>6</v>
      </c>
      <c r="F1047" s="15"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5">
      <c r="A1048" s="2">
        <v>938</v>
      </c>
      <c r="B1048" s="3">
        <v>46183</v>
      </c>
      <c r="C1048" s="12">
        <f>YEAR(SalesDataTable[[#This Row],[Order Date]])</f>
        <v>2026</v>
      </c>
      <c r="D1048" s="15" t="str">
        <f>"Q" &amp; ROUNDUP(MONTH(SalesDataTable[[#This Row],[Order Date]])/3,0)</f>
        <v>Q2</v>
      </c>
      <c r="E1048" s="17">
        <f>MONTH(SalesDataTable[[#This Row],[Order Date]])</f>
        <v>6</v>
      </c>
      <c r="F1048" s="15"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5">
      <c r="A1049" s="2">
        <v>1079</v>
      </c>
      <c r="B1049" s="3">
        <v>46183</v>
      </c>
      <c r="C1049" s="12">
        <f>YEAR(SalesDataTable[[#This Row],[Order Date]])</f>
        <v>2026</v>
      </c>
      <c r="D1049" s="15" t="str">
        <f>"Q" &amp; ROUNDUP(MONTH(SalesDataTable[[#This Row],[Order Date]])/3,0)</f>
        <v>Q2</v>
      </c>
      <c r="E1049" s="17">
        <f>MONTH(SalesDataTable[[#This Row],[Order Date]])</f>
        <v>6</v>
      </c>
      <c r="F1049" s="15"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5">
      <c r="A1050" s="2">
        <v>1662</v>
      </c>
      <c r="B1050" s="3">
        <v>46183</v>
      </c>
      <c r="C1050" s="12">
        <f>YEAR(SalesDataTable[[#This Row],[Order Date]])</f>
        <v>2026</v>
      </c>
      <c r="D1050" s="15" t="str">
        <f>"Q" &amp; ROUNDUP(MONTH(SalesDataTable[[#This Row],[Order Date]])/3,0)</f>
        <v>Q2</v>
      </c>
      <c r="E1050" s="17">
        <f>MONTH(SalesDataTable[[#This Row],[Order Date]])</f>
        <v>6</v>
      </c>
      <c r="F1050" s="15"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5">
      <c r="A1051" s="2">
        <v>2748</v>
      </c>
      <c r="B1051" s="3">
        <v>46183</v>
      </c>
      <c r="C1051" s="12">
        <f>YEAR(SalesDataTable[[#This Row],[Order Date]])</f>
        <v>2026</v>
      </c>
      <c r="D1051" s="15" t="str">
        <f>"Q" &amp; ROUNDUP(MONTH(SalesDataTable[[#This Row],[Order Date]])/3,0)</f>
        <v>Q2</v>
      </c>
      <c r="E1051" s="17">
        <f>MONTH(SalesDataTable[[#This Row],[Order Date]])</f>
        <v>6</v>
      </c>
      <c r="F1051" s="15"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5">
      <c r="A1052" s="2">
        <v>3354</v>
      </c>
      <c r="B1052" s="3">
        <v>46183</v>
      </c>
      <c r="C1052" s="12">
        <f>YEAR(SalesDataTable[[#This Row],[Order Date]])</f>
        <v>2026</v>
      </c>
      <c r="D1052" s="15" t="str">
        <f>"Q" &amp; ROUNDUP(MONTH(SalesDataTable[[#This Row],[Order Date]])/3,0)</f>
        <v>Q2</v>
      </c>
      <c r="E1052" s="17">
        <f>MONTH(SalesDataTable[[#This Row],[Order Date]])</f>
        <v>6</v>
      </c>
      <c r="F1052" s="15"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5">
      <c r="A1053" s="2">
        <v>3532</v>
      </c>
      <c r="B1053" s="3">
        <v>46183</v>
      </c>
      <c r="C1053" s="12">
        <f>YEAR(SalesDataTable[[#This Row],[Order Date]])</f>
        <v>2026</v>
      </c>
      <c r="D1053" s="15" t="str">
        <f>"Q" &amp; ROUNDUP(MONTH(SalesDataTable[[#This Row],[Order Date]])/3,0)</f>
        <v>Q2</v>
      </c>
      <c r="E1053" s="17">
        <f>MONTH(SalesDataTable[[#This Row],[Order Date]])</f>
        <v>6</v>
      </c>
      <c r="F1053" s="15"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5">
      <c r="A1054" s="2">
        <v>3636</v>
      </c>
      <c r="B1054" s="3">
        <v>46183</v>
      </c>
      <c r="C1054" s="12">
        <f>YEAR(SalesDataTable[[#This Row],[Order Date]])</f>
        <v>2026</v>
      </c>
      <c r="D1054" s="15" t="str">
        <f>"Q" &amp; ROUNDUP(MONTH(SalesDataTable[[#This Row],[Order Date]])/3,0)</f>
        <v>Q2</v>
      </c>
      <c r="E1054" s="17">
        <f>MONTH(SalesDataTable[[#This Row],[Order Date]])</f>
        <v>6</v>
      </c>
      <c r="F1054" s="15"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5">
      <c r="A1055" s="2">
        <v>3810</v>
      </c>
      <c r="B1055" s="3">
        <v>46183</v>
      </c>
      <c r="C1055" s="12">
        <f>YEAR(SalesDataTable[[#This Row],[Order Date]])</f>
        <v>2026</v>
      </c>
      <c r="D1055" s="15" t="str">
        <f>"Q" &amp; ROUNDUP(MONTH(SalesDataTable[[#This Row],[Order Date]])/3,0)</f>
        <v>Q2</v>
      </c>
      <c r="E1055" s="17">
        <f>MONTH(SalesDataTable[[#This Row],[Order Date]])</f>
        <v>6</v>
      </c>
      <c r="F1055" s="15"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5">
      <c r="A1056" s="2">
        <v>4137</v>
      </c>
      <c r="B1056" s="3">
        <v>46183</v>
      </c>
      <c r="C1056" s="12">
        <f>YEAR(SalesDataTable[[#This Row],[Order Date]])</f>
        <v>2026</v>
      </c>
      <c r="D1056" s="15" t="str">
        <f>"Q" &amp; ROUNDUP(MONTH(SalesDataTable[[#This Row],[Order Date]])/3,0)</f>
        <v>Q2</v>
      </c>
      <c r="E1056" s="17">
        <f>MONTH(SalesDataTable[[#This Row],[Order Date]])</f>
        <v>6</v>
      </c>
      <c r="F1056" s="15"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5">
      <c r="A1057" s="2">
        <v>4303</v>
      </c>
      <c r="B1057" s="3">
        <v>46183</v>
      </c>
      <c r="C1057" s="12">
        <f>YEAR(SalesDataTable[[#This Row],[Order Date]])</f>
        <v>2026</v>
      </c>
      <c r="D1057" s="15" t="str">
        <f>"Q" &amp; ROUNDUP(MONTH(SalesDataTable[[#This Row],[Order Date]])/3,0)</f>
        <v>Q2</v>
      </c>
      <c r="E1057" s="17">
        <f>MONTH(SalesDataTable[[#This Row],[Order Date]])</f>
        <v>6</v>
      </c>
      <c r="F1057" s="15"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5">
      <c r="A1058" s="2">
        <v>4991</v>
      </c>
      <c r="B1058" s="3">
        <v>46183</v>
      </c>
      <c r="C1058" s="12">
        <f>YEAR(SalesDataTable[[#This Row],[Order Date]])</f>
        <v>2026</v>
      </c>
      <c r="D1058" s="15" t="str">
        <f>"Q" &amp; ROUNDUP(MONTH(SalesDataTable[[#This Row],[Order Date]])/3,0)</f>
        <v>Q2</v>
      </c>
      <c r="E1058" s="17">
        <f>MONTH(SalesDataTable[[#This Row],[Order Date]])</f>
        <v>6</v>
      </c>
      <c r="F1058" s="15"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5">
      <c r="A1059" s="2">
        <v>39</v>
      </c>
      <c r="B1059" s="3">
        <v>46184</v>
      </c>
      <c r="C1059" s="12">
        <f>YEAR(SalesDataTable[[#This Row],[Order Date]])</f>
        <v>2026</v>
      </c>
      <c r="D1059" s="15" t="str">
        <f>"Q" &amp; ROUNDUP(MONTH(SalesDataTable[[#This Row],[Order Date]])/3,0)</f>
        <v>Q2</v>
      </c>
      <c r="E1059" s="17">
        <f>MONTH(SalesDataTable[[#This Row],[Order Date]])</f>
        <v>6</v>
      </c>
      <c r="F1059" s="15"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5">
      <c r="A1060" s="2">
        <v>206</v>
      </c>
      <c r="B1060" s="3">
        <v>46184</v>
      </c>
      <c r="C1060" s="12">
        <f>YEAR(SalesDataTable[[#This Row],[Order Date]])</f>
        <v>2026</v>
      </c>
      <c r="D1060" s="15" t="str">
        <f>"Q" &amp; ROUNDUP(MONTH(SalesDataTable[[#This Row],[Order Date]])/3,0)</f>
        <v>Q2</v>
      </c>
      <c r="E1060" s="17">
        <f>MONTH(SalesDataTable[[#This Row],[Order Date]])</f>
        <v>6</v>
      </c>
      <c r="F1060" s="15"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5">
      <c r="A1061" s="2">
        <v>397</v>
      </c>
      <c r="B1061" s="3">
        <v>46184</v>
      </c>
      <c r="C1061" s="12">
        <f>YEAR(SalesDataTable[[#This Row],[Order Date]])</f>
        <v>2026</v>
      </c>
      <c r="D1061" s="15" t="str">
        <f>"Q" &amp; ROUNDUP(MONTH(SalesDataTable[[#This Row],[Order Date]])/3,0)</f>
        <v>Q2</v>
      </c>
      <c r="E1061" s="17">
        <f>MONTH(SalesDataTable[[#This Row],[Order Date]])</f>
        <v>6</v>
      </c>
      <c r="F1061" s="15"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5">
      <c r="A1062" s="2">
        <v>763</v>
      </c>
      <c r="B1062" s="3">
        <v>46184</v>
      </c>
      <c r="C1062" s="12">
        <f>YEAR(SalesDataTable[[#This Row],[Order Date]])</f>
        <v>2026</v>
      </c>
      <c r="D1062" s="15" t="str">
        <f>"Q" &amp; ROUNDUP(MONTH(SalesDataTable[[#This Row],[Order Date]])/3,0)</f>
        <v>Q2</v>
      </c>
      <c r="E1062" s="17">
        <f>MONTH(SalesDataTable[[#This Row],[Order Date]])</f>
        <v>6</v>
      </c>
      <c r="F1062" s="15"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5">
      <c r="A1063" s="2">
        <v>1059</v>
      </c>
      <c r="B1063" s="3">
        <v>46184</v>
      </c>
      <c r="C1063" s="12">
        <f>YEAR(SalesDataTable[[#This Row],[Order Date]])</f>
        <v>2026</v>
      </c>
      <c r="D1063" s="15" t="str">
        <f>"Q" &amp; ROUNDUP(MONTH(SalesDataTable[[#This Row],[Order Date]])/3,0)</f>
        <v>Q2</v>
      </c>
      <c r="E1063" s="17">
        <f>MONTH(SalesDataTable[[#This Row],[Order Date]])</f>
        <v>6</v>
      </c>
      <c r="F1063" s="15"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5">
      <c r="A1064" s="2">
        <v>1332</v>
      </c>
      <c r="B1064" s="3">
        <v>46184</v>
      </c>
      <c r="C1064" s="12">
        <f>YEAR(SalesDataTable[[#This Row],[Order Date]])</f>
        <v>2026</v>
      </c>
      <c r="D1064" s="15" t="str">
        <f>"Q" &amp; ROUNDUP(MONTH(SalesDataTable[[#This Row],[Order Date]])/3,0)</f>
        <v>Q2</v>
      </c>
      <c r="E1064" s="17">
        <f>MONTH(SalesDataTable[[#This Row],[Order Date]])</f>
        <v>6</v>
      </c>
      <c r="F1064" s="15"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5">
      <c r="A1065" s="2">
        <v>1447</v>
      </c>
      <c r="B1065" s="3">
        <v>46184</v>
      </c>
      <c r="C1065" s="12">
        <f>YEAR(SalesDataTable[[#This Row],[Order Date]])</f>
        <v>2026</v>
      </c>
      <c r="D1065" s="15" t="str">
        <f>"Q" &amp; ROUNDUP(MONTH(SalesDataTable[[#This Row],[Order Date]])/3,0)</f>
        <v>Q2</v>
      </c>
      <c r="E1065" s="17">
        <f>MONTH(SalesDataTable[[#This Row],[Order Date]])</f>
        <v>6</v>
      </c>
      <c r="F1065" s="15"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5">
      <c r="A1066" s="2">
        <v>2990</v>
      </c>
      <c r="B1066" s="3">
        <v>46184</v>
      </c>
      <c r="C1066" s="12">
        <f>YEAR(SalesDataTable[[#This Row],[Order Date]])</f>
        <v>2026</v>
      </c>
      <c r="D1066" s="15" t="str">
        <f>"Q" &amp; ROUNDUP(MONTH(SalesDataTable[[#This Row],[Order Date]])/3,0)</f>
        <v>Q2</v>
      </c>
      <c r="E1066" s="17">
        <f>MONTH(SalesDataTable[[#This Row],[Order Date]])</f>
        <v>6</v>
      </c>
      <c r="F1066" s="15"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5">
      <c r="A1067" s="2">
        <v>3769</v>
      </c>
      <c r="B1067" s="3">
        <v>46184</v>
      </c>
      <c r="C1067" s="12">
        <f>YEAR(SalesDataTable[[#This Row],[Order Date]])</f>
        <v>2026</v>
      </c>
      <c r="D1067" s="15" t="str">
        <f>"Q" &amp; ROUNDUP(MONTH(SalesDataTable[[#This Row],[Order Date]])/3,0)</f>
        <v>Q2</v>
      </c>
      <c r="E1067" s="17">
        <f>MONTH(SalesDataTable[[#This Row],[Order Date]])</f>
        <v>6</v>
      </c>
      <c r="F1067" s="15"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5">
      <c r="A1068" s="2">
        <v>4152</v>
      </c>
      <c r="B1068" s="3">
        <v>46184</v>
      </c>
      <c r="C1068" s="12">
        <f>YEAR(SalesDataTable[[#This Row],[Order Date]])</f>
        <v>2026</v>
      </c>
      <c r="D1068" s="15" t="str">
        <f>"Q" &amp; ROUNDUP(MONTH(SalesDataTable[[#This Row],[Order Date]])/3,0)</f>
        <v>Q2</v>
      </c>
      <c r="E1068" s="17">
        <f>MONTH(SalesDataTable[[#This Row],[Order Date]])</f>
        <v>6</v>
      </c>
      <c r="F1068" s="15"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5">
      <c r="A1069" s="2">
        <v>4242</v>
      </c>
      <c r="B1069" s="3">
        <v>46184</v>
      </c>
      <c r="C1069" s="12">
        <f>YEAR(SalesDataTable[[#This Row],[Order Date]])</f>
        <v>2026</v>
      </c>
      <c r="D1069" s="15" t="str">
        <f>"Q" &amp; ROUNDUP(MONTH(SalesDataTable[[#This Row],[Order Date]])/3,0)</f>
        <v>Q2</v>
      </c>
      <c r="E1069" s="17">
        <f>MONTH(SalesDataTable[[#This Row],[Order Date]])</f>
        <v>6</v>
      </c>
      <c r="F1069" s="15"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5">
      <c r="A1070" s="2">
        <v>4780</v>
      </c>
      <c r="B1070" s="3">
        <v>46184</v>
      </c>
      <c r="C1070" s="12">
        <f>YEAR(SalesDataTable[[#This Row],[Order Date]])</f>
        <v>2026</v>
      </c>
      <c r="D1070" s="15" t="str">
        <f>"Q" &amp; ROUNDUP(MONTH(SalesDataTable[[#This Row],[Order Date]])/3,0)</f>
        <v>Q2</v>
      </c>
      <c r="E1070" s="17">
        <f>MONTH(SalesDataTable[[#This Row],[Order Date]])</f>
        <v>6</v>
      </c>
      <c r="F1070" s="15"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5">
      <c r="A1071" s="2">
        <v>63</v>
      </c>
      <c r="B1071" s="3">
        <v>46185</v>
      </c>
      <c r="C1071" s="12">
        <f>YEAR(SalesDataTable[[#This Row],[Order Date]])</f>
        <v>2026</v>
      </c>
      <c r="D1071" s="15" t="str">
        <f>"Q" &amp; ROUNDUP(MONTH(SalesDataTable[[#This Row],[Order Date]])/3,0)</f>
        <v>Q2</v>
      </c>
      <c r="E1071" s="17">
        <f>MONTH(SalesDataTable[[#This Row],[Order Date]])</f>
        <v>6</v>
      </c>
      <c r="F1071" s="15"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5">
      <c r="A1072" s="2">
        <v>190</v>
      </c>
      <c r="B1072" s="3">
        <v>46185</v>
      </c>
      <c r="C1072" s="12">
        <f>YEAR(SalesDataTable[[#This Row],[Order Date]])</f>
        <v>2026</v>
      </c>
      <c r="D1072" s="15" t="str">
        <f>"Q" &amp; ROUNDUP(MONTH(SalesDataTable[[#This Row],[Order Date]])/3,0)</f>
        <v>Q2</v>
      </c>
      <c r="E1072" s="17">
        <f>MONTH(SalesDataTable[[#This Row],[Order Date]])</f>
        <v>6</v>
      </c>
      <c r="F1072" s="15"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5">
      <c r="A1073" s="2">
        <v>268</v>
      </c>
      <c r="B1073" s="3">
        <v>46185</v>
      </c>
      <c r="C1073" s="12">
        <f>YEAR(SalesDataTable[[#This Row],[Order Date]])</f>
        <v>2026</v>
      </c>
      <c r="D1073" s="15" t="str">
        <f>"Q" &amp; ROUNDUP(MONTH(SalesDataTable[[#This Row],[Order Date]])/3,0)</f>
        <v>Q2</v>
      </c>
      <c r="E1073" s="17">
        <f>MONTH(SalesDataTable[[#This Row],[Order Date]])</f>
        <v>6</v>
      </c>
      <c r="F1073" s="15"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5">
      <c r="A1074" s="2">
        <v>691</v>
      </c>
      <c r="B1074" s="3">
        <v>46185</v>
      </c>
      <c r="C1074" s="12">
        <f>YEAR(SalesDataTable[[#This Row],[Order Date]])</f>
        <v>2026</v>
      </c>
      <c r="D1074" s="15" t="str">
        <f>"Q" &amp; ROUNDUP(MONTH(SalesDataTable[[#This Row],[Order Date]])/3,0)</f>
        <v>Q2</v>
      </c>
      <c r="E1074" s="17">
        <f>MONTH(SalesDataTable[[#This Row],[Order Date]])</f>
        <v>6</v>
      </c>
      <c r="F1074" s="15"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5">
      <c r="A1075" s="2">
        <v>810</v>
      </c>
      <c r="B1075" s="3">
        <v>46185</v>
      </c>
      <c r="C1075" s="12">
        <f>YEAR(SalesDataTable[[#This Row],[Order Date]])</f>
        <v>2026</v>
      </c>
      <c r="D1075" s="15" t="str">
        <f>"Q" &amp; ROUNDUP(MONTH(SalesDataTable[[#This Row],[Order Date]])/3,0)</f>
        <v>Q2</v>
      </c>
      <c r="E1075" s="17">
        <f>MONTH(SalesDataTable[[#This Row],[Order Date]])</f>
        <v>6</v>
      </c>
      <c r="F1075" s="15"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5">
      <c r="A1076" s="2">
        <v>855</v>
      </c>
      <c r="B1076" s="3">
        <v>46185</v>
      </c>
      <c r="C1076" s="12">
        <f>YEAR(SalesDataTable[[#This Row],[Order Date]])</f>
        <v>2026</v>
      </c>
      <c r="D1076" s="15" t="str">
        <f>"Q" &amp; ROUNDUP(MONTH(SalesDataTable[[#This Row],[Order Date]])/3,0)</f>
        <v>Q2</v>
      </c>
      <c r="E1076" s="17">
        <f>MONTH(SalesDataTable[[#This Row],[Order Date]])</f>
        <v>6</v>
      </c>
      <c r="F1076" s="15"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5">
      <c r="A1077" s="2">
        <v>1612</v>
      </c>
      <c r="B1077" s="3">
        <v>46185</v>
      </c>
      <c r="C1077" s="12">
        <f>YEAR(SalesDataTable[[#This Row],[Order Date]])</f>
        <v>2026</v>
      </c>
      <c r="D1077" s="15" t="str">
        <f>"Q" &amp; ROUNDUP(MONTH(SalesDataTable[[#This Row],[Order Date]])/3,0)</f>
        <v>Q2</v>
      </c>
      <c r="E1077" s="17">
        <f>MONTH(SalesDataTable[[#This Row],[Order Date]])</f>
        <v>6</v>
      </c>
      <c r="F1077" s="15"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5">
      <c r="A1078" s="2">
        <v>1704</v>
      </c>
      <c r="B1078" s="3">
        <v>46185</v>
      </c>
      <c r="C1078" s="12">
        <f>YEAR(SalesDataTable[[#This Row],[Order Date]])</f>
        <v>2026</v>
      </c>
      <c r="D1078" s="15" t="str">
        <f>"Q" &amp; ROUNDUP(MONTH(SalesDataTable[[#This Row],[Order Date]])/3,0)</f>
        <v>Q2</v>
      </c>
      <c r="E1078" s="17">
        <f>MONTH(SalesDataTable[[#This Row],[Order Date]])</f>
        <v>6</v>
      </c>
      <c r="F1078" s="15"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5">
      <c r="A1079" s="2">
        <v>1857</v>
      </c>
      <c r="B1079" s="3">
        <v>46185</v>
      </c>
      <c r="C1079" s="12">
        <f>YEAR(SalesDataTable[[#This Row],[Order Date]])</f>
        <v>2026</v>
      </c>
      <c r="D1079" s="15" t="str">
        <f>"Q" &amp; ROUNDUP(MONTH(SalesDataTable[[#This Row],[Order Date]])/3,0)</f>
        <v>Q2</v>
      </c>
      <c r="E1079" s="17">
        <f>MONTH(SalesDataTable[[#This Row],[Order Date]])</f>
        <v>6</v>
      </c>
      <c r="F1079" s="15"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5">
      <c r="A1080" s="2">
        <v>1888</v>
      </c>
      <c r="B1080" s="3">
        <v>46185</v>
      </c>
      <c r="C1080" s="12">
        <f>YEAR(SalesDataTable[[#This Row],[Order Date]])</f>
        <v>2026</v>
      </c>
      <c r="D1080" s="15" t="str">
        <f>"Q" &amp; ROUNDUP(MONTH(SalesDataTable[[#This Row],[Order Date]])/3,0)</f>
        <v>Q2</v>
      </c>
      <c r="E1080" s="17">
        <f>MONTH(SalesDataTable[[#This Row],[Order Date]])</f>
        <v>6</v>
      </c>
      <c r="F1080" s="15"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5">
      <c r="A1081" s="2">
        <v>2683</v>
      </c>
      <c r="B1081" s="3">
        <v>46185</v>
      </c>
      <c r="C1081" s="12">
        <f>YEAR(SalesDataTable[[#This Row],[Order Date]])</f>
        <v>2026</v>
      </c>
      <c r="D1081" s="15" t="str">
        <f>"Q" &amp; ROUNDUP(MONTH(SalesDataTable[[#This Row],[Order Date]])/3,0)</f>
        <v>Q2</v>
      </c>
      <c r="E1081" s="17">
        <f>MONTH(SalesDataTable[[#This Row],[Order Date]])</f>
        <v>6</v>
      </c>
      <c r="F1081" s="15"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5">
      <c r="A1082" s="2">
        <v>4211</v>
      </c>
      <c r="B1082" s="3">
        <v>46185</v>
      </c>
      <c r="C1082" s="12">
        <f>YEAR(SalesDataTable[[#This Row],[Order Date]])</f>
        <v>2026</v>
      </c>
      <c r="D1082" s="15" t="str">
        <f>"Q" &amp; ROUNDUP(MONTH(SalesDataTable[[#This Row],[Order Date]])/3,0)</f>
        <v>Q2</v>
      </c>
      <c r="E1082" s="17">
        <f>MONTH(SalesDataTable[[#This Row],[Order Date]])</f>
        <v>6</v>
      </c>
      <c r="F1082" s="15"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5">
      <c r="A1083" s="2">
        <v>4353</v>
      </c>
      <c r="B1083" s="3">
        <v>46185</v>
      </c>
      <c r="C1083" s="12">
        <f>YEAR(SalesDataTable[[#This Row],[Order Date]])</f>
        <v>2026</v>
      </c>
      <c r="D1083" s="15" t="str">
        <f>"Q" &amp; ROUNDUP(MONTH(SalesDataTable[[#This Row],[Order Date]])/3,0)</f>
        <v>Q2</v>
      </c>
      <c r="E1083" s="17">
        <f>MONTH(SalesDataTable[[#This Row],[Order Date]])</f>
        <v>6</v>
      </c>
      <c r="F1083" s="15"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5">
      <c r="A1084" s="2">
        <v>5020</v>
      </c>
      <c r="B1084" s="3">
        <v>46185</v>
      </c>
      <c r="C1084" s="12">
        <f>YEAR(SalesDataTable[[#This Row],[Order Date]])</f>
        <v>2026</v>
      </c>
      <c r="D1084" s="15" t="str">
        <f>"Q" &amp; ROUNDUP(MONTH(SalesDataTable[[#This Row],[Order Date]])/3,0)</f>
        <v>Q2</v>
      </c>
      <c r="E1084" s="17">
        <f>MONTH(SalesDataTable[[#This Row],[Order Date]])</f>
        <v>6</v>
      </c>
      <c r="F1084" s="15"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5">
      <c r="A1085" s="2">
        <v>564</v>
      </c>
      <c r="B1085" s="3">
        <v>46186</v>
      </c>
      <c r="C1085" s="12">
        <f>YEAR(SalesDataTable[[#This Row],[Order Date]])</f>
        <v>2026</v>
      </c>
      <c r="D1085" s="15" t="str">
        <f>"Q" &amp; ROUNDUP(MONTH(SalesDataTable[[#This Row],[Order Date]])/3,0)</f>
        <v>Q2</v>
      </c>
      <c r="E1085" s="17">
        <f>MONTH(SalesDataTable[[#This Row],[Order Date]])</f>
        <v>6</v>
      </c>
      <c r="F1085" s="15"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5">
      <c r="A1086" s="2">
        <v>736</v>
      </c>
      <c r="B1086" s="3">
        <v>46186</v>
      </c>
      <c r="C1086" s="12">
        <f>YEAR(SalesDataTable[[#This Row],[Order Date]])</f>
        <v>2026</v>
      </c>
      <c r="D1086" s="15" t="str">
        <f>"Q" &amp; ROUNDUP(MONTH(SalesDataTable[[#This Row],[Order Date]])/3,0)</f>
        <v>Q2</v>
      </c>
      <c r="E1086" s="17">
        <f>MONTH(SalesDataTable[[#This Row],[Order Date]])</f>
        <v>6</v>
      </c>
      <c r="F1086" s="15"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5">
      <c r="A1087" s="2">
        <v>1300</v>
      </c>
      <c r="B1087" s="3">
        <v>46186</v>
      </c>
      <c r="C1087" s="12">
        <f>YEAR(SalesDataTable[[#This Row],[Order Date]])</f>
        <v>2026</v>
      </c>
      <c r="D1087" s="15" t="str">
        <f>"Q" &amp; ROUNDUP(MONTH(SalesDataTable[[#This Row],[Order Date]])/3,0)</f>
        <v>Q2</v>
      </c>
      <c r="E1087" s="17">
        <f>MONTH(SalesDataTable[[#This Row],[Order Date]])</f>
        <v>6</v>
      </c>
      <c r="F1087" s="15"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5">
      <c r="A1088" s="2">
        <v>1948</v>
      </c>
      <c r="B1088" s="3">
        <v>46186</v>
      </c>
      <c r="C1088" s="12">
        <f>YEAR(SalesDataTable[[#This Row],[Order Date]])</f>
        <v>2026</v>
      </c>
      <c r="D1088" s="15" t="str">
        <f>"Q" &amp; ROUNDUP(MONTH(SalesDataTable[[#This Row],[Order Date]])/3,0)</f>
        <v>Q2</v>
      </c>
      <c r="E1088" s="17">
        <f>MONTH(SalesDataTable[[#This Row],[Order Date]])</f>
        <v>6</v>
      </c>
      <c r="F1088" s="15"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5">
      <c r="A1089" s="2">
        <v>2272</v>
      </c>
      <c r="B1089" s="3">
        <v>46186</v>
      </c>
      <c r="C1089" s="12">
        <f>YEAR(SalesDataTable[[#This Row],[Order Date]])</f>
        <v>2026</v>
      </c>
      <c r="D1089" s="15" t="str">
        <f>"Q" &amp; ROUNDUP(MONTH(SalesDataTable[[#This Row],[Order Date]])/3,0)</f>
        <v>Q2</v>
      </c>
      <c r="E1089" s="17">
        <f>MONTH(SalesDataTable[[#This Row],[Order Date]])</f>
        <v>6</v>
      </c>
      <c r="F1089" s="15"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5">
      <c r="A1090" s="2">
        <v>2680</v>
      </c>
      <c r="B1090" s="3">
        <v>46186</v>
      </c>
      <c r="C1090" s="12">
        <f>YEAR(SalesDataTable[[#This Row],[Order Date]])</f>
        <v>2026</v>
      </c>
      <c r="D1090" s="15" t="str">
        <f>"Q" &amp; ROUNDUP(MONTH(SalesDataTable[[#This Row],[Order Date]])/3,0)</f>
        <v>Q2</v>
      </c>
      <c r="E1090" s="17">
        <f>MONTH(SalesDataTable[[#This Row],[Order Date]])</f>
        <v>6</v>
      </c>
      <c r="F1090" s="15"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5">
      <c r="A1091" s="2">
        <v>4178</v>
      </c>
      <c r="B1091" s="3">
        <v>46186</v>
      </c>
      <c r="C1091" s="12">
        <f>YEAR(SalesDataTable[[#This Row],[Order Date]])</f>
        <v>2026</v>
      </c>
      <c r="D1091" s="15" t="str">
        <f>"Q" &amp; ROUNDUP(MONTH(SalesDataTable[[#This Row],[Order Date]])/3,0)</f>
        <v>Q2</v>
      </c>
      <c r="E1091" s="17">
        <f>MONTH(SalesDataTable[[#This Row],[Order Date]])</f>
        <v>6</v>
      </c>
      <c r="F1091" s="15"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5">
      <c r="A1092" s="2">
        <v>4272</v>
      </c>
      <c r="B1092" s="3">
        <v>46186</v>
      </c>
      <c r="C1092" s="12">
        <f>YEAR(SalesDataTable[[#This Row],[Order Date]])</f>
        <v>2026</v>
      </c>
      <c r="D1092" s="15" t="str">
        <f>"Q" &amp; ROUNDUP(MONTH(SalesDataTable[[#This Row],[Order Date]])/3,0)</f>
        <v>Q2</v>
      </c>
      <c r="E1092" s="17">
        <f>MONTH(SalesDataTable[[#This Row],[Order Date]])</f>
        <v>6</v>
      </c>
      <c r="F1092" s="15"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5">
      <c r="A1093" s="2">
        <v>4713</v>
      </c>
      <c r="B1093" s="3">
        <v>46186</v>
      </c>
      <c r="C1093" s="12">
        <f>YEAR(SalesDataTable[[#This Row],[Order Date]])</f>
        <v>2026</v>
      </c>
      <c r="D1093" s="15" t="str">
        <f>"Q" &amp; ROUNDUP(MONTH(SalesDataTable[[#This Row],[Order Date]])/3,0)</f>
        <v>Q2</v>
      </c>
      <c r="E1093" s="17">
        <f>MONTH(SalesDataTable[[#This Row],[Order Date]])</f>
        <v>6</v>
      </c>
      <c r="F1093" s="15"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5">
      <c r="A1094" s="2">
        <v>5166</v>
      </c>
      <c r="B1094" s="3">
        <v>46186</v>
      </c>
      <c r="C1094" s="12">
        <f>YEAR(SalesDataTable[[#This Row],[Order Date]])</f>
        <v>2026</v>
      </c>
      <c r="D1094" s="15" t="str">
        <f>"Q" &amp; ROUNDUP(MONTH(SalesDataTable[[#This Row],[Order Date]])/3,0)</f>
        <v>Q2</v>
      </c>
      <c r="E1094" s="17">
        <f>MONTH(SalesDataTable[[#This Row],[Order Date]])</f>
        <v>6</v>
      </c>
      <c r="F1094" s="15"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5">
      <c r="A1095" s="2">
        <v>486</v>
      </c>
      <c r="B1095" s="3">
        <v>46187</v>
      </c>
      <c r="C1095" s="12">
        <f>YEAR(SalesDataTable[[#This Row],[Order Date]])</f>
        <v>2026</v>
      </c>
      <c r="D1095" s="15" t="str">
        <f>"Q" &amp; ROUNDUP(MONTH(SalesDataTable[[#This Row],[Order Date]])/3,0)</f>
        <v>Q2</v>
      </c>
      <c r="E1095" s="17">
        <f>MONTH(SalesDataTable[[#This Row],[Order Date]])</f>
        <v>6</v>
      </c>
      <c r="F1095" s="15"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5">
      <c r="A1096" s="2">
        <v>1507</v>
      </c>
      <c r="B1096" s="3">
        <v>46187</v>
      </c>
      <c r="C1096" s="12">
        <f>YEAR(SalesDataTable[[#This Row],[Order Date]])</f>
        <v>2026</v>
      </c>
      <c r="D1096" s="15" t="str">
        <f>"Q" &amp; ROUNDUP(MONTH(SalesDataTable[[#This Row],[Order Date]])/3,0)</f>
        <v>Q2</v>
      </c>
      <c r="E1096" s="17">
        <f>MONTH(SalesDataTable[[#This Row],[Order Date]])</f>
        <v>6</v>
      </c>
      <c r="F1096" s="15"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5">
      <c r="A1097" s="2">
        <v>1821</v>
      </c>
      <c r="B1097" s="3">
        <v>46187</v>
      </c>
      <c r="C1097" s="12">
        <f>YEAR(SalesDataTable[[#This Row],[Order Date]])</f>
        <v>2026</v>
      </c>
      <c r="D1097" s="15" t="str">
        <f>"Q" &amp; ROUNDUP(MONTH(SalesDataTable[[#This Row],[Order Date]])/3,0)</f>
        <v>Q2</v>
      </c>
      <c r="E1097" s="17">
        <f>MONTH(SalesDataTable[[#This Row],[Order Date]])</f>
        <v>6</v>
      </c>
      <c r="F1097" s="15"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5">
      <c r="A1098" s="2">
        <v>2588</v>
      </c>
      <c r="B1098" s="3">
        <v>46187</v>
      </c>
      <c r="C1098" s="12">
        <f>YEAR(SalesDataTable[[#This Row],[Order Date]])</f>
        <v>2026</v>
      </c>
      <c r="D1098" s="15" t="str">
        <f>"Q" &amp; ROUNDUP(MONTH(SalesDataTable[[#This Row],[Order Date]])/3,0)</f>
        <v>Q2</v>
      </c>
      <c r="E1098" s="17">
        <f>MONTH(SalesDataTable[[#This Row],[Order Date]])</f>
        <v>6</v>
      </c>
      <c r="F1098" s="15"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5">
      <c r="A1099" s="2">
        <v>2815</v>
      </c>
      <c r="B1099" s="3">
        <v>46187</v>
      </c>
      <c r="C1099" s="12">
        <f>YEAR(SalesDataTable[[#This Row],[Order Date]])</f>
        <v>2026</v>
      </c>
      <c r="D1099" s="15" t="str">
        <f>"Q" &amp; ROUNDUP(MONTH(SalesDataTable[[#This Row],[Order Date]])/3,0)</f>
        <v>Q2</v>
      </c>
      <c r="E1099" s="17">
        <f>MONTH(SalesDataTable[[#This Row],[Order Date]])</f>
        <v>6</v>
      </c>
      <c r="F1099" s="15"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5">
      <c r="A1100" s="2">
        <v>3258</v>
      </c>
      <c r="B1100" s="3">
        <v>46187</v>
      </c>
      <c r="C1100" s="12">
        <f>YEAR(SalesDataTable[[#This Row],[Order Date]])</f>
        <v>2026</v>
      </c>
      <c r="D1100" s="15" t="str">
        <f>"Q" &amp; ROUNDUP(MONTH(SalesDataTable[[#This Row],[Order Date]])/3,0)</f>
        <v>Q2</v>
      </c>
      <c r="E1100" s="17">
        <f>MONTH(SalesDataTable[[#This Row],[Order Date]])</f>
        <v>6</v>
      </c>
      <c r="F1100" s="15"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5">
      <c r="A1101" s="2">
        <v>3361</v>
      </c>
      <c r="B1101" s="3">
        <v>46187</v>
      </c>
      <c r="C1101" s="12">
        <f>YEAR(SalesDataTable[[#This Row],[Order Date]])</f>
        <v>2026</v>
      </c>
      <c r="D1101" s="15" t="str">
        <f>"Q" &amp; ROUNDUP(MONTH(SalesDataTable[[#This Row],[Order Date]])/3,0)</f>
        <v>Q2</v>
      </c>
      <c r="E1101" s="17">
        <f>MONTH(SalesDataTable[[#This Row],[Order Date]])</f>
        <v>6</v>
      </c>
      <c r="F1101" s="15"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5">
      <c r="A1102" s="2">
        <v>3629</v>
      </c>
      <c r="B1102" s="3">
        <v>46187</v>
      </c>
      <c r="C1102" s="12">
        <f>YEAR(SalesDataTable[[#This Row],[Order Date]])</f>
        <v>2026</v>
      </c>
      <c r="D1102" s="15" t="str">
        <f>"Q" &amp; ROUNDUP(MONTH(SalesDataTable[[#This Row],[Order Date]])/3,0)</f>
        <v>Q2</v>
      </c>
      <c r="E1102" s="17">
        <f>MONTH(SalesDataTable[[#This Row],[Order Date]])</f>
        <v>6</v>
      </c>
      <c r="F1102" s="15"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5">
      <c r="A1103" s="2">
        <v>3750</v>
      </c>
      <c r="B1103" s="3">
        <v>46187</v>
      </c>
      <c r="C1103" s="12">
        <f>YEAR(SalesDataTable[[#This Row],[Order Date]])</f>
        <v>2026</v>
      </c>
      <c r="D1103" s="15" t="str">
        <f>"Q" &amp; ROUNDUP(MONTH(SalesDataTable[[#This Row],[Order Date]])/3,0)</f>
        <v>Q2</v>
      </c>
      <c r="E1103" s="17">
        <f>MONTH(SalesDataTable[[#This Row],[Order Date]])</f>
        <v>6</v>
      </c>
      <c r="F1103" s="15"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5">
      <c r="A1104" s="2">
        <v>5088</v>
      </c>
      <c r="B1104" s="3">
        <v>46187</v>
      </c>
      <c r="C1104" s="12">
        <f>YEAR(SalesDataTable[[#This Row],[Order Date]])</f>
        <v>2026</v>
      </c>
      <c r="D1104" s="15" t="str">
        <f>"Q" &amp; ROUNDUP(MONTH(SalesDataTable[[#This Row],[Order Date]])/3,0)</f>
        <v>Q2</v>
      </c>
      <c r="E1104" s="17">
        <f>MONTH(SalesDataTable[[#This Row],[Order Date]])</f>
        <v>6</v>
      </c>
      <c r="F1104" s="15"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5">
      <c r="A1105" s="2">
        <v>1450</v>
      </c>
      <c r="B1105" s="3">
        <v>46188</v>
      </c>
      <c r="C1105" s="12">
        <f>YEAR(SalesDataTable[[#This Row],[Order Date]])</f>
        <v>2026</v>
      </c>
      <c r="D1105" s="15" t="str">
        <f>"Q" &amp; ROUNDUP(MONTH(SalesDataTable[[#This Row],[Order Date]])/3,0)</f>
        <v>Q2</v>
      </c>
      <c r="E1105" s="17">
        <f>MONTH(SalesDataTable[[#This Row],[Order Date]])</f>
        <v>6</v>
      </c>
      <c r="F1105" s="15"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5">
      <c r="A1106" s="2">
        <v>2330</v>
      </c>
      <c r="B1106" s="3">
        <v>46188</v>
      </c>
      <c r="C1106" s="12">
        <f>YEAR(SalesDataTable[[#This Row],[Order Date]])</f>
        <v>2026</v>
      </c>
      <c r="D1106" s="15" t="str">
        <f>"Q" &amp; ROUNDUP(MONTH(SalesDataTable[[#This Row],[Order Date]])/3,0)</f>
        <v>Q2</v>
      </c>
      <c r="E1106" s="17">
        <f>MONTH(SalesDataTable[[#This Row],[Order Date]])</f>
        <v>6</v>
      </c>
      <c r="F1106" s="15"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5">
      <c r="A1107" s="2">
        <v>4655</v>
      </c>
      <c r="B1107" s="3">
        <v>46188</v>
      </c>
      <c r="C1107" s="12">
        <f>YEAR(SalesDataTable[[#This Row],[Order Date]])</f>
        <v>2026</v>
      </c>
      <c r="D1107" s="15" t="str">
        <f>"Q" &amp; ROUNDUP(MONTH(SalesDataTable[[#This Row],[Order Date]])/3,0)</f>
        <v>Q2</v>
      </c>
      <c r="E1107" s="17">
        <f>MONTH(SalesDataTable[[#This Row],[Order Date]])</f>
        <v>6</v>
      </c>
      <c r="F1107" s="15"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5">
      <c r="A1108" s="2">
        <v>137</v>
      </c>
      <c r="B1108" s="3">
        <v>46189</v>
      </c>
      <c r="C1108" s="12">
        <f>YEAR(SalesDataTable[[#This Row],[Order Date]])</f>
        <v>2026</v>
      </c>
      <c r="D1108" s="15" t="str">
        <f>"Q" &amp; ROUNDUP(MONTH(SalesDataTable[[#This Row],[Order Date]])/3,0)</f>
        <v>Q2</v>
      </c>
      <c r="E1108" s="17">
        <f>MONTH(SalesDataTable[[#This Row],[Order Date]])</f>
        <v>6</v>
      </c>
      <c r="F1108" s="15"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5">
      <c r="A1109" s="2">
        <v>141</v>
      </c>
      <c r="B1109" s="3">
        <v>46189</v>
      </c>
      <c r="C1109" s="12">
        <f>YEAR(SalesDataTable[[#This Row],[Order Date]])</f>
        <v>2026</v>
      </c>
      <c r="D1109" s="15" t="str">
        <f>"Q" &amp; ROUNDUP(MONTH(SalesDataTable[[#This Row],[Order Date]])/3,0)</f>
        <v>Q2</v>
      </c>
      <c r="E1109" s="17">
        <f>MONTH(SalesDataTable[[#This Row],[Order Date]])</f>
        <v>6</v>
      </c>
      <c r="F1109" s="15"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5">
      <c r="A1110" s="2">
        <v>335</v>
      </c>
      <c r="B1110" s="3">
        <v>46189</v>
      </c>
      <c r="C1110" s="12">
        <f>YEAR(SalesDataTable[[#This Row],[Order Date]])</f>
        <v>2026</v>
      </c>
      <c r="D1110" s="15" t="str">
        <f>"Q" &amp; ROUNDUP(MONTH(SalesDataTable[[#This Row],[Order Date]])/3,0)</f>
        <v>Q2</v>
      </c>
      <c r="E1110" s="17">
        <f>MONTH(SalesDataTable[[#This Row],[Order Date]])</f>
        <v>6</v>
      </c>
      <c r="F1110" s="15"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5">
      <c r="A1111" s="2">
        <v>498</v>
      </c>
      <c r="B1111" s="3">
        <v>46189</v>
      </c>
      <c r="C1111" s="12">
        <f>YEAR(SalesDataTable[[#This Row],[Order Date]])</f>
        <v>2026</v>
      </c>
      <c r="D1111" s="15" t="str">
        <f>"Q" &amp; ROUNDUP(MONTH(SalesDataTable[[#This Row],[Order Date]])/3,0)</f>
        <v>Q2</v>
      </c>
      <c r="E1111" s="17">
        <f>MONTH(SalesDataTable[[#This Row],[Order Date]])</f>
        <v>6</v>
      </c>
      <c r="F1111" s="15"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5">
      <c r="A1112" s="2">
        <v>2611</v>
      </c>
      <c r="B1112" s="3">
        <v>46189</v>
      </c>
      <c r="C1112" s="12">
        <f>YEAR(SalesDataTable[[#This Row],[Order Date]])</f>
        <v>2026</v>
      </c>
      <c r="D1112" s="15" t="str">
        <f>"Q" &amp; ROUNDUP(MONTH(SalesDataTable[[#This Row],[Order Date]])/3,0)</f>
        <v>Q2</v>
      </c>
      <c r="E1112" s="17">
        <f>MONTH(SalesDataTable[[#This Row],[Order Date]])</f>
        <v>6</v>
      </c>
      <c r="F1112" s="15"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5">
      <c r="A1113" s="2">
        <v>3197</v>
      </c>
      <c r="B1113" s="3">
        <v>46189</v>
      </c>
      <c r="C1113" s="12">
        <f>YEAR(SalesDataTable[[#This Row],[Order Date]])</f>
        <v>2026</v>
      </c>
      <c r="D1113" s="15" t="str">
        <f>"Q" &amp; ROUNDUP(MONTH(SalesDataTable[[#This Row],[Order Date]])/3,0)</f>
        <v>Q2</v>
      </c>
      <c r="E1113" s="17">
        <f>MONTH(SalesDataTable[[#This Row],[Order Date]])</f>
        <v>6</v>
      </c>
      <c r="F1113" s="15"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5">
      <c r="A1114" s="2">
        <v>4668</v>
      </c>
      <c r="B1114" s="3">
        <v>46189</v>
      </c>
      <c r="C1114" s="12">
        <f>YEAR(SalesDataTable[[#This Row],[Order Date]])</f>
        <v>2026</v>
      </c>
      <c r="D1114" s="15" t="str">
        <f>"Q" &amp; ROUNDUP(MONTH(SalesDataTable[[#This Row],[Order Date]])/3,0)</f>
        <v>Q2</v>
      </c>
      <c r="E1114" s="17">
        <f>MONTH(SalesDataTable[[#This Row],[Order Date]])</f>
        <v>6</v>
      </c>
      <c r="F1114" s="15"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5">
      <c r="A1115" s="2">
        <v>4994</v>
      </c>
      <c r="B1115" s="3">
        <v>46189</v>
      </c>
      <c r="C1115" s="12">
        <f>YEAR(SalesDataTable[[#This Row],[Order Date]])</f>
        <v>2026</v>
      </c>
      <c r="D1115" s="15" t="str">
        <f>"Q" &amp; ROUNDUP(MONTH(SalesDataTable[[#This Row],[Order Date]])/3,0)</f>
        <v>Q2</v>
      </c>
      <c r="E1115" s="17">
        <f>MONTH(SalesDataTable[[#This Row],[Order Date]])</f>
        <v>6</v>
      </c>
      <c r="F1115" s="15"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5">
      <c r="A1116" s="2">
        <v>512</v>
      </c>
      <c r="B1116" s="3">
        <v>46190</v>
      </c>
      <c r="C1116" s="12">
        <f>YEAR(SalesDataTable[[#This Row],[Order Date]])</f>
        <v>2026</v>
      </c>
      <c r="D1116" s="15" t="str">
        <f>"Q" &amp; ROUNDUP(MONTH(SalesDataTable[[#This Row],[Order Date]])/3,0)</f>
        <v>Q2</v>
      </c>
      <c r="E1116" s="17">
        <f>MONTH(SalesDataTable[[#This Row],[Order Date]])</f>
        <v>6</v>
      </c>
      <c r="F1116" s="15"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5">
      <c r="A1117" s="2">
        <v>717</v>
      </c>
      <c r="B1117" s="3">
        <v>46190</v>
      </c>
      <c r="C1117" s="12">
        <f>YEAR(SalesDataTable[[#This Row],[Order Date]])</f>
        <v>2026</v>
      </c>
      <c r="D1117" s="15" t="str">
        <f>"Q" &amp; ROUNDUP(MONTH(SalesDataTable[[#This Row],[Order Date]])/3,0)</f>
        <v>Q2</v>
      </c>
      <c r="E1117" s="17">
        <f>MONTH(SalesDataTable[[#This Row],[Order Date]])</f>
        <v>6</v>
      </c>
      <c r="F1117" s="15"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5">
      <c r="A1118" s="2">
        <v>952</v>
      </c>
      <c r="B1118" s="3">
        <v>46190</v>
      </c>
      <c r="C1118" s="12">
        <f>YEAR(SalesDataTable[[#This Row],[Order Date]])</f>
        <v>2026</v>
      </c>
      <c r="D1118" s="15" t="str">
        <f>"Q" &amp; ROUNDUP(MONTH(SalesDataTable[[#This Row],[Order Date]])/3,0)</f>
        <v>Q2</v>
      </c>
      <c r="E1118" s="17">
        <f>MONTH(SalesDataTable[[#This Row],[Order Date]])</f>
        <v>6</v>
      </c>
      <c r="F1118" s="15"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5">
      <c r="A1119" s="2">
        <v>1081</v>
      </c>
      <c r="B1119" s="3">
        <v>46190</v>
      </c>
      <c r="C1119" s="12">
        <f>YEAR(SalesDataTable[[#This Row],[Order Date]])</f>
        <v>2026</v>
      </c>
      <c r="D1119" s="15" t="str">
        <f>"Q" &amp; ROUNDUP(MONTH(SalesDataTable[[#This Row],[Order Date]])/3,0)</f>
        <v>Q2</v>
      </c>
      <c r="E1119" s="17">
        <f>MONTH(SalesDataTable[[#This Row],[Order Date]])</f>
        <v>6</v>
      </c>
      <c r="F1119" s="15"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5">
      <c r="A1120" s="2">
        <v>2043</v>
      </c>
      <c r="B1120" s="3">
        <v>46190</v>
      </c>
      <c r="C1120" s="12">
        <f>YEAR(SalesDataTable[[#This Row],[Order Date]])</f>
        <v>2026</v>
      </c>
      <c r="D1120" s="15" t="str">
        <f>"Q" &amp; ROUNDUP(MONTH(SalesDataTable[[#This Row],[Order Date]])/3,0)</f>
        <v>Q2</v>
      </c>
      <c r="E1120" s="17">
        <f>MONTH(SalesDataTable[[#This Row],[Order Date]])</f>
        <v>6</v>
      </c>
      <c r="F1120" s="15"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5">
      <c r="A1121" s="2">
        <v>4040</v>
      </c>
      <c r="B1121" s="3">
        <v>46190</v>
      </c>
      <c r="C1121" s="12">
        <f>YEAR(SalesDataTable[[#This Row],[Order Date]])</f>
        <v>2026</v>
      </c>
      <c r="D1121" s="15" t="str">
        <f>"Q" &amp; ROUNDUP(MONTH(SalesDataTable[[#This Row],[Order Date]])/3,0)</f>
        <v>Q2</v>
      </c>
      <c r="E1121" s="17">
        <f>MONTH(SalesDataTable[[#This Row],[Order Date]])</f>
        <v>6</v>
      </c>
      <c r="F1121" s="15"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5">
      <c r="A1122" s="2">
        <v>2295</v>
      </c>
      <c r="B1122" s="3">
        <v>46191</v>
      </c>
      <c r="C1122" s="12">
        <f>YEAR(SalesDataTable[[#This Row],[Order Date]])</f>
        <v>2026</v>
      </c>
      <c r="D1122" s="15" t="str">
        <f>"Q" &amp; ROUNDUP(MONTH(SalesDataTable[[#This Row],[Order Date]])/3,0)</f>
        <v>Q2</v>
      </c>
      <c r="E1122" s="17">
        <f>MONTH(SalesDataTable[[#This Row],[Order Date]])</f>
        <v>6</v>
      </c>
      <c r="F1122" s="15"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5">
      <c r="A1123" s="2">
        <v>2670</v>
      </c>
      <c r="B1123" s="3">
        <v>46191</v>
      </c>
      <c r="C1123" s="12">
        <f>YEAR(SalesDataTable[[#This Row],[Order Date]])</f>
        <v>2026</v>
      </c>
      <c r="D1123" s="15" t="str">
        <f>"Q" &amp; ROUNDUP(MONTH(SalesDataTable[[#This Row],[Order Date]])/3,0)</f>
        <v>Q2</v>
      </c>
      <c r="E1123" s="17">
        <f>MONTH(SalesDataTable[[#This Row],[Order Date]])</f>
        <v>6</v>
      </c>
      <c r="F1123" s="15"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5">
      <c r="A1124" s="2">
        <v>2777</v>
      </c>
      <c r="B1124" s="3">
        <v>46191</v>
      </c>
      <c r="C1124" s="12">
        <f>YEAR(SalesDataTable[[#This Row],[Order Date]])</f>
        <v>2026</v>
      </c>
      <c r="D1124" s="15" t="str">
        <f>"Q" &amp; ROUNDUP(MONTH(SalesDataTable[[#This Row],[Order Date]])/3,0)</f>
        <v>Q2</v>
      </c>
      <c r="E1124" s="17">
        <f>MONTH(SalesDataTable[[#This Row],[Order Date]])</f>
        <v>6</v>
      </c>
      <c r="F1124" s="15"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5">
      <c r="A1125" s="2">
        <v>2780</v>
      </c>
      <c r="B1125" s="3">
        <v>46191</v>
      </c>
      <c r="C1125" s="12">
        <f>YEAR(SalesDataTable[[#This Row],[Order Date]])</f>
        <v>2026</v>
      </c>
      <c r="D1125" s="15" t="str">
        <f>"Q" &amp; ROUNDUP(MONTH(SalesDataTable[[#This Row],[Order Date]])/3,0)</f>
        <v>Q2</v>
      </c>
      <c r="E1125" s="17">
        <f>MONTH(SalesDataTable[[#This Row],[Order Date]])</f>
        <v>6</v>
      </c>
      <c r="F1125" s="15"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5">
      <c r="A1126" s="2">
        <v>3209</v>
      </c>
      <c r="B1126" s="3">
        <v>46191</v>
      </c>
      <c r="C1126" s="12">
        <f>YEAR(SalesDataTable[[#This Row],[Order Date]])</f>
        <v>2026</v>
      </c>
      <c r="D1126" s="15" t="str">
        <f>"Q" &amp; ROUNDUP(MONTH(SalesDataTable[[#This Row],[Order Date]])/3,0)</f>
        <v>Q2</v>
      </c>
      <c r="E1126" s="17">
        <f>MONTH(SalesDataTable[[#This Row],[Order Date]])</f>
        <v>6</v>
      </c>
      <c r="F1126" s="15"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5">
      <c r="A1127" s="2">
        <v>3414</v>
      </c>
      <c r="B1127" s="3">
        <v>46191</v>
      </c>
      <c r="C1127" s="12">
        <f>YEAR(SalesDataTable[[#This Row],[Order Date]])</f>
        <v>2026</v>
      </c>
      <c r="D1127" s="15" t="str">
        <f>"Q" &amp; ROUNDUP(MONTH(SalesDataTable[[#This Row],[Order Date]])/3,0)</f>
        <v>Q2</v>
      </c>
      <c r="E1127" s="17">
        <f>MONTH(SalesDataTable[[#This Row],[Order Date]])</f>
        <v>6</v>
      </c>
      <c r="F1127" s="15"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5">
      <c r="A1128" s="2">
        <v>3846</v>
      </c>
      <c r="B1128" s="3">
        <v>46191</v>
      </c>
      <c r="C1128" s="12">
        <f>YEAR(SalesDataTable[[#This Row],[Order Date]])</f>
        <v>2026</v>
      </c>
      <c r="D1128" s="15" t="str">
        <f>"Q" &amp; ROUNDUP(MONTH(SalesDataTable[[#This Row],[Order Date]])/3,0)</f>
        <v>Q2</v>
      </c>
      <c r="E1128" s="17">
        <f>MONTH(SalesDataTable[[#This Row],[Order Date]])</f>
        <v>6</v>
      </c>
      <c r="F1128" s="15"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5">
      <c r="A1129" s="2">
        <v>4120</v>
      </c>
      <c r="B1129" s="3">
        <v>46191</v>
      </c>
      <c r="C1129" s="12">
        <f>YEAR(SalesDataTable[[#This Row],[Order Date]])</f>
        <v>2026</v>
      </c>
      <c r="D1129" s="15" t="str">
        <f>"Q" &amp; ROUNDUP(MONTH(SalesDataTable[[#This Row],[Order Date]])/3,0)</f>
        <v>Q2</v>
      </c>
      <c r="E1129" s="17">
        <f>MONTH(SalesDataTable[[#This Row],[Order Date]])</f>
        <v>6</v>
      </c>
      <c r="F1129" s="15"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5">
      <c r="A1130" s="2">
        <v>4217</v>
      </c>
      <c r="B1130" s="3">
        <v>46191</v>
      </c>
      <c r="C1130" s="12">
        <f>YEAR(SalesDataTable[[#This Row],[Order Date]])</f>
        <v>2026</v>
      </c>
      <c r="D1130" s="15" t="str">
        <f>"Q" &amp; ROUNDUP(MONTH(SalesDataTable[[#This Row],[Order Date]])/3,0)</f>
        <v>Q2</v>
      </c>
      <c r="E1130" s="17">
        <f>MONTH(SalesDataTable[[#This Row],[Order Date]])</f>
        <v>6</v>
      </c>
      <c r="F1130" s="15"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5">
      <c r="A1131" s="2">
        <v>4786</v>
      </c>
      <c r="B1131" s="3">
        <v>46191</v>
      </c>
      <c r="C1131" s="12">
        <f>YEAR(SalesDataTable[[#This Row],[Order Date]])</f>
        <v>2026</v>
      </c>
      <c r="D1131" s="15" t="str">
        <f>"Q" &amp; ROUNDUP(MONTH(SalesDataTable[[#This Row],[Order Date]])/3,0)</f>
        <v>Q2</v>
      </c>
      <c r="E1131" s="17">
        <f>MONTH(SalesDataTable[[#This Row],[Order Date]])</f>
        <v>6</v>
      </c>
      <c r="F1131" s="15"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5">
      <c r="A1132" s="2">
        <v>23</v>
      </c>
      <c r="B1132" s="3">
        <v>46192</v>
      </c>
      <c r="C1132" s="12">
        <f>YEAR(SalesDataTable[[#This Row],[Order Date]])</f>
        <v>2026</v>
      </c>
      <c r="D1132" s="15" t="str">
        <f>"Q" &amp; ROUNDUP(MONTH(SalesDataTable[[#This Row],[Order Date]])/3,0)</f>
        <v>Q2</v>
      </c>
      <c r="E1132" s="17">
        <f>MONTH(SalesDataTable[[#This Row],[Order Date]])</f>
        <v>6</v>
      </c>
      <c r="F1132" s="15"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5">
      <c r="A1133" s="2">
        <v>99</v>
      </c>
      <c r="B1133" s="3">
        <v>46192</v>
      </c>
      <c r="C1133" s="12">
        <f>YEAR(SalesDataTable[[#This Row],[Order Date]])</f>
        <v>2026</v>
      </c>
      <c r="D1133" s="15" t="str">
        <f>"Q" &amp; ROUNDUP(MONTH(SalesDataTable[[#This Row],[Order Date]])/3,0)</f>
        <v>Q2</v>
      </c>
      <c r="E1133" s="17">
        <f>MONTH(SalesDataTable[[#This Row],[Order Date]])</f>
        <v>6</v>
      </c>
      <c r="F1133" s="15"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5">
      <c r="A1134" s="2">
        <v>269</v>
      </c>
      <c r="B1134" s="3">
        <v>46192</v>
      </c>
      <c r="C1134" s="12">
        <f>YEAR(SalesDataTable[[#This Row],[Order Date]])</f>
        <v>2026</v>
      </c>
      <c r="D1134" s="15" t="str">
        <f>"Q" &amp; ROUNDUP(MONTH(SalesDataTable[[#This Row],[Order Date]])/3,0)</f>
        <v>Q2</v>
      </c>
      <c r="E1134" s="17">
        <f>MONTH(SalesDataTable[[#This Row],[Order Date]])</f>
        <v>6</v>
      </c>
      <c r="F1134" s="15"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5">
      <c r="A1135" s="2">
        <v>1772</v>
      </c>
      <c r="B1135" s="3">
        <v>46192</v>
      </c>
      <c r="C1135" s="12">
        <f>YEAR(SalesDataTable[[#This Row],[Order Date]])</f>
        <v>2026</v>
      </c>
      <c r="D1135" s="15" t="str">
        <f>"Q" &amp; ROUNDUP(MONTH(SalesDataTable[[#This Row],[Order Date]])/3,0)</f>
        <v>Q2</v>
      </c>
      <c r="E1135" s="17">
        <f>MONTH(SalesDataTable[[#This Row],[Order Date]])</f>
        <v>6</v>
      </c>
      <c r="F1135" s="15"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5">
      <c r="A1136" s="2">
        <v>1906</v>
      </c>
      <c r="B1136" s="3">
        <v>46192</v>
      </c>
      <c r="C1136" s="12">
        <f>YEAR(SalesDataTable[[#This Row],[Order Date]])</f>
        <v>2026</v>
      </c>
      <c r="D1136" s="15" t="str">
        <f>"Q" &amp; ROUNDUP(MONTH(SalesDataTable[[#This Row],[Order Date]])/3,0)</f>
        <v>Q2</v>
      </c>
      <c r="E1136" s="17">
        <f>MONTH(SalesDataTable[[#This Row],[Order Date]])</f>
        <v>6</v>
      </c>
      <c r="F1136" s="15"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5">
      <c r="A1137" s="2">
        <v>2473</v>
      </c>
      <c r="B1137" s="3">
        <v>46192</v>
      </c>
      <c r="C1137" s="12">
        <f>YEAR(SalesDataTable[[#This Row],[Order Date]])</f>
        <v>2026</v>
      </c>
      <c r="D1137" s="15" t="str">
        <f>"Q" &amp; ROUNDUP(MONTH(SalesDataTable[[#This Row],[Order Date]])/3,0)</f>
        <v>Q2</v>
      </c>
      <c r="E1137" s="17">
        <f>MONTH(SalesDataTable[[#This Row],[Order Date]])</f>
        <v>6</v>
      </c>
      <c r="F1137" s="15"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5">
      <c r="A1138" s="2">
        <v>2549</v>
      </c>
      <c r="B1138" s="3">
        <v>46192</v>
      </c>
      <c r="C1138" s="12">
        <f>YEAR(SalesDataTable[[#This Row],[Order Date]])</f>
        <v>2026</v>
      </c>
      <c r="D1138" s="15" t="str">
        <f>"Q" &amp; ROUNDUP(MONTH(SalesDataTable[[#This Row],[Order Date]])/3,0)</f>
        <v>Q2</v>
      </c>
      <c r="E1138" s="17">
        <f>MONTH(SalesDataTable[[#This Row],[Order Date]])</f>
        <v>6</v>
      </c>
      <c r="F1138" s="15"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5">
      <c r="A1139" s="2">
        <v>3341</v>
      </c>
      <c r="B1139" s="3">
        <v>46192</v>
      </c>
      <c r="C1139" s="12">
        <f>YEAR(SalesDataTable[[#This Row],[Order Date]])</f>
        <v>2026</v>
      </c>
      <c r="D1139" s="15" t="str">
        <f>"Q" &amp; ROUNDUP(MONTH(SalesDataTable[[#This Row],[Order Date]])/3,0)</f>
        <v>Q2</v>
      </c>
      <c r="E1139" s="17">
        <f>MONTH(SalesDataTable[[#This Row],[Order Date]])</f>
        <v>6</v>
      </c>
      <c r="F1139" s="15"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5">
      <c r="A1140" s="2">
        <v>3351</v>
      </c>
      <c r="B1140" s="3">
        <v>46192</v>
      </c>
      <c r="C1140" s="12">
        <f>YEAR(SalesDataTable[[#This Row],[Order Date]])</f>
        <v>2026</v>
      </c>
      <c r="D1140" s="15" t="str">
        <f>"Q" &amp; ROUNDUP(MONTH(SalesDataTable[[#This Row],[Order Date]])/3,0)</f>
        <v>Q2</v>
      </c>
      <c r="E1140" s="17">
        <f>MONTH(SalesDataTable[[#This Row],[Order Date]])</f>
        <v>6</v>
      </c>
      <c r="F1140" s="15"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5">
      <c r="A1141" s="2">
        <v>3366</v>
      </c>
      <c r="B1141" s="3">
        <v>46192</v>
      </c>
      <c r="C1141" s="12">
        <f>YEAR(SalesDataTable[[#This Row],[Order Date]])</f>
        <v>2026</v>
      </c>
      <c r="D1141" s="15" t="str">
        <f>"Q" &amp; ROUNDUP(MONTH(SalesDataTable[[#This Row],[Order Date]])/3,0)</f>
        <v>Q2</v>
      </c>
      <c r="E1141" s="17">
        <f>MONTH(SalesDataTable[[#This Row],[Order Date]])</f>
        <v>6</v>
      </c>
      <c r="F1141" s="15"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5">
      <c r="A1142" s="2">
        <v>3691</v>
      </c>
      <c r="B1142" s="3">
        <v>46192</v>
      </c>
      <c r="C1142" s="12">
        <f>YEAR(SalesDataTable[[#This Row],[Order Date]])</f>
        <v>2026</v>
      </c>
      <c r="D1142" s="15" t="str">
        <f>"Q" &amp; ROUNDUP(MONTH(SalesDataTable[[#This Row],[Order Date]])/3,0)</f>
        <v>Q2</v>
      </c>
      <c r="E1142" s="17">
        <f>MONTH(SalesDataTable[[#This Row],[Order Date]])</f>
        <v>6</v>
      </c>
      <c r="F1142" s="15"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5">
      <c r="A1143" s="2">
        <v>3909</v>
      </c>
      <c r="B1143" s="3">
        <v>46192</v>
      </c>
      <c r="C1143" s="12">
        <f>YEAR(SalesDataTable[[#This Row],[Order Date]])</f>
        <v>2026</v>
      </c>
      <c r="D1143" s="15" t="str">
        <f>"Q" &amp; ROUNDUP(MONTH(SalesDataTable[[#This Row],[Order Date]])/3,0)</f>
        <v>Q2</v>
      </c>
      <c r="E1143" s="17">
        <f>MONTH(SalesDataTable[[#This Row],[Order Date]])</f>
        <v>6</v>
      </c>
      <c r="F1143" s="15"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5">
      <c r="A1144" s="2">
        <v>4862</v>
      </c>
      <c r="B1144" s="3">
        <v>46192</v>
      </c>
      <c r="C1144" s="12">
        <f>YEAR(SalesDataTable[[#This Row],[Order Date]])</f>
        <v>2026</v>
      </c>
      <c r="D1144" s="15" t="str">
        <f>"Q" &amp; ROUNDUP(MONTH(SalesDataTable[[#This Row],[Order Date]])/3,0)</f>
        <v>Q2</v>
      </c>
      <c r="E1144" s="17">
        <f>MONTH(SalesDataTable[[#This Row],[Order Date]])</f>
        <v>6</v>
      </c>
      <c r="F1144" s="15"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5">
      <c r="A1145" s="2">
        <v>5096</v>
      </c>
      <c r="B1145" s="3">
        <v>46192</v>
      </c>
      <c r="C1145" s="12">
        <f>YEAR(SalesDataTable[[#This Row],[Order Date]])</f>
        <v>2026</v>
      </c>
      <c r="D1145" s="15" t="str">
        <f>"Q" &amp; ROUNDUP(MONTH(SalesDataTable[[#This Row],[Order Date]])/3,0)</f>
        <v>Q2</v>
      </c>
      <c r="E1145" s="17">
        <f>MONTH(SalesDataTable[[#This Row],[Order Date]])</f>
        <v>6</v>
      </c>
      <c r="F1145" s="15"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5">
      <c r="A1146" s="2">
        <v>5112</v>
      </c>
      <c r="B1146" s="3">
        <v>46192</v>
      </c>
      <c r="C1146" s="12">
        <f>YEAR(SalesDataTable[[#This Row],[Order Date]])</f>
        <v>2026</v>
      </c>
      <c r="D1146" s="15" t="str">
        <f>"Q" &amp; ROUNDUP(MONTH(SalesDataTable[[#This Row],[Order Date]])/3,0)</f>
        <v>Q2</v>
      </c>
      <c r="E1146" s="17">
        <f>MONTH(SalesDataTable[[#This Row],[Order Date]])</f>
        <v>6</v>
      </c>
      <c r="F1146" s="15"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5">
      <c r="A1147" s="2">
        <v>501</v>
      </c>
      <c r="B1147" s="3">
        <v>46193</v>
      </c>
      <c r="C1147" s="12">
        <f>YEAR(SalesDataTable[[#This Row],[Order Date]])</f>
        <v>2026</v>
      </c>
      <c r="D1147" s="15" t="str">
        <f>"Q" &amp; ROUNDUP(MONTH(SalesDataTable[[#This Row],[Order Date]])/3,0)</f>
        <v>Q2</v>
      </c>
      <c r="E1147" s="17">
        <f>MONTH(SalesDataTable[[#This Row],[Order Date]])</f>
        <v>6</v>
      </c>
      <c r="F1147" s="15"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5">
      <c r="A1148" s="2">
        <v>540</v>
      </c>
      <c r="B1148" s="3">
        <v>46193</v>
      </c>
      <c r="C1148" s="12">
        <f>YEAR(SalesDataTable[[#This Row],[Order Date]])</f>
        <v>2026</v>
      </c>
      <c r="D1148" s="15" t="str">
        <f>"Q" &amp; ROUNDUP(MONTH(SalesDataTable[[#This Row],[Order Date]])/3,0)</f>
        <v>Q2</v>
      </c>
      <c r="E1148" s="17">
        <f>MONTH(SalesDataTable[[#This Row],[Order Date]])</f>
        <v>6</v>
      </c>
      <c r="F1148" s="15"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5">
      <c r="A1149" s="2">
        <v>2255</v>
      </c>
      <c r="B1149" s="3">
        <v>46193</v>
      </c>
      <c r="C1149" s="12">
        <f>YEAR(SalesDataTable[[#This Row],[Order Date]])</f>
        <v>2026</v>
      </c>
      <c r="D1149" s="15" t="str">
        <f>"Q" &amp; ROUNDUP(MONTH(SalesDataTable[[#This Row],[Order Date]])/3,0)</f>
        <v>Q2</v>
      </c>
      <c r="E1149" s="17">
        <f>MONTH(SalesDataTable[[#This Row],[Order Date]])</f>
        <v>6</v>
      </c>
      <c r="F1149" s="15"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5">
      <c r="A1150" s="2">
        <v>3126</v>
      </c>
      <c r="B1150" s="3">
        <v>46193</v>
      </c>
      <c r="C1150" s="12">
        <f>YEAR(SalesDataTable[[#This Row],[Order Date]])</f>
        <v>2026</v>
      </c>
      <c r="D1150" s="15" t="str">
        <f>"Q" &amp; ROUNDUP(MONTH(SalesDataTable[[#This Row],[Order Date]])/3,0)</f>
        <v>Q2</v>
      </c>
      <c r="E1150" s="17">
        <f>MONTH(SalesDataTable[[#This Row],[Order Date]])</f>
        <v>6</v>
      </c>
      <c r="F1150" s="15"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5">
      <c r="A1151" s="2">
        <v>3223</v>
      </c>
      <c r="B1151" s="3">
        <v>46193</v>
      </c>
      <c r="C1151" s="12">
        <f>YEAR(SalesDataTable[[#This Row],[Order Date]])</f>
        <v>2026</v>
      </c>
      <c r="D1151" s="15" t="str">
        <f>"Q" &amp; ROUNDUP(MONTH(SalesDataTable[[#This Row],[Order Date]])/3,0)</f>
        <v>Q2</v>
      </c>
      <c r="E1151" s="17">
        <f>MONTH(SalesDataTable[[#This Row],[Order Date]])</f>
        <v>6</v>
      </c>
      <c r="F1151" s="15"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5">
      <c r="A1152" s="2">
        <v>3260</v>
      </c>
      <c r="B1152" s="3">
        <v>46193</v>
      </c>
      <c r="C1152" s="12">
        <f>YEAR(SalesDataTable[[#This Row],[Order Date]])</f>
        <v>2026</v>
      </c>
      <c r="D1152" s="15" t="str">
        <f>"Q" &amp; ROUNDUP(MONTH(SalesDataTable[[#This Row],[Order Date]])/3,0)</f>
        <v>Q2</v>
      </c>
      <c r="E1152" s="17">
        <f>MONTH(SalesDataTable[[#This Row],[Order Date]])</f>
        <v>6</v>
      </c>
      <c r="F1152" s="15"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5">
      <c r="A1153" s="2">
        <v>3404</v>
      </c>
      <c r="B1153" s="3">
        <v>46193</v>
      </c>
      <c r="C1153" s="12">
        <f>YEAR(SalesDataTable[[#This Row],[Order Date]])</f>
        <v>2026</v>
      </c>
      <c r="D1153" s="15" t="str">
        <f>"Q" &amp; ROUNDUP(MONTH(SalesDataTable[[#This Row],[Order Date]])/3,0)</f>
        <v>Q2</v>
      </c>
      <c r="E1153" s="17">
        <f>MONTH(SalesDataTable[[#This Row],[Order Date]])</f>
        <v>6</v>
      </c>
      <c r="F1153" s="15"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5">
      <c r="A1154" s="2">
        <v>4267</v>
      </c>
      <c r="B1154" s="3">
        <v>46193</v>
      </c>
      <c r="C1154" s="12">
        <f>YEAR(SalesDataTable[[#This Row],[Order Date]])</f>
        <v>2026</v>
      </c>
      <c r="D1154" s="15" t="str">
        <f>"Q" &amp; ROUNDUP(MONTH(SalesDataTable[[#This Row],[Order Date]])/3,0)</f>
        <v>Q2</v>
      </c>
      <c r="E1154" s="17">
        <f>MONTH(SalesDataTable[[#This Row],[Order Date]])</f>
        <v>6</v>
      </c>
      <c r="F1154" s="15"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5">
      <c r="A1155" s="2">
        <v>5082</v>
      </c>
      <c r="B1155" s="3">
        <v>46193</v>
      </c>
      <c r="C1155" s="12">
        <f>YEAR(SalesDataTable[[#This Row],[Order Date]])</f>
        <v>2026</v>
      </c>
      <c r="D1155" s="15" t="str">
        <f>"Q" &amp; ROUNDUP(MONTH(SalesDataTable[[#This Row],[Order Date]])/3,0)</f>
        <v>Q2</v>
      </c>
      <c r="E1155" s="17">
        <f>MONTH(SalesDataTable[[#This Row],[Order Date]])</f>
        <v>6</v>
      </c>
      <c r="F1155" s="15"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5">
      <c r="A1156" s="2">
        <v>5108</v>
      </c>
      <c r="B1156" s="3">
        <v>46193</v>
      </c>
      <c r="C1156" s="12">
        <f>YEAR(SalesDataTable[[#This Row],[Order Date]])</f>
        <v>2026</v>
      </c>
      <c r="D1156" s="15" t="str">
        <f>"Q" &amp; ROUNDUP(MONTH(SalesDataTable[[#This Row],[Order Date]])/3,0)</f>
        <v>Q2</v>
      </c>
      <c r="E1156" s="17">
        <f>MONTH(SalesDataTable[[#This Row],[Order Date]])</f>
        <v>6</v>
      </c>
      <c r="F1156" s="15"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5">
      <c r="A1157" s="2">
        <v>1105</v>
      </c>
      <c r="B1157" s="3">
        <v>46194</v>
      </c>
      <c r="C1157" s="12">
        <f>YEAR(SalesDataTable[[#This Row],[Order Date]])</f>
        <v>2026</v>
      </c>
      <c r="D1157" s="15" t="str">
        <f>"Q" &amp; ROUNDUP(MONTH(SalesDataTable[[#This Row],[Order Date]])/3,0)</f>
        <v>Q2</v>
      </c>
      <c r="E1157" s="17">
        <f>MONTH(SalesDataTable[[#This Row],[Order Date]])</f>
        <v>6</v>
      </c>
      <c r="F1157" s="15"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5">
      <c r="A1158" s="2">
        <v>2757</v>
      </c>
      <c r="B1158" s="3">
        <v>46194</v>
      </c>
      <c r="C1158" s="12">
        <f>YEAR(SalesDataTable[[#This Row],[Order Date]])</f>
        <v>2026</v>
      </c>
      <c r="D1158" s="15" t="str">
        <f>"Q" &amp; ROUNDUP(MONTH(SalesDataTable[[#This Row],[Order Date]])/3,0)</f>
        <v>Q2</v>
      </c>
      <c r="E1158" s="17">
        <f>MONTH(SalesDataTable[[#This Row],[Order Date]])</f>
        <v>6</v>
      </c>
      <c r="F1158" s="15"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5">
      <c r="A1159" s="2">
        <v>3325</v>
      </c>
      <c r="B1159" s="3">
        <v>46194</v>
      </c>
      <c r="C1159" s="12">
        <f>YEAR(SalesDataTable[[#This Row],[Order Date]])</f>
        <v>2026</v>
      </c>
      <c r="D1159" s="15" t="str">
        <f>"Q" &amp; ROUNDUP(MONTH(SalesDataTable[[#This Row],[Order Date]])/3,0)</f>
        <v>Q2</v>
      </c>
      <c r="E1159" s="17">
        <f>MONTH(SalesDataTable[[#This Row],[Order Date]])</f>
        <v>6</v>
      </c>
      <c r="F1159" s="15"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5">
      <c r="A1160" s="2">
        <v>4070</v>
      </c>
      <c r="B1160" s="3">
        <v>46194</v>
      </c>
      <c r="C1160" s="12">
        <f>YEAR(SalesDataTable[[#This Row],[Order Date]])</f>
        <v>2026</v>
      </c>
      <c r="D1160" s="15" t="str">
        <f>"Q" &amp; ROUNDUP(MONTH(SalesDataTable[[#This Row],[Order Date]])/3,0)</f>
        <v>Q2</v>
      </c>
      <c r="E1160" s="17">
        <f>MONTH(SalesDataTable[[#This Row],[Order Date]])</f>
        <v>6</v>
      </c>
      <c r="F1160" s="15"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5">
      <c r="A1161" s="2">
        <v>4339</v>
      </c>
      <c r="B1161" s="3">
        <v>46194</v>
      </c>
      <c r="C1161" s="12">
        <f>YEAR(SalesDataTable[[#This Row],[Order Date]])</f>
        <v>2026</v>
      </c>
      <c r="D1161" s="15" t="str">
        <f>"Q" &amp; ROUNDUP(MONTH(SalesDataTable[[#This Row],[Order Date]])/3,0)</f>
        <v>Q2</v>
      </c>
      <c r="E1161" s="17">
        <f>MONTH(SalesDataTable[[#This Row],[Order Date]])</f>
        <v>6</v>
      </c>
      <c r="F1161" s="15"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5">
      <c r="A1162" s="2">
        <v>731</v>
      </c>
      <c r="B1162" s="3">
        <v>46195</v>
      </c>
      <c r="C1162" s="12">
        <f>YEAR(SalesDataTable[[#This Row],[Order Date]])</f>
        <v>2026</v>
      </c>
      <c r="D1162" s="15" t="str">
        <f>"Q" &amp; ROUNDUP(MONTH(SalesDataTable[[#This Row],[Order Date]])/3,0)</f>
        <v>Q2</v>
      </c>
      <c r="E1162" s="17">
        <f>MONTH(SalesDataTable[[#This Row],[Order Date]])</f>
        <v>6</v>
      </c>
      <c r="F1162" s="15"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5">
      <c r="A1163" s="2">
        <v>1362</v>
      </c>
      <c r="B1163" s="3">
        <v>46195</v>
      </c>
      <c r="C1163" s="12">
        <f>YEAR(SalesDataTable[[#This Row],[Order Date]])</f>
        <v>2026</v>
      </c>
      <c r="D1163" s="15" t="str">
        <f>"Q" &amp; ROUNDUP(MONTH(SalesDataTable[[#This Row],[Order Date]])/3,0)</f>
        <v>Q2</v>
      </c>
      <c r="E1163" s="17">
        <f>MONTH(SalesDataTable[[#This Row],[Order Date]])</f>
        <v>6</v>
      </c>
      <c r="F1163" s="15"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5">
      <c r="A1164" s="2">
        <v>1512</v>
      </c>
      <c r="B1164" s="3">
        <v>46195</v>
      </c>
      <c r="C1164" s="12">
        <f>YEAR(SalesDataTable[[#This Row],[Order Date]])</f>
        <v>2026</v>
      </c>
      <c r="D1164" s="15" t="str">
        <f>"Q" &amp; ROUNDUP(MONTH(SalesDataTable[[#This Row],[Order Date]])/3,0)</f>
        <v>Q2</v>
      </c>
      <c r="E1164" s="17">
        <f>MONTH(SalesDataTable[[#This Row],[Order Date]])</f>
        <v>6</v>
      </c>
      <c r="F1164" s="15"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5">
      <c r="A1165" s="2">
        <v>1647</v>
      </c>
      <c r="B1165" s="3">
        <v>46195</v>
      </c>
      <c r="C1165" s="12">
        <f>YEAR(SalesDataTable[[#This Row],[Order Date]])</f>
        <v>2026</v>
      </c>
      <c r="D1165" s="15" t="str">
        <f>"Q" &amp; ROUNDUP(MONTH(SalesDataTable[[#This Row],[Order Date]])/3,0)</f>
        <v>Q2</v>
      </c>
      <c r="E1165" s="17">
        <f>MONTH(SalesDataTable[[#This Row],[Order Date]])</f>
        <v>6</v>
      </c>
      <c r="F1165" s="15"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5">
      <c r="A1166" s="2">
        <v>2358</v>
      </c>
      <c r="B1166" s="3">
        <v>46195</v>
      </c>
      <c r="C1166" s="12">
        <f>YEAR(SalesDataTable[[#This Row],[Order Date]])</f>
        <v>2026</v>
      </c>
      <c r="D1166" s="15" t="str">
        <f>"Q" &amp; ROUNDUP(MONTH(SalesDataTable[[#This Row],[Order Date]])/3,0)</f>
        <v>Q2</v>
      </c>
      <c r="E1166" s="17">
        <f>MONTH(SalesDataTable[[#This Row],[Order Date]])</f>
        <v>6</v>
      </c>
      <c r="F1166" s="15"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5">
      <c r="A1167" s="2">
        <v>2366</v>
      </c>
      <c r="B1167" s="3">
        <v>46195</v>
      </c>
      <c r="C1167" s="12">
        <f>YEAR(SalesDataTable[[#This Row],[Order Date]])</f>
        <v>2026</v>
      </c>
      <c r="D1167" s="15" t="str">
        <f>"Q" &amp; ROUNDUP(MONTH(SalesDataTable[[#This Row],[Order Date]])/3,0)</f>
        <v>Q2</v>
      </c>
      <c r="E1167" s="17">
        <f>MONTH(SalesDataTable[[#This Row],[Order Date]])</f>
        <v>6</v>
      </c>
      <c r="F1167" s="15"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5">
      <c r="A1168" s="2">
        <v>3481</v>
      </c>
      <c r="B1168" s="3">
        <v>46195</v>
      </c>
      <c r="C1168" s="12">
        <f>YEAR(SalesDataTable[[#This Row],[Order Date]])</f>
        <v>2026</v>
      </c>
      <c r="D1168" s="15" t="str">
        <f>"Q" &amp; ROUNDUP(MONTH(SalesDataTable[[#This Row],[Order Date]])/3,0)</f>
        <v>Q2</v>
      </c>
      <c r="E1168" s="17">
        <f>MONTH(SalesDataTable[[#This Row],[Order Date]])</f>
        <v>6</v>
      </c>
      <c r="F1168" s="15"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5">
      <c r="A1169" s="2">
        <v>3595</v>
      </c>
      <c r="B1169" s="3">
        <v>46195</v>
      </c>
      <c r="C1169" s="12">
        <f>YEAR(SalesDataTable[[#This Row],[Order Date]])</f>
        <v>2026</v>
      </c>
      <c r="D1169" s="15" t="str">
        <f>"Q" &amp; ROUNDUP(MONTH(SalesDataTable[[#This Row],[Order Date]])/3,0)</f>
        <v>Q2</v>
      </c>
      <c r="E1169" s="17">
        <f>MONTH(SalesDataTable[[#This Row],[Order Date]])</f>
        <v>6</v>
      </c>
      <c r="F1169" s="15"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5">
      <c r="A1170" s="2">
        <v>3766</v>
      </c>
      <c r="B1170" s="3">
        <v>46195</v>
      </c>
      <c r="C1170" s="12">
        <f>YEAR(SalesDataTable[[#This Row],[Order Date]])</f>
        <v>2026</v>
      </c>
      <c r="D1170" s="15" t="str">
        <f>"Q" &amp; ROUNDUP(MONTH(SalesDataTable[[#This Row],[Order Date]])/3,0)</f>
        <v>Q2</v>
      </c>
      <c r="E1170" s="17">
        <f>MONTH(SalesDataTable[[#This Row],[Order Date]])</f>
        <v>6</v>
      </c>
      <c r="F1170" s="15"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5">
      <c r="A1171" s="2">
        <v>3933</v>
      </c>
      <c r="B1171" s="3">
        <v>46195</v>
      </c>
      <c r="C1171" s="12">
        <f>YEAR(SalesDataTable[[#This Row],[Order Date]])</f>
        <v>2026</v>
      </c>
      <c r="D1171" s="15" t="str">
        <f>"Q" &amp; ROUNDUP(MONTH(SalesDataTable[[#This Row],[Order Date]])/3,0)</f>
        <v>Q2</v>
      </c>
      <c r="E1171" s="17">
        <f>MONTH(SalesDataTable[[#This Row],[Order Date]])</f>
        <v>6</v>
      </c>
      <c r="F1171" s="15"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5">
      <c r="A1172" s="2">
        <v>3951</v>
      </c>
      <c r="B1172" s="3">
        <v>46195</v>
      </c>
      <c r="C1172" s="12">
        <f>YEAR(SalesDataTable[[#This Row],[Order Date]])</f>
        <v>2026</v>
      </c>
      <c r="D1172" s="15" t="str">
        <f>"Q" &amp; ROUNDUP(MONTH(SalesDataTable[[#This Row],[Order Date]])/3,0)</f>
        <v>Q2</v>
      </c>
      <c r="E1172" s="17">
        <f>MONTH(SalesDataTable[[#This Row],[Order Date]])</f>
        <v>6</v>
      </c>
      <c r="F1172" s="15"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5">
      <c r="A1173" s="2">
        <v>4078</v>
      </c>
      <c r="B1173" s="3">
        <v>46195</v>
      </c>
      <c r="C1173" s="12">
        <f>YEAR(SalesDataTable[[#This Row],[Order Date]])</f>
        <v>2026</v>
      </c>
      <c r="D1173" s="15" t="str">
        <f>"Q" &amp; ROUNDUP(MONTH(SalesDataTable[[#This Row],[Order Date]])/3,0)</f>
        <v>Q2</v>
      </c>
      <c r="E1173" s="17">
        <f>MONTH(SalesDataTable[[#This Row],[Order Date]])</f>
        <v>6</v>
      </c>
      <c r="F1173" s="15"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5">
      <c r="A1174" s="2">
        <v>4182</v>
      </c>
      <c r="B1174" s="3">
        <v>46195</v>
      </c>
      <c r="C1174" s="12">
        <f>YEAR(SalesDataTable[[#This Row],[Order Date]])</f>
        <v>2026</v>
      </c>
      <c r="D1174" s="15" t="str">
        <f>"Q" &amp; ROUNDUP(MONTH(SalesDataTable[[#This Row],[Order Date]])/3,0)</f>
        <v>Q2</v>
      </c>
      <c r="E1174" s="17">
        <f>MONTH(SalesDataTable[[#This Row],[Order Date]])</f>
        <v>6</v>
      </c>
      <c r="F1174" s="15"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5">
      <c r="A1175" s="2">
        <v>323</v>
      </c>
      <c r="B1175" s="3">
        <v>46196</v>
      </c>
      <c r="C1175" s="12">
        <f>YEAR(SalesDataTable[[#This Row],[Order Date]])</f>
        <v>2026</v>
      </c>
      <c r="D1175" s="15" t="str">
        <f>"Q" &amp; ROUNDUP(MONTH(SalesDataTable[[#This Row],[Order Date]])/3,0)</f>
        <v>Q2</v>
      </c>
      <c r="E1175" s="17">
        <f>MONTH(SalesDataTable[[#This Row],[Order Date]])</f>
        <v>6</v>
      </c>
      <c r="F1175" s="15"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5">
      <c r="A1176" s="2">
        <v>544</v>
      </c>
      <c r="B1176" s="3">
        <v>46196</v>
      </c>
      <c r="C1176" s="12">
        <f>YEAR(SalesDataTable[[#This Row],[Order Date]])</f>
        <v>2026</v>
      </c>
      <c r="D1176" s="15" t="str">
        <f>"Q" &amp; ROUNDUP(MONTH(SalesDataTable[[#This Row],[Order Date]])/3,0)</f>
        <v>Q2</v>
      </c>
      <c r="E1176" s="17">
        <f>MONTH(SalesDataTable[[#This Row],[Order Date]])</f>
        <v>6</v>
      </c>
      <c r="F1176" s="15"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5">
      <c r="A1177" s="2">
        <v>1570</v>
      </c>
      <c r="B1177" s="3">
        <v>46196</v>
      </c>
      <c r="C1177" s="12">
        <f>YEAR(SalesDataTable[[#This Row],[Order Date]])</f>
        <v>2026</v>
      </c>
      <c r="D1177" s="15" t="str">
        <f>"Q" &amp; ROUNDUP(MONTH(SalesDataTable[[#This Row],[Order Date]])/3,0)</f>
        <v>Q2</v>
      </c>
      <c r="E1177" s="17">
        <f>MONTH(SalesDataTable[[#This Row],[Order Date]])</f>
        <v>6</v>
      </c>
      <c r="F1177" s="15"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5">
      <c r="A1178" s="2">
        <v>1932</v>
      </c>
      <c r="B1178" s="3">
        <v>46196</v>
      </c>
      <c r="C1178" s="12">
        <f>YEAR(SalesDataTable[[#This Row],[Order Date]])</f>
        <v>2026</v>
      </c>
      <c r="D1178" s="15" t="str">
        <f>"Q" &amp; ROUNDUP(MONTH(SalesDataTable[[#This Row],[Order Date]])/3,0)</f>
        <v>Q2</v>
      </c>
      <c r="E1178" s="17">
        <f>MONTH(SalesDataTable[[#This Row],[Order Date]])</f>
        <v>6</v>
      </c>
      <c r="F1178" s="15"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5">
      <c r="A1179" s="2">
        <v>4352</v>
      </c>
      <c r="B1179" s="3">
        <v>46196</v>
      </c>
      <c r="C1179" s="12">
        <f>YEAR(SalesDataTable[[#This Row],[Order Date]])</f>
        <v>2026</v>
      </c>
      <c r="D1179" s="15" t="str">
        <f>"Q" &amp; ROUNDUP(MONTH(SalesDataTable[[#This Row],[Order Date]])/3,0)</f>
        <v>Q2</v>
      </c>
      <c r="E1179" s="17">
        <f>MONTH(SalesDataTable[[#This Row],[Order Date]])</f>
        <v>6</v>
      </c>
      <c r="F1179" s="15"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5">
      <c r="A1180" s="2">
        <v>4561</v>
      </c>
      <c r="B1180" s="3">
        <v>46196</v>
      </c>
      <c r="C1180" s="12">
        <f>YEAR(SalesDataTable[[#This Row],[Order Date]])</f>
        <v>2026</v>
      </c>
      <c r="D1180" s="15" t="str">
        <f>"Q" &amp; ROUNDUP(MONTH(SalesDataTable[[#This Row],[Order Date]])/3,0)</f>
        <v>Q2</v>
      </c>
      <c r="E1180" s="17">
        <f>MONTH(SalesDataTable[[#This Row],[Order Date]])</f>
        <v>6</v>
      </c>
      <c r="F1180" s="15"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5">
      <c r="A1181" s="2">
        <v>4741</v>
      </c>
      <c r="B1181" s="3">
        <v>46196</v>
      </c>
      <c r="C1181" s="12">
        <f>YEAR(SalesDataTable[[#This Row],[Order Date]])</f>
        <v>2026</v>
      </c>
      <c r="D1181" s="15" t="str">
        <f>"Q" &amp; ROUNDUP(MONTH(SalesDataTable[[#This Row],[Order Date]])/3,0)</f>
        <v>Q2</v>
      </c>
      <c r="E1181" s="17">
        <f>MONTH(SalesDataTable[[#This Row],[Order Date]])</f>
        <v>6</v>
      </c>
      <c r="F1181" s="15"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5">
      <c r="A1182" s="2">
        <v>4882</v>
      </c>
      <c r="B1182" s="3">
        <v>46196</v>
      </c>
      <c r="C1182" s="12">
        <f>YEAR(SalesDataTable[[#This Row],[Order Date]])</f>
        <v>2026</v>
      </c>
      <c r="D1182" s="15" t="str">
        <f>"Q" &amp; ROUNDUP(MONTH(SalesDataTable[[#This Row],[Order Date]])/3,0)</f>
        <v>Q2</v>
      </c>
      <c r="E1182" s="17">
        <f>MONTH(SalesDataTable[[#This Row],[Order Date]])</f>
        <v>6</v>
      </c>
      <c r="F1182" s="15"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5">
      <c r="A1183" s="2">
        <v>4885</v>
      </c>
      <c r="B1183" s="3">
        <v>46196</v>
      </c>
      <c r="C1183" s="12">
        <f>YEAR(SalesDataTable[[#This Row],[Order Date]])</f>
        <v>2026</v>
      </c>
      <c r="D1183" s="15" t="str">
        <f>"Q" &amp; ROUNDUP(MONTH(SalesDataTable[[#This Row],[Order Date]])/3,0)</f>
        <v>Q2</v>
      </c>
      <c r="E1183" s="17">
        <f>MONTH(SalesDataTable[[#This Row],[Order Date]])</f>
        <v>6</v>
      </c>
      <c r="F1183" s="15"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5">
      <c r="A1184" s="2">
        <v>4982</v>
      </c>
      <c r="B1184" s="3">
        <v>46196</v>
      </c>
      <c r="C1184" s="12">
        <f>YEAR(SalesDataTable[[#This Row],[Order Date]])</f>
        <v>2026</v>
      </c>
      <c r="D1184" s="15" t="str">
        <f>"Q" &amp; ROUNDUP(MONTH(SalesDataTable[[#This Row],[Order Date]])/3,0)</f>
        <v>Q2</v>
      </c>
      <c r="E1184" s="17">
        <f>MONTH(SalesDataTable[[#This Row],[Order Date]])</f>
        <v>6</v>
      </c>
      <c r="F1184" s="15"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5">
      <c r="A1185" s="2">
        <v>40</v>
      </c>
      <c r="B1185" s="3">
        <v>46197</v>
      </c>
      <c r="C1185" s="12">
        <f>YEAR(SalesDataTable[[#This Row],[Order Date]])</f>
        <v>2026</v>
      </c>
      <c r="D1185" s="15" t="str">
        <f>"Q" &amp; ROUNDUP(MONTH(SalesDataTable[[#This Row],[Order Date]])/3,0)</f>
        <v>Q2</v>
      </c>
      <c r="E1185" s="17">
        <f>MONTH(SalesDataTable[[#This Row],[Order Date]])</f>
        <v>6</v>
      </c>
      <c r="F1185" s="15"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5">
      <c r="A1186" s="2">
        <v>110</v>
      </c>
      <c r="B1186" s="3">
        <v>46197</v>
      </c>
      <c r="C1186" s="12">
        <f>YEAR(SalesDataTable[[#This Row],[Order Date]])</f>
        <v>2026</v>
      </c>
      <c r="D1186" s="15" t="str">
        <f>"Q" &amp; ROUNDUP(MONTH(SalesDataTable[[#This Row],[Order Date]])/3,0)</f>
        <v>Q2</v>
      </c>
      <c r="E1186" s="17">
        <f>MONTH(SalesDataTable[[#This Row],[Order Date]])</f>
        <v>6</v>
      </c>
      <c r="F1186" s="15"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5">
      <c r="A1187" s="2">
        <v>1169</v>
      </c>
      <c r="B1187" s="3">
        <v>46197</v>
      </c>
      <c r="C1187" s="12">
        <f>YEAR(SalesDataTable[[#This Row],[Order Date]])</f>
        <v>2026</v>
      </c>
      <c r="D1187" s="15" t="str">
        <f>"Q" &amp; ROUNDUP(MONTH(SalesDataTable[[#This Row],[Order Date]])/3,0)</f>
        <v>Q2</v>
      </c>
      <c r="E1187" s="17">
        <f>MONTH(SalesDataTable[[#This Row],[Order Date]])</f>
        <v>6</v>
      </c>
      <c r="F1187" s="15"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5">
      <c r="A1188" s="2">
        <v>2211</v>
      </c>
      <c r="B1188" s="3">
        <v>46197</v>
      </c>
      <c r="C1188" s="12">
        <f>YEAR(SalesDataTable[[#This Row],[Order Date]])</f>
        <v>2026</v>
      </c>
      <c r="D1188" s="15" t="str">
        <f>"Q" &amp; ROUNDUP(MONTH(SalesDataTable[[#This Row],[Order Date]])/3,0)</f>
        <v>Q2</v>
      </c>
      <c r="E1188" s="17">
        <f>MONTH(SalesDataTable[[#This Row],[Order Date]])</f>
        <v>6</v>
      </c>
      <c r="F1188" s="15"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5">
      <c r="A1189" s="2">
        <v>3494</v>
      </c>
      <c r="B1189" s="3">
        <v>46197</v>
      </c>
      <c r="C1189" s="12">
        <f>YEAR(SalesDataTable[[#This Row],[Order Date]])</f>
        <v>2026</v>
      </c>
      <c r="D1189" s="15" t="str">
        <f>"Q" &amp; ROUNDUP(MONTH(SalesDataTable[[#This Row],[Order Date]])/3,0)</f>
        <v>Q2</v>
      </c>
      <c r="E1189" s="17">
        <f>MONTH(SalesDataTable[[#This Row],[Order Date]])</f>
        <v>6</v>
      </c>
      <c r="F1189" s="15"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5">
      <c r="A1190" s="2">
        <v>3586</v>
      </c>
      <c r="B1190" s="3">
        <v>46197</v>
      </c>
      <c r="C1190" s="12">
        <f>YEAR(SalesDataTable[[#This Row],[Order Date]])</f>
        <v>2026</v>
      </c>
      <c r="D1190" s="15" t="str">
        <f>"Q" &amp; ROUNDUP(MONTH(SalesDataTable[[#This Row],[Order Date]])/3,0)</f>
        <v>Q2</v>
      </c>
      <c r="E1190" s="17">
        <f>MONTH(SalesDataTable[[#This Row],[Order Date]])</f>
        <v>6</v>
      </c>
      <c r="F1190" s="15"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5">
      <c r="A1191" s="2">
        <v>3660</v>
      </c>
      <c r="B1191" s="3">
        <v>46197</v>
      </c>
      <c r="C1191" s="12">
        <f>YEAR(SalesDataTable[[#This Row],[Order Date]])</f>
        <v>2026</v>
      </c>
      <c r="D1191" s="15" t="str">
        <f>"Q" &amp; ROUNDUP(MONTH(SalesDataTable[[#This Row],[Order Date]])/3,0)</f>
        <v>Q2</v>
      </c>
      <c r="E1191" s="17">
        <f>MONTH(SalesDataTable[[#This Row],[Order Date]])</f>
        <v>6</v>
      </c>
      <c r="F1191" s="15"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5">
      <c r="A1192" s="2">
        <v>4307</v>
      </c>
      <c r="B1192" s="3">
        <v>46197</v>
      </c>
      <c r="C1192" s="12">
        <f>YEAR(SalesDataTable[[#This Row],[Order Date]])</f>
        <v>2026</v>
      </c>
      <c r="D1192" s="15" t="str">
        <f>"Q" &amp; ROUNDUP(MONTH(SalesDataTable[[#This Row],[Order Date]])/3,0)</f>
        <v>Q2</v>
      </c>
      <c r="E1192" s="17">
        <f>MONTH(SalesDataTable[[#This Row],[Order Date]])</f>
        <v>6</v>
      </c>
      <c r="F1192" s="15"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5">
      <c r="A1193" s="2">
        <v>5133</v>
      </c>
      <c r="B1193" s="3">
        <v>46197</v>
      </c>
      <c r="C1193" s="12">
        <f>YEAR(SalesDataTable[[#This Row],[Order Date]])</f>
        <v>2026</v>
      </c>
      <c r="D1193" s="15" t="str">
        <f>"Q" &amp; ROUNDUP(MONTH(SalesDataTable[[#This Row],[Order Date]])/3,0)</f>
        <v>Q2</v>
      </c>
      <c r="E1193" s="17">
        <f>MONTH(SalesDataTable[[#This Row],[Order Date]])</f>
        <v>6</v>
      </c>
      <c r="F1193" s="15"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5">
      <c r="A1194" s="2">
        <v>472</v>
      </c>
      <c r="B1194" s="3">
        <v>46198</v>
      </c>
      <c r="C1194" s="12">
        <f>YEAR(SalesDataTable[[#This Row],[Order Date]])</f>
        <v>2026</v>
      </c>
      <c r="D1194" s="15" t="str">
        <f>"Q" &amp; ROUNDUP(MONTH(SalesDataTable[[#This Row],[Order Date]])/3,0)</f>
        <v>Q2</v>
      </c>
      <c r="E1194" s="17">
        <f>MONTH(SalesDataTable[[#This Row],[Order Date]])</f>
        <v>6</v>
      </c>
      <c r="F1194" s="15"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5">
      <c r="A1195" s="2">
        <v>689</v>
      </c>
      <c r="B1195" s="3">
        <v>46198</v>
      </c>
      <c r="C1195" s="12">
        <f>YEAR(SalesDataTable[[#This Row],[Order Date]])</f>
        <v>2026</v>
      </c>
      <c r="D1195" s="15" t="str">
        <f>"Q" &amp; ROUNDUP(MONTH(SalesDataTable[[#This Row],[Order Date]])/3,0)</f>
        <v>Q2</v>
      </c>
      <c r="E1195" s="17">
        <f>MONTH(SalesDataTable[[#This Row],[Order Date]])</f>
        <v>6</v>
      </c>
      <c r="F1195" s="15"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5">
      <c r="A1196" s="2">
        <v>864</v>
      </c>
      <c r="B1196" s="3">
        <v>46198</v>
      </c>
      <c r="C1196" s="12">
        <f>YEAR(SalesDataTable[[#This Row],[Order Date]])</f>
        <v>2026</v>
      </c>
      <c r="D1196" s="15" t="str">
        <f>"Q" &amp; ROUNDUP(MONTH(SalesDataTable[[#This Row],[Order Date]])/3,0)</f>
        <v>Q2</v>
      </c>
      <c r="E1196" s="17">
        <f>MONTH(SalesDataTable[[#This Row],[Order Date]])</f>
        <v>6</v>
      </c>
      <c r="F1196" s="15"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5">
      <c r="A1197" s="2">
        <v>1163</v>
      </c>
      <c r="B1197" s="3">
        <v>46198</v>
      </c>
      <c r="C1197" s="12">
        <f>YEAR(SalesDataTable[[#This Row],[Order Date]])</f>
        <v>2026</v>
      </c>
      <c r="D1197" s="15" t="str">
        <f>"Q" &amp; ROUNDUP(MONTH(SalesDataTable[[#This Row],[Order Date]])/3,0)</f>
        <v>Q2</v>
      </c>
      <c r="E1197" s="17">
        <f>MONTH(SalesDataTable[[#This Row],[Order Date]])</f>
        <v>6</v>
      </c>
      <c r="F1197" s="15"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5">
      <c r="A1198" s="2">
        <v>1323</v>
      </c>
      <c r="B1198" s="3">
        <v>46198</v>
      </c>
      <c r="C1198" s="12">
        <f>YEAR(SalesDataTable[[#This Row],[Order Date]])</f>
        <v>2026</v>
      </c>
      <c r="D1198" s="15" t="str">
        <f>"Q" &amp; ROUNDUP(MONTH(SalesDataTable[[#This Row],[Order Date]])/3,0)</f>
        <v>Q2</v>
      </c>
      <c r="E1198" s="17">
        <f>MONTH(SalesDataTable[[#This Row],[Order Date]])</f>
        <v>6</v>
      </c>
      <c r="F1198" s="15"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5">
      <c r="A1199" s="2">
        <v>2098</v>
      </c>
      <c r="B1199" s="3">
        <v>46198</v>
      </c>
      <c r="C1199" s="12">
        <f>YEAR(SalesDataTable[[#This Row],[Order Date]])</f>
        <v>2026</v>
      </c>
      <c r="D1199" s="15" t="str">
        <f>"Q" &amp; ROUNDUP(MONTH(SalesDataTable[[#This Row],[Order Date]])/3,0)</f>
        <v>Q2</v>
      </c>
      <c r="E1199" s="17">
        <f>MONTH(SalesDataTable[[#This Row],[Order Date]])</f>
        <v>6</v>
      </c>
      <c r="F1199" s="15"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5">
      <c r="A1200" s="2">
        <v>2190</v>
      </c>
      <c r="B1200" s="3">
        <v>46198</v>
      </c>
      <c r="C1200" s="12">
        <f>YEAR(SalesDataTable[[#This Row],[Order Date]])</f>
        <v>2026</v>
      </c>
      <c r="D1200" s="15" t="str">
        <f>"Q" &amp; ROUNDUP(MONTH(SalesDataTable[[#This Row],[Order Date]])/3,0)</f>
        <v>Q2</v>
      </c>
      <c r="E1200" s="17">
        <f>MONTH(SalesDataTable[[#This Row],[Order Date]])</f>
        <v>6</v>
      </c>
      <c r="F1200" s="15"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5">
      <c r="A1201" s="2">
        <v>2664</v>
      </c>
      <c r="B1201" s="3">
        <v>46198</v>
      </c>
      <c r="C1201" s="12">
        <f>YEAR(SalesDataTable[[#This Row],[Order Date]])</f>
        <v>2026</v>
      </c>
      <c r="D1201" s="15" t="str">
        <f>"Q" &amp; ROUNDUP(MONTH(SalesDataTable[[#This Row],[Order Date]])/3,0)</f>
        <v>Q2</v>
      </c>
      <c r="E1201" s="17">
        <f>MONTH(SalesDataTable[[#This Row],[Order Date]])</f>
        <v>6</v>
      </c>
      <c r="F1201" s="15"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5">
      <c r="A1202" s="2">
        <v>2992</v>
      </c>
      <c r="B1202" s="3">
        <v>46198</v>
      </c>
      <c r="C1202" s="12">
        <f>YEAR(SalesDataTable[[#This Row],[Order Date]])</f>
        <v>2026</v>
      </c>
      <c r="D1202" s="15" t="str">
        <f>"Q" &amp; ROUNDUP(MONTH(SalesDataTable[[#This Row],[Order Date]])/3,0)</f>
        <v>Q2</v>
      </c>
      <c r="E1202" s="17">
        <f>MONTH(SalesDataTable[[#This Row],[Order Date]])</f>
        <v>6</v>
      </c>
      <c r="F1202" s="15"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5">
      <c r="A1203" s="2">
        <v>3120</v>
      </c>
      <c r="B1203" s="3">
        <v>46198</v>
      </c>
      <c r="C1203" s="12">
        <f>YEAR(SalesDataTable[[#This Row],[Order Date]])</f>
        <v>2026</v>
      </c>
      <c r="D1203" s="15" t="str">
        <f>"Q" &amp; ROUNDUP(MONTH(SalesDataTable[[#This Row],[Order Date]])/3,0)</f>
        <v>Q2</v>
      </c>
      <c r="E1203" s="17">
        <f>MONTH(SalesDataTable[[#This Row],[Order Date]])</f>
        <v>6</v>
      </c>
      <c r="F1203" s="15"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5">
      <c r="A1204" s="2">
        <v>189</v>
      </c>
      <c r="B1204" s="3">
        <v>46199</v>
      </c>
      <c r="C1204" s="12">
        <f>YEAR(SalesDataTable[[#This Row],[Order Date]])</f>
        <v>2026</v>
      </c>
      <c r="D1204" s="15" t="str">
        <f>"Q" &amp; ROUNDUP(MONTH(SalesDataTable[[#This Row],[Order Date]])/3,0)</f>
        <v>Q2</v>
      </c>
      <c r="E1204" s="17">
        <f>MONTH(SalesDataTable[[#This Row],[Order Date]])</f>
        <v>6</v>
      </c>
      <c r="F1204" s="15"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5">
      <c r="A1205" s="2">
        <v>927</v>
      </c>
      <c r="B1205" s="3">
        <v>46199</v>
      </c>
      <c r="C1205" s="12">
        <f>YEAR(SalesDataTable[[#This Row],[Order Date]])</f>
        <v>2026</v>
      </c>
      <c r="D1205" s="15" t="str">
        <f>"Q" &amp; ROUNDUP(MONTH(SalesDataTable[[#This Row],[Order Date]])/3,0)</f>
        <v>Q2</v>
      </c>
      <c r="E1205" s="17">
        <f>MONTH(SalesDataTable[[#This Row],[Order Date]])</f>
        <v>6</v>
      </c>
      <c r="F1205" s="15"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5">
      <c r="A1206" s="2">
        <v>1388</v>
      </c>
      <c r="B1206" s="3">
        <v>46199</v>
      </c>
      <c r="C1206" s="12">
        <f>YEAR(SalesDataTable[[#This Row],[Order Date]])</f>
        <v>2026</v>
      </c>
      <c r="D1206" s="15" t="str">
        <f>"Q" &amp; ROUNDUP(MONTH(SalesDataTable[[#This Row],[Order Date]])/3,0)</f>
        <v>Q2</v>
      </c>
      <c r="E1206" s="17">
        <f>MONTH(SalesDataTable[[#This Row],[Order Date]])</f>
        <v>6</v>
      </c>
      <c r="F1206" s="15"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5">
      <c r="A1207" s="2">
        <v>3932</v>
      </c>
      <c r="B1207" s="3">
        <v>46199</v>
      </c>
      <c r="C1207" s="12">
        <f>YEAR(SalesDataTable[[#This Row],[Order Date]])</f>
        <v>2026</v>
      </c>
      <c r="D1207" s="15" t="str">
        <f>"Q" &amp; ROUNDUP(MONTH(SalesDataTable[[#This Row],[Order Date]])/3,0)</f>
        <v>Q2</v>
      </c>
      <c r="E1207" s="17">
        <f>MONTH(SalesDataTable[[#This Row],[Order Date]])</f>
        <v>6</v>
      </c>
      <c r="F1207" s="15"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5">
      <c r="A1208" s="2">
        <v>4008</v>
      </c>
      <c r="B1208" s="3">
        <v>46199</v>
      </c>
      <c r="C1208" s="12">
        <f>YEAR(SalesDataTable[[#This Row],[Order Date]])</f>
        <v>2026</v>
      </c>
      <c r="D1208" s="15" t="str">
        <f>"Q" &amp; ROUNDUP(MONTH(SalesDataTable[[#This Row],[Order Date]])/3,0)</f>
        <v>Q2</v>
      </c>
      <c r="E1208" s="17">
        <f>MONTH(SalesDataTable[[#This Row],[Order Date]])</f>
        <v>6</v>
      </c>
      <c r="F1208" s="15"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5">
      <c r="A1209" s="2">
        <v>4701</v>
      </c>
      <c r="B1209" s="3">
        <v>46199</v>
      </c>
      <c r="C1209" s="12">
        <f>YEAR(SalesDataTable[[#This Row],[Order Date]])</f>
        <v>2026</v>
      </c>
      <c r="D1209" s="15" t="str">
        <f>"Q" &amp; ROUNDUP(MONTH(SalesDataTable[[#This Row],[Order Date]])/3,0)</f>
        <v>Q2</v>
      </c>
      <c r="E1209" s="17">
        <f>MONTH(SalesDataTable[[#This Row],[Order Date]])</f>
        <v>6</v>
      </c>
      <c r="F1209" s="15"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5">
      <c r="A1210" s="2">
        <v>4805</v>
      </c>
      <c r="B1210" s="3">
        <v>46199</v>
      </c>
      <c r="C1210" s="12">
        <f>YEAR(SalesDataTable[[#This Row],[Order Date]])</f>
        <v>2026</v>
      </c>
      <c r="D1210" s="15" t="str">
        <f>"Q" &amp; ROUNDUP(MONTH(SalesDataTable[[#This Row],[Order Date]])/3,0)</f>
        <v>Q2</v>
      </c>
      <c r="E1210" s="17">
        <f>MONTH(SalesDataTable[[#This Row],[Order Date]])</f>
        <v>6</v>
      </c>
      <c r="F1210" s="15"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5">
      <c r="A1211" s="2">
        <v>912</v>
      </c>
      <c r="B1211" s="3">
        <v>46200</v>
      </c>
      <c r="C1211" s="12">
        <f>YEAR(SalesDataTable[[#This Row],[Order Date]])</f>
        <v>2026</v>
      </c>
      <c r="D1211" s="15" t="str">
        <f>"Q" &amp; ROUNDUP(MONTH(SalesDataTable[[#This Row],[Order Date]])/3,0)</f>
        <v>Q2</v>
      </c>
      <c r="E1211" s="17">
        <f>MONTH(SalesDataTable[[#This Row],[Order Date]])</f>
        <v>6</v>
      </c>
      <c r="F1211" s="15"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5">
      <c r="A1212" s="2">
        <v>1837</v>
      </c>
      <c r="B1212" s="3">
        <v>46200</v>
      </c>
      <c r="C1212" s="12">
        <f>YEAR(SalesDataTable[[#This Row],[Order Date]])</f>
        <v>2026</v>
      </c>
      <c r="D1212" s="15" t="str">
        <f>"Q" &amp; ROUNDUP(MONTH(SalesDataTable[[#This Row],[Order Date]])/3,0)</f>
        <v>Q2</v>
      </c>
      <c r="E1212" s="17">
        <f>MONTH(SalesDataTable[[#This Row],[Order Date]])</f>
        <v>6</v>
      </c>
      <c r="F1212" s="15"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5">
      <c r="A1213" s="2">
        <v>2216</v>
      </c>
      <c r="B1213" s="3">
        <v>46200</v>
      </c>
      <c r="C1213" s="12">
        <f>YEAR(SalesDataTable[[#This Row],[Order Date]])</f>
        <v>2026</v>
      </c>
      <c r="D1213" s="15" t="str">
        <f>"Q" &amp; ROUNDUP(MONTH(SalesDataTable[[#This Row],[Order Date]])/3,0)</f>
        <v>Q2</v>
      </c>
      <c r="E1213" s="17">
        <f>MONTH(SalesDataTable[[#This Row],[Order Date]])</f>
        <v>6</v>
      </c>
      <c r="F1213" s="15"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5">
      <c r="A1214" s="2">
        <v>2451</v>
      </c>
      <c r="B1214" s="3">
        <v>46200</v>
      </c>
      <c r="C1214" s="12">
        <f>YEAR(SalesDataTable[[#This Row],[Order Date]])</f>
        <v>2026</v>
      </c>
      <c r="D1214" s="15" t="str">
        <f>"Q" &amp; ROUNDUP(MONTH(SalesDataTable[[#This Row],[Order Date]])/3,0)</f>
        <v>Q2</v>
      </c>
      <c r="E1214" s="17">
        <f>MONTH(SalesDataTable[[#This Row],[Order Date]])</f>
        <v>6</v>
      </c>
      <c r="F1214" s="15"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5">
      <c r="A1215" s="2">
        <v>2874</v>
      </c>
      <c r="B1215" s="3">
        <v>46200</v>
      </c>
      <c r="C1215" s="12">
        <f>YEAR(SalesDataTable[[#This Row],[Order Date]])</f>
        <v>2026</v>
      </c>
      <c r="D1215" s="15" t="str">
        <f>"Q" &amp; ROUNDUP(MONTH(SalesDataTable[[#This Row],[Order Date]])/3,0)</f>
        <v>Q2</v>
      </c>
      <c r="E1215" s="17">
        <f>MONTH(SalesDataTable[[#This Row],[Order Date]])</f>
        <v>6</v>
      </c>
      <c r="F1215" s="15"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5">
      <c r="A1216" s="2">
        <v>2885</v>
      </c>
      <c r="B1216" s="3">
        <v>46200</v>
      </c>
      <c r="C1216" s="12">
        <f>YEAR(SalesDataTable[[#This Row],[Order Date]])</f>
        <v>2026</v>
      </c>
      <c r="D1216" s="15" t="str">
        <f>"Q" &amp; ROUNDUP(MONTH(SalesDataTable[[#This Row],[Order Date]])/3,0)</f>
        <v>Q2</v>
      </c>
      <c r="E1216" s="17">
        <f>MONTH(SalesDataTable[[#This Row],[Order Date]])</f>
        <v>6</v>
      </c>
      <c r="F1216" s="15"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5">
      <c r="A1217" s="2">
        <v>3014</v>
      </c>
      <c r="B1217" s="3">
        <v>46200</v>
      </c>
      <c r="C1217" s="12">
        <f>YEAR(SalesDataTable[[#This Row],[Order Date]])</f>
        <v>2026</v>
      </c>
      <c r="D1217" s="15" t="str">
        <f>"Q" &amp; ROUNDUP(MONTH(SalesDataTable[[#This Row],[Order Date]])/3,0)</f>
        <v>Q2</v>
      </c>
      <c r="E1217" s="17">
        <f>MONTH(SalesDataTable[[#This Row],[Order Date]])</f>
        <v>6</v>
      </c>
      <c r="F1217" s="15"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5">
      <c r="A1218" s="2">
        <v>3273</v>
      </c>
      <c r="B1218" s="3">
        <v>46200</v>
      </c>
      <c r="C1218" s="12">
        <f>YEAR(SalesDataTable[[#This Row],[Order Date]])</f>
        <v>2026</v>
      </c>
      <c r="D1218" s="15" t="str">
        <f>"Q" &amp; ROUNDUP(MONTH(SalesDataTable[[#This Row],[Order Date]])/3,0)</f>
        <v>Q2</v>
      </c>
      <c r="E1218" s="17">
        <f>MONTH(SalesDataTable[[#This Row],[Order Date]])</f>
        <v>6</v>
      </c>
      <c r="F1218" s="15"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5">
      <c r="A1219" s="2">
        <v>5041</v>
      </c>
      <c r="B1219" s="3">
        <v>46200</v>
      </c>
      <c r="C1219" s="12">
        <f>YEAR(SalesDataTable[[#This Row],[Order Date]])</f>
        <v>2026</v>
      </c>
      <c r="D1219" s="15" t="str">
        <f>"Q" &amp; ROUNDUP(MONTH(SalesDataTable[[#This Row],[Order Date]])/3,0)</f>
        <v>Q2</v>
      </c>
      <c r="E1219" s="17">
        <f>MONTH(SalesDataTable[[#This Row],[Order Date]])</f>
        <v>6</v>
      </c>
      <c r="F1219" s="15"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5">
      <c r="A1220" s="2">
        <v>312</v>
      </c>
      <c r="B1220" s="3">
        <v>46201</v>
      </c>
      <c r="C1220" s="12">
        <f>YEAR(SalesDataTable[[#This Row],[Order Date]])</f>
        <v>2026</v>
      </c>
      <c r="D1220" s="15" t="str">
        <f>"Q" &amp; ROUNDUP(MONTH(SalesDataTable[[#This Row],[Order Date]])/3,0)</f>
        <v>Q2</v>
      </c>
      <c r="E1220" s="17">
        <f>MONTH(SalesDataTable[[#This Row],[Order Date]])</f>
        <v>6</v>
      </c>
      <c r="F1220" s="15"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5">
      <c r="A1221" s="2">
        <v>647</v>
      </c>
      <c r="B1221" s="3">
        <v>46201</v>
      </c>
      <c r="C1221" s="12">
        <f>YEAR(SalesDataTable[[#This Row],[Order Date]])</f>
        <v>2026</v>
      </c>
      <c r="D1221" s="15" t="str">
        <f>"Q" &amp; ROUNDUP(MONTH(SalesDataTable[[#This Row],[Order Date]])/3,0)</f>
        <v>Q2</v>
      </c>
      <c r="E1221" s="17">
        <f>MONTH(SalesDataTable[[#This Row],[Order Date]])</f>
        <v>6</v>
      </c>
      <c r="F1221" s="15"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5">
      <c r="A1222" s="2">
        <v>708</v>
      </c>
      <c r="B1222" s="3">
        <v>46201</v>
      </c>
      <c r="C1222" s="12">
        <f>YEAR(SalesDataTable[[#This Row],[Order Date]])</f>
        <v>2026</v>
      </c>
      <c r="D1222" s="15" t="str">
        <f>"Q" &amp; ROUNDUP(MONTH(SalesDataTable[[#This Row],[Order Date]])/3,0)</f>
        <v>Q2</v>
      </c>
      <c r="E1222" s="17">
        <f>MONTH(SalesDataTable[[#This Row],[Order Date]])</f>
        <v>6</v>
      </c>
      <c r="F1222" s="15"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5">
      <c r="A1223" s="2">
        <v>886</v>
      </c>
      <c r="B1223" s="3">
        <v>46201</v>
      </c>
      <c r="C1223" s="12">
        <f>YEAR(SalesDataTable[[#This Row],[Order Date]])</f>
        <v>2026</v>
      </c>
      <c r="D1223" s="15" t="str">
        <f>"Q" &amp; ROUNDUP(MONTH(SalesDataTable[[#This Row],[Order Date]])/3,0)</f>
        <v>Q2</v>
      </c>
      <c r="E1223" s="17">
        <f>MONTH(SalesDataTable[[#This Row],[Order Date]])</f>
        <v>6</v>
      </c>
      <c r="F1223" s="15"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5">
      <c r="A1224" s="2">
        <v>944</v>
      </c>
      <c r="B1224" s="3">
        <v>46201</v>
      </c>
      <c r="C1224" s="12">
        <f>YEAR(SalesDataTable[[#This Row],[Order Date]])</f>
        <v>2026</v>
      </c>
      <c r="D1224" s="15" t="str">
        <f>"Q" &amp; ROUNDUP(MONTH(SalesDataTable[[#This Row],[Order Date]])/3,0)</f>
        <v>Q2</v>
      </c>
      <c r="E1224" s="17">
        <f>MONTH(SalesDataTable[[#This Row],[Order Date]])</f>
        <v>6</v>
      </c>
      <c r="F1224" s="15"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5">
      <c r="A1225" s="2">
        <v>1050</v>
      </c>
      <c r="B1225" s="3">
        <v>46201</v>
      </c>
      <c r="C1225" s="12">
        <f>YEAR(SalesDataTable[[#This Row],[Order Date]])</f>
        <v>2026</v>
      </c>
      <c r="D1225" s="15" t="str">
        <f>"Q" &amp; ROUNDUP(MONTH(SalesDataTable[[#This Row],[Order Date]])/3,0)</f>
        <v>Q2</v>
      </c>
      <c r="E1225" s="17">
        <f>MONTH(SalesDataTable[[#This Row],[Order Date]])</f>
        <v>6</v>
      </c>
      <c r="F1225" s="15"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5">
      <c r="A1226" s="2">
        <v>1677</v>
      </c>
      <c r="B1226" s="3">
        <v>46201</v>
      </c>
      <c r="C1226" s="12">
        <f>YEAR(SalesDataTable[[#This Row],[Order Date]])</f>
        <v>2026</v>
      </c>
      <c r="D1226" s="15" t="str">
        <f>"Q" &amp; ROUNDUP(MONTH(SalesDataTable[[#This Row],[Order Date]])/3,0)</f>
        <v>Q2</v>
      </c>
      <c r="E1226" s="17">
        <f>MONTH(SalesDataTable[[#This Row],[Order Date]])</f>
        <v>6</v>
      </c>
      <c r="F1226" s="15"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5">
      <c r="A1227" s="2">
        <v>2109</v>
      </c>
      <c r="B1227" s="3">
        <v>46201</v>
      </c>
      <c r="C1227" s="12">
        <f>YEAR(SalesDataTable[[#This Row],[Order Date]])</f>
        <v>2026</v>
      </c>
      <c r="D1227" s="15" t="str">
        <f>"Q" &amp; ROUNDUP(MONTH(SalesDataTable[[#This Row],[Order Date]])/3,0)</f>
        <v>Q2</v>
      </c>
      <c r="E1227" s="17">
        <f>MONTH(SalesDataTable[[#This Row],[Order Date]])</f>
        <v>6</v>
      </c>
      <c r="F1227" s="15"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5">
      <c r="A1228" s="2">
        <v>3688</v>
      </c>
      <c r="B1228" s="3">
        <v>46201</v>
      </c>
      <c r="C1228" s="12">
        <f>YEAR(SalesDataTable[[#This Row],[Order Date]])</f>
        <v>2026</v>
      </c>
      <c r="D1228" s="15" t="str">
        <f>"Q" &amp; ROUNDUP(MONTH(SalesDataTable[[#This Row],[Order Date]])/3,0)</f>
        <v>Q2</v>
      </c>
      <c r="E1228" s="17">
        <f>MONTH(SalesDataTable[[#This Row],[Order Date]])</f>
        <v>6</v>
      </c>
      <c r="F1228" s="15"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5">
      <c r="A1229" s="2">
        <v>521</v>
      </c>
      <c r="B1229" s="3">
        <v>46202</v>
      </c>
      <c r="C1229" s="12">
        <f>YEAR(SalesDataTable[[#This Row],[Order Date]])</f>
        <v>2026</v>
      </c>
      <c r="D1229" s="15" t="str">
        <f>"Q" &amp; ROUNDUP(MONTH(SalesDataTable[[#This Row],[Order Date]])/3,0)</f>
        <v>Q2</v>
      </c>
      <c r="E1229" s="17">
        <f>MONTH(SalesDataTable[[#This Row],[Order Date]])</f>
        <v>6</v>
      </c>
      <c r="F1229" s="15"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5">
      <c r="A1230" s="2">
        <v>557</v>
      </c>
      <c r="B1230" s="3">
        <v>46202</v>
      </c>
      <c r="C1230" s="12">
        <f>YEAR(SalesDataTable[[#This Row],[Order Date]])</f>
        <v>2026</v>
      </c>
      <c r="D1230" s="15" t="str">
        <f>"Q" &amp; ROUNDUP(MONTH(SalesDataTable[[#This Row],[Order Date]])/3,0)</f>
        <v>Q2</v>
      </c>
      <c r="E1230" s="17">
        <f>MONTH(SalesDataTable[[#This Row],[Order Date]])</f>
        <v>6</v>
      </c>
      <c r="F1230" s="15"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5">
      <c r="A1231" s="2">
        <v>929</v>
      </c>
      <c r="B1231" s="3">
        <v>46202</v>
      </c>
      <c r="C1231" s="12">
        <f>YEAR(SalesDataTable[[#This Row],[Order Date]])</f>
        <v>2026</v>
      </c>
      <c r="D1231" s="15" t="str">
        <f>"Q" &amp; ROUNDUP(MONTH(SalesDataTable[[#This Row],[Order Date]])/3,0)</f>
        <v>Q2</v>
      </c>
      <c r="E1231" s="17">
        <f>MONTH(SalesDataTable[[#This Row],[Order Date]])</f>
        <v>6</v>
      </c>
      <c r="F1231" s="15"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5">
      <c r="A1232" s="2">
        <v>1089</v>
      </c>
      <c r="B1232" s="3">
        <v>46202</v>
      </c>
      <c r="C1232" s="12">
        <f>YEAR(SalesDataTable[[#This Row],[Order Date]])</f>
        <v>2026</v>
      </c>
      <c r="D1232" s="15" t="str">
        <f>"Q" &amp; ROUNDUP(MONTH(SalesDataTable[[#This Row],[Order Date]])/3,0)</f>
        <v>Q2</v>
      </c>
      <c r="E1232" s="17">
        <f>MONTH(SalesDataTable[[#This Row],[Order Date]])</f>
        <v>6</v>
      </c>
      <c r="F1232" s="15"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5">
      <c r="A1233" s="2">
        <v>1655</v>
      </c>
      <c r="B1233" s="3">
        <v>46202</v>
      </c>
      <c r="C1233" s="12">
        <f>YEAR(SalesDataTable[[#This Row],[Order Date]])</f>
        <v>2026</v>
      </c>
      <c r="D1233" s="15" t="str">
        <f>"Q" &amp; ROUNDUP(MONTH(SalesDataTable[[#This Row],[Order Date]])/3,0)</f>
        <v>Q2</v>
      </c>
      <c r="E1233" s="17">
        <f>MONTH(SalesDataTable[[#This Row],[Order Date]])</f>
        <v>6</v>
      </c>
      <c r="F1233" s="15"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5">
      <c r="A1234" s="2">
        <v>1897</v>
      </c>
      <c r="B1234" s="3">
        <v>46202</v>
      </c>
      <c r="C1234" s="12">
        <f>YEAR(SalesDataTable[[#This Row],[Order Date]])</f>
        <v>2026</v>
      </c>
      <c r="D1234" s="15" t="str">
        <f>"Q" &amp; ROUNDUP(MONTH(SalesDataTable[[#This Row],[Order Date]])/3,0)</f>
        <v>Q2</v>
      </c>
      <c r="E1234" s="17">
        <f>MONTH(SalesDataTable[[#This Row],[Order Date]])</f>
        <v>6</v>
      </c>
      <c r="F1234" s="15"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5">
      <c r="A1235" s="2">
        <v>2417</v>
      </c>
      <c r="B1235" s="3">
        <v>46202</v>
      </c>
      <c r="C1235" s="12">
        <f>YEAR(SalesDataTable[[#This Row],[Order Date]])</f>
        <v>2026</v>
      </c>
      <c r="D1235" s="15" t="str">
        <f>"Q" &amp; ROUNDUP(MONTH(SalesDataTable[[#This Row],[Order Date]])/3,0)</f>
        <v>Q2</v>
      </c>
      <c r="E1235" s="17">
        <f>MONTH(SalesDataTable[[#This Row],[Order Date]])</f>
        <v>6</v>
      </c>
      <c r="F1235" s="15"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5">
      <c r="A1236" s="2">
        <v>3474</v>
      </c>
      <c r="B1236" s="3">
        <v>46202</v>
      </c>
      <c r="C1236" s="12">
        <f>YEAR(SalesDataTable[[#This Row],[Order Date]])</f>
        <v>2026</v>
      </c>
      <c r="D1236" s="15" t="str">
        <f>"Q" &amp; ROUNDUP(MONTH(SalesDataTable[[#This Row],[Order Date]])/3,0)</f>
        <v>Q2</v>
      </c>
      <c r="E1236" s="17">
        <f>MONTH(SalesDataTable[[#This Row],[Order Date]])</f>
        <v>6</v>
      </c>
      <c r="F1236" s="15"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5">
      <c r="A1237" s="2">
        <v>4079</v>
      </c>
      <c r="B1237" s="3">
        <v>46202</v>
      </c>
      <c r="C1237" s="12">
        <f>YEAR(SalesDataTable[[#This Row],[Order Date]])</f>
        <v>2026</v>
      </c>
      <c r="D1237" s="15" t="str">
        <f>"Q" &amp; ROUNDUP(MONTH(SalesDataTable[[#This Row],[Order Date]])/3,0)</f>
        <v>Q2</v>
      </c>
      <c r="E1237" s="17">
        <f>MONTH(SalesDataTable[[#This Row],[Order Date]])</f>
        <v>6</v>
      </c>
      <c r="F1237" s="15"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5">
      <c r="A1238" s="2">
        <v>45</v>
      </c>
      <c r="B1238" s="3">
        <v>46203</v>
      </c>
      <c r="C1238" s="12">
        <f>YEAR(SalesDataTable[[#This Row],[Order Date]])</f>
        <v>2026</v>
      </c>
      <c r="D1238" s="15" t="str">
        <f>"Q" &amp; ROUNDUP(MONTH(SalesDataTable[[#This Row],[Order Date]])/3,0)</f>
        <v>Q2</v>
      </c>
      <c r="E1238" s="17">
        <f>MONTH(SalesDataTable[[#This Row],[Order Date]])</f>
        <v>6</v>
      </c>
      <c r="F1238" s="15"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5">
      <c r="A1239" s="2">
        <v>2895</v>
      </c>
      <c r="B1239" s="3">
        <v>46203</v>
      </c>
      <c r="C1239" s="12">
        <f>YEAR(SalesDataTable[[#This Row],[Order Date]])</f>
        <v>2026</v>
      </c>
      <c r="D1239" s="15" t="str">
        <f>"Q" &amp; ROUNDUP(MONTH(SalesDataTable[[#This Row],[Order Date]])/3,0)</f>
        <v>Q2</v>
      </c>
      <c r="E1239" s="17">
        <f>MONTH(SalesDataTable[[#This Row],[Order Date]])</f>
        <v>6</v>
      </c>
      <c r="F1239" s="15"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5">
      <c r="A1240" s="2">
        <v>5158</v>
      </c>
      <c r="B1240" s="3">
        <v>46203</v>
      </c>
      <c r="C1240" s="12">
        <f>YEAR(SalesDataTable[[#This Row],[Order Date]])</f>
        <v>2026</v>
      </c>
      <c r="D1240" s="15" t="str">
        <f>"Q" &amp; ROUNDUP(MONTH(SalesDataTable[[#This Row],[Order Date]])/3,0)</f>
        <v>Q2</v>
      </c>
      <c r="E1240" s="17">
        <f>MONTH(SalesDataTable[[#This Row],[Order Date]])</f>
        <v>6</v>
      </c>
      <c r="F1240" s="15"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5">
      <c r="A1241" s="2">
        <v>1217</v>
      </c>
      <c r="B1241" s="3">
        <v>46204</v>
      </c>
      <c r="C1241" s="12">
        <f>YEAR(SalesDataTable[[#This Row],[Order Date]])</f>
        <v>2026</v>
      </c>
      <c r="D1241" s="15" t="str">
        <f>"Q" &amp; ROUNDUP(MONTH(SalesDataTable[[#This Row],[Order Date]])/3,0)</f>
        <v>Q3</v>
      </c>
      <c r="E1241" s="17">
        <f>MONTH(SalesDataTable[[#This Row],[Order Date]])</f>
        <v>7</v>
      </c>
      <c r="F1241" s="15"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5">
      <c r="A1242" s="2">
        <v>2249</v>
      </c>
      <c r="B1242" s="3">
        <v>46204</v>
      </c>
      <c r="C1242" s="12">
        <f>YEAR(SalesDataTable[[#This Row],[Order Date]])</f>
        <v>2026</v>
      </c>
      <c r="D1242" s="15" t="str">
        <f>"Q" &amp; ROUNDUP(MONTH(SalesDataTable[[#This Row],[Order Date]])/3,0)</f>
        <v>Q3</v>
      </c>
      <c r="E1242" s="17">
        <f>MONTH(SalesDataTable[[#This Row],[Order Date]])</f>
        <v>7</v>
      </c>
      <c r="F1242" s="15"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5">
      <c r="A1243" s="2">
        <v>2650</v>
      </c>
      <c r="B1243" s="3">
        <v>46204</v>
      </c>
      <c r="C1243" s="12">
        <f>YEAR(SalesDataTable[[#This Row],[Order Date]])</f>
        <v>2026</v>
      </c>
      <c r="D1243" s="15" t="str">
        <f>"Q" &amp; ROUNDUP(MONTH(SalesDataTable[[#This Row],[Order Date]])/3,0)</f>
        <v>Q3</v>
      </c>
      <c r="E1243" s="17">
        <f>MONTH(SalesDataTable[[#This Row],[Order Date]])</f>
        <v>7</v>
      </c>
      <c r="F1243" s="15"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5">
      <c r="A1244" s="2">
        <v>3937</v>
      </c>
      <c r="B1244" s="3">
        <v>46204</v>
      </c>
      <c r="C1244" s="12">
        <f>YEAR(SalesDataTable[[#This Row],[Order Date]])</f>
        <v>2026</v>
      </c>
      <c r="D1244" s="15" t="str">
        <f>"Q" &amp; ROUNDUP(MONTH(SalesDataTable[[#This Row],[Order Date]])/3,0)</f>
        <v>Q3</v>
      </c>
      <c r="E1244" s="17">
        <f>MONTH(SalesDataTable[[#This Row],[Order Date]])</f>
        <v>7</v>
      </c>
      <c r="F1244" s="15"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5">
      <c r="A1245" s="2">
        <v>4122</v>
      </c>
      <c r="B1245" s="3">
        <v>46204</v>
      </c>
      <c r="C1245" s="12">
        <f>YEAR(SalesDataTable[[#This Row],[Order Date]])</f>
        <v>2026</v>
      </c>
      <c r="D1245" s="15" t="str">
        <f>"Q" &amp; ROUNDUP(MONTH(SalesDataTable[[#This Row],[Order Date]])/3,0)</f>
        <v>Q3</v>
      </c>
      <c r="E1245" s="17">
        <f>MONTH(SalesDataTable[[#This Row],[Order Date]])</f>
        <v>7</v>
      </c>
      <c r="F1245" s="15"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5">
      <c r="A1246" s="2">
        <v>4589</v>
      </c>
      <c r="B1246" s="3">
        <v>46204</v>
      </c>
      <c r="C1246" s="12">
        <f>YEAR(SalesDataTable[[#This Row],[Order Date]])</f>
        <v>2026</v>
      </c>
      <c r="D1246" s="15" t="str">
        <f>"Q" &amp; ROUNDUP(MONTH(SalesDataTable[[#This Row],[Order Date]])/3,0)</f>
        <v>Q3</v>
      </c>
      <c r="E1246" s="17">
        <f>MONTH(SalesDataTable[[#This Row],[Order Date]])</f>
        <v>7</v>
      </c>
      <c r="F1246" s="15"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5">
      <c r="A1247" s="2">
        <v>4873</v>
      </c>
      <c r="B1247" s="3">
        <v>46204</v>
      </c>
      <c r="C1247" s="12">
        <f>YEAR(SalesDataTable[[#This Row],[Order Date]])</f>
        <v>2026</v>
      </c>
      <c r="D1247" s="15" t="str">
        <f>"Q" &amp; ROUNDUP(MONTH(SalesDataTable[[#This Row],[Order Date]])/3,0)</f>
        <v>Q3</v>
      </c>
      <c r="E1247" s="17">
        <f>MONTH(SalesDataTable[[#This Row],[Order Date]])</f>
        <v>7</v>
      </c>
      <c r="F1247" s="15"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5">
      <c r="A1248" s="2">
        <v>729</v>
      </c>
      <c r="B1248" s="3">
        <v>46205</v>
      </c>
      <c r="C1248" s="12">
        <f>YEAR(SalesDataTable[[#This Row],[Order Date]])</f>
        <v>2026</v>
      </c>
      <c r="D1248" s="15" t="str">
        <f>"Q" &amp; ROUNDUP(MONTH(SalesDataTable[[#This Row],[Order Date]])/3,0)</f>
        <v>Q3</v>
      </c>
      <c r="E1248" s="17">
        <f>MONTH(SalesDataTable[[#This Row],[Order Date]])</f>
        <v>7</v>
      </c>
      <c r="F1248" s="15"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5">
      <c r="A1249" s="2">
        <v>906</v>
      </c>
      <c r="B1249" s="3">
        <v>46205</v>
      </c>
      <c r="C1249" s="12">
        <f>YEAR(SalesDataTable[[#This Row],[Order Date]])</f>
        <v>2026</v>
      </c>
      <c r="D1249" s="15" t="str">
        <f>"Q" &amp; ROUNDUP(MONTH(SalesDataTable[[#This Row],[Order Date]])/3,0)</f>
        <v>Q3</v>
      </c>
      <c r="E1249" s="17">
        <f>MONTH(SalesDataTable[[#This Row],[Order Date]])</f>
        <v>7</v>
      </c>
      <c r="F1249" s="15"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5">
      <c r="A1250" s="2">
        <v>1531</v>
      </c>
      <c r="B1250" s="3">
        <v>46205</v>
      </c>
      <c r="C1250" s="12">
        <f>YEAR(SalesDataTable[[#This Row],[Order Date]])</f>
        <v>2026</v>
      </c>
      <c r="D1250" s="15" t="str">
        <f>"Q" &amp; ROUNDUP(MONTH(SalesDataTable[[#This Row],[Order Date]])/3,0)</f>
        <v>Q3</v>
      </c>
      <c r="E1250" s="17">
        <f>MONTH(SalesDataTable[[#This Row],[Order Date]])</f>
        <v>7</v>
      </c>
      <c r="F1250" s="15"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5">
      <c r="A1251" s="2">
        <v>1683</v>
      </c>
      <c r="B1251" s="3">
        <v>46205</v>
      </c>
      <c r="C1251" s="12">
        <f>YEAR(SalesDataTable[[#This Row],[Order Date]])</f>
        <v>2026</v>
      </c>
      <c r="D1251" s="15" t="str">
        <f>"Q" &amp; ROUNDUP(MONTH(SalesDataTable[[#This Row],[Order Date]])/3,0)</f>
        <v>Q3</v>
      </c>
      <c r="E1251" s="17">
        <f>MONTH(SalesDataTable[[#This Row],[Order Date]])</f>
        <v>7</v>
      </c>
      <c r="F1251" s="15"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5">
      <c r="A1252" s="2">
        <v>2363</v>
      </c>
      <c r="B1252" s="3">
        <v>46205</v>
      </c>
      <c r="C1252" s="12">
        <f>YEAR(SalesDataTable[[#This Row],[Order Date]])</f>
        <v>2026</v>
      </c>
      <c r="D1252" s="15" t="str">
        <f>"Q" &amp; ROUNDUP(MONTH(SalesDataTable[[#This Row],[Order Date]])/3,0)</f>
        <v>Q3</v>
      </c>
      <c r="E1252" s="17">
        <f>MONTH(SalesDataTable[[#This Row],[Order Date]])</f>
        <v>7</v>
      </c>
      <c r="F1252" s="15"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5">
      <c r="A1253" s="2">
        <v>3858</v>
      </c>
      <c r="B1253" s="3">
        <v>46205</v>
      </c>
      <c r="C1253" s="12">
        <f>YEAR(SalesDataTable[[#This Row],[Order Date]])</f>
        <v>2026</v>
      </c>
      <c r="D1253" s="15" t="str">
        <f>"Q" &amp; ROUNDUP(MONTH(SalesDataTable[[#This Row],[Order Date]])/3,0)</f>
        <v>Q3</v>
      </c>
      <c r="E1253" s="17">
        <f>MONTH(SalesDataTable[[#This Row],[Order Date]])</f>
        <v>7</v>
      </c>
      <c r="F1253" s="15"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5">
      <c r="A1254" s="2">
        <v>4233</v>
      </c>
      <c r="B1254" s="3">
        <v>46205</v>
      </c>
      <c r="C1254" s="12">
        <f>YEAR(SalesDataTable[[#This Row],[Order Date]])</f>
        <v>2026</v>
      </c>
      <c r="D1254" s="15" t="str">
        <f>"Q" &amp; ROUNDUP(MONTH(SalesDataTable[[#This Row],[Order Date]])/3,0)</f>
        <v>Q3</v>
      </c>
      <c r="E1254" s="17">
        <f>MONTH(SalesDataTable[[#This Row],[Order Date]])</f>
        <v>7</v>
      </c>
      <c r="F1254" s="15"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5">
      <c r="A1255" s="2">
        <v>5071</v>
      </c>
      <c r="B1255" s="3">
        <v>46205</v>
      </c>
      <c r="C1255" s="12">
        <f>YEAR(SalesDataTable[[#This Row],[Order Date]])</f>
        <v>2026</v>
      </c>
      <c r="D1255" s="15" t="str">
        <f>"Q" &amp; ROUNDUP(MONTH(SalesDataTable[[#This Row],[Order Date]])/3,0)</f>
        <v>Q3</v>
      </c>
      <c r="E1255" s="17">
        <f>MONTH(SalesDataTable[[#This Row],[Order Date]])</f>
        <v>7</v>
      </c>
      <c r="F1255" s="15"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5">
      <c r="A1256" s="2">
        <v>5174</v>
      </c>
      <c r="B1256" s="3">
        <v>46205</v>
      </c>
      <c r="C1256" s="12">
        <f>YEAR(SalesDataTable[[#This Row],[Order Date]])</f>
        <v>2026</v>
      </c>
      <c r="D1256" s="15" t="str">
        <f>"Q" &amp; ROUNDUP(MONTH(SalesDataTable[[#This Row],[Order Date]])/3,0)</f>
        <v>Q3</v>
      </c>
      <c r="E1256" s="17">
        <f>MONTH(SalesDataTable[[#This Row],[Order Date]])</f>
        <v>7</v>
      </c>
      <c r="F1256" s="15"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5">
      <c r="A1257" s="2">
        <v>727</v>
      </c>
      <c r="B1257" s="3">
        <v>46206</v>
      </c>
      <c r="C1257" s="12">
        <f>YEAR(SalesDataTable[[#This Row],[Order Date]])</f>
        <v>2026</v>
      </c>
      <c r="D1257" s="15" t="str">
        <f>"Q" &amp; ROUNDUP(MONTH(SalesDataTable[[#This Row],[Order Date]])/3,0)</f>
        <v>Q3</v>
      </c>
      <c r="E1257" s="17">
        <f>MONTH(SalesDataTable[[#This Row],[Order Date]])</f>
        <v>7</v>
      </c>
      <c r="F1257" s="15"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5">
      <c r="A1258" s="2">
        <v>1546</v>
      </c>
      <c r="B1258" s="3">
        <v>46206</v>
      </c>
      <c r="C1258" s="12">
        <f>YEAR(SalesDataTable[[#This Row],[Order Date]])</f>
        <v>2026</v>
      </c>
      <c r="D1258" s="15" t="str">
        <f>"Q" &amp; ROUNDUP(MONTH(SalesDataTable[[#This Row],[Order Date]])/3,0)</f>
        <v>Q3</v>
      </c>
      <c r="E1258" s="17">
        <f>MONTH(SalesDataTable[[#This Row],[Order Date]])</f>
        <v>7</v>
      </c>
      <c r="F1258" s="15"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5">
      <c r="A1259" s="2">
        <v>3610</v>
      </c>
      <c r="B1259" s="3">
        <v>46206</v>
      </c>
      <c r="C1259" s="12">
        <f>YEAR(SalesDataTable[[#This Row],[Order Date]])</f>
        <v>2026</v>
      </c>
      <c r="D1259" s="15" t="str">
        <f>"Q" &amp; ROUNDUP(MONTH(SalesDataTable[[#This Row],[Order Date]])/3,0)</f>
        <v>Q3</v>
      </c>
      <c r="E1259" s="17">
        <f>MONTH(SalesDataTable[[#This Row],[Order Date]])</f>
        <v>7</v>
      </c>
      <c r="F1259" s="15"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5">
      <c r="A1260" s="2">
        <v>3931</v>
      </c>
      <c r="B1260" s="3">
        <v>46206</v>
      </c>
      <c r="C1260" s="12">
        <f>YEAR(SalesDataTable[[#This Row],[Order Date]])</f>
        <v>2026</v>
      </c>
      <c r="D1260" s="15" t="str">
        <f>"Q" &amp; ROUNDUP(MONTH(SalesDataTable[[#This Row],[Order Date]])/3,0)</f>
        <v>Q3</v>
      </c>
      <c r="E1260" s="17">
        <f>MONTH(SalesDataTable[[#This Row],[Order Date]])</f>
        <v>7</v>
      </c>
      <c r="F1260" s="15"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5">
      <c r="A1261" s="2">
        <v>3942</v>
      </c>
      <c r="B1261" s="3">
        <v>46206</v>
      </c>
      <c r="C1261" s="12">
        <f>YEAR(SalesDataTable[[#This Row],[Order Date]])</f>
        <v>2026</v>
      </c>
      <c r="D1261" s="15" t="str">
        <f>"Q" &amp; ROUNDUP(MONTH(SalesDataTable[[#This Row],[Order Date]])/3,0)</f>
        <v>Q3</v>
      </c>
      <c r="E1261" s="17">
        <f>MONTH(SalesDataTable[[#This Row],[Order Date]])</f>
        <v>7</v>
      </c>
      <c r="F1261" s="15"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5">
      <c r="A1262" s="2">
        <v>4165</v>
      </c>
      <c r="B1262" s="3">
        <v>46206</v>
      </c>
      <c r="C1262" s="12">
        <f>YEAR(SalesDataTable[[#This Row],[Order Date]])</f>
        <v>2026</v>
      </c>
      <c r="D1262" s="15" t="str">
        <f>"Q" &amp; ROUNDUP(MONTH(SalesDataTable[[#This Row],[Order Date]])/3,0)</f>
        <v>Q3</v>
      </c>
      <c r="E1262" s="17">
        <f>MONTH(SalesDataTable[[#This Row],[Order Date]])</f>
        <v>7</v>
      </c>
      <c r="F1262" s="15"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5">
      <c r="A1263" s="2">
        <v>1149</v>
      </c>
      <c r="B1263" s="3">
        <v>46207</v>
      </c>
      <c r="C1263" s="12">
        <f>YEAR(SalesDataTable[[#This Row],[Order Date]])</f>
        <v>2026</v>
      </c>
      <c r="D1263" s="15" t="str">
        <f>"Q" &amp; ROUNDUP(MONTH(SalesDataTable[[#This Row],[Order Date]])/3,0)</f>
        <v>Q3</v>
      </c>
      <c r="E1263" s="17">
        <f>MONTH(SalesDataTable[[#This Row],[Order Date]])</f>
        <v>7</v>
      </c>
      <c r="F1263" s="15"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5">
      <c r="A1264" s="2">
        <v>1310</v>
      </c>
      <c r="B1264" s="3">
        <v>46207</v>
      </c>
      <c r="C1264" s="12">
        <f>YEAR(SalesDataTable[[#This Row],[Order Date]])</f>
        <v>2026</v>
      </c>
      <c r="D1264" s="15" t="str">
        <f>"Q" &amp; ROUNDUP(MONTH(SalesDataTable[[#This Row],[Order Date]])/3,0)</f>
        <v>Q3</v>
      </c>
      <c r="E1264" s="17">
        <f>MONTH(SalesDataTable[[#This Row],[Order Date]])</f>
        <v>7</v>
      </c>
      <c r="F1264" s="15"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5">
      <c r="A1265" s="2">
        <v>2352</v>
      </c>
      <c r="B1265" s="3">
        <v>46207</v>
      </c>
      <c r="C1265" s="12">
        <f>YEAR(SalesDataTable[[#This Row],[Order Date]])</f>
        <v>2026</v>
      </c>
      <c r="D1265" s="15" t="str">
        <f>"Q" &amp; ROUNDUP(MONTH(SalesDataTable[[#This Row],[Order Date]])/3,0)</f>
        <v>Q3</v>
      </c>
      <c r="E1265" s="17">
        <f>MONTH(SalesDataTable[[#This Row],[Order Date]])</f>
        <v>7</v>
      </c>
      <c r="F1265" s="15"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5">
      <c r="A1266" s="2">
        <v>2547</v>
      </c>
      <c r="B1266" s="3">
        <v>46207</v>
      </c>
      <c r="C1266" s="12">
        <f>YEAR(SalesDataTable[[#This Row],[Order Date]])</f>
        <v>2026</v>
      </c>
      <c r="D1266" s="15" t="str">
        <f>"Q" &amp; ROUNDUP(MONTH(SalesDataTable[[#This Row],[Order Date]])/3,0)</f>
        <v>Q3</v>
      </c>
      <c r="E1266" s="17">
        <f>MONTH(SalesDataTable[[#This Row],[Order Date]])</f>
        <v>7</v>
      </c>
      <c r="F1266" s="15"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5">
      <c r="A1267" s="2">
        <v>2720</v>
      </c>
      <c r="B1267" s="3">
        <v>46207</v>
      </c>
      <c r="C1267" s="12">
        <f>YEAR(SalesDataTable[[#This Row],[Order Date]])</f>
        <v>2026</v>
      </c>
      <c r="D1267" s="15" t="str">
        <f>"Q" &amp; ROUNDUP(MONTH(SalesDataTable[[#This Row],[Order Date]])/3,0)</f>
        <v>Q3</v>
      </c>
      <c r="E1267" s="17">
        <f>MONTH(SalesDataTable[[#This Row],[Order Date]])</f>
        <v>7</v>
      </c>
      <c r="F1267" s="15"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5">
      <c r="A1268" s="2">
        <v>3591</v>
      </c>
      <c r="B1268" s="3">
        <v>46207</v>
      </c>
      <c r="C1268" s="12">
        <f>YEAR(SalesDataTable[[#This Row],[Order Date]])</f>
        <v>2026</v>
      </c>
      <c r="D1268" s="15" t="str">
        <f>"Q" &amp; ROUNDUP(MONTH(SalesDataTable[[#This Row],[Order Date]])/3,0)</f>
        <v>Q3</v>
      </c>
      <c r="E1268" s="17">
        <f>MONTH(SalesDataTable[[#This Row],[Order Date]])</f>
        <v>7</v>
      </c>
      <c r="F1268" s="15"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5">
      <c r="A1269" s="2">
        <v>3819</v>
      </c>
      <c r="B1269" s="3">
        <v>46207</v>
      </c>
      <c r="C1269" s="12">
        <f>YEAR(SalesDataTable[[#This Row],[Order Date]])</f>
        <v>2026</v>
      </c>
      <c r="D1269" s="15" t="str">
        <f>"Q" &amp; ROUNDUP(MONTH(SalesDataTable[[#This Row],[Order Date]])/3,0)</f>
        <v>Q3</v>
      </c>
      <c r="E1269" s="17">
        <f>MONTH(SalesDataTable[[#This Row],[Order Date]])</f>
        <v>7</v>
      </c>
      <c r="F1269" s="15"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5">
      <c r="A1270" s="2">
        <v>4869</v>
      </c>
      <c r="B1270" s="3">
        <v>46207</v>
      </c>
      <c r="C1270" s="12">
        <f>YEAR(SalesDataTable[[#This Row],[Order Date]])</f>
        <v>2026</v>
      </c>
      <c r="D1270" s="15" t="str">
        <f>"Q" &amp; ROUNDUP(MONTH(SalesDataTable[[#This Row],[Order Date]])/3,0)</f>
        <v>Q3</v>
      </c>
      <c r="E1270" s="17">
        <f>MONTH(SalesDataTable[[#This Row],[Order Date]])</f>
        <v>7</v>
      </c>
      <c r="F1270" s="15"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5">
      <c r="A1271" s="2">
        <v>4940</v>
      </c>
      <c r="B1271" s="3">
        <v>46207</v>
      </c>
      <c r="C1271" s="12">
        <f>YEAR(SalesDataTable[[#This Row],[Order Date]])</f>
        <v>2026</v>
      </c>
      <c r="D1271" s="15" t="str">
        <f>"Q" &amp; ROUNDUP(MONTH(SalesDataTable[[#This Row],[Order Date]])/3,0)</f>
        <v>Q3</v>
      </c>
      <c r="E1271" s="17">
        <f>MONTH(SalesDataTable[[#This Row],[Order Date]])</f>
        <v>7</v>
      </c>
      <c r="F1271" s="15"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5">
      <c r="A1272" s="2">
        <v>5164</v>
      </c>
      <c r="B1272" s="3">
        <v>46207</v>
      </c>
      <c r="C1272" s="12">
        <f>YEAR(SalesDataTable[[#This Row],[Order Date]])</f>
        <v>2026</v>
      </c>
      <c r="D1272" s="15" t="str">
        <f>"Q" &amp; ROUNDUP(MONTH(SalesDataTable[[#This Row],[Order Date]])/3,0)</f>
        <v>Q3</v>
      </c>
      <c r="E1272" s="17">
        <f>MONTH(SalesDataTable[[#This Row],[Order Date]])</f>
        <v>7</v>
      </c>
      <c r="F1272" s="15"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5">
      <c r="A1273" s="2">
        <v>659</v>
      </c>
      <c r="B1273" s="3">
        <v>46208</v>
      </c>
      <c r="C1273" s="12">
        <f>YEAR(SalesDataTable[[#This Row],[Order Date]])</f>
        <v>2026</v>
      </c>
      <c r="D1273" s="15" t="str">
        <f>"Q" &amp; ROUNDUP(MONTH(SalesDataTable[[#This Row],[Order Date]])/3,0)</f>
        <v>Q3</v>
      </c>
      <c r="E1273" s="17">
        <f>MONTH(SalesDataTable[[#This Row],[Order Date]])</f>
        <v>7</v>
      </c>
      <c r="F1273" s="15"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5">
      <c r="A1274" s="2">
        <v>969</v>
      </c>
      <c r="B1274" s="3">
        <v>46208</v>
      </c>
      <c r="C1274" s="12">
        <f>YEAR(SalesDataTable[[#This Row],[Order Date]])</f>
        <v>2026</v>
      </c>
      <c r="D1274" s="15" t="str">
        <f>"Q" &amp; ROUNDUP(MONTH(SalesDataTable[[#This Row],[Order Date]])/3,0)</f>
        <v>Q3</v>
      </c>
      <c r="E1274" s="17">
        <f>MONTH(SalesDataTable[[#This Row],[Order Date]])</f>
        <v>7</v>
      </c>
      <c r="F1274" s="15"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5">
      <c r="A1275" s="2">
        <v>1096</v>
      </c>
      <c r="B1275" s="3">
        <v>46208</v>
      </c>
      <c r="C1275" s="12">
        <f>YEAR(SalesDataTable[[#This Row],[Order Date]])</f>
        <v>2026</v>
      </c>
      <c r="D1275" s="15" t="str">
        <f>"Q" &amp; ROUNDUP(MONTH(SalesDataTable[[#This Row],[Order Date]])/3,0)</f>
        <v>Q3</v>
      </c>
      <c r="E1275" s="17">
        <f>MONTH(SalesDataTable[[#This Row],[Order Date]])</f>
        <v>7</v>
      </c>
      <c r="F1275" s="15"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5">
      <c r="A1276" s="2">
        <v>1440</v>
      </c>
      <c r="B1276" s="3">
        <v>46208</v>
      </c>
      <c r="C1276" s="12">
        <f>YEAR(SalesDataTable[[#This Row],[Order Date]])</f>
        <v>2026</v>
      </c>
      <c r="D1276" s="15" t="str">
        <f>"Q" &amp; ROUNDUP(MONTH(SalesDataTable[[#This Row],[Order Date]])/3,0)</f>
        <v>Q3</v>
      </c>
      <c r="E1276" s="17">
        <f>MONTH(SalesDataTable[[#This Row],[Order Date]])</f>
        <v>7</v>
      </c>
      <c r="F1276" s="15"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5">
      <c r="A1277" s="2">
        <v>2052</v>
      </c>
      <c r="B1277" s="3">
        <v>46208</v>
      </c>
      <c r="C1277" s="12">
        <f>YEAR(SalesDataTable[[#This Row],[Order Date]])</f>
        <v>2026</v>
      </c>
      <c r="D1277" s="15" t="str">
        <f>"Q" &amp; ROUNDUP(MONTH(SalesDataTable[[#This Row],[Order Date]])/3,0)</f>
        <v>Q3</v>
      </c>
      <c r="E1277" s="17">
        <f>MONTH(SalesDataTable[[#This Row],[Order Date]])</f>
        <v>7</v>
      </c>
      <c r="F1277" s="15"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5">
      <c r="A1278" s="2">
        <v>2096</v>
      </c>
      <c r="B1278" s="3">
        <v>46208</v>
      </c>
      <c r="C1278" s="12">
        <f>YEAR(SalesDataTable[[#This Row],[Order Date]])</f>
        <v>2026</v>
      </c>
      <c r="D1278" s="15" t="str">
        <f>"Q" &amp; ROUNDUP(MONTH(SalesDataTable[[#This Row],[Order Date]])/3,0)</f>
        <v>Q3</v>
      </c>
      <c r="E1278" s="17">
        <f>MONTH(SalesDataTable[[#This Row],[Order Date]])</f>
        <v>7</v>
      </c>
      <c r="F1278" s="15"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5">
      <c r="A1279" s="2">
        <v>2488</v>
      </c>
      <c r="B1279" s="3">
        <v>46208</v>
      </c>
      <c r="C1279" s="12">
        <f>YEAR(SalesDataTable[[#This Row],[Order Date]])</f>
        <v>2026</v>
      </c>
      <c r="D1279" s="15" t="str">
        <f>"Q" &amp; ROUNDUP(MONTH(SalesDataTable[[#This Row],[Order Date]])/3,0)</f>
        <v>Q3</v>
      </c>
      <c r="E1279" s="17">
        <f>MONTH(SalesDataTable[[#This Row],[Order Date]])</f>
        <v>7</v>
      </c>
      <c r="F1279" s="15"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5">
      <c r="A1280" s="2">
        <v>3220</v>
      </c>
      <c r="B1280" s="3">
        <v>46208</v>
      </c>
      <c r="C1280" s="12">
        <f>YEAR(SalesDataTable[[#This Row],[Order Date]])</f>
        <v>2026</v>
      </c>
      <c r="D1280" s="15" t="str">
        <f>"Q" &amp; ROUNDUP(MONTH(SalesDataTable[[#This Row],[Order Date]])/3,0)</f>
        <v>Q3</v>
      </c>
      <c r="E1280" s="17">
        <f>MONTH(SalesDataTable[[#This Row],[Order Date]])</f>
        <v>7</v>
      </c>
      <c r="F1280" s="15"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5">
      <c r="A1281" s="2">
        <v>3711</v>
      </c>
      <c r="B1281" s="3">
        <v>46208</v>
      </c>
      <c r="C1281" s="12">
        <f>YEAR(SalesDataTable[[#This Row],[Order Date]])</f>
        <v>2026</v>
      </c>
      <c r="D1281" s="15" t="str">
        <f>"Q" &amp; ROUNDUP(MONTH(SalesDataTable[[#This Row],[Order Date]])/3,0)</f>
        <v>Q3</v>
      </c>
      <c r="E1281" s="17">
        <f>MONTH(SalesDataTable[[#This Row],[Order Date]])</f>
        <v>7</v>
      </c>
      <c r="F1281" s="15"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5">
      <c r="A1282" s="2">
        <v>3823</v>
      </c>
      <c r="B1282" s="3">
        <v>46208</v>
      </c>
      <c r="C1282" s="12">
        <f>YEAR(SalesDataTable[[#This Row],[Order Date]])</f>
        <v>2026</v>
      </c>
      <c r="D1282" s="15" t="str">
        <f>"Q" &amp; ROUNDUP(MONTH(SalesDataTable[[#This Row],[Order Date]])/3,0)</f>
        <v>Q3</v>
      </c>
      <c r="E1282" s="17">
        <f>MONTH(SalesDataTable[[#This Row],[Order Date]])</f>
        <v>7</v>
      </c>
      <c r="F1282" s="15"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5">
      <c r="A1283" s="2">
        <v>4058</v>
      </c>
      <c r="B1283" s="3">
        <v>46208</v>
      </c>
      <c r="C1283" s="12">
        <f>YEAR(SalesDataTable[[#This Row],[Order Date]])</f>
        <v>2026</v>
      </c>
      <c r="D1283" s="15" t="str">
        <f>"Q" &amp; ROUNDUP(MONTH(SalesDataTable[[#This Row],[Order Date]])/3,0)</f>
        <v>Q3</v>
      </c>
      <c r="E1283" s="17">
        <f>MONTH(SalesDataTable[[#This Row],[Order Date]])</f>
        <v>7</v>
      </c>
      <c r="F1283" s="15"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5">
      <c r="A1284" s="2">
        <v>4126</v>
      </c>
      <c r="B1284" s="3">
        <v>46208</v>
      </c>
      <c r="C1284" s="12">
        <f>YEAR(SalesDataTable[[#This Row],[Order Date]])</f>
        <v>2026</v>
      </c>
      <c r="D1284" s="15" t="str">
        <f>"Q" &amp; ROUNDUP(MONTH(SalesDataTable[[#This Row],[Order Date]])/3,0)</f>
        <v>Q3</v>
      </c>
      <c r="E1284" s="17">
        <f>MONTH(SalesDataTable[[#This Row],[Order Date]])</f>
        <v>7</v>
      </c>
      <c r="F1284" s="15"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5">
      <c r="A1285" s="2">
        <v>5080</v>
      </c>
      <c r="B1285" s="3">
        <v>46208</v>
      </c>
      <c r="C1285" s="12">
        <f>YEAR(SalesDataTable[[#This Row],[Order Date]])</f>
        <v>2026</v>
      </c>
      <c r="D1285" s="15" t="str">
        <f>"Q" &amp; ROUNDUP(MONTH(SalesDataTable[[#This Row],[Order Date]])/3,0)</f>
        <v>Q3</v>
      </c>
      <c r="E1285" s="17">
        <f>MONTH(SalesDataTable[[#This Row],[Order Date]])</f>
        <v>7</v>
      </c>
      <c r="F1285" s="15"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5">
      <c r="A1286" s="2">
        <v>923</v>
      </c>
      <c r="B1286" s="3">
        <v>46209</v>
      </c>
      <c r="C1286" s="12">
        <f>YEAR(SalesDataTable[[#This Row],[Order Date]])</f>
        <v>2026</v>
      </c>
      <c r="D1286" s="15" t="str">
        <f>"Q" &amp; ROUNDUP(MONTH(SalesDataTable[[#This Row],[Order Date]])/3,0)</f>
        <v>Q3</v>
      </c>
      <c r="E1286" s="17">
        <f>MONTH(SalesDataTable[[#This Row],[Order Date]])</f>
        <v>7</v>
      </c>
      <c r="F1286" s="15"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5">
      <c r="A1287" s="2">
        <v>1549</v>
      </c>
      <c r="B1287" s="3">
        <v>46209</v>
      </c>
      <c r="C1287" s="12">
        <f>YEAR(SalesDataTable[[#This Row],[Order Date]])</f>
        <v>2026</v>
      </c>
      <c r="D1287" s="15" t="str">
        <f>"Q" &amp; ROUNDUP(MONTH(SalesDataTable[[#This Row],[Order Date]])/3,0)</f>
        <v>Q3</v>
      </c>
      <c r="E1287" s="17">
        <f>MONTH(SalesDataTable[[#This Row],[Order Date]])</f>
        <v>7</v>
      </c>
      <c r="F1287" s="15"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5">
      <c r="A1288" s="2">
        <v>1839</v>
      </c>
      <c r="B1288" s="3">
        <v>46209</v>
      </c>
      <c r="C1288" s="12">
        <f>YEAR(SalesDataTable[[#This Row],[Order Date]])</f>
        <v>2026</v>
      </c>
      <c r="D1288" s="15" t="str">
        <f>"Q" &amp; ROUNDUP(MONTH(SalesDataTable[[#This Row],[Order Date]])/3,0)</f>
        <v>Q3</v>
      </c>
      <c r="E1288" s="17">
        <f>MONTH(SalesDataTable[[#This Row],[Order Date]])</f>
        <v>7</v>
      </c>
      <c r="F1288" s="15"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5">
      <c r="A1289" s="2">
        <v>2053</v>
      </c>
      <c r="B1289" s="3">
        <v>46209</v>
      </c>
      <c r="C1289" s="12">
        <f>YEAR(SalesDataTable[[#This Row],[Order Date]])</f>
        <v>2026</v>
      </c>
      <c r="D1289" s="15" t="str">
        <f>"Q" &amp; ROUNDUP(MONTH(SalesDataTable[[#This Row],[Order Date]])/3,0)</f>
        <v>Q3</v>
      </c>
      <c r="E1289" s="17">
        <f>MONTH(SalesDataTable[[#This Row],[Order Date]])</f>
        <v>7</v>
      </c>
      <c r="F1289" s="15"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5">
      <c r="A1290" s="2">
        <v>2342</v>
      </c>
      <c r="B1290" s="3">
        <v>46209</v>
      </c>
      <c r="C1290" s="12">
        <f>YEAR(SalesDataTable[[#This Row],[Order Date]])</f>
        <v>2026</v>
      </c>
      <c r="D1290" s="15" t="str">
        <f>"Q" &amp; ROUNDUP(MONTH(SalesDataTable[[#This Row],[Order Date]])/3,0)</f>
        <v>Q3</v>
      </c>
      <c r="E1290" s="17">
        <f>MONTH(SalesDataTable[[#This Row],[Order Date]])</f>
        <v>7</v>
      </c>
      <c r="F1290" s="15"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5">
      <c r="A1291" s="2">
        <v>2465</v>
      </c>
      <c r="B1291" s="3">
        <v>46209</v>
      </c>
      <c r="C1291" s="12">
        <f>YEAR(SalesDataTable[[#This Row],[Order Date]])</f>
        <v>2026</v>
      </c>
      <c r="D1291" s="15" t="str">
        <f>"Q" &amp; ROUNDUP(MONTH(SalesDataTable[[#This Row],[Order Date]])/3,0)</f>
        <v>Q3</v>
      </c>
      <c r="E1291" s="17">
        <f>MONTH(SalesDataTable[[#This Row],[Order Date]])</f>
        <v>7</v>
      </c>
      <c r="F1291" s="15"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5">
      <c r="A1292" s="2">
        <v>3990</v>
      </c>
      <c r="B1292" s="3">
        <v>46209</v>
      </c>
      <c r="C1292" s="12">
        <f>YEAR(SalesDataTable[[#This Row],[Order Date]])</f>
        <v>2026</v>
      </c>
      <c r="D1292" s="15" t="str">
        <f>"Q" &amp; ROUNDUP(MONTH(SalesDataTable[[#This Row],[Order Date]])/3,0)</f>
        <v>Q3</v>
      </c>
      <c r="E1292" s="17">
        <f>MONTH(SalesDataTable[[#This Row],[Order Date]])</f>
        <v>7</v>
      </c>
      <c r="F1292" s="15"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5">
      <c r="A1293" s="2">
        <v>4370</v>
      </c>
      <c r="B1293" s="3">
        <v>46209</v>
      </c>
      <c r="C1293" s="12">
        <f>YEAR(SalesDataTable[[#This Row],[Order Date]])</f>
        <v>2026</v>
      </c>
      <c r="D1293" s="15" t="str">
        <f>"Q" &amp; ROUNDUP(MONTH(SalesDataTable[[#This Row],[Order Date]])/3,0)</f>
        <v>Q3</v>
      </c>
      <c r="E1293" s="17">
        <f>MONTH(SalesDataTable[[#This Row],[Order Date]])</f>
        <v>7</v>
      </c>
      <c r="F1293" s="15"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5">
      <c r="A1294" s="2">
        <v>4856</v>
      </c>
      <c r="B1294" s="3">
        <v>46209</v>
      </c>
      <c r="C1294" s="12">
        <f>YEAR(SalesDataTable[[#This Row],[Order Date]])</f>
        <v>2026</v>
      </c>
      <c r="D1294" s="15" t="str">
        <f>"Q" &amp; ROUNDUP(MONTH(SalesDataTable[[#This Row],[Order Date]])/3,0)</f>
        <v>Q3</v>
      </c>
      <c r="E1294" s="17">
        <f>MONTH(SalesDataTable[[#This Row],[Order Date]])</f>
        <v>7</v>
      </c>
      <c r="F1294" s="15"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5">
      <c r="A1295" s="2">
        <v>337</v>
      </c>
      <c r="B1295" s="3">
        <v>46210</v>
      </c>
      <c r="C1295" s="12">
        <f>YEAR(SalesDataTable[[#This Row],[Order Date]])</f>
        <v>2026</v>
      </c>
      <c r="D1295" s="15" t="str">
        <f>"Q" &amp; ROUNDUP(MONTH(SalesDataTable[[#This Row],[Order Date]])/3,0)</f>
        <v>Q3</v>
      </c>
      <c r="E1295" s="17">
        <f>MONTH(SalesDataTable[[#This Row],[Order Date]])</f>
        <v>7</v>
      </c>
      <c r="F1295" s="15"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5">
      <c r="A1296" s="2">
        <v>1001</v>
      </c>
      <c r="B1296" s="3">
        <v>46210</v>
      </c>
      <c r="C1296" s="12">
        <f>YEAR(SalesDataTable[[#This Row],[Order Date]])</f>
        <v>2026</v>
      </c>
      <c r="D1296" s="15" t="str">
        <f>"Q" &amp; ROUNDUP(MONTH(SalesDataTable[[#This Row],[Order Date]])/3,0)</f>
        <v>Q3</v>
      </c>
      <c r="E1296" s="17">
        <f>MONTH(SalesDataTable[[#This Row],[Order Date]])</f>
        <v>7</v>
      </c>
      <c r="F1296" s="15"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5">
      <c r="A1297" s="2">
        <v>2424</v>
      </c>
      <c r="B1297" s="3">
        <v>46210</v>
      </c>
      <c r="C1297" s="12">
        <f>YEAR(SalesDataTable[[#This Row],[Order Date]])</f>
        <v>2026</v>
      </c>
      <c r="D1297" s="15" t="str">
        <f>"Q" &amp; ROUNDUP(MONTH(SalesDataTable[[#This Row],[Order Date]])/3,0)</f>
        <v>Q3</v>
      </c>
      <c r="E1297" s="17">
        <f>MONTH(SalesDataTable[[#This Row],[Order Date]])</f>
        <v>7</v>
      </c>
      <c r="F1297" s="15"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5">
      <c r="A1298" s="2">
        <v>2751</v>
      </c>
      <c r="B1298" s="3">
        <v>46210</v>
      </c>
      <c r="C1298" s="12">
        <f>YEAR(SalesDataTable[[#This Row],[Order Date]])</f>
        <v>2026</v>
      </c>
      <c r="D1298" s="15" t="str">
        <f>"Q" &amp; ROUNDUP(MONTH(SalesDataTable[[#This Row],[Order Date]])/3,0)</f>
        <v>Q3</v>
      </c>
      <c r="E1298" s="17">
        <f>MONTH(SalesDataTable[[#This Row],[Order Date]])</f>
        <v>7</v>
      </c>
      <c r="F1298" s="15"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5">
      <c r="A1299" s="2">
        <v>375</v>
      </c>
      <c r="B1299" s="3">
        <v>46211</v>
      </c>
      <c r="C1299" s="12">
        <f>YEAR(SalesDataTable[[#This Row],[Order Date]])</f>
        <v>2026</v>
      </c>
      <c r="D1299" s="15" t="str">
        <f>"Q" &amp; ROUNDUP(MONTH(SalesDataTable[[#This Row],[Order Date]])/3,0)</f>
        <v>Q3</v>
      </c>
      <c r="E1299" s="17">
        <f>MONTH(SalesDataTable[[#This Row],[Order Date]])</f>
        <v>7</v>
      </c>
      <c r="F1299" s="15"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5">
      <c r="A1300" s="2">
        <v>650</v>
      </c>
      <c r="B1300" s="3">
        <v>46211</v>
      </c>
      <c r="C1300" s="12">
        <f>YEAR(SalesDataTable[[#This Row],[Order Date]])</f>
        <v>2026</v>
      </c>
      <c r="D1300" s="15" t="str">
        <f>"Q" &amp; ROUNDUP(MONTH(SalesDataTable[[#This Row],[Order Date]])/3,0)</f>
        <v>Q3</v>
      </c>
      <c r="E1300" s="17">
        <f>MONTH(SalesDataTable[[#This Row],[Order Date]])</f>
        <v>7</v>
      </c>
      <c r="F1300" s="15"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5">
      <c r="A1301" s="2">
        <v>941</v>
      </c>
      <c r="B1301" s="3">
        <v>46211</v>
      </c>
      <c r="C1301" s="12">
        <f>YEAR(SalesDataTable[[#This Row],[Order Date]])</f>
        <v>2026</v>
      </c>
      <c r="D1301" s="15" t="str">
        <f>"Q" &amp; ROUNDUP(MONTH(SalesDataTable[[#This Row],[Order Date]])/3,0)</f>
        <v>Q3</v>
      </c>
      <c r="E1301" s="17">
        <f>MONTH(SalesDataTable[[#This Row],[Order Date]])</f>
        <v>7</v>
      </c>
      <c r="F1301" s="15"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5">
      <c r="A1302" s="2">
        <v>2719</v>
      </c>
      <c r="B1302" s="3">
        <v>46211</v>
      </c>
      <c r="C1302" s="12">
        <f>YEAR(SalesDataTable[[#This Row],[Order Date]])</f>
        <v>2026</v>
      </c>
      <c r="D1302" s="15" t="str">
        <f>"Q" &amp; ROUNDUP(MONTH(SalesDataTable[[#This Row],[Order Date]])/3,0)</f>
        <v>Q3</v>
      </c>
      <c r="E1302" s="17">
        <f>MONTH(SalesDataTable[[#This Row],[Order Date]])</f>
        <v>7</v>
      </c>
      <c r="F1302" s="15"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5">
      <c r="A1303" s="2">
        <v>3833</v>
      </c>
      <c r="B1303" s="3">
        <v>46211</v>
      </c>
      <c r="C1303" s="12">
        <f>YEAR(SalesDataTable[[#This Row],[Order Date]])</f>
        <v>2026</v>
      </c>
      <c r="D1303" s="15" t="str">
        <f>"Q" &amp; ROUNDUP(MONTH(SalesDataTable[[#This Row],[Order Date]])/3,0)</f>
        <v>Q3</v>
      </c>
      <c r="E1303" s="17">
        <f>MONTH(SalesDataTable[[#This Row],[Order Date]])</f>
        <v>7</v>
      </c>
      <c r="F1303" s="15"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5">
      <c r="A1304" s="2">
        <v>211</v>
      </c>
      <c r="B1304" s="3">
        <v>46212</v>
      </c>
      <c r="C1304" s="12">
        <f>YEAR(SalesDataTable[[#This Row],[Order Date]])</f>
        <v>2026</v>
      </c>
      <c r="D1304" s="15" t="str">
        <f>"Q" &amp; ROUNDUP(MONTH(SalesDataTable[[#This Row],[Order Date]])/3,0)</f>
        <v>Q3</v>
      </c>
      <c r="E1304" s="17">
        <f>MONTH(SalesDataTable[[#This Row],[Order Date]])</f>
        <v>7</v>
      </c>
      <c r="F1304" s="15"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5">
      <c r="A1305" s="2">
        <v>392</v>
      </c>
      <c r="B1305" s="3">
        <v>46212</v>
      </c>
      <c r="C1305" s="12">
        <f>YEAR(SalesDataTable[[#This Row],[Order Date]])</f>
        <v>2026</v>
      </c>
      <c r="D1305" s="15" t="str">
        <f>"Q" &amp; ROUNDUP(MONTH(SalesDataTable[[#This Row],[Order Date]])/3,0)</f>
        <v>Q3</v>
      </c>
      <c r="E1305" s="17">
        <f>MONTH(SalesDataTable[[#This Row],[Order Date]])</f>
        <v>7</v>
      </c>
      <c r="F1305" s="15"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5">
      <c r="A1306" s="2">
        <v>1302</v>
      </c>
      <c r="B1306" s="3">
        <v>46212</v>
      </c>
      <c r="C1306" s="12">
        <f>YEAR(SalesDataTable[[#This Row],[Order Date]])</f>
        <v>2026</v>
      </c>
      <c r="D1306" s="15" t="str">
        <f>"Q" &amp; ROUNDUP(MONTH(SalesDataTable[[#This Row],[Order Date]])/3,0)</f>
        <v>Q3</v>
      </c>
      <c r="E1306" s="17">
        <f>MONTH(SalesDataTable[[#This Row],[Order Date]])</f>
        <v>7</v>
      </c>
      <c r="F1306" s="15"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5">
      <c r="A1307" s="2">
        <v>1366</v>
      </c>
      <c r="B1307" s="3">
        <v>46212</v>
      </c>
      <c r="C1307" s="12">
        <f>YEAR(SalesDataTable[[#This Row],[Order Date]])</f>
        <v>2026</v>
      </c>
      <c r="D1307" s="15" t="str">
        <f>"Q" &amp; ROUNDUP(MONTH(SalesDataTable[[#This Row],[Order Date]])/3,0)</f>
        <v>Q3</v>
      </c>
      <c r="E1307" s="17">
        <f>MONTH(SalesDataTable[[#This Row],[Order Date]])</f>
        <v>7</v>
      </c>
      <c r="F1307" s="15"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5">
      <c r="A1308" s="2">
        <v>1974</v>
      </c>
      <c r="B1308" s="3">
        <v>46212</v>
      </c>
      <c r="C1308" s="12">
        <f>YEAR(SalesDataTable[[#This Row],[Order Date]])</f>
        <v>2026</v>
      </c>
      <c r="D1308" s="15" t="str">
        <f>"Q" &amp; ROUNDUP(MONTH(SalesDataTable[[#This Row],[Order Date]])/3,0)</f>
        <v>Q3</v>
      </c>
      <c r="E1308" s="17">
        <f>MONTH(SalesDataTable[[#This Row],[Order Date]])</f>
        <v>7</v>
      </c>
      <c r="F1308" s="15"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5">
      <c r="A1309" s="2">
        <v>2716</v>
      </c>
      <c r="B1309" s="3">
        <v>46212</v>
      </c>
      <c r="C1309" s="12">
        <f>YEAR(SalesDataTable[[#This Row],[Order Date]])</f>
        <v>2026</v>
      </c>
      <c r="D1309" s="15" t="str">
        <f>"Q" &amp; ROUNDUP(MONTH(SalesDataTable[[#This Row],[Order Date]])/3,0)</f>
        <v>Q3</v>
      </c>
      <c r="E1309" s="17">
        <f>MONTH(SalesDataTable[[#This Row],[Order Date]])</f>
        <v>7</v>
      </c>
      <c r="F1309" s="15"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5">
      <c r="A1310" s="2">
        <v>3161</v>
      </c>
      <c r="B1310" s="3">
        <v>46212</v>
      </c>
      <c r="C1310" s="12">
        <f>YEAR(SalesDataTable[[#This Row],[Order Date]])</f>
        <v>2026</v>
      </c>
      <c r="D1310" s="15" t="str">
        <f>"Q" &amp; ROUNDUP(MONTH(SalesDataTable[[#This Row],[Order Date]])/3,0)</f>
        <v>Q3</v>
      </c>
      <c r="E1310" s="17">
        <f>MONTH(SalesDataTable[[#This Row],[Order Date]])</f>
        <v>7</v>
      </c>
      <c r="F1310" s="15"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5">
      <c r="A1311" s="2">
        <v>3240</v>
      </c>
      <c r="B1311" s="3">
        <v>46212</v>
      </c>
      <c r="C1311" s="12">
        <f>YEAR(SalesDataTable[[#This Row],[Order Date]])</f>
        <v>2026</v>
      </c>
      <c r="D1311" s="15" t="str">
        <f>"Q" &amp; ROUNDUP(MONTH(SalesDataTable[[#This Row],[Order Date]])/3,0)</f>
        <v>Q3</v>
      </c>
      <c r="E1311" s="17">
        <f>MONTH(SalesDataTable[[#This Row],[Order Date]])</f>
        <v>7</v>
      </c>
      <c r="F1311" s="15"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5">
      <c r="A1312" s="2">
        <v>3682</v>
      </c>
      <c r="B1312" s="3">
        <v>46212</v>
      </c>
      <c r="C1312" s="12">
        <f>YEAR(SalesDataTable[[#This Row],[Order Date]])</f>
        <v>2026</v>
      </c>
      <c r="D1312" s="15" t="str">
        <f>"Q" &amp; ROUNDUP(MONTH(SalesDataTable[[#This Row],[Order Date]])/3,0)</f>
        <v>Q3</v>
      </c>
      <c r="E1312" s="17">
        <f>MONTH(SalesDataTable[[#This Row],[Order Date]])</f>
        <v>7</v>
      </c>
      <c r="F1312" s="15"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5">
      <c r="A1313" s="2">
        <v>4725</v>
      </c>
      <c r="B1313" s="3">
        <v>46212</v>
      </c>
      <c r="C1313" s="12">
        <f>YEAR(SalesDataTable[[#This Row],[Order Date]])</f>
        <v>2026</v>
      </c>
      <c r="D1313" s="15" t="str">
        <f>"Q" &amp; ROUNDUP(MONTH(SalesDataTable[[#This Row],[Order Date]])/3,0)</f>
        <v>Q3</v>
      </c>
      <c r="E1313" s="17">
        <f>MONTH(SalesDataTable[[#This Row],[Order Date]])</f>
        <v>7</v>
      </c>
      <c r="F1313" s="15"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5">
      <c r="A1314" s="2">
        <v>758</v>
      </c>
      <c r="B1314" s="3">
        <v>46213</v>
      </c>
      <c r="C1314" s="12">
        <f>YEAR(SalesDataTable[[#This Row],[Order Date]])</f>
        <v>2026</v>
      </c>
      <c r="D1314" s="15" t="str">
        <f>"Q" &amp; ROUNDUP(MONTH(SalesDataTable[[#This Row],[Order Date]])/3,0)</f>
        <v>Q3</v>
      </c>
      <c r="E1314" s="17">
        <f>MONTH(SalesDataTable[[#This Row],[Order Date]])</f>
        <v>7</v>
      </c>
      <c r="F1314" s="15"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5">
      <c r="A1315" s="2">
        <v>1910</v>
      </c>
      <c r="B1315" s="3">
        <v>46213</v>
      </c>
      <c r="C1315" s="12">
        <f>YEAR(SalesDataTable[[#This Row],[Order Date]])</f>
        <v>2026</v>
      </c>
      <c r="D1315" s="15" t="str">
        <f>"Q" &amp; ROUNDUP(MONTH(SalesDataTable[[#This Row],[Order Date]])/3,0)</f>
        <v>Q3</v>
      </c>
      <c r="E1315" s="17">
        <f>MONTH(SalesDataTable[[#This Row],[Order Date]])</f>
        <v>7</v>
      </c>
      <c r="F1315" s="15"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5">
      <c r="A1316" s="2">
        <v>1941</v>
      </c>
      <c r="B1316" s="3">
        <v>46213</v>
      </c>
      <c r="C1316" s="12">
        <f>YEAR(SalesDataTable[[#This Row],[Order Date]])</f>
        <v>2026</v>
      </c>
      <c r="D1316" s="15" t="str">
        <f>"Q" &amp; ROUNDUP(MONTH(SalesDataTable[[#This Row],[Order Date]])/3,0)</f>
        <v>Q3</v>
      </c>
      <c r="E1316" s="17">
        <f>MONTH(SalesDataTable[[#This Row],[Order Date]])</f>
        <v>7</v>
      </c>
      <c r="F1316" s="15"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5">
      <c r="A1317" s="2">
        <v>2324</v>
      </c>
      <c r="B1317" s="3">
        <v>46213</v>
      </c>
      <c r="C1317" s="12">
        <f>YEAR(SalesDataTable[[#This Row],[Order Date]])</f>
        <v>2026</v>
      </c>
      <c r="D1317" s="15" t="str">
        <f>"Q" &amp; ROUNDUP(MONTH(SalesDataTable[[#This Row],[Order Date]])/3,0)</f>
        <v>Q3</v>
      </c>
      <c r="E1317" s="17">
        <f>MONTH(SalesDataTable[[#This Row],[Order Date]])</f>
        <v>7</v>
      </c>
      <c r="F1317" s="15"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5">
      <c r="A1318" s="2">
        <v>2869</v>
      </c>
      <c r="B1318" s="3">
        <v>46213</v>
      </c>
      <c r="C1318" s="12">
        <f>YEAR(SalesDataTable[[#This Row],[Order Date]])</f>
        <v>2026</v>
      </c>
      <c r="D1318" s="15" t="str">
        <f>"Q" &amp; ROUNDUP(MONTH(SalesDataTable[[#This Row],[Order Date]])/3,0)</f>
        <v>Q3</v>
      </c>
      <c r="E1318" s="17">
        <f>MONTH(SalesDataTable[[#This Row],[Order Date]])</f>
        <v>7</v>
      </c>
      <c r="F1318" s="15"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5">
      <c r="A1319" s="2">
        <v>3236</v>
      </c>
      <c r="B1319" s="3">
        <v>46213</v>
      </c>
      <c r="C1319" s="12">
        <f>YEAR(SalesDataTable[[#This Row],[Order Date]])</f>
        <v>2026</v>
      </c>
      <c r="D1319" s="15" t="str">
        <f>"Q" &amp; ROUNDUP(MONTH(SalesDataTable[[#This Row],[Order Date]])/3,0)</f>
        <v>Q3</v>
      </c>
      <c r="E1319" s="17">
        <f>MONTH(SalesDataTable[[#This Row],[Order Date]])</f>
        <v>7</v>
      </c>
      <c r="F1319" s="15"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5">
      <c r="A1320" s="2">
        <v>3582</v>
      </c>
      <c r="B1320" s="3">
        <v>46213</v>
      </c>
      <c r="C1320" s="12">
        <f>YEAR(SalesDataTable[[#This Row],[Order Date]])</f>
        <v>2026</v>
      </c>
      <c r="D1320" s="15" t="str">
        <f>"Q" &amp; ROUNDUP(MONTH(SalesDataTable[[#This Row],[Order Date]])/3,0)</f>
        <v>Q3</v>
      </c>
      <c r="E1320" s="17">
        <f>MONTH(SalesDataTable[[#This Row],[Order Date]])</f>
        <v>7</v>
      </c>
      <c r="F1320" s="15"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5">
      <c r="A1321" s="2">
        <v>3715</v>
      </c>
      <c r="B1321" s="3">
        <v>46213</v>
      </c>
      <c r="C1321" s="12">
        <f>YEAR(SalesDataTable[[#This Row],[Order Date]])</f>
        <v>2026</v>
      </c>
      <c r="D1321" s="15" t="str">
        <f>"Q" &amp; ROUNDUP(MONTH(SalesDataTable[[#This Row],[Order Date]])/3,0)</f>
        <v>Q3</v>
      </c>
      <c r="E1321" s="17">
        <f>MONTH(SalesDataTable[[#This Row],[Order Date]])</f>
        <v>7</v>
      </c>
      <c r="F1321" s="15"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5">
      <c r="A1322" s="2">
        <v>3940</v>
      </c>
      <c r="B1322" s="3">
        <v>46213</v>
      </c>
      <c r="C1322" s="12">
        <f>YEAR(SalesDataTable[[#This Row],[Order Date]])</f>
        <v>2026</v>
      </c>
      <c r="D1322" s="15" t="str">
        <f>"Q" &amp; ROUNDUP(MONTH(SalesDataTable[[#This Row],[Order Date]])/3,0)</f>
        <v>Q3</v>
      </c>
      <c r="E1322" s="17">
        <f>MONTH(SalesDataTable[[#This Row],[Order Date]])</f>
        <v>7</v>
      </c>
      <c r="F1322" s="15"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5">
      <c r="A1323" s="2">
        <v>4760</v>
      </c>
      <c r="B1323" s="3">
        <v>46213</v>
      </c>
      <c r="C1323" s="12">
        <f>YEAR(SalesDataTable[[#This Row],[Order Date]])</f>
        <v>2026</v>
      </c>
      <c r="D1323" s="15" t="str">
        <f>"Q" &amp; ROUNDUP(MONTH(SalesDataTable[[#This Row],[Order Date]])/3,0)</f>
        <v>Q3</v>
      </c>
      <c r="E1323" s="17">
        <f>MONTH(SalesDataTable[[#This Row],[Order Date]])</f>
        <v>7</v>
      </c>
      <c r="F1323" s="15"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5">
      <c r="A1324" s="2">
        <v>4768</v>
      </c>
      <c r="B1324" s="3">
        <v>46213</v>
      </c>
      <c r="C1324" s="12">
        <f>YEAR(SalesDataTable[[#This Row],[Order Date]])</f>
        <v>2026</v>
      </c>
      <c r="D1324" s="15" t="str">
        <f>"Q" &amp; ROUNDUP(MONTH(SalesDataTable[[#This Row],[Order Date]])/3,0)</f>
        <v>Q3</v>
      </c>
      <c r="E1324" s="17">
        <f>MONTH(SalesDataTable[[#This Row],[Order Date]])</f>
        <v>7</v>
      </c>
      <c r="F1324" s="15"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5">
      <c r="A1325" s="2">
        <v>5025</v>
      </c>
      <c r="B1325" s="3">
        <v>46213</v>
      </c>
      <c r="C1325" s="12">
        <f>YEAR(SalesDataTable[[#This Row],[Order Date]])</f>
        <v>2026</v>
      </c>
      <c r="D1325" s="15" t="str">
        <f>"Q" &amp; ROUNDUP(MONTH(SalesDataTable[[#This Row],[Order Date]])/3,0)</f>
        <v>Q3</v>
      </c>
      <c r="E1325" s="17">
        <f>MONTH(SalesDataTable[[#This Row],[Order Date]])</f>
        <v>7</v>
      </c>
      <c r="F1325" s="15"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5">
      <c r="A1326" s="2">
        <v>165</v>
      </c>
      <c r="B1326" s="3">
        <v>46214</v>
      </c>
      <c r="C1326" s="12">
        <f>YEAR(SalesDataTable[[#This Row],[Order Date]])</f>
        <v>2026</v>
      </c>
      <c r="D1326" s="15" t="str">
        <f>"Q" &amp; ROUNDUP(MONTH(SalesDataTable[[#This Row],[Order Date]])/3,0)</f>
        <v>Q3</v>
      </c>
      <c r="E1326" s="17">
        <f>MONTH(SalesDataTable[[#This Row],[Order Date]])</f>
        <v>7</v>
      </c>
      <c r="F1326" s="15"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5">
      <c r="A1327" s="2">
        <v>198</v>
      </c>
      <c r="B1327" s="3">
        <v>46214</v>
      </c>
      <c r="C1327" s="12">
        <f>YEAR(SalesDataTable[[#This Row],[Order Date]])</f>
        <v>2026</v>
      </c>
      <c r="D1327" s="15" t="str">
        <f>"Q" &amp; ROUNDUP(MONTH(SalesDataTable[[#This Row],[Order Date]])/3,0)</f>
        <v>Q3</v>
      </c>
      <c r="E1327" s="17">
        <f>MONTH(SalesDataTable[[#This Row],[Order Date]])</f>
        <v>7</v>
      </c>
      <c r="F1327" s="15"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5">
      <c r="A1328" s="2">
        <v>1480</v>
      </c>
      <c r="B1328" s="3">
        <v>46214</v>
      </c>
      <c r="C1328" s="12">
        <f>YEAR(SalesDataTable[[#This Row],[Order Date]])</f>
        <v>2026</v>
      </c>
      <c r="D1328" s="15" t="str">
        <f>"Q" &amp; ROUNDUP(MONTH(SalesDataTable[[#This Row],[Order Date]])/3,0)</f>
        <v>Q3</v>
      </c>
      <c r="E1328" s="17">
        <f>MONTH(SalesDataTable[[#This Row],[Order Date]])</f>
        <v>7</v>
      </c>
      <c r="F1328" s="15"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5">
      <c r="A1329" s="2">
        <v>1990</v>
      </c>
      <c r="B1329" s="3">
        <v>46214</v>
      </c>
      <c r="C1329" s="12">
        <f>YEAR(SalesDataTable[[#This Row],[Order Date]])</f>
        <v>2026</v>
      </c>
      <c r="D1329" s="15" t="str">
        <f>"Q" &amp; ROUNDUP(MONTH(SalesDataTable[[#This Row],[Order Date]])/3,0)</f>
        <v>Q3</v>
      </c>
      <c r="E1329" s="17">
        <f>MONTH(SalesDataTable[[#This Row],[Order Date]])</f>
        <v>7</v>
      </c>
      <c r="F1329" s="15"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5">
      <c r="A1330" s="2">
        <v>2298</v>
      </c>
      <c r="B1330" s="3">
        <v>46214</v>
      </c>
      <c r="C1330" s="12">
        <f>YEAR(SalesDataTable[[#This Row],[Order Date]])</f>
        <v>2026</v>
      </c>
      <c r="D1330" s="15" t="str">
        <f>"Q" &amp; ROUNDUP(MONTH(SalesDataTable[[#This Row],[Order Date]])/3,0)</f>
        <v>Q3</v>
      </c>
      <c r="E1330" s="17">
        <f>MONTH(SalesDataTable[[#This Row],[Order Date]])</f>
        <v>7</v>
      </c>
      <c r="F1330" s="15"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5">
      <c r="A1331" s="2">
        <v>2886</v>
      </c>
      <c r="B1331" s="3">
        <v>46214</v>
      </c>
      <c r="C1331" s="12">
        <f>YEAR(SalesDataTable[[#This Row],[Order Date]])</f>
        <v>2026</v>
      </c>
      <c r="D1331" s="15" t="str">
        <f>"Q" &amp; ROUNDUP(MONTH(SalesDataTable[[#This Row],[Order Date]])/3,0)</f>
        <v>Q3</v>
      </c>
      <c r="E1331" s="17">
        <f>MONTH(SalesDataTable[[#This Row],[Order Date]])</f>
        <v>7</v>
      </c>
      <c r="F1331" s="15"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5">
      <c r="A1332" s="2">
        <v>2893</v>
      </c>
      <c r="B1332" s="3">
        <v>46214</v>
      </c>
      <c r="C1332" s="12">
        <f>YEAR(SalesDataTable[[#This Row],[Order Date]])</f>
        <v>2026</v>
      </c>
      <c r="D1332" s="15" t="str">
        <f>"Q" &amp; ROUNDUP(MONTH(SalesDataTable[[#This Row],[Order Date]])/3,0)</f>
        <v>Q3</v>
      </c>
      <c r="E1332" s="17">
        <f>MONTH(SalesDataTable[[#This Row],[Order Date]])</f>
        <v>7</v>
      </c>
      <c r="F1332" s="15"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5">
      <c r="A1333" s="2">
        <v>2939</v>
      </c>
      <c r="B1333" s="3">
        <v>46214</v>
      </c>
      <c r="C1333" s="12">
        <f>YEAR(SalesDataTable[[#This Row],[Order Date]])</f>
        <v>2026</v>
      </c>
      <c r="D1333" s="15" t="str">
        <f>"Q" &amp; ROUNDUP(MONTH(SalesDataTable[[#This Row],[Order Date]])/3,0)</f>
        <v>Q3</v>
      </c>
      <c r="E1333" s="17">
        <f>MONTH(SalesDataTable[[#This Row],[Order Date]])</f>
        <v>7</v>
      </c>
      <c r="F1333" s="15"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5">
      <c r="A1334" s="2">
        <v>3249</v>
      </c>
      <c r="B1334" s="3">
        <v>46214</v>
      </c>
      <c r="C1334" s="12">
        <f>YEAR(SalesDataTable[[#This Row],[Order Date]])</f>
        <v>2026</v>
      </c>
      <c r="D1334" s="15" t="str">
        <f>"Q" &amp; ROUNDUP(MONTH(SalesDataTable[[#This Row],[Order Date]])/3,0)</f>
        <v>Q3</v>
      </c>
      <c r="E1334" s="17">
        <f>MONTH(SalesDataTable[[#This Row],[Order Date]])</f>
        <v>7</v>
      </c>
      <c r="F1334" s="15"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5">
      <c r="A1335" s="2">
        <v>3832</v>
      </c>
      <c r="B1335" s="3">
        <v>46214</v>
      </c>
      <c r="C1335" s="12">
        <f>YEAR(SalesDataTable[[#This Row],[Order Date]])</f>
        <v>2026</v>
      </c>
      <c r="D1335" s="15" t="str">
        <f>"Q" &amp; ROUNDUP(MONTH(SalesDataTable[[#This Row],[Order Date]])/3,0)</f>
        <v>Q3</v>
      </c>
      <c r="E1335" s="17">
        <f>MONTH(SalesDataTable[[#This Row],[Order Date]])</f>
        <v>7</v>
      </c>
      <c r="F1335" s="15"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5">
      <c r="A1336" s="2">
        <v>3868</v>
      </c>
      <c r="B1336" s="3">
        <v>46214</v>
      </c>
      <c r="C1336" s="12">
        <f>YEAR(SalesDataTable[[#This Row],[Order Date]])</f>
        <v>2026</v>
      </c>
      <c r="D1336" s="15" t="str">
        <f>"Q" &amp; ROUNDUP(MONTH(SalesDataTable[[#This Row],[Order Date]])/3,0)</f>
        <v>Q3</v>
      </c>
      <c r="E1336" s="17">
        <f>MONTH(SalesDataTable[[#This Row],[Order Date]])</f>
        <v>7</v>
      </c>
      <c r="F1336" s="15"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5">
      <c r="A1337" s="2">
        <v>4365</v>
      </c>
      <c r="B1337" s="3">
        <v>46214</v>
      </c>
      <c r="C1337" s="12">
        <f>YEAR(SalesDataTable[[#This Row],[Order Date]])</f>
        <v>2026</v>
      </c>
      <c r="D1337" s="15" t="str">
        <f>"Q" &amp; ROUNDUP(MONTH(SalesDataTable[[#This Row],[Order Date]])/3,0)</f>
        <v>Q3</v>
      </c>
      <c r="E1337" s="17">
        <f>MONTH(SalesDataTable[[#This Row],[Order Date]])</f>
        <v>7</v>
      </c>
      <c r="F1337" s="15"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5">
      <c r="A1338" s="2">
        <v>314</v>
      </c>
      <c r="B1338" s="3">
        <v>46215</v>
      </c>
      <c r="C1338" s="12">
        <f>YEAR(SalesDataTable[[#This Row],[Order Date]])</f>
        <v>2026</v>
      </c>
      <c r="D1338" s="15" t="str">
        <f>"Q" &amp; ROUNDUP(MONTH(SalesDataTable[[#This Row],[Order Date]])/3,0)</f>
        <v>Q3</v>
      </c>
      <c r="E1338" s="17">
        <f>MONTH(SalesDataTable[[#This Row],[Order Date]])</f>
        <v>7</v>
      </c>
      <c r="F1338" s="15"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5">
      <c r="A1339" s="2">
        <v>552</v>
      </c>
      <c r="B1339" s="3">
        <v>46215</v>
      </c>
      <c r="C1339" s="12">
        <f>YEAR(SalesDataTable[[#This Row],[Order Date]])</f>
        <v>2026</v>
      </c>
      <c r="D1339" s="15" t="str">
        <f>"Q" &amp; ROUNDUP(MONTH(SalesDataTable[[#This Row],[Order Date]])/3,0)</f>
        <v>Q3</v>
      </c>
      <c r="E1339" s="17">
        <f>MONTH(SalesDataTable[[#This Row],[Order Date]])</f>
        <v>7</v>
      </c>
      <c r="F1339" s="15"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5">
      <c r="A1340" s="2">
        <v>1317</v>
      </c>
      <c r="B1340" s="3">
        <v>46215</v>
      </c>
      <c r="C1340" s="12">
        <f>YEAR(SalesDataTable[[#This Row],[Order Date]])</f>
        <v>2026</v>
      </c>
      <c r="D1340" s="15" t="str">
        <f>"Q" &amp; ROUNDUP(MONTH(SalesDataTable[[#This Row],[Order Date]])/3,0)</f>
        <v>Q3</v>
      </c>
      <c r="E1340" s="17">
        <f>MONTH(SalesDataTable[[#This Row],[Order Date]])</f>
        <v>7</v>
      </c>
      <c r="F1340" s="15"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5">
      <c r="A1341" s="2">
        <v>1515</v>
      </c>
      <c r="B1341" s="3">
        <v>46215</v>
      </c>
      <c r="C1341" s="12">
        <f>YEAR(SalesDataTable[[#This Row],[Order Date]])</f>
        <v>2026</v>
      </c>
      <c r="D1341" s="15" t="str">
        <f>"Q" &amp; ROUNDUP(MONTH(SalesDataTable[[#This Row],[Order Date]])/3,0)</f>
        <v>Q3</v>
      </c>
      <c r="E1341" s="17">
        <f>MONTH(SalesDataTable[[#This Row],[Order Date]])</f>
        <v>7</v>
      </c>
      <c r="F1341" s="15"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5">
      <c r="A1342" s="2">
        <v>1674</v>
      </c>
      <c r="B1342" s="3">
        <v>46215</v>
      </c>
      <c r="C1342" s="12">
        <f>YEAR(SalesDataTable[[#This Row],[Order Date]])</f>
        <v>2026</v>
      </c>
      <c r="D1342" s="15" t="str">
        <f>"Q" &amp; ROUNDUP(MONTH(SalesDataTable[[#This Row],[Order Date]])/3,0)</f>
        <v>Q3</v>
      </c>
      <c r="E1342" s="17">
        <f>MONTH(SalesDataTable[[#This Row],[Order Date]])</f>
        <v>7</v>
      </c>
      <c r="F1342" s="15"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5">
      <c r="A1343" s="2">
        <v>2407</v>
      </c>
      <c r="B1343" s="3">
        <v>46215</v>
      </c>
      <c r="C1343" s="12">
        <f>YEAR(SalesDataTable[[#This Row],[Order Date]])</f>
        <v>2026</v>
      </c>
      <c r="D1343" s="15" t="str">
        <f>"Q" &amp; ROUNDUP(MONTH(SalesDataTable[[#This Row],[Order Date]])/3,0)</f>
        <v>Q3</v>
      </c>
      <c r="E1343" s="17">
        <f>MONTH(SalesDataTable[[#This Row],[Order Date]])</f>
        <v>7</v>
      </c>
      <c r="F1343" s="15"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5">
      <c r="A1344" s="2">
        <v>2817</v>
      </c>
      <c r="B1344" s="3">
        <v>46215</v>
      </c>
      <c r="C1344" s="12">
        <f>YEAR(SalesDataTable[[#This Row],[Order Date]])</f>
        <v>2026</v>
      </c>
      <c r="D1344" s="15" t="str">
        <f>"Q" &amp; ROUNDUP(MONTH(SalesDataTable[[#This Row],[Order Date]])/3,0)</f>
        <v>Q3</v>
      </c>
      <c r="E1344" s="17">
        <f>MONTH(SalesDataTable[[#This Row],[Order Date]])</f>
        <v>7</v>
      </c>
      <c r="F1344" s="15"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5">
      <c r="A1345" s="2">
        <v>3059</v>
      </c>
      <c r="B1345" s="3">
        <v>46215</v>
      </c>
      <c r="C1345" s="12">
        <f>YEAR(SalesDataTable[[#This Row],[Order Date]])</f>
        <v>2026</v>
      </c>
      <c r="D1345" s="15" t="str">
        <f>"Q" &amp; ROUNDUP(MONTH(SalesDataTable[[#This Row],[Order Date]])/3,0)</f>
        <v>Q3</v>
      </c>
      <c r="E1345" s="17">
        <f>MONTH(SalesDataTable[[#This Row],[Order Date]])</f>
        <v>7</v>
      </c>
      <c r="F1345" s="15"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5">
      <c r="A1346" s="2">
        <v>3210</v>
      </c>
      <c r="B1346" s="3">
        <v>46215</v>
      </c>
      <c r="C1346" s="12">
        <f>YEAR(SalesDataTable[[#This Row],[Order Date]])</f>
        <v>2026</v>
      </c>
      <c r="D1346" s="15" t="str">
        <f>"Q" &amp; ROUNDUP(MONTH(SalesDataTable[[#This Row],[Order Date]])/3,0)</f>
        <v>Q3</v>
      </c>
      <c r="E1346" s="17">
        <f>MONTH(SalesDataTable[[#This Row],[Order Date]])</f>
        <v>7</v>
      </c>
      <c r="F1346" s="15"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5">
      <c r="A1347" s="2">
        <v>3670</v>
      </c>
      <c r="B1347" s="3">
        <v>46215</v>
      </c>
      <c r="C1347" s="12">
        <f>YEAR(SalesDataTable[[#This Row],[Order Date]])</f>
        <v>2026</v>
      </c>
      <c r="D1347" s="15" t="str">
        <f>"Q" &amp; ROUNDUP(MONTH(SalesDataTable[[#This Row],[Order Date]])/3,0)</f>
        <v>Q3</v>
      </c>
      <c r="E1347" s="17">
        <f>MONTH(SalesDataTable[[#This Row],[Order Date]])</f>
        <v>7</v>
      </c>
      <c r="F1347" s="15"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5">
      <c r="A1348" s="2">
        <v>4017</v>
      </c>
      <c r="B1348" s="3">
        <v>46215</v>
      </c>
      <c r="C1348" s="12">
        <f>YEAR(SalesDataTable[[#This Row],[Order Date]])</f>
        <v>2026</v>
      </c>
      <c r="D1348" s="15" t="str">
        <f>"Q" &amp; ROUNDUP(MONTH(SalesDataTable[[#This Row],[Order Date]])/3,0)</f>
        <v>Q3</v>
      </c>
      <c r="E1348" s="17">
        <f>MONTH(SalesDataTable[[#This Row],[Order Date]])</f>
        <v>7</v>
      </c>
      <c r="F1348" s="15"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5">
      <c r="A1349" s="2">
        <v>5012</v>
      </c>
      <c r="B1349" s="3">
        <v>46215</v>
      </c>
      <c r="C1349" s="12">
        <f>YEAR(SalesDataTable[[#This Row],[Order Date]])</f>
        <v>2026</v>
      </c>
      <c r="D1349" s="15" t="str">
        <f>"Q" &amp; ROUNDUP(MONTH(SalesDataTable[[#This Row],[Order Date]])/3,0)</f>
        <v>Q3</v>
      </c>
      <c r="E1349" s="17">
        <f>MONTH(SalesDataTable[[#This Row],[Order Date]])</f>
        <v>7</v>
      </c>
      <c r="F1349" s="15"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5">
      <c r="A1350" s="2">
        <v>884</v>
      </c>
      <c r="B1350" s="3">
        <v>46216</v>
      </c>
      <c r="C1350" s="12">
        <f>YEAR(SalesDataTable[[#This Row],[Order Date]])</f>
        <v>2026</v>
      </c>
      <c r="D1350" s="15" t="str">
        <f>"Q" &amp; ROUNDUP(MONTH(SalesDataTable[[#This Row],[Order Date]])/3,0)</f>
        <v>Q3</v>
      </c>
      <c r="E1350" s="17">
        <f>MONTH(SalesDataTable[[#This Row],[Order Date]])</f>
        <v>7</v>
      </c>
      <c r="F1350" s="15"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5">
      <c r="A1351" s="2">
        <v>1025</v>
      </c>
      <c r="B1351" s="3">
        <v>46216</v>
      </c>
      <c r="C1351" s="12">
        <f>YEAR(SalesDataTable[[#This Row],[Order Date]])</f>
        <v>2026</v>
      </c>
      <c r="D1351" s="15" t="str">
        <f>"Q" &amp; ROUNDUP(MONTH(SalesDataTable[[#This Row],[Order Date]])/3,0)</f>
        <v>Q3</v>
      </c>
      <c r="E1351" s="17">
        <f>MONTH(SalesDataTable[[#This Row],[Order Date]])</f>
        <v>7</v>
      </c>
      <c r="F1351" s="15"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5">
      <c r="A1352" s="2">
        <v>1279</v>
      </c>
      <c r="B1352" s="3">
        <v>46216</v>
      </c>
      <c r="C1352" s="12">
        <f>YEAR(SalesDataTable[[#This Row],[Order Date]])</f>
        <v>2026</v>
      </c>
      <c r="D1352" s="15" t="str">
        <f>"Q" &amp; ROUNDUP(MONTH(SalesDataTable[[#This Row],[Order Date]])/3,0)</f>
        <v>Q3</v>
      </c>
      <c r="E1352" s="17">
        <f>MONTH(SalesDataTable[[#This Row],[Order Date]])</f>
        <v>7</v>
      </c>
      <c r="F1352" s="15"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5">
      <c r="A1353" s="2">
        <v>1534</v>
      </c>
      <c r="B1353" s="3">
        <v>46216</v>
      </c>
      <c r="C1353" s="12">
        <f>YEAR(SalesDataTable[[#This Row],[Order Date]])</f>
        <v>2026</v>
      </c>
      <c r="D1353" s="15" t="str">
        <f>"Q" &amp; ROUNDUP(MONTH(SalesDataTable[[#This Row],[Order Date]])/3,0)</f>
        <v>Q3</v>
      </c>
      <c r="E1353" s="17">
        <f>MONTH(SalesDataTable[[#This Row],[Order Date]])</f>
        <v>7</v>
      </c>
      <c r="F1353" s="15"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5">
      <c r="A1354" s="2">
        <v>2147</v>
      </c>
      <c r="B1354" s="3">
        <v>46216</v>
      </c>
      <c r="C1354" s="12">
        <f>YEAR(SalesDataTable[[#This Row],[Order Date]])</f>
        <v>2026</v>
      </c>
      <c r="D1354" s="15" t="str">
        <f>"Q" &amp; ROUNDUP(MONTH(SalesDataTable[[#This Row],[Order Date]])/3,0)</f>
        <v>Q3</v>
      </c>
      <c r="E1354" s="17">
        <f>MONTH(SalesDataTable[[#This Row],[Order Date]])</f>
        <v>7</v>
      </c>
      <c r="F1354" s="15"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5">
      <c r="A1355" s="2">
        <v>2385</v>
      </c>
      <c r="B1355" s="3">
        <v>46216</v>
      </c>
      <c r="C1355" s="12">
        <f>YEAR(SalesDataTable[[#This Row],[Order Date]])</f>
        <v>2026</v>
      </c>
      <c r="D1355" s="15" t="str">
        <f>"Q" &amp; ROUNDUP(MONTH(SalesDataTable[[#This Row],[Order Date]])/3,0)</f>
        <v>Q3</v>
      </c>
      <c r="E1355" s="17">
        <f>MONTH(SalesDataTable[[#This Row],[Order Date]])</f>
        <v>7</v>
      </c>
      <c r="F1355" s="15"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5">
      <c r="A1356" s="2">
        <v>2517</v>
      </c>
      <c r="B1356" s="3">
        <v>46216</v>
      </c>
      <c r="C1356" s="12">
        <f>YEAR(SalesDataTable[[#This Row],[Order Date]])</f>
        <v>2026</v>
      </c>
      <c r="D1356" s="15" t="str">
        <f>"Q" &amp; ROUNDUP(MONTH(SalesDataTable[[#This Row],[Order Date]])/3,0)</f>
        <v>Q3</v>
      </c>
      <c r="E1356" s="17">
        <f>MONTH(SalesDataTable[[#This Row],[Order Date]])</f>
        <v>7</v>
      </c>
      <c r="F1356" s="15"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5">
      <c r="A1357" s="2">
        <v>2746</v>
      </c>
      <c r="B1357" s="3">
        <v>46216</v>
      </c>
      <c r="C1357" s="12">
        <f>YEAR(SalesDataTable[[#This Row],[Order Date]])</f>
        <v>2026</v>
      </c>
      <c r="D1357" s="15" t="str">
        <f>"Q" &amp; ROUNDUP(MONTH(SalesDataTable[[#This Row],[Order Date]])/3,0)</f>
        <v>Q3</v>
      </c>
      <c r="E1357" s="17">
        <f>MONTH(SalesDataTable[[#This Row],[Order Date]])</f>
        <v>7</v>
      </c>
      <c r="F1357" s="15"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5">
      <c r="A1358" s="2">
        <v>3297</v>
      </c>
      <c r="B1358" s="3">
        <v>46216</v>
      </c>
      <c r="C1358" s="12">
        <f>YEAR(SalesDataTable[[#This Row],[Order Date]])</f>
        <v>2026</v>
      </c>
      <c r="D1358" s="15" t="str">
        <f>"Q" &amp; ROUNDUP(MONTH(SalesDataTable[[#This Row],[Order Date]])/3,0)</f>
        <v>Q3</v>
      </c>
      <c r="E1358" s="17">
        <f>MONTH(SalesDataTable[[#This Row],[Order Date]])</f>
        <v>7</v>
      </c>
      <c r="F1358" s="15"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5">
      <c r="A1359" s="2">
        <v>772</v>
      </c>
      <c r="B1359" s="3">
        <v>46217</v>
      </c>
      <c r="C1359" s="12">
        <f>YEAR(SalesDataTable[[#This Row],[Order Date]])</f>
        <v>2026</v>
      </c>
      <c r="D1359" s="15" t="str">
        <f>"Q" &amp; ROUNDUP(MONTH(SalesDataTable[[#This Row],[Order Date]])/3,0)</f>
        <v>Q3</v>
      </c>
      <c r="E1359" s="17">
        <f>MONTH(SalesDataTable[[#This Row],[Order Date]])</f>
        <v>7</v>
      </c>
      <c r="F1359" s="15"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5">
      <c r="A1360" s="2">
        <v>838</v>
      </c>
      <c r="B1360" s="3">
        <v>46217</v>
      </c>
      <c r="C1360" s="12">
        <f>YEAR(SalesDataTable[[#This Row],[Order Date]])</f>
        <v>2026</v>
      </c>
      <c r="D1360" s="15" t="str">
        <f>"Q" &amp; ROUNDUP(MONTH(SalesDataTable[[#This Row],[Order Date]])/3,0)</f>
        <v>Q3</v>
      </c>
      <c r="E1360" s="17">
        <f>MONTH(SalesDataTable[[#This Row],[Order Date]])</f>
        <v>7</v>
      </c>
      <c r="F1360" s="15"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5">
      <c r="A1361" s="2">
        <v>1144</v>
      </c>
      <c r="B1361" s="3">
        <v>46217</v>
      </c>
      <c r="C1361" s="12">
        <f>YEAR(SalesDataTable[[#This Row],[Order Date]])</f>
        <v>2026</v>
      </c>
      <c r="D1361" s="15" t="str">
        <f>"Q" &amp; ROUNDUP(MONTH(SalesDataTable[[#This Row],[Order Date]])/3,0)</f>
        <v>Q3</v>
      </c>
      <c r="E1361" s="17">
        <f>MONTH(SalesDataTable[[#This Row],[Order Date]])</f>
        <v>7</v>
      </c>
      <c r="F1361" s="15"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5">
      <c r="A1362" s="2">
        <v>1686</v>
      </c>
      <c r="B1362" s="3">
        <v>46217</v>
      </c>
      <c r="C1362" s="12">
        <f>YEAR(SalesDataTable[[#This Row],[Order Date]])</f>
        <v>2026</v>
      </c>
      <c r="D1362" s="15" t="str">
        <f>"Q" &amp; ROUNDUP(MONTH(SalesDataTable[[#This Row],[Order Date]])/3,0)</f>
        <v>Q3</v>
      </c>
      <c r="E1362" s="17">
        <f>MONTH(SalesDataTable[[#This Row],[Order Date]])</f>
        <v>7</v>
      </c>
      <c r="F1362" s="15"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5">
      <c r="A1363" s="2">
        <v>2823</v>
      </c>
      <c r="B1363" s="3">
        <v>46217</v>
      </c>
      <c r="C1363" s="12">
        <f>YEAR(SalesDataTable[[#This Row],[Order Date]])</f>
        <v>2026</v>
      </c>
      <c r="D1363" s="15" t="str">
        <f>"Q" &amp; ROUNDUP(MONTH(SalesDataTable[[#This Row],[Order Date]])/3,0)</f>
        <v>Q3</v>
      </c>
      <c r="E1363" s="17">
        <f>MONTH(SalesDataTable[[#This Row],[Order Date]])</f>
        <v>7</v>
      </c>
      <c r="F1363" s="15"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5">
      <c r="A1364" s="2">
        <v>2883</v>
      </c>
      <c r="B1364" s="3">
        <v>46217</v>
      </c>
      <c r="C1364" s="12">
        <f>YEAR(SalesDataTable[[#This Row],[Order Date]])</f>
        <v>2026</v>
      </c>
      <c r="D1364" s="15" t="str">
        <f>"Q" &amp; ROUNDUP(MONTH(SalesDataTable[[#This Row],[Order Date]])/3,0)</f>
        <v>Q3</v>
      </c>
      <c r="E1364" s="17">
        <f>MONTH(SalesDataTable[[#This Row],[Order Date]])</f>
        <v>7</v>
      </c>
      <c r="F1364" s="15"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5">
      <c r="A1365" s="2">
        <v>3259</v>
      </c>
      <c r="B1365" s="3">
        <v>46217</v>
      </c>
      <c r="C1365" s="12">
        <f>YEAR(SalesDataTable[[#This Row],[Order Date]])</f>
        <v>2026</v>
      </c>
      <c r="D1365" s="15" t="str">
        <f>"Q" &amp; ROUNDUP(MONTH(SalesDataTable[[#This Row],[Order Date]])/3,0)</f>
        <v>Q3</v>
      </c>
      <c r="E1365" s="17">
        <f>MONTH(SalesDataTable[[#This Row],[Order Date]])</f>
        <v>7</v>
      </c>
      <c r="F1365" s="15"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5">
      <c r="A1366" s="2">
        <v>3709</v>
      </c>
      <c r="B1366" s="3">
        <v>46217</v>
      </c>
      <c r="C1366" s="12">
        <f>YEAR(SalesDataTable[[#This Row],[Order Date]])</f>
        <v>2026</v>
      </c>
      <c r="D1366" s="15" t="str">
        <f>"Q" &amp; ROUNDUP(MONTH(SalesDataTable[[#This Row],[Order Date]])/3,0)</f>
        <v>Q3</v>
      </c>
      <c r="E1366" s="17">
        <f>MONTH(SalesDataTable[[#This Row],[Order Date]])</f>
        <v>7</v>
      </c>
      <c r="F1366" s="15"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5">
      <c r="A1367" s="2">
        <v>61</v>
      </c>
      <c r="B1367" s="3">
        <v>46218</v>
      </c>
      <c r="C1367" s="12">
        <f>YEAR(SalesDataTable[[#This Row],[Order Date]])</f>
        <v>2026</v>
      </c>
      <c r="D1367" s="15" t="str">
        <f>"Q" &amp; ROUNDUP(MONTH(SalesDataTable[[#This Row],[Order Date]])/3,0)</f>
        <v>Q3</v>
      </c>
      <c r="E1367" s="17">
        <f>MONTH(SalesDataTable[[#This Row],[Order Date]])</f>
        <v>7</v>
      </c>
      <c r="F1367" s="15"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5">
      <c r="A1368" s="2">
        <v>357</v>
      </c>
      <c r="B1368" s="3">
        <v>46218</v>
      </c>
      <c r="C1368" s="12">
        <f>YEAR(SalesDataTable[[#This Row],[Order Date]])</f>
        <v>2026</v>
      </c>
      <c r="D1368" s="15" t="str">
        <f>"Q" &amp; ROUNDUP(MONTH(SalesDataTable[[#This Row],[Order Date]])/3,0)</f>
        <v>Q3</v>
      </c>
      <c r="E1368" s="17">
        <f>MONTH(SalesDataTable[[#This Row],[Order Date]])</f>
        <v>7</v>
      </c>
      <c r="F1368" s="15"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5">
      <c r="A1369" s="2">
        <v>1607</v>
      </c>
      <c r="B1369" s="3">
        <v>46218</v>
      </c>
      <c r="C1369" s="12">
        <f>YEAR(SalesDataTable[[#This Row],[Order Date]])</f>
        <v>2026</v>
      </c>
      <c r="D1369" s="15" t="str">
        <f>"Q" &amp; ROUNDUP(MONTH(SalesDataTable[[#This Row],[Order Date]])/3,0)</f>
        <v>Q3</v>
      </c>
      <c r="E1369" s="17">
        <f>MONTH(SalesDataTable[[#This Row],[Order Date]])</f>
        <v>7</v>
      </c>
      <c r="F1369" s="15"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5">
      <c r="A1370" s="2">
        <v>3295</v>
      </c>
      <c r="B1370" s="3">
        <v>46218</v>
      </c>
      <c r="C1370" s="12">
        <f>YEAR(SalesDataTable[[#This Row],[Order Date]])</f>
        <v>2026</v>
      </c>
      <c r="D1370" s="15" t="str">
        <f>"Q" &amp; ROUNDUP(MONTH(SalesDataTable[[#This Row],[Order Date]])/3,0)</f>
        <v>Q3</v>
      </c>
      <c r="E1370" s="17">
        <f>MONTH(SalesDataTable[[#This Row],[Order Date]])</f>
        <v>7</v>
      </c>
      <c r="F1370" s="15"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5">
      <c r="A1371" s="2">
        <v>4048</v>
      </c>
      <c r="B1371" s="3">
        <v>46218</v>
      </c>
      <c r="C1371" s="12">
        <f>YEAR(SalesDataTable[[#This Row],[Order Date]])</f>
        <v>2026</v>
      </c>
      <c r="D1371" s="15" t="str">
        <f>"Q" &amp; ROUNDUP(MONTH(SalesDataTable[[#This Row],[Order Date]])/3,0)</f>
        <v>Q3</v>
      </c>
      <c r="E1371" s="17">
        <f>MONTH(SalesDataTable[[#This Row],[Order Date]])</f>
        <v>7</v>
      </c>
      <c r="F1371" s="15"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5">
      <c r="A1372" s="2">
        <v>4424</v>
      </c>
      <c r="B1372" s="3">
        <v>46218</v>
      </c>
      <c r="C1372" s="12">
        <f>YEAR(SalesDataTable[[#This Row],[Order Date]])</f>
        <v>2026</v>
      </c>
      <c r="D1372" s="15" t="str">
        <f>"Q" &amp; ROUNDUP(MONTH(SalesDataTable[[#This Row],[Order Date]])/3,0)</f>
        <v>Q3</v>
      </c>
      <c r="E1372" s="17">
        <f>MONTH(SalesDataTable[[#This Row],[Order Date]])</f>
        <v>7</v>
      </c>
      <c r="F1372" s="15"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5">
      <c r="A1373" s="2">
        <v>4732</v>
      </c>
      <c r="B1373" s="3">
        <v>46218</v>
      </c>
      <c r="C1373" s="12">
        <f>YEAR(SalesDataTable[[#This Row],[Order Date]])</f>
        <v>2026</v>
      </c>
      <c r="D1373" s="15" t="str">
        <f>"Q" &amp; ROUNDUP(MONTH(SalesDataTable[[#This Row],[Order Date]])/3,0)</f>
        <v>Q3</v>
      </c>
      <c r="E1373" s="17">
        <f>MONTH(SalesDataTable[[#This Row],[Order Date]])</f>
        <v>7</v>
      </c>
      <c r="F1373" s="15"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5">
      <c r="A1374" s="2">
        <v>194</v>
      </c>
      <c r="B1374" s="3">
        <v>46219</v>
      </c>
      <c r="C1374" s="12">
        <f>YEAR(SalesDataTable[[#This Row],[Order Date]])</f>
        <v>2026</v>
      </c>
      <c r="D1374" s="15" t="str">
        <f>"Q" &amp; ROUNDUP(MONTH(SalesDataTable[[#This Row],[Order Date]])/3,0)</f>
        <v>Q3</v>
      </c>
      <c r="E1374" s="17">
        <f>MONTH(SalesDataTable[[#This Row],[Order Date]])</f>
        <v>7</v>
      </c>
      <c r="F1374" s="15"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5">
      <c r="A1375" s="2">
        <v>258</v>
      </c>
      <c r="B1375" s="3">
        <v>46219</v>
      </c>
      <c r="C1375" s="12">
        <f>YEAR(SalesDataTable[[#This Row],[Order Date]])</f>
        <v>2026</v>
      </c>
      <c r="D1375" s="15" t="str">
        <f>"Q" &amp; ROUNDUP(MONTH(SalesDataTable[[#This Row],[Order Date]])/3,0)</f>
        <v>Q3</v>
      </c>
      <c r="E1375" s="17">
        <f>MONTH(SalesDataTable[[#This Row],[Order Date]])</f>
        <v>7</v>
      </c>
      <c r="F1375" s="15"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5">
      <c r="A1376" s="2">
        <v>543</v>
      </c>
      <c r="B1376" s="3">
        <v>46219</v>
      </c>
      <c r="C1376" s="12">
        <f>YEAR(SalesDataTable[[#This Row],[Order Date]])</f>
        <v>2026</v>
      </c>
      <c r="D1376" s="15" t="str">
        <f>"Q" &amp; ROUNDUP(MONTH(SalesDataTable[[#This Row],[Order Date]])/3,0)</f>
        <v>Q3</v>
      </c>
      <c r="E1376" s="17">
        <f>MONTH(SalesDataTable[[#This Row],[Order Date]])</f>
        <v>7</v>
      </c>
      <c r="F1376" s="15"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5">
      <c r="A1377" s="2">
        <v>972</v>
      </c>
      <c r="B1377" s="3">
        <v>46219</v>
      </c>
      <c r="C1377" s="12">
        <f>YEAR(SalesDataTable[[#This Row],[Order Date]])</f>
        <v>2026</v>
      </c>
      <c r="D1377" s="15" t="str">
        <f>"Q" &amp; ROUNDUP(MONTH(SalesDataTable[[#This Row],[Order Date]])/3,0)</f>
        <v>Q3</v>
      </c>
      <c r="E1377" s="17">
        <f>MONTH(SalesDataTable[[#This Row],[Order Date]])</f>
        <v>7</v>
      </c>
      <c r="F1377" s="15"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5">
      <c r="A1378" s="2">
        <v>1146</v>
      </c>
      <c r="B1378" s="3">
        <v>46219</v>
      </c>
      <c r="C1378" s="12">
        <f>YEAR(SalesDataTable[[#This Row],[Order Date]])</f>
        <v>2026</v>
      </c>
      <c r="D1378" s="15" t="str">
        <f>"Q" &amp; ROUNDUP(MONTH(SalesDataTable[[#This Row],[Order Date]])/3,0)</f>
        <v>Q3</v>
      </c>
      <c r="E1378" s="17">
        <f>MONTH(SalesDataTable[[#This Row],[Order Date]])</f>
        <v>7</v>
      </c>
      <c r="F1378" s="15"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5">
      <c r="A1379" s="2">
        <v>1464</v>
      </c>
      <c r="B1379" s="3">
        <v>46219</v>
      </c>
      <c r="C1379" s="12">
        <f>YEAR(SalesDataTable[[#This Row],[Order Date]])</f>
        <v>2026</v>
      </c>
      <c r="D1379" s="15" t="str">
        <f>"Q" &amp; ROUNDUP(MONTH(SalesDataTable[[#This Row],[Order Date]])/3,0)</f>
        <v>Q3</v>
      </c>
      <c r="E1379" s="17">
        <f>MONTH(SalesDataTable[[#This Row],[Order Date]])</f>
        <v>7</v>
      </c>
      <c r="F1379" s="15"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5">
      <c r="A1380" s="2">
        <v>1581</v>
      </c>
      <c r="B1380" s="3">
        <v>46219</v>
      </c>
      <c r="C1380" s="12">
        <f>YEAR(SalesDataTable[[#This Row],[Order Date]])</f>
        <v>2026</v>
      </c>
      <c r="D1380" s="15" t="str">
        <f>"Q" &amp; ROUNDUP(MONTH(SalesDataTable[[#This Row],[Order Date]])/3,0)</f>
        <v>Q3</v>
      </c>
      <c r="E1380" s="17">
        <f>MONTH(SalesDataTable[[#This Row],[Order Date]])</f>
        <v>7</v>
      </c>
      <c r="F1380" s="15"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5">
      <c r="A1381" s="2">
        <v>1894</v>
      </c>
      <c r="B1381" s="3">
        <v>46219</v>
      </c>
      <c r="C1381" s="12">
        <f>YEAR(SalesDataTable[[#This Row],[Order Date]])</f>
        <v>2026</v>
      </c>
      <c r="D1381" s="15" t="str">
        <f>"Q" &amp; ROUNDUP(MONTH(SalesDataTable[[#This Row],[Order Date]])/3,0)</f>
        <v>Q3</v>
      </c>
      <c r="E1381" s="17">
        <f>MONTH(SalesDataTable[[#This Row],[Order Date]])</f>
        <v>7</v>
      </c>
      <c r="F1381" s="15"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5">
      <c r="A1382" s="2">
        <v>2100</v>
      </c>
      <c r="B1382" s="3">
        <v>46219</v>
      </c>
      <c r="C1382" s="12">
        <f>YEAR(SalesDataTable[[#This Row],[Order Date]])</f>
        <v>2026</v>
      </c>
      <c r="D1382" s="15" t="str">
        <f>"Q" &amp; ROUNDUP(MONTH(SalesDataTable[[#This Row],[Order Date]])/3,0)</f>
        <v>Q3</v>
      </c>
      <c r="E1382" s="17">
        <f>MONTH(SalesDataTable[[#This Row],[Order Date]])</f>
        <v>7</v>
      </c>
      <c r="F1382" s="15"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5">
      <c r="A1383" s="2">
        <v>2902</v>
      </c>
      <c r="B1383" s="3">
        <v>46219</v>
      </c>
      <c r="C1383" s="12">
        <f>YEAR(SalesDataTable[[#This Row],[Order Date]])</f>
        <v>2026</v>
      </c>
      <c r="D1383" s="15" t="str">
        <f>"Q" &amp; ROUNDUP(MONTH(SalesDataTable[[#This Row],[Order Date]])/3,0)</f>
        <v>Q3</v>
      </c>
      <c r="E1383" s="17">
        <f>MONTH(SalesDataTable[[#This Row],[Order Date]])</f>
        <v>7</v>
      </c>
      <c r="F1383" s="15"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5">
      <c r="A1384" s="2">
        <v>3115</v>
      </c>
      <c r="B1384" s="3">
        <v>46219</v>
      </c>
      <c r="C1384" s="12">
        <f>YEAR(SalesDataTable[[#This Row],[Order Date]])</f>
        <v>2026</v>
      </c>
      <c r="D1384" s="15" t="str">
        <f>"Q" &amp; ROUNDUP(MONTH(SalesDataTable[[#This Row],[Order Date]])/3,0)</f>
        <v>Q3</v>
      </c>
      <c r="E1384" s="17">
        <f>MONTH(SalesDataTable[[#This Row],[Order Date]])</f>
        <v>7</v>
      </c>
      <c r="F1384" s="15"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5">
      <c r="A1385" s="2">
        <v>3546</v>
      </c>
      <c r="B1385" s="3">
        <v>46219</v>
      </c>
      <c r="C1385" s="12">
        <f>YEAR(SalesDataTable[[#This Row],[Order Date]])</f>
        <v>2026</v>
      </c>
      <c r="D1385" s="15" t="str">
        <f>"Q" &amp; ROUNDUP(MONTH(SalesDataTable[[#This Row],[Order Date]])/3,0)</f>
        <v>Q3</v>
      </c>
      <c r="E1385" s="17">
        <f>MONTH(SalesDataTable[[#This Row],[Order Date]])</f>
        <v>7</v>
      </c>
      <c r="F1385" s="15"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5">
      <c r="A1386" s="2">
        <v>4224</v>
      </c>
      <c r="B1386" s="3">
        <v>46219</v>
      </c>
      <c r="C1386" s="12">
        <f>YEAR(SalesDataTable[[#This Row],[Order Date]])</f>
        <v>2026</v>
      </c>
      <c r="D1386" s="15" t="str">
        <f>"Q" &amp; ROUNDUP(MONTH(SalesDataTable[[#This Row],[Order Date]])/3,0)</f>
        <v>Q3</v>
      </c>
      <c r="E1386" s="17">
        <f>MONTH(SalesDataTable[[#This Row],[Order Date]])</f>
        <v>7</v>
      </c>
      <c r="F1386" s="15"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5">
      <c r="A1387" s="2">
        <v>4858</v>
      </c>
      <c r="B1387" s="3">
        <v>46219</v>
      </c>
      <c r="C1387" s="12">
        <f>YEAR(SalesDataTable[[#This Row],[Order Date]])</f>
        <v>2026</v>
      </c>
      <c r="D1387" s="15" t="str">
        <f>"Q" &amp; ROUNDUP(MONTH(SalesDataTable[[#This Row],[Order Date]])/3,0)</f>
        <v>Q3</v>
      </c>
      <c r="E1387" s="17">
        <f>MONTH(SalesDataTable[[#This Row],[Order Date]])</f>
        <v>7</v>
      </c>
      <c r="F1387" s="15"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5">
      <c r="A1388" s="2">
        <v>768</v>
      </c>
      <c r="B1388" s="3">
        <v>46220</v>
      </c>
      <c r="C1388" s="12">
        <f>YEAR(SalesDataTable[[#This Row],[Order Date]])</f>
        <v>2026</v>
      </c>
      <c r="D1388" s="15" t="str">
        <f>"Q" &amp; ROUNDUP(MONTH(SalesDataTable[[#This Row],[Order Date]])/3,0)</f>
        <v>Q3</v>
      </c>
      <c r="E1388" s="17">
        <f>MONTH(SalesDataTable[[#This Row],[Order Date]])</f>
        <v>7</v>
      </c>
      <c r="F1388" s="15"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5">
      <c r="A1389" s="2">
        <v>1901</v>
      </c>
      <c r="B1389" s="3">
        <v>46220</v>
      </c>
      <c r="C1389" s="12">
        <f>YEAR(SalesDataTable[[#This Row],[Order Date]])</f>
        <v>2026</v>
      </c>
      <c r="D1389" s="15" t="str">
        <f>"Q" &amp; ROUNDUP(MONTH(SalesDataTable[[#This Row],[Order Date]])/3,0)</f>
        <v>Q3</v>
      </c>
      <c r="E1389" s="17">
        <f>MONTH(SalesDataTable[[#This Row],[Order Date]])</f>
        <v>7</v>
      </c>
      <c r="F1389" s="15"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5">
      <c r="A1390" s="2">
        <v>2226</v>
      </c>
      <c r="B1390" s="3">
        <v>46220</v>
      </c>
      <c r="C1390" s="12">
        <f>YEAR(SalesDataTable[[#This Row],[Order Date]])</f>
        <v>2026</v>
      </c>
      <c r="D1390" s="15" t="str">
        <f>"Q" &amp; ROUNDUP(MONTH(SalesDataTable[[#This Row],[Order Date]])/3,0)</f>
        <v>Q3</v>
      </c>
      <c r="E1390" s="17">
        <f>MONTH(SalesDataTable[[#This Row],[Order Date]])</f>
        <v>7</v>
      </c>
      <c r="F1390" s="15"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5">
      <c r="A1391" s="2">
        <v>2660</v>
      </c>
      <c r="B1391" s="3">
        <v>46220</v>
      </c>
      <c r="C1391" s="12">
        <f>YEAR(SalesDataTable[[#This Row],[Order Date]])</f>
        <v>2026</v>
      </c>
      <c r="D1391" s="15" t="str">
        <f>"Q" &amp; ROUNDUP(MONTH(SalesDataTable[[#This Row],[Order Date]])/3,0)</f>
        <v>Q3</v>
      </c>
      <c r="E1391" s="17">
        <f>MONTH(SalesDataTable[[#This Row],[Order Date]])</f>
        <v>7</v>
      </c>
      <c r="F1391" s="15"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5">
      <c r="A1392" s="2">
        <v>3004</v>
      </c>
      <c r="B1392" s="3">
        <v>46220</v>
      </c>
      <c r="C1392" s="12">
        <f>YEAR(SalesDataTable[[#This Row],[Order Date]])</f>
        <v>2026</v>
      </c>
      <c r="D1392" s="15" t="str">
        <f>"Q" &amp; ROUNDUP(MONTH(SalesDataTable[[#This Row],[Order Date]])/3,0)</f>
        <v>Q3</v>
      </c>
      <c r="E1392" s="17">
        <f>MONTH(SalesDataTable[[#This Row],[Order Date]])</f>
        <v>7</v>
      </c>
      <c r="F1392" s="15"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5">
      <c r="A1393" s="2">
        <v>4020</v>
      </c>
      <c r="B1393" s="3">
        <v>46220</v>
      </c>
      <c r="C1393" s="12">
        <f>YEAR(SalesDataTable[[#This Row],[Order Date]])</f>
        <v>2026</v>
      </c>
      <c r="D1393" s="15" t="str">
        <f>"Q" &amp; ROUNDUP(MONTH(SalesDataTable[[#This Row],[Order Date]])/3,0)</f>
        <v>Q3</v>
      </c>
      <c r="E1393" s="17">
        <f>MONTH(SalesDataTable[[#This Row],[Order Date]])</f>
        <v>7</v>
      </c>
      <c r="F1393" s="15"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5">
      <c r="A1394" s="2">
        <v>4154</v>
      </c>
      <c r="B1394" s="3">
        <v>46220</v>
      </c>
      <c r="C1394" s="12">
        <f>YEAR(SalesDataTable[[#This Row],[Order Date]])</f>
        <v>2026</v>
      </c>
      <c r="D1394" s="15" t="str">
        <f>"Q" &amp; ROUNDUP(MONTH(SalesDataTable[[#This Row],[Order Date]])/3,0)</f>
        <v>Q3</v>
      </c>
      <c r="E1394" s="17">
        <f>MONTH(SalesDataTable[[#This Row],[Order Date]])</f>
        <v>7</v>
      </c>
      <c r="F1394" s="15"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5">
      <c r="A1395" s="2">
        <v>4957</v>
      </c>
      <c r="B1395" s="3">
        <v>46220</v>
      </c>
      <c r="C1395" s="12">
        <f>YEAR(SalesDataTable[[#This Row],[Order Date]])</f>
        <v>2026</v>
      </c>
      <c r="D1395" s="15" t="str">
        <f>"Q" &amp; ROUNDUP(MONTH(SalesDataTable[[#This Row],[Order Date]])/3,0)</f>
        <v>Q3</v>
      </c>
      <c r="E1395" s="17">
        <f>MONTH(SalesDataTable[[#This Row],[Order Date]])</f>
        <v>7</v>
      </c>
      <c r="F1395" s="15"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5">
      <c r="A1396" s="2">
        <v>945</v>
      </c>
      <c r="B1396" s="3">
        <v>46221</v>
      </c>
      <c r="C1396" s="12">
        <f>YEAR(SalesDataTable[[#This Row],[Order Date]])</f>
        <v>2026</v>
      </c>
      <c r="D1396" s="15" t="str">
        <f>"Q" &amp; ROUNDUP(MONTH(SalesDataTable[[#This Row],[Order Date]])/3,0)</f>
        <v>Q3</v>
      </c>
      <c r="E1396" s="17">
        <f>MONTH(SalesDataTable[[#This Row],[Order Date]])</f>
        <v>7</v>
      </c>
      <c r="F1396" s="15"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5">
      <c r="A1397" s="2">
        <v>1726</v>
      </c>
      <c r="B1397" s="3">
        <v>46221</v>
      </c>
      <c r="C1397" s="12">
        <f>YEAR(SalesDataTable[[#This Row],[Order Date]])</f>
        <v>2026</v>
      </c>
      <c r="D1397" s="15" t="str">
        <f>"Q" &amp; ROUNDUP(MONTH(SalesDataTable[[#This Row],[Order Date]])/3,0)</f>
        <v>Q3</v>
      </c>
      <c r="E1397" s="17">
        <f>MONTH(SalesDataTable[[#This Row],[Order Date]])</f>
        <v>7</v>
      </c>
      <c r="F1397" s="15"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5">
      <c r="A1398" s="2">
        <v>1790</v>
      </c>
      <c r="B1398" s="3">
        <v>46221</v>
      </c>
      <c r="C1398" s="12">
        <f>YEAR(SalesDataTable[[#This Row],[Order Date]])</f>
        <v>2026</v>
      </c>
      <c r="D1398" s="15" t="str">
        <f>"Q" &amp; ROUNDUP(MONTH(SalesDataTable[[#This Row],[Order Date]])/3,0)</f>
        <v>Q3</v>
      </c>
      <c r="E1398" s="17">
        <f>MONTH(SalesDataTable[[#This Row],[Order Date]])</f>
        <v>7</v>
      </c>
      <c r="F1398" s="15"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5">
      <c r="A1399" s="2">
        <v>2193</v>
      </c>
      <c r="B1399" s="3">
        <v>46221</v>
      </c>
      <c r="C1399" s="12">
        <f>YEAR(SalesDataTable[[#This Row],[Order Date]])</f>
        <v>2026</v>
      </c>
      <c r="D1399" s="15" t="str">
        <f>"Q" &amp; ROUNDUP(MONTH(SalesDataTable[[#This Row],[Order Date]])/3,0)</f>
        <v>Q3</v>
      </c>
      <c r="E1399" s="17">
        <f>MONTH(SalesDataTable[[#This Row],[Order Date]])</f>
        <v>7</v>
      </c>
      <c r="F1399" s="15"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5">
      <c r="A1400" s="2">
        <v>2781</v>
      </c>
      <c r="B1400" s="3">
        <v>46221</v>
      </c>
      <c r="C1400" s="12">
        <f>YEAR(SalesDataTable[[#This Row],[Order Date]])</f>
        <v>2026</v>
      </c>
      <c r="D1400" s="15" t="str">
        <f>"Q" &amp; ROUNDUP(MONTH(SalesDataTable[[#This Row],[Order Date]])/3,0)</f>
        <v>Q3</v>
      </c>
      <c r="E1400" s="17">
        <f>MONTH(SalesDataTable[[#This Row],[Order Date]])</f>
        <v>7</v>
      </c>
      <c r="F1400" s="15"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5">
      <c r="A1401" s="2">
        <v>3043</v>
      </c>
      <c r="B1401" s="3">
        <v>46221</v>
      </c>
      <c r="C1401" s="12">
        <f>YEAR(SalesDataTable[[#This Row],[Order Date]])</f>
        <v>2026</v>
      </c>
      <c r="D1401" s="15" t="str">
        <f>"Q" &amp; ROUNDUP(MONTH(SalesDataTable[[#This Row],[Order Date]])/3,0)</f>
        <v>Q3</v>
      </c>
      <c r="E1401" s="17">
        <f>MONTH(SalesDataTable[[#This Row],[Order Date]])</f>
        <v>7</v>
      </c>
      <c r="F1401" s="15"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5">
      <c r="A1402" s="2">
        <v>3102</v>
      </c>
      <c r="B1402" s="3">
        <v>46221</v>
      </c>
      <c r="C1402" s="12">
        <f>YEAR(SalesDataTable[[#This Row],[Order Date]])</f>
        <v>2026</v>
      </c>
      <c r="D1402" s="15" t="str">
        <f>"Q" &amp; ROUNDUP(MONTH(SalesDataTable[[#This Row],[Order Date]])/3,0)</f>
        <v>Q3</v>
      </c>
      <c r="E1402" s="17">
        <f>MONTH(SalesDataTable[[#This Row],[Order Date]])</f>
        <v>7</v>
      </c>
      <c r="F1402" s="15"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5">
      <c r="A1403" s="2">
        <v>3156</v>
      </c>
      <c r="B1403" s="3">
        <v>46221</v>
      </c>
      <c r="C1403" s="12">
        <f>YEAR(SalesDataTable[[#This Row],[Order Date]])</f>
        <v>2026</v>
      </c>
      <c r="D1403" s="15" t="str">
        <f>"Q" &amp; ROUNDUP(MONTH(SalesDataTable[[#This Row],[Order Date]])/3,0)</f>
        <v>Q3</v>
      </c>
      <c r="E1403" s="17">
        <f>MONTH(SalesDataTable[[#This Row],[Order Date]])</f>
        <v>7</v>
      </c>
      <c r="F1403" s="15"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5">
      <c r="A1404" s="2">
        <v>3308</v>
      </c>
      <c r="B1404" s="3">
        <v>46221</v>
      </c>
      <c r="C1404" s="12">
        <f>YEAR(SalesDataTable[[#This Row],[Order Date]])</f>
        <v>2026</v>
      </c>
      <c r="D1404" s="15" t="str">
        <f>"Q" &amp; ROUNDUP(MONTH(SalesDataTable[[#This Row],[Order Date]])/3,0)</f>
        <v>Q3</v>
      </c>
      <c r="E1404" s="17">
        <f>MONTH(SalesDataTable[[#This Row],[Order Date]])</f>
        <v>7</v>
      </c>
      <c r="F1404" s="15"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5">
      <c r="A1405" s="2">
        <v>3329</v>
      </c>
      <c r="B1405" s="3">
        <v>46221</v>
      </c>
      <c r="C1405" s="12">
        <f>YEAR(SalesDataTable[[#This Row],[Order Date]])</f>
        <v>2026</v>
      </c>
      <c r="D1405" s="15" t="str">
        <f>"Q" &amp; ROUNDUP(MONTH(SalesDataTable[[#This Row],[Order Date]])/3,0)</f>
        <v>Q3</v>
      </c>
      <c r="E1405" s="17">
        <f>MONTH(SalesDataTable[[#This Row],[Order Date]])</f>
        <v>7</v>
      </c>
      <c r="F1405" s="15"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5">
      <c r="A1406" s="2">
        <v>4102</v>
      </c>
      <c r="B1406" s="3">
        <v>46221</v>
      </c>
      <c r="C1406" s="12">
        <f>YEAR(SalesDataTable[[#This Row],[Order Date]])</f>
        <v>2026</v>
      </c>
      <c r="D1406" s="15" t="str">
        <f>"Q" &amp; ROUNDUP(MONTH(SalesDataTable[[#This Row],[Order Date]])/3,0)</f>
        <v>Q3</v>
      </c>
      <c r="E1406" s="17">
        <f>MONTH(SalesDataTable[[#This Row],[Order Date]])</f>
        <v>7</v>
      </c>
      <c r="F1406" s="15"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5">
      <c r="A1407" s="2">
        <v>4109</v>
      </c>
      <c r="B1407" s="3">
        <v>46221</v>
      </c>
      <c r="C1407" s="12">
        <f>YEAR(SalesDataTable[[#This Row],[Order Date]])</f>
        <v>2026</v>
      </c>
      <c r="D1407" s="15" t="str">
        <f>"Q" &amp; ROUNDUP(MONTH(SalesDataTable[[#This Row],[Order Date]])/3,0)</f>
        <v>Q3</v>
      </c>
      <c r="E1407" s="17">
        <f>MONTH(SalesDataTable[[#This Row],[Order Date]])</f>
        <v>7</v>
      </c>
      <c r="F1407" s="15"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5">
      <c r="A1408" s="2">
        <v>4813</v>
      </c>
      <c r="B1408" s="3">
        <v>46221</v>
      </c>
      <c r="C1408" s="12">
        <f>YEAR(SalesDataTable[[#This Row],[Order Date]])</f>
        <v>2026</v>
      </c>
      <c r="D1408" s="15" t="str">
        <f>"Q" &amp; ROUNDUP(MONTH(SalesDataTable[[#This Row],[Order Date]])/3,0)</f>
        <v>Q3</v>
      </c>
      <c r="E1408" s="17">
        <f>MONTH(SalesDataTable[[#This Row],[Order Date]])</f>
        <v>7</v>
      </c>
      <c r="F1408" s="15"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5">
      <c r="A1409" s="2">
        <v>5054</v>
      </c>
      <c r="B1409" s="3">
        <v>46221</v>
      </c>
      <c r="C1409" s="12">
        <f>YEAR(SalesDataTable[[#This Row],[Order Date]])</f>
        <v>2026</v>
      </c>
      <c r="D1409" s="15" t="str">
        <f>"Q" &amp; ROUNDUP(MONTH(SalesDataTable[[#This Row],[Order Date]])/3,0)</f>
        <v>Q3</v>
      </c>
      <c r="E1409" s="17">
        <f>MONTH(SalesDataTable[[#This Row],[Order Date]])</f>
        <v>7</v>
      </c>
      <c r="F1409" s="15"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5">
      <c r="A1410" s="2">
        <v>138</v>
      </c>
      <c r="B1410" s="3">
        <v>46222</v>
      </c>
      <c r="C1410" s="12">
        <f>YEAR(SalesDataTable[[#This Row],[Order Date]])</f>
        <v>2026</v>
      </c>
      <c r="D1410" s="15" t="str">
        <f>"Q" &amp; ROUNDUP(MONTH(SalesDataTable[[#This Row],[Order Date]])/3,0)</f>
        <v>Q3</v>
      </c>
      <c r="E1410" s="17">
        <f>MONTH(SalesDataTable[[#This Row],[Order Date]])</f>
        <v>7</v>
      </c>
      <c r="F1410" s="15"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5">
      <c r="A1411" s="2">
        <v>433</v>
      </c>
      <c r="B1411" s="3">
        <v>46222</v>
      </c>
      <c r="C1411" s="12">
        <f>YEAR(SalesDataTable[[#This Row],[Order Date]])</f>
        <v>2026</v>
      </c>
      <c r="D1411" s="15" t="str">
        <f>"Q" &amp; ROUNDUP(MONTH(SalesDataTable[[#This Row],[Order Date]])/3,0)</f>
        <v>Q3</v>
      </c>
      <c r="E1411" s="17">
        <f>MONTH(SalesDataTable[[#This Row],[Order Date]])</f>
        <v>7</v>
      </c>
      <c r="F1411" s="15"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5">
      <c r="A1412" s="2">
        <v>484</v>
      </c>
      <c r="B1412" s="3">
        <v>46222</v>
      </c>
      <c r="C1412" s="12">
        <f>YEAR(SalesDataTable[[#This Row],[Order Date]])</f>
        <v>2026</v>
      </c>
      <c r="D1412" s="15" t="str">
        <f>"Q" &amp; ROUNDUP(MONTH(SalesDataTable[[#This Row],[Order Date]])/3,0)</f>
        <v>Q3</v>
      </c>
      <c r="E1412" s="17">
        <f>MONTH(SalesDataTable[[#This Row],[Order Date]])</f>
        <v>7</v>
      </c>
      <c r="F1412" s="15"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5">
      <c r="A1413" s="2">
        <v>492</v>
      </c>
      <c r="B1413" s="3">
        <v>46222</v>
      </c>
      <c r="C1413" s="12">
        <f>YEAR(SalesDataTable[[#This Row],[Order Date]])</f>
        <v>2026</v>
      </c>
      <c r="D1413" s="15" t="str">
        <f>"Q" &amp; ROUNDUP(MONTH(SalesDataTable[[#This Row],[Order Date]])/3,0)</f>
        <v>Q3</v>
      </c>
      <c r="E1413" s="17">
        <f>MONTH(SalesDataTable[[#This Row],[Order Date]])</f>
        <v>7</v>
      </c>
      <c r="F1413" s="15"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5">
      <c r="A1414" s="2">
        <v>626</v>
      </c>
      <c r="B1414" s="3">
        <v>46222</v>
      </c>
      <c r="C1414" s="12">
        <f>YEAR(SalesDataTable[[#This Row],[Order Date]])</f>
        <v>2026</v>
      </c>
      <c r="D1414" s="15" t="str">
        <f>"Q" &amp; ROUNDUP(MONTH(SalesDataTable[[#This Row],[Order Date]])/3,0)</f>
        <v>Q3</v>
      </c>
      <c r="E1414" s="17">
        <f>MONTH(SalesDataTable[[#This Row],[Order Date]])</f>
        <v>7</v>
      </c>
      <c r="F1414" s="15"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5">
      <c r="A1415" s="2">
        <v>1409</v>
      </c>
      <c r="B1415" s="3">
        <v>46222</v>
      </c>
      <c r="C1415" s="12">
        <f>YEAR(SalesDataTable[[#This Row],[Order Date]])</f>
        <v>2026</v>
      </c>
      <c r="D1415" s="15" t="str">
        <f>"Q" &amp; ROUNDUP(MONTH(SalesDataTable[[#This Row],[Order Date]])/3,0)</f>
        <v>Q3</v>
      </c>
      <c r="E1415" s="17">
        <f>MONTH(SalesDataTable[[#This Row],[Order Date]])</f>
        <v>7</v>
      </c>
      <c r="F1415" s="15"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5">
      <c r="A1416" s="2">
        <v>1486</v>
      </c>
      <c r="B1416" s="3">
        <v>46222</v>
      </c>
      <c r="C1416" s="12">
        <f>YEAR(SalesDataTable[[#This Row],[Order Date]])</f>
        <v>2026</v>
      </c>
      <c r="D1416" s="15" t="str">
        <f>"Q" &amp; ROUNDUP(MONTH(SalesDataTable[[#This Row],[Order Date]])/3,0)</f>
        <v>Q3</v>
      </c>
      <c r="E1416" s="17">
        <f>MONTH(SalesDataTable[[#This Row],[Order Date]])</f>
        <v>7</v>
      </c>
      <c r="F1416" s="15"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5">
      <c r="A1417" s="2">
        <v>1940</v>
      </c>
      <c r="B1417" s="3">
        <v>46222</v>
      </c>
      <c r="C1417" s="12">
        <f>YEAR(SalesDataTable[[#This Row],[Order Date]])</f>
        <v>2026</v>
      </c>
      <c r="D1417" s="15" t="str">
        <f>"Q" &amp; ROUNDUP(MONTH(SalesDataTable[[#This Row],[Order Date]])/3,0)</f>
        <v>Q3</v>
      </c>
      <c r="E1417" s="17">
        <f>MONTH(SalesDataTable[[#This Row],[Order Date]])</f>
        <v>7</v>
      </c>
      <c r="F1417" s="15"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5">
      <c r="A1418" s="2">
        <v>2215</v>
      </c>
      <c r="B1418" s="3">
        <v>46222</v>
      </c>
      <c r="C1418" s="12">
        <f>YEAR(SalesDataTable[[#This Row],[Order Date]])</f>
        <v>2026</v>
      </c>
      <c r="D1418" s="15" t="str">
        <f>"Q" &amp; ROUNDUP(MONTH(SalesDataTable[[#This Row],[Order Date]])/3,0)</f>
        <v>Q3</v>
      </c>
      <c r="E1418" s="17">
        <f>MONTH(SalesDataTable[[#This Row],[Order Date]])</f>
        <v>7</v>
      </c>
      <c r="F1418" s="15"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5">
      <c r="A1419" s="2">
        <v>2555</v>
      </c>
      <c r="B1419" s="3">
        <v>46222</v>
      </c>
      <c r="C1419" s="12">
        <f>YEAR(SalesDataTable[[#This Row],[Order Date]])</f>
        <v>2026</v>
      </c>
      <c r="D1419" s="15" t="str">
        <f>"Q" &amp; ROUNDUP(MONTH(SalesDataTable[[#This Row],[Order Date]])/3,0)</f>
        <v>Q3</v>
      </c>
      <c r="E1419" s="17">
        <f>MONTH(SalesDataTable[[#This Row],[Order Date]])</f>
        <v>7</v>
      </c>
      <c r="F1419" s="15"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5">
      <c r="A1420" s="2">
        <v>4710</v>
      </c>
      <c r="B1420" s="3">
        <v>46222</v>
      </c>
      <c r="C1420" s="12">
        <f>YEAR(SalesDataTable[[#This Row],[Order Date]])</f>
        <v>2026</v>
      </c>
      <c r="D1420" s="15" t="str">
        <f>"Q" &amp; ROUNDUP(MONTH(SalesDataTable[[#This Row],[Order Date]])/3,0)</f>
        <v>Q3</v>
      </c>
      <c r="E1420" s="17">
        <f>MONTH(SalesDataTable[[#This Row],[Order Date]])</f>
        <v>7</v>
      </c>
      <c r="F1420" s="15"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5">
      <c r="A1421" s="2">
        <v>4974</v>
      </c>
      <c r="B1421" s="3">
        <v>46222</v>
      </c>
      <c r="C1421" s="12">
        <f>YEAR(SalesDataTable[[#This Row],[Order Date]])</f>
        <v>2026</v>
      </c>
      <c r="D1421" s="15" t="str">
        <f>"Q" &amp; ROUNDUP(MONTH(SalesDataTable[[#This Row],[Order Date]])/3,0)</f>
        <v>Q3</v>
      </c>
      <c r="E1421" s="17">
        <f>MONTH(SalesDataTable[[#This Row],[Order Date]])</f>
        <v>7</v>
      </c>
      <c r="F1421" s="15"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5">
      <c r="A1422" s="2">
        <v>5048</v>
      </c>
      <c r="B1422" s="3">
        <v>46222</v>
      </c>
      <c r="C1422" s="12">
        <f>YEAR(SalesDataTable[[#This Row],[Order Date]])</f>
        <v>2026</v>
      </c>
      <c r="D1422" s="15" t="str">
        <f>"Q" &amp; ROUNDUP(MONTH(SalesDataTable[[#This Row],[Order Date]])/3,0)</f>
        <v>Q3</v>
      </c>
      <c r="E1422" s="17">
        <f>MONTH(SalesDataTable[[#This Row],[Order Date]])</f>
        <v>7</v>
      </c>
      <c r="F1422" s="15"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5">
      <c r="A1423" s="2">
        <v>1</v>
      </c>
      <c r="B1423" s="3">
        <v>46223</v>
      </c>
      <c r="C1423" s="12">
        <f>YEAR(SalesDataTable[[#This Row],[Order Date]])</f>
        <v>2026</v>
      </c>
      <c r="D1423" s="15" t="str">
        <f>"Q" &amp; ROUNDUP(MONTH(SalesDataTable[[#This Row],[Order Date]])/3,0)</f>
        <v>Q3</v>
      </c>
      <c r="E1423" s="17">
        <f>MONTH(SalesDataTable[[#This Row],[Order Date]])</f>
        <v>7</v>
      </c>
      <c r="F1423" s="15"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5">
      <c r="A1424" s="2">
        <v>270</v>
      </c>
      <c r="B1424" s="3">
        <v>46223</v>
      </c>
      <c r="C1424" s="12">
        <f>YEAR(SalesDataTable[[#This Row],[Order Date]])</f>
        <v>2026</v>
      </c>
      <c r="D1424" s="15" t="str">
        <f>"Q" &amp; ROUNDUP(MONTH(SalesDataTable[[#This Row],[Order Date]])/3,0)</f>
        <v>Q3</v>
      </c>
      <c r="E1424" s="17">
        <f>MONTH(SalesDataTable[[#This Row],[Order Date]])</f>
        <v>7</v>
      </c>
      <c r="F1424" s="15"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5">
      <c r="A1425" s="2">
        <v>2130</v>
      </c>
      <c r="B1425" s="3">
        <v>46223</v>
      </c>
      <c r="C1425" s="12">
        <f>YEAR(SalesDataTable[[#This Row],[Order Date]])</f>
        <v>2026</v>
      </c>
      <c r="D1425" s="15" t="str">
        <f>"Q" &amp; ROUNDUP(MONTH(SalesDataTable[[#This Row],[Order Date]])/3,0)</f>
        <v>Q3</v>
      </c>
      <c r="E1425" s="17">
        <f>MONTH(SalesDataTable[[#This Row],[Order Date]])</f>
        <v>7</v>
      </c>
      <c r="F1425" s="15"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5">
      <c r="A1426" s="2">
        <v>2474</v>
      </c>
      <c r="B1426" s="3">
        <v>46223</v>
      </c>
      <c r="C1426" s="12">
        <f>YEAR(SalesDataTable[[#This Row],[Order Date]])</f>
        <v>2026</v>
      </c>
      <c r="D1426" s="15" t="str">
        <f>"Q" &amp; ROUNDUP(MONTH(SalesDataTable[[#This Row],[Order Date]])/3,0)</f>
        <v>Q3</v>
      </c>
      <c r="E1426" s="17">
        <f>MONTH(SalesDataTable[[#This Row],[Order Date]])</f>
        <v>7</v>
      </c>
      <c r="F1426" s="15"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5">
      <c r="A1427" s="2">
        <v>2514</v>
      </c>
      <c r="B1427" s="3">
        <v>46223</v>
      </c>
      <c r="C1427" s="12">
        <f>YEAR(SalesDataTable[[#This Row],[Order Date]])</f>
        <v>2026</v>
      </c>
      <c r="D1427" s="15" t="str">
        <f>"Q" &amp; ROUNDUP(MONTH(SalesDataTable[[#This Row],[Order Date]])/3,0)</f>
        <v>Q3</v>
      </c>
      <c r="E1427" s="17">
        <f>MONTH(SalesDataTable[[#This Row],[Order Date]])</f>
        <v>7</v>
      </c>
      <c r="F1427" s="15"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5">
      <c r="A1428" s="2">
        <v>2616</v>
      </c>
      <c r="B1428" s="3">
        <v>46223</v>
      </c>
      <c r="C1428" s="12">
        <f>YEAR(SalesDataTable[[#This Row],[Order Date]])</f>
        <v>2026</v>
      </c>
      <c r="D1428" s="15" t="str">
        <f>"Q" &amp; ROUNDUP(MONTH(SalesDataTable[[#This Row],[Order Date]])/3,0)</f>
        <v>Q3</v>
      </c>
      <c r="E1428" s="17">
        <f>MONTH(SalesDataTable[[#This Row],[Order Date]])</f>
        <v>7</v>
      </c>
      <c r="F1428" s="15"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5">
      <c r="A1429" s="2">
        <v>2632</v>
      </c>
      <c r="B1429" s="3">
        <v>46223</v>
      </c>
      <c r="C1429" s="12">
        <f>YEAR(SalesDataTable[[#This Row],[Order Date]])</f>
        <v>2026</v>
      </c>
      <c r="D1429" s="15" t="str">
        <f>"Q" &amp; ROUNDUP(MONTH(SalesDataTable[[#This Row],[Order Date]])/3,0)</f>
        <v>Q3</v>
      </c>
      <c r="E1429" s="17">
        <f>MONTH(SalesDataTable[[#This Row],[Order Date]])</f>
        <v>7</v>
      </c>
      <c r="F1429" s="15"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5">
      <c r="A1430" s="2">
        <v>3725</v>
      </c>
      <c r="B1430" s="3">
        <v>46223</v>
      </c>
      <c r="C1430" s="12">
        <f>YEAR(SalesDataTable[[#This Row],[Order Date]])</f>
        <v>2026</v>
      </c>
      <c r="D1430" s="15" t="str">
        <f>"Q" &amp; ROUNDUP(MONTH(SalesDataTable[[#This Row],[Order Date]])/3,0)</f>
        <v>Q3</v>
      </c>
      <c r="E1430" s="17">
        <f>MONTH(SalesDataTable[[#This Row],[Order Date]])</f>
        <v>7</v>
      </c>
      <c r="F1430" s="15"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5">
      <c r="A1431" s="2">
        <v>3834</v>
      </c>
      <c r="B1431" s="3">
        <v>46223</v>
      </c>
      <c r="C1431" s="12">
        <f>YEAR(SalesDataTable[[#This Row],[Order Date]])</f>
        <v>2026</v>
      </c>
      <c r="D1431" s="15" t="str">
        <f>"Q" &amp; ROUNDUP(MONTH(SalesDataTable[[#This Row],[Order Date]])/3,0)</f>
        <v>Q3</v>
      </c>
      <c r="E1431" s="17">
        <f>MONTH(SalesDataTable[[#This Row],[Order Date]])</f>
        <v>7</v>
      </c>
      <c r="F1431" s="15"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5">
      <c r="A1432" s="2">
        <v>159</v>
      </c>
      <c r="B1432" s="3">
        <v>46224</v>
      </c>
      <c r="C1432" s="12">
        <f>YEAR(SalesDataTable[[#This Row],[Order Date]])</f>
        <v>2026</v>
      </c>
      <c r="D1432" s="15" t="str">
        <f>"Q" &amp; ROUNDUP(MONTH(SalesDataTable[[#This Row],[Order Date]])/3,0)</f>
        <v>Q3</v>
      </c>
      <c r="E1432" s="17">
        <f>MONTH(SalesDataTable[[#This Row],[Order Date]])</f>
        <v>7</v>
      </c>
      <c r="F1432" s="15"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5">
      <c r="A1433" s="2">
        <v>435</v>
      </c>
      <c r="B1433" s="3">
        <v>46224</v>
      </c>
      <c r="C1433" s="12">
        <f>YEAR(SalesDataTable[[#This Row],[Order Date]])</f>
        <v>2026</v>
      </c>
      <c r="D1433" s="15" t="str">
        <f>"Q" &amp; ROUNDUP(MONTH(SalesDataTable[[#This Row],[Order Date]])/3,0)</f>
        <v>Q3</v>
      </c>
      <c r="E1433" s="17">
        <f>MONTH(SalesDataTable[[#This Row],[Order Date]])</f>
        <v>7</v>
      </c>
      <c r="F1433" s="15"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5">
      <c r="A1434" s="2">
        <v>1467</v>
      </c>
      <c r="B1434" s="3">
        <v>46224</v>
      </c>
      <c r="C1434" s="12">
        <f>YEAR(SalesDataTable[[#This Row],[Order Date]])</f>
        <v>2026</v>
      </c>
      <c r="D1434" s="15" t="str">
        <f>"Q" &amp; ROUNDUP(MONTH(SalesDataTable[[#This Row],[Order Date]])/3,0)</f>
        <v>Q3</v>
      </c>
      <c r="E1434" s="17">
        <f>MONTH(SalesDataTable[[#This Row],[Order Date]])</f>
        <v>7</v>
      </c>
      <c r="F1434" s="15"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5">
      <c r="A1435" s="2">
        <v>1552</v>
      </c>
      <c r="B1435" s="3">
        <v>46224</v>
      </c>
      <c r="C1435" s="12">
        <f>YEAR(SalesDataTable[[#This Row],[Order Date]])</f>
        <v>2026</v>
      </c>
      <c r="D1435" s="15" t="str">
        <f>"Q" &amp; ROUNDUP(MONTH(SalesDataTable[[#This Row],[Order Date]])/3,0)</f>
        <v>Q3</v>
      </c>
      <c r="E1435" s="17">
        <f>MONTH(SalesDataTable[[#This Row],[Order Date]])</f>
        <v>7</v>
      </c>
      <c r="F1435" s="15"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5">
      <c r="A1436" s="2">
        <v>1745</v>
      </c>
      <c r="B1436" s="3">
        <v>46224</v>
      </c>
      <c r="C1436" s="12">
        <f>YEAR(SalesDataTable[[#This Row],[Order Date]])</f>
        <v>2026</v>
      </c>
      <c r="D1436" s="15" t="str">
        <f>"Q" &amp; ROUNDUP(MONTH(SalesDataTable[[#This Row],[Order Date]])/3,0)</f>
        <v>Q3</v>
      </c>
      <c r="E1436" s="17">
        <f>MONTH(SalesDataTable[[#This Row],[Order Date]])</f>
        <v>7</v>
      </c>
      <c r="F1436" s="15"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5">
      <c r="A1437" s="2">
        <v>2174</v>
      </c>
      <c r="B1437" s="3">
        <v>46224</v>
      </c>
      <c r="C1437" s="12">
        <f>YEAR(SalesDataTable[[#This Row],[Order Date]])</f>
        <v>2026</v>
      </c>
      <c r="D1437" s="15" t="str">
        <f>"Q" &amp; ROUNDUP(MONTH(SalesDataTable[[#This Row],[Order Date]])/3,0)</f>
        <v>Q3</v>
      </c>
      <c r="E1437" s="17">
        <f>MONTH(SalesDataTable[[#This Row],[Order Date]])</f>
        <v>7</v>
      </c>
      <c r="F1437" s="15"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5">
      <c r="A1438" s="2">
        <v>3444</v>
      </c>
      <c r="B1438" s="3">
        <v>46224</v>
      </c>
      <c r="C1438" s="12">
        <f>YEAR(SalesDataTable[[#This Row],[Order Date]])</f>
        <v>2026</v>
      </c>
      <c r="D1438" s="15" t="str">
        <f>"Q" &amp; ROUNDUP(MONTH(SalesDataTable[[#This Row],[Order Date]])/3,0)</f>
        <v>Q3</v>
      </c>
      <c r="E1438" s="17">
        <f>MONTH(SalesDataTable[[#This Row],[Order Date]])</f>
        <v>7</v>
      </c>
      <c r="F1438" s="15"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5">
      <c r="A1439" s="2">
        <v>3646</v>
      </c>
      <c r="B1439" s="3">
        <v>46224</v>
      </c>
      <c r="C1439" s="12">
        <f>YEAR(SalesDataTable[[#This Row],[Order Date]])</f>
        <v>2026</v>
      </c>
      <c r="D1439" s="15" t="str">
        <f>"Q" &amp; ROUNDUP(MONTH(SalesDataTable[[#This Row],[Order Date]])/3,0)</f>
        <v>Q3</v>
      </c>
      <c r="E1439" s="17">
        <f>MONTH(SalesDataTable[[#This Row],[Order Date]])</f>
        <v>7</v>
      </c>
      <c r="F1439" s="15"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5">
      <c r="A1440" s="2">
        <v>4558</v>
      </c>
      <c r="B1440" s="3">
        <v>46224</v>
      </c>
      <c r="C1440" s="12">
        <f>YEAR(SalesDataTable[[#This Row],[Order Date]])</f>
        <v>2026</v>
      </c>
      <c r="D1440" s="15" t="str">
        <f>"Q" &amp; ROUNDUP(MONTH(SalesDataTable[[#This Row],[Order Date]])/3,0)</f>
        <v>Q3</v>
      </c>
      <c r="E1440" s="17">
        <f>MONTH(SalesDataTable[[#This Row],[Order Date]])</f>
        <v>7</v>
      </c>
      <c r="F1440" s="15"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5">
      <c r="A1441" s="2">
        <v>4564</v>
      </c>
      <c r="B1441" s="3">
        <v>46224</v>
      </c>
      <c r="C1441" s="12">
        <f>YEAR(SalesDataTable[[#This Row],[Order Date]])</f>
        <v>2026</v>
      </c>
      <c r="D1441" s="15" t="str">
        <f>"Q" &amp; ROUNDUP(MONTH(SalesDataTable[[#This Row],[Order Date]])/3,0)</f>
        <v>Q3</v>
      </c>
      <c r="E1441" s="17">
        <f>MONTH(SalesDataTable[[#This Row],[Order Date]])</f>
        <v>7</v>
      </c>
      <c r="F1441" s="15"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5">
      <c r="A1442" s="2">
        <v>4616</v>
      </c>
      <c r="B1442" s="3">
        <v>46224</v>
      </c>
      <c r="C1442" s="12">
        <f>YEAR(SalesDataTable[[#This Row],[Order Date]])</f>
        <v>2026</v>
      </c>
      <c r="D1442" s="15" t="str">
        <f>"Q" &amp; ROUNDUP(MONTH(SalesDataTable[[#This Row],[Order Date]])/3,0)</f>
        <v>Q3</v>
      </c>
      <c r="E1442" s="17">
        <f>MONTH(SalesDataTable[[#This Row],[Order Date]])</f>
        <v>7</v>
      </c>
      <c r="F1442" s="15"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5">
      <c r="A1443" s="2">
        <v>536</v>
      </c>
      <c r="B1443" s="3">
        <v>46225</v>
      </c>
      <c r="C1443" s="12">
        <f>YEAR(SalesDataTable[[#This Row],[Order Date]])</f>
        <v>2026</v>
      </c>
      <c r="D1443" s="15" t="str">
        <f>"Q" &amp; ROUNDUP(MONTH(SalesDataTable[[#This Row],[Order Date]])/3,0)</f>
        <v>Q3</v>
      </c>
      <c r="E1443" s="17">
        <f>MONTH(SalesDataTable[[#This Row],[Order Date]])</f>
        <v>7</v>
      </c>
      <c r="F1443" s="15"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5">
      <c r="A1444" s="2">
        <v>571</v>
      </c>
      <c r="B1444" s="3">
        <v>46225</v>
      </c>
      <c r="C1444" s="12">
        <f>YEAR(SalesDataTable[[#This Row],[Order Date]])</f>
        <v>2026</v>
      </c>
      <c r="D1444" s="15" t="str">
        <f>"Q" &amp; ROUNDUP(MONTH(SalesDataTable[[#This Row],[Order Date]])/3,0)</f>
        <v>Q3</v>
      </c>
      <c r="E1444" s="17">
        <f>MONTH(SalesDataTable[[#This Row],[Order Date]])</f>
        <v>7</v>
      </c>
      <c r="F1444" s="15"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5">
      <c r="A1445" s="2">
        <v>965</v>
      </c>
      <c r="B1445" s="3">
        <v>46225</v>
      </c>
      <c r="C1445" s="12">
        <f>YEAR(SalesDataTable[[#This Row],[Order Date]])</f>
        <v>2026</v>
      </c>
      <c r="D1445" s="15" t="str">
        <f>"Q" &amp; ROUNDUP(MONTH(SalesDataTable[[#This Row],[Order Date]])/3,0)</f>
        <v>Q3</v>
      </c>
      <c r="E1445" s="17">
        <f>MONTH(SalesDataTable[[#This Row],[Order Date]])</f>
        <v>7</v>
      </c>
      <c r="F1445" s="15"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5">
      <c r="A1446" s="2">
        <v>1504</v>
      </c>
      <c r="B1446" s="3">
        <v>46225</v>
      </c>
      <c r="C1446" s="12">
        <f>YEAR(SalesDataTable[[#This Row],[Order Date]])</f>
        <v>2026</v>
      </c>
      <c r="D1446" s="15" t="str">
        <f>"Q" &amp; ROUNDUP(MONTH(SalesDataTable[[#This Row],[Order Date]])/3,0)</f>
        <v>Q3</v>
      </c>
      <c r="E1446" s="17">
        <f>MONTH(SalesDataTable[[#This Row],[Order Date]])</f>
        <v>7</v>
      </c>
      <c r="F1446" s="15"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5">
      <c r="A1447" s="2">
        <v>2560</v>
      </c>
      <c r="B1447" s="3">
        <v>46225</v>
      </c>
      <c r="C1447" s="12">
        <f>YEAR(SalesDataTable[[#This Row],[Order Date]])</f>
        <v>2026</v>
      </c>
      <c r="D1447" s="15" t="str">
        <f>"Q" &amp; ROUNDUP(MONTH(SalesDataTable[[#This Row],[Order Date]])/3,0)</f>
        <v>Q3</v>
      </c>
      <c r="E1447" s="17">
        <f>MONTH(SalesDataTable[[#This Row],[Order Date]])</f>
        <v>7</v>
      </c>
      <c r="F1447" s="15"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5">
      <c r="A1448" s="2">
        <v>2758</v>
      </c>
      <c r="B1448" s="3">
        <v>46225</v>
      </c>
      <c r="C1448" s="12">
        <f>YEAR(SalesDataTable[[#This Row],[Order Date]])</f>
        <v>2026</v>
      </c>
      <c r="D1448" s="15" t="str">
        <f>"Q" &amp; ROUNDUP(MONTH(SalesDataTable[[#This Row],[Order Date]])/3,0)</f>
        <v>Q3</v>
      </c>
      <c r="E1448" s="17">
        <f>MONTH(SalesDataTable[[#This Row],[Order Date]])</f>
        <v>7</v>
      </c>
      <c r="F1448" s="15"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5">
      <c r="A1449" s="2">
        <v>4030</v>
      </c>
      <c r="B1449" s="3">
        <v>46225</v>
      </c>
      <c r="C1449" s="12">
        <f>YEAR(SalesDataTable[[#This Row],[Order Date]])</f>
        <v>2026</v>
      </c>
      <c r="D1449" s="15" t="str">
        <f>"Q" &amp; ROUNDUP(MONTH(SalesDataTable[[#This Row],[Order Date]])/3,0)</f>
        <v>Q3</v>
      </c>
      <c r="E1449" s="17">
        <f>MONTH(SalesDataTable[[#This Row],[Order Date]])</f>
        <v>7</v>
      </c>
      <c r="F1449" s="15"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5">
      <c r="A1450" s="2">
        <v>4337</v>
      </c>
      <c r="B1450" s="3">
        <v>46225</v>
      </c>
      <c r="C1450" s="12">
        <f>YEAR(SalesDataTable[[#This Row],[Order Date]])</f>
        <v>2026</v>
      </c>
      <c r="D1450" s="15" t="str">
        <f>"Q" &amp; ROUNDUP(MONTH(SalesDataTable[[#This Row],[Order Date]])/3,0)</f>
        <v>Q3</v>
      </c>
      <c r="E1450" s="17">
        <f>MONTH(SalesDataTable[[#This Row],[Order Date]])</f>
        <v>7</v>
      </c>
      <c r="F1450" s="15"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5">
      <c r="A1451" s="2">
        <v>5129</v>
      </c>
      <c r="B1451" s="3">
        <v>46225</v>
      </c>
      <c r="C1451" s="12">
        <f>YEAR(SalesDataTable[[#This Row],[Order Date]])</f>
        <v>2026</v>
      </c>
      <c r="D1451" s="15" t="str">
        <f>"Q" &amp; ROUNDUP(MONTH(SalesDataTable[[#This Row],[Order Date]])/3,0)</f>
        <v>Q3</v>
      </c>
      <c r="E1451" s="17">
        <f>MONTH(SalesDataTable[[#This Row],[Order Date]])</f>
        <v>7</v>
      </c>
      <c r="F1451" s="15"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5">
      <c r="A1452" s="2">
        <v>81</v>
      </c>
      <c r="B1452" s="3">
        <v>46226</v>
      </c>
      <c r="C1452" s="12">
        <f>YEAR(SalesDataTable[[#This Row],[Order Date]])</f>
        <v>2026</v>
      </c>
      <c r="D1452" s="15" t="str">
        <f>"Q" &amp; ROUNDUP(MONTH(SalesDataTable[[#This Row],[Order Date]])/3,0)</f>
        <v>Q3</v>
      </c>
      <c r="E1452" s="17">
        <f>MONTH(SalesDataTable[[#This Row],[Order Date]])</f>
        <v>7</v>
      </c>
      <c r="F1452" s="15"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5">
      <c r="A1453" s="2">
        <v>493</v>
      </c>
      <c r="B1453" s="3">
        <v>46226</v>
      </c>
      <c r="C1453" s="12">
        <f>YEAR(SalesDataTable[[#This Row],[Order Date]])</f>
        <v>2026</v>
      </c>
      <c r="D1453" s="15" t="str">
        <f>"Q" &amp; ROUNDUP(MONTH(SalesDataTable[[#This Row],[Order Date]])/3,0)</f>
        <v>Q3</v>
      </c>
      <c r="E1453" s="17">
        <f>MONTH(SalesDataTable[[#This Row],[Order Date]])</f>
        <v>7</v>
      </c>
      <c r="F1453" s="15"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5">
      <c r="A1454" s="2">
        <v>613</v>
      </c>
      <c r="B1454" s="3">
        <v>46226</v>
      </c>
      <c r="C1454" s="12">
        <f>YEAR(SalesDataTable[[#This Row],[Order Date]])</f>
        <v>2026</v>
      </c>
      <c r="D1454" s="15" t="str">
        <f>"Q" &amp; ROUNDUP(MONTH(SalesDataTable[[#This Row],[Order Date]])/3,0)</f>
        <v>Q3</v>
      </c>
      <c r="E1454" s="17">
        <f>MONTH(SalesDataTable[[#This Row],[Order Date]])</f>
        <v>7</v>
      </c>
      <c r="F1454" s="15"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5">
      <c r="A1455" s="2">
        <v>958</v>
      </c>
      <c r="B1455" s="3">
        <v>46226</v>
      </c>
      <c r="C1455" s="12">
        <f>YEAR(SalesDataTable[[#This Row],[Order Date]])</f>
        <v>2026</v>
      </c>
      <c r="D1455" s="15" t="str">
        <f>"Q" &amp; ROUNDUP(MONTH(SalesDataTable[[#This Row],[Order Date]])/3,0)</f>
        <v>Q3</v>
      </c>
      <c r="E1455" s="17">
        <f>MONTH(SalesDataTable[[#This Row],[Order Date]])</f>
        <v>7</v>
      </c>
      <c r="F1455" s="15"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5">
      <c r="A1456" s="2">
        <v>1270</v>
      </c>
      <c r="B1456" s="3">
        <v>46226</v>
      </c>
      <c r="C1456" s="12">
        <f>YEAR(SalesDataTable[[#This Row],[Order Date]])</f>
        <v>2026</v>
      </c>
      <c r="D1456" s="15" t="str">
        <f>"Q" &amp; ROUNDUP(MONTH(SalesDataTable[[#This Row],[Order Date]])/3,0)</f>
        <v>Q3</v>
      </c>
      <c r="E1456" s="17">
        <f>MONTH(SalesDataTable[[#This Row],[Order Date]])</f>
        <v>7</v>
      </c>
      <c r="F1456" s="15"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5">
      <c r="A1457" s="2">
        <v>1513</v>
      </c>
      <c r="B1457" s="3">
        <v>46226</v>
      </c>
      <c r="C1457" s="12">
        <f>YEAR(SalesDataTable[[#This Row],[Order Date]])</f>
        <v>2026</v>
      </c>
      <c r="D1457" s="15" t="str">
        <f>"Q" &amp; ROUNDUP(MONTH(SalesDataTable[[#This Row],[Order Date]])/3,0)</f>
        <v>Q3</v>
      </c>
      <c r="E1457" s="17">
        <f>MONTH(SalesDataTable[[#This Row],[Order Date]])</f>
        <v>7</v>
      </c>
      <c r="F1457" s="15"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5">
      <c r="A1458" s="2">
        <v>2009</v>
      </c>
      <c r="B1458" s="3">
        <v>46226</v>
      </c>
      <c r="C1458" s="12">
        <f>YEAR(SalesDataTable[[#This Row],[Order Date]])</f>
        <v>2026</v>
      </c>
      <c r="D1458" s="15" t="str">
        <f>"Q" &amp; ROUNDUP(MONTH(SalesDataTable[[#This Row],[Order Date]])/3,0)</f>
        <v>Q3</v>
      </c>
      <c r="E1458" s="17">
        <f>MONTH(SalesDataTable[[#This Row],[Order Date]])</f>
        <v>7</v>
      </c>
      <c r="F1458" s="15"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5">
      <c r="A1459" s="2">
        <v>2838</v>
      </c>
      <c r="B1459" s="3">
        <v>46226</v>
      </c>
      <c r="C1459" s="12">
        <f>YEAR(SalesDataTable[[#This Row],[Order Date]])</f>
        <v>2026</v>
      </c>
      <c r="D1459" s="15" t="str">
        <f>"Q" &amp; ROUNDUP(MONTH(SalesDataTable[[#This Row],[Order Date]])/3,0)</f>
        <v>Q3</v>
      </c>
      <c r="E1459" s="17">
        <f>MONTH(SalesDataTable[[#This Row],[Order Date]])</f>
        <v>7</v>
      </c>
      <c r="F1459" s="15"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5">
      <c r="A1460" s="2">
        <v>3730</v>
      </c>
      <c r="B1460" s="3">
        <v>46226</v>
      </c>
      <c r="C1460" s="12">
        <f>YEAR(SalesDataTable[[#This Row],[Order Date]])</f>
        <v>2026</v>
      </c>
      <c r="D1460" s="15" t="str">
        <f>"Q" &amp; ROUNDUP(MONTH(SalesDataTable[[#This Row],[Order Date]])/3,0)</f>
        <v>Q3</v>
      </c>
      <c r="E1460" s="17">
        <f>MONTH(SalesDataTable[[#This Row],[Order Date]])</f>
        <v>7</v>
      </c>
      <c r="F1460" s="15"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5">
      <c r="A1461" s="2">
        <v>4287</v>
      </c>
      <c r="B1461" s="3">
        <v>46226</v>
      </c>
      <c r="C1461" s="12">
        <f>YEAR(SalesDataTable[[#This Row],[Order Date]])</f>
        <v>2026</v>
      </c>
      <c r="D1461" s="15" t="str">
        <f>"Q" &amp; ROUNDUP(MONTH(SalesDataTable[[#This Row],[Order Date]])/3,0)</f>
        <v>Q3</v>
      </c>
      <c r="E1461" s="17">
        <f>MONTH(SalesDataTable[[#This Row],[Order Date]])</f>
        <v>7</v>
      </c>
      <c r="F1461" s="15"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5">
      <c r="A1462" s="2">
        <v>4297</v>
      </c>
      <c r="B1462" s="3">
        <v>46226</v>
      </c>
      <c r="C1462" s="12">
        <f>YEAR(SalesDataTable[[#This Row],[Order Date]])</f>
        <v>2026</v>
      </c>
      <c r="D1462" s="15" t="str">
        <f>"Q" &amp; ROUNDUP(MONTH(SalesDataTable[[#This Row],[Order Date]])/3,0)</f>
        <v>Q3</v>
      </c>
      <c r="E1462" s="17">
        <f>MONTH(SalesDataTable[[#This Row],[Order Date]])</f>
        <v>7</v>
      </c>
      <c r="F1462" s="15"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5">
      <c r="A1463" s="2">
        <v>5118</v>
      </c>
      <c r="B1463" s="3">
        <v>46226</v>
      </c>
      <c r="C1463" s="12">
        <f>YEAR(SalesDataTable[[#This Row],[Order Date]])</f>
        <v>2026</v>
      </c>
      <c r="D1463" s="15" t="str">
        <f>"Q" &amp; ROUNDUP(MONTH(SalesDataTable[[#This Row],[Order Date]])/3,0)</f>
        <v>Q3</v>
      </c>
      <c r="E1463" s="17">
        <f>MONTH(SalesDataTable[[#This Row],[Order Date]])</f>
        <v>7</v>
      </c>
      <c r="F1463" s="15"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5">
      <c r="A1464" s="2">
        <v>363</v>
      </c>
      <c r="B1464" s="3">
        <v>46227</v>
      </c>
      <c r="C1464" s="12">
        <f>YEAR(SalesDataTable[[#This Row],[Order Date]])</f>
        <v>2026</v>
      </c>
      <c r="D1464" s="15" t="str">
        <f>"Q" &amp; ROUNDUP(MONTH(SalesDataTable[[#This Row],[Order Date]])/3,0)</f>
        <v>Q3</v>
      </c>
      <c r="E1464" s="17">
        <f>MONTH(SalesDataTable[[#This Row],[Order Date]])</f>
        <v>7</v>
      </c>
      <c r="F1464" s="15"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5">
      <c r="A1465" s="2">
        <v>4243</v>
      </c>
      <c r="B1465" s="3">
        <v>46227</v>
      </c>
      <c r="C1465" s="12">
        <f>YEAR(SalesDataTable[[#This Row],[Order Date]])</f>
        <v>2026</v>
      </c>
      <c r="D1465" s="15" t="str">
        <f>"Q" &amp; ROUNDUP(MONTH(SalesDataTable[[#This Row],[Order Date]])/3,0)</f>
        <v>Q3</v>
      </c>
      <c r="E1465" s="17">
        <f>MONTH(SalesDataTable[[#This Row],[Order Date]])</f>
        <v>7</v>
      </c>
      <c r="F1465" s="15"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5">
      <c r="A1466" s="2">
        <v>4348</v>
      </c>
      <c r="B1466" s="3">
        <v>46227</v>
      </c>
      <c r="C1466" s="12">
        <f>YEAR(SalesDataTable[[#This Row],[Order Date]])</f>
        <v>2026</v>
      </c>
      <c r="D1466" s="15" t="str">
        <f>"Q" &amp; ROUNDUP(MONTH(SalesDataTable[[#This Row],[Order Date]])/3,0)</f>
        <v>Q3</v>
      </c>
      <c r="E1466" s="17">
        <f>MONTH(SalesDataTable[[#This Row],[Order Date]])</f>
        <v>7</v>
      </c>
      <c r="F1466" s="15"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5">
      <c r="A1467" s="2">
        <v>4405</v>
      </c>
      <c r="B1467" s="3">
        <v>46227</v>
      </c>
      <c r="C1467" s="12">
        <f>YEAR(SalesDataTable[[#This Row],[Order Date]])</f>
        <v>2026</v>
      </c>
      <c r="D1467" s="15" t="str">
        <f>"Q" &amp; ROUNDUP(MONTH(SalesDataTable[[#This Row],[Order Date]])/3,0)</f>
        <v>Q3</v>
      </c>
      <c r="E1467" s="17">
        <f>MONTH(SalesDataTable[[#This Row],[Order Date]])</f>
        <v>7</v>
      </c>
      <c r="F1467" s="15"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5">
      <c r="A1468" s="2">
        <v>4857</v>
      </c>
      <c r="B1468" s="3">
        <v>46227</v>
      </c>
      <c r="C1468" s="12">
        <f>YEAR(SalesDataTable[[#This Row],[Order Date]])</f>
        <v>2026</v>
      </c>
      <c r="D1468" s="15" t="str">
        <f>"Q" &amp; ROUNDUP(MONTH(SalesDataTable[[#This Row],[Order Date]])/3,0)</f>
        <v>Q3</v>
      </c>
      <c r="E1468" s="17">
        <f>MONTH(SalesDataTable[[#This Row],[Order Date]])</f>
        <v>7</v>
      </c>
      <c r="F1468" s="15"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5">
      <c r="A1469" s="2">
        <v>87</v>
      </c>
      <c r="B1469" s="3">
        <v>46228</v>
      </c>
      <c r="C1469" s="12">
        <f>YEAR(SalesDataTable[[#This Row],[Order Date]])</f>
        <v>2026</v>
      </c>
      <c r="D1469" s="15" t="str">
        <f>"Q" &amp; ROUNDUP(MONTH(SalesDataTable[[#This Row],[Order Date]])/3,0)</f>
        <v>Q3</v>
      </c>
      <c r="E1469" s="17">
        <f>MONTH(SalesDataTable[[#This Row],[Order Date]])</f>
        <v>7</v>
      </c>
      <c r="F1469" s="15"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5">
      <c r="A1470" s="2">
        <v>315</v>
      </c>
      <c r="B1470" s="3">
        <v>46228</v>
      </c>
      <c r="C1470" s="12">
        <f>YEAR(SalesDataTable[[#This Row],[Order Date]])</f>
        <v>2026</v>
      </c>
      <c r="D1470" s="15" t="str">
        <f>"Q" &amp; ROUNDUP(MONTH(SalesDataTable[[#This Row],[Order Date]])/3,0)</f>
        <v>Q3</v>
      </c>
      <c r="E1470" s="17">
        <f>MONTH(SalesDataTable[[#This Row],[Order Date]])</f>
        <v>7</v>
      </c>
      <c r="F1470" s="15"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5">
      <c r="A1471" s="2">
        <v>970</v>
      </c>
      <c r="B1471" s="3">
        <v>46228</v>
      </c>
      <c r="C1471" s="12">
        <f>YEAR(SalesDataTable[[#This Row],[Order Date]])</f>
        <v>2026</v>
      </c>
      <c r="D1471" s="15" t="str">
        <f>"Q" &amp; ROUNDUP(MONTH(SalesDataTable[[#This Row],[Order Date]])/3,0)</f>
        <v>Q3</v>
      </c>
      <c r="E1471" s="17">
        <f>MONTH(SalesDataTable[[#This Row],[Order Date]])</f>
        <v>7</v>
      </c>
      <c r="F1471" s="15"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5">
      <c r="A1472" s="2">
        <v>1891</v>
      </c>
      <c r="B1472" s="3">
        <v>46228</v>
      </c>
      <c r="C1472" s="12">
        <f>YEAR(SalesDataTable[[#This Row],[Order Date]])</f>
        <v>2026</v>
      </c>
      <c r="D1472" s="15" t="str">
        <f>"Q" &amp; ROUNDUP(MONTH(SalesDataTable[[#This Row],[Order Date]])/3,0)</f>
        <v>Q3</v>
      </c>
      <c r="E1472" s="17">
        <f>MONTH(SalesDataTable[[#This Row],[Order Date]])</f>
        <v>7</v>
      </c>
      <c r="F1472" s="15"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5">
      <c r="A1473" s="2">
        <v>2148</v>
      </c>
      <c r="B1473" s="3">
        <v>46228</v>
      </c>
      <c r="C1473" s="12">
        <f>YEAR(SalesDataTable[[#This Row],[Order Date]])</f>
        <v>2026</v>
      </c>
      <c r="D1473" s="15" t="str">
        <f>"Q" &amp; ROUNDUP(MONTH(SalesDataTable[[#This Row],[Order Date]])/3,0)</f>
        <v>Q3</v>
      </c>
      <c r="E1473" s="17">
        <f>MONTH(SalesDataTable[[#This Row],[Order Date]])</f>
        <v>7</v>
      </c>
      <c r="F1473" s="15"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5">
      <c r="A1474" s="2">
        <v>2467</v>
      </c>
      <c r="B1474" s="3">
        <v>46228</v>
      </c>
      <c r="C1474" s="12">
        <f>YEAR(SalesDataTable[[#This Row],[Order Date]])</f>
        <v>2026</v>
      </c>
      <c r="D1474" s="15" t="str">
        <f>"Q" &amp; ROUNDUP(MONTH(SalesDataTable[[#This Row],[Order Date]])/3,0)</f>
        <v>Q3</v>
      </c>
      <c r="E1474" s="17">
        <f>MONTH(SalesDataTable[[#This Row],[Order Date]])</f>
        <v>7</v>
      </c>
      <c r="F1474" s="15"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5">
      <c r="A1475" s="2">
        <v>3710</v>
      </c>
      <c r="B1475" s="3">
        <v>46228</v>
      </c>
      <c r="C1475" s="12">
        <f>YEAR(SalesDataTable[[#This Row],[Order Date]])</f>
        <v>2026</v>
      </c>
      <c r="D1475" s="15" t="str">
        <f>"Q" &amp; ROUNDUP(MONTH(SalesDataTable[[#This Row],[Order Date]])/3,0)</f>
        <v>Q3</v>
      </c>
      <c r="E1475" s="17">
        <f>MONTH(SalesDataTable[[#This Row],[Order Date]])</f>
        <v>7</v>
      </c>
      <c r="F1475" s="15"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5">
      <c r="A1476" s="2">
        <v>3714</v>
      </c>
      <c r="B1476" s="3">
        <v>46228</v>
      </c>
      <c r="C1476" s="12">
        <f>YEAR(SalesDataTable[[#This Row],[Order Date]])</f>
        <v>2026</v>
      </c>
      <c r="D1476" s="15" t="str">
        <f>"Q" &amp; ROUNDUP(MONTH(SalesDataTable[[#This Row],[Order Date]])/3,0)</f>
        <v>Q3</v>
      </c>
      <c r="E1476" s="17">
        <f>MONTH(SalesDataTable[[#This Row],[Order Date]])</f>
        <v>7</v>
      </c>
      <c r="F1476" s="15"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5">
      <c r="A1477" s="2">
        <v>3893</v>
      </c>
      <c r="B1477" s="3">
        <v>46228</v>
      </c>
      <c r="C1477" s="12">
        <f>YEAR(SalesDataTable[[#This Row],[Order Date]])</f>
        <v>2026</v>
      </c>
      <c r="D1477" s="15" t="str">
        <f>"Q" &amp; ROUNDUP(MONTH(SalesDataTable[[#This Row],[Order Date]])/3,0)</f>
        <v>Q3</v>
      </c>
      <c r="E1477" s="17">
        <f>MONTH(SalesDataTable[[#This Row],[Order Date]])</f>
        <v>7</v>
      </c>
      <c r="F1477" s="15"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5">
      <c r="A1478" s="2">
        <v>4136</v>
      </c>
      <c r="B1478" s="3">
        <v>46228</v>
      </c>
      <c r="C1478" s="12">
        <f>YEAR(SalesDataTable[[#This Row],[Order Date]])</f>
        <v>2026</v>
      </c>
      <c r="D1478" s="15" t="str">
        <f>"Q" &amp; ROUNDUP(MONTH(SalesDataTable[[#This Row],[Order Date]])/3,0)</f>
        <v>Q3</v>
      </c>
      <c r="E1478" s="17">
        <f>MONTH(SalesDataTable[[#This Row],[Order Date]])</f>
        <v>7</v>
      </c>
      <c r="F1478" s="15"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5">
      <c r="A1479" s="2">
        <v>4212</v>
      </c>
      <c r="B1479" s="3">
        <v>46228</v>
      </c>
      <c r="C1479" s="12">
        <f>YEAR(SalesDataTable[[#This Row],[Order Date]])</f>
        <v>2026</v>
      </c>
      <c r="D1479" s="15" t="str">
        <f>"Q" &amp; ROUNDUP(MONTH(SalesDataTable[[#This Row],[Order Date]])/3,0)</f>
        <v>Q3</v>
      </c>
      <c r="E1479" s="17">
        <f>MONTH(SalesDataTable[[#This Row],[Order Date]])</f>
        <v>7</v>
      </c>
      <c r="F1479" s="15"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5">
      <c r="A1480" s="2">
        <v>4332</v>
      </c>
      <c r="B1480" s="3">
        <v>46228</v>
      </c>
      <c r="C1480" s="12">
        <f>YEAR(SalesDataTable[[#This Row],[Order Date]])</f>
        <v>2026</v>
      </c>
      <c r="D1480" s="15" t="str">
        <f>"Q" &amp; ROUNDUP(MONTH(SalesDataTable[[#This Row],[Order Date]])/3,0)</f>
        <v>Q3</v>
      </c>
      <c r="E1480" s="17">
        <f>MONTH(SalesDataTable[[#This Row],[Order Date]])</f>
        <v>7</v>
      </c>
      <c r="F1480" s="15"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5">
      <c r="A1481" s="2">
        <v>702</v>
      </c>
      <c r="B1481" s="3">
        <v>46229</v>
      </c>
      <c r="C1481" s="12">
        <f>YEAR(SalesDataTable[[#This Row],[Order Date]])</f>
        <v>2026</v>
      </c>
      <c r="D1481" s="15" t="str">
        <f>"Q" &amp; ROUNDUP(MONTH(SalesDataTable[[#This Row],[Order Date]])/3,0)</f>
        <v>Q3</v>
      </c>
      <c r="E1481" s="17">
        <f>MONTH(SalesDataTable[[#This Row],[Order Date]])</f>
        <v>7</v>
      </c>
      <c r="F1481" s="15"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5">
      <c r="A1482" s="2">
        <v>1223</v>
      </c>
      <c r="B1482" s="3">
        <v>46229</v>
      </c>
      <c r="C1482" s="12">
        <f>YEAR(SalesDataTable[[#This Row],[Order Date]])</f>
        <v>2026</v>
      </c>
      <c r="D1482" s="15" t="str">
        <f>"Q" &amp; ROUNDUP(MONTH(SalesDataTable[[#This Row],[Order Date]])/3,0)</f>
        <v>Q3</v>
      </c>
      <c r="E1482" s="17">
        <f>MONTH(SalesDataTable[[#This Row],[Order Date]])</f>
        <v>7</v>
      </c>
      <c r="F1482" s="15"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5">
      <c r="A1483" s="2">
        <v>1370</v>
      </c>
      <c r="B1483" s="3">
        <v>46229</v>
      </c>
      <c r="C1483" s="12">
        <f>YEAR(SalesDataTable[[#This Row],[Order Date]])</f>
        <v>2026</v>
      </c>
      <c r="D1483" s="15" t="str">
        <f>"Q" &amp; ROUNDUP(MONTH(SalesDataTable[[#This Row],[Order Date]])/3,0)</f>
        <v>Q3</v>
      </c>
      <c r="E1483" s="17">
        <f>MONTH(SalesDataTable[[#This Row],[Order Date]])</f>
        <v>7</v>
      </c>
      <c r="F1483" s="15"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5">
      <c r="A1484" s="2">
        <v>3476</v>
      </c>
      <c r="B1484" s="3">
        <v>46229</v>
      </c>
      <c r="C1484" s="12">
        <f>YEAR(SalesDataTable[[#This Row],[Order Date]])</f>
        <v>2026</v>
      </c>
      <c r="D1484" s="15" t="str">
        <f>"Q" &amp; ROUNDUP(MONTH(SalesDataTable[[#This Row],[Order Date]])/3,0)</f>
        <v>Q3</v>
      </c>
      <c r="E1484" s="17">
        <f>MONTH(SalesDataTable[[#This Row],[Order Date]])</f>
        <v>7</v>
      </c>
      <c r="F1484" s="15"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5">
      <c r="A1485" s="2">
        <v>4066</v>
      </c>
      <c r="B1485" s="3">
        <v>46229</v>
      </c>
      <c r="C1485" s="12">
        <f>YEAR(SalesDataTable[[#This Row],[Order Date]])</f>
        <v>2026</v>
      </c>
      <c r="D1485" s="15" t="str">
        <f>"Q" &amp; ROUNDUP(MONTH(SalesDataTable[[#This Row],[Order Date]])/3,0)</f>
        <v>Q3</v>
      </c>
      <c r="E1485" s="17">
        <f>MONTH(SalesDataTable[[#This Row],[Order Date]])</f>
        <v>7</v>
      </c>
      <c r="F1485" s="15"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5">
      <c r="A1486" s="2">
        <v>4153</v>
      </c>
      <c r="B1486" s="3">
        <v>46229</v>
      </c>
      <c r="C1486" s="12">
        <f>YEAR(SalesDataTable[[#This Row],[Order Date]])</f>
        <v>2026</v>
      </c>
      <c r="D1486" s="15" t="str">
        <f>"Q" &amp; ROUNDUP(MONTH(SalesDataTable[[#This Row],[Order Date]])/3,0)</f>
        <v>Q3</v>
      </c>
      <c r="E1486" s="17">
        <f>MONTH(SalesDataTable[[#This Row],[Order Date]])</f>
        <v>7</v>
      </c>
      <c r="F1486" s="15"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5">
      <c r="A1487" s="2">
        <v>379</v>
      </c>
      <c r="B1487" s="3">
        <v>46230</v>
      </c>
      <c r="C1487" s="12">
        <f>YEAR(SalesDataTable[[#This Row],[Order Date]])</f>
        <v>2026</v>
      </c>
      <c r="D1487" s="15" t="str">
        <f>"Q" &amp; ROUNDUP(MONTH(SalesDataTable[[#This Row],[Order Date]])/3,0)</f>
        <v>Q3</v>
      </c>
      <c r="E1487" s="17">
        <f>MONTH(SalesDataTable[[#This Row],[Order Date]])</f>
        <v>7</v>
      </c>
      <c r="F1487" s="15"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5">
      <c r="A1488" s="2">
        <v>820</v>
      </c>
      <c r="B1488" s="3">
        <v>46230</v>
      </c>
      <c r="C1488" s="12">
        <f>YEAR(SalesDataTable[[#This Row],[Order Date]])</f>
        <v>2026</v>
      </c>
      <c r="D1488" s="15" t="str">
        <f>"Q" &amp; ROUNDUP(MONTH(SalesDataTable[[#This Row],[Order Date]])/3,0)</f>
        <v>Q3</v>
      </c>
      <c r="E1488" s="17">
        <f>MONTH(SalesDataTable[[#This Row],[Order Date]])</f>
        <v>7</v>
      </c>
      <c r="F1488" s="15"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5">
      <c r="A1489" s="2">
        <v>2003</v>
      </c>
      <c r="B1489" s="3">
        <v>46230</v>
      </c>
      <c r="C1489" s="12">
        <f>YEAR(SalesDataTable[[#This Row],[Order Date]])</f>
        <v>2026</v>
      </c>
      <c r="D1489" s="15" t="str">
        <f>"Q" &amp; ROUNDUP(MONTH(SalesDataTable[[#This Row],[Order Date]])/3,0)</f>
        <v>Q3</v>
      </c>
      <c r="E1489" s="17">
        <f>MONTH(SalesDataTable[[#This Row],[Order Date]])</f>
        <v>7</v>
      </c>
      <c r="F1489" s="15"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5">
      <c r="A1490" s="2">
        <v>2682</v>
      </c>
      <c r="B1490" s="3">
        <v>46230</v>
      </c>
      <c r="C1490" s="12">
        <f>YEAR(SalesDataTable[[#This Row],[Order Date]])</f>
        <v>2026</v>
      </c>
      <c r="D1490" s="15" t="str">
        <f>"Q" &amp; ROUNDUP(MONTH(SalesDataTable[[#This Row],[Order Date]])/3,0)</f>
        <v>Q3</v>
      </c>
      <c r="E1490" s="17">
        <f>MONTH(SalesDataTable[[#This Row],[Order Date]])</f>
        <v>7</v>
      </c>
      <c r="F1490" s="15"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5">
      <c r="A1491" s="2">
        <v>3860</v>
      </c>
      <c r="B1491" s="3">
        <v>46230</v>
      </c>
      <c r="C1491" s="12">
        <f>YEAR(SalesDataTable[[#This Row],[Order Date]])</f>
        <v>2026</v>
      </c>
      <c r="D1491" s="15" t="str">
        <f>"Q" &amp; ROUNDUP(MONTH(SalesDataTable[[#This Row],[Order Date]])/3,0)</f>
        <v>Q3</v>
      </c>
      <c r="E1491" s="17">
        <f>MONTH(SalesDataTable[[#This Row],[Order Date]])</f>
        <v>7</v>
      </c>
      <c r="F1491" s="15"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5">
      <c r="A1492" s="2">
        <v>4063</v>
      </c>
      <c r="B1492" s="3">
        <v>46230</v>
      </c>
      <c r="C1492" s="12">
        <f>YEAR(SalesDataTable[[#This Row],[Order Date]])</f>
        <v>2026</v>
      </c>
      <c r="D1492" s="15" t="str">
        <f>"Q" &amp; ROUNDUP(MONTH(SalesDataTable[[#This Row],[Order Date]])/3,0)</f>
        <v>Q3</v>
      </c>
      <c r="E1492" s="17">
        <f>MONTH(SalesDataTable[[#This Row],[Order Date]])</f>
        <v>7</v>
      </c>
      <c r="F1492" s="15"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5">
      <c r="A1493" s="2">
        <v>4474</v>
      </c>
      <c r="B1493" s="3">
        <v>46230</v>
      </c>
      <c r="C1493" s="12">
        <f>YEAR(SalesDataTable[[#This Row],[Order Date]])</f>
        <v>2026</v>
      </c>
      <c r="D1493" s="15" t="str">
        <f>"Q" &amp; ROUNDUP(MONTH(SalesDataTable[[#This Row],[Order Date]])/3,0)</f>
        <v>Q3</v>
      </c>
      <c r="E1493" s="17">
        <f>MONTH(SalesDataTable[[#This Row],[Order Date]])</f>
        <v>7</v>
      </c>
      <c r="F1493" s="15"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5">
      <c r="A1494" s="2">
        <v>21</v>
      </c>
      <c r="B1494" s="3">
        <v>46231</v>
      </c>
      <c r="C1494" s="12">
        <f>YEAR(SalesDataTable[[#This Row],[Order Date]])</f>
        <v>2026</v>
      </c>
      <c r="D1494" s="15" t="str">
        <f>"Q" &amp; ROUNDUP(MONTH(SalesDataTable[[#This Row],[Order Date]])/3,0)</f>
        <v>Q3</v>
      </c>
      <c r="E1494" s="17">
        <f>MONTH(SalesDataTable[[#This Row],[Order Date]])</f>
        <v>7</v>
      </c>
      <c r="F1494" s="15"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5">
      <c r="A1495" s="2">
        <v>368</v>
      </c>
      <c r="B1495" s="3">
        <v>46231</v>
      </c>
      <c r="C1495" s="12">
        <f>YEAR(SalesDataTable[[#This Row],[Order Date]])</f>
        <v>2026</v>
      </c>
      <c r="D1495" s="15" t="str">
        <f>"Q" &amp; ROUNDUP(MONTH(SalesDataTable[[#This Row],[Order Date]])/3,0)</f>
        <v>Q3</v>
      </c>
      <c r="E1495" s="17">
        <f>MONTH(SalesDataTable[[#This Row],[Order Date]])</f>
        <v>7</v>
      </c>
      <c r="F1495" s="15"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5">
      <c r="A1496" s="2">
        <v>457</v>
      </c>
      <c r="B1496" s="3">
        <v>46231</v>
      </c>
      <c r="C1496" s="12">
        <f>YEAR(SalesDataTable[[#This Row],[Order Date]])</f>
        <v>2026</v>
      </c>
      <c r="D1496" s="15" t="str">
        <f>"Q" &amp; ROUNDUP(MONTH(SalesDataTable[[#This Row],[Order Date]])/3,0)</f>
        <v>Q3</v>
      </c>
      <c r="E1496" s="17">
        <f>MONTH(SalesDataTable[[#This Row],[Order Date]])</f>
        <v>7</v>
      </c>
      <c r="F1496" s="15"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5">
      <c r="A1497" s="2">
        <v>1516</v>
      </c>
      <c r="B1497" s="3">
        <v>46231</v>
      </c>
      <c r="C1497" s="12">
        <f>YEAR(SalesDataTable[[#This Row],[Order Date]])</f>
        <v>2026</v>
      </c>
      <c r="D1497" s="15" t="str">
        <f>"Q" &amp; ROUNDUP(MONTH(SalesDataTable[[#This Row],[Order Date]])/3,0)</f>
        <v>Q3</v>
      </c>
      <c r="E1497" s="17">
        <f>MONTH(SalesDataTable[[#This Row],[Order Date]])</f>
        <v>7</v>
      </c>
      <c r="F1497" s="15"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5">
      <c r="A1498" s="2">
        <v>2266</v>
      </c>
      <c r="B1498" s="3">
        <v>46231</v>
      </c>
      <c r="C1498" s="12">
        <f>YEAR(SalesDataTable[[#This Row],[Order Date]])</f>
        <v>2026</v>
      </c>
      <c r="D1498" s="15" t="str">
        <f>"Q" &amp; ROUNDUP(MONTH(SalesDataTable[[#This Row],[Order Date]])/3,0)</f>
        <v>Q3</v>
      </c>
      <c r="E1498" s="17">
        <f>MONTH(SalesDataTable[[#This Row],[Order Date]])</f>
        <v>7</v>
      </c>
      <c r="F1498" s="15"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5">
      <c r="A1499" s="2">
        <v>2802</v>
      </c>
      <c r="B1499" s="3">
        <v>46231</v>
      </c>
      <c r="C1499" s="12">
        <f>YEAR(SalesDataTable[[#This Row],[Order Date]])</f>
        <v>2026</v>
      </c>
      <c r="D1499" s="15" t="str">
        <f>"Q" &amp; ROUNDUP(MONTH(SalesDataTable[[#This Row],[Order Date]])/3,0)</f>
        <v>Q3</v>
      </c>
      <c r="E1499" s="17">
        <f>MONTH(SalesDataTable[[#This Row],[Order Date]])</f>
        <v>7</v>
      </c>
      <c r="F1499" s="15"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5">
      <c r="A1500" s="2">
        <v>3604</v>
      </c>
      <c r="B1500" s="3">
        <v>46231</v>
      </c>
      <c r="C1500" s="12">
        <f>YEAR(SalesDataTable[[#This Row],[Order Date]])</f>
        <v>2026</v>
      </c>
      <c r="D1500" s="15" t="str">
        <f>"Q" &amp; ROUNDUP(MONTH(SalesDataTable[[#This Row],[Order Date]])/3,0)</f>
        <v>Q3</v>
      </c>
      <c r="E1500" s="17">
        <f>MONTH(SalesDataTable[[#This Row],[Order Date]])</f>
        <v>7</v>
      </c>
      <c r="F1500" s="15"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5">
      <c r="A1501" s="2">
        <v>3644</v>
      </c>
      <c r="B1501" s="3">
        <v>46231</v>
      </c>
      <c r="C1501" s="12">
        <f>YEAR(SalesDataTable[[#This Row],[Order Date]])</f>
        <v>2026</v>
      </c>
      <c r="D1501" s="15" t="str">
        <f>"Q" &amp; ROUNDUP(MONTH(SalesDataTable[[#This Row],[Order Date]])/3,0)</f>
        <v>Q3</v>
      </c>
      <c r="E1501" s="17">
        <f>MONTH(SalesDataTable[[#This Row],[Order Date]])</f>
        <v>7</v>
      </c>
      <c r="F1501" s="15"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5">
      <c r="A1502" s="2">
        <v>4271</v>
      </c>
      <c r="B1502" s="3">
        <v>46231</v>
      </c>
      <c r="C1502" s="12">
        <f>YEAR(SalesDataTable[[#This Row],[Order Date]])</f>
        <v>2026</v>
      </c>
      <c r="D1502" s="15" t="str">
        <f>"Q" &amp; ROUNDUP(MONTH(SalesDataTable[[#This Row],[Order Date]])/3,0)</f>
        <v>Q3</v>
      </c>
      <c r="E1502" s="17">
        <f>MONTH(SalesDataTable[[#This Row],[Order Date]])</f>
        <v>7</v>
      </c>
      <c r="F1502" s="15"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5">
      <c r="A1503" s="2">
        <v>272</v>
      </c>
      <c r="B1503" s="3">
        <v>46232</v>
      </c>
      <c r="C1503" s="12">
        <f>YEAR(SalesDataTable[[#This Row],[Order Date]])</f>
        <v>2026</v>
      </c>
      <c r="D1503" s="15" t="str">
        <f>"Q" &amp; ROUNDUP(MONTH(SalesDataTable[[#This Row],[Order Date]])/3,0)</f>
        <v>Q3</v>
      </c>
      <c r="E1503" s="17">
        <f>MONTH(SalesDataTable[[#This Row],[Order Date]])</f>
        <v>7</v>
      </c>
      <c r="F1503" s="15"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5">
      <c r="A1504" s="2">
        <v>1469</v>
      </c>
      <c r="B1504" s="3">
        <v>46232</v>
      </c>
      <c r="C1504" s="12">
        <f>YEAR(SalesDataTable[[#This Row],[Order Date]])</f>
        <v>2026</v>
      </c>
      <c r="D1504" s="15" t="str">
        <f>"Q" &amp; ROUNDUP(MONTH(SalesDataTable[[#This Row],[Order Date]])/3,0)</f>
        <v>Q3</v>
      </c>
      <c r="E1504" s="17">
        <f>MONTH(SalesDataTable[[#This Row],[Order Date]])</f>
        <v>7</v>
      </c>
      <c r="F1504" s="15"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5">
      <c r="A1505" s="2">
        <v>2253</v>
      </c>
      <c r="B1505" s="3">
        <v>46232</v>
      </c>
      <c r="C1505" s="12">
        <f>YEAR(SalesDataTable[[#This Row],[Order Date]])</f>
        <v>2026</v>
      </c>
      <c r="D1505" s="15" t="str">
        <f>"Q" &amp; ROUNDUP(MONTH(SalesDataTable[[#This Row],[Order Date]])/3,0)</f>
        <v>Q3</v>
      </c>
      <c r="E1505" s="17">
        <f>MONTH(SalesDataTable[[#This Row],[Order Date]])</f>
        <v>7</v>
      </c>
      <c r="F1505" s="15"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5">
      <c r="A1506" s="2">
        <v>2554</v>
      </c>
      <c r="B1506" s="3">
        <v>46232</v>
      </c>
      <c r="C1506" s="12">
        <f>YEAR(SalesDataTable[[#This Row],[Order Date]])</f>
        <v>2026</v>
      </c>
      <c r="D1506" s="15" t="str">
        <f>"Q" &amp; ROUNDUP(MONTH(SalesDataTable[[#This Row],[Order Date]])/3,0)</f>
        <v>Q3</v>
      </c>
      <c r="E1506" s="17">
        <f>MONTH(SalesDataTable[[#This Row],[Order Date]])</f>
        <v>7</v>
      </c>
      <c r="F1506" s="15"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5">
      <c r="A1507" s="2">
        <v>2624</v>
      </c>
      <c r="B1507" s="3">
        <v>46232</v>
      </c>
      <c r="C1507" s="12">
        <f>YEAR(SalesDataTable[[#This Row],[Order Date]])</f>
        <v>2026</v>
      </c>
      <c r="D1507" s="15" t="str">
        <f>"Q" &amp; ROUNDUP(MONTH(SalesDataTable[[#This Row],[Order Date]])/3,0)</f>
        <v>Q3</v>
      </c>
      <c r="E1507" s="17">
        <f>MONTH(SalesDataTable[[#This Row],[Order Date]])</f>
        <v>7</v>
      </c>
      <c r="F1507" s="15"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5">
      <c r="A1508" s="2">
        <v>3338</v>
      </c>
      <c r="B1508" s="3">
        <v>46232</v>
      </c>
      <c r="C1508" s="12">
        <f>YEAR(SalesDataTable[[#This Row],[Order Date]])</f>
        <v>2026</v>
      </c>
      <c r="D1508" s="15" t="str">
        <f>"Q" &amp; ROUNDUP(MONTH(SalesDataTable[[#This Row],[Order Date]])/3,0)</f>
        <v>Q3</v>
      </c>
      <c r="E1508" s="17">
        <f>MONTH(SalesDataTable[[#This Row],[Order Date]])</f>
        <v>7</v>
      </c>
      <c r="F1508" s="15"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5">
      <c r="A1509" s="2">
        <v>4575</v>
      </c>
      <c r="B1509" s="3">
        <v>46232</v>
      </c>
      <c r="C1509" s="12">
        <f>YEAR(SalesDataTable[[#This Row],[Order Date]])</f>
        <v>2026</v>
      </c>
      <c r="D1509" s="15" t="str">
        <f>"Q" &amp; ROUNDUP(MONTH(SalesDataTable[[#This Row],[Order Date]])/3,0)</f>
        <v>Q3</v>
      </c>
      <c r="E1509" s="17">
        <f>MONTH(SalesDataTable[[#This Row],[Order Date]])</f>
        <v>7</v>
      </c>
      <c r="F1509" s="15"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5">
      <c r="A1510" s="2">
        <v>4871</v>
      </c>
      <c r="B1510" s="3">
        <v>46232</v>
      </c>
      <c r="C1510" s="12">
        <f>YEAR(SalesDataTable[[#This Row],[Order Date]])</f>
        <v>2026</v>
      </c>
      <c r="D1510" s="15" t="str">
        <f>"Q" &amp; ROUNDUP(MONTH(SalesDataTable[[#This Row],[Order Date]])/3,0)</f>
        <v>Q3</v>
      </c>
      <c r="E1510" s="17">
        <f>MONTH(SalesDataTable[[#This Row],[Order Date]])</f>
        <v>7</v>
      </c>
      <c r="F1510" s="15"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5">
      <c r="A1511" s="2">
        <v>4931</v>
      </c>
      <c r="B1511" s="3">
        <v>46232</v>
      </c>
      <c r="C1511" s="12">
        <f>YEAR(SalesDataTable[[#This Row],[Order Date]])</f>
        <v>2026</v>
      </c>
      <c r="D1511" s="15" t="str">
        <f>"Q" &amp; ROUNDUP(MONTH(SalesDataTable[[#This Row],[Order Date]])/3,0)</f>
        <v>Q3</v>
      </c>
      <c r="E1511" s="17">
        <f>MONTH(SalesDataTable[[#This Row],[Order Date]])</f>
        <v>7</v>
      </c>
      <c r="F1511" s="15"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5">
      <c r="A1512" s="2">
        <v>4962</v>
      </c>
      <c r="B1512" s="3">
        <v>46232</v>
      </c>
      <c r="C1512" s="12">
        <f>YEAR(SalesDataTable[[#This Row],[Order Date]])</f>
        <v>2026</v>
      </c>
      <c r="D1512" s="15" t="str">
        <f>"Q" &amp; ROUNDUP(MONTH(SalesDataTable[[#This Row],[Order Date]])/3,0)</f>
        <v>Q3</v>
      </c>
      <c r="E1512" s="17">
        <f>MONTH(SalesDataTable[[#This Row],[Order Date]])</f>
        <v>7</v>
      </c>
      <c r="F1512" s="15"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5">
      <c r="A1513" s="2">
        <v>5006</v>
      </c>
      <c r="B1513" s="3">
        <v>46232</v>
      </c>
      <c r="C1513" s="12">
        <f>YEAR(SalesDataTable[[#This Row],[Order Date]])</f>
        <v>2026</v>
      </c>
      <c r="D1513" s="15" t="str">
        <f>"Q" &amp; ROUNDUP(MONTH(SalesDataTable[[#This Row],[Order Date]])/3,0)</f>
        <v>Q3</v>
      </c>
      <c r="E1513" s="17">
        <f>MONTH(SalesDataTable[[#This Row],[Order Date]])</f>
        <v>7</v>
      </c>
      <c r="F1513" s="15"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5">
      <c r="A1514" s="2">
        <v>5033</v>
      </c>
      <c r="B1514" s="3">
        <v>46232</v>
      </c>
      <c r="C1514" s="12">
        <f>YEAR(SalesDataTable[[#This Row],[Order Date]])</f>
        <v>2026</v>
      </c>
      <c r="D1514" s="15" t="str">
        <f>"Q" &amp; ROUNDUP(MONTH(SalesDataTable[[#This Row],[Order Date]])/3,0)</f>
        <v>Q3</v>
      </c>
      <c r="E1514" s="17">
        <f>MONTH(SalesDataTable[[#This Row],[Order Date]])</f>
        <v>7</v>
      </c>
      <c r="F1514" s="15"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5">
      <c r="A1515" s="2">
        <v>5117</v>
      </c>
      <c r="B1515" s="3">
        <v>46232</v>
      </c>
      <c r="C1515" s="12">
        <f>YEAR(SalesDataTable[[#This Row],[Order Date]])</f>
        <v>2026</v>
      </c>
      <c r="D1515" s="15" t="str">
        <f>"Q" &amp; ROUNDUP(MONTH(SalesDataTable[[#This Row],[Order Date]])/3,0)</f>
        <v>Q3</v>
      </c>
      <c r="E1515" s="17">
        <f>MONTH(SalesDataTable[[#This Row],[Order Date]])</f>
        <v>7</v>
      </c>
      <c r="F1515" s="15"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5">
      <c r="A1516" s="2">
        <v>954</v>
      </c>
      <c r="B1516" s="3">
        <v>46233</v>
      </c>
      <c r="C1516" s="12">
        <f>YEAR(SalesDataTable[[#This Row],[Order Date]])</f>
        <v>2026</v>
      </c>
      <c r="D1516" s="15" t="str">
        <f>"Q" &amp; ROUNDUP(MONTH(SalesDataTable[[#This Row],[Order Date]])/3,0)</f>
        <v>Q3</v>
      </c>
      <c r="E1516" s="17">
        <f>MONTH(SalesDataTable[[#This Row],[Order Date]])</f>
        <v>7</v>
      </c>
      <c r="F1516" s="15"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5">
      <c r="A1517" s="2">
        <v>1644</v>
      </c>
      <c r="B1517" s="3">
        <v>46233</v>
      </c>
      <c r="C1517" s="12">
        <f>YEAR(SalesDataTable[[#This Row],[Order Date]])</f>
        <v>2026</v>
      </c>
      <c r="D1517" s="15" t="str">
        <f>"Q" &amp; ROUNDUP(MONTH(SalesDataTable[[#This Row],[Order Date]])/3,0)</f>
        <v>Q3</v>
      </c>
      <c r="E1517" s="17">
        <f>MONTH(SalesDataTable[[#This Row],[Order Date]])</f>
        <v>7</v>
      </c>
      <c r="F1517" s="15"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5">
      <c r="A1518" s="2">
        <v>2030</v>
      </c>
      <c r="B1518" s="3">
        <v>46233</v>
      </c>
      <c r="C1518" s="12">
        <f>YEAR(SalesDataTable[[#This Row],[Order Date]])</f>
        <v>2026</v>
      </c>
      <c r="D1518" s="15" t="str">
        <f>"Q" &amp; ROUNDUP(MONTH(SalesDataTable[[#This Row],[Order Date]])/3,0)</f>
        <v>Q3</v>
      </c>
      <c r="E1518" s="17">
        <f>MONTH(SalesDataTable[[#This Row],[Order Date]])</f>
        <v>7</v>
      </c>
      <c r="F1518" s="15"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5">
      <c r="A1519" s="2">
        <v>2595</v>
      </c>
      <c r="B1519" s="3">
        <v>46233</v>
      </c>
      <c r="C1519" s="12">
        <f>YEAR(SalesDataTable[[#This Row],[Order Date]])</f>
        <v>2026</v>
      </c>
      <c r="D1519" s="15" t="str">
        <f>"Q" &amp; ROUNDUP(MONTH(SalesDataTable[[#This Row],[Order Date]])/3,0)</f>
        <v>Q3</v>
      </c>
      <c r="E1519" s="17">
        <f>MONTH(SalesDataTable[[#This Row],[Order Date]])</f>
        <v>7</v>
      </c>
      <c r="F1519" s="15"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5">
      <c r="A1520" s="2">
        <v>2763</v>
      </c>
      <c r="B1520" s="3">
        <v>46233</v>
      </c>
      <c r="C1520" s="12">
        <f>YEAR(SalesDataTable[[#This Row],[Order Date]])</f>
        <v>2026</v>
      </c>
      <c r="D1520" s="15" t="str">
        <f>"Q" &amp; ROUNDUP(MONTH(SalesDataTable[[#This Row],[Order Date]])/3,0)</f>
        <v>Q3</v>
      </c>
      <c r="E1520" s="17">
        <f>MONTH(SalesDataTable[[#This Row],[Order Date]])</f>
        <v>7</v>
      </c>
      <c r="F1520" s="15"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5">
      <c r="A1521" s="2">
        <v>3537</v>
      </c>
      <c r="B1521" s="3">
        <v>46233</v>
      </c>
      <c r="C1521" s="12">
        <f>YEAR(SalesDataTable[[#This Row],[Order Date]])</f>
        <v>2026</v>
      </c>
      <c r="D1521" s="15" t="str">
        <f>"Q" &amp; ROUNDUP(MONTH(SalesDataTable[[#This Row],[Order Date]])/3,0)</f>
        <v>Q3</v>
      </c>
      <c r="E1521" s="17">
        <f>MONTH(SalesDataTable[[#This Row],[Order Date]])</f>
        <v>7</v>
      </c>
      <c r="F1521" s="15"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5">
      <c r="A1522" s="2">
        <v>3550</v>
      </c>
      <c r="B1522" s="3">
        <v>46233</v>
      </c>
      <c r="C1522" s="12">
        <f>YEAR(SalesDataTable[[#This Row],[Order Date]])</f>
        <v>2026</v>
      </c>
      <c r="D1522" s="15" t="str">
        <f>"Q" &amp; ROUNDUP(MONTH(SalesDataTable[[#This Row],[Order Date]])/3,0)</f>
        <v>Q3</v>
      </c>
      <c r="E1522" s="17">
        <f>MONTH(SalesDataTable[[#This Row],[Order Date]])</f>
        <v>7</v>
      </c>
      <c r="F1522" s="15"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5">
      <c r="A1523" s="2">
        <v>3875</v>
      </c>
      <c r="B1523" s="3">
        <v>46233</v>
      </c>
      <c r="C1523" s="12">
        <f>YEAR(SalesDataTable[[#This Row],[Order Date]])</f>
        <v>2026</v>
      </c>
      <c r="D1523" s="15" t="str">
        <f>"Q" &amp; ROUNDUP(MONTH(SalesDataTable[[#This Row],[Order Date]])/3,0)</f>
        <v>Q3</v>
      </c>
      <c r="E1523" s="17">
        <f>MONTH(SalesDataTable[[#This Row],[Order Date]])</f>
        <v>7</v>
      </c>
      <c r="F1523" s="15"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5">
      <c r="A1524" s="2">
        <v>4467</v>
      </c>
      <c r="B1524" s="3">
        <v>46233</v>
      </c>
      <c r="C1524" s="12">
        <f>YEAR(SalesDataTable[[#This Row],[Order Date]])</f>
        <v>2026</v>
      </c>
      <c r="D1524" s="15" t="str">
        <f>"Q" &amp; ROUNDUP(MONTH(SalesDataTable[[#This Row],[Order Date]])/3,0)</f>
        <v>Q3</v>
      </c>
      <c r="E1524" s="17">
        <f>MONTH(SalesDataTable[[#This Row],[Order Date]])</f>
        <v>7</v>
      </c>
      <c r="F1524" s="15"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5">
      <c r="A1525" s="2">
        <v>739</v>
      </c>
      <c r="B1525" s="3">
        <v>46234</v>
      </c>
      <c r="C1525" s="12">
        <f>YEAR(SalesDataTable[[#This Row],[Order Date]])</f>
        <v>2026</v>
      </c>
      <c r="D1525" s="15" t="str">
        <f>"Q" &amp; ROUNDUP(MONTH(SalesDataTable[[#This Row],[Order Date]])/3,0)</f>
        <v>Q3</v>
      </c>
      <c r="E1525" s="17">
        <f>MONTH(SalesDataTable[[#This Row],[Order Date]])</f>
        <v>7</v>
      </c>
      <c r="F1525" s="15"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5">
      <c r="A1526" s="2">
        <v>2376</v>
      </c>
      <c r="B1526" s="3">
        <v>46234</v>
      </c>
      <c r="C1526" s="12">
        <f>YEAR(SalesDataTable[[#This Row],[Order Date]])</f>
        <v>2026</v>
      </c>
      <c r="D1526" s="15" t="str">
        <f>"Q" &amp; ROUNDUP(MONTH(SalesDataTable[[#This Row],[Order Date]])/3,0)</f>
        <v>Q3</v>
      </c>
      <c r="E1526" s="17">
        <f>MONTH(SalesDataTable[[#This Row],[Order Date]])</f>
        <v>7</v>
      </c>
      <c r="F1526" s="15"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5">
      <c r="A1527" s="2">
        <v>3109</v>
      </c>
      <c r="B1527" s="3">
        <v>46234</v>
      </c>
      <c r="C1527" s="12">
        <f>YEAR(SalesDataTable[[#This Row],[Order Date]])</f>
        <v>2026</v>
      </c>
      <c r="D1527" s="15" t="str">
        <f>"Q" &amp; ROUNDUP(MONTH(SalesDataTable[[#This Row],[Order Date]])/3,0)</f>
        <v>Q3</v>
      </c>
      <c r="E1527" s="17">
        <f>MONTH(SalesDataTable[[#This Row],[Order Date]])</f>
        <v>7</v>
      </c>
      <c r="F1527" s="15"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5">
      <c r="A1528" s="2">
        <v>4362</v>
      </c>
      <c r="B1528" s="3">
        <v>46234</v>
      </c>
      <c r="C1528" s="12">
        <f>YEAR(SalesDataTable[[#This Row],[Order Date]])</f>
        <v>2026</v>
      </c>
      <c r="D1528" s="15" t="str">
        <f>"Q" &amp; ROUNDUP(MONTH(SalesDataTable[[#This Row],[Order Date]])/3,0)</f>
        <v>Q3</v>
      </c>
      <c r="E1528" s="17">
        <f>MONTH(SalesDataTable[[#This Row],[Order Date]])</f>
        <v>7</v>
      </c>
      <c r="F1528" s="15"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5">
      <c r="A1529" s="2">
        <v>777</v>
      </c>
      <c r="B1529" s="3">
        <v>46235</v>
      </c>
      <c r="C1529" s="12">
        <f>YEAR(SalesDataTable[[#This Row],[Order Date]])</f>
        <v>2026</v>
      </c>
      <c r="D1529" s="15" t="str">
        <f>"Q" &amp; ROUNDUP(MONTH(SalesDataTable[[#This Row],[Order Date]])/3,0)</f>
        <v>Q3</v>
      </c>
      <c r="E1529" s="17">
        <f>MONTH(SalesDataTable[[#This Row],[Order Date]])</f>
        <v>8</v>
      </c>
      <c r="F1529" s="15"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5">
      <c r="A1530" s="2">
        <v>831</v>
      </c>
      <c r="B1530" s="3">
        <v>46235</v>
      </c>
      <c r="C1530" s="12">
        <f>YEAR(SalesDataTable[[#This Row],[Order Date]])</f>
        <v>2026</v>
      </c>
      <c r="D1530" s="15" t="str">
        <f>"Q" &amp; ROUNDUP(MONTH(SalesDataTable[[#This Row],[Order Date]])/3,0)</f>
        <v>Q3</v>
      </c>
      <c r="E1530" s="17">
        <f>MONTH(SalesDataTable[[#This Row],[Order Date]])</f>
        <v>8</v>
      </c>
      <c r="F1530" s="15"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5">
      <c r="A1531" s="2">
        <v>2059</v>
      </c>
      <c r="B1531" s="3">
        <v>46235</v>
      </c>
      <c r="C1531" s="12">
        <f>YEAR(SalesDataTable[[#This Row],[Order Date]])</f>
        <v>2026</v>
      </c>
      <c r="D1531" s="15" t="str">
        <f>"Q" &amp; ROUNDUP(MONTH(SalesDataTable[[#This Row],[Order Date]])/3,0)</f>
        <v>Q3</v>
      </c>
      <c r="E1531" s="17">
        <f>MONTH(SalesDataTable[[#This Row],[Order Date]])</f>
        <v>8</v>
      </c>
      <c r="F1531" s="15"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5">
      <c r="A1532" s="2">
        <v>2519</v>
      </c>
      <c r="B1532" s="3">
        <v>46235</v>
      </c>
      <c r="C1532" s="12">
        <f>YEAR(SalesDataTable[[#This Row],[Order Date]])</f>
        <v>2026</v>
      </c>
      <c r="D1532" s="15" t="str">
        <f>"Q" &amp; ROUNDUP(MONTH(SalesDataTable[[#This Row],[Order Date]])/3,0)</f>
        <v>Q3</v>
      </c>
      <c r="E1532" s="17">
        <f>MONTH(SalesDataTable[[#This Row],[Order Date]])</f>
        <v>8</v>
      </c>
      <c r="F1532" s="15"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5">
      <c r="A1533" s="2">
        <v>2644</v>
      </c>
      <c r="B1533" s="3">
        <v>46235</v>
      </c>
      <c r="C1533" s="12">
        <f>YEAR(SalesDataTable[[#This Row],[Order Date]])</f>
        <v>2026</v>
      </c>
      <c r="D1533" s="15" t="str">
        <f>"Q" &amp; ROUNDUP(MONTH(SalesDataTable[[#This Row],[Order Date]])/3,0)</f>
        <v>Q3</v>
      </c>
      <c r="E1533" s="17">
        <f>MONTH(SalesDataTable[[#This Row],[Order Date]])</f>
        <v>8</v>
      </c>
      <c r="F1533" s="15"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5">
      <c r="A1534" s="2">
        <v>4141</v>
      </c>
      <c r="B1534" s="3">
        <v>46235</v>
      </c>
      <c r="C1534" s="12">
        <f>YEAR(SalesDataTable[[#This Row],[Order Date]])</f>
        <v>2026</v>
      </c>
      <c r="D1534" s="15" t="str">
        <f>"Q" &amp; ROUNDUP(MONTH(SalesDataTable[[#This Row],[Order Date]])/3,0)</f>
        <v>Q3</v>
      </c>
      <c r="E1534" s="17">
        <f>MONTH(SalesDataTable[[#This Row],[Order Date]])</f>
        <v>8</v>
      </c>
      <c r="F1534" s="15"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5">
      <c r="A1535" s="2">
        <v>4804</v>
      </c>
      <c r="B1535" s="3">
        <v>46235</v>
      </c>
      <c r="C1535" s="12">
        <f>YEAR(SalesDataTable[[#This Row],[Order Date]])</f>
        <v>2026</v>
      </c>
      <c r="D1535" s="15" t="str">
        <f>"Q" &amp; ROUNDUP(MONTH(SalesDataTable[[#This Row],[Order Date]])/3,0)</f>
        <v>Q3</v>
      </c>
      <c r="E1535" s="17">
        <f>MONTH(SalesDataTable[[#This Row],[Order Date]])</f>
        <v>8</v>
      </c>
      <c r="F1535" s="15"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5">
      <c r="A1536" s="2">
        <v>5161</v>
      </c>
      <c r="B1536" s="3">
        <v>46235</v>
      </c>
      <c r="C1536" s="12">
        <f>YEAR(SalesDataTable[[#This Row],[Order Date]])</f>
        <v>2026</v>
      </c>
      <c r="D1536" s="15" t="str">
        <f>"Q" &amp; ROUNDUP(MONTH(SalesDataTable[[#This Row],[Order Date]])/3,0)</f>
        <v>Q3</v>
      </c>
      <c r="E1536" s="17">
        <f>MONTH(SalesDataTable[[#This Row],[Order Date]])</f>
        <v>8</v>
      </c>
      <c r="F1536" s="15"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5">
      <c r="A1537" s="2">
        <v>590</v>
      </c>
      <c r="B1537" s="3">
        <v>46236</v>
      </c>
      <c r="C1537" s="12">
        <f>YEAR(SalesDataTable[[#This Row],[Order Date]])</f>
        <v>2026</v>
      </c>
      <c r="D1537" s="15" t="str">
        <f>"Q" &amp; ROUNDUP(MONTH(SalesDataTable[[#This Row],[Order Date]])/3,0)</f>
        <v>Q3</v>
      </c>
      <c r="E1537" s="17">
        <f>MONTH(SalesDataTable[[#This Row],[Order Date]])</f>
        <v>8</v>
      </c>
      <c r="F1537" s="15"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5">
      <c r="A1538" s="2">
        <v>1599</v>
      </c>
      <c r="B1538" s="3">
        <v>46236</v>
      </c>
      <c r="C1538" s="12">
        <f>YEAR(SalesDataTable[[#This Row],[Order Date]])</f>
        <v>2026</v>
      </c>
      <c r="D1538" s="15" t="str">
        <f>"Q" &amp; ROUNDUP(MONTH(SalesDataTable[[#This Row],[Order Date]])/3,0)</f>
        <v>Q3</v>
      </c>
      <c r="E1538" s="17">
        <f>MONTH(SalesDataTable[[#This Row],[Order Date]])</f>
        <v>8</v>
      </c>
      <c r="F1538" s="15"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5">
      <c r="A1539" s="2">
        <v>1665</v>
      </c>
      <c r="B1539" s="3">
        <v>46236</v>
      </c>
      <c r="C1539" s="12">
        <f>YEAR(SalesDataTable[[#This Row],[Order Date]])</f>
        <v>2026</v>
      </c>
      <c r="D1539" s="15" t="str">
        <f>"Q" &amp; ROUNDUP(MONTH(SalesDataTable[[#This Row],[Order Date]])/3,0)</f>
        <v>Q3</v>
      </c>
      <c r="E1539" s="17">
        <f>MONTH(SalesDataTable[[#This Row],[Order Date]])</f>
        <v>8</v>
      </c>
      <c r="F1539" s="15"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5">
      <c r="A1540" s="2">
        <v>2409</v>
      </c>
      <c r="B1540" s="3">
        <v>46236</v>
      </c>
      <c r="C1540" s="12">
        <f>YEAR(SalesDataTable[[#This Row],[Order Date]])</f>
        <v>2026</v>
      </c>
      <c r="D1540" s="15" t="str">
        <f>"Q" &amp; ROUNDUP(MONTH(SalesDataTable[[#This Row],[Order Date]])/3,0)</f>
        <v>Q3</v>
      </c>
      <c r="E1540" s="17">
        <f>MONTH(SalesDataTable[[#This Row],[Order Date]])</f>
        <v>8</v>
      </c>
      <c r="F1540" s="15"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5">
      <c r="A1541" s="2">
        <v>2936</v>
      </c>
      <c r="B1541" s="3">
        <v>46236</v>
      </c>
      <c r="C1541" s="12">
        <f>YEAR(SalesDataTable[[#This Row],[Order Date]])</f>
        <v>2026</v>
      </c>
      <c r="D1541" s="15" t="str">
        <f>"Q" &amp; ROUNDUP(MONTH(SalesDataTable[[#This Row],[Order Date]])/3,0)</f>
        <v>Q3</v>
      </c>
      <c r="E1541" s="17">
        <f>MONTH(SalesDataTable[[#This Row],[Order Date]])</f>
        <v>8</v>
      </c>
      <c r="F1541" s="15"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5">
      <c r="A1542" s="2">
        <v>3397</v>
      </c>
      <c r="B1542" s="3">
        <v>46236</v>
      </c>
      <c r="C1542" s="12">
        <f>YEAR(SalesDataTable[[#This Row],[Order Date]])</f>
        <v>2026</v>
      </c>
      <c r="D1542" s="15" t="str">
        <f>"Q" &amp; ROUNDUP(MONTH(SalesDataTable[[#This Row],[Order Date]])/3,0)</f>
        <v>Q3</v>
      </c>
      <c r="E1542" s="17">
        <f>MONTH(SalesDataTable[[#This Row],[Order Date]])</f>
        <v>8</v>
      </c>
      <c r="F1542" s="15"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5">
      <c r="A1543" s="2">
        <v>4556</v>
      </c>
      <c r="B1543" s="3">
        <v>46236</v>
      </c>
      <c r="C1543" s="12">
        <f>YEAR(SalesDataTable[[#This Row],[Order Date]])</f>
        <v>2026</v>
      </c>
      <c r="D1543" s="15" t="str">
        <f>"Q" &amp; ROUNDUP(MONTH(SalesDataTable[[#This Row],[Order Date]])/3,0)</f>
        <v>Q3</v>
      </c>
      <c r="E1543" s="17">
        <f>MONTH(SalesDataTable[[#This Row],[Order Date]])</f>
        <v>8</v>
      </c>
      <c r="F1543" s="15"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5">
      <c r="A1544" s="2">
        <v>4614</v>
      </c>
      <c r="B1544" s="3">
        <v>46236</v>
      </c>
      <c r="C1544" s="12">
        <f>YEAR(SalesDataTable[[#This Row],[Order Date]])</f>
        <v>2026</v>
      </c>
      <c r="D1544" s="15" t="str">
        <f>"Q" &amp; ROUNDUP(MONTH(SalesDataTable[[#This Row],[Order Date]])/3,0)</f>
        <v>Q3</v>
      </c>
      <c r="E1544" s="17">
        <f>MONTH(SalesDataTable[[#This Row],[Order Date]])</f>
        <v>8</v>
      </c>
      <c r="F1544" s="15"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5">
      <c r="A1545" s="2">
        <v>4999</v>
      </c>
      <c r="B1545" s="3">
        <v>46236</v>
      </c>
      <c r="C1545" s="12">
        <f>YEAR(SalesDataTable[[#This Row],[Order Date]])</f>
        <v>2026</v>
      </c>
      <c r="D1545" s="15" t="str">
        <f>"Q" &amp; ROUNDUP(MONTH(SalesDataTable[[#This Row],[Order Date]])/3,0)</f>
        <v>Q3</v>
      </c>
      <c r="E1545" s="17">
        <f>MONTH(SalesDataTable[[#This Row],[Order Date]])</f>
        <v>8</v>
      </c>
      <c r="F1545" s="15"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5">
      <c r="A1546" s="2">
        <v>207</v>
      </c>
      <c r="B1546" s="3">
        <v>46237</v>
      </c>
      <c r="C1546" s="12">
        <f>YEAR(SalesDataTable[[#This Row],[Order Date]])</f>
        <v>2026</v>
      </c>
      <c r="D1546" s="15" t="str">
        <f>"Q" &amp; ROUNDUP(MONTH(SalesDataTable[[#This Row],[Order Date]])/3,0)</f>
        <v>Q3</v>
      </c>
      <c r="E1546" s="17">
        <f>MONTH(SalesDataTable[[#This Row],[Order Date]])</f>
        <v>8</v>
      </c>
      <c r="F1546" s="15"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5">
      <c r="A1547" s="2">
        <v>295</v>
      </c>
      <c r="B1547" s="3">
        <v>46237</v>
      </c>
      <c r="C1547" s="12">
        <f>YEAR(SalesDataTable[[#This Row],[Order Date]])</f>
        <v>2026</v>
      </c>
      <c r="D1547" s="15" t="str">
        <f>"Q" &amp; ROUNDUP(MONTH(SalesDataTable[[#This Row],[Order Date]])/3,0)</f>
        <v>Q3</v>
      </c>
      <c r="E1547" s="17">
        <f>MONTH(SalesDataTable[[#This Row],[Order Date]])</f>
        <v>8</v>
      </c>
      <c r="F1547" s="15"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5">
      <c r="A1548" s="2">
        <v>657</v>
      </c>
      <c r="B1548" s="3">
        <v>46237</v>
      </c>
      <c r="C1548" s="12">
        <f>YEAR(SalesDataTable[[#This Row],[Order Date]])</f>
        <v>2026</v>
      </c>
      <c r="D1548" s="15" t="str">
        <f>"Q" &amp; ROUNDUP(MONTH(SalesDataTable[[#This Row],[Order Date]])/3,0)</f>
        <v>Q3</v>
      </c>
      <c r="E1548" s="17">
        <f>MONTH(SalesDataTable[[#This Row],[Order Date]])</f>
        <v>8</v>
      </c>
      <c r="F1548" s="15"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5">
      <c r="A1549" s="2">
        <v>694</v>
      </c>
      <c r="B1549" s="3">
        <v>46237</v>
      </c>
      <c r="C1549" s="12">
        <f>YEAR(SalesDataTable[[#This Row],[Order Date]])</f>
        <v>2026</v>
      </c>
      <c r="D1549" s="15" t="str">
        <f>"Q" &amp; ROUNDUP(MONTH(SalesDataTable[[#This Row],[Order Date]])/3,0)</f>
        <v>Q3</v>
      </c>
      <c r="E1549" s="17">
        <f>MONTH(SalesDataTable[[#This Row],[Order Date]])</f>
        <v>8</v>
      </c>
      <c r="F1549" s="15"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5">
      <c r="A1550" s="2">
        <v>1187</v>
      </c>
      <c r="B1550" s="3">
        <v>46237</v>
      </c>
      <c r="C1550" s="12">
        <f>YEAR(SalesDataTable[[#This Row],[Order Date]])</f>
        <v>2026</v>
      </c>
      <c r="D1550" s="15" t="str">
        <f>"Q" &amp; ROUNDUP(MONTH(SalesDataTable[[#This Row],[Order Date]])/3,0)</f>
        <v>Q3</v>
      </c>
      <c r="E1550" s="17">
        <f>MONTH(SalesDataTable[[#This Row],[Order Date]])</f>
        <v>8</v>
      </c>
      <c r="F1550" s="15"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5">
      <c r="A1551" s="2">
        <v>1915</v>
      </c>
      <c r="B1551" s="3">
        <v>46237</v>
      </c>
      <c r="C1551" s="12">
        <f>YEAR(SalesDataTable[[#This Row],[Order Date]])</f>
        <v>2026</v>
      </c>
      <c r="D1551" s="15" t="str">
        <f>"Q" &amp; ROUNDUP(MONTH(SalesDataTable[[#This Row],[Order Date]])/3,0)</f>
        <v>Q3</v>
      </c>
      <c r="E1551" s="17">
        <f>MONTH(SalesDataTable[[#This Row],[Order Date]])</f>
        <v>8</v>
      </c>
      <c r="F1551" s="15"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5">
      <c r="A1552" s="2">
        <v>2156</v>
      </c>
      <c r="B1552" s="3">
        <v>46237</v>
      </c>
      <c r="C1552" s="12">
        <f>YEAR(SalesDataTable[[#This Row],[Order Date]])</f>
        <v>2026</v>
      </c>
      <c r="D1552" s="15" t="str">
        <f>"Q" &amp; ROUNDUP(MONTH(SalesDataTable[[#This Row],[Order Date]])/3,0)</f>
        <v>Q3</v>
      </c>
      <c r="E1552" s="17">
        <f>MONTH(SalesDataTable[[#This Row],[Order Date]])</f>
        <v>8</v>
      </c>
      <c r="F1552" s="15"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5">
      <c r="A1553" s="2">
        <v>2539</v>
      </c>
      <c r="B1553" s="3">
        <v>46237</v>
      </c>
      <c r="C1553" s="12">
        <f>YEAR(SalesDataTable[[#This Row],[Order Date]])</f>
        <v>2026</v>
      </c>
      <c r="D1553" s="15" t="str">
        <f>"Q" &amp; ROUNDUP(MONTH(SalesDataTable[[#This Row],[Order Date]])/3,0)</f>
        <v>Q3</v>
      </c>
      <c r="E1553" s="17">
        <f>MONTH(SalesDataTable[[#This Row],[Order Date]])</f>
        <v>8</v>
      </c>
      <c r="F1553" s="15"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5">
      <c r="A1554" s="2">
        <v>3803</v>
      </c>
      <c r="B1554" s="3">
        <v>46237</v>
      </c>
      <c r="C1554" s="12">
        <f>YEAR(SalesDataTable[[#This Row],[Order Date]])</f>
        <v>2026</v>
      </c>
      <c r="D1554" s="15" t="str">
        <f>"Q" &amp; ROUNDUP(MONTH(SalesDataTable[[#This Row],[Order Date]])/3,0)</f>
        <v>Q3</v>
      </c>
      <c r="E1554" s="17">
        <f>MONTH(SalesDataTable[[#This Row],[Order Date]])</f>
        <v>8</v>
      </c>
      <c r="F1554" s="15"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5">
      <c r="A1555" s="2">
        <v>100</v>
      </c>
      <c r="B1555" s="3">
        <v>46238</v>
      </c>
      <c r="C1555" s="12">
        <f>YEAR(SalesDataTable[[#This Row],[Order Date]])</f>
        <v>2026</v>
      </c>
      <c r="D1555" s="15" t="str">
        <f>"Q" &amp; ROUNDUP(MONTH(SalesDataTable[[#This Row],[Order Date]])/3,0)</f>
        <v>Q3</v>
      </c>
      <c r="E1555" s="17">
        <f>MONTH(SalesDataTable[[#This Row],[Order Date]])</f>
        <v>8</v>
      </c>
      <c r="F1555" s="15"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5">
      <c r="A1556" s="2">
        <v>118</v>
      </c>
      <c r="B1556" s="3">
        <v>46238</v>
      </c>
      <c r="C1556" s="12">
        <f>YEAR(SalesDataTable[[#This Row],[Order Date]])</f>
        <v>2026</v>
      </c>
      <c r="D1556" s="15" t="str">
        <f>"Q" &amp; ROUNDUP(MONTH(SalesDataTable[[#This Row],[Order Date]])/3,0)</f>
        <v>Q3</v>
      </c>
      <c r="E1556" s="17">
        <f>MONTH(SalesDataTable[[#This Row],[Order Date]])</f>
        <v>8</v>
      </c>
      <c r="F1556" s="15"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5">
      <c r="A1557" s="2">
        <v>220</v>
      </c>
      <c r="B1557" s="3">
        <v>46238</v>
      </c>
      <c r="C1557" s="12">
        <f>YEAR(SalesDataTable[[#This Row],[Order Date]])</f>
        <v>2026</v>
      </c>
      <c r="D1557" s="15" t="str">
        <f>"Q" &amp; ROUNDUP(MONTH(SalesDataTable[[#This Row],[Order Date]])/3,0)</f>
        <v>Q3</v>
      </c>
      <c r="E1557" s="17">
        <f>MONTH(SalesDataTable[[#This Row],[Order Date]])</f>
        <v>8</v>
      </c>
      <c r="F1557" s="15"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5">
      <c r="A1558" s="2">
        <v>1145</v>
      </c>
      <c r="B1558" s="3">
        <v>46238</v>
      </c>
      <c r="C1558" s="12">
        <f>YEAR(SalesDataTable[[#This Row],[Order Date]])</f>
        <v>2026</v>
      </c>
      <c r="D1558" s="15" t="str">
        <f>"Q" &amp; ROUNDUP(MONTH(SalesDataTable[[#This Row],[Order Date]])/3,0)</f>
        <v>Q3</v>
      </c>
      <c r="E1558" s="17">
        <f>MONTH(SalesDataTable[[#This Row],[Order Date]])</f>
        <v>8</v>
      </c>
      <c r="F1558" s="15"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5">
      <c r="A1559" s="2">
        <v>1289</v>
      </c>
      <c r="B1559" s="3">
        <v>46238</v>
      </c>
      <c r="C1559" s="12">
        <f>YEAR(SalesDataTable[[#This Row],[Order Date]])</f>
        <v>2026</v>
      </c>
      <c r="D1559" s="15" t="str">
        <f>"Q" &amp; ROUNDUP(MONTH(SalesDataTable[[#This Row],[Order Date]])/3,0)</f>
        <v>Q3</v>
      </c>
      <c r="E1559" s="17">
        <f>MONTH(SalesDataTable[[#This Row],[Order Date]])</f>
        <v>8</v>
      </c>
      <c r="F1559" s="15"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5">
      <c r="A1560" s="2">
        <v>1411</v>
      </c>
      <c r="B1560" s="3">
        <v>46238</v>
      </c>
      <c r="C1560" s="12">
        <f>YEAR(SalesDataTable[[#This Row],[Order Date]])</f>
        <v>2026</v>
      </c>
      <c r="D1560" s="15" t="str">
        <f>"Q" &amp; ROUNDUP(MONTH(SalesDataTable[[#This Row],[Order Date]])/3,0)</f>
        <v>Q3</v>
      </c>
      <c r="E1560" s="17">
        <f>MONTH(SalesDataTable[[#This Row],[Order Date]])</f>
        <v>8</v>
      </c>
      <c r="F1560" s="15"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5">
      <c r="A1561" s="2">
        <v>1799</v>
      </c>
      <c r="B1561" s="3">
        <v>46238</v>
      </c>
      <c r="C1561" s="12">
        <f>YEAR(SalesDataTable[[#This Row],[Order Date]])</f>
        <v>2026</v>
      </c>
      <c r="D1561" s="15" t="str">
        <f>"Q" &amp; ROUNDUP(MONTH(SalesDataTable[[#This Row],[Order Date]])/3,0)</f>
        <v>Q3</v>
      </c>
      <c r="E1561" s="17">
        <f>MONTH(SalesDataTable[[#This Row],[Order Date]])</f>
        <v>8</v>
      </c>
      <c r="F1561" s="15"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5">
      <c r="A1562" s="2">
        <v>1871</v>
      </c>
      <c r="B1562" s="3">
        <v>46238</v>
      </c>
      <c r="C1562" s="12">
        <f>YEAR(SalesDataTable[[#This Row],[Order Date]])</f>
        <v>2026</v>
      </c>
      <c r="D1562" s="15" t="str">
        <f>"Q" &amp; ROUNDUP(MONTH(SalesDataTable[[#This Row],[Order Date]])/3,0)</f>
        <v>Q3</v>
      </c>
      <c r="E1562" s="17">
        <f>MONTH(SalesDataTable[[#This Row],[Order Date]])</f>
        <v>8</v>
      </c>
      <c r="F1562" s="15"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5">
      <c r="A1563" s="2">
        <v>4180</v>
      </c>
      <c r="B1563" s="3">
        <v>46238</v>
      </c>
      <c r="C1563" s="12">
        <f>YEAR(SalesDataTable[[#This Row],[Order Date]])</f>
        <v>2026</v>
      </c>
      <c r="D1563" s="15" t="str">
        <f>"Q" &amp; ROUNDUP(MONTH(SalesDataTable[[#This Row],[Order Date]])/3,0)</f>
        <v>Q3</v>
      </c>
      <c r="E1563" s="17">
        <f>MONTH(SalesDataTable[[#This Row],[Order Date]])</f>
        <v>8</v>
      </c>
      <c r="F1563" s="15"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5">
      <c r="A1564" s="2">
        <v>4338</v>
      </c>
      <c r="B1564" s="3">
        <v>46238</v>
      </c>
      <c r="C1564" s="12">
        <f>YEAR(SalesDataTable[[#This Row],[Order Date]])</f>
        <v>2026</v>
      </c>
      <c r="D1564" s="15" t="str">
        <f>"Q" &amp; ROUNDUP(MONTH(SalesDataTable[[#This Row],[Order Date]])/3,0)</f>
        <v>Q3</v>
      </c>
      <c r="E1564" s="17">
        <f>MONTH(SalesDataTable[[#This Row],[Order Date]])</f>
        <v>8</v>
      </c>
      <c r="F1564" s="15"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5">
      <c r="A1565" s="2">
        <v>4463</v>
      </c>
      <c r="B1565" s="3">
        <v>46238</v>
      </c>
      <c r="C1565" s="12">
        <f>YEAR(SalesDataTable[[#This Row],[Order Date]])</f>
        <v>2026</v>
      </c>
      <c r="D1565" s="15" t="str">
        <f>"Q" &amp; ROUNDUP(MONTH(SalesDataTable[[#This Row],[Order Date]])/3,0)</f>
        <v>Q3</v>
      </c>
      <c r="E1565" s="17">
        <f>MONTH(SalesDataTable[[#This Row],[Order Date]])</f>
        <v>8</v>
      </c>
      <c r="F1565" s="15"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5">
      <c r="A1566" s="2">
        <v>382</v>
      </c>
      <c r="B1566" s="3">
        <v>46239</v>
      </c>
      <c r="C1566" s="12">
        <f>YEAR(SalesDataTable[[#This Row],[Order Date]])</f>
        <v>2026</v>
      </c>
      <c r="D1566" s="15" t="str">
        <f>"Q" &amp; ROUNDUP(MONTH(SalesDataTable[[#This Row],[Order Date]])/3,0)</f>
        <v>Q3</v>
      </c>
      <c r="E1566" s="17">
        <f>MONTH(SalesDataTable[[#This Row],[Order Date]])</f>
        <v>8</v>
      </c>
      <c r="F1566" s="15"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5">
      <c r="A1567" s="2">
        <v>1011</v>
      </c>
      <c r="B1567" s="3">
        <v>46239</v>
      </c>
      <c r="C1567" s="12">
        <f>YEAR(SalesDataTable[[#This Row],[Order Date]])</f>
        <v>2026</v>
      </c>
      <c r="D1567" s="15" t="str">
        <f>"Q" &amp; ROUNDUP(MONTH(SalesDataTable[[#This Row],[Order Date]])/3,0)</f>
        <v>Q3</v>
      </c>
      <c r="E1567" s="17">
        <f>MONTH(SalesDataTable[[#This Row],[Order Date]])</f>
        <v>8</v>
      </c>
      <c r="F1567" s="15"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5">
      <c r="A1568" s="2">
        <v>1148</v>
      </c>
      <c r="B1568" s="3">
        <v>46239</v>
      </c>
      <c r="C1568" s="12">
        <f>YEAR(SalesDataTable[[#This Row],[Order Date]])</f>
        <v>2026</v>
      </c>
      <c r="D1568" s="15" t="str">
        <f>"Q" &amp; ROUNDUP(MONTH(SalesDataTable[[#This Row],[Order Date]])/3,0)</f>
        <v>Q3</v>
      </c>
      <c r="E1568" s="17">
        <f>MONTH(SalesDataTable[[#This Row],[Order Date]])</f>
        <v>8</v>
      </c>
      <c r="F1568" s="15"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5">
      <c r="A1569" s="2">
        <v>1397</v>
      </c>
      <c r="B1569" s="3">
        <v>46239</v>
      </c>
      <c r="C1569" s="12">
        <f>YEAR(SalesDataTable[[#This Row],[Order Date]])</f>
        <v>2026</v>
      </c>
      <c r="D1569" s="15" t="str">
        <f>"Q" &amp; ROUNDUP(MONTH(SalesDataTable[[#This Row],[Order Date]])/3,0)</f>
        <v>Q3</v>
      </c>
      <c r="E1569" s="17">
        <f>MONTH(SalesDataTable[[#This Row],[Order Date]])</f>
        <v>8</v>
      </c>
      <c r="F1569" s="15"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5">
      <c r="A1570" s="2">
        <v>2252</v>
      </c>
      <c r="B1570" s="3">
        <v>46239</v>
      </c>
      <c r="C1570" s="12">
        <f>YEAR(SalesDataTable[[#This Row],[Order Date]])</f>
        <v>2026</v>
      </c>
      <c r="D1570" s="15" t="str">
        <f>"Q" &amp; ROUNDUP(MONTH(SalesDataTable[[#This Row],[Order Date]])/3,0)</f>
        <v>Q3</v>
      </c>
      <c r="E1570" s="17">
        <f>MONTH(SalesDataTable[[#This Row],[Order Date]])</f>
        <v>8</v>
      </c>
      <c r="F1570" s="15"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5">
      <c r="A1571" s="2">
        <v>2415</v>
      </c>
      <c r="B1571" s="3">
        <v>46239</v>
      </c>
      <c r="C1571" s="12">
        <f>YEAR(SalesDataTable[[#This Row],[Order Date]])</f>
        <v>2026</v>
      </c>
      <c r="D1571" s="15" t="str">
        <f>"Q" &amp; ROUNDUP(MONTH(SalesDataTable[[#This Row],[Order Date]])/3,0)</f>
        <v>Q3</v>
      </c>
      <c r="E1571" s="17">
        <f>MONTH(SalesDataTable[[#This Row],[Order Date]])</f>
        <v>8</v>
      </c>
      <c r="F1571" s="15"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5">
      <c r="A1572" s="2">
        <v>2525</v>
      </c>
      <c r="B1572" s="3">
        <v>46239</v>
      </c>
      <c r="C1572" s="12">
        <f>YEAR(SalesDataTable[[#This Row],[Order Date]])</f>
        <v>2026</v>
      </c>
      <c r="D1572" s="15" t="str">
        <f>"Q" &amp; ROUNDUP(MONTH(SalesDataTable[[#This Row],[Order Date]])/3,0)</f>
        <v>Q3</v>
      </c>
      <c r="E1572" s="17">
        <f>MONTH(SalesDataTable[[#This Row],[Order Date]])</f>
        <v>8</v>
      </c>
      <c r="F1572" s="15"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5">
      <c r="A1573" s="2">
        <v>2652</v>
      </c>
      <c r="B1573" s="3">
        <v>46239</v>
      </c>
      <c r="C1573" s="12">
        <f>YEAR(SalesDataTable[[#This Row],[Order Date]])</f>
        <v>2026</v>
      </c>
      <c r="D1573" s="15" t="str">
        <f>"Q" &amp; ROUNDUP(MONTH(SalesDataTable[[#This Row],[Order Date]])/3,0)</f>
        <v>Q3</v>
      </c>
      <c r="E1573" s="17">
        <f>MONTH(SalesDataTable[[#This Row],[Order Date]])</f>
        <v>8</v>
      </c>
      <c r="F1573" s="15"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5">
      <c r="A1574" s="2">
        <v>4035</v>
      </c>
      <c r="B1574" s="3">
        <v>46239</v>
      </c>
      <c r="C1574" s="12">
        <f>YEAR(SalesDataTable[[#This Row],[Order Date]])</f>
        <v>2026</v>
      </c>
      <c r="D1574" s="15" t="str">
        <f>"Q" &amp; ROUNDUP(MONTH(SalesDataTable[[#This Row],[Order Date]])/3,0)</f>
        <v>Q3</v>
      </c>
      <c r="E1574" s="17">
        <f>MONTH(SalesDataTable[[#This Row],[Order Date]])</f>
        <v>8</v>
      </c>
      <c r="F1574" s="15"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5">
      <c r="A1575" s="2">
        <v>4377</v>
      </c>
      <c r="B1575" s="3">
        <v>46239</v>
      </c>
      <c r="C1575" s="12">
        <f>YEAR(SalesDataTable[[#This Row],[Order Date]])</f>
        <v>2026</v>
      </c>
      <c r="D1575" s="15" t="str">
        <f>"Q" &amp; ROUNDUP(MONTH(SalesDataTable[[#This Row],[Order Date]])/3,0)</f>
        <v>Q3</v>
      </c>
      <c r="E1575" s="17">
        <f>MONTH(SalesDataTable[[#This Row],[Order Date]])</f>
        <v>8</v>
      </c>
      <c r="F1575" s="15"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5">
      <c r="A1576" s="2">
        <v>4734</v>
      </c>
      <c r="B1576" s="3">
        <v>46239</v>
      </c>
      <c r="C1576" s="12">
        <f>YEAR(SalesDataTable[[#This Row],[Order Date]])</f>
        <v>2026</v>
      </c>
      <c r="D1576" s="15" t="str">
        <f>"Q" &amp; ROUNDUP(MONTH(SalesDataTable[[#This Row],[Order Date]])/3,0)</f>
        <v>Q3</v>
      </c>
      <c r="E1576" s="17">
        <f>MONTH(SalesDataTable[[#This Row],[Order Date]])</f>
        <v>8</v>
      </c>
      <c r="F1576" s="15"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5">
      <c r="A1577" s="2">
        <v>4892</v>
      </c>
      <c r="B1577" s="3">
        <v>46239</v>
      </c>
      <c r="C1577" s="12">
        <f>YEAR(SalesDataTable[[#This Row],[Order Date]])</f>
        <v>2026</v>
      </c>
      <c r="D1577" s="15" t="str">
        <f>"Q" &amp; ROUNDUP(MONTH(SalesDataTable[[#This Row],[Order Date]])/3,0)</f>
        <v>Q3</v>
      </c>
      <c r="E1577" s="17">
        <f>MONTH(SalesDataTable[[#This Row],[Order Date]])</f>
        <v>8</v>
      </c>
      <c r="F1577" s="15"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5">
      <c r="A1578" s="2">
        <v>5059</v>
      </c>
      <c r="B1578" s="3">
        <v>46239</v>
      </c>
      <c r="C1578" s="12">
        <f>YEAR(SalesDataTable[[#This Row],[Order Date]])</f>
        <v>2026</v>
      </c>
      <c r="D1578" s="15" t="str">
        <f>"Q" &amp; ROUNDUP(MONTH(SalesDataTable[[#This Row],[Order Date]])/3,0)</f>
        <v>Q3</v>
      </c>
      <c r="E1578" s="17">
        <f>MONTH(SalesDataTable[[#This Row],[Order Date]])</f>
        <v>8</v>
      </c>
      <c r="F1578" s="15"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5">
      <c r="A1579" s="2">
        <v>835</v>
      </c>
      <c r="B1579" s="3">
        <v>46240</v>
      </c>
      <c r="C1579" s="12">
        <f>YEAR(SalesDataTable[[#This Row],[Order Date]])</f>
        <v>2026</v>
      </c>
      <c r="D1579" s="15" t="str">
        <f>"Q" &amp; ROUNDUP(MONTH(SalesDataTable[[#This Row],[Order Date]])/3,0)</f>
        <v>Q3</v>
      </c>
      <c r="E1579" s="17">
        <f>MONTH(SalesDataTable[[#This Row],[Order Date]])</f>
        <v>8</v>
      </c>
      <c r="F1579" s="15"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5">
      <c r="A1580" s="2">
        <v>1104</v>
      </c>
      <c r="B1580" s="3">
        <v>46240</v>
      </c>
      <c r="C1580" s="12">
        <f>YEAR(SalesDataTable[[#This Row],[Order Date]])</f>
        <v>2026</v>
      </c>
      <c r="D1580" s="15" t="str">
        <f>"Q" &amp; ROUNDUP(MONTH(SalesDataTable[[#This Row],[Order Date]])/3,0)</f>
        <v>Q3</v>
      </c>
      <c r="E1580" s="17">
        <f>MONTH(SalesDataTable[[#This Row],[Order Date]])</f>
        <v>8</v>
      </c>
      <c r="F1580" s="15"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5">
      <c r="A1581" s="2">
        <v>1976</v>
      </c>
      <c r="B1581" s="3">
        <v>46240</v>
      </c>
      <c r="C1581" s="12">
        <f>YEAR(SalesDataTable[[#This Row],[Order Date]])</f>
        <v>2026</v>
      </c>
      <c r="D1581" s="15" t="str">
        <f>"Q" &amp; ROUNDUP(MONTH(SalesDataTable[[#This Row],[Order Date]])/3,0)</f>
        <v>Q3</v>
      </c>
      <c r="E1581" s="17">
        <f>MONTH(SalesDataTable[[#This Row],[Order Date]])</f>
        <v>8</v>
      </c>
      <c r="F1581" s="15"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5">
      <c r="A1582" s="2">
        <v>2596</v>
      </c>
      <c r="B1582" s="3">
        <v>46240</v>
      </c>
      <c r="C1582" s="12">
        <f>YEAR(SalesDataTable[[#This Row],[Order Date]])</f>
        <v>2026</v>
      </c>
      <c r="D1582" s="15" t="str">
        <f>"Q" &amp; ROUNDUP(MONTH(SalesDataTable[[#This Row],[Order Date]])/3,0)</f>
        <v>Q3</v>
      </c>
      <c r="E1582" s="17">
        <f>MONTH(SalesDataTable[[#This Row],[Order Date]])</f>
        <v>8</v>
      </c>
      <c r="F1582" s="15"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5">
      <c r="A1583" s="2">
        <v>2693</v>
      </c>
      <c r="B1583" s="3">
        <v>46240</v>
      </c>
      <c r="C1583" s="12">
        <f>YEAR(SalesDataTable[[#This Row],[Order Date]])</f>
        <v>2026</v>
      </c>
      <c r="D1583" s="15" t="str">
        <f>"Q" &amp; ROUNDUP(MONTH(SalesDataTable[[#This Row],[Order Date]])/3,0)</f>
        <v>Q3</v>
      </c>
      <c r="E1583" s="17">
        <f>MONTH(SalesDataTable[[#This Row],[Order Date]])</f>
        <v>8</v>
      </c>
      <c r="F1583" s="15"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5">
      <c r="A1584" s="2">
        <v>3045</v>
      </c>
      <c r="B1584" s="3">
        <v>46240</v>
      </c>
      <c r="C1584" s="12">
        <f>YEAR(SalesDataTable[[#This Row],[Order Date]])</f>
        <v>2026</v>
      </c>
      <c r="D1584" s="15" t="str">
        <f>"Q" &amp; ROUNDUP(MONTH(SalesDataTable[[#This Row],[Order Date]])/3,0)</f>
        <v>Q3</v>
      </c>
      <c r="E1584" s="17">
        <f>MONTH(SalesDataTable[[#This Row],[Order Date]])</f>
        <v>8</v>
      </c>
      <c r="F1584" s="15"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5">
      <c r="A1585" s="2">
        <v>3340</v>
      </c>
      <c r="B1585" s="3">
        <v>46240</v>
      </c>
      <c r="C1585" s="12">
        <f>YEAR(SalesDataTable[[#This Row],[Order Date]])</f>
        <v>2026</v>
      </c>
      <c r="D1585" s="15" t="str">
        <f>"Q" &amp; ROUNDUP(MONTH(SalesDataTable[[#This Row],[Order Date]])/3,0)</f>
        <v>Q3</v>
      </c>
      <c r="E1585" s="17">
        <f>MONTH(SalesDataTable[[#This Row],[Order Date]])</f>
        <v>8</v>
      </c>
      <c r="F1585" s="15"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5">
      <c r="A1586" s="2">
        <v>3553</v>
      </c>
      <c r="B1586" s="3">
        <v>46240</v>
      </c>
      <c r="C1586" s="12">
        <f>YEAR(SalesDataTable[[#This Row],[Order Date]])</f>
        <v>2026</v>
      </c>
      <c r="D1586" s="15" t="str">
        <f>"Q" &amp; ROUNDUP(MONTH(SalesDataTable[[#This Row],[Order Date]])/3,0)</f>
        <v>Q3</v>
      </c>
      <c r="E1586" s="17">
        <f>MONTH(SalesDataTable[[#This Row],[Order Date]])</f>
        <v>8</v>
      </c>
      <c r="F1586" s="15"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5">
      <c r="A1587" s="2">
        <v>3807</v>
      </c>
      <c r="B1587" s="3">
        <v>46240</v>
      </c>
      <c r="C1587" s="12">
        <f>YEAR(SalesDataTable[[#This Row],[Order Date]])</f>
        <v>2026</v>
      </c>
      <c r="D1587" s="15" t="str">
        <f>"Q" &amp; ROUNDUP(MONTH(SalesDataTable[[#This Row],[Order Date]])/3,0)</f>
        <v>Q3</v>
      </c>
      <c r="E1587" s="17">
        <f>MONTH(SalesDataTable[[#This Row],[Order Date]])</f>
        <v>8</v>
      </c>
      <c r="F1587" s="15"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5">
      <c r="A1588" s="2">
        <v>4061</v>
      </c>
      <c r="B1588" s="3">
        <v>46240</v>
      </c>
      <c r="C1588" s="12">
        <f>YEAR(SalesDataTable[[#This Row],[Order Date]])</f>
        <v>2026</v>
      </c>
      <c r="D1588" s="15" t="str">
        <f>"Q" &amp; ROUNDUP(MONTH(SalesDataTable[[#This Row],[Order Date]])/3,0)</f>
        <v>Q3</v>
      </c>
      <c r="E1588" s="17">
        <f>MONTH(SalesDataTable[[#This Row],[Order Date]])</f>
        <v>8</v>
      </c>
      <c r="F1588" s="15"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5">
      <c r="A1589" s="2">
        <v>4645</v>
      </c>
      <c r="B1589" s="3">
        <v>46240</v>
      </c>
      <c r="C1589" s="12">
        <f>YEAR(SalesDataTable[[#This Row],[Order Date]])</f>
        <v>2026</v>
      </c>
      <c r="D1589" s="15" t="str">
        <f>"Q" &amp; ROUNDUP(MONTH(SalesDataTable[[#This Row],[Order Date]])/3,0)</f>
        <v>Q3</v>
      </c>
      <c r="E1589" s="17">
        <f>MONTH(SalesDataTable[[#This Row],[Order Date]])</f>
        <v>8</v>
      </c>
      <c r="F1589" s="15"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5">
      <c r="A1590" s="2">
        <v>5104</v>
      </c>
      <c r="B1590" s="3">
        <v>46240</v>
      </c>
      <c r="C1590" s="12">
        <f>YEAR(SalesDataTable[[#This Row],[Order Date]])</f>
        <v>2026</v>
      </c>
      <c r="D1590" s="15" t="str">
        <f>"Q" &amp; ROUNDUP(MONTH(SalesDataTable[[#This Row],[Order Date]])/3,0)</f>
        <v>Q3</v>
      </c>
      <c r="E1590" s="17">
        <f>MONTH(SalesDataTable[[#This Row],[Order Date]])</f>
        <v>8</v>
      </c>
      <c r="F1590" s="15"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5">
      <c r="A1591" s="2">
        <v>813</v>
      </c>
      <c r="B1591" s="3">
        <v>46241</v>
      </c>
      <c r="C1591" s="12">
        <f>YEAR(SalesDataTable[[#This Row],[Order Date]])</f>
        <v>2026</v>
      </c>
      <c r="D1591" s="15" t="str">
        <f>"Q" &amp; ROUNDUP(MONTH(SalesDataTable[[#This Row],[Order Date]])/3,0)</f>
        <v>Q3</v>
      </c>
      <c r="E1591" s="17">
        <f>MONTH(SalesDataTable[[#This Row],[Order Date]])</f>
        <v>8</v>
      </c>
      <c r="F1591" s="15"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5">
      <c r="A1592" s="2">
        <v>836</v>
      </c>
      <c r="B1592" s="3">
        <v>46241</v>
      </c>
      <c r="C1592" s="12">
        <f>YEAR(SalesDataTable[[#This Row],[Order Date]])</f>
        <v>2026</v>
      </c>
      <c r="D1592" s="15" t="str">
        <f>"Q" &amp; ROUNDUP(MONTH(SalesDataTable[[#This Row],[Order Date]])/3,0)</f>
        <v>Q3</v>
      </c>
      <c r="E1592" s="17">
        <f>MONTH(SalesDataTable[[#This Row],[Order Date]])</f>
        <v>8</v>
      </c>
      <c r="F1592" s="15"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5">
      <c r="A1593" s="2">
        <v>1266</v>
      </c>
      <c r="B1593" s="3">
        <v>46241</v>
      </c>
      <c r="C1593" s="12">
        <f>YEAR(SalesDataTable[[#This Row],[Order Date]])</f>
        <v>2026</v>
      </c>
      <c r="D1593" s="15" t="str">
        <f>"Q" &amp; ROUNDUP(MONTH(SalesDataTable[[#This Row],[Order Date]])/3,0)</f>
        <v>Q3</v>
      </c>
      <c r="E1593" s="17">
        <f>MONTH(SalesDataTable[[#This Row],[Order Date]])</f>
        <v>8</v>
      </c>
      <c r="F1593" s="15"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5">
      <c r="A1594" s="2">
        <v>2201</v>
      </c>
      <c r="B1594" s="3">
        <v>46241</v>
      </c>
      <c r="C1594" s="12">
        <f>YEAR(SalesDataTable[[#This Row],[Order Date]])</f>
        <v>2026</v>
      </c>
      <c r="D1594" s="15" t="str">
        <f>"Q" &amp; ROUNDUP(MONTH(SalesDataTable[[#This Row],[Order Date]])/3,0)</f>
        <v>Q3</v>
      </c>
      <c r="E1594" s="17">
        <f>MONTH(SalesDataTable[[#This Row],[Order Date]])</f>
        <v>8</v>
      </c>
      <c r="F1594" s="15"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5">
      <c r="A1595" s="2">
        <v>2382</v>
      </c>
      <c r="B1595" s="3">
        <v>46241</v>
      </c>
      <c r="C1595" s="12">
        <f>YEAR(SalesDataTable[[#This Row],[Order Date]])</f>
        <v>2026</v>
      </c>
      <c r="D1595" s="15" t="str">
        <f>"Q" &amp; ROUNDUP(MONTH(SalesDataTable[[#This Row],[Order Date]])/3,0)</f>
        <v>Q3</v>
      </c>
      <c r="E1595" s="17">
        <f>MONTH(SalesDataTable[[#This Row],[Order Date]])</f>
        <v>8</v>
      </c>
      <c r="F1595" s="15"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5">
      <c r="A1596" s="2">
        <v>1227</v>
      </c>
      <c r="B1596" s="3">
        <v>46242</v>
      </c>
      <c r="C1596" s="12">
        <f>YEAR(SalesDataTable[[#This Row],[Order Date]])</f>
        <v>2026</v>
      </c>
      <c r="D1596" s="15" t="str">
        <f>"Q" &amp; ROUNDUP(MONTH(SalesDataTable[[#This Row],[Order Date]])/3,0)</f>
        <v>Q3</v>
      </c>
      <c r="E1596" s="17">
        <f>MONTH(SalesDataTable[[#This Row],[Order Date]])</f>
        <v>8</v>
      </c>
      <c r="F1596" s="15"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5">
      <c r="A1597" s="2">
        <v>1843</v>
      </c>
      <c r="B1597" s="3">
        <v>46242</v>
      </c>
      <c r="C1597" s="12">
        <f>YEAR(SalesDataTable[[#This Row],[Order Date]])</f>
        <v>2026</v>
      </c>
      <c r="D1597" s="15" t="str">
        <f>"Q" &amp; ROUNDUP(MONTH(SalesDataTable[[#This Row],[Order Date]])/3,0)</f>
        <v>Q3</v>
      </c>
      <c r="E1597" s="17">
        <f>MONTH(SalesDataTable[[#This Row],[Order Date]])</f>
        <v>8</v>
      </c>
      <c r="F1597" s="15"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5">
      <c r="A1598" s="2">
        <v>2369</v>
      </c>
      <c r="B1598" s="3">
        <v>46242</v>
      </c>
      <c r="C1598" s="12">
        <f>YEAR(SalesDataTable[[#This Row],[Order Date]])</f>
        <v>2026</v>
      </c>
      <c r="D1598" s="15" t="str">
        <f>"Q" &amp; ROUNDUP(MONTH(SalesDataTable[[#This Row],[Order Date]])/3,0)</f>
        <v>Q3</v>
      </c>
      <c r="E1598" s="17">
        <f>MONTH(SalesDataTable[[#This Row],[Order Date]])</f>
        <v>8</v>
      </c>
      <c r="F1598" s="15"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5">
      <c r="A1599" s="2">
        <v>2386</v>
      </c>
      <c r="B1599" s="3">
        <v>46242</v>
      </c>
      <c r="C1599" s="12">
        <f>YEAR(SalesDataTable[[#This Row],[Order Date]])</f>
        <v>2026</v>
      </c>
      <c r="D1599" s="15" t="str">
        <f>"Q" &amp; ROUNDUP(MONTH(SalesDataTable[[#This Row],[Order Date]])/3,0)</f>
        <v>Q3</v>
      </c>
      <c r="E1599" s="17">
        <f>MONTH(SalesDataTable[[#This Row],[Order Date]])</f>
        <v>8</v>
      </c>
      <c r="F1599" s="15"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5">
      <c r="A1600" s="2">
        <v>2579</v>
      </c>
      <c r="B1600" s="3">
        <v>46242</v>
      </c>
      <c r="C1600" s="12">
        <f>YEAR(SalesDataTable[[#This Row],[Order Date]])</f>
        <v>2026</v>
      </c>
      <c r="D1600" s="15" t="str">
        <f>"Q" &amp; ROUNDUP(MONTH(SalesDataTable[[#This Row],[Order Date]])/3,0)</f>
        <v>Q3</v>
      </c>
      <c r="E1600" s="17">
        <f>MONTH(SalesDataTable[[#This Row],[Order Date]])</f>
        <v>8</v>
      </c>
      <c r="F1600" s="15"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5">
      <c r="A1601" s="2">
        <v>3075</v>
      </c>
      <c r="B1601" s="3">
        <v>46242</v>
      </c>
      <c r="C1601" s="12">
        <f>YEAR(SalesDataTable[[#This Row],[Order Date]])</f>
        <v>2026</v>
      </c>
      <c r="D1601" s="15" t="str">
        <f>"Q" &amp; ROUNDUP(MONTH(SalesDataTable[[#This Row],[Order Date]])/3,0)</f>
        <v>Q3</v>
      </c>
      <c r="E1601" s="17">
        <f>MONTH(SalesDataTable[[#This Row],[Order Date]])</f>
        <v>8</v>
      </c>
      <c r="F1601" s="15"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5">
      <c r="A1602" s="2">
        <v>3982</v>
      </c>
      <c r="B1602" s="3">
        <v>46242</v>
      </c>
      <c r="C1602" s="12">
        <f>YEAR(SalesDataTable[[#This Row],[Order Date]])</f>
        <v>2026</v>
      </c>
      <c r="D1602" s="15" t="str">
        <f>"Q" &amp; ROUNDUP(MONTH(SalesDataTable[[#This Row],[Order Date]])/3,0)</f>
        <v>Q3</v>
      </c>
      <c r="E1602" s="17">
        <f>MONTH(SalesDataTable[[#This Row],[Order Date]])</f>
        <v>8</v>
      </c>
      <c r="F1602" s="15"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5">
      <c r="A1603" s="2">
        <v>4530</v>
      </c>
      <c r="B1603" s="3">
        <v>46242</v>
      </c>
      <c r="C1603" s="12">
        <f>YEAR(SalesDataTable[[#This Row],[Order Date]])</f>
        <v>2026</v>
      </c>
      <c r="D1603" s="15" t="str">
        <f>"Q" &amp; ROUNDUP(MONTH(SalesDataTable[[#This Row],[Order Date]])/3,0)</f>
        <v>Q3</v>
      </c>
      <c r="E1603" s="17">
        <f>MONTH(SalesDataTable[[#This Row],[Order Date]])</f>
        <v>8</v>
      </c>
      <c r="F1603" s="15"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5">
      <c r="A1604" s="2">
        <v>4641</v>
      </c>
      <c r="B1604" s="3">
        <v>46242</v>
      </c>
      <c r="C1604" s="12">
        <f>YEAR(SalesDataTable[[#This Row],[Order Date]])</f>
        <v>2026</v>
      </c>
      <c r="D1604" s="15" t="str">
        <f>"Q" &amp; ROUNDUP(MONTH(SalesDataTable[[#This Row],[Order Date]])/3,0)</f>
        <v>Q3</v>
      </c>
      <c r="E1604" s="17">
        <f>MONTH(SalesDataTable[[#This Row],[Order Date]])</f>
        <v>8</v>
      </c>
      <c r="F1604" s="15"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5">
      <c r="A1605" s="2">
        <v>4778</v>
      </c>
      <c r="B1605" s="3">
        <v>46242</v>
      </c>
      <c r="C1605" s="12">
        <f>YEAR(SalesDataTable[[#This Row],[Order Date]])</f>
        <v>2026</v>
      </c>
      <c r="D1605" s="15" t="str">
        <f>"Q" &amp; ROUNDUP(MONTH(SalesDataTable[[#This Row],[Order Date]])/3,0)</f>
        <v>Q3</v>
      </c>
      <c r="E1605" s="17">
        <f>MONTH(SalesDataTable[[#This Row],[Order Date]])</f>
        <v>8</v>
      </c>
      <c r="F1605" s="15"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5">
      <c r="A1606" s="2">
        <v>5132</v>
      </c>
      <c r="B1606" s="3">
        <v>46242</v>
      </c>
      <c r="C1606" s="12">
        <f>YEAR(SalesDataTable[[#This Row],[Order Date]])</f>
        <v>2026</v>
      </c>
      <c r="D1606" s="15" t="str">
        <f>"Q" &amp; ROUNDUP(MONTH(SalesDataTable[[#This Row],[Order Date]])/3,0)</f>
        <v>Q3</v>
      </c>
      <c r="E1606" s="17">
        <f>MONTH(SalesDataTable[[#This Row],[Order Date]])</f>
        <v>8</v>
      </c>
      <c r="F1606" s="15"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5">
      <c r="A1607" s="2">
        <v>227</v>
      </c>
      <c r="B1607" s="3">
        <v>46243</v>
      </c>
      <c r="C1607" s="12">
        <f>YEAR(SalesDataTable[[#This Row],[Order Date]])</f>
        <v>2026</v>
      </c>
      <c r="D1607" s="15" t="str">
        <f>"Q" &amp; ROUNDUP(MONTH(SalesDataTable[[#This Row],[Order Date]])/3,0)</f>
        <v>Q3</v>
      </c>
      <c r="E1607" s="17">
        <f>MONTH(SalesDataTable[[#This Row],[Order Date]])</f>
        <v>8</v>
      </c>
      <c r="F1607" s="15"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5">
      <c r="A1608" s="2">
        <v>390</v>
      </c>
      <c r="B1608" s="3">
        <v>46243</v>
      </c>
      <c r="C1608" s="12">
        <f>YEAR(SalesDataTable[[#This Row],[Order Date]])</f>
        <v>2026</v>
      </c>
      <c r="D1608" s="15" t="str">
        <f>"Q" &amp; ROUNDUP(MONTH(SalesDataTable[[#This Row],[Order Date]])/3,0)</f>
        <v>Q3</v>
      </c>
      <c r="E1608" s="17">
        <f>MONTH(SalesDataTable[[#This Row],[Order Date]])</f>
        <v>8</v>
      </c>
      <c r="F1608" s="15"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5">
      <c r="A1609" s="2">
        <v>859</v>
      </c>
      <c r="B1609" s="3">
        <v>46243</v>
      </c>
      <c r="C1609" s="12">
        <f>YEAR(SalesDataTable[[#This Row],[Order Date]])</f>
        <v>2026</v>
      </c>
      <c r="D1609" s="15" t="str">
        <f>"Q" &amp; ROUNDUP(MONTH(SalesDataTable[[#This Row],[Order Date]])/3,0)</f>
        <v>Q3</v>
      </c>
      <c r="E1609" s="17">
        <f>MONTH(SalesDataTable[[#This Row],[Order Date]])</f>
        <v>8</v>
      </c>
      <c r="F1609" s="15"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5">
      <c r="A1610" s="2">
        <v>1468</v>
      </c>
      <c r="B1610" s="3">
        <v>46243</v>
      </c>
      <c r="C1610" s="12">
        <f>YEAR(SalesDataTable[[#This Row],[Order Date]])</f>
        <v>2026</v>
      </c>
      <c r="D1610" s="15" t="str">
        <f>"Q" &amp; ROUNDUP(MONTH(SalesDataTable[[#This Row],[Order Date]])/3,0)</f>
        <v>Q3</v>
      </c>
      <c r="E1610" s="17">
        <f>MONTH(SalesDataTable[[#This Row],[Order Date]])</f>
        <v>8</v>
      </c>
      <c r="F1610" s="15"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5">
      <c r="A1611" s="2">
        <v>2356</v>
      </c>
      <c r="B1611" s="3">
        <v>46243</v>
      </c>
      <c r="C1611" s="12">
        <f>YEAR(SalesDataTable[[#This Row],[Order Date]])</f>
        <v>2026</v>
      </c>
      <c r="D1611" s="15" t="str">
        <f>"Q" &amp; ROUNDUP(MONTH(SalesDataTable[[#This Row],[Order Date]])/3,0)</f>
        <v>Q3</v>
      </c>
      <c r="E1611" s="17">
        <f>MONTH(SalesDataTable[[#This Row],[Order Date]])</f>
        <v>8</v>
      </c>
      <c r="F1611" s="15"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5">
      <c r="A1612" s="2">
        <v>3556</v>
      </c>
      <c r="B1612" s="3">
        <v>46243</v>
      </c>
      <c r="C1612" s="12">
        <f>YEAR(SalesDataTable[[#This Row],[Order Date]])</f>
        <v>2026</v>
      </c>
      <c r="D1612" s="15" t="str">
        <f>"Q" &amp; ROUNDUP(MONTH(SalesDataTable[[#This Row],[Order Date]])/3,0)</f>
        <v>Q3</v>
      </c>
      <c r="E1612" s="17">
        <f>MONTH(SalesDataTable[[#This Row],[Order Date]])</f>
        <v>8</v>
      </c>
      <c r="F1612" s="15"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5">
      <c r="A1613" s="2">
        <v>925</v>
      </c>
      <c r="B1613" s="3">
        <v>46244</v>
      </c>
      <c r="C1613" s="12">
        <f>YEAR(SalesDataTable[[#This Row],[Order Date]])</f>
        <v>2026</v>
      </c>
      <c r="D1613" s="15" t="str">
        <f>"Q" &amp; ROUNDUP(MONTH(SalesDataTable[[#This Row],[Order Date]])/3,0)</f>
        <v>Q3</v>
      </c>
      <c r="E1613" s="17">
        <f>MONTH(SalesDataTable[[#This Row],[Order Date]])</f>
        <v>8</v>
      </c>
      <c r="F1613" s="15"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5">
      <c r="A1614" s="2">
        <v>1563</v>
      </c>
      <c r="B1614" s="3">
        <v>46244</v>
      </c>
      <c r="C1614" s="12">
        <f>YEAR(SalesDataTable[[#This Row],[Order Date]])</f>
        <v>2026</v>
      </c>
      <c r="D1614" s="15" t="str">
        <f>"Q" &amp; ROUNDUP(MONTH(SalesDataTable[[#This Row],[Order Date]])/3,0)</f>
        <v>Q3</v>
      </c>
      <c r="E1614" s="17">
        <f>MONTH(SalesDataTable[[#This Row],[Order Date]])</f>
        <v>8</v>
      </c>
      <c r="F1614" s="15"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5">
      <c r="A1615" s="2">
        <v>1634</v>
      </c>
      <c r="B1615" s="3">
        <v>46244</v>
      </c>
      <c r="C1615" s="12">
        <f>YEAR(SalesDataTable[[#This Row],[Order Date]])</f>
        <v>2026</v>
      </c>
      <c r="D1615" s="15" t="str">
        <f>"Q" &amp; ROUNDUP(MONTH(SalesDataTable[[#This Row],[Order Date]])/3,0)</f>
        <v>Q3</v>
      </c>
      <c r="E1615" s="17">
        <f>MONTH(SalesDataTable[[#This Row],[Order Date]])</f>
        <v>8</v>
      </c>
      <c r="F1615" s="15"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5">
      <c r="A1616" s="2">
        <v>2187</v>
      </c>
      <c r="B1616" s="3">
        <v>46244</v>
      </c>
      <c r="C1616" s="12">
        <f>YEAR(SalesDataTable[[#This Row],[Order Date]])</f>
        <v>2026</v>
      </c>
      <c r="D1616" s="15" t="str">
        <f>"Q" &amp; ROUNDUP(MONTH(SalesDataTable[[#This Row],[Order Date]])/3,0)</f>
        <v>Q3</v>
      </c>
      <c r="E1616" s="17">
        <f>MONTH(SalesDataTable[[#This Row],[Order Date]])</f>
        <v>8</v>
      </c>
      <c r="F1616" s="15"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5">
      <c r="A1617" s="2">
        <v>2773</v>
      </c>
      <c r="B1617" s="3">
        <v>46244</v>
      </c>
      <c r="C1617" s="12">
        <f>YEAR(SalesDataTable[[#This Row],[Order Date]])</f>
        <v>2026</v>
      </c>
      <c r="D1617" s="15" t="str">
        <f>"Q" &amp; ROUNDUP(MONTH(SalesDataTable[[#This Row],[Order Date]])/3,0)</f>
        <v>Q3</v>
      </c>
      <c r="E1617" s="17">
        <f>MONTH(SalesDataTable[[#This Row],[Order Date]])</f>
        <v>8</v>
      </c>
      <c r="F1617" s="15"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5">
      <c r="A1618" s="2">
        <v>5040</v>
      </c>
      <c r="B1618" s="3">
        <v>46244</v>
      </c>
      <c r="C1618" s="12">
        <f>YEAR(SalesDataTable[[#This Row],[Order Date]])</f>
        <v>2026</v>
      </c>
      <c r="D1618" s="15" t="str">
        <f>"Q" &amp; ROUNDUP(MONTH(SalesDataTable[[#This Row],[Order Date]])/3,0)</f>
        <v>Q3</v>
      </c>
      <c r="E1618" s="17">
        <f>MONTH(SalesDataTable[[#This Row],[Order Date]])</f>
        <v>8</v>
      </c>
      <c r="F1618" s="15"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5">
      <c r="A1619" s="2">
        <v>415</v>
      </c>
      <c r="B1619" s="3">
        <v>46245</v>
      </c>
      <c r="C1619" s="12">
        <f>YEAR(SalesDataTable[[#This Row],[Order Date]])</f>
        <v>2026</v>
      </c>
      <c r="D1619" s="15" t="str">
        <f>"Q" &amp; ROUNDUP(MONTH(SalesDataTable[[#This Row],[Order Date]])/3,0)</f>
        <v>Q3</v>
      </c>
      <c r="E1619" s="17">
        <f>MONTH(SalesDataTable[[#This Row],[Order Date]])</f>
        <v>8</v>
      </c>
      <c r="F1619" s="15"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5">
      <c r="A1620" s="2">
        <v>1111</v>
      </c>
      <c r="B1620" s="3">
        <v>46245</v>
      </c>
      <c r="C1620" s="12">
        <f>YEAR(SalesDataTable[[#This Row],[Order Date]])</f>
        <v>2026</v>
      </c>
      <c r="D1620" s="15" t="str">
        <f>"Q" &amp; ROUNDUP(MONTH(SalesDataTable[[#This Row],[Order Date]])/3,0)</f>
        <v>Q3</v>
      </c>
      <c r="E1620" s="17">
        <f>MONTH(SalesDataTable[[#This Row],[Order Date]])</f>
        <v>8</v>
      </c>
      <c r="F1620" s="15"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5">
      <c r="A1621" s="2">
        <v>1243</v>
      </c>
      <c r="B1621" s="3">
        <v>46245</v>
      </c>
      <c r="C1621" s="12">
        <f>YEAR(SalesDataTable[[#This Row],[Order Date]])</f>
        <v>2026</v>
      </c>
      <c r="D1621" s="15" t="str">
        <f>"Q" &amp; ROUNDUP(MONTH(SalesDataTable[[#This Row],[Order Date]])/3,0)</f>
        <v>Q3</v>
      </c>
      <c r="E1621" s="17">
        <f>MONTH(SalesDataTable[[#This Row],[Order Date]])</f>
        <v>8</v>
      </c>
      <c r="F1621" s="15"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5">
      <c r="A1622" s="2">
        <v>1326</v>
      </c>
      <c r="B1622" s="3">
        <v>46245</v>
      </c>
      <c r="C1622" s="12">
        <f>YEAR(SalesDataTable[[#This Row],[Order Date]])</f>
        <v>2026</v>
      </c>
      <c r="D1622" s="15" t="str">
        <f>"Q" &amp; ROUNDUP(MONTH(SalesDataTable[[#This Row],[Order Date]])/3,0)</f>
        <v>Q3</v>
      </c>
      <c r="E1622" s="17">
        <f>MONTH(SalesDataTable[[#This Row],[Order Date]])</f>
        <v>8</v>
      </c>
      <c r="F1622" s="15"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5">
      <c r="A1623" s="2">
        <v>1682</v>
      </c>
      <c r="B1623" s="3">
        <v>46245</v>
      </c>
      <c r="C1623" s="12">
        <f>YEAR(SalesDataTable[[#This Row],[Order Date]])</f>
        <v>2026</v>
      </c>
      <c r="D1623" s="15" t="str">
        <f>"Q" &amp; ROUNDUP(MONTH(SalesDataTable[[#This Row],[Order Date]])/3,0)</f>
        <v>Q3</v>
      </c>
      <c r="E1623" s="17">
        <f>MONTH(SalesDataTable[[#This Row],[Order Date]])</f>
        <v>8</v>
      </c>
      <c r="F1623" s="15"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5">
      <c r="A1624" s="2">
        <v>2618</v>
      </c>
      <c r="B1624" s="3">
        <v>46245</v>
      </c>
      <c r="C1624" s="12">
        <f>YEAR(SalesDataTable[[#This Row],[Order Date]])</f>
        <v>2026</v>
      </c>
      <c r="D1624" s="15" t="str">
        <f>"Q" &amp; ROUNDUP(MONTH(SalesDataTable[[#This Row],[Order Date]])/3,0)</f>
        <v>Q3</v>
      </c>
      <c r="E1624" s="17">
        <f>MONTH(SalesDataTable[[#This Row],[Order Date]])</f>
        <v>8</v>
      </c>
      <c r="F1624" s="15"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5">
      <c r="A1625" s="2">
        <v>3319</v>
      </c>
      <c r="B1625" s="3">
        <v>46245</v>
      </c>
      <c r="C1625" s="12">
        <f>YEAR(SalesDataTable[[#This Row],[Order Date]])</f>
        <v>2026</v>
      </c>
      <c r="D1625" s="15" t="str">
        <f>"Q" &amp; ROUNDUP(MONTH(SalesDataTable[[#This Row],[Order Date]])/3,0)</f>
        <v>Q3</v>
      </c>
      <c r="E1625" s="17">
        <f>MONTH(SalesDataTable[[#This Row],[Order Date]])</f>
        <v>8</v>
      </c>
      <c r="F1625" s="15"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5">
      <c r="A1626" s="2">
        <v>4600</v>
      </c>
      <c r="B1626" s="3">
        <v>46245</v>
      </c>
      <c r="C1626" s="12">
        <f>YEAR(SalesDataTable[[#This Row],[Order Date]])</f>
        <v>2026</v>
      </c>
      <c r="D1626" s="15" t="str">
        <f>"Q" &amp; ROUNDUP(MONTH(SalesDataTable[[#This Row],[Order Date]])/3,0)</f>
        <v>Q3</v>
      </c>
      <c r="E1626" s="17">
        <f>MONTH(SalesDataTable[[#This Row],[Order Date]])</f>
        <v>8</v>
      </c>
      <c r="F1626" s="15"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5">
      <c r="A1627" s="2">
        <v>5168</v>
      </c>
      <c r="B1627" s="3">
        <v>46245</v>
      </c>
      <c r="C1627" s="12">
        <f>YEAR(SalesDataTable[[#This Row],[Order Date]])</f>
        <v>2026</v>
      </c>
      <c r="D1627" s="15" t="str">
        <f>"Q" &amp; ROUNDUP(MONTH(SalesDataTable[[#This Row],[Order Date]])/3,0)</f>
        <v>Q3</v>
      </c>
      <c r="E1627" s="17">
        <f>MONTH(SalesDataTable[[#This Row],[Order Date]])</f>
        <v>8</v>
      </c>
      <c r="F1627" s="15"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5">
      <c r="A1628" s="2">
        <v>245</v>
      </c>
      <c r="B1628" s="3">
        <v>46246</v>
      </c>
      <c r="C1628" s="12">
        <f>YEAR(SalesDataTable[[#This Row],[Order Date]])</f>
        <v>2026</v>
      </c>
      <c r="D1628" s="15" t="str">
        <f>"Q" &amp; ROUNDUP(MONTH(SalesDataTable[[#This Row],[Order Date]])/3,0)</f>
        <v>Q3</v>
      </c>
      <c r="E1628" s="17">
        <f>MONTH(SalesDataTable[[#This Row],[Order Date]])</f>
        <v>8</v>
      </c>
      <c r="F1628" s="15"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5">
      <c r="A1629" s="2">
        <v>322</v>
      </c>
      <c r="B1629" s="3">
        <v>46246</v>
      </c>
      <c r="C1629" s="12">
        <f>YEAR(SalesDataTable[[#This Row],[Order Date]])</f>
        <v>2026</v>
      </c>
      <c r="D1629" s="15" t="str">
        <f>"Q" &amp; ROUNDUP(MONTH(SalesDataTable[[#This Row],[Order Date]])/3,0)</f>
        <v>Q3</v>
      </c>
      <c r="E1629" s="17">
        <f>MONTH(SalesDataTable[[#This Row],[Order Date]])</f>
        <v>8</v>
      </c>
      <c r="F1629" s="15"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5">
      <c r="A1630" s="2">
        <v>1101</v>
      </c>
      <c r="B1630" s="3">
        <v>46246</v>
      </c>
      <c r="C1630" s="12">
        <f>YEAR(SalesDataTable[[#This Row],[Order Date]])</f>
        <v>2026</v>
      </c>
      <c r="D1630" s="15" t="str">
        <f>"Q" &amp; ROUNDUP(MONTH(SalesDataTable[[#This Row],[Order Date]])/3,0)</f>
        <v>Q3</v>
      </c>
      <c r="E1630" s="17">
        <f>MONTH(SalesDataTable[[#This Row],[Order Date]])</f>
        <v>8</v>
      </c>
      <c r="F1630" s="15"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5">
      <c r="A1631" s="2">
        <v>1564</v>
      </c>
      <c r="B1631" s="3">
        <v>46246</v>
      </c>
      <c r="C1631" s="12">
        <f>YEAR(SalesDataTable[[#This Row],[Order Date]])</f>
        <v>2026</v>
      </c>
      <c r="D1631" s="15" t="str">
        <f>"Q" &amp; ROUNDUP(MONTH(SalesDataTable[[#This Row],[Order Date]])/3,0)</f>
        <v>Q3</v>
      </c>
      <c r="E1631" s="17">
        <f>MONTH(SalesDataTable[[#This Row],[Order Date]])</f>
        <v>8</v>
      </c>
      <c r="F1631" s="15"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5">
      <c r="A1632" s="2">
        <v>3712</v>
      </c>
      <c r="B1632" s="3">
        <v>46246</v>
      </c>
      <c r="C1632" s="12">
        <f>YEAR(SalesDataTable[[#This Row],[Order Date]])</f>
        <v>2026</v>
      </c>
      <c r="D1632" s="15" t="str">
        <f>"Q" &amp; ROUNDUP(MONTH(SalesDataTable[[#This Row],[Order Date]])/3,0)</f>
        <v>Q3</v>
      </c>
      <c r="E1632" s="17">
        <f>MONTH(SalesDataTable[[#This Row],[Order Date]])</f>
        <v>8</v>
      </c>
      <c r="F1632" s="15"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5">
      <c r="A1633" s="2">
        <v>771</v>
      </c>
      <c r="B1633" s="3">
        <v>46247</v>
      </c>
      <c r="C1633" s="12">
        <f>YEAR(SalesDataTable[[#This Row],[Order Date]])</f>
        <v>2026</v>
      </c>
      <c r="D1633" s="15" t="str">
        <f>"Q" &amp; ROUNDUP(MONTH(SalesDataTable[[#This Row],[Order Date]])/3,0)</f>
        <v>Q3</v>
      </c>
      <c r="E1633" s="17">
        <f>MONTH(SalesDataTable[[#This Row],[Order Date]])</f>
        <v>8</v>
      </c>
      <c r="F1633" s="15"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5">
      <c r="A1634" s="2">
        <v>2749</v>
      </c>
      <c r="B1634" s="3">
        <v>46247</v>
      </c>
      <c r="C1634" s="12">
        <f>YEAR(SalesDataTable[[#This Row],[Order Date]])</f>
        <v>2026</v>
      </c>
      <c r="D1634" s="15" t="str">
        <f>"Q" &amp; ROUNDUP(MONTH(SalesDataTable[[#This Row],[Order Date]])/3,0)</f>
        <v>Q3</v>
      </c>
      <c r="E1634" s="17">
        <f>MONTH(SalesDataTable[[#This Row],[Order Date]])</f>
        <v>8</v>
      </c>
      <c r="F1634" s="15"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5">
      <c r="A1635" s="2">
        <v>4252</v>
      </c>
      <c r="B1635" s="3">
        <v>46247</v>
      </c>
      <c r="C1635" s="12">
        <f>YEAR(SalesDataTable[[#This Row],[Order Date]])</f>
        <v>2026</v>
      </c>
      <c r="D1635" s="15" t="str">
        <f>"Q" &amp; ROUNDUP(MONTH(SalesDataTable[[#This Row],[Order Date]])/3,0)</f>
        <v>Q3</v>
      </c>
      <c r="E1635" s="17">
        <f>MONTH(SalesDataTable[[#This Row],[Order Date]])</f>
        <v>8</v>
      </c>
      <c r="F1635" s="15"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5">
      <c r="A1636" s="2">
        <v>4665</v>
      </c>
      <c r="B1636" s="3">
        <v>46247</v>
      </c>
      <c r="C1636" s="12">
        <f>YEAR(SalesDataTable[[#This Row],[Order Date]])</f>
        <v>2026</v>
      </c>
      <c r="D1636" s="15" t="str">
        <f>"Q" &amp; ROUNDUP(MONTH(SalesDataTable[[#This Row],[Order Date]])/3,0)</f>
        <v>Q3</v>
      </c>
      <c r="E1636" s="17">
        <f>MONTH(SalesDataTable[[#This Row],[Order Date]])</f>
        <v>8</v>
      </c>
      <c r="F1636" s="15"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5">
      <c r="A1637" s="2">
        <v>4767</v>
      </c>
      <c r="B1637" s="3">
        <v>46247</v>
      </c>
      <c r="C1637" s="12">
        <f>YEAR(SalesDataTable[[#This Row],[Order Date]])</f>
        <v>2026</v>
      </c>
      <c r="D1637" s="15" t="str">
        <f>"Q" &amp; ROUNDUP(MONTH(SalesDataTable[[#This Row],[Order Date]])/3,0)</f>
        <v>Q3</v>
      </c>
      <c r="E1637" s="17">
        <f>MONTH(SalesDataTable[[#This Row],[Order Date]])</f>
        <v>8</v>
      </c>
      <c r="F1637" s="15"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5">
      <c r="A1638" s="2">
        <v>4832</v>
      </c>
      <c r="B1638" s="3">
        <v>46247</v>
      </c>
      <c r="C1638" s="12">
        <f>YEAR(SalesDataTable[[#This Row],[Order Date]])</f>
        <v>2026</v>
      </c>
      <c r="D1638" s="15" t="str">
        <f>"Q" &amp; ROUNDUP(MONTH(SalesDataTable[[#This Row],[Order Date]])/3,0)</f>
        <v>Q3</v>
      </c>
      <c r="E1638" s="17">
        <f>MONTH(SalesDataTable[[#This Row],[Order Date]])</f>
        <v>8</v>
      </c>
      <c r="F1638" s="15"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5">
      <c r="A1639" s="2">
        <v>747</v>
      </c>
      <c r="B1639" s="3">
        <v>46248</v>
      </c>
      <c r="C1639" s="12">
        <f>YEAR(SalesDataTable[[#This Row],[Order Date]])</f>
        <v>2026</v>
      </c>
      <c r="D1639" s="15" t="str">
        <f>"Q" &amp; ROUNDUP(MONTH(SalesDataTable[[#This Row],[Order Date]])/3,0)</f>
        <v>Q3</v>
      </c>
      <c r="E1639" s="17">
        <f>MONTH(SalesDataTable[[#This Row],[Order Date]])</f>
        <v>8</v>
      </c>
      <c r="F1639" s="15"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5">
      <c r="A1640" s="2">
        <v>2281</v>
      </c>
      <c r="B1640" s="3">
        <v>46248</v>
      </c>
      <c r="C1640" s="12">
        <f>YEAR(SalesDataTable[[#This Row],[Order Date]])</f>
        <v>2026</v>
      </c>
      <c r="D1640" s="15" t="str">
        <f>"Q" &amp; ROUNDUP(MONTH(SalesDataTable[[#This Row],[Order Date]])/3,0)</f>
        <v>Q3</v>
      </c>
      <c r="E1640" s="17">
        <f>MONTH(SalesDataTable[[#This Row],[Order Date]])</f>
        <v>8</v>
      </c>
      <c r="F1640" s="15"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5">
      <c r="A1641" s="2">
        <v>2414</v>
      </c>
      <c r="B1641" s="3">
        <v>46248</v>
      </c>
      <c r="C1641" s="12">
        <f>YEAR(SalesDataTable[[#This Row],[Order Date]])</f>
        <v>2026</v>
      </c>
      <c r="D1641" s="15" t="str">
        <f>"Q" &amp; ROUNDUP(MONTH(SalesDataTable[[#This Row],[Order Date]])/3,0)</f>
        <v>Q3</v>
      </c>
      <c r="E1641" s="17">
        <f>MONTH(SalesDataTable[[#This Row],[Order Date]])</f>
        <v>8</v>
      </c>
      <c r="F1641" s="15"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5">
      <c r="A1642" s="2">
        <v>3162</v>
      </c>
      <c r="B1642" s="3">
        <v>46248</v>
      </c>
      <c r="C1642" s="12">
        <f>YEAR(SalesDataTable[[#This Row],[Order Date]])</f>
        <v>2026</v>
      </c>
      <c r="D1642" s="15" t="str">
        <f>"Q" &amp; ROUNDUP(MONTH(SalesDataTable[[#This Row],[Order Date]])/3,0)</f>
        <v>Q3</v>
      </c>
      <c r="E1642" s="17">
        <f>MONTH(SalesDataTable[[#This Row],[Order Date]])</f>
        <v>8</v>
      </c>
      <c r="F1642" s="15"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5">
      <c r="A1643" s="2">
        <v>3200</v>
      </c>
      <c r="B1643" s="3">
        <v>46248</v>
      </c>
      <c r="C1643" s="12">
        <f>YEAR(SalesDataTable[[#This Row],[Order Date]])</f>
        <v>2026</v>
      </c>
      <c r="D1643" s="15" t="str">
        <f>"Q" &amp; ROUNDUP(MONTH(SalesDataTable[[#This Row],[Order Date]])/3,0)</f>
        <v>Q3</v>
      </c>
      <c r="E1643" s="17">
        <f>MONTH(SalesDataTable[[#This Row],[Order Date]])</f>
        <v>8</v>
      </c>
      <c r="F1643" s="15"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5">
      <c r="A1644" s="2">
        <v>3521</v>
      </c>
      <c r="B1644" s="3">
        <v>46248</v>
      </c>
      <c r="C1644" s="12">
        <f>YEAR(SalesDataTable[[#This Row],[Order Date]])</f>
        <v>2026</v>
      </c>
      <c r="D1644" s="15" t="str">
        <f>"Q" &amp; ROUNDUP(MONTH(SalesDataTable[[#This Row],[Order Date]])/3,0)</f>
        <v>Q3</v>
      </c>
      <c r="E1644" s="17">
        <f>MONTH(SalesDataTable[[#This Row],[Order Date]])</f>
        <v>8</v>
      </c>
      <c r="F1644" s="15"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5">
      <c r="A1645" s="2">
        <v>4447</v>
      </c>
      <c r="B1645" s="3">
        <v>46248</v>
      </c>
      <c r="C1645" s="12">
        <f>YEAR(SalesDataTable[[#This Row],[Order Date]])</f>
        <v>2026</v>
      </c>
      <c r="D1645" s="15" t="str">
        <f>"Q" &amp; ROUNDUP(MONTH(SalesDataTable[[#This Row],[Order Date]])/3,0)</f>
        <v>Q3</v>
      </c>
      <c r="E1645" s="17">
        <f>MONTH(SalesDataTable[[#This Row],[Order Date]])</f>
        <v>8</v>
      </c>
      <c r="F1645" s="15"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5">
      <c r="A1646" s="2">
        <v>421</v>
      </c>
      <c r="B1646" s="3">
        <v>46249</v>
      </c>
      <c r="C1646" s="12">
        <f>YEAR(SalesDataTable[[#This Row],[Order Date]])</f>
        <v>2026</v>
      </c>
      <c r="D1646" s="15" t="str">
        <f>"Q" &amp; ROUNDUP(MONTH(SalesDataTable[[#This Row],[Order Date]])/3,0)</f>
        <v>Q3</v>
      </c>
      <c r="E1646" s="17">
        <f>MONTH(SalesDataTable[[#This Row],[Order Date]])</f>
        <v>8</v>
      </c>
      <c r="F1646" s="15"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5">
      <c r="A1647" s="2">
        <v>962</v>
      </c>
      <c r="B1647" s="3">
        <v>46249</v>
      </c>
      <c r="C1647" s="12">
        <f>YEAR(SalesDataTable[[#This Row],[Order Date]])</f>
        <v>2026</v>
      </c>
      <c r="D1647" s="15" t="str">
        <f>"Q" &amp; ROUNDUP(MONTH(SalesDataTable[[#This Row],[Order Date]])/3,0)</f>
        <v>Q3</v>
      </c>
      <c r="E1647" s="17">
        <f>MONTH(SalesDataTable[[#This Row],[Order Date]])</f>
        <v>8</v>
      </c>
      <c r="F1647" s="15"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5">
      <c r="A1648" s="2">
        <v>1386</v>
      </c>
      <c r="B1648" s="3">
        <v>46249</v>
      </c>
      <c r="C1648" s="12">
        <f>YEAR(SalesDataTable[[#This Row],[Order Date]])</f>
        <v>2026</v>
      </c>
      <c r="D1648" s="15" t="str">
        <f>"Q" &amp; ROUNDUP(MONTH(SalesDataTable[[#This Row],[Order Date]])/3,0)</f>
        <v>Q3</v>
      </c>
      <c r="E1648" s="17">
        <f>MONTH(SalesDataTable[[#This Row],[Order Date]])</f>
        <v>8</v>
      </c>
      <c r="F1648" s="15"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5">
      <c r="A1649" s="2">
        <v>3083</v>
      </c>
      <c r="B1649" s="3">
        <v>46249</v>
      </c>
      <c r="C1649" s="12">
        <f>YEAR(SalesDataTable[[#This Row],[Order Date]])</f>
        <v>2026</v>
      </c>
      <c r="D1649" s="15" t="str">
        <f>"Q" &amp; ROUNDUP(MONTH(SalesDataTable[[#This Row],[Order Date]])/3,0)</f>
        <v>Q3</v>
      </c>
      <c r="E1649" s="17">
        <f>MONTH(SalesDataTable[[#This Row],[Order Date]])</f>
        <v>8</v>
      </c>
      <c r="F1649" s="15"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5">
      <c r="A1650" s="2">
        <v>3174</v>
      </c>
      <c r="B1650" s="3">
        <v>46249</v>
      </c>
      <c r="C1650" s="12">
        <f>YEAR(SalesDataTable[[#This Row],[Order Date]])</f>
        <v>2026</v>
      </c>
      <c r="D1650" s="15" t="str">
        <f>"Q" &amp; ROUNDUP(MONTH(SalesDataTable[[#This Row],[Order Date]])/3,0)</f>
        <v>Q3</v>
      </c>
      <c r="E1650" s="17">
        <f>MONTH(SalesDataTable[[#This Row],[Order Date]])</f>
        <v>8</v>
      </c>
      <c r="F1650" s="15"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5">
      <c r="A1651" s="2">
        <v>4045</v>
      </c>
      <c r="B1651" s="3">
        <v>46249</v>
      </c>
      <c r="C1651" s="12">
        <f>YEAR(SalesDataTable[[#This Row],[Order Date]])</f>
        <v>2026</v>
      </c>
      <c r="D1651" s="15" t="str">
        <f>"Q" &amp; ROUNDUP(MONTH(SalesDataTable[[#This Row],[Order Date]])/3,0)</f>
        <v>Q3</v>
      </c>
      <c r="E1651" s="17">
        <f>MONTH(SalesDataTable[[#This Row],[Order Date]])</f>
        <v>8</v>
      </c>
      <c r="F1651" s="15"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5">
      <c r="A1652" s="2">
        <v>4850</v>
      </c>
      <c r="B1652" s="3">
        <v>46249</v>
      </c>
      <c r="C1652" s="12">
        <f>YEAR(SalesDataTable[[#This Row],[Order Date]])</f>
        <v>2026</v>
      </c>
      <c r="D1652" s="15" t="str">
        <f>"Q" &amp; ROUNDUP(MONTH(SalesDataTable[[#This Row],[Order Date]])/3,0)</f>
        <v>Q3</v>
      </c>
      <c r="E1652" s="17">
        <f>MONTH(SalesDataTable[[#This Row],[Order Date]])</f>
        <v>8</v>
      </c>
      <c r="F1652" s="15"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5">
      <c r="A1653" s="2">
        <v>71</v>
      </c>
      <c r="B1653" s="3">
        <v>46250</v>
      </c>
      <c r="C1653" s="12">
        <f>YEAR(SalesDataTable[[#This Row],[Order Date]])</f>
        <v>2026</v>
      </c>
      <c r="D1653" s="15" t="str">
        <f>"Q" &amp; ROUNDUP(MONTH(SalesDataTable[[#This Row],[Order Date]])/3,0)</f>
        <v>Q3</v>
      </c>
      <c r="E1653" s="17">
        <f>MONTH(SalesDataTable[[#This Row],[Order Date]])</f>
        <v>8</v>
      </c>
      <c r="F1653" s="15"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5">
      <c r="A1654" s="2">
        <v>627</v>
      </c>
      <c r="B1654" s="3">
        <v>46250</v>
      </c>
      <c r="C1654" s="12">
        <f>YEAR(SalesDataTable[[#This Row],[Order Date]])</f>
        <v>2026</v>
      </c>
      <c r="D1654" s="15" t="str">
        <f>"Q" &amp; ROUNDUP(MONTH(SalesDataTable[[#This Row],[Order Date]])/3,0)</f>
        <v>Q3</v>
      </c>
      <c r="E1654" s="17">
        <f>MONTH(SalesDataTable[[#This Row],[Order Date]])</f>
        <v>8</v>
      </c>
      <c r="F1654" s="15"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5">
      <c r="A1655" s="2">
        <v>959</v>
      </c>
      <c r="B1655" s="3">
        <v>46250</v>
      </c>
      <c r="C1655" s="12">
        <f>YEAR(SalesDataTable[[#This Row],[Order Date]])</f>
        <v>2026</v>
      </c>
      <c r="D1655" s="15" t="str">
        <f>"Q" &amp; ROUNDUP(MONTH(SalesDataTable[[#This Row],[Order Date]])/3,0)</f>
        <v>Q3</v>
      </c>
      <c r="E1655" s="17">
        <f>MONTH(SalesDataTable[[#This Row],[Order Date]])</f>
        <v>8</v>
      </c>
      <c r="F1655" s="15"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5">
      <c r="A1656" s="2">
        <v>967</v>
      </c>
      <c r="B1656" s="3">
        <v>46250</v>
      </c>
      <c r="C1656" s="12">
        <f>YEAR(SalesDataTable[[#This Row],[Order Date]])</f>
        <v>2026</v>
      </c>
      <c r="D1656" s="15" t="str">
        <f>"Q" &amp; ROUNDUP(MONTH(SalesDataTable[[#This Row],[Order Date]])/3,0)</f>
        <v>Q3</v>
      </c>
      <c r="E1656" s="17">
        <f>MONTH(SalesDataTable[[#This Row],[Order Date]])</f>
        <v>8</v>
      </c>
      <c r="F1656" s="15"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5">
      <c r="A1657" s="2">
        <v>1267</v>
      </c>
      <c r="B1657" s="3">
        <v>46250</v>
      </c>
      <c r="C1657" s="12">
        <f>YEAR(SalesDataTable[[#This Row],[Order Date]])</f>
        <v>2026</v>
      </c>
      <c r="D1657" s="15" t="str">
        <f>"Q" &amp; ROUNDUP(MONTH(SalesDataTable[[#This Row],[Order Date]])/3,0)</f>
        <v>Q3</v>
      </c>
      <c r="E1657" s="17">
        <f>MONTH(SalesDataTable[[#This Row],[Order Date]])</f>
        <v>8</v>
      </c>
      <c r="F1657" s="15"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5">
      <c r="A1658" s="2">
        <v>1394</v>
      </c>
      <c r="B1658" s="3">
        <v>46250</v>
      </c>
      <c r="C1658" s="12">
        <f>YEAR(SalesDataTable[[#This Row],[Order Date]])</f>
        <v>2026</v>
      </c>
      <c r="D1658" s="15" t="str">
        <f>"Q" &amp; ROUNDUP(MONTH(SalesDataTable[[#This Row],[Order Date]])/3,0)</f>
        <v>Q3</v>
      </c>
      <c r="E1658" s="17">
        <f>MONTH(SalesDataTable[[#This Row],[Order Date]])</f>
        <v>8</v>
      </c>
      <c r="F1658" s="15"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5">
      <c r="A1659" s="2">
        <v>1652</v>
      </c>
      <c r="B1659" s="3">
        <v>46250</v>
      </c>
      <c r="C1659" s="12">
        <f>YEAR(SalesDataTable[[#This Row],[Order Date]])</f>
        <v>2026</v>
      </c>
      <c r="D1659" s="15" t="str">
        <f>"Q" &amp; ROUNDUP(MONTH(SalesDataTable[[#This Row],[Order Date]])/3,0)</f>
        <v>Q3</v>
      </c>
      <c r="E1659" s="17">
        <f>MONTH(SalesDataTable[[#This Row],[Order Date]])</f>
        <v>8</v>
      </c>
      <c r="F1659" s="15"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5">
      <c r="A1660" s="2">
        <v>2126</v>
      </c>
      <c r="B1660" s="3">
        <v>46250</v>
      </c>
      <c r="C1660" s="12">
        <f>YEAR(SalesDataTable[[#This Row],[Order Date]])</f>
        <v>2026</v>
      </c>
      <c r="D1660" s="15" t="str">
        <f>"Q" &amp; ROUNDUP(MONTH(SalesDataTable[[#This Row],[Order Date]])/3,0)</f>
        <v>Q3</v>
      </c>
      <c r="E1660" s="17">
        <f>MONTH(SalesDataTable[[#This Row],[Order Date]])</f>
        <v>8</v>
      </c>
      <c r="F1660" s="15"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5">
      <c r="A1661" s="2">
        <v>2282</v>
      </c>
      <c r="B1661" s="3">
        <v>46250</v>
      </c>
      <c r="C1661" s="12">
        <f>YEAR(SalesDataTable[[#This Row],[Order Date]])</f>
        <v>2026</v>
      </c>
      <c r="D1661" s="15" t="str">
        <f>"Q" &amp; ROUNDUP(MONTH(SalesDataTable[[#This Row],[Order Date]])/3,0)</f>
        <v>Q3</v>
      </c>
      <c r="E1661" s="17">
        <f>MONTH(SalesDataTable[[#This Row],[Order Date]])</f>
        <v>8</v>
      </c>
      <c r="F1661" s="15"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5">
      <c r="A1662" s="2">
        <v>2426</v>
      </c>
      <c r="B1662" s="3">
        <v>46250</v>
      </c>
      <c r="C1662" s="12">
        <f>YEAR(SalesDataTable[[#This Row],[Order Date]])</f>
        <v>2026</v>
      </c>
      <c r="D1662" s="15" t="str">
        <f>"Q" &amp; ROUNDUP(MONTH(SalesDataTable[[#This Row],[Order Date]])/3,0)</f>
        <v>Q3</v>
      </c>
      <c r="E1662" s="17">
        <f>MONTH(SalesDataTable[[#This Row],[Order Date]])</f>
        <v>8</v>
      </c>
      <c r="F1662" s="15"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5">
      <c r="A1663" s="2">
        <v>2534</v>
      </c>
      <c r="B1663" s="3">
        <v>46250</v>
      </c>
      <c r="C1663" s="12">
        <f>YEAR(SalesDataTable[[#This Row],[Order Date]])</f>
        <v>2026</v>
      </c>
      <c r="D1663" s="15" t="str">
        <f>"Q" &amp; ROUNDUP(MONTH(SalesDataTable[[#This Row],[Order Date]])/3,0)</f>
        <v>Q3</v>
      </c>
      <c r="E1663" s="17">
        <f>MONTH(SalesDataTable[[#This Row],[Order Date]])</f>
        <v>8</v>
      </c>
      <c r="F1663" s="15"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5">
      <c r="A1664" s="2">
        <v>2948</v>
      </c>
      <c r="B1664" s="3">
        <v>46250</v>
      </c>
      <c r="C1664" s="12">
        <f>YEAR(SalesDataTable[[#This Row],[Order Date]])</f>
        <v>2026</v>
      </c>
      <c r="D1664" s="15" t="str">
        <f>"Q" &amp; ROUNDUP(MONTH(SalesDataTable[[#This Row],[Order Date]])/3,0)</f>
        <v>Q3</v>
      </c>
      <c r="E1664" s="17">
        <f>MONTH(SalesDataTable[[#This Row],[Order Date]])</f>
        <v>8</v>
      </c>
      <c r="F1664" s="15"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5">
      <c r="A1665" s="2">
        <v>3141</v>
      </c>
      <c r="B1665" s="3">
        <v>46250</v>
      </c>
      <c r="C1665" s="12">
        <f>YEAR(SalesDataTable[[#This Row],[Order Date]])</f>
        <v>2026</v>
      </c>
      <c r="D1665" s="15" t="str">
        <f>"Q" &amp; ROUNDUP(MONTH(SalesDataTable[[#This Row],[Order Date]])/3,0)</f>
        <v>Q3</v>
      </c>
      <c r="E1665" s="17">
        <f>MONTH(SalesDataTable[[#This Row],[Order Date]])</f>
        <v>8</v>
      </c>
      <c r="F1665" s="15"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5">
      <c r="A1666" s="2">
        <v>3935</v>
      </c>
      <c r="B1666" s="3">
        <v>46250</v>
      </c>
      <c r="C1666" s="12">
        <f>YEAR(SalesDataTable[[#This Row],[Order Date]])</f>
        <v>2026</v>
      </c>
      <c r="D1666" s="15" t="str">
        <f>"Q" &amp; ROUNDUP(MONTH(SalesDataTable[[#This Row],[Order Date]])/3,0)</f>
        <v>Q3</v>
      </c>
      <c r="E1666" s="17">
        <f>MONTH(SalesDataTable[[#This Row],[Order Date]])</f>
        <v>8</v>
      </c>
      <c r="F1666" s="15"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5">
      <c r="A1667" s="2">
        <v>4636</v>
      </c>
      <c r="B1667" s="3">
        <v>46250</v>
      </c>
      <c r="C1667" s="12">
        <f>YEAR(SalesDataTable[[#This Row],[Order Date]])</f>
        <v>2026</v>
      </c>
      <c r="D1667" s="15" t="str">
        <f>"Q" &amp; ROUNDUP(MONTH(SalesDataTable[[#This Row],[Order Date]])/3,0)</f>
        <v>Q3</v>
      </c>
      <c r="E1667" s="17">
        <f>MONTH(SalesDataTable[[#This Row],[Order Date]])</f>
        <v>8</v>
      </c>
      <c r="F1667" s="15"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5">
      <c r="A1668" s="2">
        <v>4895</v>
      </c>
      <c r="B1668" s="3">
        <v>46250</v>
      </c>
      <c r="C1668" s="12">
        <f>YEAR(SalesDataTable[[#This Row],[Order Date]])</f>
        <v>2026</v>
      </c>
      <c r="D1668" s="15" t="str">
        <f>"Q" &amp; ROUNDUP(MONTH(SalesDataTable[[#This Row],[Order Date]])/3,0)</f>
        <v>Q3</v>
      </c>
      <c r="E1668" s="17">
        <f>MONTH(SalesDataTable[[#This Row],[Order Date]])</f>
        <v>8</v>
      </c>
      <c r="F1668" s="15"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5">
      <c r="A1669" s="2">
        <v>5029</v>
      </c>
      <c r="B1669" s="3">
        <v>46250</v>
      </c>
      <c r="C1669" s="12">
        <f>YEAR(SalesDataTable[[#This Row],[Order Date]])</f>
        <v>2026</v>
      </c>
      <c r="D1669" s="15" t="str">
        <f>"Q" &amp; ROUNDUP(MONTH(SalesDataTable[[#This Row],[Order Date]])/3,0)</f>
        <v>Q3</v>
      </c>
      <c r="E1669" s="17">
        <f>MONTH(SalesDataTable[[#This Row],[Order Date]])</f>
        <v>8</v>
      </c>
      <c r="F1669" s="15"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5">
      <c r="A1670" s="2">
        <v>1965</v>
      </c>
      <c r="B1670" s="3">
        <v>46251</v>
      </c>
      <c r="C1670" s="12">
        <f>YEAR(SalesDataTable[[#This Row],[Order Date]])</f>
        <v>2026</v>
      </c>
      <c r="D1670" s="15" t="str">
        <f>"Q" &amp; ROUNDUP(MONTH(SalesDataTable[[#This Row],[Order Date]])/3,0)</f>
        <v>Q3</v>
      </c>
      <c r="E1670" s="17">
        <f>MONTH(SalesDataTable[[#This Row],[Order Date]])</f>
        <v>8</v>
      </c>
      <c r="F1670" s="15"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5">
      <c r="A1671" s="2">
        <v>3647</v>
      </c>
      <c r="B1671" s="3">
        <v>46251</v>
      </c>
      <c r="C1671" s="12">
        <f>YEAR(SalesDataTable[[#This Row],[Order Date]])</f>
        <v>2026</v>
      </c>
      <c r="D1671" s="15" t="str">
        <f>"Q" &amp; ROUNDUP(MONTH(SalesDataTable[[#This Row],[Order Date]])/3,0)</f>
        <v>Q3</v>
      </c>
      <c r="E1671" s="17">
        <f>MONTH(SalesDataTable[[#This Row],[Order Date]])</f>
        <v>8</v>
      </c>
      <c r="F1671" s="15"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5">
      <c r="A1672" s="2">
        <v>3918</v>
      </c>
      <c r="B1672" s="3">
        <v>46251</v>
      </c>
      <c r="C1672" s="12">
        <f>YEAR(SalesDataTable[[#This Row],[Order Date]])</f>
        <v>2026</v>
      </c>
      <c r="D1672" s="15" t="str">
        <f>"Q" &amp; ROUNDUP(MONTH(SalesDataTable[[#This Row],[Order Date]])/3,0)</f>
        <v>Q3</v>
      </c>
      <c r="E1672" s="17">
        <f>MONTH(SalesDataTable[[#This Row],[Order Date]])</f>
        <v>8</v>
      </c>
      <c r="F1672" s="15"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5">
      <c r="A1673" s="2">
        <v>4256</v>
      </c>
      <c r="B1673" s="3">
        <v>46251</v>
      </c>
      <c r="C1673" s="12">
        <f>YEAR(SalesDataTable[[#This Row],[Order Date]])</f>
        <v>2026</v>
      </c>
      <c r="D1673" s="15" t="str">
        <f>"Q" &amp; ROUNDUP(MONTH(SalesDataTable[[#This Row],[Order Date]])/3,0)</f>
        <v>Q3</v>
      </c>
      <c r="E1673" s="17">
        <f>MONTH(SalesDataTable[[#This Row],[Order Date]])</f>
        <v>8</v>
      </c>
      <c r="F1673" s="15"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5">
      <c r="A1674" s="2">
        <v>5087</v>
      </c>
      <c r="B1674" s="3">
        <v>46251</v>
      </c>
      <c r="C1674" s="12">
        <f>YEAR(SalesDataTable[[#This Row],[Order Date]])</f>
        <v>2026</v>
      </c>
      <c r="D1674" s="15" t="str">
        <f>"Q" &amp; ROUNDUP(MONTH(SalesDataTable[[#This Row],[Order Date]])/3,0)</f>
        <v>Q3</v>
      </c>
      <c r="E1674" s="17">
        <f>MONTH(SalesDataTable[[#This Row],[Order Date]])</f>
        <v>8</v>
      </c>
      <c r="F1674" s="15"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5">
      <c r="A1675" s="2">
        <v>1921</v>
      </c>
      <c r="B1675" s="3">
        <v>46252</v>
      </c>
      <c r="C1675" s="12">
        <f>YEAR(SalesDataTable[[#This Row],[Order Date]])</f>
        <v>2026</v>
      </c>
      <c r="D1675" s="15" t="str">
        <f>"Q" &amp; ROUNDUP(MONTH(SalesDataTable[[#This Row],[Order Date]])/3,0)</f>
        <v>Q3</v>
      </c>
      <c r="E1675" s="17">
        <f>MONTH(SalesDataTable[[#This Row],[Order Date]])</f>
        <v>8</v>
      </c>
      <c r="F1675" s="15"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5">
      <c r="A1676" s="2">
        <v>1966</v>
      </c>
      <c r="B1676" s="3">
        <v>46252</v>
      </c>
      <c r="C1676" s="12">
        <f>YEAR(SalesDataTable[[#This Row],[Order Date]])</f>
        <v>2026</v>
      </c>
      <c r="D1676" s="15" t="str">
        <f>"Q" &amp; ROUNDUP(MONTH(SalesDataTable[[#This Row],[Order Date]])/3,0)</f>
        <v>Q3</v>
      </c>
      <c r="E1676" s="17">
        <f>MONTH(SalesDataTable[[#This Row],[Order Date]])</f>
        <v>8</v>
      </c>
      <c r="F1676" s="15"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5">
      <c r="A1677" s="2">
        <v>2431</v>
      </c>
      <c r="B1677" s="3">
        <v>46252</v>
      </c>
      <c r="C1677" s="12">
        <f>YEAR(SalesDataTable[[#This Row],[Order Date]])</f>
        <v>2026</v>
      </c>
      <c r="D1677" s="15" t="str">
        <f>"Q" &amp; ROUNDUP(MONTH(SalesDataTable[[#This Row],[Order Date]])/3,0)</f>
        <v>Q3</v>
      </c>
      <c r="E1677" s="17">
        <f>MONTH(SalesDataTable[[#This Row],[Order Date]])</f>
        <v>8</v>
      </c>
      <c r="F1677" s="15"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5">
      <c r="A1678" s="2">
        <v>3676</v>
      </c>
      <c r="B1678" s="3">
        <v>46252</v>
      </c>
      <c r="C1678" s="12">
        <f>YEAR(SalesDataTable[[#This Row],[Order Date]])</f>
        <v>2026</v>
      </c>
      <c r="D1678" s="15" t="str">
        <f>"Q" &amp; ROUNDUP(MONTH(SalesDataTable[[#This Row],[Order Date]])/3,0)</f>
        <v>Q3</v>
      </c>
      <c r="E1678" s="17">
        <f>MONTH(SalesDataTable[[#This Row],[Order Date]])</f>
        <v>8</v>
      </c>
      <c r="F1678" s="15"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5">
      <c r="A1679" s="2">
        <v>3972</v>
      </c>
      <c r="B1679" s="3">
        <v>46252</v>
      </c>
      <c r="C1679" s="12">
        <f>YEAR(SalesDataTable[[#This Row],[Order Date]])</f>
        <v>2026</v>
      </c>
      <c r="D1679" s="15" t="str">
        <f>"Q" &amp; ROUNDUP(MONTH(SalesDataTable[[#This Row],[Order Date]])/3,0)</f>
        <v>Q3</v>
      </c>
      <c r="E1679" s="17">
        <f>MONTH(SalesDataTable[[#This Row],[Order Date]])</f>
        <v>8</v>
      </c>
      <c r="F1679" s="15"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5">
      <c r="A1680" s="2">
        <v>4056</v>
      </c>
      <c r="B1680" s="3">
        <v>46252</v>
      </c>
      <c r="C1680" s="12">
        <f>YEAR(SalesDataTable[[#This Row],[Order Date]])</f>
        <v>2026</v>
      </c>
      <c r="D1680" s="15" t="str">
        <f>"Q" &amp; ROUNDUP(MONTH(SalesDataTable[[#This Row],[Order Date]])/3,0)</f>
        <v>Q3</v>
      </c>
      <c r="E1680" s="17">
        <f>MONTH(SalesDataTable[[#This Row],[Order Date]])</f>
        <v>8</v>
      </c>
      <c r="F1680" s="15"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5">
      <c r="A1681" s="2">
        <v>4471</v>
      </c>
      <c r="B1681" s="3">
        <v>46252</v>
      </c>
      <c r="C1681" s="12">
        <f>YEAR(SalesDataTable[[#This Row],[Order Date]])</f>
        <v>2026</v>
      </c>
      <c r="D1681" s="15" t="str">
        <f>"Q" &amp; ROUNDUP(MONTH(SalesDataTable[[#This Row],[Order Date]])/3,0)</f>
        <v>Q3</v>
      </c>
      <c r="E1681" s="17">
        <f>MONTH(SalesDataTable[[#This Row],[Order Date]])</f>
        <v>8</v>
      </c>
      <c r="F1681" s="15"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5">
      <c r="A1682" s="2">
        <v>1054</v>
      </c>
      <c r="B1682" s="3">
        <v>46253</v>
      </c>
      <c r="C1682" s="12">
        <f>YEAR(SalesDataTable[[#This Row],[Order Date]])</f>
        <v>2026</v>
      </c>
      <c r="D1682" s="15" t="str">
        <f>"Q" &amp; ROUNDUP(MONTH(SalesDataTable[[#This Row],[Order Date]])/3,0)</f>
        <v>Q3</v>
      </c>
      <c r="E1682" s="17">
        <f>MONTH(SalesDataTable[[#This Row],[Order Date]])</f>
        <v>8</v>
      </c>
      <c r="F1682" s="15"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5">
      <c r="A1683" s="2">
        <v>1854</v>
      </c>
      <c r="B1683" s="3">
        <v>46253</v>
      </c>
      <c r="C1683" s="12">
        <f>YEAR(SalesDataTable[[#This Row],[Order Date]])</f>
        <v>2026</v>
      </c>
      <c r="D1683" s="15" t="str">
        <f>"Q" &amp; ROUNDUP(MONTH(SalesDataTable[[#This Row],[Order Date]])/3,0)</f>
        <v>Q3</v>
      </c>
      <c r="E1683" s="17">
        <f>MONTH(SalesDataTable[[#This Row],[Order Date]])</f>
        <v>8</v>
      </c>
      <c r="F1683" s="15"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5">
      <c r="A1684" s="2">
        <v>2140</v>
      </c>
      <c r="B1684" s="3">
        <v>46253</v>
      </c>
      <c r="C1684" s="12">
        <f>YEAR(SalesDataTable[[#This Row],[Order Date]])</f>
        <v>2026</v>
      </c>
      <c r="D1684" s="15" t="str">
        <f>"Q" &amp; ROUNDUP(MONTH(SalesDataTable[[#This Row],[Order Date]])/3,0)</f>
        <v>Q3</v>
      </c>
      <c r="E1684" s="17">
        <f>MONTH(SalesDataTable[[#This Row],[Order Date]])</f>
        <v>8</v>
      </c>
      <c r="F1684" s="15"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5">
      <c r="A1685" s="2">
        <v>2328</v>
      </c>
      <c r="B1685" s="3">
        <v>46253</v>
      </c>
      <c r="C1685" s="12">
        <f>YEAR(SalesDataTable[[#This Row],[Order Date]])</f>
        <v>2026</v>
      </c>
      <c r="D1685" s="15" t="str">
        <f>"Q" &amp; ROUNDUP(MONTH(SalesDataTable[[#This Row],[Order Date]])/3,0)</f>
        <v>Q3</v>
      </c>
      <c r="E1685" s="17">
        <f>MONTH(SalesDataTable[[#This Row],[Order Date]])</f>
        <v>8</v>
      </c>
      <c r="F1685" s="15"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5">
      <c r="A1686" s="2">
        <v>4215</v>
      </c>
      <c r="B1686" s="3">
        <v>46253</v>
      </c>
      <c r="C1686" s="12">
        <f>YEAR(SalesDataTable[[#This Row],[Order Date]])</f>
        <v>2026</v>
      </c>
      <c r="D1686" s="15" t="str">
        <f>"Q" &amp; ROUNDUP(MONTH(SalesDataTable[[#This Row],[Order Date]])/3,0)</f>
        <v>Q3</v>
      </c>
      <c r="E1686" s="17">
        <f>MONTH(SalesDataTable[[#This Row],[Order Date]])</f>
        <v>8</v>
      </c>
      <c r="F1686" s="15"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5">
      <c r="A1687" s="2">
        <v>4563</v>
      </c>
      <c r="B1687" s="3">
        <v>46253</v>
      </c>
      <c r="C1687" s="12">
        <f>YEAR(SalesDataTable[[#This Row],[Order Date]])</f>
        <v>2026</v>
      </c>
      <c r="D1687" s="15" t="str">
        <f>"Q" &amp; ROUNDUP(MONTH(SalesDataTable[[#This Row],[Order Date]])/3,0)</f>
        <v>Q3</v>
      </c>
      <c r="E1687" s="17">
        <f>MONTH(SalesDataTable[[#This Row],[Order Date]])</f>
        <v>8</v>
      </c>
      <c r="F1687" s="15"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5">
      <c r="A1688" s="2">
        <v>4775</v>
      </c>
      <c r="B1688" s="3">
        <v>46253</v>
      </c>
      <c r="C1688" s="12">
        <f>YEAR(SalesDataTable[[#This Row],[Order Date]])</f>
        <v>2026</v>
      </c>
      <c r="D1688" s="15" t="str">
        <f>"Q" &amp; ROUNDUP(MONTH(SalesDataTable[[#This Row],[Order Date]])/3,0)</f>
        <v>Q3</v>
      </c>
      <c r="E1688" s="17">
        <f>MONTH(SalesDataTable[[#This Row],[Order Date]])</f>
        <v>8</v>
      </c>
      <c r="F1688" s="15"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5">
      <c r="A1689" s="2">
        <v>247</v>
      </c>
      <c r="B1689" s="3">
        <v>46254</v>
      </c>
      <c r="C1689" s="12">
        <f>YEAR(SalesDataTable[[#This Row],[Order Date]])</f>
        <v>2026</v>
      </c>
      <c r="D1689" s="15" t="str">
        <f>"Q" &amp; ROUNDUP(MONTH(SalesDataTable[[#This Row],[Order Date]])/3,0)</f>
        <v>Q3</v>
      </c>
      <c r="E1689" s="17">
        <f>MONTH(SalesDataTable[[#This Row],[Order Date]])</f>
        <v>8</v>
      </c>
      <c r="F1689" s="15"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5">
      <c r="A1690" s="2">
        <v>827</v>
      </c>
      <c r="B1690" s="3">
        <v>46254</v>
      </c>
      <c r="C1690" s="12">
        <f>YEAR(SalesDataTable[[#This Row],[Order Date]])</f>
        <v>2026</v>
      </c>
      <c r="D1690" s="15" t="str">
        <f>"Q" &amp; ROUNDUP(MONTH(SalesDataTable[[#This Row],[Order Date]])/3,0)</f>
        <v>Q3</v>
      </c>
      <c r="E1690" s="17">
        <f>MONTH(SalesDataTable[[#This Row],[Order Date]])</f>
        <v>8</v>
      </c>
      <c r="F1690" s="15"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5">
      <c r="A1691" s="2">
        <v>1156</v>
      </c>
      <c r="B1691" s="3">
        <v>46254</v>
      </c>
      <c r="C1691" s="12">
        <f>YEAR(SalesDataTable[[#This Row],[Order Date]])</f>
        <v>2026</v>
      </c>
      <c r="D1691" s="15" t="str">
        <f>"Q" &amp; ROUNDUP(MONTH(SalesDataTable[[#This Row],[Order Date]])/3,0)</f>
        <v>Q3</v>
      </c>
      <c r="E1691" s="17">
        <f>MONTH(SalesDataTable[[#This Row],[Order Date]])</f>
        <v>8</v>
      </c>
      <c r="F1691" s="15"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5">
      <c r="A1692" s="2">
        <v>1543</v>
      </c>
      <c r="B1692" s="3">
        <v>46254</v>
      </c>
      <c r="C1692" s="12">
        <f>YEAR(SalesDataTable[[#This Row],[Order Date]])</f>
        <v>2026</v>
      </c>
      <c r="D1692" s="15" t="str">
        <f>"Q" &amp; ROUNDUP(MONTH(SalesDataTable[[#This Row],[Order Date]])/3,0)</f>
        <v>Q3</v>
      </c>
      <c r="E1692" s="17">
        <f>MONTH(SalesDataTable[[#This Row],[Order Date]])</f>
        <v>8</v>
      </c>
      <c r="F1692" s="15"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5">
      <c r="A1693" s="2">
        <v>2613</v>
      </c>
      <c r="B1693" s="3">
        <v>46254</v>
      </c>
      <c r="C1693" s="12">
        <f>YEAR(SalesDataTable[[#This Row],[Order Date]])</f>
        <v>2026</v>
      </c>
      <c r="D1693" s="15" t="str">
        <f>"Q" &amp; ROUNDUP(MONTH(SalesDataTable[[#This Row],[Order Date]])/3,0)</f>
        <v>Q3</v>
      </c>
      <c r="E1693" s="17">
        <f>MONTH(SalesDataTable[[#This Row],[Order Date]])</f>
        <v>8</v>
      </c>
      <c r="F1693" s="15"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5">
      <c r="A1694" s="2">
        <v>3002</v>
      </c>
      <c r="B1694" s="3">
        <v>46254</v>
      </c>
      <c r="C1694" s="12">
        <f>YEAR(SalesDataTable[[#This Row],[Order Date]])</f>
        <v>2026</v>
      </c>
      <c r="D1694" s="15" t="str">
        <f>"Q" &amp; ROUNDUP(MONTH(SalesDataTable[[#This Row],[Order Date]])/3,0)</f>
        <v>Q3</v>
      </c>
      <c r="E1694" s="17">
        <f>MONTH(SalesDataTable[[#This Row],[Order Date]])</f>
        <v>8</v>
      </c>
      <c r="F1694" s="15"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5">
      <c r="A1695" s="2">
        <v>3103</v>
      </c>
      <c r="B1695" s="3">
        <v>46254</v>
      </c>
      <c r="C1695" s="12">
        <f>YEAR(SalesDataTable[[#This Row],[Order Date]])</f>
        <v>2026</v>
      </c>
      <c r="D1695" s="15" t="str">
        <f>"Q" &amp; ROUNDUP(MONTH(SalesDataTable[[#This Row],[Order Date]])/3,0)</f>
        <v>Q3</v>
      </c>
      <c r="E1695" s="17">
        <f>MONTH(SalesDataTable[[#This Row],[Order Date]])</f>
        <v>8</v>
      </c>
      <c r="F1695" s="15"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5">
      <c r="A1696" s="2">
        <v>3234</v>
      </c>
      <c r="B1696" s="3">
        <v>46254</v>
      </c>
      <c r="C1696" s="12">
        <f>YEAR(SalesDataTable[[#This Row],[Order Date]])</f>
        <v>2026</v>
      </c>
      <c r="D1696" s="15" t="str">
        <f>"Q" &amp; ROUNDUP(MONTH(SalesDataTable[[#This Row],[Order Date]])/3,0)</f>
        <v>Q3</v>
      </c>
      <c r="E1696" s="17">
        <f>MONTH(SalesDataTable[[#This Row],[Order Date]])</f>
        <v>8</v>
      </c>
      <c r="F1696" s="15"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5">
      <c r="A1697" s="2">
        <v>3281</v>
      </c>
      <c r="B1697" s="3">
        <v>46254</v>
      </c>
      <c r="C1697" s="12">
        <f>YEAR(SalesDataTable[[#This Row],[Order Date]])</f>
        <v>2026</v>
      </c>
      <c r="D1697" s="15" t="str">
        <f>"Q" &amp; ROUNDUP(MONTH(SalesDataTable[[#This Row],[Order Date]])/3,0)</f>
        <v>Q3</v>
      </c>
      <c r="E1697" s="17">
        <f>MONTH(SalesDataTable[[#This Row],[Order Date]])</f>
        <v>8</v>
      </c>
      <c r="F1697" s="15"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5">
      <c r="A1698" s="2">
        <v>3870</v>
      </c>
      <c r="B1698" s="3">
        <v>46254</v>
      </c>
      <c r="C1698" s="12">
        <f>YEAR(SalesDataTable[[#This Row],[Order Date]])</f>
        <v>2026</v>
      </c>
      <c r="D1698" s="15" t="str">
        <f>"Q" &amp; ROUNDUP(MONTH(SalesDataTable[[#This Row],[Order Date]])/3,0)</f>
        <v>Q3</v>
      </c>
      <c r="E1698" s="17">
        <f>MONTH(SalesDataTable[[#This Row],[Order Date]])</f>
        <v>8</v>
      </c>
      <c r="F1698" s="15"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5">
      <c r="A1699" s="2">
        <v>3938</v>
      </c>
      <c r="B1699" s="3">
        <v>46254</v>
      </c>
      <c r="C1699" s="12">
        <f>YEAR(SalesDataTable[[#This Row],[Order Date]])</f>
        <v>2026</v>
      </c>
      <c r="D1699" s="15" t="str">
        <f>"Q" &amp; ROUNDUP(MONTH(SalesDataTable[[#This Row],[Order Date]])/3,0)</f>
        <v>Q3</v>
      </c>
      <c r="E1699" s="17">
        <f>MONTH(SalesDataTable[[#This Row],[Order Date]])</f>
        <v>8</v>
      </c>
      <c r="F1699" s="15"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5">
      <c r="A1700" s="2">
        <v>4237</v>
      </c>
      <c r="B1700" s="3">
        <v>46254</v>
      </c>
      <c r="C1700" s="12">
        <f>YEAR(SalesDataTable[[#This Row],[Order Date]])</f>
        <v>2026</v>
      </c>
      <c r="D1700" s="15" t="str">
        <f>"Q" &amp; ROUNDUP(MONTH(SalesDataTable[[#This Row],[Order Date]])/3,0)</f>
        <v>Q3</v>
      </c>
      <c r="E1700" s="17">
        <f>MONTH(SalesDataTable[[#This Row],[Order Date]])</f>
        <v>8</v>
      </c>
      <c r="F1700" s="15"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5">
      <c r="A1701" s="2">
        <v>4970</v>
      </c>
      <c r="B1701" s="3">
        <v>46254</v>
      </c>
      <c r="C1701" s="12">
        <f>YEAR(SalesDataTable[[#This Row],[Order Date]])</f>
        <v>2026</v>
      </c>
      <c r="D1701" s="15" t="str">
        <f>"Q" &amp; ROUNDUP(MONTH(SalesDataTable[[#This Row],[Order Date]])/3,0)</f>
        <v>Q3</v>
      </c>
      <c r="E1701" s="17">
        <f>MONTH(SalesDataTable[[#This Row],[Order Date]])</f>
        <v>8</v>
      </c>
      <c r="F1701" s="15"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5">
      <c r="A1702" s="2">
        <v>515</v>
      </c>
      <c r="B1702" s="3">
        <v>46255</v>
      </c>
      <c r="C1702" s="12">
        <f>YEAR(SalesDataTable[[#This Row],[Order Date]])</f>
        <v>2026</v>
      </c>
      <c r="D1702" s="15" t="str">
        <f>"Q" &amp; ROUNDUP(MONTH(SalesDataTable[[#This Row],[Order Date]])/3,0)</f>
        <v>Q3</v>
      </c>
      <c r="E1702" s="17">
        <f>MONTH(SalesDataTable[[#This Row],[Order Date]])</f>
        <v>8</v>
      </c>
      <c r="F1702" s="15"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5">
      <c r="A1703" s="2">
        <v>661</v>
      </c>
      <c r="B1703" s="3">
        <v>46255</v>
      </c>
      <c r="C1703" s="12">
        <f>YEAR(SalesDataTable[[#This Row],[Order Date]])</f>
        <v>2026</v>
      </c>
      <c r="D1703" s="15" t="str">
        <f>"Q" &amp; ROUNDUP(MONTH(SalesDataTable[[#This Row],[Order Date]])/3,0)</f>
        <v>Q3</v>
      </c>
      <c r="E1703" s="17">
        <f>MONTH(SalesDataTable[[#This Row],[Order Date]])</f>
        <v>8</v>
      </c>
      <c r="F1703" s="15"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5">
      <c r="A1704" s="2">
        <v>1443</v>
      </c>
      <c r="B1704" s="3">
        <v>46255</v>
      </c>
      <c r="C1704" s="12">
        <f>YEAR(SalesDataTable[[#This Row],[Order Date]])</f>
        <v>2026</v>
      </c>
      <c r="D1704" s="15" t="str">
        <f>"Q" &amp; ROUNDUP(MONTH(SalesDataTable[[#This Row],[Order Date]])/3,0)</f>
        <v>Q3</v>
      </c>
      <c r="E1704" s="17">
        <f>MONTH(SalesDataTable[[#This Row],[Order Date]])</f>
        <v>8</v>
      </c>
      <c r="F1704" s="15"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5">
      <c r="A1705" s="2">
        <v>1446</v>
      </c>
      <c r="B1705" s="3">
        <v>46255</v>
      </c>
      <c r="C1705" s="12">
        <f>YEAR(SalesDataTable[[#This Row],[Order Date]])</f>
        <v>2026</v>
      </c>
      <c r="D1705" s="15" t="str">
        <f>"Q" &amp; ROUNDUP(MONTH(SalesDataTable[[#This Row],[Order Date]])/3,0)</f>
        <v>Q3</v>
      </c>
      <c r="E1705" s="17">
        <f>MONTH(SalesDataTable[[#This Row],[Order Date]])</f>
        <v>8</v>
      </c>
      <c r="F1705" s="15"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5">
      <c r="A1706" s="2">
        <v>1524</v>
      </c>
      <c r="B1706" s="3">
        <v>46255</v>
      </c>
      <c r="C1706" s="12">
        <f>YEAR(SalesDataTable[[#This Row],[Order Date]])</f>
        <v>2026</v>
      </c>
      <c r="D1706" s="15" t="str">
        <f>"Q" &amp; ROUNDUP(MONTH(SalesDataTable[[#This Row],[Order Date]])/3,0)</f>
        <v>Q3</v>
      </c>
      <c r="E1706" s="17">
        <f>MONTH(SalesDataTable[[#This Row],[Order Date]])</f>
        <v>8</v>
      </c>
      <c r="F1706" s="15"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5">
      <c r="A1707" s="2">
        <v>1946</v>
      </c>
      <c r="B1707" s="3">
        <v>46255</v>
      </c>
      <c r="C1707" s="12">
        <f>YEAR(SalesDataTable[[#This Row],[Order Date]])</f>
        <v>2026</v>
      </c>
      <c r="D1707" s="15" t="str">
        <f>"Q" &amp; ROUNDUP(MONTH(SalesDataTable[[#This Row],[Order Date]])/3,0)</f>
        <v>Q3</v>
      </c>
      <c r="E1707" s="17">
        <f>MONTH(SalesDataTable[[#This Row],[Order Date]])</f>
        <v>8</v>
      </c>
      <c r="F1707" s="15"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5">
      <c r="A1708" s="2">
        <v>2285</v>
      </c>
      <c r="B1708" s="3">
        <v>46255</v>
      </c>
      <c r="C1708" s="12">
        <f>YEAR(SalesDataTable[[#This Row],[Order Date]])</f>
        <v>2026</v>
      </c>
      <c r="D1708" s="15" t="str">
        <f>"Q" &amp; ROUNDUP(MONTH(SalesDataTable[[#This Row],[Order Date]])/3,0)</f>
        <v>Q3</v>
      </c>
      <c r="E1708" s="17">
        <f>MONTH(SalesDataTable[[#This Row],[Order Date]])</f>
        <v>8</v>
      </c>
      <c r="F1708" s="15"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5">
      <c r="A1709" s="2">
        <v>2978</v>
      </c>
      <c r="B1709" s="3">
        <v>46255</v>
      </c>
      <c r="C1709" s="12">
        <f>YEAR(SalesDataTable[[#This Row],[Order Date]])</f>
        <v>2026</v>
      </c>
      <c r="D1709" s="15" t="str">
        <f>"Q" &amp; ROUNDUP(MONTH(SalesDataTable[[#This Row],[Order Date]])/3,0)</f>
        <v>Q3</v>
      </c>
      <c r="E1709" s="17">
        <f>MONTH(SalesDataTable[[#This Row],[Order Date]])</f>
        <v>8</v>
      </c>
      <c r="F1709" s="15"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5">
      <c r="A1710" s="2">
        <v>3842</v>
      </c>
      <c r="B1710" s="3">
        <v>46255</v>
      </c>
      <c r="C1710" s="12">
        <f>YEAR(SalesDataTable[[#This Row],[Order Date]])</f>
        <v>2026</v>
      </c>
      <c r="D1710" s="15" t="str">
        <f>"Q" &amp; ROUNDUP(MONTH(SalesDataTable[[#This Row],[Order Date]])/3,0)</f>
        <v>Q3</v>
      </c>
      <c r="E1710" s="17">
        <f>MONTH(SalesDataTable[[#This Row],[Order Date]])</f>
        <v>8</v>
      </c>
      <c r="F1710" s="15"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5">
      <c r="A1711" s="2">
        <v>4220</v>
      </c>
      <c r="B1711" s="3">
        <v>46255</v>
      </c>
      <c r="C1711" s="12">
        <f>YEAR(SalesDataTable[[#This Row],[Order Date]])</f>
        <v>2026</v>
      </c>
      <c r="D1711" s="15" t="str">
        <f>"Q" &amp; ROUNDUP(MONTH(SalesDataTable[[#This Row],[Order Date]])/3,0)</f>
        <v>Q3</v>
      </c>
      <c r="E1711" s="17">
        <f>MONTH(SalesDataTable[[#This Row],[Order Date]])</f>
        <v>8</v>
      </c>
      <c r="F1711" s="15"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5">
      <c r="A1712" s="2">
        <v>478</v>
      </c>
      <c r="B1712" s="3">
        <v>46256</v>
      </c>
      <c r="C1712" s="12">
        <f>YEAR(SalesDataTable[[#This Row],[Order Date]])</f>
        <v>2026</v>
      </c>
      <c r="D1712" s="15" t="str">
        <f>"Q" &amp; ROUNDUP(MONTH(SalesDataTable[[#This Row],[Order Date]])/3,0)</f>
        <v>Q3</v>
      </c>
      <c r="E1712" s="17">
        <f>MONTH(SalesDataTable[[#This Row],[Order Date]])</f>
        <v>8</v>
      </c>
      <c r="F1712" s="15"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5">
      <c r="A1713" s="2">
        <v>491</v>
      </c>
      <c r="B1713" s="3">
        <v>46256</v>
      </c>
      <c r="C1713" s="12">
        <f>YEAR(SalesDataTable[[#This Row],[Order Date]])</f>
        <v>2026</v>
      </c>
      <c r="D1713" s="15" t="str">
        <f>"Q" &amp; ROUNDUP(MONTH(SalesDataTable[[#This Row],[Order Date]])/3,0)</f>
        <v>Q3</v>
      </c>
      <c r="E1713" s="17">
        <f>MONTH(SalesDataTable[[#This Row],[Order Date]])</f>
        <v>8</v>
      </c>
      <c r="F1713" s="15"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5">
      <c r="A1714" s="2">
        <v>862</v>
      </c>
      <c r="B1714" s="3">
        <v>46256</v>
      </c>
      <c r="C1714" s="12">
        <f>YEAR(SalesDataTable[[#This Row],[Order Date]])</f>
        <v>2026</v>
      </c>
      <c r="D1714" s="15" t="str">
        <f>"Q" &amp; ROUNDUP(MONTH(SalesDataTable[[#This Row],[Order Date]])/3,0)</f>
        <v>Q3</v>
      </c>
      <c r="E1714" s="17">
        <f>MONTH(SalesDataTable[[#This Row],[Order Date]])</f>
        <v>8</v>
      </c>
      <c r="F1714" s="15"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5">
      <c r="A1715" s="2">
        <v>957</v>
      </c>
      <c r="B1715" s="3">
        <v>46256</v>
      </c>
      <c r="C1715" s="12">
        <f>YEAR(SalesDataTable[[#This Row],[Order Date]])</f>
        <v>2026</v>
      </c>
      <c r="D1715" s="15" t="str">
        <f>"Q" &amp; ROUNDUP(MONTH(SalesDataTable[[#This Row],[Order Date]])/3,0)</f>
        <v>Q3</v>
      </c>
      <c r="E1715" s="17">
        <f>MONTH(SalesDataTable[[#This Row],[Order Date]])</f>
        <v>8</v>
      </c>
      <c r="F1715" s="15"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5">
      <c r="A1716" s="2">
        <v>1728</v>
      </c>
      <c r="B1716" s="3">
        <v>46256</v>
      </c>
      <c r="C1716" s="12">
        <f>YEAR(SalesDataTable[[#This Row],[Order Date]])</f>
        <v>2026</v>
      </c>
      <c r="D1716" s="15" t="str">
        <f>"Q" &amp; ROUNDUP(MONTH(SalesDataTable[[#This Row],[Order Date]])/3,0)</f>
        <v>Q3</v>
      </c>
      <c r="E1716" s="17">
        <f>MONTH(SalesDataTable[[#This Row],[Order Date]])</f>
        <v>8</v>
      </c>
      <c r="F1716" s="15"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5">
      <c r="A1717" s="2">
        <v>2743</v>
      </c>
      <c r="B1717" s="3">
        <v>46256</v>
      </c>
      <c r="C1717" s="12">
        <f>YEAR(SalesDataTable[[#This Row],[Order Date]])</f>
        <v>2026</v>
      </c>
      <c r="D1717" s="15" t="str">
        <f>"Q" &amp; ROUNDUP(MONTH(SalesDataTable[[#This Row],[Order Date]])/3,0)</f>
        <v>Q3</v>
      </c>
      <c r="E1717" s="17">
        <f>MONTH(SalesDataTable[[#This Row],[Order Date]])</f>
        <v>8</v>
      </c>
      <c r="F1717" s="15"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5">
      <c r="A1718" s="2">
        <v>3098</v>
      </c>
      <c r="B1718" s="3">
        <v>46256</v>
      </c>
      <c r="C1718" s="12">
        <f>YEAR(SalesDataTable[[#This Row],[Order Date]])</f>
        <v>2026</v>
      </c>
      <c r="D1718" s="15" t="str">
        <f>"Q" &amp; ROUNDUP(MONTH(SalesDataTable[[#This Row],[Order Date]])/3,0)</f>
        <v>Q3</v>
      </c>
      <c r="E1718" s="17">
        <f>MONTH(SalesDataTable[[#This Row],[Order Date]])</f>
        <v>8</v>
      </c>
      <c r="F1718" s="15"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5">
      <c r="A1719" s="2">
        <v>3606</v>
      </c>
      <c r="B1719" s="3">
        <v>46256</v>
      </c>
      <c r="C1719" s="12">
        <f>YEAR(SalesDataTable[[#This Row],[Order Date]])</f>
        <v>2026</v>
      </c>
      <c r="D1719" s="15" t="str">
        <f>"Q" &amp; ROUNDUP(MONTH(SalesDataTable[[#This Row],[Order Date]])/3,0)</f>
        <v>Q3</v>
      </c>
      <c r="E1719" s="17">
        <f>MONTH(SalesDataTable[[#This Row],[Order Date]])</f>
        <v>8</v>
      </c>
      <c r="F1719" s="15"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5">
      <c r="A1720" s="2">
        <v>3815</v>
      </c>
      <c r="B1720" s="3">
        <v>46256</v>
      </c>
      <c r="C1720" s="12">
        <f>YEAR(SalesDataTable[[#This Row],[Order Date]])</f>
        <v>2026</v>
      </c>
      <c r="D1720" s="15" t="str">
        <f>"Q" &amp; ROUNDUP(MONTH(SalesDataTable[[#This Row],[Order Date]])/3,0)</f>
        <v>Q3</v>
      </c>
      <c r="E1720" s="17">
        <f>MONTH(SalesDataTable[[#This Row],[Order Date]])</f>
        <v>8</v>
      </c>
      <c r="F1720" s="15"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5">
      <c r="A1721" s="2">
        <v>3979</v>
      </c>
      <c r="B1721" s="3">
        <v>46256</v>
      </c>
      <c r="C1721" s="12">
        <f>YEAR(SalesDataTable[[#This Row],[Order Date]])</f>
        <v>2026</v>
      </c>
      <c r="D1721" s="15" t="str">
        <f>"Q" &amp; ROUNDUP(MONTH(SalesDataTable[[#This Row],[Order Date]])/3,0)</f>
        <v>Q3</v>
      </c>
      <c r="E1721" s="17">
        <f>MONTH(SalesDataTable[[#This Row],[Order Date]])</f>
        <v>8</v>
      </c>
      <c r="F1721" s="15"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5">
      <c r="A1722" s="2">
        <v>4160</v>
      </c>
      <c r="B1722" s="3">
        <v>46256</v>
      </c>
      <c r="C1722" s="12">
        <f>YEAR(SalesDataTable[[#This Row],[Order Date]])</f>
        <v>2026</v>
      </c>
      <c r="D1722" s="15" t="str">
        <f>"Q" &amp; ROUNDUP(MONTH(SalesDataTable[[#This Row],[Order Date]])/3,0)</f>
        <v>Q3</v>
      </c>
      <c r="E1722" s="17">
        <f>MONTH(SalesDataTable[[#This Row],[Order Date]])</f>
        <v>8</v>
      </c>
      <c r="F1722" s="15"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5">
      <c r="A1723" s="2">
        <v>4172</v>
      </c>
      <c r="B1723" s="3">
        <v>46256</v>
      </c>
      <c r="C1723" s="12">
        <f>YEAR(SalesDataTable[[#This Row],[Order Date]])</f>
        <v>2026</v>
      </c>
      <c r="D1723" s="15" t="str">
        <f>"Q" &amp; ROUNDUP(MONTH(SalesDataTable[[#This Row],[Order Date]])/3,0)</f>
        <v>Q3</v>
      </c>
      <c r="E1723" s="17">
        <f>MONTH(SalesDataTable[[#This Row],[Order Date]])</f>
        <v>8</v>
      </c>
      <c r="F1723" s="15"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5">
      <c r="A1724" s="2">
        <v>4265</v>
      </c>
      <c r="B1724" s="3">
        <v>46256</v>
      </c>
      <c r="C1724" s="12">
        <f>YEAR(SalesDataTable[[#This Row],[Order Date]])</f>
        <v>2026</v>
      </c>
      <c r="D1724" s="15" t="str">
        <f>"Q" &amp; ROUNDUP(MONTH(SalesDataTable[[#This Row],[Order Date]])/3,0)</f>
        <v>Q3</v>
      </c>
      <c r="E1724" s="17">
        <f>MONTH(SalesDataTable[[#This Row],[Order Date]])</f>
        <v>8</v>
      </c>
      <c r="F1724" s="15"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5">
      <c r="A1725" s="2">
        <v>4321</v>
      </c>
      <c r="B1725" s="3">
        <v>46256</v>
      </c>
      <c r="C1725" s="12">
        <f>YEAR(SalesDataTable[[#This Row],[Order Date]])</f>
        <v>2026</v>
      </c>
      <c r="D1725" s="15" t="str">
        <f>"Q" &amp; ROUNDUP(MONTH(SalesDataTable[[#This Row],[Order Date]])/3,0)</f>
        <v>Q3</v>
      </c>
      <c r="E1725" s="17">
        <f>MONTH(SalesDataTable[[#This Row],[Order Date]])</f>
        <v>8</v>
      </c>
      <c r="F1725" s="15"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5">
      <c r="A1726" s="2">
        <v>4975</v>
      </c>
      <c r="B1726" s="3">
        <v>46256</v>
      </c>
      <c r="C1726" s="12">
        <f>YEAR(SalesDataTable[[#This Row],[Order Date]])</f>
        <v>2026</v>
      </c>
      <c r="D1726" s="15" t="str">
        <f>"Q" &amp; ROUNDUP(MONTH(SalesDataTable[[#This Row],[Order Date]])/3,0)</f>
        <v>Q3</v>
      </c>
      <c r="E1726" s="17">
        <f>MONTH(SalesDataTable[[#This Row],[Order Date]])</f>
        <v>8</v>
      </c>
      <c r="F1726" s="15"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5">
      <c r="A1727" s="2">
        <v>991</v>
      </c>
      <c r="B1727" s="3">
        <v>46257</v>
      </c>
      <c r="C1727" s="12">
        <f>YEAR(SalesDataTable[[#This Row],[Order Date]])</f>
        <v>2026</v>
      </c>
      <c r="D1727" s="15" t="str">
        <f>"Q" &amp; ROUNDUP(MONTH(SalesDataTable[[#This Row],[Order Date]])/3,0)</f>
        <v>Q3</v>
      </c>
      <c r="E1727" s="17">
        <f>MONTH(SalesDataTable[[#This Row],[Order Date]])</f>
        <v>8</v>
      </c>
      <c r="F1727" s="15"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5">
      <c r="A1728" s="2">
        <v>1008</v>
      </c>
      <c r="B1728" s="3">
        <v>46257</v>
      </c>
      <c r="C1728" s="12">
        <f>YEAR(SalesDataTable[[#This Row],[Order Date]])</f>
        <v>2026</v>
      </c>
      <c r="D1728" s="15" t="str">
        <f>"Q" &amp; ROUNDUP(MONTH(SalesDataTable[[#This Row],[Order Date]])/3,0)</f>
        <v>Q3</v>
      </c>
      <c r="E1728" s="17">
        <f>MONTH(SalesDataTable[[#This Row],[Order Date]])</f>
        <v>8</v>
      </c>
      <c r="F1728" s="15"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5">
      <c r="A1729" s="2">
        <v>1083</v>
      </c>
      <c r="B1729" s="3">
        <v>46257</v>
      </c>
      <c r="C1729" s="12">
        <f>YEAR(SalesDataTable[[#This Row],[Order Date]])</f>
        <v>2026</v>
      </c>
      <c r="D1729" s="15" t="str">
        <f>"Q" &amp; ROUNDUP(MONTH(SalesDataTable[[#This Row],[Order Date]])/3,0)</f>
        <v>Q3</v>
      </c>
      <c r="E1729" s="17">
        <f>MONTH(SalesDataTable[[#This Row],[Order Date]])</f>
        <v>8</v>
      </c>
      <c r="F1729" s="15"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5">
      <c r="A1730" s="2">
        <v>1553</v>
      </c>
      <c r="B1730" s="3">
        <v>46257</v>
      </c>
      <c r="C1730" s="12">
        <f>YEAR(SalesDataTable[[#This Row],[Order Date]])</f>
        <v>2026</v>
      </c>
      <c r="D1730" s="15" t="str">
        <f>"Q" &amp; ROUNDUP(MONTH(SalesDataTable[[#This Row],[Order Date]])/3,0)</f>
        <v>Q3</v>
      </c>
      <c r="E1730" s="17">
        <f>MONTH(SalesDataTable[[#This Row],[Order Date]])</f>
        <v>8</v>
      </c>
      <c r="F1730" s="15"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5">
      <c r="A1731" s="2">
        <v>1579</v>
      </c>
      <c r="B1731" s="3">
        <v>46257</v>
      </c>
      <c r="C1731" s="12">
        <f>YEAR(SalesDataTable[[#This Row],[Order Date]])</f>
        <v>2026</v>
      </c>
      <c r="D1731" s="15" t="str">
        <f>"Q" &amp; ROUNDUP(MONTH(SalesDataTable[[#This Row],[Order Date]])/3,0)</f>
        <v>Q3</v>
      </c>
      <c r="E1731" s="17">
        <f>MONTH(SalesDataTable[[#This Row],[Order Date]])</f>
        <v>8</v>
      </c>
      <c r="F1731" s="15"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5">
      <c r="A1732" s="2">
        <v>1732</v>
      </c>
      <c r="B1732" s="3">
        <v>46257</v>
      </c>
      <c r="C1732" s="12">
        <f>YEAR(SalesDataTable[[#This Row],[Order Date]])</f>
        <v>2026</v>
      </c>
      <c r="D1732" s="15" t="str">
        <f>"Q" &amp; ROUNDUP(MONTH(SalesDataTable[[#This Row],[Order Date]])/3,0)</f>
        <v>Q3</v>
      </c>
      <c r="E1732" s="17">
        <f>MONTH(SalesDataTable[[#This Row],[Order Date]])</f>
        <v>8</v>
      </c>
      <c r="F1732" s="15"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5">
      <c r="A1733" s="2">
        <v>2083</v>
      </c>
      <c r="B1733" s="3">
        <v>46257</v>
      </c>
      <c r="C1733" s="12">
        <f>YEAR(SalesDataTable[[#This Row],[Order Date]])</f>
        <v>2026</v>
      </c>
      <c r="D1733" s="15" t="str">
        <f>"Q" &amp; ROUNDUP(MONTH(SalesDataTable[[#This Row],[Order Date]])/3,0)</f>
        <v>Q3</v>
      </c>
      <c r="E1733" s="17">
        <f>MONTH(SalesDataTable[[#This Row],[Order Date]])</f>
        <v>8</v>
      </c>
      <c r="F1733" s="15"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5">
      <c r="A1734" s="2">
        <v>2176</v>
      </c>
      <c r="B1734" s="3">
        <v>46257</v>
      </c>
      <c r="C1734" s="12">
        <f>YEAR(SalesDataTable[[#This Row],[Order Date]])</f>
        <v>2026</v>
      </c>
      <c r="D1734" s="15" t="str">
        <f>"Q" &amp; ROUNDUP(MONTH(SalesDataTable[[#This Row],[Order Date]])/3,0)</f>
        <v>Q3</v>
      </c>
      <c r="E1734" s="17">
        <f>MONTH(SalesDataTable[[#This Row],[Order Date]])</f>
        <v>8</v>
      </c>
      <c r="F1734" s="15"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5">
      <c r="A1735" s="2">
        <v>2723</v>
      </c>
      <c r="B1735" s="3">
        <v>46257</v>
      </c>
      <c r="C1735" s="12">
        <f>YEAR(SalesDataTable[[#This Row],[Order Date]])</f>
        <v>2026</v>
      </c>
      <c r="D1735" s="15" t="str">
        <f>"Q" &amp; ROUNDUP(MONTH(SalesDataTable[[#This Row],[Order Date]])/3,0)</f>
        <v>Q3</v>
      </c>
      <c r="E1735" s="17">
        <f>MONTH(SalesDataTable[[#This Row],[Order Date]])</f>
        <v>8</v>
      </c>
      <c r="F1735" s="15"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5">
      <c r="A1736" s="2">
        <v>3299</v>
      </c>
      <c r="B1736" s="3">
        <v>46257</v>
      </c>
      <c r="C1736" s="12">
        <f>YEAR(SalesDataTable[[#This Row],[Order Date]])</f>
        <v>2026</v>
      </c>
      <c r="D1736" s="15" t="str">
        <f>"Q" &amp; ROUNDUP(MONTH(SalesDataTable[[#This Row],[Order Date]])/3,0)</f>
        <v>Q3</v>
      </c>
      <c r="E1736" s="17">
        <f>MONTH(SalesDataTable[[#This Row],[Order Date]])</f>
        <v>8</v>
      </c>
      <c r="F1736" s="15"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5">
      <c r="A1737" s="2">
        <v>3398</v>
      </c>
      <c r="B1737" s="3">
        <v>46257</v>
      </c>
      <c r="C1737" s="12">
        <f>YEAR(SalesDataTable[[#This Row],[Order Date]])</f>
        <v>2026</v>
      </c>
      <c r="D1737" s="15" t="str">
        <f>"Q" &amp; ROUNDUP(MONTH(SalesDataTable[[#This Row],[Order Date]])/3,0)</f>
        <v>Q3</v>
      </c>
      <c r="E1737" s="17">
        <f>MONTH(SalesDataTable[[#This Row],[Order Date]])</f>
        <v>8</v>
      </c>
      <c r="F1737" s="15"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5">
      <c r="A1738" s="2">
        <v>4012</v>
      </c>
      <c r="B1738" s="3">
        <v>46257</v>
      </c>
      <c r="C1738" s="12">
        <f>YEAR(SalesDataTable[[#This Row],[Order Date]])</f>
        <v>2026</v>
      </c>
      <c r="D1738" s="15" t="str">
        <f>"Q" &amp; ROUNDUP(MONTH(SalesDataTable[[#This Row],[Order Date]])/3,0)</f>
        <v>Q3</v>
      </c>
      <c r="E1738" s="17">
        <f>MONTH(SalesDataTable[[#This Row],[Order Date]])</f>
        <v>8</v>
      </c>
      <c r="F1738" s="15"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5">
      <c r="A1739" s="2">
        <v>4064</v>
      </c>
      <c r="B1739" s="3">
        <v>46257</v>
      </c>
      <c r="C1739" s="12">
        <f>YEAR(SalesDataTable[[#This Row],[Order Date]])</f>
        <v>2026</v>
      </c>
      <c r="D1739" s="15" t="str">
        <f>"Q" &amp; ROUNDUP(MONTH(SalesDataTable[[#This Row],[Order Date]])/3,0)</f>
        <v>Q3</v>
      </c>
      <c r="E1739" s="17">
        <f>MONTH(SalesDataTable[[#This Row],[Order Date]])</f>
        <v>8</v>
      </c>
      <c r="F1739" s="15"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5">
      <c r="A1740" s="2">
        <v>4671</v>
      </c>
      <c r="B1740" s="3">
        <v>46257</v>
      </c>
      <c r="C1740" s="12">
        <f>YEAR(SalesDataTable[[#This Row],[Order Date]])</f>
        <v>2026</v>
      </c>
      <c r="D1740" s="15" t="str">
        <f>"Q" &amp; ROUNDUP(MONTH(SalesDataTable[[#This Row],[Order Date]])/3,0)</f>
        <v>Q3</v>
      </c>
      <c r="E1740" s="17">
        <f>MONTH(SalesDataTable[[#This Row],[Order Date]])</f>
        <v>8</v>
      </c>
      <c r="F1740" s="15"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5">
      <c r="A1741" s="2">
        <v>1914</v>
      </c>
      <c r="B1741" s="3">
        <v>46258</v>
      </c>
      <c r="C1741" s="12">
        <f>YEAR(SalesDataTable[[#This Row],[Order Date]])</f>
        <v>2026</v>
      </c>
      <c r="D1741" s="15" t="str">
        <f>"Q" &amp; ROUNDUP(MONTH(SalesDataTable[[#This Row],[Order Date]])/3,0)</f>
        <v>Q3</v>
      </c>
      <c r="E1741" s="17">
        <f>MONTH(SalesDataTable[[#This Row],[Order Date]])</f>
        <v>8</v>
      </c>
      <c r="F1741" s="15"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5">
      <c r="A1742" s="2">
        <v>1973</v>
      </c>
      <c r="B1742" s="3">
        <v>46258</v>
      </c>
      <c r="C1742" s="12">
        <f>YEAR(SalesDataTable[[#This Row],[Order Date]])</f>
        <v>2026</v>
      </c>
      <c r="D1742" s="15" t="str">
        <f>"Q" &amp; ROUNDUP(MONTH(SalesDataTable[[#This Row],[Order Date]])/3,0)</f>
        <v>Q3</v>
      </c>
      <c r="E1742" s="17">
        <f>MONTH(SalesDataTable[[#This Row],[Order Date]])</f>
        <v>8</v>
      </c>
      <c r="F1742" s="15"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5">
      <c r="A1743" s="2">
        <v>2564</v>
      </c>
      <c r="B1743" s="3">
        <v>46258</v>
      </c>
      <c r="C1743" s="12">
        <f>YEAR(SalesDataTable[[#This Row],[Order Date]])</f>
        <v>2026</v>
      </c>
      <c r="D1743" s="15" t="str">
        <f>"Q" &amp; ROUNDUP(MONTH(SalesDataTable[[#This Row],[Order Date]])/3,0)</f>
        <v>Q3</v>
      </c>
      <c r="E1743" s="17">
        <f>MONTH(SalesDataTable[[#This Row],[Order Date]])</f>
        <v>8</v>
      </c>
      <c r="F1743" s="15"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5">
      <c r="A1744" s="2">
        <v>2791</v>
      </c>
      <c r="B1744" s="3">
        <v>46258</v>
      </c>
      <c r="C1744" s="12">
        <f>YEAR(SalesDataTable[[#This Row],[Order Date]])</f>
        <v>2026</v>
      </c>
      <c r="D1744" s="15" t="str">
        <f>"Q" &amp; ROUNDUP(MONTH(SalesDataTable[[#This Row],[Order Date]])/3,0)</f>
        <v>Q3</v>
      </c>
      <c r="E1744" s="17">
        <f>MONTH(SalesDataTable[[#This Row],[Order Date]])</f>
        <v>8</v>
      </c>
      <c r="F1744" s="15"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5">
      <c r="A1745" s="2">
        <v>3559</v>
      </c>
      <c r="B1745" s="3">
        <v>46258</v>
      </c>
      <c r="C1745" s="12">
        <f>YEAR(SalesDataTable[[#This Row],[Order Date]])</f>
        <v>2026</v>
      </c>
      <c r="D1745" s="15" t="str">
        <f>"Q" &amp; ROUNDUP(MONTH(SalesDataTable[[#This Row],[Order Date]])/3,0)</f>
        <v>Q3</v>
      </c>
      <c r="E1745" s="17">
        <f>MONTH(SalesDataTable[[#This Row],[Order Date]])</f>
        <v>8</v>
      </c>
      <c r="F1745" s="15"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5">
      <c r="A1746" s="2">
        <v>3839</v>
      </c>
      <c r="B1746" s="3">
        <v>46258</v>
      </c>
      <c r="C1746" s="12">
        <f>YEAR(SalesDataTable[[#This Row],[Order Date]])</f>
        <v>2026</v>
      </c>
      <c r="D1746" s="15" t="str">
        <f>"Q" &amp; ROUNDUP(MONTH(SalesDataTable[[#This Row],[Order Date]])/3,0)</f>
        <v>Q3</v>
      </c>
      <c r="E1746" s="17">
        <f>MONTH(SalesDataTable[[#This Row],[Order Date]])</f>
        <v>8</v>
      </c>
      <c r="F1746" s="15"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5">
      <c r="A1747" s="2">
        <v>4133</v>
      </c>
      <c r="B1747" s="3">
        <v>46258</v>
      </c>
      <c r="C1747" s="12">
        <f>YEAR(SalesDataTable[[#This Row],[Order Date]])</f>
        <v>2026</v>
      </c>
      <c r="D1747" s="15" t="str">
        <f>"Q" &amp; ROUNDUP(MONTH(SalesDataTable[[#This Row],[Order Date]])/3,0)</f>
        <v>Q3</v>
      </c>
      <c r="E1747" s="17">
        <f>MONTH(SalesDataTable[[#This Row],[Order Date]])</f>
        <v>8</v>
      </c>
      <c r="F1747" s="15"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5">
      <c r="A1748" s="2">
        <v>4765</v>
      </c>
      <c r="B1748" s="3">
        <v>46258</v>
      </c>
      <c r="C1748" s="12">
        <f>YEAR(SalesDataTable[[#This Row],[Order Date]])</f>
        <v>2026</v>
      </c>
      <c r="D1748" s="15" t="str">
        <f>"Q" &amp; ROUNDUP(MONTH(SalesDataTable[[#This Row],[Order Date]])/3,0)</f>
        <v>Q3</v>
      </c>
      <c r="E1748" s="17">
        <f>MONTH(SalesDataTable[[#This Row],[Order Date]])</f>
        <v>8</v>
      </c>
      <c r="F1748" s="15"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5">
      <c r="A1749" s="2">
        <v>1868</v>
      </c>
      <c r="B1749" s="3">
        <v>46259</v>
      </c>
      <c r="C1749" s="12">
        <f>YEAR(SalesDataTable[[#This Row],[Order Date]])</f>
        <v>2026</v>
      </c>
      <c r="D1749" s="15" t="str">
        <f>"Q" &amp; ROUNDUP(MONTH(SalesDataTable[[#This Row],[Order Date]])/3,0)</f>
        <v>Q3</v>
      </c>
      <c r="E1749" s="17">
        <f>MONTH(SalesDataTable[[#This Row],[Order Date]])</f>
        <v>8</v>
      </c>
      <c r="F1749" s="15"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5">
      <c r="A1750" s="2">
        <v>987</v>
      </c>
      <c r="B1750" s="3">
        <v>46260</v>
      </c>
      <c r="C1750" s="12">
        <f>YEAR(SalesDataTable[[#This Row],[Order Date]])</f>
        <v>2026</v>
      </c>
      <c r="D1750" s="15" t="str">
        <f>"Q" &amp; ROUNDUP(MONTH(SalesDataTable[[#This Row],[Order Date]])/3,0)</f>
        <v>Q3</v>
      </c>
      <c r="E1750" s="17">
        <f>MONTH(SalesDataTable[[#This Row],[Order Date]])</f>
        <v>8</v>
      </c>
      <c r="F1750" s="15"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5">
      <c r="A1751" s="2">
        <v>2503</v>
      </c>
      <c r="B1751" s="3">
        <v>46260</v>
      </c>
      <c r="C1751" s="12">
        <f>YEAR(SalesDataTable[[#This Row],[Order Date]])</f>
        <v>2026</v>
      </c>
      <c r="D1751" s="15" t="str">
        <f>"Q" &amp; ROUNDUP(MONTH(SalesDataTable[[#This Row],[Order Date]])/3,0)</f>
        <v>Q3</v>
      </c>
      <c r="E1751" s="17">
        <f>MONTH(SalesDataTable[[#This Row],[Order Date]])</f>
        <v>8</v>
      </c>
      <c r="F1751" s="15"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5">
      <c r="A1752" s="2">
        <v>4928</v>
      </c>
      <c r="B1752" s="3">
        <v>46260</v>
      </c>
      <c r="C1752" s="12">
        <f>YEAR(SalesDataTable[[#This Row],[Order Date]])</f>
        <v>2026</v>
      </c>
      <c r="D1752" s="15" t="str">
        <f>"Q" &amp; ROUNDUP(MONTH(SalesDataTable[[#This Row],[Order Date]])/3,0)</f>
        <v>Q3</v>
      </c>
      <c r="E1752" s="17">
        <f>MONTH(SalesDataTable[[#This Row],[Order Date]])</f>
        <v>8</v>
      </c>
      <c r="F1752" s="15"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5">
      <c r="A1753" s="2">
        <v>852</v>
      </c>
      <c r="B1753" s="3">
        <v>46261</v>
      </c>
      <c r="C1753" s="12">
        <f>YEAR(SalesDataTable[[#This Row],[Order Date]])</f>
        <v>2026</v>
      </c>
      <c r="D1753" s="15" t="str">
        <f>"Q" &amp; ROUNDUP(MONTH(SalesDataTable[[#This Row],[Order Date]])/3,0)</f>
        <v>Q3</v>
      </c>
      <c r="E1753" s="17">
        <f>MONTH(SalesDataTable[[#This Row],[Order Date]])</f>
        <v>8</v>
      </c>
      <c r="F1753" s="15"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5">
      <c r="A1754" s="2">
        <v>2188</v>
      </c>
      <c r="B1754" s="3">
        <v>46261</v>
      </c>
      <c r="C1754" s="12">
        <f>YEAR(SalesDataTable[[#This Row],[Order Date]])</f>
        <v>2026</v>
      </c>
      <c r="D1754" s="15" t="str">
        <f>"Q" &amp; ROUNDUP(MONTH(SalesDataTable[[#This Row],[Order Date]])/3,0)</f>
        <v>Q3</v>
      </c>
      <c r="E1754" s="17">
        <f>MONTH(SalesDataTable[[#This Row],[Order Date]])</f>
        <v>8</v>
      </c>
      <c r="F1754" s="15"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5">
      <c r="A1755" s="2">
        <v>2574</v>
      </c>
      <c r="B1755" s="3">
        <v>46261</v>
      </c>
      <c r="C1755" s="12">
        <f>YEAR(SalesDataTable[[#This Row],[Order Date]])</f>
        <v>2026</v>
      </c>
      <c r="D1755" s="15" t="str">
        <f>"Q" &amp; ROUNDUP(MONTH(SalesDataTable[[#This Row],[Order Date]])/3,0)</f>
        <v>Q3</v>
      </c>
      <c r="E1755" s="17">
        <f>MONTH(SalesDataTable[[#This Row],[Order Date]])</f>
        <v>8</v>
      </c>
      <c r="F1755" s="15"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5">
      <c r="A1756" s="2">
        <v>2942</v>
      </c>
      <c r="B1756" s="3">
        <v>46261</v>
      </c>
      <c r="C1756" s="12">
        <f>YEAR(SalesDataTable[[#This Row],[Order Date]])</f>
        <v>2026</v>
      </c>
      <c r="D1756" s="15" t="str">
        <f>"Q" &amp; ROUNDUP(MONTH(SalesDataTable[[#This Row],[Order Date]])/3,0)</f>
        <v>Q3</v>
      </c>
      <c r="E1756" s="17">
        <f>MONTH(SalesDataTable[[#This Row],[Order Date]])</f>
        <v>8</v>
      </c>
      <c r="F1756" s="15"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5">
      <c r="A1757" s="2">
        <v>3211</v>
      </c>
      <c r="B1757" s="3">
        <v>46261</v>
      </c>
      <c r="C1757" s="12">
        <f>YEAR(SalesDataTable[[#This Row],[Order Date]])</f>
        <v>2026</v>
      </c>
      <c r="D1757" s="15" t="str">
        <f>"Q" &amp; ROUNDUP(MONTH(SalesDataTable[[#This Row],[Order Date]])/3,0)</f>
        <v>Q3</v>
      </c>
      <c r="E1757" s="17">
        <f>MONTH(SalesDataTable[[#This Row],[Order Date]])</f>
        <v>8</v>
      </c>
      <c r="F1757" s="15"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5">
      <c r="A1758" s="2">
        <v>3306</v>
      </c>
      <c r="B1758" s="3">
        <v>46261</v>
      </c>
      <c r="C1758" s="12">
        <f>YEAR(SalesDataTable[[#This Row],[Order Date]])</f>
        <v>2026</v>
      </c>
      <c r="D1758" s="15" t="str">
        <f>"Q" &amp; ROUNDUP(MONTH(SalesDataTable[[#This Row],[Order Date]])/3,0)</f>
        <v>Q3</v>
      </c>
      <c r="E1758" s="17">
        <f>MONTH(SalesDataTable[[#This Row],[Order Date]])</f>
        <v>8</v>
      </c>
      <c r="F1758" s="15"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5">
      <c r="A1759" s="2">
        <v>3837</v>
      </c>
      <c r="B1759" s="3">
        <v>46261</v>
      </c>
      <c r="C1759" s="12">
        <f>YEAR(SalesDataTable[[#This Row],[Order Date]])</f>
        <v>2026</v>
      </c>
      <c r="D1759" s="15" t="str">
        <f>"Q" &amp; ROUNDUP(MONTH(SalesDataTable[[#This Row],[Order Date]])/3,0)</f>
        <v>Q3</v>
      </c>
      <c r="E1759" s="17">
        <f>MONTH(SalesDataTable[[#This Row],[Order Date]])</f>
        <v>8</v>
      </c>
      <c r="F1759" s="15"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5">
      <c r="A1760" s="2">
        <v>4169</v>
      </c>
      <c r="B1760" s="3">
        <v>46261</v>
      </c>
      <c r="C1760" s="12">
        <f>YEAR(SalesDataTable[[#This Row],[Order Date]])</f>
        <v>2026</v>
      </c>
      <c r="D1760" s="15" t="str">
        <f>"Q" &amp; ROUNDUP(MONTH(SalesDataTable[[#This Row],[Order Date]])/3,0)</f>
        <v>Q3</v>
      </c>
      <c r="E1760" s="17">
        <f>MONTH(SalesDataTable[[#This Row],[Order Date]])</f>
        <v>8</v>
      </c>
      <c r="F1760" s="15"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5">
      <c r="A1761" s="2">
        <v>4452</v>
      </c>
      <c r="B1761" s="3">
        <v>46261</v>
      </c>
      <c r="C1761" s="12">
        <f>YEAR(SalesDataTable[[#This Row],[Order Date]])</f>
        <v>2026</v>
      </c>
      <c r="D1761" s="15" t="str">
        <f>"Q" &amp; ROUNDUP(MONTH(SalesDataTable[[#This Row],[Order Date]])/3,0)</f>
        <v>Q3</v>
      </c>
      <c r="E1761" s="17">
        <f>MONTH(SalesDataTable[[#This Row],[Order Date]])</f>
        <v>8</v>
      </c>
      <c r="F1761" s="15"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5">
      <c r="A1762" s="2">
        <v>4740</v>
      </c>
      <c r="B1762" s="3">
        <v>46261</v>
      </c>
      <c r="C1762" s="12">
        <f>YEAR(SalesDataTable[[#This Row],[Order Date]])</f>
        <v>2026</v>
      </c>
      <c r="D1762" s="15" t="str">
        <f>"Q" &amp; ROUNDUP(MONTH(SalesDataTable[[#This Row],[Order Date]])/3,0)</f>
        <v>Q3</v>
      </c>
      <c r="E1762" s="17">
        <f>MONTH(SalesDataTable[[#This Row],[Order Date]])</f>
        <v>8</v>
      </c>
      <c r="F1762" s="15"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5">
      <c r="A1763" s="2">
        <v>5000</v>
      </c>
      <c r="B1763" s="3">
        <v>46261</v>
      </c>
      <c r="C1763" s="12">
        <f>YEAR(SalesDataTable[[#This Row],[Order Date]])</f>
        <v>2026</v>
      </c>
      <c r="D1763" s="15" t="str">
        <f>"Q" &amp; ROUNDUP(MONTH(SalesDataTable[[#This Row],[Order Date]])/3,0)</f>
        <v>Q3</v>
      </c>
      <c r="E1763" s="17">
        <f>MONTH(SalesDataTable[[#This Row],[Order Date]])</f>
        <v>8</v>
      </c>
      <c r="F1763" s="15"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5">
      <c r="A1764" s="2">
        <v>5058</v>
      </c>
      <c r="B1764" s="3">
        <v>46261</v>
      </c>
      <c r="C1764" s="12">
        <f>YEAR(SalesDataTable[[#This Row],[Order Date]])</f>
        <v>2026</v>
      </c>
      <c r="D1764" s="15" t="str">
        <f>"Q" &amp; ROUNDUP(MONTH(SalesDataTable[[#This Row],[Order Date]])/3,0)</f>
        <v>Q3</v>
      </c>
      <c r="E1764" s="17">
        <f>MONTH(SalesDataTable[[#This Row],[Order Date]])</f>
        <v>8</v>
      </c>
      <c r="F1764" s="15"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5">
      <c r="A1765" s="2">
        <v>496</v>
      </c>
      <c r="B1765" s="3">
        <v>46262</v>
      </c>
      <c r="C1765" s="12">
        <f>YEAR(SalesDataTable[[#This Row],[Order Date]])</f>
        <v>2026</v>
      </c>
      <c r="D1765" s="15" t="str">
        <f>"Q" &amp; ROUNDUP(MONTH(SalesDataTable[[#This Row],[Order Date]])/3,0)</f>
        <v>Q3</v>
      </c>
      <c r="E1765" s="17">
        <f>MONTH(SalesDataTable[[#This Row],[Order Date]])</f>
        <v>8</v>
      </c>
      <c r="F1765" s="15"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5">
      <c r="A1766" s="2">
        <v>1343</v>
      </c>
      <c r="B1766" s="3">
        <v>46262</v>
      </c>
      <c r="C1766" s="12">
        <f>YEAR(SalesDataTable[[#This Row],[Order Date]])</f>
        <v>2026</v>
      </c>
      <c r="D1766" s="15" t="str">
        <f>"Q" &amp; ROUNDUP(MONTH(SalesDataTable[[#This Row],[Order Date]])/3,0)</f>
        <v>Q3</v>
      </c>
      <c r="E1766" s="17">
        <f>MONTH(SalesDataTable[[#This Row],[Order Date]])</f>
        <v>8</v>
      </c>
      <c r="F1766" s="15"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5">
      <c r="A1767" s="2">
        <v>1455</v>
      </c>
      <c r="B1767" s="3">
        <v>46262</v>
      </c>
      <c r="C1767" s="12">
        <f>YEAR(SalesDataTable[[#This Row],[Order Date]])</f>
        <v>2026</v>
      </c>
      <c r="D1767" s="15" t="str">
        <f>"Q" &amp; ROUNDUP(MONTH(SalesDataTable[[#This Row],[Order Date]])/3,0)</f>
        <v>Q3</v>
      </c>
      <c r="E1767" s="17">
        <f>MONTH(SalesDataTable[[#This Row],[Order Date]])</f>
        <v>8</v>
      </c>
      <c r="F1767" s="15"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5">
      <c r="A1768" s="2">
        <v>1632</v>
      </c>
      <c r="B1768" s="3">
        <v>46262</v>
      </c>
      <c r="C1768" s="12">
        <f>YEAR(SalesDataTable[[#This Row],[Order Date]])</f>
        <v>2026</v>
      </c>
      <c r="D1768" s="15" t="str">
        <f>"Q" &amp; ROUNDUP(MONTH(SalesDataTable[[#This Row],[Order Date]])/3,0)</f>
        <v>Q3</v>
      </c>
      <c r="E1768" s="17">
        <f>MONTH(SalesDataTable[[#This Row],[Order Date]])</f>
        <v>8</v>
      </c>
      <c r="F1768" s="15"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5">
      <c r="A1769" s="2">
        <v>1817</v>
      </c>
      <c r="B1769" s="3">
        <v>46262</v>
      </c>
      <c r="C1769" s="12">
        <f>YEAR(SalesDataTable[[#This Row],[Order Date]])</f>
        <v>2026</v>
      </c>
      <c r="D1769" s="15" t="str">
        <f>"Q" &amp; ROUNDUP(MONTH(SalesDataTable[[#This Row],[Order Date]])/3,0)</f>
        <v>Q3</v>
      </c>
      <c r="E1769" s="17">
        <f>MONTH(SalesDataTable[[#This Row],[Order Date]])</f>
        <v>8</v>
      </c>
      <c r="F1769" s="15"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5">
      <c r="A1770" s="2">
        <v>2993</v>
      </c>
      <c r="B1770" s="3">
        <v>46262</v>
      </c>
      <c r="C1770" s="12">
        <f>YEAR(SalesDataTable[[#This Row],[Order Date]])</f>
        <v>2026</v>
      </c>
      <c r="D1770" s="15" t="str">
        <f>"Q" &amp; ROUNDUP(MONTH(SalesDataTable[[#This Row],[Order Date]])/3,0)</f>
        <v>Q3</v>
      </c>
      <c r="E1770" s="17">
        <f>MONTH(SalesDataTable[[#This Row],[Order Date]])</f>
        <v>8</v>
      </c>
      <c r="F1770" s="15"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5">
      <c r="A1771" s="2">
        <v>4676</v>
      </c>
      <c r="B1771" s="3">
        <v>46262</v>
      </c>
      <c r="C1771" s="12">
        <f>YEAR(SalesDataTable[[#This Row],[Order Date]])</f>
        <v>2026</v>
      </c>
      <c r="D1771" s="15" t="str">
        <f>"Q" &amp; ROUNDUP(MONTH(SalesDataTable[[#This Row],[Order Date]])/3,0)</f>
        <v>Q3</v>
      </c>
      <c r="E1771" s="17">
        <f>MONTH(SalesDataTable[[#This Row],[Order Date]])</f>
        <v>8</v>
      </c>
      <c r="F1771" s="15"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5">
      <c r="A1772" s="2">
        <v>5105</v>
      </c>
      <c r="B1772" s="3">
        <v>46262</v>
      </c>
      <c r="C1772" s="12">
        <f>YEAR(SalesDataTable[[#This Row],[Order Date]])</f>
        <v>2026</v>
      </c>
      <c r="D1772" s="15" t="str">
        <f>"Q" &amp; ROUNDUP(MONTH(SalesDataTable[[#This Row],[Order Date]])/3,0)</f>
        <v>Q3</v>
      </c>
      <c r="E1772" s="17">
        <f>MONTH(SalesDataTable[[#This Row],[Order Date]])</f>
        <v>8</v>
      </c>
      <c r="F1772" s="15"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5">
      <c r="A1773" s="2">
        <v>223</v>
      </c>
      <c r="B1773" s="3">
        <v>46263</v>
      </c>
      <c r="C1773" s="12">
        <f>YEAR(SalesDataTable[[#This Row],[Order Date]])</f>
        <v>2026</v>
      </c>
      <c r="D1773" s="15" t="str">
        <f>"Q" &amp; ROUNDUP(MONTH(SalesDataTable[[#This Row],[Order Date]])/3,0)</f>
        <v>Q3</v>
      </c>
      <c r="E1773" s="17">
        <f>MONTH(SalesDataTable[[#This Row],[Order Date]])</f>
        <v>8</v>
      </c>
      <c r="F1773" s="15"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5">
      <c r="A1774" s="2">
        <v>1023</v>
      </c>
      <c r="B1774" s="3">
        <v>46263</v>
      </c>
      <c r="C1774" s="12">
        <f>YEAR(SalesDataTable[[#This Row],[Order Date]])</f>
        <v>2026</v>
      </c>
      <c r="D1774" s="15" t="str">
        <f>"Q" &amp; ROUNDUP(MONTH(SalesDataTable[[#This Row],[Order Date]])/3,0)</f>
        <v>Q3</v>
      </c>
      <c r="E1774" s="17">
        <f>MONTH(SalesDataTable[[#This Row],[Order Date]])</f>
        <v>8</v>
      </c>
      <c r="F1774" s="15"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5">
      <c r="A1775" s="2">
        <v>1694</v>
      </c>
      <c r="B1775" s="3">
        <v>46263</v>
      </c>
      <c r="C1775" s="12">
        <f>YEAR(SalesDataTable[[#This Row],[Order Date]])</f>
        <v>2026</v>
      </c>
      <c r="D1775" s="15" t="str">
        <f>"Q" &amp; ROUNDUP(MONTH(SalesDataTable[[#This Row],[Order Date]])/3,0)</f>
        <v>Q3</v>
      </c>
      <c r="E1775" s="17">
        <f>MONTH(SalesDataTable[[#This Row],[Order Date]])</f>
        <v>8</v>
      </c>
      <c r="F1775" s="15"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5">
      <c r="A1776" s="2">
        <v>2006</v>
      </c>
      <c r="B1776" s="3">
        <v>46263</v>
      </c>
      <c r="C1776" s="12">
        <f>YEAR(SalesDataTable[[#This Row],[Order Date]])</f>
        <v>2026</v>
      </c>
      <c r="D1776" s="15" t="str">
        <f>"Q" &amp; ROUNDUP(MONTH(SalesDataTable[[#This Row],[Order Date]])/3,0)</f>
        <v>Q3</v>
      </c>
      <c r="E1776" s="17">
        <f>MONTH(SalesDataTable[[#This Row],[Order Date]])</f>
        <v>8</v>
      </c>
      <c r="F1776" s="15"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5">
      <c r="A1777" s="2">
        <v>3026</v>
      </c>
      <c r="B1777" s="3">
        <v>46263</v>
      </c>
      <c r="C1777" s="12">
        <f>YEAR(SalesDataTable[[#This Row],[Order Date]])</f>
        <v>2026</v>
      </c>
      <c r="D1777" s="15" t="str">
        <f>"Q" &amp; ROUNDUP(MONTH(SalesDataTable[[#This Row],[Order Date]])/3,0)</f>
        <v>Q3</v>
      </c>
      <c r="E1777" s="17">
        <f>MONTH(SalesDataTable[[#This Row],[Order Date]])</f>
        <v>8</v>
      </c>
      <c r="F1777" s="15"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5">
      <c r="A1778" s="2">
        <v>3057</v>
      </c>
      <c r="B1778" s="3">
        <v>46263</v>
      </c>
      <c r="C1778" s="12">
        <f>YEAR(SalesDataTable[[#This Row],[Order Date]])</f>
        <v>2026</v>
      </c>
      <c r="D1778" s="15" t="str">
        <f>"Q" &amp; ROUNDUP(MONTH(SalesDataTable[[#This Row],[Order Date]])/3,0)</f>
        <v>Q3</v>
      </c>
      <c r="E1778" s="17">
        <f>MONTH(SalesDataTable[[#This Row],[Order Date]])</f>
        <v>8</v>
      </c>
      <c r="F1778" s="15"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5">
      <c r="A1779" s="2">
        <v>3112</v>
      </c>
      <c r="B1779" s="3">
        <v>46263</v>
      </c>
      <c r="C1779" s="12">
        <f>YEAR(SalesDataTable[[#This Row],[Order Date]])</f>
        <v>2026</v>
      </c>
      <c r="D1779" s="15" t="str">
        <f>"Q" &amp; ROUNDUP(MONTH(SalesDataTable[[#This Row],[Order Date]])/3,0)</f>
        <v>Q3</v>
      </c>
      <c r="E1779" s="17">
        <f>MONTH(SalesDataTable[[#This Row],[Order Date]])</f>
        <v>8</v>
      </c>
      <c r="F1779" s="15"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5">
      <c r="A1780" s="2">
        <v>3137</v>
      </c>
      <c r="B1780" s="3">
        <v>46263</v>
      </c>
      <c r="C1780" s="12">
        <f>YEAR(SalesDataTable[[#This Row],[Order Date]])</f>
        <v>2026</v>
      </c>
      <c r="D1780" s="15" t="str">
        <f>"Q" &amp; ROUNDUP(MONTH(SalesDataTable[[#This Row],[Order Date]])/3,0)</f>
        <v>Q3</v>
      </c>
      <c r="E1780" s="17">
        <f>MONTH(SalesDataTable[[#This Row],[Order Date]])</f>
        <v>8</v>
      </c>
      <c r="F1780" s="15"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5">
      <c r="A1781" s="2">
        <v>3983</v>
      </c>
      <c r="B1781" s="3">
        <v>46263</v>
      </c>
      <c r="C1781" s="12">
        <f>YEAR(SalesDataTable[[#This Row],[Order Date]])</f>
        <v>2026</v>
      </c>
      <c r="D1781" s="15" t="str">
        <f>"Q" &amp; ROUNDUP(MONTH(SalesDataTable[[#This Row],[Order Date]])/3,0)</f>
        <v>Q3</v>
      </c>
      <c r="E1781" s="17">
        <f>MONTH(SalesDataTable[[#This Row],[Order Date]])</f>
        <v>8</v>
      </c>
      <c r="F1781" s="15"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5">
      <c r="A1782" s="2">
        <v>4016</v>
      </c>
      <c r="B1782" s="3">
        <v>46263</v>
      </c>
      <c r="C1782" s="12">
        <f>YEAR(SalesDataTable[[#This Row],[Order Date]])</f>
        <v>2026</v>
      </c>
      <c r="D1782" s="15" t="str">
        <f>"Q" &amp; ROUNDUP(MONTH(SalesDataTable[[#This Row],[Order Date]])/3,0)</f>
        <v>Q3</v>
      </c>
      <c r="E1782" s="17">
        <f>MONTH(SalesDataTable[[#This Row],[Order Date]])</f>
        <v>8</v>
      </c>
      <c r="F1782" s="15"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5">
      <c r="A1783" s="2">
        <v>4340</v>
      </c>
      <c r="B1783" s="3">
        <v>46263</v>
      </c>
      <c r="C1783" s="12">
        <f>YEAR(SalesDataTable[[#This Row],[Order Date]])</f>
        <v>2026</v>
      </c>
      <c r="D1783" s="15" t="str">
        <f>"Q" &amp; ROUNDUP(MONTH(SalesDataTable[[#This Row],[Order Date]])/3,0)</f>
        <v>Q3</v>
      </c>
      <c r="E1783" s="17">
        <f>MONTH(SalesDataTable[[#This Row],[Order Date]])</f>
        <v>8</v>
      </c>
      <c r="F1783" s="15"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5">
      <c r="A1784" s="2">
        <v>4640</v>
      </c>
      <c r="B1784" s="3">
        <v>46263</v>
      </c>
      <c r="C1784" s="12">
        <f>YEAR(SalesDataTable[[#This Row],[Order Date]])</f>
        <v>2026</v>
      </c>
      <c r="D1784" s="15" t="str">
        <f>"Q" &amp; ROUNDUP(MONTH(SalesDataTable[[#This Row],[Order Date]])/3,0)</f>
        <v>Q3</v>
      </c>
      <c r="E1784" s="17">
        <f>MONTH(SalesDataTable[[#This Row],[Order Date]])</f>
        <v>8</v>
      </c>
      <c r="F1784" s="15"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5">
      <c r="A1785" s="2">
        <v>4733</v>
      </c>
      <c r="B1785" s="3">
        <v>46263</v>
      </c>
      <c r="C1785" s="12">
        <f>YEAR(SalesDataTable[[#This Row],[Order Date]])</f>
        <v>2026</v>
      </c>
      <c r="D1785" s="15" t="str">
        <f>"Q" &amp; ROUNDUP(MONTH(SalesDataTable[[#This Row],[Order Date]])/3,0)</f>
        <v>Q3</v>
      </c>
      <c r="E1785" s="17">
        <f>MONTH(SalesDataTable[[#This Row],[Order Date]])</f>
        <v>8</v>
      </c>
      <c r="F1785" s="15"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5">
      <c r="A1786" s="2">
        <v>4827</v>
      </c>
      <c r="B1786" s="3">
        <v>46263</v>
      </c>
      <c r="C1786" s="12">
        <f>YEAR(SalesDataTable[[#This Row],[Order Date]])</f>
        <v>2026</v>
      </c>
      <c r="D1786" s="15" t="str">
        <f>"Q" &amp; ROUNDUP(MONTH(SalesDataTable[[#This Row],[Order Date]])/3,0)</f>
        <v>Q3</v>
      </c>
      <c r="E1786" s="17">
        <f>MONTH(SalesDataTable[[#This Row],[Order Date]])</f>
        <v>8</v>
      </c>
      <c r="F1786" s="15"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5">
      <c r="A1787" s="2">
        <v>5180</v>
      </c>
      <c r="B1787" s="3">
        <v>46263</v>
      </c>
      <c r="C1787" s="12">
        <f>YEAR(SalesDataTable[[#This Row],[Order Date]])</f>
        <v>2026</v>
      </c>
      <c r="D1787" s="15" t="str">
        <f>"Q" &amp; ROUNDUP(MONTH(SalesDataTable[[#This Row],[Order Date]])/3,0)</f>
        <v>Q3</v>
      </c>
      <c r="E1787" s="17">
        <f>MONTH(SalesDataTable[[#This Row],[Order Date]])</f>
        <v>8</v>
      </c>
      <c r="F1787" s="15"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5">
      <c r="A1788" s="2">
        <v>121</v>
      </c>
      <c r="B1788" s="3">
        <v>46264</v>
      </c>
      <c r="C1788" s="12">
        <f>YEAR(SalesDataTable[[#This Row],[Order Date]])</f>
        <v>2026</v>
      </c>
      <c r="D1788" s="15" t="str">
        <f>"Q" &amp; ROUNDUP(MONTH(SalesDataTable[[#This Row],[Order Date]])/3,0)</f>
        <v>Q3</v>
      </c>
      <c r="E1788" s="17">
        <f>MONTH(SalesDataTable[[#This Row],[Order Date]])</f>
        <v>8</v>
      </c>
      <c r="F1788" s="15"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5">
      <c r="A1789" s="2">
        <v>618</v>
      </c>
      <c r="B1789" s="3">
        <v>46264</v>
      </c>
      <c r="C1789" s="12">
        <f>YEAR(SalesDataTable[[#This Row],[Order Date]])</f>
        <v>2026</v>
      </c>
      <c r="D1789" s="15" t="str">
        <f>"Q" &amp; ROUNDUP(MONTH(SalesDataTable[[#This Row],[Order Date]])/3,0)</f>
        <v>Q3</v>
      </c>
      <c r="E1789" s="17">
        <f>MONTH(SalesDataTable[[#This Row],[Order Date]])</f>
        <v>8</v>
      </c>
      <c r="F1789" s="15"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5">
      <c r="A1790" s="2">
        <v>2860</v>
      </c>
      <c r="B1790" s="3">
        <v>46264</v>
      </c>
      <c r="C1790" s="12">
        <f>YEAR(SalesDataTable[[#This Row],[Order Date]])</f>
        <v>2026</v>
      </c>
      <c r="D1790" s="15" t="str">
        <f>"Q" &amp; ROUNDUP(MONTH(SalesDataTable[[#This Row],[Order Date]])/3,0)</f>
        <v>Q3</v>
      </c>
      <c r="E1790" s="17">
        <f>MONTH(SalesDataTable[[#This Row],[Order Date]])</f>
        <v>8</v>
      </c>
      <c r="F1790" s="15"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5">
      <c r="A1791" s="2">
        <v>3768</v>
      </c>
      <c r="B1791" s="3">
        <v>46264</v>
      </c>
      <c r="C1791" s="12">
        <f>YEAR(SalesDataTable[[#This Row],[Order Date]])</f>
        <v>2026</v>
      </c>
      <c r="D1791" s="15" t="str">
        <f>"Q" &amp; ROUNDUP(MONTH(SalesDataTable[[#This Row],[Order Date]])/3,0)</f>
        <v>Q3</v>
      </c>
      <c r="E1791" s="17">
        <f>MONTH(SalesDataTable[[#This Row],[Order Date]])</f>
        <v>8</v>
      </c>
      <c r="F1791" s="15"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5">
      <c r="A1792" s="2">
        <v>3987</v>
      </c>
      <c r="B1792" s="3">
        <v>46264</v>
      </c>
      <c r="C1792" s="12">
        <f>YEAR(SalesDataTable[[#This Row],[Order Date]])</f>
        <v>2026</v>
      </c>
      <c r="D1792" s="15" t="str">
        <f>"Q" &amp; ROUNDUP(MONTH(SalesDataTable[[#This Row],[Order Date]])/3,0)</f>
        <v>Q3</v>
      </c>
      <c r="E1792" s="17">
        <f>MONTH(SalesDataTable[[#This Row],[Order Date]])</f>
        <v>8</v>
      </c>
      <c r="F1792" s="15"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5">
      <c r="A1793" s="2">
        <v>4990</v>
      </c>
      <c r="B1793" s="3">
        <v>46264</v>
      </c>
      <c r="C1793" s="12">
        <f>YEAR(SalesDataTable[[#This Row],[Order Date]])</f>
        <v>2026</v>
      </c>
      <c r="D1793" s="15" t="str">
        <f>"Q" &amp; ROUNDUP(MONTH(SalesDataTable[[#This Row],[Order Date]])/3,0)</f>
        <v>Q3</v>
      </c>
      <c r="E1793" s="17">
        <f>MONTH(SalesDataTable[[#This Row],[Order Date]])</f>
        <v>8</v>
      </c>
      <c r="F1793" s="15"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5">
      <c r="A1794" s="2">
        <v>348</v>
      </c>
      <c r="B1794" s="3">
        <v>46265</v>
      </c>
      <c r="C1794" s="12">
        <f>YEAR(SalesDataTable[[#This Row],[Order Date]])</f>
        <v>2026</v>
      </c>
      <c r="D1794" s="15" t="str">
        <f>"Q" &amp; ROUNDUP(MONTH(SalesDataTable[[#This Row],[Order Date]])/3,0)</f>
        <v>Q3</v>
      </c>
      <c r="E1794" s="17">
        <f>MONTH(SalesDataTable[[#This Row],[Order Date]])</f>
        <v>8</v>
      </c>
      <c r="F1794" s="15"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5">
      <c r="A1795" s="2">
        <v>1642</v>
      </c>
      <c r="B1795" s="3">
        <v>46265</v>
      </c>
      <c r="C1795" s="12">
        <f>YEAR(SalesDataTable[[#This Row],[Order Date]])</f>
        <v>2026</v>
      </c>
      <c r="D1795" s="15" t="str">
        <f>"Q" &amp; ROUNDUP(MONTH(SalesDataTable[[#This Row],[Order Date]])/3,0)</f>
        <v>Q3</v>
      </c>
      <c r="E1795" s="17">
        <f>MONTH(SalesDataTable[[#This Row],[Order Date]])</f>
        <v>8</v>
      </c>
      <c r="F1795" s="15"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5">
      <c r="A1796" s="2">
        <v>2146</v>
      </c>
      <c r="B1796" s="3">
        <v>46265</v>
      </c>
      <c r="C1796" s="12">
        <f>YEAR(SalesDataTable[[#This Row],[Order Date]])</f>
        <v>2026</v>
      </c>
      <c r="D1796" s="15" t="str">
        <f>"Q" &amp; ROUNDUP(MONTH(SalesDataTable[[#This Row],[Order Date]])/3,0)</f>
        <v>Q3</v>
      </c>
      <c r="E1796" s="17">
        <f>MONTH(SalesDataTable[[#This Row],[Order Date]])</f>
        <v>8</v>
      </c>
      <c r="F1796" s="15"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5">
      <c r="A1797" s="2">
        <v>2629</v>
      </c>
      <c r="B1797" s="3">
        <v>46265</v>
      </c>
      <c r="C1797" s="12">
        <f>YEAR(SalesDataTable[[#This Row],[Order Date]])</f>
        <v>2026</v>
      </c>
      <c r="D1797" s="15" t="str">
        <f>"Q" &amp; ROUNDUP(MONTH(SalesDataTable[[#This Row],[Order Date]])/3,0)</f>
        <v>Q3</v>
      </c>
      <c r="E1797" s="17">
        <f>MONTH(SalesDataTable[[#This Row],[Order Date]])</f>
        <v>8</v>
      </c>
      <c r="F1797" s="15"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5">
      <c r="A1798" s="2">
        <v>2870</v>
      </c>
      <c r="B1798" s="3">
        <v>46265</v>
      </c>
      <c r="C1798" s="12">
        <f>YEAR(SalesDataTable[[#This Row],[Order Date]])</f>
        <v>2026</v>
      </c>
      <c r="D1798" s="15" t="str">
        <f>"Q" &amp; ROUNDUP(MONTH(SalesDataTable[[#This Row],[Order Date]])/3,0)</f>
        <v>Q3</v>
      </c>
      <c r="E1798" s="17">
        <f>MONTH(SalesDataTable[[#This Row],[Order Date]])</f>
        <v>8</v>
      </c>
      <c r="F1798" s="15"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5">
      <c r="A1799" s="2">
        <v>2975</v>
      </c>
      <c r="B1799" s="3">
        <v>46265</v>
      </c>
      <c r="C1799" s="12">
        <f>YEAR(SalesDataTable[[#This Row],[Order Date]])</f>
        <v>2026</v>
      </c>
      <c r="D1799" s="15" t="str">
        <f>"Q" &amp; ROUNDUP(MONTH(SalesDataTable[[#This Row],[Order Date]])/3,0)</f>
        <v>Q3</v>
      </c>
      <c r="E1799" s="17">
        <f>MONTH(SalesDataTable[[#This Row],[Order Date]])</f>
        <v>8</v>
      </c>
      <c r="F1799" s="15"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5">
      <c r="A1800" s="2">
        <v>3163</v>
      </c>
      <c r="B1800" s="3">
        <v>46265</v>
      </c>
      <c r="C1800" s="12">
        <f>YEAR(SalesDataTable[[#This Row],[Order Date]])</f>
        <v>2026</v>
      </c>
      <c r="D1800" s="15" t="str">
        <f>"Q" &amp; ROUNDUP(MONTH(SalesDataTable[[#This Row],[Order Date]])/3,0)</f>
        <v>Q3</v>
      </c>
      <c r="E1800" s="17">
        <f>MONTH(SalesDataTable[[#This Row],[Order Date]])</f>
        <v>8</v>
      </c>
      <c r="F1800" s="15"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5">
      <c r="A1801" s="2">
        <v>94</v>
      </c>
      <c r="B1801" s="3">
        <v>46266</v>
      </c>
      <c r="C1801" s="12">
        <f>YEAR(SalesDataTable[[#This Row],[Order Date]])</f>
        <v>2026</v>
      </c>
      <c r="D1801" s="15" t="str">
        <f>"Q" &amp; ROUNDUP(MONTH(SalesDataTable[[#This Row],[Order Date]])/3,0)</f>
        <v>Q3</v>
      </c>
      <c r="E1801" s="17">
        <f>MONTH(SalesDataTable[[#This Row],[Order Date]])</f>
        <v>9</v>
      </c>
      <c r="F1801" s="15"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5">
      <c r="A1802" s="2">
        <v>271</v>
      </c>
      <c r="B1802" s="3">
        <v>46266</v>
      </c>
      <c r="C1802" s="12">
        <f>YEAR(SalesDataTable[[#This Row],[Order Date]])</f>
        <v>2026</v>
      </c>
      <c r="D1802" s="15" t="str">
        <f>"Q" &amp; ROUNDUP(MONTH(SalesDataTable[[#This Row],[Order Date]])/3,0)</f>
        <v>Q3</v>
      </c>
      <c r="E1802" s="17">
        <f>MONTH(SalesDataTable[[#This Row],[Order Date]])</f>
        <v>9</v>
      </c>
      <c r="F1802" s="15"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5">
      <c r="A1803" s="2">
        <v>1481</v>
      </c>
      <c r="B1803" s="3">
        <v>46266</v>
      </c>
      <c r="C1803" s="12">
        <f>YEAR(SalesDataTable[[#This Row],[Order Date]])</f>
        <v>2026</v>
      </c>
      <c r="D1803" s="15" t="str">
        <f>"Q" &amp; ROUNDUP(MONTH(SalesDataTable[[#This Row],[Order Date]])/3,0)</f>
        <v>Q3</v>
      </c>
      <c r="E1803" s="17">
        <f>MONTH(SalesDataTable[[#This Row],[Order Date]])</f>
        <v>9</v>
      </c>
      <c r="F1803" s="15"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5">
      <c r="A1804" s="2">
        <v>1663</v>
      </c>
      <c r="B1804" s="3">
        <v>46266</v>
      </c>
      <c r="C1804" s="12">
        <f>YEAR(SalesDataTable[[#This Row],[Order Date]])</f>
        <v>2026</v>
      </c>
      <c r="D1804" s="15" t="str">
        <f>"Q" &amp; ROUNDUP(MONTH(SalesDataTable[[#This Row],[Order Date]])/3,0)</f>
        <v>Q3</v>
      </c>
      <c r="E1804" s="17">
        <f>MONTH(SalesDataTable[[#This Row],[Order Date]])</f>
        <v>9</v>
      </c>
      <c r="F1804" s="15"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5">
      <c r="A1805" s="2">
        <v>2866</v>
      </c>
      <c r="B1805" s="3">
        <v>46266</v>
      </c>
      <c r="C1805" s="12">
        <f>YEAR(SalesDataTable[[#This Row],[Order Date]])</f>
        <v>2026</v>
      </c>
      <c r="D1805" s="15" t="str">
        <f>"Q" &amp; ROUNDUP(MONTH(SalesDataTable[[#This Row],[Order Date]])/3,0)</f>
        <v>Q3</v>
      </c>
      <c r="E1805" s="17">
        <f>MONTH(SalesDataTable[[#This Row],[Order Date]])</f>
        <v>9</v>
      </c>
      <c r="F1805" s="15"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5">
      <c r="A1806" s="2">
        <v>3288</v>
      </c>
      <c r="B1806" s="3">
        <v>46266</v>
      </c>
      <c r="C1806" s="12">
        <f>YEAR(SalesDataTable[[#This Row],[Order Date]])</f>
        <v>2026</v>
      </c>
      <c r="D1806" s="15" t="str">
        <f>"Q" &amp; ROUNDUP(MONTH(SalesDataTable[[#This Row],[Order Date]])/3,0)</f>
        <v>Q3</v>
      </c>
      <c r="E1806" s="17">
        <f>MONTH(SalesDataTable[[#This Row],[Order Date]])</f>
        <v>9</v>
      </c>
      <c r="F1806" s="15"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5">
      <c r="A1807" s="2">
        <v>3426</v>
      </c>
      <c r="B1807" s="3">
        <v>46266</v>
      </c>
      <c r="C1807" s="12">
        <f>YEAR(SalesDataTable[[#This Row],[Order Date]])</f>
        <v>2026</v>
      </c>
      <c r="D1807" s="15" t="str">
        <f>"Q" &amp; ROUNDUP(MONTH(SalesDataTable[[#This Row],[Order Date]])/3,0)</f>
        <v>Q3</v>
      </c>
      <c r="E1807" s="17">
        <f>MONTH(SalesDataTable[[#This Row],[Order Date]])</f>
        <v>9</v>
      </c>
      <c r="F1807" s="15"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5">
      <c r="A1808" s="2">
        <v>4826</v>
      </c>
      <c r="B1808" s="3">
        <v>46266</v>
      </c>
      <c r="C1808" s="12">
        <f>YEAR(SalesDataTable[[#This Row],[Order Date]])</f>
        <v>2026</v>
      </c>
      <c r="D1808" s="15" t="str">
        <f>"Q" &amp; ROUNDUP(MONTH(SalesDataTable[[#This Row],[Order Date]])/3,0)</f>
        <v>Q3</v>
      </c>
      <c r="E1808" s="17">
        <f>MONTH(SalesDataTable[[#This Row],[Order Date]])</f>
        <v>9</v>
      </c>
      <c r="F1808" s="15"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5">
      <c r="A1809" s="2">
        <v>662</v>
      </c>
      <c r="B1809" s="3">
        <v>46267</v>
      </c>
      <c r="C1809" s="12">
        <f>YEAR(SalesDataTable[[#This Row],[Order Date]])</f>
        <v>2026</v>
      </c>
      <c r="D1809" s="15" t="str">
        <f>"Q" &amp; ROUNDUP(MONTH(SalesDataTable[[#This Row],[Order Date]])/3,0)</f>
        <v>Q3</v>
      </c>
      <c r="E1809" s="17">
        <f>MONTH(SalesDataTable[[#This Row],[Order Date]])</f>
        <v>9</v>
      </c>
      <c r="F1809" s="15"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5">
      <c r="A1810" s="2">
        <v>1393</v>
      </c>
      <c r="B1810" s="3">
        <v>46267</v>
      </c>
      <c r="C1810" s="12">
        <f>YEAR(SalesDataTable[[#This Row],[Order Date]])</f>
        <v>2026</v>
      </c>
      <c r="D1810" s="15" t="str">
        <f>"Q" &amp; ROUNDUP(MONTH(SalesDataTable[[#This Row],[Order Date]])/3,0)</f>
        <v>Q3</v>
      </c>
      <c r="E1810" s="17">
        <f>MONTH(SalesDataTable[[#This Row],[Order Date]])</f>
        <v>9</v>
      </c>
      <c r="F1810" s="15"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5">
      <c r="A1811" s="2">
        <v>1568</v>
      </c>
      <c r="B1811" s="3">
        <v>46267</v>
      </c>
      <c r="C1811" s="12">
        <f>YEAR(SalesDataTable[[#This Row],[Order Date]])</f>
        <v>2026</v>
      </c>
      <c r="D1811" s="15" t="str">
        <f>"Q" &amp; ROUNDUP(MONTH(SalesDataTable[[#This Row],[Order Date]])/3,0)</f>
        <v>Q3</v>
      </c>
      <c r="E1811" s="17">
        <f>MONTH(SalesDataTable[[#This Row],[Order Date]])</f>
        <v>9</v>
      </c>
      <c r="F1811" s="15"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5">
      <c r="A1812" s="2">
        <v>2428</v>
      </c>
      <c r="B1812" s="3">
        <v>46267</v>
      </c>
      <c r="C1812" s="12">
        <f>YEAR(SalesDataTable[[#This Row],[Order Date]])</f>
        <v>2026</v>
      </c>
      <c r="D1812" s="15" t="str">
        <f>"Q" &amp; ROUNDUP(MONTH(SalesDataTable[[#This Row],[Order Date]])/3,0)</f>
        <v>Q3</v>
      </c>
      <c r="E1812" s="17">
        <f>MONTH(SalesDataTable[[#This Row],[Order Date]])</f>
        <v>9</v>
      </c>
      <c r="F1812" s="15"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5">
      <c r="A1813" s="2">
        <v>2890</v>
      </c>
      <c r="B1813" s="3">
        <v>46267</v>
      </c>
      <c r="C1813" s="12">
        <f>YEAR(SalesDataTable[[#This Row],[Order Date]])</f>
        <v>2026</v>
      </c>
      <c r="D1813" s="15" t="str">
        <f>"Q" &amp; ROUNDUP(MONTH(SalesDataTable[[#This Row],[Order Date]])/3,0)</f>
        <v>Q3</v>
      </c>
      <c r="E1813" s="17">
        <f>MONTH(SalesDataTable[[#This Row],[Order Date]])</f>
        <v>9</v>
      </c>
      <c r="F1813" s="15"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5">
      <c r="A1814" s="2">
        <v>2108</v>
      </c>
      <c r="B1814" s="3">
        <v>46268</v>
      </c>
      <c r="C1814" s="12">
        <f>YEAR(SalesDataTable[[#This Row],[Order Date]])</f>
        <v>2026</v>
      </c>
      <c r="D1814" s="15" t="str">
        <f>"Q" &amp; ROUNDUP(MONTH(SalesDataTable[[#This Row],[Order Date]])/3,0)</f>
        <v>Q3</v>
      </c>
      <c r="E1814" s="17">
        <f>MONTH(SalesDataTable[[#This Row],[Order Date]])</f>
        <v>9</v>
      </c>
      <c r="F1814" s="15"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5">
      <c r="A1815" s="2">
        <v>2340</v>
      </c>
      <c r="B1815" s="3">
        <v>46268</v>
      </c>
      <c r="C1815" s="12">
        <f>YEAR(SalesDataTable[[#This Row],[Order Date]])</f>
        <v>2026</v>
      </c>
      <c r="D1815" s="15" t="str">
        <f>"Q" &amp; ROUNDUP(MONTH(SalesDataTable[[#This Row],[Order Date]])/3,0)</f>
        <v>Q3</v>
      </c>
      <c r="E1815" s="17">
        <f>MONTH(SalesDataTable[[#This Row],[Order Date]])</f>
        <v>9</v>
      </c>
      <c r="F1815" s="15"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5">
      <c r="A1816" s="2">
        <v>3078</v>
      </c>
      <c r="B1816" s="3">
        <v>46268</v>
      </c>
      <c r="C1816" s="12">
        <f>YEAR(SalesDataTable[[#This Row],[Order Date]])</f>
        <v>2026</v>
      </c>
      <c r="D1816" s="15" t="str">
        <f>"Q" &amp; ROUNDUP(MONTH(SalesDataTable[[#This Row],[Order Date]])/3,0)</f>
        <v>Q3</v>
      </c>
      <c r="E1816" s="17">
        <f>MONTH(SalesDataTable[[#This Row],[Order Date]])</f>
        <v>9</v>
      </c>
      <c r="F1816" s="15"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5">
      <c r="A1817" s="2">
        <v>3575</v>
      </c>
      <c r="B1817" s="3">
        <v>46268</v>
      </c>
      <c r="C1817" s="12">
        <f>YEAR(SalesDataTable[[#This Row],[Order Date]])</f>
        <v>2026</v>
      </c>
      <c r="D1817" s="15" t="str">
        <f>"Q" &amp; ROUNDUP(MONTH(SalesDataTable[[#This Row],[Order Date]])/3,0)</f>
        <v>Q3</v>
      </c>
      <c r="E1817" s="17">
        <f>MONTH(SalesDataTable[[#This Row],[Order Date]])</f>
        <v>9</v>
      </c>
      <c r="F1817" s="15"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5">
      <c r="A1818" s="2">
        <v>3700</v>
      </c>
      <c r="B1818" s="3">
        <v>46268</v>
      </c>
      <c r="C1818" s="12">
        <f>YEAR(SalesDataTable[[#This Row],[Order Date]])</f>
        <v>2026</v>
      </c>
      <c r="D1818" s="15" t="str">
        <f>"Q" &amp; ROUNDUP(MONTH(SalesDataTable[[#This Row],[Order Date]])/3,0)</f>
        <v>Q3</v>
      </c>
      <c r="E1818" s="17">
        <f>MONTH(SalesDataTable[[#This Row],[Order Date]])</f>
        <v>9</v>
      </c>
      <c r="F1818" s="15"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5">
      <c r="A1819" s="2">
        <v>3762</v>
      </c>
      <c r="B1819" s="3">
        <v>46268</v>
      </c>
      <c r="C1819" s="12">
        <f>YEAR(SalesDataTable[[#This Row],[Order Date]])</f>
        <v>2026</v>
      </c>
      <c r="D1819" s="15" t="str">
        <f>"Q" &amp; ROUNDUP(MONTH(SalesDataTable[[#This Row],[Order Date]])/3,0)</f>
        <v>Q3</v>
      </c>
      <c r="E1819" s="17">
        <f>MONTH(SalesDataTable[[#This Row],[Order Date]])</f>
        <v>9</v>
      </c>
      <c r="F1819" s="15"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5">
      <c r="A1820" s="2">
        <v>2790</v>
      </c>
      <c r="B1820" s="3">
        <v>46269</v>
      </c>
      <c r="C1820" s="12">
        <f>YEAR(SalesDataTable[[#This Row],[Order Date]])</f>
        <v>2026</v>
      </c>
      <c r="D1820" s="15" t="str">
        <f>"Q" &amp; ROUNDUP(MONTH(SalesDataTable[[#This Row],[Order Date]])/3,0)</f>
        <v>Q3</v>
      </c>
      <c r="E1820" s="17">
        <f>MONTH(SalesDataTable[[#This Row],[Order Date]])</f>
        <v>9</v>
      </c>
      <c r="F1820" s="15"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5">
      <c r="A1821" s="2">
        <v>4149</v>
      </c>
      <c r="B1821" s="3">
        <v>46269</v>
      </c>
      <c r="C1821" s="12">
        <f>YEAR(SalesDataTable[[#This Row],[Order Date]])</f>
        <v>2026</v>
      </c>
      <c r="D1821" s="15" t="str">
        <f>"Q" &amp; ROUNDUP(MONTH(SalesDataTable[[#This Row],[Order Date]])/3,0)</f>
        <v>Q3</v>
      </c>
      <c r="E1821" s="17">
        <f>MONTH(SalesDataTable[[#This Row],[Order Date]])</f>
        <v>9</v>
      </c>
      <c r="F1821" s="15"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5">
      <c r="A1822" s="2">
        <v>1955</v>
      </c>
      <c r="B1822" s="3">
        <v>46270</v>
      </c>
      <c r="C1822" s="12">
        <f>YEAR(SalesDataTable[[#This Row],[Order Date]])</f>
        <v>2026</v>
      </c>
      <c r="D1822" s="15" t="str">
        <f>"Q" &amp; ROUNDUP(MONTH(SalesDataTable[[#This Row],[Order Date]])/3,0)</f>
        <v>Q3</v>
      </c>
      <c r="E1822" s="17">
        <f>MONTH(SalesDataTable[[#This Row],[Order Date]])</f>
        <v>9</v>
      </c>
      <c r="F1822" s="15"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5">
      <c r="A1823" s="2">
        <v>2077</v>
      </c>
      <c r="B1823" s="3">
        <v>46270</v>
      </c>
      <c r="C1823" s="12">
        <f>YEAR(SalesDataTable[[#This Row],[Order Date]])</f>
        <v>2026</v>
      </c>
      <c r="D1823" s="15" t="str">
        <f>"Q" &amp; ROUNDUP(MONTH(SalesDataTable[[#This Row],[Order Date]])/3,0)</f>
        <v>Q3</v>
      </c>
      <c r="E1823" s="17">
        <f>MONTH(SalesDataTable[[#This Row],[Order Date]])</f>
        <v>9</v>
      </c>
      <c r="F1823" s="15"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5">
      <c r="A1824" s="2">
        <v>2879</v>
      </c>
      <c r="B1824" s="3">
        <v>46270</v>
      </c>
      <c r="C1824" s="12">
        <f>YEAR(SalesDataTable[[#This Row],[Order Date]])</f>
        <v>2026</v>
      </c>
      <c r="D1824" s="15" t="str">
        <f>"Q" &amp; ROUNDUP(MONTH(SalesDataTable[[#This Row],[Order Date]])/3,0)</f>
        <v>Q3</v>
      </c>
      <c r="E1824" s="17">
        <f>MONTH(SalesDataTable[[#This Row],[Order Date]])</f>
        <v>9</v>
      </c>
      <c r="F1824" s="15"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5">
      <c r="A1825" s="2">
        <v>3353</v>
      </c>
      <c r="B1825" s="3">
        <v>46270</v>
      </c>
      <c r="C1825" s="12">
        <f>YEAR(SalesDataTable[[#This Row],[Order Date]])</f>
        <v>2026</v>
      </c>
      <c r="D1825" s="15" t="str">
        <f>"Q" &amp; ROUNDUP(MONTH(SalesDataTable[[#This Row],[Order Date]])/3,0)</f>
        <v>Q3</v>
      </c>
      <c r="E1825" s="17">
        <f>MONTH(SalesDataTable[[#This Row],[Order Date]])</f>
        <v>9</v>
      </c>
      <c r="F1825" s="15"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5">
      <c r="A1826" s="2">
        <v>3514</v>
      </c>
      <c r="B1826" s="3">
        <v>46270</v>
      </c>
      <c r="C1826" s="12">
        <f>YEAR(SalesDataTable[[#This Row],[Order Date]])</f>
        <v>2026</v>
      </c>
      <c r="D1826" s="15" t="str">
        <f>"Q" &amp; ROUNDUP(MONTH(SalesDataTable[[#This Row],[Order Date]])/3,0)</f>
        <v>Q3</v>
      </c>
      <c r="E1826" s="17">
        <f>MONTH(SalesDataTable[[#This Row],[Order Date]])</f>
        <v>9</v>
      </c>
      <c r="F1826" s="15"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5">
      <c r="A1827" s="2">
        <v>3964</v>
      </c>
      <c r="B1827" s="3">
        <v>46270</v>
      </c>
      <c r="C1827" s="12">
        <f>YEAR(SalesDataTable[[#This Row],[Order Date]])</f>
        <v>2026</v>
      </c>
      <c r="D1827" s="15" t="str">
        <f>"Q" &amp; ROUNDUP(MONTH(SalesDataTable[[#This Row],[Order Date]])/3,0)</f>
        <v>Q3</v>
      </c>
      <c r="E1827" s="17">
        <f>MONTH(SalesDataTable[[#This Row],[Order Date]])</f>
        <v>9</v>
      </c>
      <c r="F1827" s="15"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5">
      <c r="A1828" s="2">
        <v>4599</v>
      </c>
      <c r="B1828" s="3">
        <v>46270</v>
      </c>
      <c r="C1828" s="12">
        <f>YEAR(SalesDataTable[[#This Row],[Order Date]])</f>
        <v>2026</v>
      </c>
      <c r="D1828" s="15" t="str">
        <f>"Q" &amp; ROUNDUP(MONTH(SalesDataTable[[#This Row],[Order Date]])/3,0)</f>
        <v>Q3</v>
      </c>
      <c r="E1828" s="17">
        <f>MONTH(SalesDataTable[[#This Row],[Order Date]])</f>
        <v>9</v>
      </c>
      <c r="F1828" s="15"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5">
      <c r="A1829" s="2">
        <v>5030</v>
      </c>
      <c r="B1829" s="3">
        <v>46270</v>
      </c>
      <c r="C1829" s="12">
        <f>YEAR(SalesDataTable[[#This Row],[Order Date]])</f>
        <v>2026</v>
      </c>
      <c r="D1829" s="15" t="str">
        <f>"Q" &amp; ROUNDUP(MONTH(SalesDataTable[[#This Row],[Order Date]])/3,0)</f>
        <v>Q3</v>
      </c>
      <c r="E1829" s="17">
        <f>MONTH(SalesDataTable[[#This Row],[Order Date]])</f>
        <v>9</v>
      </c>
      <c r="F1829" s="15"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5">
      <c r="A1830" s="2">
        <v>1593</v>
      </c>
      <c r="B1830" s="3">
        <v>46271</v>
      </c>
      <c r="C1830" s="12">
        <f>YEAR(SalesDataTable[[#This Row],[Order Date]])</f>
        <v>2026</v>
      </c>
      <c r="D1830" s="15" t="str">
        <f>"Q" &amp; ROUNDUP(MONTH(SalesDataTable[[#This Row],[Order Date]])/3,0)</f>
        <v>Q3</v>
      </c>
      <c r="E1830" s="17">
        <f>MONTH(SalesDataTable[[#This Row],[Order Date]])</f>
        <v>9</v>
      </c>
      <c r="F1830" s="15"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5">
      <c r="A1831" s="2">
        <v>1818</v>
      </c>
      <c r="B1831" s="3">
        <v>46271</v>
      </c>
      <c r="C1831" s="12">
        <f>YEAR(SalesDataTable[[#This Row],[Order Date]])</f>
        <v>2026</v>
      </c>
      <c r="D1831" s="15" t="str">
        <f>"Q" &amp; ROUNDUP(MONTH(SalesDataTable[[#This Row],[Order Date]])/3,0)</f>
        <v>Q3</v>
      </c>
      <c r="E1831" s="17">
        <f>MONTH(SalesDataTable[[#This Row],[Order Date]])</f>
        <v>9</v>
      </c>
      <c r="F1831" s="15"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5">
      <c r="A1832" s="2">
        <v>2370</v>
      </c>
      <c r="B1832" s="3">
        <v>46271</v>
      </c>
      <c r="C1832" s="12">
        <f>YEAR(SalesDataTable[[#This Row],[Order Date]])</f>
        <v>2026</v>
      </c>
      <c r="D1832" s="15" t="str">
        <f>"Q" &amp; ROUNDUP(MONTH(SalesDataTable[[#This Row],[Order Date]])/3,0)</f>
        <v>Q3</v>
      </c>
      <c r="E1832" s="17">
        <f>MONTH(SalesDataTable[[#This Row],[Order Date]])</f>
        <v>9</v>
      </c>
      <c r="F1832" s="15"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5">
      <c r="A1833" s="2">
        <v>2726</v>
      </c>
      <c r="B1833" s="3">
        <v>46271</v>
      </c>
      <c r="C1833" s="12">
        <f>YEAR(SalesDataTable[[#This Row],[Order Date]])</f>
        <v>2026</v>
      </c>
      <c r="D1833" s="15" t="str">
        <f>"Q" &amp; ROUNDUP(MONTH(SalesDataTable[[#This Row],[Order Date]])/3,0)</f>
        <v>Q3</v>
      </c>
      <c r="E1833" s="17">
        <f>MONTH(SalesDataTable[[#This Row],[Order Date]])</f>
        <v>9</v>
      </c>
      <c r="F1833" s="15"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5">
      <c r="A1834" s="2">
        <v>2755</v>
      </c>
      <c r="B1834" s="3">
        <v>46271</v>
      </c>
      <c r="C1834" s="12">
        <f>YEAR(SalesDataTable[[#This Row],[Order Date]])</f>
        <v>2026</v>
      </c>
      <c r="D1834" s="15" t="str">
        <f>"Q" &amp; ROUNDUP(MONTH(SalesDataTable[[#This Row],[Order Date]])/3,0)</f>
        <v>Q3</v>
      </c>
      <c r="E1834" s="17">
        <f>MONTH(SalesDataTable[[#This Row],[Order Date]])</f>
        <v>9</v>
      </c>
      <c r="F1834" s="15"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5">
      <c r="A1835" s="2">
        <v>3187</v>
      </c>
      <c r="B1835" s="3">
        <v>46271</v>
      </c>
      <c r="C1835" s="12">
        <f>YEAR(SalesDataTable[[#This Row],[Order Date]])</f>
        <v>2026</v>
      </c>
      <c r="D1835" s="15" t="str">
        <f>"Q" &amp; ROUNDUP(MONTH(SalesDataTable[[#This Row],[Order Date]])/3,0)</f>
        <v>Q3</v>
      </c>
      <c r="E1835" s="17">
        <f>MONTH(SalesDataTable[[#This Row],[Order Date]])</f>
        <v>9</v>
      </c>
      <c r="F1835" s="15"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5">
      <c r="A1836" s="2">
        <v>3471</v>
      </c>
      <c r="B1836" s="3">
        <v>46271</v>
      </c>
      <c r="C1836" s="12">
        <f>YEAR(SalesDataTable[[#This Row],[Order Date]])</f>
        <v>2026</v>
      </c>
      <c r="D1836" s="15" t="str">
        <f>"Q" &amp; ROUNDUP(MONTH(SalesDataTable[[#This Row],[Order Date]])/3,0)</f>
        <v>Q3</v>
      </c>
      <c r="E1836" s="17">
        <f>MONTH(SalesDataTable[[#This Row],[Order Date]])</f>
        <v>9</v>
      </c>
      <c r="F1836" s="15"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5">
      <c r="A1837" s="2">
        <v>3529</v>
      </c>
      <c r="B1837" s="3">
        <v>46271</v>
      </c>
      <c r="C1837" s="12">
        <f>YEAR(SalesDataTable[[#This Row],[Order Date]])</f>
        <v>2026</v>
      </c>
      <c r="D1837" s="15" t="str">
        <f>"Q" &amp; ROUNDUP(MONTH(SalesDataTable[[#This Row],[Order Date]])/3,0)</f>
        <v>Q3</v>
      </c>
      <c r="E1837" s="17">
        <f>MONTH(SalesDataTable[[#This Row],[Order Date]])</f>
        <v>9</v>
      </c>
      <c r="F1837" s="15"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5">
      <c r="A1838" s="2">
        <v>3549</v>
      </c>
      <c r="B1838" s="3">
        <v>46271</v>
      </c>
      <c r="C1838" s="12">
        <f>YEAR(SalesDataTable[[#This Row],[Order Date]])</f>
        <v>2026</v>
      </c>
      <c r="D1838" s="15" t="str">
        <f>"Q" &amp; ROUNDUP(MONTH(SalesDataTable[[#This Row],[Order Date]])/3,0)</f>
        <v>Q3</v>
      </c>
      <c r="E1838" s="17">
        <f>MONTH(SalesDataTable[[#This Row],[Order Date]])</f>
        <v>9</v>
      </c>
      <c r="F1838" s="15"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5">
      <c r="A1839" s="2">
        <v>4003</v>
      </c>
      <c r="B1839" s="3">
        <v>46271</v>
      </c>
      <c r="C1839" s="12">
        <f>YEAR(SalesDataTable[[#This Row],[Order Date]])</f>
        <v>2026</v>
      </c>
      <c r="D1839" s="15" t="str">
        <f>"Q" &amp; ROUNDUP(MONTH(SalesDataTable[[#This Row],[Order Date]])/3,0)</f>
        <v>Q3</v>
      </c>
      <c r="E1839" s="17">
        <f>MONTH(SalesDataTable[[#This Row],[Order Date]])</f>
        <v>9</v>
      </c>
      <c r="F1839" s="15"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5">
      <c r="A1840" s="2">
        <v>4613</v>
      </c>
      <c r="B1840" s="3">
        <v>46271</v>
      </c>
      <c r="C1840" s="12">
        <f>YEAR(SalesDataTable[[#This Row],[Order Date]])</f>
        <v>2026</v>
      </c>
      <c r="D1840" s="15" t="str">
        <f>"Q" &amp; ROUNDUP(MONTH(SalesDataTable[[#This Row],[Order Date]])/3,0)</f>
        <v>Q3</v>
      </c>
      <c r="E1840" s="17">
        <f>MONTH(SalesDataTable[[#This Row],[Order Date]])</f>
        <v>9</v>
      </c>
      <c r="F1840" s="15"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5">
      <c r="A1841" s="2">
        <v>75</v>
      </c>
      <c r="B1841" s="3">
        <v>46272</v>
      </c>
      <c r="C1841" s="12">
        <f>YEAR(SalesDataTable[[#This Row],[Order Date]])</f>
        <v>2026</v>
      </c>
      <c r="D1841" s="15" t="str">
        <f>"Q" &amp; ROUNDUP(MONTH(SalesDataTable[[#This Row],[Order Date]])/3,0)</f>
        <v>Q3</v>
      </c>
      <c r="E1841" s="17">
        <f>MONTH(SalesDataTable[[#This Row],[Order Date]])</f>
        <v>9</v>
      </c>
      <c r="F1841" s="15"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5">
      <c r="A1842" s="2">
        <v>601</v>
      </c>
      <c r="B1842" s="3">
        <v>46272</v>
      </c>
      <c r="C1842" s="12">
        <f>YEAR(SalesDataTable[[#This Row],[Order Date]])</f>
        <v>2026</v>
      </c>
      <c r="D1842" s="15" t="str">
        <f>"Q" &amp; ROUNDUP(MONTH(SalesDataTable[[#This Row],[Order Date]])/3,0)</f>
        <v>Q3</v>
      </c>
      <c r="E1842" s="17">
        <f>MONTH(SalesDataTable[[#This Row],[Order Date]])</f>
        <v>9</v>
      </c>
      <c r="F1842" s="15"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5">
      <c r="A1843" s="2">
        <v>1617</v>
      </c>
      <c r="B1843" s="3">
        <v>46272</v>
      </c>
      <c r="C1843" s="12">
        <f>YEAR(SalesDataTable[[#This Row],[Order Date]])</f>
        <v>2026</v>
      </c>
      <c r="D1843" s="15" t="str">
        <f>"Q" &amp; ROUNDUP(MONTH(SalesDataTable[[#This Row],[Order Date]])/3,0)</f>
        <v>Q3</v>
      </c>
      <c r="E1843" s="17">
        <f>MONTH(SalesDataTable[[#This Row],[Order Date]])</f>
        <v>9</v>
      </c>
      <c r="F1843" s="15"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5">
      <c r="A1844" s="2">
        <v>2305</v>
      </c>
      <c r="B1844" s="3">
        <v>46272</v>
      </c>
      <c r="C1844" s="12">
        <f>YEAR(SalesDataTable[[#This Row],[Order Date]])</f>
        <v>2026</v>
      </c>
      <c r="D1844" s="15" t="str">
        <f>"Q" &amp; ROUNDUP(MONTH(SalesDataTable[[#This Row],[Order Date]])/3,0)</f>
        <v>Q3</v>
      </c>
      <c r="E1844" s="17">
        <f>MONTH(SalesDataTable[[#This Row],[Order Date]])</f>
        <v>9</v>
      </c>
      <c r="F1844" s="15"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5">
      <c r="A1845" s="2">
        <v>2344</v>
      </c>
      <c r="B1845" s="3">
        <v>46272</v>
      </c>
      <c r="C1845" s="12">
        <f>YEAR(SalesDataTable[[#This Row],[Order Date]])</f>
        <v>2026</v>
      </c>
      <c r="D1845" s="15" t="str">
        <f>"Q" &amp; ROUNDUP(MONTH(SalesDataTable[[#This Row],[Order Date]])/3,0)</f>
        <v>Q3</v>
      </c>
      <c r="E1845" s="17">
        <f>MONTH(SalesDataTable[[#This Row],[Order Date]])</f>
        <v>9</v>
      </c>
      <c r="F1845" s="15"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5">
      <c r="A1846" s="2">
        <v>2601</v>
      </c>
      <c r="B1846" s="3">
        <v>46272</v>
      </c>
      <c r="C1846" s="12">
        <f>YEAR(SalesDataTable[[#This Row],[Order Date]])</f>
        <v>2026</v>
      </c>
      <c r="D1846" s="15" t="str">
        <f>"Q" &amp; ROUNDUP(MONTH(SalesDataTable[[#This Row],[Order Date]])/3,0)</f>
        <v>Q3</v>
      </c>
      <c r="E1846" s="17">
        <f>MONTH(SalesDataTable[[#This Row],[Order Date]])</f>
        <v>9</v>
      </c>
      <c r="F1846" s="15"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5">
      <c r="A1847" s="2">
        <v>2831</v>
      </c>
      <c r="B1847" s="3">
        <v>46272</v>
      </c>
      <c r="C1847" s="12">
        <f>YEAR(SalesDataTable[[#This Row],[Order Date]])</f>
        <v>2026</v>
      </c>
      <c r="D1847" s="15" t="str">
        <f>"Q" &amp; ROUNDUP(MONTH(SalesDataTable[[#This Row],[Order Date]])/3,0)</f>
        <v>Q3</v>
      </c>
      <c r="E1847" s="17">
        <f>MONTH(SalesDataTable[[#This Row],[Order Date]])</f>
        <v>9</v>
      </c>
      <c r="F1847" s="15"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5">
      <c r="A1848" s="2">
        <v>2845</v>
      </c>
      <c r="B1848" s="3">
        <v>46272</v>
      </c>
      <c r="C1848" s="12">
        <f>YEAR(SalesDataTable[[#This Row],[Order Date]])</f>
        <v>2026</v>
      </c>
      <c r="D1848" s="15" t="str">
        <f>"Q" &amp; ROUNDUP(MONTH(SalesDataTable[[#This Row],[Order Date]])/3,0)</f>
        <v>Q3</v>
      </c>
      <c r="E1848" s="17">
        <f>MONTH(SalesDataTable[[#This Row],[Order Date]])</f>
        <v>9</v>
      </c>
      <c r="F1848" s="15"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5">
      <c r="A1849" s="2">
        <v>3679</v>
      </c>
      <c r="B1849" s="3">
        <v>46272</v>
      </c>
      <c r="C1849" s="12">
        <f>YEAR(SalesDataTable[[#This Row],[Order Date]])</f>
        <v>2026</v>
      </c>
      <c r="D1849" s="15" t="str">
        <f>"Q" &amp; ROUNDUP(MONTH(SalesDataTable[[#This Row],[Order Date]])/3,0)</f>
        <v>Q3</v>
      </c>
      <c r="E1849" s="17">
        <f>MONTH(SalesDataTable[[#This Row],[Order Date]])</f>
        <v>9</v>
      </c>
      <c r="F1849" s="15"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5">
      <c r="A1850" s="2">
        <v>3828</v>
      </c>
      <c r="B1850" s="3">
        <v>46272</v>
      </c>
      <c r="C1850" s="12">
        <f>YEAR(SalesDataTable[[#This Row],[Order Date]])</f>
        <v>2026</v>
      </c>
      <c r="D1850" s="15" t="str">
        <f>"Q" &amp; ROUNDUP(MONTH(SalesDataTable[[#This Row],[Order Date]])/3,0)</f>
        <v>Q3</v>
      </c>
      <c r="E1850" s="17">
        <f>MONTH(SalesDataTable[[#This Row],[Order Date]])</f>
        <v>9</v>
      </c>
      <c r="F1850" s="15"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5">
      <c r="A1851" s="2">
        <v>4226</v>
      </c>
      <c r="B1851" s="3">
        <v>46272</v>
      </c>
      <c r="C1851" s="12">
        <f>YEAR(SalesDataTable[[#This Row],[Order Date]])</f>
        <v>2026</v>
      </c>
      <c r="D1851" s="15" t="str">
        <f>"Q" &amp; ROUNDUP(MONTH(SalesDataTable[[#This Row],[Order Date]])/3,0)</f>
        <v>Q3</v>
      </c>
      <c r="E1851" s="17">
        <f>MONTH(SalesDataTable[[#This Row],[Order Date]])</f>
        <v>9</v>
      </c>
      <c r="F1851" s="15"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5">
      <c r="A1852" s="2">
        <v>58</v>
      </c>
      <c r="B1852" s="3">
        <v>46273</v>
      </c>
      <c r="C1852" s="12">
        <f>YEAR(SalesDataTable[[#This Row],[Order Date]])</f>
        <v>2026</v>
      </c>
      <c r="D1852" s="15" t="str">
        <f>"Q" &amp; ROUNDUP(MONTH(SalesDataTable[[#This Row],[Order Date]])/3,0)</f>
        <v>Q3</v>
      </c>
      <c r="E1852" s="17">
        <f>MONTH(SalesDataTable[[#This Row],[Order Date]])</f>
        <v>9</v>
      </c>
      <c r="F1852" s="15"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5">
      <c r="A1853" s="2">
        <v>1224</v>
      </c>
      <c r="B1853" s="3">
        <v>46273</v>
      </c>
      <c r="C1853" s="12">
        <f>YEAR(SalesDataTable[[#This Row],[Order Date]])</f>
        <v>2026</v>
      </c>
      <c r="D1853" s="15" t="str">
        <f>"Q" &amp; ROUNDUP(MONTH(SalesDataTable[[#This Row],[Order Date]])/3,0)</f>
        <v>Q3</v>
      </c>
      <c r="E1853" s="17">
        <f>MONTH(SalesDataTable[[#This Row],[Order Date]])</f>
        <v>9</v>
      </c>
      <c r="F1853" s="15"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5">
      <c r="A1854" s="2">
        <v>4345</v>
      </c>
      <c r="B1854" s="3">
        <v>46273</v>
      </c>
      <c r="C1854" s="12">
        <f>YEAR(SalesDataTable[[#This Row],[Order Date]])</f>
        <v>2026</v>
      </c>
      <c r="D1854" s="15" t="str">
        <f>"Q" &amp; ROUNDUP(MONTH(SalesDataTable[[#This Row],[Order Date]])/3,0)</f>
        <v>Q3</v>
      </c>
      <c r="E1854" s="17">
        <f>MONTH(SalesDataTable[[#This Row],[Order Date]])</f>
        <v>9</v>
      </c>
      <c r="F1854" s="15"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5">
      <c r="A1855" s="2">
        <v>1069</v>
      </c>
      <c r="B1855" s="3">
        <v>46274</v>
      </c>
      <c r="C1855" s="12">
        <f>YEAR(SalesDataTable[[#This Row],[Order Date]])</f>
        <v>2026</v>
      </c>
      <c r="D1855" s="15" t="str">
        <f>"Q" &amp; ROUNDUP(MONTH(SalesDataTable[[#This Row],[Order Date]])/3,0)</f>
        <v>Q3</v>
      </c>
      <c r="E1855" s="17">
        <f>MONTH(SalesDataTable[[#This Row],[Order Date]])</f>
        <v>9</v>
      </c>
      <c r="F1855" s="15"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5">
      <c r="A1856" s="2">
        <v>1489</v>
      </c>
      <c r="B1856" s="3">
        <v>46274</v>
      </c>
      <c r="C1856" s="12">
        <f>YEAR(SalesDataTable[[#This Row],[Order Date]])</f>
        <v>2026</v>
      </c>
      <c r="D1856" s="15" t="str">
        <f>"Q" &amp; ROUNDUP(MONTH(SalesDataTable[[#This Row],[Order Date]])/3,0)</f>
        <v>Q3</v>
      </c>
      <c r="E1856" s="17">
        <f>MONTH(SalesDataTable[[#This Row],[Order Date]])</f>
        <v>9</v>
      </c>
      <c r="F1856" s="15"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5">
      <c r="A1857" s="2">
        <v>2045</v>
      </c>
      <c r="B1857" s="3">
        <v>46274</v>
      </c>
      <c r="C1857" s="12">
        <f>YEAR(SalesDataTable[[#This Row],[Order Date]])</f>
        <v>2026</v>
      </c>
      <c r="D1857" s="15" t="str">
        <f>"Q" &amp; ROUNDUP(MONTH(SalesDataTable[[#This Row],[Order Date]])/3,0)</f>
        <v>Q3</v>
      </c>
      <c r="E1857" s="17">
        <f>MONTH(SalesDataTable[[#This Row],[Order Date]])</f>
        <v>9</v>
      </c>
      <c r="F1857" s="15"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5">
      <c r="A1858" s="2">
        <v>2610</v>
      </c>
      <c r="B1858" s="3">
        <v>46274</v>
      </c>
      <c r="C1858" s="12">
        <f>YEAR(SalesDataTable[[#This Row],[Order Date]])</f>
        <v>2026</v>
      </c>
      <c r="D1858" s="15" t="str">
        <f>"Q" &amp; ROUNDUP(MONTH(SalesDataTable[[#This Row],[Order Date]])/3,0)</f>
        <v>Q3</v>
      </c>
      <c r="E1858" s="17">
        <f>MONTH(SalesDataTable[[#This Row],[Order Date]])</f>
        <v>9</v>
      </c>
      <c r="F1858" s="15"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5">
      <c r="A1859" s="2">
        <v>4210</v>
      </c>
      <c r="B1859" s="3">
        <v>46274</v>
      </c>
      <c r="C1859" s="12">
        <f>YEAR(SalesDataTable[[#This Row],[Order Date]])</f>
        <v>2026</v>
      </c>
      <c r="D1859" s="15" t="str">
        <f>"Q" &amp; ROUNDUP(MONTH(SalesDataTable[[#This Row],[Order Date]])/3,0)</f>
        <v>Q3</v>
      </c>
      <c r="E1859" s="17">
        <f>MONTH(SalesDataTable[[#This Row],[Order Date]])</f>
        <v>9</v>
      </c>
      <c r="F1859" s="15"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5">
      <c r="A1860" s="2">
        <v>4584</v>
      </c>
      <c r="B1860" s="3">
        <v>46274</v>
      </c>
      <c r="C1860" s="12">
        <f>YEAR(SalesDataTable[[#This Row],[Order Date]])</f>
        <v>2026</v>
      </c>
      <c r="D1860" s="15" t="str">
        <f>"Q" &amp; ROUNDUP(MONTH(SalesDataTable[[#This Row],[Order Date]])/3,0)</f>
        <v>Q3</v>
      </c>
      <c r="E1860" s="17">
        <f>MONTH(SalesDataTable[[#This Row],[Order Date]])</f>
        <v>9</v>
      </c>
      <c r="F1860" s="15"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5">
      <c r="A1861" s="2">
        <v>44</v>
      </c>
      <c r="B1861" s="3">
        <v>46275</v>
      </c>
      <c r="C1861" s="12">
        <f>YEAR(SalesDataTable[[#This Row],[Order Date]])</f>
        <v>2026</v>
      </c>
      <c r="D1861" s="15" t="str">
        <f>"Q" &amp; ROUNDUP(MONTH(SalesDataTable[[#This Row],[Order Date]])/3,0)</f>
        <v>Q3</v>
      </c>
      <c r="E1861" s="17">
        <f>MONTH(SalesDataTable[[#This Row],[Order Date]])</f>
        <v>9</v>
      </c>
      <c r="F1861" s="15"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5">
      <c r="A1862" s="2">
        <v>97</v>
      </c>
      <c r="B1862" s="3">
        <v>46275</v>
      </c>
      <c r="C1862" s="12">
        <f>YEAR(SalesDataTable[[#This Row],[Order Date]])</f>
        <v>2026</v>
      </c>
      <c r="D1862" s="15" t="str">
        <f>"Q" &amp; ROUNDUP(MONTH(SalesDataTable[[#This Row],[Order Date]])/3,0)</f>
        <v>Q3</v>
      </c>
      <c r="E1862" s="17">
        <f>MONTH(SalesDataTable[[#This Row],[Order Date]])</f>
        <v>9</v>
      </c>
      <c r="F1862" s="15"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5">
      <c r="A1863" s="2">
        <v>1015</v>
      </c>
      <c r="B1863" s="3">
        <v>46275</v>
      </c>
      <c r="C1863" s="12">
        <f>YEAR(SalesDataTable[[#This Row],[Order Date]])</f>
        <v>2026</v>
      </c>
      <c r="D1863" s="15" t="str">
        <f>"Q" &amp; ROUNDUP(MONTH(SalesDataTable[[#This Row],[Order Date]])/3,0)</f>
        <v>Q3</v>
      </c>
      <c r="E1863" s="17">
        <f>MONTH(SalesDataTable[[#This Row],[Order Date]])</f>
        <v>9</v>
      </c>
      <c r="F1863" s="15"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5">
      <c r="A1864" s="2">
        <v>1128</v>
      </c>
      <c r="B1864" s="3">
        <v>46275</v>
      </c>
      <c r="C1864" s="12">
        <f>YEAR(SalesDataTable[[#This Row],[Order Date]])</f>
        <v>2026</v>
      </c>
      <c r="D1864" s="15" t="str">
        <f>"Q" &amp; ROUNDUP(MONTH(SalesDataTable[[#This Row],[Order Date]])/3,0)</f>
        <v>Q3</v>
      </c>
      <c r="E1864" s="17">
        <f>MONTH(SalesDataTable[[#This Row],[Order Date]])</f>
        <v>9</v>
      </c>
      <c r="F1864" s="15"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5">
      <c r="A1865" s="2">
        <v>3548</v>
      </c>
      <c r="B1865" s="3">
        <v>46275</v>
      </c>
      <c r="C1865" s="12">
        <f>YEAR(SalesDataTable[[#This Row],[Order Date]])</f>
        <v>2026</v>
      </c>
      <c r="D1865" s="15" t="str">
        <f>"Q" &amp; ROUNDUP(MONTH(SalesDataTable[[#This Row],[Order Date]])/3,0)</f>
        <v>Q3</v>
      </c>
      <c r="E1865" s="17">
        <f>MONTH(SalesDataTable[[#This Row],[Order Date]])</f>
        <v>9</v>
      </c>
      <c r="F1865" s="15"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5">
      <c r="A1866" s="2">
        <v>242</v>
      </c>
      <c r="B1866" s="3">
        <v>46276</v>
      </c>
      <c r="C1866" s="12">
        <f>YEAR(SalesDataTable[[#This Row],[Order Date]])</f>
        <v>2026</v>
      </c>
      <c r="D1866" s="15" t="str">
        <f>"Q" &amp; ROUNDUP(MONTH(SalesDataTable[[#This Row],[Order Date]])/3,0)</f>
        <v>Q3</v>
      </c>
      <c r="E1866" s="17">
        <f>MONTH(SalesDataTable[[#This Row],[Order Date]])</f>
        <v>9</v>
      </c>
      <c r="F1866" s="15"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5">
      <c r="A1867" s="2">
        <v>784</v>
      </c>
      <c r="B1867" s="3">
        <v>46276</v>
      </c>
      <c r="C1867" s="12">
        <f>YEAR(SalesDataTable[[#This Row],[Order Date]])</f>
        <v>2026</v>
      </c>
      <c r="D1867" s="15" t="str">
        <f>"Q" &amp; ROUNDUP(MONTH(SalesDataTable[[#This Row],[Order Date]])/3,0)</f>
        <v>Q3</v>
      </c>
      <c r="E1867" s="17">
        <f>MONTH(SalesDataTable[[#This Row],[Order Date]])</f>
        <v>9</v>
      </c>
      <c r="F1867" s="15"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5">
      <c r="A1868" s="2">
        <v>1535</v>
      </c>
      <c r="B1868" s="3">
        <v>46276</v>
      </c>
      <c r="C1868" s="12">
        <f>YEAR(SalesDataTable[[#This Row],[Order Date]])</f>
        <v>2026</v>
      </c>
      <c r="D1868" s="15" t="str">
        <f>"Q" &amp; ROUNDUP(MONTH(SalesDataTable[[#This Row],[Order Date]])/3,0)</f>
        <v>Q3</v>
      </c>
      <c r="E1868" s="17">
        <f>MONTH(SalesDataTable[[#This Row],[Order Date]])</f>
        <v>9</v>
      </c>
      <c r="F1868" s="15"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5">
      <c r="A1869" s="2">
        <v>1687</v>
      </c>
      <c r="B1869" s="3">
        <v>46276</v>
      </c>
      <c r="C1869" s="12">
        <f>YEAR(SalesDataTable[[#This Row],[Order Date]])</f>
        <v>2026</v>
      </c>
      <c r="D1869" s="15" t="str">
        <f>"Q" &amp; ROUNDUP(MONTH(SalesDataTable[[#This Row],[Order Date]])/3,0)</f>
        <v>Q3</v>
      </c>
      <c r="E1869" s="17">
        <f>MONTH(SalesDataTable[[#This Row],[Order Date]])</f>
        <v>9</v>
      </c>
      <c r="F1869" s="15"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5">
      <c r="A1870" s="2">
        <v>2162</v>
      </c>
      <c r="B1870" s="3">
        <v>46276</v>
      </c>
      <c r="C1870" s="12">
        <f>YEAR(SalesDataTable[[#This Row],[Order Date]])</f>
        <v>2026</v>
      </c>
      <c r="D1870" s="15" t="str">
        <f>"Q" &amp; ROUNDUP(MONTH(SalesDataTable[[#This Row],[Order Date]])/3,0)</f>
        <v>Q3</v>
      </c>
      <c r="E1870" s="17">
        <f>MONTH(SalesDataTable[[#This Row],[Order Date]])</f>
        <v>9</v>
      </c>
      <c r="F1870" s="15"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5">
      <c r="A1871" s="2">
        <v>2307</v>
      </c>
      <c r="B1871" s="3">
        <v>46276</v>
      </c>
      <c r="C1871" s="12">
        <f>YEAR(SalesDataTable[[#This Row],[Order Date]])</f>
        <v>2026</v>
      </c>
      <c r="D1871" s="15" t="str">
        <f>"Q" &amp; ROUNDUP(MONTH(SalesDataTable[[#This Row],[Order Date]])/3,0)</f>
        <v>Q3</v>
      </c>
      <c r="E1871" s="17">
        <f>MONTH(SalesDataTable[[#This Row],[Order Date]])</f>
        <v>9</v>
      </c>
      <c r="F1871" s="15"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5">
      <c r="A1872" s="2">
        <v>3976</v>
      </c>
      <c r="B1872" s="3">
        <v>46276</v>
      </c>
      <c r="C1872" s="12">
        <f>YEAR(SalesDataTable[[#This Row],[Order Date]])</f>
        <v>2026</v>
      </c>
      <c r="D1872" s="15" t="str">
        <f>"Q" &amp; ROUNDUP(MONTH(SalesDataTable[[#This Row],[Order Date]])/3,0)</f>
        <v>Q3</v>
      </c>
      <c r="E1872" s="17">
        <f>MONTH(SalesDataTable[[#This Row],[Order Date]])</f>
        <v>9</v>
      </c>
      <c r="F1872" s="15"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5">
      <c r="A1873" s="2">
        <v>5066</v>
      </c>
      <c r="B1873" s="3">
        <v>46276</v>
      </c>
      <c r="C1873" s="12">
        <f>YEAR(SalesDataTable[[#This Row],[Order Date]])</f>
        <v>2026</v>
      </c>
      <c r="D1873" s="15" t="str">
        <f>"Q" &amp; ROUNDUP(MONTH(SalesDataTable[[#This Row],[Order Date]])/3,0)</f>
        <v>Q3</v>
      </c>
      <c r="E1873" s="17">
        <f>MONTH(SalesDataTable[[#This Row],[Order Date]])</f>
        <v>9</v>
      </c>
      <c r="F1873" s="15"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5">
      <c r="A1874" s="2">
        <v>78</v>
      </c>
      <c r="B1874" s="3">
        <v>46277</v>
      </c>
      <c r="C1874" s="12">
        <f>YEAR(SalesDataTable[[#This Row],[Order Date]])</f>
        <v>2026</v>
      </c>
      <c r="D1874" s="15" t="str">
        <f>"Q" &amp; ROUNDUP(MONTH(SalesDataTable[[#This Row],[Order Date]])/3,0)</f>
        <v>Q3</v>
      </c>
      <c r="E1874" s="17">
        <f>MONTH(SalesDataTable[[#This Row],[Order Date]])</f>
        <v>9</v>
      </c>
      <c r="F1874" s="15"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5">
      <c r="A1875" s="2">
        <v>354</v>
      </c>
      <c r="B1875" s="3">
        <v>46277</v>
      </c>
      <c r="C1875" s="12">
        <f>YEAR(SalesDataTable[[#This Row],[Order Date]])</f>
        <v>2026</v>
      </c>
      <c r="D1875" s="15" t="str">
        <f>"Q" &amp; ROUNDUP(MONTH(SalesDataTable[[#This Row],[Order Date]])/3,0)</f>
        <v>Q3</v>
      </c>
      <c r="E1875" s="17">
        <f>MONTH(SalesDataTable[[#This Row],[Order Date]])</f>
        <v>9</v>
      </c>
      <c r="F1875" s="15"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5">
      <c r="A1876" s="2">
        <v>1738</v>
      </c>
      <c r="B1876" s="3">
        <v>46277</v>
      </c>
      <c r="C1876" s="12">
        <f>YEAR(SalesDataTable[[#This Row],[Order Date]])</f>
        <v>2026</v>
      </c>
      <c r="D1876" s="15" t="str">
        <f>"Q" &amp; ROUNDUP(MONTH(SalesDataTable[[#This Row],[Order Date]])/3,0)</f>
        <v>Q3</v>
      </c>
      <c r="E1876" s="17">
        <f>MONTH(SalesDataTable[[#This Row],[Order Date]])</f>
        <v>9</v>
      </c>
      <c r="F1876" s="15"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5">
      <c r="A1877" s="2">
        <v>1900</v>
      </c>
      <c r="B1877" s="3">
        <v>46277</v>
      </c>
      <c r="C1877" s="12">
        <f>YEAR(SalesDataTable[[#This Row],[Order Date]])</f>
        <v>2026</v>
      </c>
      <c r="D1877" s="15" t="str">
        <f>"Q" &amp; ROUNDUP(MONTH(SalesDataTable[[#This Row],[Order Date]])/3,0)</f>
        <v>Q3</v>
      </c>
      <c r="E1877" s="17">
        <f>MONTH(SalesDataTable[[#This Row],[Order Date]])</f>
        <v>9</v>
      </c>
      <c r="F1877" s="15"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5">
      <c r="A1878" s="2">
        <v>3375</v>
      </c>
      <c r="B1878" s="3">
        <v>46277</v>
      </c>
      <c r="C1878" s="12">
        <f>YEAR(SalesDataTable[[#This Row],[Order Date]])</f>
        <v>2026</v>
      </c>
      <c r="D1878" s="15" t="str">
        <f>"Q" &amp; ROUNDUP(MONTH(SalesDataTable[[#This Row],[Order Date]])/3,0)</f>
        <v>Q3</v>
      </c>
      <c r="E1878" s="17">
        <f>MONTH(SalesDataTable[[#This Row],[Order Date]])</f>
        <v>9</v>
      </c>
      <c r="F1878" s="15"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5">
      <c r="A1879" s="2">
        <v>3567</v>
      </c>
      <c r="B1879" s="3">
        <v>46277</v>
      </c>
      <c r="C1879" s="12">
        <f>YEAR(SalesDataTable[[#This Row],[Order Date]])</f>
        <v>2026</v>
      </c>
      <c r="D1879" s="15" t="str">
        <f>"Q" &amp; ROUNDUP(MONTH(SalesDataTable[[#This Row],[Order Date]])/3,0)</f>
        <v>Q3</v>
      </c>
      <c r="E1879" s="17">
        <f>MONTH(SalesDataTable[[#This Row],[Order Date]])</f>
        <v>9</v>
      </c>
      <c r="F1879" s="15"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5">
      <c r="A1880" s="2">
        <v>4106</v>
      </c>
      <c r="B1880" s="3">
        <v>46277</v>
      </c>
      <c r="C1880" s="12">
        <f>YEAR(SalesDataTable[[#This Row],[Order Date]])</f>
        <v>2026</v>
      </c>
      <c r="D1880" s="15" t="str">
        <f>"Q" &amp; ROUNDUP(MONTH(SalesDataTable[[#This Row],[Order Date]])/3,0)</f>
        <v>Q3</v>
      </c>
      <c r="E1880" s="17">
        <f>MONTH(SalesDataTable[[#This Row],[Order Date]])</f>
        <v>9</v>
      </c>
      <c r="F1880" s="15"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5">
      <c r="A1881" s="2">
        <v>4293</v>
      </c>
      <c r="B1881" s="3">
        <v>46277</v>
      </c>
      <c r="C1881" s="12">
        <f>YEAR(SalesDataTable[[#This Row],[Order Date]])</f>
        <v>2026</v>
      </c>
      <c r="D1881" s="15" t="str">
        <f>"Q" &amp; ROUNDUP(MONTH(SalesDataTable[[#This Row],[Order Date]])/3,0)</f>
        <v>Q3</v>
      </c>
      <c r="E1881" s="17">
        <f>MONTH(SalesDataTable[[#This Row],[Order Date]])</f>
        <v>9</v>
      </c>
      <c r="F1881" s="15"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5">
      <c r="A1882" s="2">
        <v>4859</v>
      </c>
      <c r="B1882" s="3">
        <v>46277</v>
      </c>
      <c r="C1882" s="12">
        <f>YEAR(SalesDataTable[[#This Row],[Order Date]])</f>
        <v>2026</v>
      </c>
      <c r="D1882" s="15" t="str">
        <f>"Q" &amp; ROUNDUP(MONTH(SalesDataTable[[#This Row],[Order Date]])/3,0)</f>
        <v>Q3</v>
      </c>
      <c r="E1882" s="17">
        <f>MONTH(SalesDataTable[[#This Row],[Order Date]])</f>
        <v>9</v>
      </c>
      <c r="F1882" s="15"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5">
      <c r="A1883" s="2">
        <v>770</v>
      </c>
      <c r="B1883" s="3">
        <v>46278</v>
      </c>
      <c r="C1883" s="12">
        <f>YEAR(SalesDataTable[[#This Row],[Order Date]])</f>
        <v>2026</v>
      </c>
      <c r="D1883" s="15" t="str">
        <f>"Q" &amp; ROUNDUP(MONTH(SalesDataTable[[#This Row],[Order Date]])/3,0)</f>
        <v>Q3</v>
      </c>
      <c r="E1883" s="17">
        <f>MONTH(SalesDataTable[[#This Row],[Order Date]])</f>
        <v>9</v>
      </c>
      <c r="F1883" s="15"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5">
      <c r="A1884" s="2">
        <v>1375</v>
      </c>
      <c r="B1884" s="3">
        <v>46278</v>
      </c>
      <c r="C1884" s="12">
        <f>YEAR(SalesDataTable[[#This Row],[Order Date]])</f>
        <v>2026</v>
      </c>
      <c r="D1884" s="15" t="str">
        <f>"Q" &amp; ROUNDUP(MONTH(SalesDataTable[[#This Row],[Order Date]])/3,0)</f>
        <v>Q3</v>
      </c>
      <c r="E1884" s="17">
        <f>MONTH(SalesDataTable[[#This Row],[Order Date]])</f>
        <v>9</v>
      </c>
      <c r="F1884" s="15"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5">
      <c r="A1885" s="2">
        <v>2063</v>
      </c>
      <c r="B1885" s="3">
        <v>46278</v>
      </c>
      <c r="C1885" s="12">
        <f>YEAR(SalesDataTable[[#This Row],[Order Date]])</f>
        <v>2026</v>
      </c>
      <c r="D1885" s="15" t="str">
        <f>"Q" &amp; ROUNDUP(MONTH(SalesDataTable[[#This Row],[Order Date]])/3,0)</f>
        <v>Q3</v>
      </c>
      <c r="E1885" s="17">
        <f>MONTH(SalesDataTable[[#This Row],[Order Date]])</f>
        <v>9</v>
      </c>
      <c r="F1885" s="15"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5">
      <c r="A1886" s="2">
        <v>2563</v>
      </c>
      <c r="B1886" s="3">
        <v>46278</v>
      </c>
      <c r="C1886" s="12">
        <f>YEAR(SalesDataTable[[#This Row],[Order Date]])</f>
        <v>2026</v>
      </c>
      <c r="D1886" s="15" t="str">
        <f>"Q" &amp; ROUNDUP(MONTH(SalesDataTable[[#This Row],[Order Date]])/3,0)</f>
        <v>Q3</v>
      </c>
      <c r="E1886" s="17">
        <f>MONTH(SalesDataTable[[#This Row],[Order Date]])</f>
        <v>9</v>
      </c>
      <c r="F1886" s="15"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5">
      <c r="A1887" s="2">
        <v>2786</v>
      </c>
      <c r="B1887" s="3">
        <v>46278</v>
      </c>
      <c r="C1887" s="12">
        <f>YEAR(SalesDataTable[[#This Row],[Order Date]])</f>
        <v>2026</v>
      </c>
      <c r="D1887" s="15" t="str">
        <f>"Q" &amp; ROUNDUP(MONTH(SalesDataTable[[#This Row],[Order Date]])/3,0)</f>
        <v>Q3</v>
      </c>
      <c r="E1887" s="17">
        <f>MONTH(SalesDataTable[[#This Row],[Order Date]])</f>
        <v>9</v>
      </c>
      <c r="F1887" s="15"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5">
      <c r="A1888" s="2">
        <v>3269</v>
      </c>
      <c r="B1888" s="3">
        <v>46278</v>
      </c>
      <c r="C1888" s="12">
        <f>YEAR(SalesDataTable[[#This Row],[Order Date]])</f>
        <v>2026</v>
      </c>
      <c r="D1888" s="15" t="str">
        <f>"Q" &amp; ROUNDUP(MONTH(SalesDataTable[[#This Row],[Order Date]])/3,0)</f>
        <v>Q3</v>
      </c>
      <c r="E1888" s="17">
        <f>MONTH(SalesDataTable[[#This Row],[Order Date]])</f>
        <v>9</v>
      </c>
      <c r="F1888" s="15"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5">
      <c r="A1889" s="2">
        <v>3346</v>
      </c>
      <c r="B1889" s="3">
        <v>46278</v>
      </c>
      <c r="C1889" s="12">
        <f>YEAR(SalesDataTable[[#This Row],[Order Date]])</f>
        <v>2026</v>
      </c>
      <c r="D1889" s="15" t="str">
        <f>"Q" &amp; ROUNDUP(MONTH(SalesDataTable[[#This Row],[Order Date]])/3,0)</f>
        <v>Q3</v>
      </c>
      <c r="E1889" s="17">
        <f>MONTH(SalesDataTable[[#This Row],[Order Date]])</f>
        <v>9</v>
      </c>
      <c r="F1889" s="15"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5">
      <c r="A1890" s="2">
        <v>4097</v>
      </c>
      <c r="B1890" s="3">
        <v>46278</v>
      </c>
      <c r="C1890" s="12">
        <f>YEAR(SalesDataTable[[#This Row],[Order Date]])</f>
        <v>2026</v>
      </c>
      <c r="D1890" s="15" t="str">
        <f>"Q" &amp; ROUNDUP(MONTH(SalesDataTable[[#This Row],[Order Date]])/3,0)</f>
        <v>Q3</v>
      </c>
      <c r="E1890" s="17">
        <f>MONTH(SalesDataTable[[#This Row],[Order Date]])</f>
        <v>9</v>
      </c>
      <c r="F1890" s="15"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5">
      <c r="A1891" s="2">
        <v>4208</v>
      </c>
      <c r="B1891" s="3">
        <v>46278</v>
      </c>
      <c r="C1891" s="12">
        <f>YEAR(SalesDataTable[[#This Row],[Order Date]])</f>
        <v>2026</v>
      </c>
      <c r="D1891" s="15" t="str">
        <f>"Q" &amp; ROUNDUP(MONTH(SalesDataTable[[#This Row],[Order Date]])/3,0)</f>
        <v>Q3</v>
      </c>
      <c r="E1891" s="17">
        <f>MONTH(SalesDataTable[[#This Row],[Order Date]])</f>
        <v>9</v>
      </c>
      <c r="F1891" s="15"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5">
      <c r="A1892" s="2">
        <v>4606</v>
      </c>
      <c r="B1892" s="3">
        <v>46278</v>
      </c>
      <c r="C1892" s="12">
        <f>YEAR(SalesDataTable[[#This Row],[Order Date]])</f>
        <v>2026</v>
      </c>
      <c r="D1892" s="15" t="str">
        <f>"Q" &amp; ROUNDUP(MONTH(SalesDataTable[[#This Row],[Order Date]])/3,0)</f>
        <v>Q3</v>
      </c>
      <c r="E1892" s="17">
        <f>MONTH(SalesDataTable[[#This Row],[Order Date]])</f>
        <v>9</v>
      </c>
      <c r="F1892" s="15"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5">
      <c r="A1893" s="2">
        <v>222</v>
      </c>
      <c r="B1893" s="3">
        <v>46279</v>
      </c>
      <c r="C1893" s="12">
        <f>YEAR(SalesDataTable[[#This Row],[Order Date]])</f>
        <v>2026</v>
      </c>
      <c r="D1893" s="15" t="str">
        <f>"Q" &amp; ROUNDUP(MONTH(SalesDataTable[[#This Row],[Order Date]])/3,0)</f>
        <v>Q3</v>
      </c>
      <c r="E1893" s="17">
        <f>MONTH(SalesDataTable[[#This Row],[Order Date]])</f>
        <v>9</v>
      </c>
      <c r="F1893" s="15"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5">
      <c r="A1894" s="2">
        <v>241</v>
      </c>
      <c r="B1894" s="3">
        <v>46279</v>
      </c>
      <c r="C1894" s="12">
        <f>YEAR(SalesDataTable[[#This Row],[Order Date]])</f>
        <v>2026</v>
      </c>
      <c r="D1894" s="15" t="str">
        <f>"Q" &amp; ROUNDUP(MONTH(SalesDataTable[[#This Row],[Order Date]])/3,0)</f>
        <v>Q3</v>
      </c>
      <c r="E1894" s="17">
        <f>MONTH(SalesDataTable[[#This Row],[Order Date]])</f>
        <v>9</v>
      </c>
      <c r="F1894" s="15"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5">
      <c r="A1895" s="2">
        <v>753</v>
      </c>
      <c r="B1895" s="3">
        <v>46279</v>
      </c>
      <c r="C1895" s="12">
        <f>YEAR(SalesDataTable[[#This Row],[Order Date]])</f>
        <v>2026</v>
      </c>
      <c r="D1895" s="15" t="str">
        <f>"Q" &amp; ROUNDUP(MONTH(SalesDataTable[[#This Row],[Order Date]])/3,0)</f>
        <v>Q3</v>
      </c>
      <c r="E1895" s="17">
        <f>MONTH(SalesDataTable[[#This Row],[Order Date]])</f>
        <v>9</v>
      </c>
      <c r="F1895" s="15"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5">
      <c r="A1896" s="2">
        <v>2530</v>
      </c>
      <c r="B1896" s="3">
        <v>46279</v>
      </c>
      <c r="C1896" s="12">
        <f>YEAR(SalesDataTable[[#This Row],[Order Date]])</f>
        <v>2026</v>
      </c>
      <c r="D1896" s="15" t="str">
        <f>"Q" &amp; ROUNDUP(MONTH(SalesDataTable[[#This Row],[Order Date]])/3,0)</f>
        <v>Q3</v>
      </c>
      <c r="E1896" s="17">
        <f>MONTH(SalesDataTable[[#This Row],[Order Date]])</f>
        <v>9</v>
      </c>
      <c r="F1896" s="15"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5">
      <c r="A1897" s="2">
        <v>572</v>
      </c>
      <c r="B1897" s="3">
        <v>46280</v>
      </c>
      <c r="C1897" s="12">
        <f>YEAR(SalesDataTable[[#This Row],[Order Date]])</f>
        <v>2026</v>
      </c>
      <c r="D1897" s="15" t="str">
        <f>"Q" &amp; ROUNDUP(MONTH(SalesDataTable[[#This Row],[Order Date]])/3,0)</f>
        <v>Q3</v>
      </c>
      <c r="E1897" s="17">
        <f>MONTH(SalesDataTable[[#This Row],[Order Date]])</f>
        <v>9</v>
      </c>
      <c r="F1897" s="15"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5">
      <c r="A1898" s="2">
        <v>874</v>
      </c>
      <c r="B1898" s="3">
        <v>46280</v>
      </c>
      <c r="C1898" s="12">
        <f>YEAR(SalesDataTable[[#This Row],[Order Date]])</f>
        <v>2026</v>
      </c>
      <c r="D1898" s="15" t="str">
        <f>"Q" &amp; ROUNDUP(MONTH(SalesDataTable[[#This Row],[Order Date]])/3,0)</f>
        <v>Q3</v>
      </c>
      <c r="E1898" s="17">
        <f>MONTH(SalesDataTable[[#This Row],[Order Date]])</f>
        <v>9</v>
      </c>
      <c r="F1898" s="15"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5">
      <c r="A1899" s="2">
        <v>937</v>
      </c>
      <c r="B1899" s="3">
        <v>46280</v>
      </c>
      <c r="C1899" s="12">
        <f>YEAR(SalesDataTable[[#This Row],[Order Date]])</f>
        <v>2026</v>
      </c>
      <c r="D1899" s="15" t="str">
        <f>"Q" &amp; ROUNDUP(MONTH(SalesDataTable[[#This Row],[Order Date]])/3,0)</f>
        <v>Q3</v>
      </c>
      <c r="E1899" s="17">
        <f>MONTH(SalesDataTable[[#This Row],[Order Date]])</f>
        <v>9</v>
      </c>
      <c r="F1899" s="15"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5">
      <c r="A1900" s="2">
        <v>1229</v>
      </c>
      <c r="B1900" s="3">
        <v>46280</v>
      </c>
      <c r="C1900" s="12">
        <f>YEAR(SalesDataTable[[#This Row],[Order Date]])</f>
        <v>2026</v>
      </c>
      <c r="D1900" s="15" t="str">
        <f>"Q" &amp; ROUNDUP(MONTH(SalesDataTable[[#This Row],[Order Date]])/3,0)</f>
        <v>Q3</v>
      </c>
      <c r="E1900" s="17">
        <f>MONTH(SalesDataTable[[#This Row],[Order Date]])</f>
        <v>9</v>
      </c>
      <c r="F1900" s="15"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5">
      <c r="A1901" s="2">
        <v>2186</v>
      </c>
      <c r="B1901" s="3">
        <v>46280</v>
      </c>
      <c r="C1901" s="12">
        <f>YEAR(SalesDataTable[[#This Row],[Order Date]])</f>
        <v>2026</v>
      </c>
      <c r="D1901" s="15" t="str">
        <f>"Q" &amp; ROUNDUP(MONTH(SalesDataTable[[#This Row],[Order Date]])/3,0)</f>
        <v>Q3</v>
      </c>
      <c r="E1901" s="17">
        <f>MONTH(SalesDataTable[[#This Row],[Order Date]])</f>
        <v>9</v>
      </c>
      <c r="F1901" s="15"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5">
      <c r="A1902" s="2">
        <v>2922</v>
      </c>
      <c r="B1902" s="3">
        <v>46280</v>
      </c>
      <c r="C1902" s="12">
        <f>YEAR(SalesDataTable[[#This Row],[Order Date]])</f>
        <v>2026</v>
      </c>
      <c r="D1902" s="15" t="str">
        <f>"Q" &amp; ROUNDUP(MONTH(SalesDataTable[[#This Row],[Order Date]])/3,0)</f>
        <v>Q3</v>
      </c>
      <c r="E1902" s="17">
        <f>MONTH(SalesDataTable[[#This Row],[Order Date]])</f>
        <v>9</v>
      </c>
      <c r="F1902" s="15"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5">
      <c r="A1903" s="2">
        <v>3140</v>
      </c>
      <c r="B1903" s="3">
        <v>46280</v>
      </c>
      <c r="C1903" s="12">
        <f>YEAR(SalesDataTable[[#This Row],[Order Date]])</f>
        <v>2026</v>
      </c>
      <c r="D1903" s="15" t="str">
        <f>"Q" &amp; ROUNDUP(MONTH(SalesDataTable[[#This Row],[Order Date]])/3,0)</f>
        <v>Q3</v>
      </c>
      <c r="E1903" s="17">
        <f>MONTH(SalesDataTable[[#This Row],[Order Date]])</f>
        <v>9</v>
      </c>
      <c r="F1903" s="15"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5">
      <c r="A1904" s="2">
        <v>3369</v>
      </c>
      <c r="B1904" s="3">
        <v>46280</v>
      </c>
      <c r="C1904" s="12">
        <f>YEAR(SalesDataTable[[#This Row],[Order Date]])</f>
        <v>2026</v>
      </c>
      <c r="D1904" s="15" t="str">
        <f>"Q" &amp; ROUNDUP(MONTH(SalesDataTable[[#This Row],[Order Date]])/3,0)</f>
        <v>Q3</v>
      </c>
      <c r="E1904" s="17">
        <f>MONTH(SalesDataTable[[#This Row],[Order Date]])</f>
        <v>9</v>
      </c>
      <c r="F1904" s="15"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5">
      <c r="A1905" s="2">
        <v>4865</v>
      </c>
      <c r="B1905" s="3">
        <v>46280</v>
      </c>
      <c r="C1905" s="12">
        <f>YEAR(SalesDataTable[[#This Row],[Order Date]])</f>
        <v>2026</v>
      </c>
      <c r="D1905" s="15" t="str">
        <f>"Q" &amp; ROUNDUP(MONTH(SalesDataTable[[#This Row],[Order Date]])/3,0)</f>
        <v>Q3</v>
      </c>
      <c r="E1905" s="17">
        <f>MONTH(SalesDataTable[[#This Row],[Order Date]])</f>
        <v>9</v>
      </c>
      <c r="F1905" s="15"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5">
      <c r="A1906" s="2">
        <v>103</v>
      </c>
      <c r="B1906" s="3">
        <v>46281</v>
      </c>
      <c r="C1906" s="12">
        <f>YEAR(SalesDataTable[[#This Row],[Order Date]])</f>
        <v>2026</v>
      </c>
      <c r="D1906" s="15" t="str">
        <f>"Q" &amp; ROUNDUP(MONTH(SalesDataTable[[#This Row],[Order Date]])/3,0)</f>
        <v>Q3</v>
      </c>
      <c r="E1906" s="17">
        <f>MONTH(SalesDataTable[[#This Row],[Order Date]])</f>
        <v>9</v>
      </c>
      <c r="F1906" s="15"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5">
      <c r="A1907" s="2">
        <v>4500</v>
      </c>
      <c r="B1907" s="3">
        <v>46281</v>
      </c>
      <c r="C1907" s="12">
        <f>YEAR(SalesDataTable[[#This Row],[Order Date]])</f>
        <v>2026</v>
      </c>
      <c r="D1907" s="15" t="str">
        <f>"Q" &amp; ROUNDUP(MONTH(SalesDataTable[[#This Row],[Order Date]])/3,0)</f>
        <v>Q3</v>
      </c>
      <c r="E1907" s="17">
        <f>MONTH(SalesDataTable[[#This Row],[Order Date]])</f>
        <v>9</v>
      </c>
      <c r="F1907" s="15"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5">
      <c r="A1908" s="2">
        <v>5093</v>
      </c>
      <c r="B1908" s="3">
        <v>46281</v>
      </c>
      <c r="C1908" s="12">
        <f>YEAR(SalesDataTable[[#This Row],[Order Date]])</f>
        <v>2026</v>
      </c>
      <c r="D1908" s="15" t="str">
        <f>"Q" &amp; ROUNDUP(MONTH(SalesDataTable[[#This Row],[Order Date]])/3,0)</f>
        <v>Q3</v>
      </c>
      <c r="E1908" s="17">
        <f>MONTH(SalesDataTable[[#This Row],[Order Date]])</f>
        <v>9</v>
      </c>
      <c r="F1908" s="15"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5">
      <c r="A1909" s="2">
        <v>5147</v>
      </c>
      <c r="B1909" s="3">
        <v>46281</v>
      </c>
      <c r="C1909" s="12">
        <f>YEAR(SalesDataTable[[#This Row],[Order Date]])</f>
        <v>2026</v>
      </c>
      <c r="D1909" s="15" t="str">
        <f>"Q" &amp; ROUNDUP(MONTH(SalesDataTable[[#This Row],[Order Date]])/3,0)</f>
        <v>Q3</v>
      </c>
      <c r="E1909" s="17">
        <f>MONTH(SalesDataTable[[#This Row],[Order Date]])</f>
        <v>9</v>
      </c>
      <c r="F1909" s="15"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5">
      <c r="A1910" s="2">
        <v>365</v>
      </c>
      <c r="B1910" s="3">
        <v>46282</v>
      </c>
      <c r="C1910" s="12">
        <f>YEAR(SalesDataTable[[#This Row],[Order Date]])</f>
        <v>2026</v>
      </c>
      <c r="D1910" s="15" t="str">
        <f>"Q" &amp; ROUNDUP(MONTH(SalesDataTable[[#This Row],[Order Date]])/3,0)</f>
        <v>Q3</v>
      </c>
      <c r="E1910" s="17">
        <f>MONTH(SalesDataTable[[#This Row],[Order Date]])</f>
        <v>9</v>
      </c>
      <c r="F1910" s="15"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5">
      <c r="A1911" s="2">
        <v>494</v>
      </c>
      <c r="B1911" s="3">
        <v>46282</v>
      </c>
      <c r="C1911" s="12">
        <f>YEAR(SalesDataTable[[#This Row],[Order Date]])</f>
        <v>2026</v>
      </c>
      <c r="D1911" s="15" t="str">
        <f>"Q" &amp; ROUNDUP(MONTH(SalesDataTable[[#This Row],[Order Date]])/3,0)</f>
        <v>Q3</v>
      </c>
      <c r="E1911" s="17">
        <f>MONTH(SalesDataTable[[#This Row],[Order Date]])</f>
        <v>9</v>
      </c>
      <c r="F1911" s="15"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5">
      <c r="A1912" s="2">
        <v>665</v>
      </c>
      <c r="B1912" s="3">
        <v>46282</v>
      </c>
      <c r="C1912" s="12">
        <f>YEAR(SalesDataTable[[#This Row],[Order Date]])</f>
        <v>2026</v>
      </c>
      <c r="D1912" s="15" t="str">
        <f>"Q" &amp; ROUNDUP(MONTH(SalesDataTable[[#This Row],[Order Date]])/3,0)</f>
        <v>Q3</v>
      </c>
      <c r="E1912" s="17">
        <f>MONTH(SalesDataTable[[#This Row],[Order Date]])</f>
        <v>9</v>
      </c>
      <c r="F1912" s="15"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5">
      <c r="A1913" s="2">
        <v>2067</v>
      </c>
      <c r="B1913" s="3">
        <v>46282</v>
      </c>
      <c r="C1913" s="12">
        <f>YEAR(SalesDataTable[[#This Row],[Order Date]])</f>
        <v>2026</v>
      </c>
      <c r="D1913" s="15" t="str">
        <f>"Q" &amp; ROUNDUP(MONTH(SalesDataTable[[#This Row],[Order Date]])/3,0)</f>
        <v>Q3</v>
      </c>
      <c r="E1913" s="17">
        <f>MONTH(SalesDataTable[[#This Row],[Order Date]])</f>
        <v>9</v>
      </c>
      <c r="F1913" s="15"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5">
      <c r="A1914" s="2">
        <v>2648</v>
      </c>
      <c r="B1914" s="3">
        <v>46282</v>
      </c>
      <c r="C1914" s="12">
        <f>YEAR(SalesDataTable[[#This Row],[Order Date]])</f>
        <v>2026</v>
      </c>
      <c r="D1914" s="15" t="str">
        <f>"Q" &amp; ROUNDUP(MONTH(SalesDataTable[[#This Row],[Order Date]])/3,0)</f>
        <v>Q3</v>
      </c>
      <c r="E1914" s="17">
        <f>MONTH(SalesDataTable[[#This Row],[Order Date]])</f>
        <v>9</v>
      </c>
      <c r="F1914" s="15"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5">
      <c r="A1915" s="2">
        <v>3074</v>
      </c>
      <c r="B1915" s="3">
        <v>46282</v>
      </c>
      <c r="C1915" s="12">
        <f>YEAR(SalesDataTable[[#This Row],[Order Date]])</f>
        <v>2026</v>
      </c>
      <c r="D1915" s="15" t="str">
        <f>"Q" &amp; ROUNDUP(MONTH(SalesDataTable[[#This Row],[Order Date]])/3,0)</f>
        <v>Q3</v>
      </c>
      <c r="E1915" s="17">
        <f>MONTH(SalesDataTable[[#This Row],[Order Date]])</f>
        <v>9</v>
      </c>
      <c r="F1915" s="15"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5">
      <c r="A1916" s="2">
        <v>259</v>
      </c>
      <c r="B1916" s="3">
        <v>46283</v>
      </c>
      <c r="C1916" s="12">
        <f>YEAR(SalesDataTable[[#This Row],[Order Date]])</f>
        <v>2026</v>
      </c>
      <c r="D1916" s="15" t="str">
        <f>"Q" &amp; ROUNDUP(MONTH(SalesDataTable[[#This Row],[Order Date]])/3,0)</f>
        <v>Q3</v>
      </c>
      <c r="E1916" s="17">
        <f>MONTH(SalesDataTable[[#This Row],[Order Date]])</f>
        <v>9</v>
      </c>
      <c r="F1916" s="15"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5">
      <c r="A1917" s="2">
        <v>997</v>
      </c>
      <c r="B1917" s="3">
        <v>46283</v>
      </c>
      <c r="C1917" s="12">
        <f>YEAR(SalesDataTable[[#This Row],[Order Date]])</f>
        <v>2026</v>
      </c>
      <c r="D1917" s="15" t="str">
        <f>"Q" &amp; ROUNDUP(MONTH(SalesDataTable[[#This Row],[Order Date]])/3,0)</f>
        <v>Q3</v>
      </c>
      <c r="E1917" s="17">
        <f>MONTH(SalesDataTable[[#This Row],[Order Date]])</f>
        <v>9</v>
      </c>
      <c r="F1917" s="15"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5">
      <c r="A1918" s="2">
        <v>2102</v>
      </c>
      <c r="B1918" s="3">
        <v>46283</v>
      </c>
      <c r="C1918" s="12">
        <f>YEAR(SalesDataTable[[#This Row],[Order Date]])</f>
        <v>2026</v>
      </c>
      <c r="D1918" s="15" t="str">
        <f>"Q" &amp; ROUNDUP(MONTH(SalesDataTable[[#This Row],[Order Date]])/3,0)</f>
        <v>Q3</v>
      </c>
      <c r="E1918" s="17">
        <f>MONTH(SalesDataTable[[#This Row],[Order Date]])</f>
        <v>9</v>
      </c>
      <c r="F1918" s="15"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5">
      <c r="A1919" s="2">
        <v>2452</v>
      </c>
      <c r="B1919" s="3">
        <v>46283</v>
      </c>
      <c r="C1919" s="12">
        <f>YEAR(SalesDataTable[[#This Row],[Order Date]])</f>
        <v>2026</v>
      </c>
      <c r="D1919" s="15" t="str">
        <f>"Q" &amp; ROUNDUP(MONTH(SalesDataTable[[#This Row],[Order Date]])/3,0)</f>
        <v>Q3</v>
      </c>
      <c r="E1919" s="17">
        <f>MONTH(SalesDataTable[[#This Row],[Order Date]])</f>
        <v>9</v>
      </c>
      <c r="F1919" s="15"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5">
      <c r="A1920" s="2">
        <v>2761</v>
      </c>
      <c r="B1920" s="3">
        <v>46283</v>
      </c>
      <c r="C1920" s="12">
        <f>YEAR(SalesDataTable[[#This Row],[Order Date]])</f>
        <v>2026</v>
      </c>
      <c r="D1920" s="15" t="str">
        <f>"Q" &amp; ROUNDUP(MONTH(SalesDataTable[[#This Row],[Order Date]])/3,0)</f>
        <v>Q3</v>
      </c>
      <c r="E1920" s="17">
        <f>MONTH(SalesDataTable[[#This Row],[Order Date]])</f>
        <v>9</v>
      </c>
      <c r="F1920" s="15"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5">
      <c r="A1921" s="2">
        <v>3993</v>
      </c>
      <c r="B1921" s="3">
        <v>46283</v>
      </c>
      <c r="C1921" s="12">
        <f>YEAR(SalesDataTable[[#This Row],[Order Date]])</f>
        <v>2026</v>
      </c>
      <c r="D1921" s="15" t="str">
        <f>"Q" &amp; ROUNDUP(MONTH(SalesDataTable[[#This Row],[Order Date]])/3,0)</f>
        <v>Q3</v>
      </c>
      <c r="E1921" s="17">
        <f>MONTH(SalesDataTable[[#This Row],[Order Date]])</f>
        <v>9</v>
      </c>
      <c r="F1921" s="15"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5">
      <c r="A1922" s="2">
        <v>4343</v>
      </c>
      <c r="B1922" s="3">
        <v>46283</v>
      </c>
      <c r="C1922" s="12">
        <f>YEAR(SalesDataTable[[#This Row],[Order Date]])</f>
        <v>2026</v>
      </c>
      <c r="D1922" s="15" t="str">
        <f>"Q" &amp; ROUNDUP(MONTH(SalesDataTable[[#This Row],[Order Date]])/3,0)</f>
        <v>Q3</v>
      </c>
      <c r="E1922" s="17">
        <f>MONTH(SalesDataTable[[#This Row],[Order Date]])</f>
        <v>9</v>
      </c>
      <c r="F1922" s="15"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5">
      <c r="A1923" s="2">
        <v>4429</v>
      </c>
      <c r="B1923" s="3">
        <v>46283</v>
      </c>
      <c r="C1923" s="12">
        <f>YEAR(SalesDataTable[[#This Row],[Order Date]])</f>
        <v>2026</v>
      </c>
      <c r="D1923" s="15" t="str">
        <f>"Q" &amp; ROUNDUP(MONTH(SalesDataTable[[#This Row],[Order Date]])/3,0)</f>
        <v>Q3</v>
      </c>
      <c r="E1923" s="17">
        <f>MONTH(SalesDataTable[[#This Row],[Order Date]])</f>
        <v>9</v>
      </c>
      <c r="F1923" s="15"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5">
      <c r="A1924" s="2">
        <v>4824</v>
      </c>
      <c r="B1924" s="3">
        <v>46283</v>
      </c>
      <c r="C1924" s="12">
        <f>YEAR(SalesDataTable[[#This Row],[Order Date]])</f>
        <v>2026</v>
      </c>
      <c r="D1924" s="15" t="str">
        <f>"Q" &amp; ROUNDUP(MONTH(SalesDataTable[[#This Row],[Order Date]])/3,0)</f>
        <v>Q3</v>
      </c>
      <c r="E1924" s="17">
        <f>MONTH(SalesDataTable[[#This Row],[Order Date]])</f>
        <v>9</v>
      </c>
      <c r="F1924" s="15"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5">
      <c r="A1925" s="2">
        <v>4881</v>
      </c>
      <c r="B1925" s="3">
        <v>46283</v>
      </c>
      <c r="C1925" s="12">
        <f>YEAR(SalesDataTable[[#This Row],[Order Date]])</f>
        <v>2026</v>
      </c>
      <c r="D1925" s="15" t="str">
        <f>"Q" &amp; ROUNDUP(MONTH(SalesDataTable[[#This Row],[Order Date]])/3,0)</f>
        <v>Q3</v>
      </c>
      <c r="E1925" s="17">
        <f>MONTH(SalesDataTable[[#This Row],[Order Date]])</f>
        <v>9</v>
      </c>
      <c r="F1925" s="15"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5">
      <c r="A1926" s="2">
        <v>5138</v>
      </c>
      <c r="B1926" s="3">
        <v>46283</v>
      </c>
      <c r="C1926" s="12">
        <f>YEAR(SalesDataTable[[#This Row],[Order Date]])</f>
        <v>2026</v>
      </c>
      <c r="D1926" s="15" t="str">
        <f>"Q" &amp; ROUNDUP(MONTH(SalesDataTable[[#This Row],[Order Date]])/3,0)</f>
        <v>Q3</v>
      </c>
      <c r="E1926" s="17">
        <f>MONTH(SalesDataTable[[#This Row],[Order Date]])</f>
        <v>9</v>
      </c>
      <c r="F1926" s="15"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5">
      <c r="A1927" s="2">
        <v>1214</v>
      </c>
      <c r="B1927" s="3">
        <v>46284</v>
      </c>
      <c r="C1927" s="12">
        <f>YEAR(SalesDataTable[[#This Row],[Order Date]])</f>
        <v>2026</v>
      </c>
      <c r="D1927" s="15" t="str">
        <f>"Q" &amp; ROUNDUP(MONTH(SalesDataTable[[#This Row],[Order Date]])/3,0)</f>
        <v>Q3</v>
      </c>
      <c r="E1927" s="17">
        <f>MONTH(SalesDataTable[[#This Row],[Order Date]])</f>
        <v>9</v>
      </c>
      <c r="F1927" s="15"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5">
      <c r="A1928" s="2">
        <v>1346</v>
      </c>
      <c r="B1928" s="3">
        <v>46284</v>
      </c>
      <c r="C1928" s="12">
        <f>YEAR(SalesDataTable[[#This Row],[Order Date]])</f>
        <v>2026</v>
      </c>
      <c r="D1928" s="15" t="str">
        <f>"Q" &amp; ROUNDUP(MONTH(SalesDataTable[[#This Row],[Order Date]])/3,0)</f>
        <v>Q3</v>
      </c>
      <c r="E1928" s="17">
        <f>MONTH(SalesDataTable[[#This Row],[Order Date]])</f>
        <v>9</v>
      </c>
      <c r="F1928" s="15"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5">
      <c r="A1929" s="2">
        <v>1361</v>
      </c>
      <c r="B1929" s="3">
        <v>46284</v>
      </c>
      <c r="C1929" s="12">
        <f>YEAR(SalesDataTable[[#This Row],[Order Date]])</f>
        <v>2026</v>
      </c>
      <c r="D1929" s="15" t="str">
        <f>"Q" &amp; ROUNDUP(MONTH(SalesDataTable[[#This Row],[Order Date]])/3,0)</f>
        <v>Q3</v>
      </c>
      <c r="E1929" s="17">
        <f>MONTH(SalesDataTable[[#This Row],[Order Date]])</f>
        <v>9</v>
      </c>
      <c r="F1929" s="15"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5">
      <c r="A1930" s="2">
        <v>2728</v>
      </c>
      <c r="B1930" s="3">
        <v>46284</v>
      </c>
      <c r="C1930" s="12">
        <f>YEAR(SalesDataTable[[#This Row],[Order Date]])</f>
        <v>2026</v>
      </c>
      <c r="D1930" s="15" t="str">
        <f>"Q" &amp; ROUNDUP(MONTH(SalesDataTable[[#This Row],[Order Date]])/3,0)</f>
        <v>Q3</v>
      </c>
      <c r="E1930" s="17">
        <f>MONTH(SalesDataTable[[#This Row],[Order Date]])</f>
        <v>9</v>
      </c>
      <c r="F1930" s="15"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5">
      <c r="A1931" s="2">
        <v>2788</v>
      </c>
      <c r="B1931" s="3">
        <v>46284</v>
      </c>
      <c r="C1931" s="12">
        <f>YEAR(SalesDataTable[[#This Row],[Order Date]])</f>
        <v>2026</v>
      </c>
      <c r="D1931" s="15" t="str">
        <f>"Q" &amp; ROUNDUP(MONTH(SalesDataTable[[#This Row],[Order Date]])/3,0)</f>
        <v>Q3</v>
      </c>
      <c r="E1931" s="17">
        <f>MONTH(SalesDataTable[[#This Row],[Order Date]])</f>
        <v>9</v>
      </c>
      <c r="F1931" s="15"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5">
      <c r="A1932" s="2">
        <v>2932</v>
      </c>
      <c r="B1932" s="3">
        <v>46284</v>
      </c>
      <c r="C1932" s="12">
        <f>YEAR(SalesDataTable[[#This Row],[Order Date]])</f>
        <v>2026</v>
      </c>
      <c r="D1932" s="15" t="str">
        <f>"Q" &amp; ROUNDUP(MONTH(SalesDataTable[[#This Row],[Order Date]])/3,0)</f>
        <v>Q3</v>
      </c>
      <c r="E1932" s="17">
        <f>MONTH(SalesDataTable[[#This Row],[Order Date]])</f>
        <v>9</v>
      </c>
      <c r="F1932" s="15"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5">
      <c r="A1933" s="2">
        <v>3399</v>
      </c>
      <c r="B1933" s="3">
        <v>46284</v>
      </c>
      <c r="C1933" s="12">
        <f>YEAR(SalesDataTable[[#This Row],[Order Date]])</f>
        <v>2026</v>
      </c>
      <c r="D1933" s="15" t="str">
        <f>"Q" &amp; ROUNDUP(MONTH(SalesDataTable[[#This Row],[Order Date]])/3,0)</f>
        <v>Q3</v>
      </c>
      <c r="E1933" s="17">
        <f>MONTH(SalesDataTable[[#This Row],[Order Date]])</f>
        <v>9</v>
      </c>
      <c r="F1933" s="15"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5">
      <c r="A1934" s="2">
        <v>3588</v>
      </c>
      <c r="B1934" s="3">
        <v>46284</v>
      </c>
      <c r="C1934" s="12">
        <f>YEAR(SalesDataTable[[#This Row],[Order Date]])</f>
        <v>2026</v>
      </c>
      <c r="D1934" s="15" t="str">
        <f>"Q" &amp; ROUNDUP(MONTH(SalesDataTable[[#This Row],[Order Date]])/3,0)</f>
        <v>Q3</v>
      </c>
      <c r="E1934" s="17">
        <f>MONTH(SalesDataTable[[#This Row],[Order Date]])</f>
        <v>9</v>
      </c>
      <c r="F1934" s="15"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5">
      <c r="A1935" s="2">
        <v>3603</v>
      </c>
      <c r="B1935" s="3">
        <v>46284</v>
      </c>
      <c r="C1935" s="12">
        <f>YEAR(SalesDataTable[[#This Row],[Order Date]])</f>
        <v>2026</v>
      </c>
      <c r="D1935" s="15" t="str">
        <f>"Q" &amp; ROUNDUP(MONTH(SalesDataTable[[#This Row],[Order Date]])/3,0)</f>
        <v>Q3</v>
      </c>
      <c r="E1935" s="17">
        <f>MONTH(SalesDataTable[[#This Row],[Order Date]])</f>
        <v>9</v>
      </c>
      <c r="F1935" s="15"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5">
      <c r="A1936" s="2">
        <v>3845</v>
      </c>
      <c r="B1936" s="3">
        <v>46284</v>
      </c>
      <c r="C1936" s="12">
        <f>YEAR(SalesDataTable[[#This Row],[Order Date]])</f>
        <v>2026</v>
      </c>
      <c r="D1936" s="15" t="str">
        <f>"Q" &amp; ROUNDUP(MONTH(SalesDataTable[[#This Row],[Order Date]])/3,0)</f>
        <v>Q3</v>
      </c>
      <c r="E1936" s="17">
        <f>MONTH(SalesDataTable[[#This Row],[Order Date]])</f>
        <v>9</v>
      </c>
      <c r="F1936" s="15"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5">
      <c r="A1937" s="2">
        <v>4191</v>
      </c>
      <c r="B1937" s="3">
        <v>46284</v>
      </c>
      <c r="C1937" s="12">
        <f>YEAR(SalesDataTable[[#This Row],[Order Date]])</f>
        <v>2026</v>
      </c>
      <c r="D1937" s="15" t="str">
        <f>"Q" &amp; ROUNDUP(MONTH(SalesDataTable[[#This Row],[Order Date]])/3,0)</f>
        <v>Q3</v>
      </c>
      <c r="E1937" s="17">
        <f>MONTH(SalesDataTable[[#This Row],[Order Date]])</f>
        <v>9</v>
      </c>
      <c r="F1937" s="15"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5">
      <c r="A1938" s="2">
        <v>4269</v>
      </c>
      <c r="B1938" s="3">
        <v>46284</v>
      </c>
      <c r="C1938" s="12">
        <f>YEAR(SalesDataTable[[#This Row],[Order Date]])</f>
        <v>2026</v>
      </c>
      <c r="D1938" s="15" t="str">
        <f>"Q" &amp; ROUNDUP(MONTH(SalesDataTable[[#This Row],[Order Date]])/3,0)</f>
        <v>Q3</v>
      </c>
      <c r="E1938" s="17">
        <f>MONTH(SalesDataTable[[#This Row],[Order Date]])</f>
        <v>9</v>
      </c>
      <c r="F1938" s="15"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5">
      <c r="A1939" s="2">
        <v>5</v>
      </c>
      <c r="B1939" s="3">
        <v>46285</v>
      </c>
      <c r="C1939" s="12">
        <f>YEAR(SalesDataTable[[#This Row],[Order Date]])</f>
        <v>2026</v>
      </c>
      <c r="D1939" s="15" t="str">
        <f>"Q" &amp; ROUNDUP(MONTH(SalesDataTable[[#This Row],[Order Date]])/3,0)</f>
        <v>Q3</v>
      </c>
      <c r="E1939" s="17">
        <f>MONTH(SalesDataTable[[#This Row],[Order Date]])</f>
        <v>9</v>
      </c>
      <c r="F1939" s="15"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5">
      <c r="A1940" s="2">
        <v>210</v>
      </c>
      <c r="B1940" s="3">
        <v>46285</v>
      </c>
      <c r="C1940" s="12">
        <f>YEAR(SalesDataTable[[#This Row],[Order Date]])</f>
        <v>2026</v>
      </c>
      <c r="D1940" s="15" t="str">
        <f>"Q" &amp; ROUNDUP(MONTH(SalesDataTable[[#This Row],[Order Date]])/3,0)</f>
        <v>Q3</v>
      </c>
      <c r="E1940" s="17">
        <f>MONTH(SalesDataTable[[#This Row],[Order Date]])</f>
        <v>9</v>
      </c>
      <c r="F1940" s="15"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5">
      <c r="A1941" s="2">
        <v>462</v>
      </c>
      <c r="B1941" s="3">
        <v>46285</v>
      </c>
      <c r="C1941" s="12">
        <f>YEAR(SalesDataTable[[#This Row],[Order Date]])</f>
        <v>2026</v>
      </c>
      <c r="D1941" s="15" t="str">
        <f>"Q" &amp; ROUNDUP(MONTH(SalesDataTable[[#This Row],[Order Date]])/3,0)</f>
        <v>Q3</v>
      </c>
      <c r="E1941" s="17">
        <f>MONTH(SalesDataTable[[#This Row],[Order Date]])</f>
        <v>9</v>
      </c>
      <c r="F1941" s="15"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5">
      <c r="A1942" s="2">
        <v>725</v>
      </c>
      <c r="B1942" s="3">
        <v>46285</v>
      </c>
      <c r="C1942" s="12">
        <f>YEAR(SalesDataTable[[#This Row],[Order Date]])</f>
        <v>2026</v>
      </c>
      <c r="D1942" s="15" t="str">
        <f>"Q" &amp; ROUNDUP(MONTH(SalesDataTable[[#This Row],[Order Date]])/3,0)</f>
        <v>Q3</v>
      </c>
      <c r="E1942" s="17">
        <f>MONTH(SalesDataTable[[#This Row],[Order Date]])</f>
        <v>9</v>
      </c>
      <c r="F1942" s="15"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5">
      <c r="A1943" s="2">
        <v>918</v>
      </c>
      <c r="B1943" s="3">
        <v>46285</v>
      </c>
      <c r="C1943" s="12">
        <f>YEAR(SalesDataTable[[#This Row],[Order Date]])</f>
        <v>2026</v>
      </c>
      <c r="D1943" s="15" t="str">
        <f>"Q" &amp; ROUNDUP(MONTH(SalesDataTable[[#This Row],[Order Date]])/3,0)</f>
        <v>Q3</v>
      </c>
      <c r="E1943" s="17">
        <f>MONTH(SalesDataTable[[#This Row],[Order Date]])</f>
        <v>9</v>
      </c>
      <c r="F1943" s="15"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5">
      <c r="A1944" s="2">
        <v>1442</v>
      </c>
      <c r="B1944" s="3">
        <v>46285</v>
      </c>
      <c r="C1944" s="12">
        <f>YEAR(SalesDataTable[[#This Row],[Order Date]])</f>
        <v>2026</v>
      </c>
      <c r="D1944" s="15" t="str">
        <f>"Q" &amp; ROUNDUP(MONTH(SalesDataTable[[#This Row],[Order Date]])/3,0)</f>
        <v>Q3</v>
      </c>
      <c r="E1944" s="17">
        <f>MONTH(SalesDataTable[[#This Row],[Order Date]])</f>
        <v>9</v>
      </c>
      <c r="F1944" s="15"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5">
      <c r="A1945" s="2">
        <v>4290</v>
      </c>
      <c r="B1945" s="3">
        <v>46285</v>
      </c>
      <c r="C1945" s="12">
        <f>YEAR(SalesDataTable[[#This Row],[Order Date]])</f>
        <v>2026</v>
      </c>
      <c r="D1945" s="15" t="str">
        <f>"Q" &amp; ROUNDUP(MONTH(SalesDataTable[[#This Row],[Order Date]])/3,0)</f>
        <v>Q3</v>
      </c>
      <c r="E1945" s="17">
        <f>MONTH(SalesDataTable[[#This Row],[Order Date]])</f>
        <v>9</v>
      </c>
      <c r="F1945" s="15"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5">
      <c r="A1946" s="2">
        <v>4666</v>
      </c>
      <c r="B1946" s="3">
        <v>46285</v>
      </c>
      <c r="C1946" s="12">
        <f>YEAR(SalesDataTable[[#This Row],[Order Date]])</f>
        <v>2026</v>
      </c>
      <c r="D1946" s="15" t="str">
        <f>"Q" &amp; ROUNDUP(MONTH(SalesDataTable[[#This Row],[Order Date]])/3,0)</f>
        <v>Q3</v>
      </c>
      <c r="E1946" s="17">
        <f>MONTH(SalesDataTable[[#This Row],[Order Date]])</f>
        <v>9</v>
      </c>
      <c r="F1946" s="15"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5">
      <c r="A1947" s="2">
        <v>234</v>
      </c>
      <c r="B1947" s="3">
        <v>46286</v>
      </c>
      <c r="C1947" s="12">
        <f>YEAR(SalesDataTable[[#This Row],[Order Date]])</f>
        <v>2026</v>
      </c>
      <c r="D1947" s="15" t="str">
        <f>"Q" &amp; ROUNDUP(MONTH(SalesDataTable[[#This Row],[Order Date]])/3,0)</f>
        <v>Q3</v>
      </c>
      <c r="E1947" s="17">
        <f>MONTH(SalesDataTable[[#This Row],[Order Date]])</f>
        <v>9</v>
      </c>
      <c r="F1947" s="15"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5">
      <c r="A1948" s="2">
        <v>802</v>
      </c>
      <c r="B1948" s="3">
        <v>46286</v>
      </c>
      <c r="C1948" s="12">
        <f>YEAR(SalesDataTable[[#This Row],[Order Date]])</f>
        <v>2026</v>
      </c>
      <c r="D1948" s="15" t="str">
        <f>"Q" &amp; ROUNDUP(MONTH(SalesDataTable[[#This Row],[Order Date]])/3,0)</f>
        <v>Q3</v>
      </c>
      <c r="E1948" s="17">
        <f>MONTH(SalesDataTable[[#This Row],[Order Date]])</f>
        <v>9</v>
      </c>
      <c r="F1948" s="15"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5">
      <c r="A1949" s="2">
        <v>1942</v>
      </c>
      <c r="B1949" s="3">
        <v>46286</v>
      </c>
      <c r="C1949" s="12">
        <f>YEAR(SalesDataTable[[#This Row],[Order Date]])</f>
        <v>2026</v>
      </c>
      <c r="D1949" s="15" t="str">
        <f>"Q" &amp; ROUNDUP(MONTH(SalesDataTable[[#This Row],[Order Date]])/3,0)</f>
        <v>Q3</v>
      </c>
      <c r="E1949" s="17">
        <f>MONTH(SalesDataTable[[#This Row],[Order Date]])</f>
        <v>9</v>
      </c>
      <c r="F1949" s="15"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5">
      <c r="A1950" s="2">
        <v>2200</v>
      </c>
      <c r="B1950" s="3">
        <v>46286</v>
      </c>
      <c r="C1950" s="12">
        <f>YEAR(SalesDataTable[[#This Row],[Order Date]])</f>
        <v>2026</v>
      </c>
      <c r="D1950" s="15" t="str">
        <f>"Q" &amp; ROUNDUP(MONTH(SalesDataTable[[#This Row],[Order Date]])/3,0)</f>
        <v>Q3</v>
      </c>
      <c r="E1950" s="17">
        <f>MONTH(SalesDataTable[[#This Row],[Order Date]])</f>
        <v>9</v>
      </c>
      <c r="F1950" s="15"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5">
      <c r="A1951" s="2">
        <v>2236</v>
      </c>
      <c r="B1951" s="3">
        <v>46286</v>
      </c>
      <c r="C1951" s="12">
        <f>YEAR(SalesDataTable[[#This Row],[Order Date]])</f>
        <v>2026</v>
      </c>
      <c r="D1951" s="15" t="str">
        <f>"Q" &amp; ROUNDUP(MONTH(SalesDataTable[[#This Row],[Order Date]])/3,0)</f>
        <v>Q3</v>
      </c>
      <c r="E1951" s="17">
        <f>MONTH(SalesDataTable[[#This Row],[Order Date]])</f>
        <v>9</v>
      </c>
      <c r="F1951" s="15"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5">
      <c r="A1952" s="2">
        <v>4041</v>
      </c>
      <c r="B1952" s="3">
        <v>46286</v>
      </c>
      <c r="C1952" s="12">
        <f>YEAR(SalesDataTable[[#This Row],[Order Date]])</f>
        <v>2026</v>
      </c>
      <c r="D1952" s="15" t="str">
        <f>"Q" &amp; ROUNDUP(MONTH(SalesDataTable[[#This Row],[Order Date]])/3,0)</f>
        <v>Q3</v>
      </c>
      <c r="E1952" s="17">
        <f>MONTH(SalesDataTable[[#This Row],[Order Date]])</f>
        <v>9</v>
      </c>
      <c r="F1952" s="15"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5">
      <c r="A1953" s="2">
        <v>4435</v>
      </c>
      <c r="B1953" s="3">
        <v>46286</v>
      </c>
      <c r="C1953" s="12">
        <f>YEAR(SalesDataTable[[#This Row],[Order Date]])</f>
        <v>2026</v>
      </c>
      <c r="D1953" s="15" t="str">
        <f>"Q" &amp; ROUNDUP(MONTH(SalesDataTable[[#This Row],[Order Date]])/3,0)</f>
        <v>Q3</v>
      </c>
      <c r="E1953" s="17">
        <f>MONTH(SalesDataTable[[#This Row],[Order Date]])</f>
        <v>9</v>
      </c>
      <c r="F1953" s="15"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5">
      <c r="A1954" s="2">
        <v>305</v>
      </c>
      <c r="B1954" s="3">
        <v>46287</v>
      </c>
      <c r="C1954" s="12">
        <f>YEAR(SalesDataTable[[#This Row],[Order Date]])</f>
        <v>2026</v>
      </c>
      <c r="D1954" s="15" t="str">
        <f>"Q" &amp; ROUNDUP(MONTH(SalesDataTable[[#This Row],[Order Date]])/3,0)</f>
        <v>Q3</v>
      </c>
      <c r="E1954" s="17">
        <f>MONTH(SalesDataTable[[#This Row],[Order Date]])</f>
        <v>9</v>
      </c>
      <c r="F1954" s="15"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5">
      <c r="A1955" s="2">
        <v>808</v>
      </c>
      <c r="B1955" s="3">
        <v>46287</v>
      </c>
      <c r="C1955" s="12">
        <f>YEAR(SalesDataTable[[#This Row],[Order Date]])</f>
        <v>2026</v>
      </c>
      <c r="D1955" s="15" t="str">
        <f>"Q" &amp; ROUNDUP(MONTH(SalesDataTable[[#This Row],[Order Date]])/3,0)</f>
        <v>Q3</v>
      </c>
      <c r="E1955" s="17">
        <f>MONTH(SalesDataTable[[#This Row],[Order Date]])</f>
        <v>9</v>
      </c>
      <c r="F1955" s="15"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5">
      <c r="A1956" s="2">
        <v>1029</v>
      </c>
      <c r="B1956" s="3">
        <v>46287</v>
      </c>
      <c r="C1956" s="12">
        <f>YEAR(SalesDataTable[[#This Row],[Order Date]])</f>
        <v>2026</v>
      </c>
      <c r="D1956" s="15" t="str">
        <f>"Q" &amp; ROUNDUP(MONTH(SalesDataTable[[#This Row],[Order Date]])/3,0)</f>
        <v>Q3</v>
      </c>
      <c r="E1956" s="17">
        <f>MONTH(SalesDataTable[[#This Row],[Order Date]])</f>
        <v>9</v>
      </c>
      <c r="F1956" s="15"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5">
      <c r="A1957" s="2">
        <v>1721</v>
      </c>
      <c r="B1957" s="3">
        <v>46287</v>
      </c>
      <c r="C1957" s="12">
        <f>YEAR(SalesDataTable[[#This Row],[Order Date]])</f>
        <v>2026</v>
      </c>
      <c r="D1957" s="15" t="str">
        <f>"Q" &amp; ROUNDUP(MONTH(SalesDataTable[[#This Row],[Order Date]])/3,0)</f>
        <v>Q3</v>
      </c>
      <c r="E1957" s="17">
        <f>MONTH(SalesDataTable[[#This Row],[Order Date]])</f>
        <v>9</v>
      </c>
      <c r="F1957" s="15"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5">
      <c r="A1958" s="2">
        <v>2425</v>
      </c>
      <c r="B1958" s="3">
        <v>46287</v>
      </c>
      <c r="C1958" s="12">
        <f>YEAR(SalesDataTable[[#This Row],[Order Date]])</f>
        <v>2026</v>
      </c>
      <c r="D1958" s="15" t="str">
        <f>"Q" &amp; ROUNDUP(MONTH(SalesDataTable[[#This Row],[Order Date]])/3,0)</f>
        <v>Q3</v>
      </c>
      <c r="E1958" s="17">
        <f>MONTH(SalesDataTable[[#This Row],[Order Date]])</f>
        <v>9</v>
      </c>
      <c r="F1958" s="15"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5">
      <c r="A1959" s="2">
        <v>3322</v>
      </c>
      <c r="B1959" s="3">
        <v>46287</v>
      </c>
      <c r="C1959" s="12">
        <f>YEAR(SalesDataTable[[#This Row],[Order Date]])</f>
        <v>2026</v>
      </c>
      <c r="D1959" s="15" t="str">
        <f>"Q" &amp; ROUNDUP(MONTH(SalesDataTable[[#This Row],[Order Date]])/3,0)</f>
        <v>Q3</v>
      </c>
      <c r="E1959" s="17">
        <f>MONTH(SalesDataTable[[#This Row],[Order Date]])</f>
        <v>9</v>
      </c>
      <c r="F1959" s="15"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5">
      <c r="A1960" s="2">
        <v>3821</v>
      </c>
      <c r="B1960" s="3">
        <v>46287</v>
      </c>
      <c r="C1960" s="12">
        <f>YEAR(SalesDataTable[[#This Row],[Order Date]])</f>
        <v>2026</v>
      </c>
      <c r="D1960" s="15" t="str">
        <f>"Q" &amp; ROUNDUP(MONTH(SalesDataTable[[#This Row],[Order Date]])/3,0)</f>
        <v>Q3</v>
      </c>
      <c r="E1960" s="17">
        <f>MONTH(SalesDataTable[[#This Row],[Order Date]])</f>
        <v>9</v>
      </c>
      <c r="F1960" s="15"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5">
      <c r="A1961" s="2">
        <v>3899</v>
      </c>
      <c r="B1961" s="3">
        <v>46287</v>
      </c>
      <c r="C1961" s="12">
        <f>YEAR(SalesDataTable[[#This Row],[Order Date]])</f>
        <v>2026</v>
      </c>
      <c r="D1961" s="15" t="str">
        <f>"Q" &amp; ROUNDUP(MONTH(SalesDataTable[[#This Row],[Order Date]])/3,0)</f>
        <v>Q3</v>
      </c>
      <c r="E1961" s="17">
        <f>MONTH(SalesDataTable[[#This Row],[Order Date]])</f>
        <v>9</v>
      </c>
      <c r="F1961" s="15"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5">
      <c r="A1962" s="2">
        <v>4807</v>
      </c>
      <c r="B1962" s="3">
        <v>46287</v>
      </c>
      <c r="C1962" s="12">
        <f>YEAR(SalesDataTable[[#This Row],[Order Date]])</f>
        <v>2026</v>
      </c>
      <c r="D1962" s="15" t="str">
        <f>"Q" &amp; ROUNDUP(MONTH(SalesDataTable[[#This Row],[Order Date]])/3,0)</f>
        <v>Q3</v>
      </c>
      <c r="E1962" s="17">
        <f>MONTH(SalesDataTable[[#This Row],[Order Date]])</f>
        <v>9</v>
      </c>
      <c r="F1962" s="15"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5">
      <c r="A1963" s="2">
        <v>30</v>
      </c>
      <c r="B1963" s="3">
        <v>46288</v>
      </c>
      <c r="C1963" s="12">
        <f>YEAR(SalesDataTable[[#This Row],[Order Date]])</f>
        <v>2026</v>
      </c>
      <c r="D1963" s="15" t="str">
        <f>"Q" &amp; ROUNDUP(MONTH(SalesDataTable[[#This Row],[Order Date]])/3,0)</f>
        <v>Q3</v>
      </c>
      <c r="E1963" s="17">
        <f>MONTH(SalesDataTable[[#This Row],[Order Date]])</f>
        <v>9</v>
      </c>
      <c r="F1963" s="15"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5">
      <c r="A1964" s="2">
        <v>3027</v>
      </c>
      <c r="B1964" s="3">
        <v>46288</v>
      </c>
      <c r="C1964" s="12">
        <f>YEAR(SalesDataTable[[#This Row],[Order Date]])</f>
        <v>2026</v>
      </c>
      <c r="D1964" s="15" t="str">
        <f>"Q" &amp; ROUNDUP(MONTH(SalesDataTable[[#This Row],[Order Date]])/3,0)</f>
        <v>Q3</v>
      </c>
      <c r="E1964" s="17">
        <f>MONTH(SalesDataTable[[#This Row],[Order Date]])</f>
        <v>9</v>
      </c>
      <c r="F1964" s="15"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5">
      <c r="A1965" s="2">
        <v>3690</v>
      </c>
      <c r="B1965" s="3">
        <v>46288</v>
      </c>
      <c r="C1965" s="12">
        <f>YEAR(SalesDataTable[[#This Row],[Order Date]])</f>
        <v>2026</v>
      </c>
      <c r="D1965" s="15" t="str">
        <f>"Q" &amp; ROUNDUP(MONTH(SalesDataTable[[#This Row],[Order Date]])/3,0)</f>
        <v>Q3</v>
      </c>
      <c r="E1965" s="17">
        <f>MONTH(SalesDataTable[[#This Row],[Order Date]])</f>
        <v>9</v>
      </c>
      <c r="F1965" s="15"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5">
      <c r="A1966" s="2">
        <v>600</v>
      </c>
      <c r="B1966" s="3">
        <v>46289</v>
      </c>
      <c r="C1966" s="12">
        <f>YEAR(SalesDataTable[[#This Row],[Order Date]])</f>
        <v>2026</v>
      </c>
      <c r="D1966" s="15" t="str">
        <f>"Q" &amp; ROUNDUP(MONTH(SalesDataTable[[#This Row],[Order Date]])/3,0)</f>
        <v>Q3</v>
      </c>
      <c r="E1966" s="17">
        <f>MONTH(SalesDataTable[[#This Row],[Order Date]])</f>
        <v>9</v>
      </c>
      <c r="F1966" s="15"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5">
      <c r="A1967" s="2">
        <v>1931</v>
      </c>
      <c r="B1967" s="3">
        <v>46289</v>
      </c>
      <c r="C1967" s="12">
        <f>YEAR(SalesDataTable[[#This Row],[Order Date]])</f>
        <v>2026</v>
      </c>
      <c r="D1967" s="15" t="str">
        <f>"Q" &amp; ROUNDUP(MONTH(SalesDataTable[[#This Row],[Order Date]])/3,0)</f>
        <v>Q3</v>
      </c>
      <c r="E1967" s="17">
        <f>MONTH(SalesDataTable[[#This Row],[Order Date]])</f>
        <v>9</v>
      </c>
      <c r="F1967" s="15"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5">
      <c r="A1968" s="2">
        <v>2124</v>
      </c>
      <c r="B1968" s="3">
        <v>46289</v>
      </c>
      <c r="C1968" s="12">
        <f>YEAR(SalesDataTable[[#This Row],[Order Date]])</f>
        <v>2026</v>
      </c>
      <c r="D1968" s="15" t="str">
        <f>"Q" &amp; ROUNDUP(MONTH(SalesDataTable[[#This Row],[Order Date]])/3,0)</f>
        <v>Q3</v>
      </c>
      <c r="E1968" s="17">
        <f>MONTH(SalesDataTable[[#This Row],[Order Date]])</f>
        <v>9</v>
      </c>
      <c r="F1968" s="15"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5">
      <c r="A1969" s="2">
        <v>2789</v>
      </c>
      <c r="B1969" s="3">
        <v>46289</v>
      </c>
      <c r="C1969" s="12">
        <f>YEAR(SalesDataTable[[#This Row],[Order Date]])</f>
        <v>2026</v>
      </c>
      <c r="D1969" s="15" t="str">
        <f>"Q" &amp; ROUNDUP(MONTH(SalesDataTable[[#This Row],[Order Date]])/3,0)</f>
        <v>Q3</v>
      </c>
      <c r="E1969" s="17">
        <f>MONTH(SalesDataTable[[#This Row],[Order Date]])</f>
        <v>9</v>
      </c>
      <c r="F1969" s="15"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5">
      <c r="A1970" s="2">
        <v>2921</v>
      </c>
      <c r="B1970" s="3">
        <v>46289</v>
      </c>
      <c r="C1970" s="12">
        <f>YEAR(SalesDataTable[[#This Row],[Order Date]])</f>
        <v>2026</v>
      </c>
      <c r="D1970" s="15" t="str">
        <f>"Q" &amp; ROUNDUP(MONTH(SalesDataTable[[#This Row],[Order Date]])/3,0)</f>
        <v>Q3</v>
      </c>
      <c r="E1970" s="17">
        <f>MONTH(SalesDataTable[[#This Row],[Order Date]])</f>
        <v>9</v>
      </c>
      <c r="F1970" s="15"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5">
      <c r="A1971" s="2">
        <v>3108</v>
      </c>
      <c r="B1971" s="3">
        <v>46289</v>
      </c>
      <c r="C1971" s="12">
        <f>YEAR(SalesDataTable[[#This Row],[Order Date]])</f>
        <v>2026</v>
      </c>
      <c r="D1971" s="15" t="str">
        <f>"Q" &amp; ROUNDUP(MONTH(SalesDataTable[[#This Row],[Order Date]])/3,0)</f>
        <v>Q3</v>
      </c>
      <c r="E1971" s="17">
        <f>MONTH(SalesDataTable[[#This Row],[Order Date]])</f>
        <v>9</v>
      </c>
      <c r="F1971" s="15"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5">
      <c r="A1972" s="2">
        <v>3226</v>
      </c>
      <c r="B1972" s="3">
        <v>46289</v>
      </c>
      <c r="C1972" s="12">
        <f>YEAR(SalesDataTable[[#This Row],[Order Date]])</f>
        <v>2026</v>
      </c>
      <c r="D1972" s="15" t="str">
        <f>"Q" &amp; ROUNDUP(MONTH(SalesDataTable[[#This Row],[Order Date]])/3,0)</f>
        <v>Q3</v>
      </c>
      <c r="E1972" s="17">
        <f>MONTH(SalesDataTable[[#This Row],[Order Date]])</f>
        <v>9</v>
      </c>
      <c r="F1972" s="15"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5">
      <c r="A1973" s="2">
        <v>3286</v>
      </c>
      <c r="B1973" s="3">
        <v>46289</v>
      </c>
      <c r="C1973" s="12">
        <f>YEAR(SalesDataTable[[#This Row],[Order Date]])</f>
        <v>2026</v>
      </c>
      <c r="D1973" s="15" t="str">
        <f>"Q" &amp; ROUNDUP(MONTH(SalesDataTable[[#This Row],[Order Date]])/3,0)</f>
        <v>Q3</v>
      </c>
      <c r="E1973" s="17">
        <f>MONTH(SalesDataTable[[#This Row],[Order Date]])</f>
        <v>9</v>
      </c>
      <c r="F1973" s="15"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5">
      <c r="A1974" s="2">
        <v>4510</v>
      </c>
      <c r="B1974" s="3">
        <v>46289</v>
      </c>
      <c r="C1974" s="12">
        <f>YEAR(SalesDataTable[[#This Row],[Order Date]])</f>
        <v>2026</v>
      </c>
      <c r="D1974" s="15" t="str">
        <f>"Q" &amp; ROUNDUP(MONTH(SalesDataTable[[#This Row],[Order Date]])/3,0)</f>
        <v>Q3</v>
      </c>
      <c r="E1974" s="17">
        <f>MONTH(SalesDataTable[[#This Row],[Order Date]])</f>
        <v>9</v>
      </c>
      <c r="F1974" s="15"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5">
      <c r="A1975" s="2">
        <v>2069</v>
      </c>
      <c r="B1975" s="3">
        <v>46290</v>
      </c>
      <c r="C1975" s="12">
        <f>YEAR(SalesDataTable[[#This Row],[Order Date]])</f>
        <v>2026</v>
      </c>
      <c r="D1975" s="15" t="str">
        <f>"Q" &amp; ROUNDUP(MONTH(SalesDataTable[[#This Row],[Order Date]])/3,0)</f>
        <v>Q3</v>
      </c>
      <c r="E1975" s="17">
        <f>MONTH(SalesDataTable[[#This Row],[Order Date]])</f>
        <v>9</v>
      </c>
      <c r="F1975" s="15"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5">
      <c r="A1976" s="2">
        <v>95</v>
      </c>
      <c r="B1976" s="3">
        <v>46291</v>
      </c>
      <c r="C1976" s="12">
        <f>YEAR(SalesDataTable[[#This Row],[Order Date]])</f>
        <v>2026</v>
      </c>
      <c r="D1976" s="15" t="str">
        <f>"Q" &amp; ROUNDUP(MONTH(SalesDataTable[[#This Row],[Order Date]])/3,0)</f>
        <v>Q3</v>
      </c>
      <c r="E1976" s="17">
        <f>MONTH(SalesDataTable[[#This Row],[Order Date]])</f>
        <v>9</v>
      </c>
      <c r="F1976" s="15"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5">
      <c r="A1977" s="2">
        <v>160</v>
      </c>
      <c r="B1977" s="3">
        <v>46291</v>
      </c>
      <c r="C1977" s="12">
        <f>YEAR(SalesDataTable[[#This Row],[Order Date]])</f>
        <v>2026</v>
      </c>
      <c r="D1977" s="15" t="str">
        <f>"Q" &amp; ROUNDUP(MONTH(SalesDataTable[[#This Row],[Order Date]])/3,0)</f>
        <v>Q3</v>
      </c>
      <c r="E1977" s="17">
        <f>MONTH(SalesDataTable[[#This Row],[Order Date]])</f>
        <v>9</v>
      </c>
      <c r="F1977" s="15"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5">
      <c r="A1978" s="2">
        <v>407</v>
      </c>
      <c r="B1978" s="3">
        <v>46291</v>
      </c>
      <c r="C1978" s="12">
        <f>YEAR(SalesDataTable[[#This Row],[Order Date]])</f>
        <v>2026</v>
      </c>
      <c r="D1978" s="15" t="str">
        <f>"Q" &amp; ROUNDUP(MONTH(SalesDataTable[[#This Row],[Order Date]])/3,0)</f>
        <v>Q3</v>
      </c>
      <c r="E1978" s="17">
        <f>MONTH(SalesDataTable[[#This Row],[Order Date]])</f>
        <v>9</v>
      </c>
      <c r="F1978" s="15"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5">
      <c r="A1979" s="2">
        <v>1395</v>
      </c>
      <c r="B1979" s="3">
        <v>46291</v>
      </c>
      <c r="C1979" s="12">
        <f>YEAR(SalesDataTable[[#This Row],[Order Date]])</f>
        <v>2026</v>
      </c>
      <c r="D1979" s="15" t="str">
        <f>"Q" &amp; ROUNDUP(MONTH(SalesDataTable[[#This Row],[Order Date]])/3,0)</f>
        <v>Q3</v>
      </c>
      <c r="E1979" s="17">
        <f>MONTH(SalesDataTable[[#This Row],[Order Date]])</f>
        <v>9</v>
      </c>
      <c r="F1979" s="15"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5">
      <c r="A1980" s="2">
        <v>2085</v>
      </c>
      <c r="B1980" s="3">
        <v>46291</v>
      </c>
      <c r="C1980" s="12">
        <f>YEAR(SalesDataTable[[#This Row],[Order Date]])</f>
        <v>2026</v>
      </c>
      <c r="D1980" s="15" t="str">
        <f>"Q" &amp; ROUNDUP(MONTH(SalesDataTable[[#This Row],[Order Date]])/3,0)</f>
        <v>Q3</v>
      </c>
      <c r="E1980" s="17">
        <f>MONTH(SalesDataTable[[#This Row],[Order Date]])</f>
        <v>9</v>
      </c>
      <c r="F1980" s="15"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5">
      <c r="A1981" s="2">
        <v>3124</v>
      </c>
      <c r="B1981" s="3">
        <v>46291</v>
      </c>
      <c r="C1981" s="12">
        <f>YEAR(SalesDataTable[[#This Row],[Order Date]])</f>
        <v>2026</v>
      </c>
      <c r="D1981" s="15" t="str">
        <f>"Q" &amp; ROUNDUP(MONTH(SalesDataTable[[#This Row],[Order Date]])/3,0)</f>
        <v>Q3</v>
      </c>
      <c r="E1981" s="17">
        <f>MONTH(SalesDataTable[[#This Row],[Order Date]])</f>
        <v>9</v>
      </c>
      <c r="F1981" s="15"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5">
      <c r="A1982" s="2">
        <v>3216</v>
      </c>
      <c r="B1982" s="3">
        <v>46291</v>
      </c>
      <c r="C1982" s="12">
        <f>YEAR(SalesDataTable[[#This Row],[Order Date]])</f>
        <v>2026</v>
      </c>
      <c r="D1982" s="15" t="str">
        <f>"Q" &amp; ROUNDUP(MONTH(SalesDataTable[[#This Row],[Order Date]])/3,0)</f>
        <v>Q3</v>
      </c>
      <c r="E1982" s="17">
        <f>MONTH(SalesDataTable[[#This Row],[Order Date]])</f>
        <v>9</v>
      </c>
      <c r="F1982" s="15"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5">
      <c r="A1983" s="2">
        <v>3743</v>
      </c>
      <c r="B1983" s="3">
        <v>46291</v>
      </c>
      <c r="C1983" s="12">
        <f>YEAR(SalesDataTable[[#This Row],[Order Date]])</f>
        <v>2026</v>
      </c>
      <c r="D1983" s="15" t="str">
        <f>"Q" &amp; ROUNDUP(MONTH(SalesDataTable[[#This Row],[Order Date]])/3,0)</f>
        <v>Q3</v>
      </c>
      <c r="E1983" s="17">
        <f>MONTH(SalesDataTable[[#This Row],[Order Date]])</f>
        <v>9</v>
      </c>
      <c r="F1983" s="15"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5">
      <c r="A1984" s="2">
        <v>3788</v>
      </c>
      <c r="B1984" s="3">
        <v>46291</v>
      </c>
      <c r="C1984" s="12">
        <f>YEAR(SalesDataTable[[#This Row],[Order Date]])</f>
        <v>2026</v>
      </c>
      <c r="D1984" s="15" t="str">
        <f>"Q" &amp; ROUNDUP(MONTH(SalesDataTable[[#This Row],[Order Date]])/3,0)</f>
        <v>Q3</v>
      </c>
      <c r="E1984" s="17">
        <f>MONTH(SalesDataTable[[#This Row],[Order Date]])</f>
        <v>9</v>
      </c>
      <c r="F1984" s="15"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5">
      <c r="A1985" s="2">
        <v>4883</v>
      </c>
      <c r="B1985" s="3">
        <v>46291</v>
      </c>
      <c r="C1985" s="12">
        <f>YEAR(SalesDataTable[[#This Row],[Order Date]])</f>
        <v>2026</v>
      </c>
      <c r="D1985" s="15" t="str">
        <f>"Q" &amp; ROUNDUP(MONTH(SalesDataTable[[#This Row],[Order Date]])/3,0)</f>
        <v>Q3</v>
      </c>
      <c r="E1985" s="17">
        <f>MONTH(SalesDataTable[[#This Row],[Order Date]])</f>
        <v>9</v>
      </c>
      <c r="F1985" s="15"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5">
      <c r="A1986" s="2">
        <v>1577</v>
      </c>
      <c r="B1986" s="3">
        <v>46292</v>
      </c>
      <c r="C1986" s="12">
        <f>YEAR(SalesDataTable[[#This Row],[Order Date]])</f>
        <v>2026</v>
      </c>
      <c r="D1986" s="15" t="str">
        <f>"Q" &amp; ROUNDUP(MONTH(SalesDataTable[[#This Row],[Order Date]])/3,0)</f>
        <v>Q3</v>
      </c>
      <c r="E1986" s="17">
        <f>MONTH(SalesDataTable[[#This Row],[Order Date]])</f>
        <v>9</v>
      </c>
      <c r="F1986" s="15"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5">
      <c r="A1987" s="2">
        <v>2310</v>
      </c>
      <c r="B1987" s="3">
        <v>46292</v>
      </c>
      <c r="C1987" s="12">
        <f>YEAR(SalesDataTable[[#This Row],[Order Date]])</f>
        <v>2026</v>
      </c>
      <c r="D1987" s="15" t="str">
        <f>"Q" &amp; ROUNDUP(MONTH(SalesDataTable[[#This Row],[Order Date]])/3,0)</f>
        <v>Q3</v>
      </c>
      <c r="E1987" s="17">
        <f>MONTH(SalesDataTable[[#This Row],[Order Date]])</f>
        <v>9</v>
      </c>
      <c r="F1987" s="15"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5">
      <c r="A1988" s="2">
        <v>2383</v>
      </c>
      <c r="B1988" s="3">
        <v>46292</v>
      </c>
      <c r="C1988" s="12">
        <f>YEAR(SalesDataTable[[#This Row],[Order Date]])</f>
        <v>2026</v>
      </c>
      <c r="D1988" s="15" t="str">
        <f>"Q" &amp; ROUNDUP(MONTH(SalesDataTable[[#This Row],[Order Date]])/3,0)</f>
        <v>Q3</v>
      </c>
      <c r="E1988" s="17">
        <f>MONTH(SalesDataTable[[#This Row],[Order Date]])</f>
        <v>9</v>
      </c>
      <c r="F1988" s="15"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5">
      <c r="A1989" s="2">
        <v>2803</v>
      </c>
      <c r="B1989" s="3">
        <v>46292</v>
      </c>
      <c r="C1989" s="12">
        <f>YEAR(SalesDataTable[[#This Row],[Order Date]])</f>
        <v>2026</v>
      </c>
      <c r="D1989" s="15" t="str">
        <f>"Q" &amp; ROUNDUP(MONTH(SalesDataTable[[#This Row],[Order Date]])/3,0)</f>
        <v>Q3</v>
      </c>
      <c r="E1989" s="17">
        <f>MONTH(SalesDataTable[[#This Row],[Order Date]])</f>
        <v>9</v>
      </c>
      <c r="F1989" s="15"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5">
      <c r="A1990" s="2">
        <v>4199</v>
      </c>
      <c r="B1990" s="3">
        <v>46292</v>
      </c>
      <c r="C1990" s="12">
        <f>YEAR(SalesDataTable[[#This Row],[Order Date]])</f>
        <v>2026</v>
      </c>
      <c r="D1990" s="15" t="str">
        <f>"Q" &amp; ROUNDUP(MONTH(SalesDataTable[[#This Row],[Order Date]])/3,0)</f>
        <v>Q3</v>
      </c>
      <c r="E1990" s="17">
        <f>MONTH(SalesDataTable[[#This Row],[Order Date]])</f>
        <v>9</v>
      </c>
      <c r="F1990" s="15"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5">
      <c r="A1991" s="2">
        <v>4517</v>
      </c>
      <c r="B1991" s="3">
        <v>46292</v>
      </c>
      <c r="C1991" s="12">
        <f>YEAR(SalesDataTable[[#This Row],[Order Date]])</f>
        <v>2026</v>
      </c>
      <c r="D1991" s="15" t="str">
        <f>"Q" &amp; ROUNDUP(MONTH(SalesDataTable[[#This Row],[Order Date]])/3,0)</f>
        <v>Q3</v>
      </c>
      <c r="E1991" s="17">
        <f>MONTH(SalesDataTable[[#This Row],[Order Date]])</f>
        <v>9</v>
      </c>
      <c r="F1991" s="15"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5">
      <c r="A1992" s="2">
        <v>80</v>
      </c>
      <c r="B1992" s="3">
        <v>46293</v>
      </c>
      <c r="C1992" s="12">
        <f>YEAR(SalesDataTable[[#This Row],[Order Date]])</f>
        <v>2026</v>
      </c>
      <c r="D1992" s="15" t="str">
        <f>"Q" &amp; ROUNDUP(MONTH(SalesDataTable[[#This Row],[Order Date]])/3,0)</f>
        <v>Q3</v>
      </c>
      <c r="E1992" s="17">
        <f>MONTH(SalesDataTable[[#This Row],[Order Date]])</f>
        <v>9</v>
      </c>
      <c r="F1992" s="15"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5">
      <c r="A1993" s="2">
        <v>370</v>
      </c>
      <c r="B1993" s="3">
        <v>46293</v>
      </c>
      <c r="C1993" s="12">
        <f>YEAR(SalesDataTable[[#This Row],[Order Date]])</f>
        <v>2026</v>
      </c>
      <c r="D1993" s="15" t="str">
        <f>"Q" &amp; ROUNDUP(MONTH(SalesDataTable[[#This Row],[Order Date]])/3,0)</f>
        <v>Q3</v>
      </c>
      <c r="E1993" s="17">
        <f>MONTH(SalesDataTable[[#This Row],[Order Date]])</f>
        <v>9</v>
      </c>
      <c r="F1993" s="15"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5">
      <c r="A1994" s="2">
        <v>417</v>
      </c>
      <c r="B1994" s="3">
        <v>46293</v>
      </c>
      <c r="C1994" s="12">
        <f>YEAR(SalesDataTable[[#This Row],[Order Date]])</f>
        <v>2026</v>
      </c>
      <c r="D1994" s="15" t="str">
        <f>"Q" &amp; ROUNDUP(MONTH(SalesDataTable[[#This Row],[Order Date]])/3,0)</f>
        <v>Q3</v>
      </c>
      <c r="E1994" s="17">
        <f>MONTH(SalesDataTable[[#This Row],[Order Date]])</f>
        <v>9</v>
      </c>
      <c r="F1994" s="15"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5">
      <c r="A1995" s="2">
        <v>437</v>
      </c>
      <c r="B1995" s="3">
        <v>46293</v>
      </c>
      <c r="C1995" s="12">
        <f>YEAR(SalesDataTable[[#This Row],[Order Date]])</f>
        <v>2026</v>
      </c>
      <c r="D1995" s="15" t="str">
        <f>"Q" &amp; ROUNDUP(MONTH(SalesDataTable[[#This Row],[Order Date]])/3,0)</f>
        <v>Q3</v>
      </c>
      <c r="E1995" s="17">
        <f>MONTH(SalesDataTable[[#This Row],[Order Date]])</f>
        <v>9</v>
      </c>
      <c r="F1995" s="15"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5">
      <c r="A1996" s="2">
        <v>790</v>
      </c>
      <c r="B1996" s="3">
        <v>46293</v>
      </c>
      <c r="C1996" s="12">
        <f>YEAR(SalesDataTable[[#This Row],[Order Date]])</f>
        <v>2026</v>
      </c>
      <c r="D1996" s="15" t="str">
        <f>"Q" &amp; ROUNDUP(MONTH(SalesDataTable[[#This Row],[Order Date]])/3,0)</f>
        <v>Q3</v>
      </c>
      <c r="E1996" s="17">
        <f>MONTH(SalesDataTable[[#This Row],[Order Date]])</f>
        <v>9</v>
      </c>
      <c r="F1996" s="15"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5">
      <c r="A1997" s="2">
        <v>1151</v>
      </c>
      <c r="B1997" s="3">
        <v>46293</v>
      </c>
      <c r="C1997" s="12">
        <f>YEAR(SalesDataTable[[#This Row],[Order Date]])</f>
        <v>2026</v>
      </c>
      <c r="D1997" s="15" t="str">
        <f>"Q" &amp; ROUNDUP(MONTH(SalesDataTable[[#This Row],[Order Date]])/3,0)</f>
        <v>Q3</v>
      </c>
      <c r="E1997" s="17">
        <f>MONTH(SalesDataTable[[#This Row],[Order Date]])</f>
        <v>9</v>
      </c>
      <c r="F1997" s="15"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5">
      <c r="A1998" s="2">
        <v>1331</v>
      </c>
      <c r="B1998" s="3">
        <v>46293</v>
      </c>
      <c r="C1998" s="12">
        <f>YEAR(SalesDataTable[[#This Row],[Order Date]])</f>
        <v>2026</v>
      </c>
      <c r="D1998" s="15" t="str">
        <f>"Q" &amp; ROUNDUP(MONTH(SalesDataTable[[#This Row],[Order Date]])/3,0)</f>
        <v>Q3</v>
      </c>
      <c r="E1998" s="17">
        <f>MONTH(SalesDataTable[[#This Row],[Order Date]])</f>
        <v>9</v>
      </c>
      <c r="F1998" s="15"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5">
      <c r="A1999" s="2">
        <v>2388</v>
      </c>
      <c r="B1999" s="3">
        <v>46293</v>
      </c>
      <c r="C1999" s="12">
        <f>YEAR(SalesDataTable[[#This Row],[Order Date]])</f>
        <v>2026</v>
      </c>
      <c r="D1999" s="15" t="str">
        <f>"Q" &amp; ROUNDUP(MONTH(SalesDataTable[[#This Row],[Order Date]])/3,0)</f>
        <v>Q3</v>
      </c>
      <c r="E1999" s="17">
        <f>MONTH(SalesDataTable[[#This Row],[Order Date]])</f>
        <v>9</v>
      </c>
      <c r="F1999" s="15"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5">
      <c r="A2000" s="2">
        <v>2795</v>
      </c>
      <c r="B2000" s="3">
        <v>46293</v>
      </c>
      <c r="C2000" s="12">
        <f>YEAR(SalesDataTable[[#This Row],[Order Date]])</f>
        <v>2026</v>
      </c>
      <c r="D2000" s="15" t="str">
        <f>"Q" &amp; ROUNDUP(MONTH(SalesDataTable[[#This Row],[Order Date]])/3,0)</f>
        <v>Q3</v>
      </c>
      <c r="E2000" s="17">
        <f>MONTH(SalesDataTable[[#This Row],[Order Date]])</f>
        <v>9</v>
      </c>
      <c r="F2000" s="15"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5">
      <c r="A2001" s="2">
        <v>2840</v>
      </c>
      <c r="B2001" s="3">
        <v>46293</v>
      </c>
      <c r="C2001" s="12">
        <f>YEAR(SalesDataTable[[#This Row],[Order Date]])</f>
        <v>2026</v>
      </c>
      <c r="D2001" s="15" t="str">
        <f>"Q" &amp; ROUNDUP(MONTH(SalesDataTable[[#This Row],[Order Date]])/3,0)</f>
        <v>Q3</v>
      </c>
      <c r="E2001" s="17">
        <f>MONTH(SalesDataTable[[#This Row],[Order Date]])</f>
        <v>9</v>
      </c>
      <c r="F2001" s="15"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5">
      <c r="A2002" s="2">
        <v>2863</v>
      </c>
      <c r="B2002" s="3">
        <v>46293</v>
      </c>
      <c r="C2002" s="12">
        <f>YEAR(SalesDataTable[[#This Row],[Order Date]])</f>
        <v>2026</v>
      </c>
      <c r="D2002" s="15" t="str">
        <f>"Q" &amp; ROUNDUP(MONTH(SalesDataTable[[#This Row],[Order Date]])/3,0)</f>
        <v>Q3</v>
      </c>
      <c r="E2002" s="17">
        <f>MONTH(SalesDataTable[[#This Row],[Order Date]])</f>
        <v>9</v>
      </c>
      <c r="F2002" s="15"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5">
      <c r="A2003" s="2">
        <v>4522</v>
      </c>
      <c r="B2003" s="3">
        <v>46293</v>
      </c>
      <c r="C2003" s="12">
        <f>YEAR(SalesDataTable[[#This Row],[Order Date]])</f>
        <v>2026</v>
      </c>
      <c r="D2003" s="15" t="str">
        <f>"Q" &amp; ROUNDUP(MONTH(SalesDataTable[[#This Row],[Order Date]])/3,0)</f>
        <v>Q3</v>
      </c>
      <c r="E2003" s="17">
        <f>MONTH(SalesDataTable[[#This Row],[Order Date]])</f>
        <v>9</v>
      </c>
      <c r="F2003" s="15"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5">
      <c r="A2004" s="2">
        <v>5200</v>
      </c>
      <c r="B2004" s="3">
        <v>46293</v>
      </c>
      <c r="C2004" s="12">
        <f>YEAR(SalesDataTable[[#This Row],[Order Date]])</f>
        <v>2026</v>
      </c>
      <c r="D2004" s="15" t="str">
        <f>"Q" &amp; ROUNDUP(MONTH(SalesDataTable[[#This Row],[Order Date]])/3,0)</f>
        <v>Q3</v>
      </c>
      <c r="E2004" s="17">
        <f>MONTH(SalesDataTable[[#This Row],[Order Date]])</f>
        <v>9</v>
      </c>
      <c r="F2004" s="15"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5">
      <c r="A2005" s="2">
        <v>452</v>
      </c>
      <c r="B2005" s="3">
        <v>46294</v>
      </c>
      <c r="C2005" s="12">
        <f>YEAR(SalesDataTable[[#This Row],[Order Date]])</f>
        <v>2026</v>
      </c>
      <c r="D2005" s="15" t="str">
        <f>"Q" &amp; ROUNDUP(MONTH(SalesDataTable[[#This Row],[Order Date]])/3,0)</f>
        <v>Q3</v>
      </c>
      <c r="E2005" s="17">
        <f>MONTH(SalesDataTable[[#This Row],[Order Date]])</f>
        <v>9</v>
      </c>
      <c r="F2005" s="15"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5">
      <c r="A2006" s="2">
        <v>871</v>
      </c>
      <c r="B2006" s="3">
        <v>46294</v>
      </c>
      <c r="C2006" s="12">
        <f>YEAR(SalesDataTable[[#This Row],[Order Date]])</f>
        <v>2026</v>
      </c>
      <c r="D2006" s="15" t="str">
        <f>"Q" &amp; ROUNDUP(MONTH(SalesDataTable[[#This Row],[Order Date]])/3,0)</f>
        <v>Q3</v>
      </c>
      <c r="E2006" s="17">
        <f>MONTH(SalesDataTable[[#This Row],[Order Date]])</f>
        <v>9</v>
      </c>
      <c r="F2006" s="15"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5">
      <c r="A2007" s="2">
        <v>922</v>
      </c>
      <c r="B2007" s="3">
        <v>46294</v>
      </c>
      <c r="C2007" s="12">
        <f>YEAR(SalesDataTable[[#This Row],[Order Date]])</f>
        <v>2026</v>
      </c>
      <c r="D2007" s="15" t="str">
        <f>"Q" &amp; ROUNDUP(MONTH(SalesDataTable[[#This Row],[Order Date]])/3,0)</f>
        <v>Q3</v>
      </c>
      <c r="E2007" s="17">
        <f>MONTH(SalesDataTable[[#This Row],[Order Date]])</f>
        <v>9</v>
      </c>
      <c r="F2007" s="15"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5">
      <c r="A2008" s="2">
        <v>1491</v>
      </c>
      <c r="B2008" s="3">
        <v>46294</v>
      </c>
      <c r="C2008" s="12">
        <f>YEAR(SalesDataTable[[#This Row],[Order Date]])</f>
        <v>2026</v>
      </c>
      <c r="D2008" s="15" t="str">
        <f>"Q" &amp; ROUNDUP(MONTH(SalesDataTable[[#This Row],[Order Date]])/3,0)</f>
        <v>Q3</v>
      </c>
      <c r="E2008" s="17">
        <f>MONTH(SalesDataTable[[#This Row],[Order Date]])</f>
        <v>9</v>
      </c>
      <c r="F2008" s="15"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5">
      <c r="A2009" s="2">
        <v>1548</v>
      </c>
      <c r="B2009" s="3">
        <v>46294</v>
      </c>
      <c r="C2009" s="12">
        <f>YEAR(SalesDataTable[[#This Row],[Order Date]])</f>
        <v>2026</v>
      </c>
      <c r="D2009" s="15" t="str">
        <f>"Q" &amp; ROUNDUP(MONTH(SalesDataTable[[#This Row],[Order Date]])/3,0)</f>
        <v>Q3</v>
      </c>
      <c r="E2009" s="17">
        <f>MONTH(SalesDataTable[[#This Row],[Order Date]])</f>
        <v>9</v>
      </c>
      <c r="F2009" s="15"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5">
      <c r="A2010" s="2">
        <v>2299</v>
      </c>
      <c r="B2010" s="3">
        <v>46294</v>
      </c>
      <c r="C2010" s="12">
        <f>YEAR(SalesDataTable[[#This Row],[Order Date]])</f>
        <v>2026</v>
      </c>
      <c r="D2010" s="15" t="str">
        <f>"Q" &amp; ROUNDUP(MONTH(SalesDataTable[[#This Row],[Order Date]])/3,0)</f>
        <v>Q3</v>
      </c>
      <c r="E2010" s="17">
        <f>MONTH(SalesDataTable[[#This Row],[Order Date]])</f>
        <v>9</v>
      </c>
      <c r="F2010" s="15"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5">
      <c r="A2011" s="2">
        <v>3051</v>
      </c>
      <c r="B2011" s="3">
        <v>46294</v>
      </c>
      <c r="C2011" s="12">
        <f>YEAR(SalesDataTable[[#This Row],[Order Date]])</f>
        <v>2026</v>
      </c>
      <c r="D2011" s="15" t="str">
        <f>"Q" &amp; ROUNDUP(MONTH(SalesDataTable[[#This Row],[Order Date]])/3,0)</f>
        <v>Q3</v>
      </c>
      <c r="E2011" s="17">
        <f>MONTH(SalesDataTable[[#This Row],[Order Date]])</f>
        <v>9</v>
      </c>
      <c r="F2011" s="15"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5">
      <c r="A2012" s="2">
        <v>4018</v>
      </c>
      <c r="B2012" s="3">
        <v>46294</v>
      </c>
      <c r="C2012" s="12">
        <f>YEAR(SalesDataTable[[#This Row],[Order Date]])</f>
        <v>2026</v>
      </c>
      <c r="D2012" s="15" t="str">
        <f>"Q" &amp; ROUNDUP(MONTH(SalesDataTable[[#This Row],[Order Date]])/3,0)</f>
        <v>Q3</v>
      </c>
      <c r="E2012" s="17">
        <f>MONTH(SalesDataTable[[#This Row],[Order Date]])</f>
        <v>9</v>
      </c>
      <c r="F2012" s="15"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5">
      <c r="A2013" s="2">
        <v>4118</v>
      </c>
      <c r="B2013" s="3">
        <v>46294</v>
      </c>
      <c r="C2013" s="12">
        <f>YEAR(SalesDataTable[[#This Row],[Order Date]])</f>
        <v>2026</v>
      </c>
      <c r="D2013" s="15" t="str">
        <f>"Q" &amp; ROUNDUP(MONTH(SalesDataTable[[#This Row],[Order Date]])/3,0)</f>
        <v>Q3</v>
      </c>
      <c r="E2013" s="17">
        <f>MONTH(SalesDataTable[[#This Row],[Order Date]])</f>
        <v>9</v>
      </c>
      <c r="F2013" s="15"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5">
      <c r="A2014" s="2">
        <v>4251</v>
      </c>
      <c r="B2014" s="3">
        <v>46294</v>
      </c>
      <c r="C2014" s="12">
        <f>YEAR(SalesDataTable[[#This Row],[Order Date]])</f>
        <v>2026</v>
      </c>
      <c r="D2014" s="15" t="str">
        <f>"Q" &amp; ROUNDUP(MONTH(SalesDataTable[[#This Row],[Order Date]])/3,0)</f>
        <v>Q3</v>
      </c>
      <c r="E2014" s="17">
        <f>MONTH(SalesDataTable[[#This Row],[Order Date]])</f>
        <v>9</v>
      </c>
      <c r="F2014" s="15"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5">
      <c r="A2015" s="2">
        <v>4557</v>
      </c>
      <c r="B2015" s="3">
        <v>46294</v>
      </c>
      <c r="C2015" s="12">
        <f>YEAR(SalesDataTable[[#This Row],[Order Date]])</f>
        <v>2026</v>
      </c>
      <c r="D2015" s="15" t="str">
        <f>"Q" &amp; ROUNDUP(MONTH(SalesDataTable[[#This Row],[Order Date]])/3,0)</f>
        <v>Q3</v>
      </c>
      <c r="E2015" s="17">
        <f>MONTH(SalesDataTable[[#This Row],[Order Date]])</f>
        <v>9</v>
      </c>
      <c r="F2015" s="15"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5">
      <c r="A2016" s="2">
        <v>4811</v>
      </c>
      <c r="B2016" s="3">
        <v>46294</v>
      </c>
      <c r="C2016" s="12">
        <f>YEAR(SalesDataTable[[#This Row],[Order Date]])</f>
        <v>2026</v>
      </c>
      <c r="D2016" s="15" t="str">
        <f>"Q" &amp; ROUNDUP(MONTH(SalesDataTable[[#This Row],[Order Date]])/3,0)</f>
        <v>Q3</v>
      </c>
      <c r="E2016" s="17">
        <f>MONTH(SalesDataTable[[#This Row],[Order Date]])</f>
        <v>9</v>
      </c>
      <c r="F2016" s="15"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5">
      <c r="A2017" s="2">
        <v>306</v>
      </c>
      <c r="B2017" s="3">
        <v>46295</v>
      </c>
      <c r="C2017" s="12">
        <f>YEAR(SalesDataTable[[#This Row],[Order Date]])</f>
        <v>2026</v>
      </c>
      <c r="D2017" s="15" t="str">
        <f>"Q" &amp; ROUNDUP(MONTH(SalesDataTable[[#This Row],[Order Date]])/3,0)</f>
        <v>Q3</v>
      </c>
      <c r="E2017" s="17">
        <f>MONTH(SalesDataTable[[#This Row],[Order Date]])</f>
        <v>9</v>
      </c>
      <c r="F2017" s="15"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5">
      <c r="A2018" s="2">
        <v>1158</v>
      </c>
      <c r="B2018" s="3">
        <v>46295</v>
      </c>
      <c r="C2018" s="12">
        <f>YEAR(SalesDataTable[[#This Row],[Order Date]])</f>
        <v>2026</v>
      </c>
      <c r="D2018" s="15" t="str">
        <f>"Q" &amp; ROUNDUP(MONTH(SalesDataTable[[#This Row],[Order Date]])/3,0)</f>
        <v>Q3</v>
      </c>
      <c r="E2018" s="17">
        <f>MONTH(SalesDataTable[[#This Row],[Order Date]])</f>
        <v>9</v>
      </c>
      <c r="F2018" s="15"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5">
      <c r="A2019" s="2">
        <v>1639</v>
      </c>
      <c r="B2019" s="3">
        <v>46295</v>
      </c>
      <c r="C2019" s="12">
        <f>YEAR(SalesDataTable[[#This Row],[Order Date]])</f>
        <v>2026</v>
      </c>
      <c r="D2019" s="15" t="str">
        <f>"Q" &amp; ROUNDUP(MONTH(SalesDataTable[[#This Row],[Order Date]])/3,0)</f>
        <v>Q3</v>
      </c>
      <c r="E2019" s="17">
        <f>MONTH(SalesDataTable[[#This Row],[Order Date]])</f>
        <v>9</v>
      </c>
      <c r="F2019" s="15"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5">
      <c r="A2020" s="2">
        <v>2247</v>
      </c>
      <c r="B2020" s="3">
        <v>46295</v>
      </c>
      <c r="C2020" s="12">
        <f>YEAR(SalesDataTable[[#This Row],[Order Date]])</f>
        <v>2026</v>
      </c>
      <c r="D2020" s="15" t="str">
        <f>"Q" &amp; ROUNDUP(MONTH(SalesDataTable[[#This Row],[Order Date]])/3,0)</f>
        <v>Q3</v>
      </c>
      <c r="E2020" s="17">
        <f>MONTH(SalesDataTable[[#This Row],[Order Date]])</f>
        <v>9</v>
      </c>
      <c r="F2020" s="15"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5">
      <c r="A2021" s="2">
        <v>3119</v>
      </c>
      <c r="B2021" s="3">
        <v>46295</v>
      </c>
      <c r="C2021" s="12">
        <f>YEAR(SalesDataTable[[#This Row],[Order Date]])</f>
        <v>2026</v>
      </c>
      <c r="D2021" s="15" t="str">
        <f>"Q" &amp; ROUNDUP(MONTH(SalesDataTable[[#This Row],[Order Date]])/3,0)</f>
        <v>Q3</v>
      </c>
      <c r="E2021" s="17">
        <f>MONTH(SalesDataTable[[#This Row],[Order Date]])</f>
        <v>9</v>
      </c>
      <c r="F2021" s="15"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5">
      <c r="A2022" s="2">
        <v>3267</v>
      </c>
      <c r="B2022" s="3">
        <v>46295</v>
      </c>
      <c r="C2022" s="12">
        <f>YEAR(SalesDataTable[[#This Row],[Order Date]])</f>
        <v>2026</v>
      </c>
      <c r="D2022" s="15" t="str">
        <f>"Q" &amp; ROUNDUP(MONTH(SalesDataTable[[#This Row],[Order Date]])/3,0)</f>
        <v>Q3</v>
      </c>
      <c r="E2022" s="17">
        <f>MONTH(SalesDataTable[[#This Row],[Order Date]])</f>
        <v>9</v>
      </c>
      <c r="F2022" s="15"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5">
      <c r="A2023" s="2">
        <v>3382</v>
      </c>
      <c r="B2023" s="3">
        <v>46295</v>
      </c>
      <c r="C2023" s="12">
        <f>YEAR(SalesDataTable[[#This Row],[Order Date]])</f>
        <v>2026</v>
      </c>
      <c r="D2023" s="15" t="str">
        <f>"Q" &amp; ROUNDUP(MONTH(SalesDataTable[[#This Row],[Order Date]])/3,0)</f>
        <v>Q3</v>
      </c>
      <c r="E2023" s="17">
        <f>MONTH(SalesDataTable[[#This Row],[Order Date]])</f>
        <v>9</v>
      </c>
      <c r="F2023" s="15"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5">
      <c r="A2024" s="2">
        <v>3814</v>
      </c>
      <c r="B2024" s="3">
        <v>46295</v>
      </c>
      <c r="C2024" s="12">
        <f>YEAR(SalesDataTable[[#This Row],[Order Date]])</f>
        <v>2026</v>
      </c>
      <c r="D2024" s="15" t="str">
        <f>"Q" &amp; ROUNDUP(MONTH(SalesDataTable[[#This Row],[Order Date]])/3,0)</f>
        <v>Q3</v>
      </c>
      <c r="E2024" s="17">
        <f>MONTH(SalesDataTable[[#This Row],[Order Date]])</f>
        <v>9</v>
      </c>
      <c r="F2024" s="15"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5">
      <c r="A2025" s="2">
        <v>3818</v>
      </c>
      <c r="B2025" s="3">
        <v>46295</v>
      </c>
      <c r="C2025" s="12">
        <f>YEAR(SalesDataTable[[#This Row],[Order Date]])</f>
        <v>2026</v>
      </c>
      <c r="D2025" s="15" t="str">
        <f>"Q" &amp; ROUNDUP(MONTH(SalesDataTable[[#This Row],[Order Date]])/3,0)</f>
        <v>Q3</v>
      </c>
      <c r="E2025" s="17">
        <f>MONTH(SalesDataTable[[#This Row],[Order Date]])</f>
        <v>9</v>
      </c>
      <c r="F2025" s="15"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5">
      <c r="A2026" s="2">
        <v>4347</v>
      </c>
      <c r="B2026" s="3">
        <v>46295</v>
      </c>
      <c r="C2026" s="12">
        <f>YEAR(SalesDataTable[[#This Row],[Order Date]])</f>
        <v>2026</v>
      </c>
      <c r="D2026" s="15" t="str">
        <f>"Q" &amp; ROUNDUP(MONTH(SalesDataTable[[#This Row],[Order Date]])/3,0)</f>
        <v>Q3</v>
      </c>
      <c r="E2026" s="17">
        <f>MONTH(SalesDataTable[[#This Row],[Order Date]])</f>
        <v>9</v>
      </c>
      <c r="F2026" s="15"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5">
      <c r="A2027" s="2">
        <v>4646</v>
      </c>
      <c r="B2027" s="3">
        <v>46295</v>
      </c>
      <c r="C2027" s="12">
        <f>YEAR(SalesDataTable[[#This Row],[Order Date]])</f>
        <v>2026</v>
      </c>
      <c r="D2027" s="15" t="str">
        <f>"Q" &amp; ROUNDUP(MONTH(SalesDataTable[[#This Row],[Order Date]])/3,0)</f>
        <v>Q3</v>
      </c>
      <c r="E2027" s="17">
        <f>MONTH(SalesDataTable[[#This Row],[Order Date]])</f>
        <v>9</v>
      </c>
      <c r="F2027" s="15"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5">
      <c r="A2028" s="2">
        <v>5102</v>
      </c>
      <c r="B2028" s="3">
        <v>46295</v>
      </c>
      <c r="C2028" s="12">
        <f>YEAR(SalesDataTable[[#This Row],[Order Date]])</f>
        <v>2026</v>
      </c>
      <c r="D2028" s="15" t="str">
        <f>"Q" &amp; ROUNDUP(MONTH(SalesDataTable[[#This Row],[Order Date]])/3,0)</f>
        <v>Q3</v>
      </c>
      <c r="E2028" s="17">
        <f>MONTH(SalesDataTable[[#This Row],[Order Date]])</f>
        <v>9</v>
      </c>
      <c r="F2028" s="15"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5">
      <c r="A2029" s="2">
        <v>5152</v>
      </c>
      <c r="B2029" s="3">
        <v>46295</v>
      </c>
      <c r="C2029" s="12">
        <f>YEAR(SalesDataTable[[#This Row],[Order Date]])</f>
        <v>2026</v>
      </c>
      <c r="D2029" s="15" t="str">
        <f>"Q" &amp; ROUNDUP(MONTH(SalesDataTable[[#This Row],[Order Date]])/3,0)</f>
        <v>Q3</v>
      </c>
      <c r="E2029" s="17">
        <f>MONTH(SalesDataTable[[#This Row],[Order Date]])</f>
        <v>9</v>
      </c>
      <c r="F2029" s="15"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5">
      <c r="A2030" s="2">
        <v>151</v>
      </c>
      <c r="B2030" s="3">
        <v>46296</v>
      </c>
      <c r="C2030" s="12">
        <f>YEAR(SalesDataTable[[#This Row],[Order Date]])</f>
        <v>2026</v>
      </c>
      <c r="D2030" s="15" t="str">
        <f>"Q" &amp; ROUNDUP(MONTH(SalesDataTable[[#This Row],[Order Date]])/3,0)</f>
        <v>Q4</v>
      </c>
      <c r="E2030" s="17">
        <f>MONTH(SalesDataTable[[#This Row],[Order Date]])</f>
        <v>10</v>
      </c>
      <c r="F2030" s="15"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5">
      <c r="A2031" s="2">
        <v>1292</v>
      </c>
      <c r="B2031" s="3">
        <v>46296</v>
      </c>
      <c r="C2031" s="12">
        <f>YEAR(SalesDataTable[[#This Row],[Order Date]])</f>
        <v>2026</v>
      </c>
      <c r="D2031" s="15" t="str">
        <f>"Q" &amp; ROUNDUP(MONTH(SalesDataTable[[#This Row],[Order Date]])/3,0)</f>
        <v>Q4</v>
      </c>
      <c r="E2031" s="17">
        <f>MONTH(SalesDataTable[[#This Row],[Order Date]])</f>
        <v>10</v>
      </c>
      <c r="F2031" s="15"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5">
      <c r="A2032" s="2">
        <v>1862</v>
      </c>
      <c r="B2032" s="3">
        <v>46296</v>
      </c>
      <c r="C2032" s="12">
        <f>YEAR(SalesDataTable[[#This Row],[Order Date]])</f>
        <v>2026</v>
      </c>
      <c r="D2032" s="15" t="str">
        <f>"Q" &amp; ROUNDUP(MONTH(SalesDataTable[[#This Row],[Order Date]])/3,0)</f>
        <v>Q4</v>
      </c>
      <c r="E2032" s="17">
        <f>MONTH(SalesDataTable[[#This Row],[Order Date]])</f>
        <v>10</v>
      </c>
      <c r="F2032" s="15"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5">
      <c r="A2033" s="2">
        <v>2569</v>
      </c>
      <c r="B2033" s="3">
        <v>46296</v>
      </c>
      <c r="C2033" s="12">
        <f>YEAR(SalesDataTable[[#This Row],[Order Date]])</f>
        <v>2026</v>
      </c>
      <c r="D2033" s="15" t="str">
        <f>"Q" &amp; ROUNDUP(MONTH(SalesDataTable[[#This Row],[Order Date]])/3,0)</f>
        <v>Q4</v>
      </c>
      <c r="E2033" s="17">
        <f>MONTH(SalesDataTable[[#This Row],[Order Date]])</f>
        <v>10</v>
      </c>
      <c r="F2033" s="15"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5">
      <c r="A2034" s="2">
        <v>3333</v>
      </c>
      <c r="B2034" s="3">
        <v>46296</v>
      </c>
      <c r="C2034" s="12">
        <f>YEAR(SalesDataTable[[#This Row],[Order Date]])</f>
        <v>2026</v>
      </c>
      <c r="D2034" s="15" t="str">
        <f>"Q" &amp; ROUNDUP(MONTH(SalesDataTable[[#This Row],[Order Date]])/3,0)</f>
        <v>Q4</v>
      </c>
      <c r="E2034" s="17">
        <f>MONTH(SalesDataTable[[#This Row],[Order Date]])</f>
        <v>10</v>
      </c>
      <c r="F2034" s="15"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5">
      <c r="A2035" s="2">
        <v>3830</v>
      </c>
      <c r="B2035" s="3">
        <v>46296</v>
      </c>
      <c r="C2035" s="12">
        <f>YEAR(SalesDataTable[[#This Row],[Order Date]])</f>
        <v>2026</v>
      </c>
      <c r="D2035" s="15" t="str">
        <f>"Q" &amp; ROUNDUP(MONTH(SalesDataTable[[#This Row],[Order Date]])/3,0)</f>
        <v>Q4</v>
      </c>
      <c r="E2035" s="17">
        <f>MONTH(SalesDataTable[[#This Row],[Order Date]])</f>
        <v>10</v>
      </c>
      <c r="F2035" s="15"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5">
      <c r="A2036" s="2">
        <v>4868</v>
      </c>
      <c r="B2036" s="3">
        <v>46296</v>
      </c>
      <c r="C2036" s="12">
        <f>YEAR(SalesDataTable[[#This Row],[Order Date]])</f>
        <v>2026</v>
      </c>
      <c r="D2036" s="15" t="str">
        <f>"Q" &amp; ROUNDUP(MONTH(SalesDataTable[[#This Row],[Order Date]])/3,0)</f>
        <v>Q4</v>
      </c>
      <c r="E2036" s="17">
        <f>MONTH(SalesDataTable[[#This Row],[Order Date]])</f>
        <v>10</v>
      </c>
      <c r="F2036" s="15"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5">
      <c r="A2037" s="2">
        <v>2250</v>
      </c>
      <c r="B2037" s="3">
        <v>46297</v>
      </c>
      <c r="C2037" s="12">
        <f>YEAR(SalesDataTable[[#This Row],[Order Date]])</f>
        <v>2026</v>
      </c>
      <c r="D2037" s="15" t="str">
        <f>"Q" &amp; ROUNDUP(MONTH(SalesDataTable[[#This Row],[Order Date]])/3,0)</f>
        <v>Q4</v>
      </c>
      <c r="E2037" s="17">
        <f>MONTH(SalesDataTable[[#This Row],[Order Date]])</f>
        <v>10</v>
      </c>
      <c r="F2037" s="15"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5">
      <c r="A2038" s="2">
        <v>2516</v>
      </c>
      <c r="B2038" s="3">
        <v>46297</v>
      </c>
      <c r="C2038" s="12">
        <f>YEAR(SalesDataTable[[#This Row],[Order Date]])</f>
        <v>2026</v>
      </c>
      <c r="D2038" s="15" t="str">
        <f>"Q" &amp; ROUNDUP(MONTH(SalesDataTable[[#This Row],[Order Date]])/3,0)</f>
        <v>Q4</v>
      </c>
      <c r="E2038" s="17">
        <f>MONTH(SalesDataTable[[#This Row],[Order Date]])</f>
        <v>10</v>
      </c>
      <c r="F2038" s="15"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5">
      <c r="A2039" s="2">
        <v>809</v>
      </c>
      <c r="B2039" s="3">
        <v>46298</v>
      </c>
      <c r="C2039" s="12">
        <f>YEAR(SalesDataTable[[#This Row],[Order Date]])</f>
        <v>2026</v>
      </c>
      <c r="D2039" s="15" t="str">
        <f>"Q" &amp; ROUNDUP(MONTH(SalesDataTable[[#This Row],[Order Date]])/3,0)</f>
        <v>Q4</v>
      </c>
      <c r="E2039" s="17">
        <f>MONTH(SalesDataTable[[#This Row],[Order Date]])</f>
        <v>10</v>
      </c>
      <c r="F2039" s="15"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5">
      <c r="A2040" s="2">
        <v>1852</v>
      </c>
      <c r="B2040" s="3">
        <v>46298</v>
      </c>
      <c r="C2040" s="12">
        <f>YEAR(SalesDataTable[[#This Row],[Order Date]])</f>
        <v>2026</v>
      </c>
      <c r="D2040" s="15" t="str">
        <f>"Q" &amp; ROUNDUP(MONTH(SalesDataTable[[#This Row],[Order Date]])/3,0)</f>
        <v>Q4</v>
      </c>
      <c r="E2040" s="17">
        <f>MONTH(SalesDataTable[[#This Row],[Order Date]])</f>
        <v>10</v>
      </c>
      <c r="F2040" s="15"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5">
      <c r="A2041" s="2">
        <v>3627</v>
      </c>
      <c r="B2041" s="3">
        <v>46298</v>
      </c>
      <c r="C2041" s="12">
        <f>YEAR(SalesDataTable[[#This Row],[Order Date]])</f>
        <v>2026</v>
      </c>
      <c r="D2041" s="15" t="str">
        <f>"Q" &amp; ROUNDUP(MONTH(SalesDataTable[[#This Row],[Order Date]])/3,0)</f>
        <v>Q4</v>
      </c>
      <c r="E2041" s="17">
        <f>MONTH(SalesDataTable[[#This Row],[Order Date]])</f>
        <v>10</v>
      </c>
      <c r="F2041" s="15"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5">
      <c r="A2042" s="2">
        <v>4135</v>
      </c>
      <c r="B2042" s="3">
        <v>46298</v>
      </c>
      <c r="C2042" s="12">
        <f>YEAR(SalesDataTable[[#This Row],[Order Date]])</f>
        <v>2026</v>
      </c>
      <c r="D2042" s="15" t="str">
        <f>"Q" &amp; ROUNDUP(MONTH(SalesDataTable[[#This Row],[Order Date]])/3,0)</f>
        <v>Q4</v>
      </c>
      <c r="E2042" s="17">
        <f>MONTH(SalesDataTable[[#This Row],[Order Date]])</f>
        <v>10</v>
      </c>
      <c r="F2042" s="15"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5">
      <c r="A2043" s="2">
        <v>4138</v>
      </c>
      <c r="B2043" s="3">
        <v>46298</v>
      </c>
      <c r="C2043" s="12">
        <f>YEAR(SalesDataTable[[#This Row],[Order Date]])</f>
        <v>2026</v>
      </c>
      <c r="D2043" s="15" t="str">
        <f>"Q" &amp; ROUNDUP(MONTH(SalesDataTable[[#This Row],[Order Date]])/3,0)</f>
        <v>Q4</v>
      </c>
      <c r="E2043" s="17">
        <f>MONTH(SalesDataTable[[#This Row],[Order Date]])</f>
        <v>10</v>
      </c>
      <c r="F2043" s="15"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5">
      <c r="A2044" s="2">
        <v>4286</v>
      </c>
      <c r="B2044" s="3">
        <v>46298</v>
      </c>
      <c r="C2044" s="12">
        <f>YEAR(SalesDataTable[[#This Row],[Order Date]])</f>
        <v>2026</v>
      </c>
      <c r="D2044" s="15" t="str">
        <f>"Q" &amp; ROUNDUP(MONTH(SalesDataTable[[#This Row],[Order Date]])/3,0)</f>
        <v>Q4</v>
      </c>
      <c r="E2044" s="17">
        <f>MONTH(SalesDataTable[[#This Row],[Order Date]])</f>
        <v>10</v>
      </c>
      <c r="F2044" s="15"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5">
      <c r="A2045" s="2">
        <v>4371</v>
      </c>
      <c r="B2045" s="3">
        <v>46298</v>
      </c>
      <c r="C2045" s="12">
        <f>YEAR(SalesDataTable[[#This Row],[Order Date]])</f>
        <v>2026</v>
      </c>
      <c r="D2045" s="15" t="str">
        <f>"Q" &amp; ROUNDUP(MONTH(SalesDataTable[[#This Row],[Order Date]])/3,0)</f>
        <v>Q4</v>
      </c>
      <c r="E2045" s="17">
        <f>MONTH(SalesDataTable[[#This Row],[Order Date]])</f>
        <v>10</v>
      </c>
      <c r="F2045" s="15"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5">
      <c r="A2046" s="2">
        <v>905</v>
      </c>
      <c r="B2046" s="3">
        <v>46299</v>
      </c>
      <c r="C2046" s="12">
        <f>YEAR(SalesDataTable[[#This Row],[Order Date]])</f>
        <v>2026</v>
      </c>
      <c r="D2046" s="15" t="str">
        <f>"Q" &amp; ROUNDUP(MONTH(SalesDataTable[[#This Row],[Order Date]])/3,0)</f>
        <v>Q4</v>
      </c>
      <c r="E2046" s="17">
        <f>MONTH(SalesDataTable[[#This Row],[Order Date]])</f>
        <v>10</v>
      </c>
      <c r="F2046" s="15"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5">
      <c r="A2047" s="2">
        <v>1415</v>
      </c>
      <c r="B2047" s="3">
        <v>46299</v>
      </c>
      <c r="C2047" s="12">
        <f>YEAR(SalesDataTable[[#This Row],[Order Date]])</f>
        <v>2026</v>
      </c>
      <c r="D2047" s="15" t="str">
        <f>"Q" &amp; ROUNDUP(MONTH(SalesDataTable[[#This Row],[Order Date]])/3,0)</f>
        <v>Q4</v>
      </c>
      <c r="E2047" s="17">
        <f>MONTH(SalesDataTable[[#This Row],[Order Date]])</f>
        <v>10</v>
      </c>
      <c r="F2047" s="15"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5">
      <c r="A2048" s="2">
        <v>2205</v>
      </c>
      <c r="B2048" s="3">
        <v>46299</v>
      </c>
      <c r="C2048" s="12">
        <f>YEAR(SalesDataTable[[#This Row],[Order Date]])</f>
        <v>2026</v>
      </c>
      <c r="D2048" s="15" t="str">
        <f>"Q" &amp; ROUNDUP(MONTH(SalesDataTable[[#This Row],[Order Date]])/3,0)</f>
        <v>Q4</v>
      </c>
      <c r="E2048" s="17">
        <f>MONTH(SalesDataTable[[#This Row],[Order Date]])</f>
        <v>10</v>
      </c>
      <c r="F2048" s="15"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5">
      <c r="A2049" s="2">
        <v>2374</v>
      </c>
      <c r="B2049" s="3">
        <v>46299</v>
      </c>
      <c r="C2049" s="12">
        <f>YEAR(SalesDataTable[[#This Row],[Order Date]])</f>
        <v>2026</v>
      </c>
      <c r="D2049" s="15" t="str">
        <f>"Q" &amp; ROUNDUP(MONTH(SalesDataTable[[#This Row],[Order Date]])/3,0)</f>
        <v>Q4</v>
      </c>
      <c r="E2049" s="17">
        <f>MONTH(SalesDataTable[[#This Row],[Order Date]])</f>
        <v>10</v>
      </c>
      <c r="F2049" s="15"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5">
      <c r="A2050" s="2">
        <v>4840</v>
      </c>
      <c r="B2050" s="3">
        <v>46299</v>
      </c>
      <c r="C2050" s="12">
        <f>YEAR(SalesDataTable[[#This Row],[Order Date]])</f>
        <v>2026</v>
      </c>
      <c r="D2050" s="15" t="str">
        <f>"Q" &amp; ROUNDUP(MONTH(SalesDataTable[[#This Row],[Order Date]])/3,0)</f>
        <v>Q4</v>
      </c>
      <c r="E2050" s="17">
        <f>MONTH(SalesDataTable[[#This Row],[Order Date]])</f>
        <v>10</v>
      </c>
      <c r="F2050" s="15"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5">
      <c r="A2051" s="2">
        <v>4984</v>
      </c>
      <c r="B2051" s="3">
        <v>46299</v>
      </c>
      <c r="C2051" s="12">
        <f>YEAR(SalesDataTable[[#This Row],[Order Date]])</f>
        <v>2026</v>
      </c>
      <c r="D2051" s="15" t="str">
        <f>"Q" &amp; ROUNDUP(MONTH(SalesDataTable[[#This Row],[Order Date]])/3,0)</f>
        <v>Q4</v>
      </c>
      <c r="E2051" s="17">
        <f>MONTH(SalesDataTable[[#This Row],[Order Date]])</f>
        <v>10</v>
      </c>
      <c r="F2051" s="15"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5">
      <c r="A2052" s="2">
        <v>641</v>
      </c>
      <c r="B2052" s="3">
        <v>46300</v>
      </c>
      <c r="C2052" s="12">
        <f>YEAR(SalesDataTable[[#This Row],[Order Date]])</f>
        <v>2026</v>
      </c>
      <c r="D2052" s="15" t="str">
        <f>"Q" &amp; ROUNDUP(MONTH(SalesDataTable[[#This Row],[Order Date]])/3,0)</f>
        <v>Q4</v>
      </c>
      <c r="E2052" s="17">
        <f>MONTH(SalesDataTable[[#This Row],[Order Date]])</f>
        <v>10</v>
      </c>
      <c r="F2052" s="15"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5">
      <c r="A2053" s="2">
        <v>1358</v>
      </c>
      <c r="B2053" s="3">
        <v>46300</v>
      </c>
      <c r="C2053" s="12">
        <f>YEAR(SalesDataTable[[#This Row],[Order Date]])</f>
        <v>2026</v>
      </c>
      <c r="D2053" s="15" t="str">
        <f>"Q" &amp; ROUNDUP(MONTH(SalesDataTable[[#This Row],[Order Date]])/3,0)</f>
        <v>Q4</v>
      </c>
      <c r="E2053" s="17">
        <f>MONTH(SalesDataTable[[#This Row],[Order Date]])</f>
        <v>10</v>
      </c>
      <c r="F2053" s="15"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5">
      <c r="A2054" s="2">
        <v>3904</v>
      </c>
      <c r="B2054" s="3">
        <v>46300</v>
      </c>
      <c r="C2054" s="12">
        <f>YEAR(SalesDataTable[[#This Row],[Order Date]])</f>
        <v>2026</v>
      </c>
      <c r="D2054" s="15" t="str">
        <f>"Q" &amp; ROUNDUP(MONTH(SalesDataTable[[#This Row],[Order Date]])/3,0)</f>
        <v>Q4</v>
      </c>
      <c r="E2054" s="17">
        <f>MONTH(SalesDataTable[[#This Row],[Order Date]])</f>
        <v>10</v>
      </c>
      <c r="F2054" s="15"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5">
      <c r="A2055" s="2">
        <v>4336</v>
      </c>
      <c r="B2055" s="3">
        <v>46300</v>
      </c>
      <c r="C2055" s="12">
        <f>YEAR(SalesDataTable[[#This Row],[Order Date]])</f>
        <v>2026</v>
      </c>
      <c r="D2055" s="15" t="str">
        <f>"Q" &amp; ROUNDUP(MONTH(SalesDataTable[[#This Row],[Order Date]])/3,0)</f>
        <v>Q4</v>
      </c>
      <c r="E2055" s="17">
        <f>MONTH(SalesDataTable[[#This Row],[Order Date]])</f>
        <v>10</v>
      </c>
      <c r="F2055" s="15"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5">
      <c r="A2056" s="2">
        <v>4705</v>
      </c>
      <c r="B2056" s="3">
        <v>46300</v>
      </c>
      <c r="C2056" s="12">
        <f>YEAR(SalesDataTable[[#This Row],[Order Date]])</f>
        <v>2026</v>
      </c>
      <c r="D2056" s="15" t="str">
        <f>"Q" &amp; ROUNDUP(MONTH(SalesDataTable[[#This Row],[Order Date]])/3,0)</f>
        <v>Q4</v>
      </c>
      <c r="E2056" s="17">
        <f>MONTH(SalesDataTable[[#This Row],[Order Date]])</f>
        <v>10</v>
      </c>
      <c r="F2056" s="15"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5">
      <c r="A2057" s="2">
        <v>1094</v>
      </c>
      <c r="B2057" s="3">
        <v>46301</v>
      </c>
      <c r="C2057" s="12">
        <f>YEAR(SalesDataTable[[#This Row],[Order Date]])</f>
        <v>2026</v>
      </c>
      <c r="D2057" s="15" t="str">
        <f>"Q" &amp; ROUNDUP(MONTH(SalesDataTable[[#This Row],[Order Date]])/3,0)</f>
        <v>Q4</v>
      </c>
      <c r="E2057" s="17">
        <f>MONTH(SalesDataTable[[#This Row],[Order Date]])</f>
        <v>10</v>
      </c>
      <c r="F2057" s="15"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5">
      <c r="A2058" s="2">
        <v>3926</v>
      </c>
      <c r="B2058" s="3">
        <v>46301</v>
      </c>
      <c r="C2058" s="12">
        <f>YEAR(SalesDataTable[[#This Row],[Order Date]])</f>
        <v>2026</v>
      </c>
      <c r="D2058" s="15" t="str">
        <f>"Q" &amp; ROUNDUP(MONTH(SalesDataTable[[#This Row],[Order Date]])/3,0)</f>
        <v>Q4</v>
      </c>
      <c r="E2058" s="17">
        <f>MONTH(SalesDataTable[[#This Row],[Order Date]])</f>
        <v>10</v>
      </c>
      <c r="F2058" s="15"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5">
      <c r="A2059" s="2">
        <v>524</v>
      </c>
      <c r="B2059" s="3">
        <v>46302</v>
      </c>
      <c r="C2059" s="12">
        <f>YEAR(SalesDataTable[[#This Row],[Order Date]])</f>
        <v>2026</v>
      </c>
      <c r="D2059" s="15" t="str">
        <f>"Q" &amp; ROUNDUP(MONTH(SalesDataTable[[#This Row],[Order Date]])/3,0)</f>
        <v>Q4</v>
      </c>
      <c r="E2059" s="17">
        <f>MONTH(SalesDataTable[[#This Row],[Order Date]])</f>
        <v>10</v>
      </c>
      <c r="F2059" s="15"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5">
      <c r="A2060" s="2">
        <v>2277</v>
      </c>
      <c r="B2060" s="3">
        <v>46302</v>
      </c>
      <c r="C2060" s="12">
        <f>YEAR(SalesDataTable[[#This Row],[Order Date]])</f>
        <v>2026</v>
      </c>
      <c r="D2060" s="15" t="str">
        <f>"Q" &amp; ROUNDUP(MONTH(SalesDataTable[[#This Row],[Order Date]])/3,0)</f>
        <v>Q4</v>
      </c>
      <c r="E2060" s="17">
        <f>MONTH(SalesDataTable[[#This Row],[Order Date]])</f>
        <v>10</v>
      </c>
      <c r="F2060" s="15"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5">
      <c r="A2061" s="2">
        <v>2442</v>
      </c>
      <c r="B2061" s="3">
        <v>46302</v>
      </c>
      <c r="C2061" s="12">
        <f>YEAR(SalesDataTable[[#This Row],[Order Date]])</f>
        <v>2026</v>
      </c>
      <c r="D2061" s="15" t="str">
        <f>"Q" &amp; ROUNDUP(MONTH(SalesDataTable[[#This Row],[Order Date]])/3,0)</f>
        <v>Q4</v>
      </c>
      <c r="E2061" s="17">
        <f>MONTH(SalesDataTable[[#This Row],[Order Date]])</f>
        <v>10</v>
      </c>
      <c r="F2061" s="15"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5">
      <c r="A2062" s="2">
        <v>2809</v>
      </c>
      <c r="B2062" s="3">
        <v>46302</v>
      </c>
      <c r="C2062" s="12">
        <f>YEAR(SalesDataTable[[#This Row],[Order Date]])</f>
        <v>2026</v>
      </c>
      <c r="D2062" s="15" t="str">
        <f>"Q" &amp; ROUNDUP(MONTH(SalesDataTable[[#This Row],[Order Date]])/3,0)</f>
        <v>Q4</v>
      </c>
      <c r="E2062" s="17">
        <f>MONTH(SalesDataTable[[#This Row],[Order Date]])</f>
        <v>10</v>
      </c>
      <c r="F2062" s="15"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5">
      <c r="A2063" s="2">
        <v>2946</v>
      </c>
      <c r="B2063" s="3">
        <v>46302</v>
      </c>
      <c r="C2063" s="12">
        <f>YEAR(SalesDataTable[[#This Row],[Order Date]])</f>
        <v>2026</v>
      </c>
      <c r="D2063" s="15" t="str">
        <f>"Q" &amp; ROUNDUP(MONTH(SalesDataTable[[#This Row],[Order Date]])/3,0)</f>
        <v>Q4</v>
      </c>
      <c r="E2063" s="17">
        <f>MONTH(SalesDataTable[[#This Row],[Order Date]])</f>
        <v>10</v>
      </c>
      <c r="F2063" s="15"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5">
      <c r="A2064" s="2">
        <v>4147</v>
      </c>
      <c r="B2064" s="3">
        <v>46302</v>
      </c>
      <c r="C2064" s="12">
        <f>YEAR(SalesDataTable[[#This Row],[Order Date]])</f>
        <v>2026</v>
      </c>
      <c r="D2064" s="15" t="str">
        <f>"Q" &amp; ROUNDUP(MONTH(SalesDataTable[[#This Row],[Order Date]])/3,0)</f>
        <v>Q4</v>
      </c>
      <c r="E2064" s="17">
        <f>MONTH(SalesDataTable[[#This Row],[Order Date]])</f>
        <v>10</v>
      </c>
      <c r="F2064" s="15"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5">
      <c r="A2065" s="2">
        <v>4164</v>
      </c>
      <c r="B2065" s="3">
        <v>46302</v>
      </c>
      <c r="C2065" s="12">
        <f>YEAR(SalesDataTable[[#This Row],[Order Date]])</f>
        <v>2026</v>
      </c>
      <c r="D2065" s="15" t="str">
        <f>"Q" &amp; ROUNDUP(MONTH(SalesDataTable[[#This Row],[Order Date]])/3,0)</f>
        <v>Q4</v>
      </c>
      <c r="E2065" s="17">
        <f>MONTH(SalesDataTable[[#This Row],[Order Date]])</f>
        <v>10</v>
      </c>
      <c r="F2065" s="15"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5">
      <c r="A2066" s="2">
        <v>4275</v>
      </c>
      <c r="B2066" s="3">
        <v>46302</v>
      </c>
      <c r="C2066" s="12">
        <f>YEAR(SalesDataTable[[#This Row],[Order Date]])</f>
        <v>2026</v>
      </c>
      <c r="D2066" s="15" t="str">
        <f>"Q" &amp; ROUNDUP(MONTH(SalesDataTable[[#This Row],[Order Date]])/3,0)</f>
        <v>Q4</v>
      </c>
      <c r="E2066" s="17">
        <f>MONTH(SalesDataTable[[#This Row],[Order Date]])</f>
        <v>10</v>
      </c>
      <c r="F2066" s="15"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5">
      <c r="A2067" s="2">
        <v>5062</v>
      </c>
      <c r="B2067" s="3">
        <v>46302</v>
      </c>
      <c r="C2067" s="12">
        <f>YEAR(SalesDataTable[[#This Row],[Order Date]])</f>
        <v>2026</v>
      </c>
      <c r="D2067" s="15" t="str">
        <f>"Q" &amp; ROUNDUP(MONTH(SalesDataTable[[#This Row],[Order Date]])/3,0)</f>
        <v>Q4</v>
      </c>
      <c r="E2067" s="17">
        <f>MONTH(SalesDataTable[[#This Row],[Order Date]])</f>
        <v>10</v>
      </c>
      <c r="F2067" s="15"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5">
      <c r="A2068" s="2">
        <v>1126</v>
      </c>
      <c r="B2068" s="3">
        <v>46303</v>
      </c>
      <c r="C2068" s="12">
        <f>YEAR(SalesDataTable[[#This Row],[Order Date]])</f>
        <v>2026</v>
      </c>
      <c r="D2068" s="15" t="str">
        <f>"Q" &amp; ROUNDUP(MONTH(SalesDataTable[[#This Row],[Order Date]])/3,0)</f>
        <v>Q4</v>
      </c>
      <c r="E2068" s="17">
        <f>MONTH(SalesDataTable[[#This Row],[Order Date]])</f>
        <v>10</v>
      </c>
      <c r="F2068" s="15"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5">
      <c r="A2069" s="2">
        <v>1865</v>
      </c>
      <c r="B2069" s="3">
        <v>46303</v>
      </c>
      <c r="C2069" s="12">
        <f>YEAR(SalesDataTable[[#This Row],[Order Date]])</f>
        <v>2026</v>
      </c>
      <c r="D2069" s="15" t="str">
        <f>"Q" &amp; ROUNDUP(MONTH(SalesDataTable[[#This Row],[Order Date]])/3,0)</f>
        <v>Q4</v>
      </c>
      <c r="E2069" s="17">
        <f>MONTH(SalesDataTable[[#This Row],[Order Date]])</f>
        <v>10</v>
      </c>
      <c r="F2069" s="15"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5">
      <c r="A2070" s="2">
        <v>2471</v>
      </c>
      <c r="B2070" s="3">
        <v>46303</v>
      </c>
      <c r="C2070" s="12">
        <f>YEAR(SalesDataTable[[#This Row],[Order Date]])</f>
        <v>2026</v>
      </c>
      <c r="D2070" s="15" t="str">
        <f>"Q" &amp; ROUNDUP(MONTH(SalesDataTable[[#This Row],[Order Date]])/3,0)</f>
        <v>Q4</v>
      </c>
      <c r="E2070" s="17">
        <f>MONTH(SalesDataTable[[#This Row],[Order Date]])</f>
        <v>10</v>
      </c>
      <c r="F2070" s="15"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5">
      <c r="A2071" s="2">
        <v>3208</v>
      </c>
      <c r="B2071" s="3">
        <v>46303</v>
      </c>
      <c r="C2071" s="12">
        <f>YEAR(SalesDataTable[[#This Row],[Order Date]])</f>
        <v>2026</v>
      </c>
      <c r="D2071" s="15" t="str">
        <f>"Q" &amp; ROUNDUP(MONTH(SalesDataTable[[#This Row],[Order Date]])/3,0)</f>
        <v>Q4</v>
      </c>
      <c r="E2071" s="17">
        <f>MONTH(SalesDataTable[[#This Row],[Order Date]])</f>
        <v>10</v>
      </c>
      <c r="F2071" s="15"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5">
      <c r="A2072" s="2">
        <v>4285</v>
      </c>
      <c r="B2072" s="3">
        <v>46303</v>
      </c>
      <c r="C2072" s="12">
        <f>YEAR(SalesDataTable[[#This Row],[Order Date]])</f>
        <v>2026</v>
      </c>
      <c r="D2072" s="15" t="str">
        <f>"Q" &amp; ROUNDUP(MONTH(SalesDataTable[[#This Row],[Order Date]])/3,0)</f>
        <v>Q4</v>
      </c>
      <c r="E2072" s="17">
        <f>MONTH(SalesDataTable[[#This Row],[Order Date]])</f>
        <v>10</v>
      </c>
      <c r="F2072" s="15"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5">
      <c r="A2073" s="2">
        <v>261</v>
      </c>
      <c r="B2073" s="3">
        <v>46304</v>
      </c>
      <c r="C2073" s="12">
        <f>YEAR(SalesDataTable[[#This Row],[Order Date]])</f>
        <v>2026</v>
      </c>
      <c r="D2073" s="15" t="str">
        <f>"Q" &amp; ROUNDUP(MONTH(SalesDataTable[[#This Row],[Order Date]])/3,0)</f>
        <v>Q4</v>
      </c>
      <c r="E2073" s="17">
        <f>MONTH(SalesDataTable[[#This Row],[Order Date]])</f>
        <v>10</v>
      </c>
      <c r="F2073" s="15"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5">
      <c r="A2074" s="2">
        <v>291</v>
      </c>
      <c r="B2074" s="3">
        <v>46304</v>
      </c>
      <c r="C2074" s="12">
        <f>YEAR(SalesDataTable[[#This Row],[Order Date]])</f>
        <v>2026</v>
      </c>
      <c r="D2074" s="15" t="str">
        <f>"Q" &amp; ROUNDUP(MONTH(SalesDataTable[[#This Row],[Order Date]])/3,0)</f>
        <v>Q4</v>
      </c>
      <c r="E2074" s="17">
        <f>MONTH(SalesDataTable[[#This Row],[Order Date]])</f>
        <v>10</v>
      </c>
      <c r="F2074" s="15"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5">
      <c r="A2075" s="2">
        <v>670</v>
      </c>
      <c r="B2075" s="3">
        <v>46304</v>
      </c>
      <c r="C2075" s="12">
        <f>YEAR(SalesDataTable[[#This Row],[Order Date]])</f>
        <v>2026</v>
      </c>
      <c r="D2075" s="15" t="str">
        <f>"Q" &amp; ROUNDUP(MONTH(SalesDataTable[[#This Row],[Order Date]])/3,0)</f>
        <v>Q4</v>
      </c>
      <c r="E2075" s="17">
        <f>MONTH(SalesDataTable[[#This Row],[Order Date]])</f>
        <v>10</v>
      </c>
      <c r="F2075" s="15"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5">
      <c r="A2076" s="2">
        <v>1306</v>
      </c>
      <c r="B2076" s="3">
        <v>46304</v>
      </c>
      <c r="C2076" s="12">
        <f>YEAR(SalesDataTable[[#This Row],[Order Date]])</f>
        <v>2026</v>
      </c>
      <c r="D2076" s="15" t="str">
        <f>"Q" &amp; ROUNDUP(MONTH(SalesDataTable[[#This Row],[Order Date]])/3,0)</f>
        <v>Q4</v>
      </c>
      <c r="E2076" s="17">
        <f>MONTH(SalesDataTable[[#This Row],[Order Date]])</f>
        <v>10</v>
      </c>
      <c r="F2076" s="15"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5">
      <c r="A2077" s="2">
        <v>2400</v>
      </c>
      <c r="B2077" s="3">
        <v>46304</v>
      </c>
      <c r="C2077" s="12">
        <f>YEAR(SalesDataTable[[#This Row],[Order Date]])</f>
        <v>2026</v>
      </c>
      <c r="D2077" s="15" t="str">
        <f>"Q" &amp; ROUNDUP(MONTH(SalesDataTable[[#This Row],[Order Date]])/3,0)</f>
        <v>Q4</v>
      </c>
      <c r="E2077" s="17">
        <f>MONTH(SalesDataTable[[#This Row],[Order Date]])</f>
        <v>10</v>
      </c>
      <c r="F2077" s="15"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5">
      <c r="A2078" s="2">
        <v>3816</v>
      </c>
      <c r="B2078" s="3">
        <v>46304</v>
      </c>
      <c r="C2078" s="12">
        <f>YEAR(SalesDataTable[[#This Row],[Order Date]])</f>
        <v>2026</v>
      </c>
      <c r="D2078" s="15" t="str">
        <f>"Q" &amp; ROUNDUP(MONTH(SalesDataTable[[#This Row],[Order Date]])/3,0)</f>
        <v>Q4</v>
      </c>
      <c r="E2078" s="17">
        <f>MONTH(SalesDataTable[[#This Row],[Order Date]])</f>
        <v>10</v>
      </c>
      <c r="F2078" s="15"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5">
      <c r="A2079" s="2">
        <v>4038</v>
      </c>
      <c r="B2079" s="3">
        <v>46304</v>
      </c>
      <c r="C2079" s="12">
        <f>YEAR(SalesDataTable[[#This Row],[Order Date]])</f>
        <v>2026</v>
      </c>
      <c r="D2079" s="15" t="str">
        <f>"Q" &amp; ROUNDUP(MONTH(SalesDataTable[[#This Row],[Order Date]])/3,0)</f>
        <v>Q4</v>
      </c>
      <c r="E2079" s="17">
        <f>MONTH(SalesDataTable[[#This Row],[Order Date]])</f>
        <v>10</v>
      </c>
      <c r="F2079" s="15"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5">
      <c r="A2080" s="2">
        <v>4686</v>
      </c>
      <c r="B2080" s="3">
        <v>46304</v>
      </c>
      <c r="C2080" s="12">
        <f>YEAR(SalesDataTable[[#This Row],[Order Date]])</f>
        <v>2026</v>
      </c>
      <c r="D2080" s="15" t="str">
        <f>"Q" &amp; ROUNDUP(MONTH(SalesDataTable[[#This Row],[Order Date]])/3,0)</f>
        <v>Q4</v>
      </c>
      <c r="E2080" s="17">
        <f>MONTH(SalesDataTable[[#This Row],[Order Date]])</f>
        <v>10</v>
      </c>
      <c r="F2080" s="15"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5">
      <c r="A2081" s="2">
        <v>5076</v>
      </c>
      <c r="B2081" s="3">
        <v>46304</v>
      </c>
      <c r="C2081" s="12">
        <f>YEAR(SalesDataTable[[#This Row],[Order Date]])</f>
        <v>2026</v>
      </c>
      <c r="D2081" s="15" t="str">
        <f>"Q" &amp; ROUNDUP(MONTH(SalesDataTable[[#This Row],[Order Date]])/3,0)</f>
        <v>Q4</v>
      </c>
      <c r="E2081" s="17">
        <f>MONTH(SalesDataTable[[#This Row],[Order Date]])</f>
        <v>10</v>
      </c>
      <c r="F2081" s="15"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5">
      <c r="A2082" s="2">
        <v>1339</v>
      </c>
      <c r="B2082" s="3">
        <v>46305</v>
      </c>
      <c r="C2082" s="12">
        <f>YEAR(SalesDataTable[[#This Row],[Order Date]])</f>
        <v>2026</v>
      </c>
      <c r="D2082" s="15" t="str">
        <f>"Q" &amp; ROUNDUP(MONTH(SalesDataTable[[#This Row],[Order Date]])/3,0)</f>
        <v>Q4</v>
      </c>
      <c r="E2082" s="17">
        <f>MONTH(SalesDataTable[[#This Row],[Order Date]])</f>
        <v>10</v>
      </c>
      <c r="F2082" s="15"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5">
      <c r="A2083" s="2">
        <v>1884</v>
      </c>
      <c r="B2083" s="3">
        <v>46305</v>
      </c>
      <c r="C2083" s="12">
        <f>YEAR(SalesDataTable[[#This Row],[Order Date]])</f>
        <v>2026</v>
      </c>
      <c r="D2083" s="15" t="str">
        <f>"Q" &amp; ROUNDUP(MONTH(SalesDataTable[[#This Row],[Order Date]])/3,0)</f>
        <v>Q4</v>
      </c>
      <c r="E2083" s="17">
        <f>MONTH(SalesDataTable[[#This Row],[Order Date]])</f>
        <v>10</v>
      </c>
      <c r="F2083" s="15"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5">
      <c r="A2084" s="2">
        <v>3568</v>
      </c>
      <c r="B2084" s="3">
        <v>46305</v>
      </c>
      <c r="C2084" s="12">
        <f>YEAR(SalesDataTable[[#This Row],[Order Date]])</f>
        <v>2026</v>
      </c>
      <c r="D2084" s="15" t="str">
        <f>"Q" &amp; ROUNDUP(MONTH(SalesDataTable[[#This Row],[Order Date]])/3,0)</f>
        <v>Q4</v>
      </c>
      <c r="E2084" s="17">
        <f>MONTH(SalesDataTable[[#This Row],[Order Date]])</f>
        <v>10</v>
      </c>
      <c r="F2084" s="15"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5">
      <c r="A2085" s="2">
        <v>4171</v>
      </c>
      <c r="B2085" s="3">
        <v>46305</v>
      </c>
      <c r="C2085" s="12">
        <f>YEAR(SalesDataTable[[#This Row],[Order Date]])</f>
        <v>2026</v>
      </c>
      <c r="D2085" s="15" t="str">
        <f>"Q" &amp; ROUNDUP(MONTH(SalesDataTable[[#This Row],[Order Date]])/3,0)</f>
        <v>Q4</v>
      </c>
      <c r="E2085" s="17">
        <f>MONTH(SalesDataTable[[#This Row],[Order Date]])</f>
        <v>10</v>
      </c>
      <c r="F2085" s="15"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5">
      <c r="A2086" s="2">
        <v>4477</v>
      </c>
      <c r="B2086" s="3">
        <v>46305</v>
      </c>
      <c r="C2086" s="12">
        <f>YEAR(SalesDataTable[[#This Row],[Order Date]])</f>
        <v>2026</v>
      </c>
      <c r="D2086" s="15" t="str">
        <f>"Q" &amp; ROUNDUP(MONTH(SalesDataTable[[#This Row],[Order Date]])/3,0)</f>
        <v>Q4</v>
      </c>
      <c r="E2086" s="17">
        <f>MONTH(SalesDataTable[[#This Row],[Order Date]])</f>
        <v>10</v>
      </c>
      <c r="F2086" s="15"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5">
      <c r="A2087" s="2">
        <v>3368</v>
      </c>
      <c r="B2087" s="3">
        <v>46306</v>
      </c>
      <c r="C2087" s="12">
        <f>YEAR(SalesDataTable[[#This Row],[Order Date]])</f>
        <v>2026</v>
      </c>
      <c r="D2087" s="15" t="str">
        <f>"Q" &amp; ROUNDUP(MONTH(SalesDataTable[[#This Row],[Order Date]])/3,0)</f>
        <v>Q4</v>
      </c>
      <c r="E2087" s="17">
        <f>MONTH(SalesDataTable[[#This Row],[Order Date]])</f>
        <v>10</v>
      </c>
      <c r="F2087" s="15"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5">
      <c r="A2088" s="2">
        <v>3566</v>
      </c>
      <c r="B2088" s="3">
        <v>46306</v>
      </c>
      <c r="C2088" s="12">
        <f>YEAR(SalesDataTable[[#This Row],[Order Date]])</f>
        <v>2026</v>
      </c>
      <c r="D2088" s="15" t="str">
        <f>"Q" &amp; ROUNDUP(MONTH(SalesDataTable[[#This Row],[Order Date]])/3,0)</f>
        <v>Q4</v>
      </c>
      <c r="E2088" s="17">
        <f>MONTH(SalesDataTable[[#This Row],[Order Date]])</f>
        <v>10</v>
      </c>
      <c r="F2088" s="15"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5">
      <c r="A2089" s="2">
        <v>4420</v>
      </c>
      <c r="B2089" s="3">
        <v>46306</v>
      </c>
      <c r="C2089" s="12">
        <f>YEAR(SalesDataTable[[#This Row],[Order Date]])</f>
        <v>2026</v>
      </c>
      <c r="D2089" s="15" t="str">
        <f>"Q" &amp; ROUNDUP(MONTH(SalesDataTable[[#This Row],[Order Date]])/3,0)</f>
        <v>Q4</v>
      </c>
      <c r="E2089" s="17">
        <f>MONTH(SalesDataTable[[#This Row],[Order Date]])</f>
        <v>10</v>
      </c>
      <c r="F2089" s="15"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5">
      <c r="A2090" s="2">
        <v>513</v>
      </c>
      <c r="B2090" s="3">
        <v>46307</v>
      </c>
      <c r="C2090" s="12">
        <f>YEAR(SalesDataTable[[#This Row],[Order Date]])</f>
        <v>2026</v>
      </c>
      <c r="D2090" s="15" t="str">
        <f>"Q" &amp; ROUNDUP(MONTH(SalesDataTable[[#This Row],[Order Date]])/3,0)</f>
        <v>Q4</v>
      </c>
      <c r="E2090" s="17">
        <f>MONTH(SalesDataTable[[#This Row],[Order Date]])</f>
        <v>10</v>
      </c>
      <c r="F2090" s="15"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5">
      <c r="A2091" s="2">
        <v>786</v>
      </c>
      <c r="B2091" s="3">
        <v>46307</v>
      </c>
      <c r="C2091" s="12">
        <f>YEAR(SalesDataTable[[#This Row],[Order Date]])</f>
        <v>2026</v>
      </c>
      <c r="D2091" s="15" t="str">
        <f>"Q" &amp; ROUNDUP(MONTH(SalesDataTable[[#This Row],[Order Date]])/3,0)</f>
        <v>Q4</v>
      </c>
      <c r="E2091" s="17">
        <f>MONTH(SalesDataTable[[#This Row],[Order Date]])</f>
        <v>10</v>
      </c>
      <c r="F2091" s="15"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5">
      <c r="A2092" s="2">
        <v>3771</v>
      </c>
      <c r="B2092" s="3">
        <v>46307</v>
      </c>
      <c r="C2092" s="12">
        <f>YEAR(SalesDataTable[[#This Row],[Order Date]])</f>
        <v>2026</v>
      </c>
      <c r="D2092" s="15" t="str">
        <f>"Q" &amp; ROUNDUP(MONTH(SalesDataTable[[#This Row],[Order Date]])/3,0)</f>
        <v>Q4</v>
      </c>
      <c r="E2092" s="17">
        <f>MONTH(SalesDataTable[[#This Row],[Order Date]])</f>
        <v>10</v>
      </c>
      <c r="F2092" s="15"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5">
      <c r="A2093" s="2">
        <v>3910</v>
      </c>
      <c r="B2093" s="3">
        <v>46307</v>
      </c>
      <c r="C2093" s="12">
        <f>YEAR(SalesDataTable[[#This Row],[Order Date]])</f>
        <v>2026</v>
      </c>
      <c r="D2093" s="15" t="str">
        <f>"Q" &amp; ROUNDUP(MONTH(SalesDataTable[[#This Row],[Order Date]])/3,0)</f>
        <v>Q4</v>
      </c>
      <c r="E2093" s="17">
        <f>MONTH(SalesDataTable[[#This Row],[Order Date]])</f>
        <v>10</v>
      </c>
      <c r="F2093" s="15"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5">
      <c r="A2094" s="2">
        <v>330</v>
      </c>
      <c r="B2094" s="3">
        <v>46308</v>
      </c>
      <c r="C2094" s="12">
        <f>YEAR(SalesDataTable[[#This Row],[Order Date]])</f>
        <v>2026</v>
      </c>
      <c r="D2094" s="15" t="str">
        <f>"Q" &amp; ROUNDUP(MONTH(SalesDataTable[[#This Row],[Order Date]])/3,0)</f>
        <v>Q4</v>
      </c>
      <c r="E2094" s="17">
        <f>MONTH(SalesDataTable[[#This Row],[Order Date]])</f>
        <v>10</v>
      </c>
      <c r="F2094" s="15"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5">
      <c r="A2095" s="2">
        <v>707</v>
      </c>
      <c r="B2095" s="3">
        <v>46308</v>
      </c>
      <c r="C2095" s="12">
        <f>YEAR(SalesDataTable[[#This Row],[Order Date]])</f>
        <v>2026</v>
      </c>
      <c r="D2095" s="15" t="str">
        <f>"Q" &amp; ROUNDUP(MONTH(SalesDataTable[[#This Row],[Order Date]])/3,0)</f>
        <v>Q4</v>
      </c>
      <c r="E2095" s="17">
        <f>MONTH(SalesDataTable[[#This Row],[Order Date]])</f>
        <v>10</v>
      </c>
      <c r="F2095" s="15"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5">
      <c r="A2096" s="2">
        <v>989</v>
      </c>
      <c r="B2096" s="3">
        <v>46308</v>
      </c>
      <c r="C2096" s="12">
        <f>YEAR(SalesDataTable[[#This Row],[Order Date]])</f>
        <v>2026</v>
      </c>
      <c r="D2096" s="15" t="str">
        <f>"Q" &amp; ROUNDUP(MONTH(SalesDataTable[[#This Row],[Order Date]])/3,0)</f>
        <v>Q4</v>
      </c>
      <c r="E2096" s="17">
        <f>MONTH(SalesDataTable[[#This Row],[Order Date]])</f>
        <v>10</v>
      </c>
      <c r="F2096" s="15"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5">
      <c r="A2097" s="2">
        <v>1904</v>
      </c>
      <c r="B2097" s="3">
        <v>46308</v>
      </c>
      <c r="C2097" s="12">
        <f>YEAR(SalesDataTable[[#This Row],[Order Date]])</f>
        <v>2026</v>
      </c>
      <c r="D2097" s="15" t="str">
        <f>"Q" &amp; ROUNDUP(MONTH(SalesDataTable[[#This Row],[Order Date]])/3,0)</f>
        <v>Q4</v>
      </c>
      <c r="E2097" s="17">
        <f>MONTH(SalesDataTable[[#This Row],[Order Date]])</f>
        <v>10</v>
      </c>
      <c r="F2097" s="15"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5">
      <c r="A2098" s="2">
        <v>2854</v>
      </c>
      <c r="B2098" s="3">
        <v>46308</v>
      </c>
      <c r="C2098" s="12">
        <f>YEAR(SalesDataTable[[#This Row],[Order Date]])</f>
        <v>2026</v>
      </c>
      <c r="D2098" s="15" t="str">
        <f>"Q" &amp; ROUNDUP(MONTH(SalesDataTable[[#This Row],[Order Date]])/3,0)</f>
        <v>Q4</v>
      </c>
      <c r="E2098" s="17">
        <f>MONTH(SalesDataTable[[#This Row],[Order Date]])</f>
        <v>10</v>
      </c>
      <c r="F2098" s="15"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5">
      <c r="A2099" s="2">
        <v>3212</v>
      </c>
      <c r="B2099" s="3">
        <v>46308</v>
      </c>
      <c r="C2099" s="12">
        <f>YEAR(SalesDataTable[[#This Row],[Order Date]])</f>
        <v>2026</v>
      </c>
      <c r="D2099" s="15" t="str">
        <f>"Q" &amp; ROUNDUP(MONTH(SalesDataTable[[#This Row],[Order Date]])/3,0)</f>
        <v>Q4</v>
      </c>
      <c r="E2099" s="17">
        <f>MONTH(SalesDataTable[[#This Row],[Order Date]])</f>
        <v>10</v>
      </c>
      <c r="F2099" s="15"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5">
      <c r="A2100" s="2">
        <v>4479</v>
      </c>
      <c r="B2100" s="3">
        <v>46308</v>
      </c>
      <c r="C2100" s="12">
        <f>YEAR(SalesDataTable[[#This Row],[Order Date]])</f>
        <v>2026</v>
      </c>
      <c r="D2100" s="15" t="str">
        <f>"Q" &amp; ROUNDUP(MONTH(SalesDataTable[[#This Row],[Order Date]])/3,0)</f>
        <v>Q4</v>
      </c>
      <c r="E2100" s="17">
        <f>MONTH(SalesDataTable[[#This Row],[Order Date]])</f>
        <v>10</v>
      </c>
      <c r="F2100" s="15"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5">
      <c r="A2101" s="2">
        <v>4574</v>
      </c>
      <c r="B2101" s="3">
        <v>46308</v>
      </c>
      <c r="C2101" s="12">
        <f>YEAR(SalesDataTable[[#This Row],[Order Date]])</f>
        <v>2026</v>
      </c>
      <c r="D2101" s="15" t="str">
        <f>"Q" &amp; ROUNDUP(MONTH(SalesDataTable[[#This Row],[Order Date]])/3,0)</f>
        <v>Q4</v>
      </c>
      <c r="E2101" s="17">
        <f>MONTH(SalesDataTable[[#This Row],[Order Date]])</f>
        <v>10</v>
      </c>
      <c r="F2101" s="15"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5">
      <c r="A2102" s="2">
        <v>4815</v>
      </c>
      <c r="B2102" s="3">
        <v>46308</v>
      </c>
      <c r="C2102" s="12">
        <f>YEAR(SalesDataTable[[#This Row],[Order Date]])</f>
        <v>2026</v>
      </c>
      <c r="D2102" s="15" t="str">
        <f>"Q" &amp; ROUNDUP(MONTH(SalesDataTable[[#This Row],[Order Date]])/3,0)</f>
        <v>Q4</v>
      </c>
      <c r="E2102" s="17">
        <f>MONTH(SalesDataTable[[#This Row],[Order Date]])</f>
        <v>10</v>
      </c>
      <c r="F2102" s="15"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5">
      <c r="A2103" s="2">
        <v>5027</v>
      </c>
      <c r="B2103" s="3">
        <v>46308</v>
      </c>
      <c r="C2103" s="12">
        <f>YEAR(SalesDataTable[[#This Row],[Order Date]])</f>
        <v>2026</v>
      </c>
      <c r="D2103" s="15" t="str">
        <f>"Q" &amp; ROUNDUP(MONTH(SalesDataTable[[#This Row],[Order Date]])/3,0)</f>
        <v>Q4</v>
      </c>
      <c r="E2103" s="17">
        <f>MONTH(SalesDataTable[[#This Row],[Order Date]])</f>
        <v>10</v>
      </c>
      <c r="F2103" s="15"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5">
      <c r="A2104" s="2">
        <v>1794</v>
      </c>
      <c r="B2104" s="3">
        <v>46309</v>
      </c>
      <c r="C2104" s="12">
        <f>YEAR(SalesDataTable[[#This Row],[Order Date]])</f>
        <v>2026</v>
      </c>
      <c r="D2104" s="15" t="str">
        <f>"Q" &amp; ROUNDUP(MONTH(SalesDataTable[[#This Row],[Order Date]])/3,0)</f>
        <v>Q4</v>
      </c>
      <c r="E2104" s="17">
        <f>MONTH(SalesDataTable[[#This Row],[Order Date]])</f>
        <v>10</v>
      </c>
      <c r="F2104" s="15"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5">
      <c r="A2105" s="2">
        <v>1867</v>
      </c>
      <c r="B2105" s="3">
        <v>46309</v>
      </c>
      <c r="C2105" s="12">
        <f>YEAR(SalesDataTable[[#This Row],[Order Date]])</f>
        <v>2026</v>
      </c>
      <c r="D2105" s="15" t="str">
        <f>"Q" &amp; ROUNDUP(MONTH(SalesDataTable[[#This Row],[Order Date]])/3,0)</f>
        <v>Q4</v>
      </c>
      <c r="E2105" s="17">
        <f>MONTH(SalesDataTable[[#This Row],[Order Date]])</f>
        <v>10</v>
      </c>
      <c r="F2105" s="15"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5">
      <c r="A2106" s="2">
        <v>2088</v>
      </c>
      <c r="B2106" s="3">
        <v>46309</v>
      </c>
      <c r="C2106" s="12">
        <f>YEAR(SalesDataTable[[#This Row],[Order Date]])</f>
        <v>2026</v>
      </c>
      <c r="D2106" s="15" t="str">
        <f>"Q" &amp; ROUNDUP(MONTH(SalesDataTable[[#This Row],[Order Date]])/3,0)</f>
        <v>Q4</v>
      </c>
      <c r="E2106" s="17">
        <f>MONTH(SalesDataTable[[#This Row],[Order Date]])</f>
        <v>10</v>
      </c>
      <c r="F2106" s="15"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5">
      <c r="A2107" s="2">
        <v>2270</v>
      </c>
      <c r="B2107" s="3">
        <v>46309</v>
      </c>
      <c r="C2107" s="12">
        <f>YEAR(SalesDataTable[[#This Row],[Order Date]])</f>
        <v>2026</v>
      </c>
      <c r="D2107" s="15" t="str">
        <f>"Q" &amp; ROUNDUP(MONTH(SalesDataTable[[#This Row],[Order Date]])/3,0)</f>
        <v>Q4</v>
      </c>
      <c r="E2107" s="17">
        <f>MONTH(SalesDataTable[[#This Row],[Order Date]])</f>
        <v>10</v>
      </c>
      <c r="F2107" s="15"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5">
      <c r="A2108" s="2">
        <v>3789</v>
      </c>
      <c r="B2108" s="3">
        <v>46309</v>
      </c>
      <c r="C2108" s="12">
        <f>YEAR(SalesDataTable[[#This Row],[Order Date]])</f>
        <v>2026</v>
      </c>
      <c r="D2108" s="15" t="str">
        <f>"Q" &amp; ROUNDUP(MONTH(SalesDataTable[[#This Row],[Order Date]])/3,0)</f>
        <v>Q4</v>
      </c>
      <c r="E2108" s="17">
        <f>MONTH(SalesDataTable[[#This Row],[Order Date]])</f>
        <v>10</v>
      </c>
      <c r="F2108" s="15"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5">
      <c r="A2109" s="2">
        <v>4323</v>
      </c>
      <c r="B2109" s="3">
        <v>46309</v>
      </c>
      <c r="C2109" s="12">
        <f>YEAR(SalesDataTable[[#This Row],[Order Date]])</f>
        <v>2026</v>
      </c>
      <c r="D2109" s="15" t="str">
        <f>"Q" &amp; ROUNDUP(MONTH(SalesDataTable[[#This Row],[Order Date]])/3,0)</f>
        <v>Q4</v>
      </c>
      <c r="E2109" s="17">
        <f>MONTH(SalesDataTable[[#This Row],[Order Date]])</f>
        <v>10</v>
      </c>
      <c r="F2109" s="15"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5">
      <c r="A2110" s="2">
        <v>276</v>
      </c>
      <c r="B2110" s="3">
        <v>46310</v>
      </c>
      <c r="C2110" s="12">
        <f>YEAR(SalesDataTable[[#This Row],[Order Date]])</f>
        <v>2026</v>
      </c>
      <c r="D2110" s="15" t="str">
        <f>"Q" &amp; ROUNDUP(MONTH(SalesDataTable[[#This Row],[Order Date]])/3,0)</f>
        <v>Q4</v>
      </c>
      <c r="E2110" s="17">
        <f>MONTH(SalesDataTable[[#This Row],[Order Date]])</f>
        <v>10</v>
      </c>
      <c r="F2110" s="15"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5">
      <c r="A2111" s="2">
        <v>791</v>
      </c>
      <c r="B2111" s="3">
        <v>46310</v>
      </c>
      <c r="C2111" s="12">
        <f>YEAR(SalesDataTable[[#This Row],[Order Date]])</f>
        <v>2026</v>
      </c>
      <c r="D2111" s="15" t="str">
        <f>"Q" &amp; ROUNDUP(MONTH(SalesDataTable[[#This Row],[Order Date]])/3,0)</f>
        <v>Q4</v>
      </c>
      <c r="E2111" s="17">
        <f>MONTH(SalesDataTable[[#This Row],[Order Date]])</f>
        <v>10</v>
      </c>
      <c r="F2111" s="15"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5">
      <c r="A2112" s="2">
        <v>1033</v>
      </c>
      <c r="B2112" s="3">
        <v>46310</v>
      </c>
      <c r="C2112" s="12">
        <f>YEAR(SalesDataTable[[#This Row],[Order Date]])</f>
        <v>2026</v>
      </c>
      <c r="D2112" s="15" t="str">
        <f>"Q" &amp; ROUNDUP(MONTH(SalesDataTable[[#This Row],[Order Date]])/3,0)</f>
        <v>Q4</v>
      </c>
      <c r="E2112" s="17">
        <f>MONTH(SalesDataTable[[#This Row],[Order Date]])</f>
        <v>10</v>
      </c>
      <c r="F2112" s="15"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5">
      <c r="A2113" s="2">
        <v>1247</v>
      </c>
      <c r="B2113" s="3">
        <v>46310</v>
      </c>
      <c r="C2113" s="12">
        <f>YEAR(SalesDataTable[[#This Row],[Order Date]])</f>
        <v>2026</v>
      </c>
      <c r="D2113" s="15" t="str">
        <f>"Q" &amp; ROUNDUP(MONTH(SalesDataTable[[#This Row],[Order Date]])/3,0)</f>
        <v>Q4</v>
      </c>
      <c r="E2113" s="17">
        <f>MONTH(SalesDataTable[[#This Row],[Order Date]])</f>
        <v>10</v>
      </c>
      <c r="F2113" s="15"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5">
      <c r="A2114" s="2">
        <v>1321</v>
      </c>
      <c r="B2114" s="3">
        <v>46310</v>
      </c>
      <c r="C2114" s="12">
        <f>YEAR(SalesDataTable[[#This Row],[Order Date]])</f>
        <v>2026</v>
      </c>
      <c r="D2114" s="15" t="str">
        <f>"Q" &amp; ROUNDUP(MONTH(SalesDataTable[[#This Row],[Order Date]])/3,0)</f>
        <v>Q4</v>
      </c>
      <c r="E2114" s="17">
        <f>MONTH(SalesDataTable[[#This Row],[Order Date]])</f>
        <v>10</v>
      </c>
      <c r="F2114" s="15"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5">
      <c r="A2115" s="2">
        <v>2048</v>
      </c>
      <c r="B2115" s="3">
        <v>46310</v>
      </c>
      <c r="C2115" s="12">
        <f>YEAR(SalesDataTable[[#This Row],[Order Date]])</f>
        <v>2026</v>
      </c>
      <c r="D2115" s="15" t="str">
        <f>"Q" &amp; ROUNDUP(MONTH(SalesDataTable[[#This Row],[Order Date]])/3,0)</f>
        <v>Q4</v>
      </c>
      <c r="E2115" s="17">
        <f>MONTH(SalesDataTable[[#This Row],[Order Date]])</f>
        <v>10</v>
      </c>
      <c r="F2115" s="15"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5">
      <c r="A2116" s="2">
        <v>2082</v>
      </c>
      <c r="B2116" s="3">
        <v>46310</v>
      </c>
      <c r="C2116" s="12">
        <f>YEAR(SalesDataTable[[#This Row],[Order Date]])</f>
        <v>2026</v>
      </c>
      <c r="D2116" s="15" t="str">
        <f>"Q" &amp; ROUNDUP(MONTH(SalesDataTable[[#This Row],[Order Date]])/3,0)</f>
        <v>Q4</v>
      </c>
      <c r="E2116" s="17">
        <f>MONTH(SalesDataTable[[#This Row],[Order Date]])</f>
        <v>10</v>
      </c>
      <c r="F2116" s="15"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5">
      <c r="A2117" s="2">
        <v>2177</v>
      </c>
      <c r="B2117" s="3">
        <v>46310</v>
      </c>
      <c r="C2117" s="12">
        <f>YEAR(SalesDataTable[[#This Row],[Order Date]])</f>
        <v>2026</v>
      </c>
      <c r="D2117" s="15" t="str">
        <f>"Q" &amp; ROUNDUP(MONTH(SalesDataTable[[#This Row],[Order Date]])/3,0)</f>
        <v>Q4</v>
      </c>
      <c r="E2117" s="17">
        <f>MONTH(SalesDataTable[[#This Row],[Order Date]])</f>
        <v>10</v>
      </c>
      <c r="F2117" s="15"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5">
      <c r="A2118" s="2">
        <v>3776</v>
      </c>
      <c r="B2118" s="3">
        <v>46310</v>
      </c>
      <c r="C2118" s="12">
        <f>YEAR(SalesDataTable[[#This Row],[Order Date]])</f>
        <v>2026</v>
      </c>
      <c r="D2118" s="15" t="str">
        <f>"Q" &amp; ROUNDUP(MONTH(SalesDataTable[[#This Row],[Order Date]])/3,0)</f>
        <v>Q4</v>
      </c>
      <c r="E2118" s="17">
        <f>MONTH(SalesDataTable[[#This Row],[Order Date]])</f>
        <v>10</v>
      </c>
      <c r="F2118" s="15"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5">
      <c r="A2119" s="2">
        <v>4542</v>
      </c>
      <c r="B2119" s="3">
        <v>46310</v>
      </c>
      <c r="C2119" s="12">
        <f>YEAR(SalesDataTable[[#This Row],[Order Date]])</f>
        <v>2026</v>
      </c>
      <c r="D2119" s="15" t="str">
        <f>"Q" &amp; ROUNDUP(MONTH(SalesDataTable[[#This Row],[Order Date]])/3,0)</f>
        <v>Q4</v>
      </c>
      <c r="E2119" s="17">
        <f>MONTH(SalesDataTable[[#This Row],[Order Date]])</f>
        <v>10</v>
      </c>
      <c r="F2119" s="15"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5">
      <c r="A2120" s="2">
        <v>36</v>
      </c>
      <c r="B2120" s="3">
        <v>46311</v>
      </c>
      <c r="C2120" s="12">
        <f>YEAR(SalesDataTable[[#This Row],[Order Date]])</f>
        <v>2026</v>
      </c>
      <c r="D2120" s="15" t="str">
        <f>"Q" &amp; ROUNDUP(MONTH(SalesDataTable[[#This Row],[Order Date]])/3,0)</f>
        <v>Q4</v>
      </c>
      <c r="E2120" s="17">
        <f>MONTH(SalesDataTable[[#This Row],[Order Date]])</f>
        <v>10</v>
      </c>
      <c r="F2120" s="15"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5">
      <c r="A2121" s="2">
        <v>64</v>
      </c>
      <c r="B2121" s="3">
        <v>46311</v>
      </c>
      <c r="C2121" s="12">
        <f>YEAR(SalesDataTable[[#This Row],[Order Date]])</f>
        <v>2026</v>
      </c>
      <c r="D2121" s="15" t="str">
        <f>"Q" &amp; ROUNDUP(MONTH(SalesDataTable[[#This Row],[Order Date]])/3,0)</f>
        <v>Q4</v>
      </c>
      <c r="E2121" s="17">
        <f>MONTH(SalesDataTable[[#This Row],[Order Date]])</f>
        <v>10</v>
      </c>
      <c r="F2121" s="15"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5">
      <c r="A2122" s="2">
        <v>529</v>
      </c>
      <c r="B2122" s="3">
        <v>46311</v>
      </c>
      <c r="C2122" s="12">
        <f>YEAR(SalesDataTable[[#This Row],[Order Date]])</f>
        <v>2026</v>
      </c>
      <c r="D2122" s="15" t="str">
        <f>"Q" &amp; ROUNDUP(MONTH(SalesDataTable[[#This Row],[Order Date]])/3,0)</f>
        <v>Q4</v>
      </c>
      <c r="E2122" s="17">
        <f>MONTH(SalesDataTable[[#This Row],[Order Date]])</f>
        <v>10</v>
      </c>
      <c r="F2122" s="15"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5">
      <c r="A2123" s="2">
        <v>1815</v>
      </c>
      <c r="B2123" s="3">
        <v>46311</v>
      </c>
      <c r="C2123" s="12">
        <f>YEAR(SalesDataTable[[#This Row],[Order Date]])</f>
        <v>2026</v>
      </c>
      <c r="D2123" s="15" t="str">
        <f>"Q" &amp; ROUNDUP(MONTH(SalesDataTable[[#This Row],[Order Date]])/3,0)</f>
        <v>Q4</v>
      </c>
      <c r="E2123" s="17">
        <f>MONTH(SalesDataTable[[#This Row],[Order Date]])</f>
        <v>10</v>
      </c>
      <c r="F2123" s="15"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5">
      <c r="A2124" s="2">
        <v>1820</v>
      </c>
      <c r="B2124" s="3">
        <v>46311</v>
      </c>
      <c r="C2124" s="12">
        <f>YEAR(SalesDataTable[[#This Row],[Order Date]])</f>
        <v>2026</v>
      </c>
      <c r="D2124" s="15" t="str">
        <f>"Q" &amp; ROUNDUP(MONTH(SalesDataTable[[#This Row],[Order Date]])/3,0)</f>
        <v>Q4</v>
      </c>
      <c r="E2124" s="17">
        <f>MONTH(SalesDataTable[[#This Row],[Order Date]])</f>
        <v>10</v>
      </c>
      <c r="F2124" s="15"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5">
      <c r="A2125" s="2">
        <v>2028</v>
      </c>
      <c r="B2125" s="3">
        <v>46311</v>
      </c>
      <c r="C2125" s="12">
        <f>YEAR(SalesDataTable[[#This Row],[Order Date]])</f>
        <v>2026</v>
      </c>
      <c r="D2125" s="15" t="str">
        <f>"Q" &amp; ROUNDUP(MONTH(SalesDataTable[[#This Row],[Order Date]])/3,0)</f>
        <v>Q4</v>
      </c>
      <c r="E2125" s="17">
        <f>MONTH(SalesDataTable[[#This Row],[Order Date]])</f>
        <v>10</v>
      </c>
      <c r="F2125" s="15"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5">
      <c r="A2126" s="2">
        <v>2741</v>
      </c>
      <c r="B2126" s="3">
        <v>46311</v>
      </c>
      <c r="C2126" s="12">
        <f>YEAR(SalesDataTable[[#This Row],[Order Date]])</f>
        <v>2026</v>
      </c>
      <c r="D2126" s="15" t="str">
        <f>"Q" &amp; ROUNDUP(MONTH(SalesDataTable[[#This Row],[Order Date]])/3,0)</f>
        <v>Q4</v>
      </c>
      <c r="E2126" s="17">
        <f>MONTH(SalesDataTable[[#This Row],[Order Date]])</f>
        <v>10</v>
      </c>
      <c r="F2126" s="15"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5">
      <c r="A2127" s="2">
        <v>3602</v>
      </c>
      <c r="B2127" s="3">
        <v>46311</v>
      </c>
      <c r="C2127" s="12">
        <f>YEAR(SalesDataTable[[#This Row],[Order Date]])</f>
        <v>2026</v>
      </c>
      <c r="D2127" s="15" t="str">
        <f>"Q" &amp; ROUNDUP(MONTH(SalesDataTable[[#This Row],[Order Date]])/3,0)</f>
        <v>Q4</v>
      </c>
      <c r="E2127" s="17">
        <f>MONTH(SalesDataTable[[#This Row],[Order Date]])</f>
        <v>10</v>
      </c>
      <c r="F2127" s="15"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5">
      <c r="A2128" s="2">
        <v>4116</v>
      </c>
      <c r="B2128" s="3">
        <v>46311</v>
      </c>
      <c r="C2128" s="12">
        <f>YEAR(SalesDataTable[[#This Row],[Order Date]])</f>
        <v>2026</v>
      </c>
      <c r="D2128" s="15" t="str">
        <f>"Q" &amp; ROUNDUP(MONTH(SalesDataTable[[#This Row],[Order Date]])/3,0)</f>
        <v>Q4</v>
      </c>
      <c r="E2128" s="17">
        <f>MONTH(SalesDataTable[[#This Row],[Order Date]])</f>
        <v>10</v>
      </c>
      <c r="F2128" s="15"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5">
      <c r="A2129" s="2">
        <v>4197</v>
      </c>
      <c r="B2129" s="3">
        <v>46311</v>
      </c>
      <c r="C2129" s="12">
        <f>YEAR(SalesDataTable[[#This Row],[Order Date]])</f>
        <v>2026</v>
      </c>
      <c r="D2129" s="15" t="str">
        <f>"Q" &amp; ROUNDUP(MONTH(SalesDataTable[[#This Row],[Order Date]])/3,0)</f>
        <v>Q4</v>
      </c>
      <c r="E2129" s="17">
        <f>MONTH(SalesDataTable[[#This Row],[Order Date]])</f>
        <v>10</v>
      </c>
      <c r="F2129" s="15"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5">
      <c r="A2130" s="2">
        <v>360</v>
      </c>
      <c r="B2130" s="3">
        <v>46312</v>
      </c>
      <c r="C2130" s="12">
        <f>YEAR(SalesDataTable[[#This Row],[Order Date]])</f>
        <v>2026</v>
      </c>
      <c r="D2130" s="15" t="str">
        <f>"Q" &amp; ROUNDUP(MONTH(SalesDataTable[[#This Row],[Order Date]])/3,0)</f>
        <v>Q4</v>
      </c>
      <c r="E2130" s="17">
        <f>MONTH(SalesDataTable[[#This Row],[Order Date]])</f>
        <v>10</v>
      </c>
      <c r="F2130" s="15"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5">
      <c r="A2131" s="2">
        <v>427</v>
      </c>
      <c r="B2131" s="3">
        <v>46312</v>
      </c>
      <c r="C2131" s="12">
        <f>YEAR(SalesDataTable[[#This Row],[Order Date]])</f>
        <v>2026</v>
      </c>
      <c r="D2131" s="15" t="str">
        <f>"Q" &amp; ROUNDUP(MONTH(SalesDataTable[[#This Row],[Order Date]])/3,0)</f>
        <v>Q4</v>
      </c>
      <c r="E2131" s="17">
        <f>MONTH(SalesDataTable[[#This Row],[Order Date]])</f>
        <v>10</v>
      </c>
      <c r="F2131" s="15"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5">
      <c r="A2132" s="2">
        <v>1018</v>
      </c>
      <c r="B2132" s="3">
        <v>46312</v>
      </c>
      <c r="C2132" s="12">
        <f>YEAR(SalesDataTable[[#This Row],[Order Date]])</f>
        <v>2026</v>
      </c>
      <c r="D2132" s="15" t="str">
        <f>"Q" &amp; ROUNDUP(MONTH(SalesDataTable[[#This Row],[Order Date]])/3,0)</f>
        <v>Q4</v>
      </c>
      <c r="E2132" s="17">
        <f>MONTH(SalesDataTable[[#This Row],[Order Date]])</f>
        <v>10</v>
      </c>
      <c r="F2132" s="15"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5">
      <c r="A2133" s="2">
        <v>1179</v>
      </c>
      <c r="B2133" s="3">
        <v>46312</v>
      </c>
      <c r="C2133" s="12">
        <f>YEAR(SalesDataTable[[#This Row],[Order Date]])</f>
        <v>2026</v>
      </c>
      <c r="D2133" s="15" t="str">
        <f>"Q" &amp; ROUNDUP(MONTH(SalesDataTable[[#This Row],[Order Date]])/3,0)</f>
        <v>Q4</v>
      </c>
      <c r="E2133" s="17">
        <f>MONTH(SalesDataTable[[#This Row],[Order Date]])</f>
        <v>10</v>
      </c>
      <c r="F2133" s="15"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5">
      <c r="A2134" s="2">
        <v>2267</v>
      </c>
      <c r="B2134" s="3">
        <v>46312</v>
      </c>
      <c r="C2134" s="12">
        <f>YEAR(SalesDataTable[[#This Row],[Order Date]])</f>
        <v>2026</v>
      </c>
      <c r="D2134" s="15" t="str">
        <f>"Q" &amp; ROUNDUP(MONTH(SalesDataTable[[#This Row],[Order Date]])/3,0)</f>
        <v>Q4</v>
      </c>
      <c r="E2134" s="17">
        <f>MONTH(SalesDataTable[[#This Row],[Order Date]])</f>
        <v>10</v>
      </c>
      <c r="F2134" s="15"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5">
      <c r="A2135" s="2">
        <v>2656</v>
      </c>
      <c r="B2135" s="3">
        <v>46312</v>
      </c>
      <c r="C2135" s="12">
        <f>YEAR(SalesDataTable[[#This Row],[Order Date]])</f>
        <v>2026</v>
      </c>
      <c r="D2135" s="15" t="str">
        <f>"Q" &amp; ROUNDUP(MONTH(SalesDataTable[[#This Row],[Order Date]])/3,0)</f>
        <v>Q4</v>
      </c>
      <c r="E2135" s="17">
        <f>MONTH(SalesDataTable[[#This Row],[Order Date]])</f>
        <v>10</v>
      </c>
      <c r="F2135" s="15"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5">
      <c r="A2136" s="2">
        <v>2867</v>
      </c>
      <c r="B2136" s="3">
        <v>46312</v>
      </c>
      <c r="C2136" s="12">
        <f>YEAR(SalesDataTable[[#This Row],[Order Date]])</f>
        <v>2026</v>
      </c>
      <c r="D2136" s="15" t="str">
        <f>"Q" &amp; ROUNDUP(MONTH(SalesDataTable[[#This Row],[Order Date]])/3,0)</f>
        <v>Q4</v>
      </c>
      <c r="E2136" s="17">
        <f>MONTH(SalesDataTable[[#This Row],[Order Date]])</f>
        <v>10</v>
      </c>
      <c r="F2136" s="15"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5">
      <c r="A2137" s="2">
        <v>3335</v>
      </c>
      <c r="B2137" s="3">
        <v>46312</v>
      </c>
      <c r="C2137" s="12">
        <f>YEAR(SalesDataTable[[#This Row],[Order Date]])</f>
        <v>2026</v>
      </c>
      <c r="D2137" s="15" t="str">
        <f>"Q" &amp; ROUNDUP(MONTH(SalesDataTable[[#This Row],[Order Date]])/3,0)</f>
        <v>Q4</v>
      </c>
      <c r="E2137" s="17">
        <f>MONTH(SalesDataTable[[#This Row],[Order Date]])</f>
        <v>10</v>
      </c>
      <c r="F2137" s="15"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5">
      <c r="A2138" s="2">
        <v>3770</v>
      </c>
      <c r="B2138" s="3">
        <v>46312</v>
      </c>
      <c r="C2138" s="12">
        <f>YEAR(SalesDataTable[[#This Row],[Order Date]])</f>
        <v>2026</v>
      </c>
      <c r="D2138" s="15" t="str">
        <f>"Q" &amp; ROUNDUP(MONTH(SalesDataTable[[#This Row],[Order Date]])/3,0)</f>
        <v>Q4</v>
      </c>
      <c r="E2138" s="17">
        <f>MONTH(SalesDataTable[[#This Row],[Order Date]])</f>
        <v>10</v>
      </c>
      <c r="F2138" s="15"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5">
      <c r="A2139" s="2">
        <v>4065</v>
      </c>
      <c r="B2139" s="3">
        <v>46312</v>
      </c>
      <c r="C2139" s="12">
        <f>YEAR(SalesDataTable[[#This Row],[Order Date]])</f>
        <v>2026</v>
      </c>
      <c r="D2139" s="15" t="str">
        <f>"Q" &amp; ROUNDUP(MONTH(SalesDataTable[[#This Row],[Order Date]])/3,0)</f>
        <v>Q4</v>
      </c>
      <c r="E2139" s="17">
        <f>MONTH(SalesDataTable[[#This Row],[Order Date]])</f>
        <v>10</v>
      </c>
      <c r="F2139" s="15"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5">
      <c r="A2140" s="2">
        <v>4222</v>
      </c>
      <c r="B2140" s="3">
        <v>46312</v>
      </c>
      <c r="C2140" s="12">
        <f>YEAR(SalesDataTable[[#This Row],[Order Date]])</f>
        <v>2026</v>
      </c>
      <c r="D2140" s="15" t="str">
        <f>"Q" &amp; ROUNDUP(MONTH(SalesDataTable[[#This Row],[Order Date]])/3,0)</f>
        <v>Q4</v>
      </c>
      <c r="E2140" s="17">
        <f>MONTH(SalesDataTable[[#This Row],[Order Date]])</f>
        <v>10</v>
      </c>
      <c r="F2140" s="15"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5">
      <c r="A2141" s="2">
        <v>4304</v>
      </c>
      <c r="B2141" s="3">
        <v>46312</v>
      </c>
      <c r="C2141" s="12">
        <f>YEAR(SalesDataTable[[#This Row],[Order Date]])</f>
        <v>2026</v>
      </c>
      <c r="D2141" s="15" t="str">
        <f>"Q" &amp; ROUNDUP(MONTH(SalesDataTable[[#This Row],[Order Date]])/3,0)</f>
        <v>Q4</v>
      </c>
      <c r="E2141" s="17">
        <f>MONTH(SalesDataTable[[#This Row],[Order Date]])</f>
        <v>10</v>
      </c>
      <c r="F2141" s="15"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5">
      <c r="A2142" s="2">
        <v>109</v>
      </c>
      <c r="B2142" s="3">
        <v>46313</v>
      </c>
      <c r="C2142" s="12">
        <f>YEAR(SalesDataTable[[#This Row],[Order Date]])</f>
        <v>2026</v>
      </c>
      <c r="D2142" s="15" t="str">
        <f>"Q" &amp; ROUNDUP(MONTH(SalesDataTable[[#This Row],[Order Date]])/3,0)</f>
        <v>Q4</v>
      </c>
      <c r="E2142" s="17">
        <f>MONTH(SalesDataTable[[#This Row],[Order Date]])</f>
        <v>10</v>
      </c>
      <c r="F2142" s="15"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5">
      <c r="A2143" s="2">
        <v>744</v>
      </c>
      <c r="B2143" s="3">
        <v>46313</v>
      </c>
      <c r="C2143" s="12">
        <f>YEAR(SalesDataTable[[#This Row],[Order Date]])</f>
        <v>2026</v>
      </c>
      <c r="D2143" s="15" t="str">
        <f>"Q" &amp; ROUNDUP(MONTH(SalesDataTable[[#This Row],[Order Date]])/3,0)</f>
        <v>Q4</v>
      </c>
      <c r="E2143" s="17">
        <f>MONTH(SalesDataTable[[#This Row],[Order Date]])</f>
        <v>10</v>
      </c>
      <c r="F2143" s="15"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5">
      <c r="A2144" s="2">
        <v>960</v>
      </c>
      <c r="B2144" s="3">
        <v>46313</v>
      </c>
      <c r="C2144" s="12">
        <f>YEAR(SalesDataTable[[#This Row],[Order Date]])</f>
        <v>2026</v>
      </c>
      <c r="D2144" s="15" t="str">
        <f>"Q" &amp; ROUNDUP(MONTH(SalesDataTable[[#This Row],[Order Date]])/3,0)</f>
        <v>Q4</v>
      </c>
      <c r="E2144" s="17">
        <f>MONTH(SalesDataTable[[#This Row],[Order Date]])</f>
        <v>10</v>
      </c>
      <c r="F2144" s="15"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5">
      <c r="A2145" s="2">
        <v>1389</v>
      </c>
      <c r="B2145" s="3">
        <v>46313</v>
      </c>
      <c r="C2145" s="12">
        <f>YEAR(SalesDataTable[[#This Row],[Order Date]])</f>
        <v>2026</v>
      </c>
      <c r="D2145" s="15" t="str">
        <f>"Q" &amp; ROUNDUP(MONTH(SalesDataTable[[#This Row],[Order Date]])/3,0)</f>
        <v>Q4</v>
      </c>
      <c r="E2145" s="17">
        <f>MONTH(SalesDataTable[[#This Row],[Order Date]])</f>
        <v>10</v>
      </c>
      <c r="F2145" s="15"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5">
      <c r="A2146" s="2">
        <v>1493</v>
      </c>
      <c r="B2146" s="3">
        <v>46313</v>
      </c>
      <c r="C2146" s="12">
        <f>YEAR(SalesDataTable[[#This Row],[Order Date]])</f>
        <v>2026</v>
      </c>
      <c r="D2146" s="15" t="str">
        <f>"Q" &amp; ROUNDUP(MONTH(SalesDataTable[[#This Row],[Order Date]])/3,0)</f>
        <v>Q4</v>
      </c>
      <c r="E2146" s="17">
        <f>MONTH(SalesDataTable[[#This Row],[Order Date]])</f>
        <v>10</v>
      </c>
      <c r="F2146" s="15"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5">
      <c r="A2147" s="2">
        <v>1967</v>
      </c>
      <c r="B2147" s="3">
        <v>46313</v>
      </c>
      <c r="C2147" s="12">
        <f>YEAR(SalesDataTable[[#This Row],[Order Date]])</f>
        <v>2026</v>
      </c>
      <c r="D2147" s="15" t="str">
        <f>"Q" &amp; ROUNDUP(MONTH(SalesDataTable[[#This Row],[Order Date]])/3,0)</f>
        <v>Q4</v>
      </c>
      <c r="E2147" s="17">
        <f>MONTH(SalesDataTable[[#This Row],[Order Date]])</f>
        <v>10</v>
      </c>
      <c r="F2147" s="15"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5">
      <c r="A2148" s="2">
        <v>2132</v>
      </c>
      <c r="B2148" s="3">
        <v>46313</v>
      </c>
      <c r="C2148" s="12">
        <f>YEAR(SalesDataTable[[#This Row],[Order Date]])</f>
        <v>2026</v>
      </c>
      <c r="D2148" s="15" t="str">
        <f>"Q" &amp; ROUNDUP(MONTH(SalesDataTable[[#This Row],[Order Date]])/3,0)</f>
        <v>Q4</v>
      </c>
      <c r="E2148" s="17">
        <f>MONTH(SalesDataTable[[#This Row],[Order Date]])</f>
        <v>10</v>
      </c>
      <c r="F2148" s="15"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5">
      <c r="A2149" s="2">
        <v>2882</v>
      </c>
      <c r="B2149" s="3">
        <v>46313</v>
      </c>
      <c r="C2149" s="12">
        <f>YEAR(SalesDataTable[[#This Row],[Order Date]])</f>
        <v>2026</v>
      </c>
      <c r="D2149" s="15" t="str">
        <f>"Q" &amp; ROUNDUP(MONTH(SalesDataTable[[#This Row],[Order Date]])/3,0)</f>
        <v>Q4</v>
      </c>
      <c r="E2149" s="17">
        <f>MONTH(SalesDataTable[[#This Row],[Order Date]])</f>
        <v>10</v>
      </c>
      <c r="F2149" s="15"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5">
      <c r="A2150" s="2">
        <v>3345</v>
      </c>
      <c r="B2150" s="3">
        <v>46313</v>
      </c>
      <c r="C2150" s="12">
        <f>YEAR(SalesDataTable[[#This Row],[Order Date]])</f>
        <v>2026</v>
      </c>
      <c r="D2150" s="15" t="str">
        <f>"Q" &amp; ROUNDUP(MONTH(SalesDataTable[[#This Row],[Order Date]])/3,0)</f>
        <v>Q4</v>
      </c>
      <c r="E2150" s="17">
        <f>MONTH(SalesDataTable[[#This Row],[Order Date]])</f>
        <v>10</v>
      </c>
      <c r="F2150" s="15"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5">
      <c r="A2151" s="2">
        <v>4089</v>
      </c>
      <c r="B2151" s="3">
        <v>46313</v>
      </c>
      <c r="C2151" s="12">
        <f>YEAR(SalesDataTable[[#This Row],[Order Date]])</f>
        <v>2026</v>
      </c>
      <c r="D2151" s="15" t="str">
        <f>"Q" &amp; ROUNDUP(MONTH(SalesDataTable[[#This Row],[Order Date]])/3,0)</f>
        <v>Q4</v>
      </c>
      <c r="E2151" s="17">
        <f>MONTH(SalesDataTable[[#This Row],[Order Date]])</f>
        <v>10</v>
      </c>
      <c r="F2151" s="15"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5">
      <c r="A2152" s="2">
        <v>4119</v>
      </c>
      <c r="B2152" s="3">
        <v>46313</v>
      </c>
      <c r="C2152" s="12">
        <f>YEAR(SalesDataTable[[#This Row],[Order Date]])</f>
        <v>2026</v>
      </c>
      <c r="D2152" s="15" t="str">
        <f>"Q" &amp; ROUNDUP(MONTH(SalesDataTable[[#This Row],[Order Date]])/3,0)</f>
        <v>Q4</v>
      </c>
      <c r="E2152" s="17">
        <f>MONTH(SalesDataTable[[#This Row],[Order Date]])</f>
        <v>10</v>
      </c>
      <c r="F2152" s="15"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5">
      <c r="A2153" s="2">
        <v>4968</v>
      </c>
      <c r="B2153" s="3">
        <v>46313</v>
      </c>
      <c r="C2153" s="12">
        <f>YEAR(SalesDataTable[[#This Row],[Order Date]])</f>
        <v>2026</v>
      </c>
      <c r="D2153" s="15" t="str">
        <f>"Q" &amp; ROUNDUP(MONTH(SalesDataTable[[#This Row],[Order Date]])/3,0)</f>
        <v>Q4</v>
      </c>
      <c r="E2153" s="17">
        <f>MONTH(SalesDataTable[[#This Row],[Order Date]])</f>
        <v>10</v>
      </c>
      <c r="F2153" s="15"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5">
      <c r="A2154" s="2">
        <v>5197</v>
      </c>
      <c r="B2154" s="3">
        <v>46313</v>
      </c>
      <c r="C2154" s="12">
        <f>YEAR(SalesDataTable[[#This Row],[Order Date]])</f>
        <v>2026</v>
      </c>
      <c r="D2154" s="15" t="str">
        <f>"Q" &amp; ROUNDUP(MONTH(SalesDataTable[[#This Row],[Order Date]])/3,0)</f>
        <v>Q4</v>
      </c>
      <c r="E2154" s="17">
        <f>MONTH(SalesDataTable[[#This Row],[Order Date]])</f>
        <v>10</v>
      </c>
      <c r="F2154" s="15"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5">
      <c r="A2155" s="2">
        <v>66</v>
      </c>
      <c r="B2155" s="3">
        <v>46314</v>
      </c>
      <c r="C2155" s="12">
        <f>YEAR(SalesDataTable[[#This Row],[Order Date]])</f>
        <v>2026</v>
      </c>
      <c r="D2155" s="15" t="str">
        <f>"Q" &amp; ROUNDUP(MONTH(SalesDataTable[[#This Row],[Order Date]])/3,0)</f>
        <v>Q4</v>
      </c>
      <c r="E2155" s="17">
        <f>MONTH(SalesDataTable[[#This Row],[Order Date]])</f>
        <v>10</v>
      </c>
      <c r="F2155" s="15"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5">
      <c r="A2156" s="2">
        <v>585</v>
      </c>
      <c r="B2156" s="3">
        <v>46314</v>
      </c>
      <c r="C2156" s="12">
        <f>YEAR(SalesDataTable[[#This Row],[Order Date]])</f>
        <v>2026</v>
      </c>
      <c r="D2156" s="15" t="str">
        <f>"Q" &amp; ROUNDUP(MONTH(SalesDataTable[[#This Row],[Order Date]])/3,0)</f>
        <v>Q4</v>
      </c>
      <c r="E2156" s="17">
        <f>MONTH(SalesDataTable[[#This Row],[Order Date]])</f>
        <v>10</v>
      </c>
      <c r="F2156" s="15"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5">
      <c r="A2157" s="2">
        <v>856</v>
      </c>
      <c r="B2157" s="3">
        <v>46314</v>
      </c>
      <c r="C2157" s="12">
        <f>YEAR(SalesDataTable[[#This Row],[Order Date]])</f>
        <v>2026</v>
      </c>
      <c r="D2157" s="15" t="str">
        <f>"Q" &amp; ROUNDUP(MONTH(SalesDataTable[[#This Row],[Order Date]])/3,0)</f>
        <v>Q4</v>
      </c>
      <c r="E2157" s="17">
        <f>MONTH(SalesDataTable[[#This Row],[Order Date]])</f>
        <v>10</v>
      </c>
      <c r="F2157" s="15"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5">
      <c r="A2158" s="2">
        <v>1793</v>
      </c>
      <c r="B2158" s="3">
        <v>46314</v>
      </c>
      <c r="C2158" s="12">
        <f>YEAR(SalesDataTable[[#This Row],[Order Date]])</f>
        <v>2026</v>
      </c>
      <c r="D2158" s="15" t="str">
        <f>"Q" &amp; ROUNDUP(MONTH(SalesDataTable[[#This Row],[Order Date]])/3,0)</f>
        <v>Q4</v>
      </c>
      <c r="E2158" s="17">
        <f>MONTH(SalesDataTable[[#This Row],[Order Date]])</f>
        <v>10</v>
      </c>
      <c r="F2158" s="15"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5">
      <c r="A2159" s="2">
        <v>4763</v>
      </c>
      <c r="B2159" s="3">
        <v>46314</v>
      </c>
      <c r="C2159" s="12">
        <f>YEAR(SalesDataTable[[#This Row],[Order Date]])</f>
        <v>2026</v>
      </c>
      <c r="D2159" s="15" t="str">
        <f>"Q" &amp; ROUNDUP(MONTH(SalesDataTable[[#This Row],[Order Date]])/3,0)</f>
        <v>Q4</v>
      </c>
      <c r="E2159" s="17">
        <f>MONTH(SalesDataTable[[#This Row],[Order Date]])</f>
        <v>10</v>
      </c>
      <c r="F2159" s="15"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5">
      <c r="A2160" s="2">
        <v>1716</v>
      </c>
      <c r="B2160" s="3">
        <v>46315</v>
      </c>
      <c r="C2160" s="12">
        <f>YEAR(SalesDataTable[[#This Row],[Order Date]])</f>
        <v>2026</v>
      </c>
      <c r="D2160" s="15" t="str">
        <f>"Q" &amp; ROUNDUP(MONTH(SalesDataTable[[#This Row],[Order Date]])/3,0)</f>
        <v>Q4</v>
      </c>
      <c r="E2160" s="17">
        <f>MONTH(SalesDataTable[[#This Row],[Order Date]])</f>
        <v>10</v>
      </c>
      <c r="F2160" s="15"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5">
      <c r="A2161" s="2">
        <v>1759</v>
      </c>
      <c r="B2161" s="3">
        <v>46315</v>
      </c>
      <c r="C2161" s="12">
        <f>YEAR(SalesDataTable[[#This Row],[Order Date]])</f>
        <v>2026</v>
      </c>
      <c r="D2161" s="15" t="str">
        <f>"Q" &amp; ROUNDUP(MONTH(SalesDataTable[[#This Row],[Order Date]])/3,0)</f>
        <v>Q4</v>
      </c>
      <c r="E2161" s="17">
        <f>MONTH(SalesDataTable[[#This Row],[Order Date]])</f>
        <v>10</v>
      </c>
      <c r="F2161" s="15"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5">
      <c r="A2162" s="2">
        <v>1811</v>
      </c>
      <c r="B2162" s="3">
        <v>46315</v>
      </c>
      <c r="C2162" s="12">
        <f>YEAR(SalesDataTable[[#This Row],[Order Date]])</f>
        <v>2026</v>
      </c>
      <c r="D2162" s="15" t="str">
        <f>"Q" &amp; ROUNDUP(MONTH(SalesDataTable[[#This Row],[Order Date]])/3,0)</f>
        <v>Q4</v>
      </c>
      <c r="E2162" s="17">
        <f>MONTH(SalesDataTable[[#This Row],[Order Date]])</f>
        <v>10</v>
      </c>
      <c r="F2162" s="15"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5">
      <c r="A2163" s="2">
        <v>2918</v>
      </c>
      <c r="B2163" s="3">
        <v>46315</v>
      </c>
      <c r="C2163" s="12">
        <f>YEAR(SalesDataTable[[#This Row],[Order Date]])</f>
        <v>2026</v>
      </c>
      <c r="D2163" s="15" t="str">
        <f>"Q" &amp; ROUNDUP(MONTH(SalesDataTable[[#This Row],[Order Date]])/3,0)</f>
        <v>Q4</v>
      </c>
      <c r="E2163" s="17">
        <f>MONTH(SalesDataTable[[#This Row],[Order Date]])</f>
        <v>10</v>
      </c>
      <c r="F2163" s="15"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5">
      <c r="A2164" s="2">
        <v>4150</v>
      </c>
      <c r="B2164" s="3">
        <v>46315</v>
      </c>
      <c r="C2164" s="12">
        <f>YEAR(SalesDataTable[[#This Row],[Order Date]])</f>
        <v>2026</v>
      </c>
      <c r="D2164" s="15" t="str">
        <f>"Q" &amp; ROUNDUP(MONTH(SalesDataTable[[#This Row],[Order Date]])/3,0)</f>
        <v>Q4</v>
      </c>
      <c r="E2164" s="17">
        <f>MONTH(SalesDataTable[[#This Row],[Order Date]])</f>
        <v>10</v>
      </c>
      <c r="F2164" s="15"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5">
      <c r="A2165" s="2">
        <v>4830</v>
      </c>
      <c r="B2165" s="3">
        <v>46315</v>
      </c>
      <c r="C2165" s="12">
        <f>YEAR(SalesDataTable[[#This Row],[Order Date]])</f>
        <v>2026</v>
      </c>
      <c r="D2165" s="15" t="str">
        <f>"Q" &amp; ROUNDUP(MONTH(SalesDataTable[[#This Row],[Order Date]])/3,0)</f>
        <v>Q4</v>
      </c>
      <c r="E2165" s="17">
        <f>MONTH(SalesDataTable[[#This Row],[Order Date]])</f>
        <v>10</v>
      </c>
      <c r="F2165" s="15"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5">
      <c r="A2166" s="2">
        <v>4698</v>
      </c>
      <c r="B2166" s="3">
        <v>46316</v>
      </c>
      <c r="C2166" s="12">
        <f>YEAR(SalesDataTable[[#This Row],[Order Date]])</f>
        <v>2026</v>
      </c>
      <c r="D2166" s="15" t="str">
        <f>"Q" &amp; ROUNDUP(MONTH(SalesDataTable[[#This Row],[Order Date]])/3,0)</f>
        <v>Q4</v>
      </c>
      <c r="E2166" s="17">
        <f>MONTH(SalesDataTable[[#This Row],[Order Date]])</f>
        <v>10</v>
      </c>
      <c r="F2166" s="15"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5">
      <c r="A2167" s="2">
        <v>4846</v>
      </c>
      <c r="B2167" s="3">
        <v>46316</v>
      </c>
      <c r="C2167" s="12">
        <f>YEAR(SalesDataTable[[#This Row],[Order Date]])</f>
        <v>2026</v>
      </c>
      <c r="D2167" s="15" t="str">
        <f>"Q" &amp; ROUNDUP(MONTH(SalesDataTable[[#This Row],[Order Date]])/3,0)</f>
        <v>Q4</v>
      </c>
      <c r="E2167" s="17">
        <f>MONTH(SalesDataTable[[#This Row],[Order Date]])</f>
        <v>10</v>
      </c>
      <c r="F2167" s="15"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5">
      <c r="A2168" s="2">
        <v>5024</v>
      </c>
      <c r="B2168" s="3">
        <v>46316</v>
      </c>
      <c r="C2168" s="12">
        <f>YEAR(SalesDataTable[[#This Row],[Order Date]])</f>
        <v>2026</v>
      </c>
      <c r="D2168" s="15" t="str">
        <f>"Q" &amp; ROUNDUP(MONTH(SalesDataTable[[#This Row],[Order Date]])/3,0)</f>
        <v>Q4</v>
      </c>
      <c r="E2168" s="17">
        <f>MONTH(SalesDataTable[[#This Row],[Order Date]])</f>
        <v>10</v>
      </c>
      <c r="F2168" s="15"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5">
      <c r="A2169" s="2">
        <v>1157</v>
      </c>
      <c r="B2169" s="3">
        <v>46317</v>
      </c>
      <c r="C2169" s="12">
        <f>YEAR(SalesDataTable[[#This Row],[Order Date]])</f>
        <v>2026</v>
      </c>
      <c r="D2169" s="15" t="str">
        <f>"Q" &amp; ROUNDUP(MONTH(SalesDataTable[[#This Row],[Order Date]])/3,0)</f>
        <v>Q4</v>
      </c>
      <c r="E2169" s="17">
        <f>MONTH(SalesDataTable[[#This Row],[Order Date]])</f>
        <v>10</v>
      </c>
      <c r="F2169" s="15"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5">
      <c r="A2170" s="2">
        <v>1427</v>
      </c>
      <c r="B2170" s="3">
        <v>46317</v>
      </c>
      <c r="C2170" s="12">
        <f>YEAR(SalesDataTable[[#This Row],[Order Date]])</f>
        <v>2026</v>
      </c>
      <c r="D2170" s="15" t="str">
        <f>"Q" &amp; ROUNDUP(MONTH(SalesDataTable[[#This Row],[Order Date]])/3,0)</f>
        <v>Q4</v>
      </c>
      <c r="E2170" s="17">
        <f>MONTH(SalesDataTable[[#This Row],[Order Date]])</f>
        <v>10</v>
      </c>
      <c r="F2170" s="15"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5">
      <c r="A2171" s="2">
        <v>1622</v>
      </c>
      <c r="B2171" s="3">
        <v>46317</v>
      </c>
      <c r="C2171" s="12">
        <f>YEAR(SalesDataTable[[#This Row],[Order Date]])</f>
        <v>2026</v>
      </c>
      <c r="D2171" s="15" t="str">
        <f>"Q" &amp; ROUNDUP(MONTH(SalesDataTable[[#This Row],[Order Date]])/3,0)</f>
        <v>Q4</v>
      </c>
      <c r="E2171" s="17">
        <f>MONTH(SalesDataTable[[#This Row],[Order Date]])</f>
        <v>10</v>
      </c>
      <c r="F2171" s="15"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5">
      <c r="A2172" s="2">
        <v>1879</v>
      </c>
      <c r="B2172" s="3">
        <v>46317</v>
      </c>
      <c r="C2172" s="12">
        <f>YEAR(SalesDataTable[[#This Row],[Order Date]])</f>
        <v>2026</v>
      </c>
      <c r="D2172" s="15" t="str">
        <f>"Q" &amp; ROUNDUP(MONTH(SalesDataTable[[#This Row],[Order Date]])/3,0)</f>
        <v>Q4</v>
      </c>
      <c r="E2172" s="17">
        <f>MONTH(SalesDataTable[[#This Row],[Order Date]])</f>
        <v>10</v>
      </c>
      <c r="F2172" s="15"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5">
      <c r="A2173" s="2">
        <v>2483</v>
      </c>
      <c r="B2173" s="3">
        <v>46317</v>
      </c>
      <c r="C2173" s="12">
        <f>YEAR(SalesDataTable[[#This Row],[Order Date]])</f>
        <v>2026</v>
      </c>
      <c r="D2173" s="15" t="str">
        <f>"Q" &amp; ROUNDUP(MONTH(SalesDataTable[[#This Row],[Order Date]])/3,0)</f>
        <v>Q4</v>
      </c>
      <c r="E2173" s="17">
        <f>MONTH(SalesDataTable[[#This Row],[Order Date]])</f>
        <v>10</v>
      </c>
      <c r="F2173" s="15"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5">
      <c r="A2174" s="2">
        <v>4451</v>
      </c>
      <c r="B2174" s="3">
        <v>46317</v>
      </c>
      <c r="C2174" s="12">
        <f>YEAR(SalesDataTable[[#This Row],[Order Date]])</f>
        <v>2026</v>
      </c>
      <c r="D2174" s="15" t="str">
        <f>"Q" &amp; ROUNDUP(MONTH(SalesDataTable[[#This Row],[Order Date]])/3,0)</f>
        <v>Q4</v>
      </c>
      <c r="E2174" s="17">
        <f>MONTH(SalesDataTable[[#This Row],[Order Date]])</f>
        <v>10</v>
      </c>
      <c r="F2174" s="15"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5">
      <c r="A2175" s="2">
        <v>93</v>
      </c>
      <c r="B2175" s="3">
        <v>46318</v>
      </c>
      <c r="C2175" s="12">
        <f>YEAR(SalesDataTable[[#This Row],[Order Date]])</f>
        <v>2026</v>
      </c>
      <c r="D2175" s="15" t="str">
        <f>"Q" &amp; ROUNDUP(MONTH(SalesDataTable[[#This Row],[Order Date]])/3,0)</f>
        <v>Q4</v>
      </c>
      <c r="E2175" s="17">
        <f>MONTH(SalesDataTable[[#This Row],[Order Date]])</f>
        <v>10</v>
      </c>
      <c r="F2175" s="15"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5">
      <c r="A2176" s="2">
        <v>265</v>
      </c>
      <c r="B2176" s="3">
        <v>46318</v>
      </c>
      <c r="C2176" s="12">
        <f>YEAR(SalesDataTable[[#This Row],[Order Date]])</f>
        <v>2026</v>
      </c>
      <c r="D2176" s="15" t="str">
        <f>"Q" &amp; ROUNDUP(MONTH(SalesDataTable[[#This Row],[Order Date]])/3,0)</f>
        <v>Q4</v>
      </c>
      <c r="E2176" s="17">
        <f>MONTH(SalesDataTable[[#This Row],[Order Date]])</f>
        <v>10</v>
      </c>
      <c r="F2176" s="15"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5">
      <c r="A2177" s="2">
        <v>555</v>
      </c>
      <c r="B2177" s="3">
        <v>46318</v>
      </c>
      <c r="C2177" s="12">
        <f>YEAR(SalesDataTable[[#This Row],[Order Date]])</f>
        <v>2026</v>
      </c>
      <c r="D2177" s="15" t="str">
        <f>"Q" &amp; ROUNDUP(MONTH(SalesDataTable[[#This Row],[Order Date]])/3,0)</f>
        <v>Q4</v>
      </c>
      <c r="E2177" s="17">
        <f>MONTH(SalesDataTable[[#This Row],[Order Date]])</f>
        <v>10</v>
      </c>
      <c r="F2177" s="15"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5">
      <c r="A2178" s="2">
        <v>1993</v>
      </c>
      <c r="B2178" s="3">
        <v>46318</v>
      </c>
      <c r="C2178" s="12">
        <f>YEAR(SalesDataTable[[#This Row],[Order Date]])</f>
        <v>2026</v>
      </c>
      <c r="D2178" s="15" t="str">
        <f>"Q" &amp; ROUNDUP(MONTH(SalesDataTable[[#This Row],[Order Date]])/3,0)</f>
        <v>Q4</v>
      </c>
      <c r="E2178" s="17">
        <f>MONTH(SalesDataTable[[#This Row],[Order Date]])</f>
        <v>10</v>
      </c>
      <c r="F2178" s="15"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5">
      <c r="A2179" s="2">
        <v>3116</v>
      </c>
      <c r="B2179" s="3">
        <v>46318</v>
      </c>
      <c r="C2179" s="12">
        <f>YEAR(SalesDataTable[[#This Row],[Order Date]])</f>
        <v>2026</v>
      </c>
      <c r="D2179" s="15" t="str">
        <f>"Q" &amp; ROUNDUP(MONTH(SalesDataTable[[#This Row],[Order Date]])/3,0)</f>
        <v>Q4</v>
      </c>
      <c r="E2179" s="17">
        <f>MONTH(SalesDataTable[[#This Row],[Order Date]])</f>
        <v>10</v>
      </c>
      <c r="F2179" s="15"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5">
      <c r="A2180" s="2">
        <v>3631</v>
      </c>
      <c r="B2180" s="3">
        <v>46318</v>
      </c>
      <c r="C2180" s="12">
        <f>YEAR(SalesDataTable[[#This Row],[Order Date]])</f>
        <v>2026</v>
      </c>
      <c r="D2180" s="15" t="str">
        <f>"Q" &amp; ROUNDUP(MONTH(SalesDataTable[[#This Row],[Order Date]])/3,0)</f>
        <v>Q4</v>
      </c>
      <c r="E2180" s="17">
        <f>MONTH(SalesDataTable[[#This Row],[Order Date]])</f>
        <v>10</v>
      </c>
      <c r="F2180" s="15"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5">
      <c r="A2181" s="2">
        <v>4216</v>
      </c>
      <c r="B2181" s="3">
        <v>46318</v>
      </c>
      <c r="C2181" s="12">
        <f>YEAR(SalesDataTable[[#This Row],[Order Date]])</f>
        <v>2026</v>
      </c>
      <c r="D2181" s="15" t="str">
        <f>"Q" &amp; ROUNDUP(MONTH(SalesDataTable[[#This Row],[Order Date]])/3,0)</f>
        <v>Q4</v>
      </c>
      <c r="E2181" s="17">
        <f>MONTH(SalesDataTable[[#This Row],[Order Date]])</f>
        <v>10</v>
      </c>
      <c r="F2181" s="15"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5">
      <c r="A2182" s="2">
        <v>4956</v>
      </c>
      <c r="B2182" s="3">
        <v>46318</v>
      </c>
      <c r="C2182" s="12">
        <f>YEAR(SalesDataTable[[#This Row],[Order Date]])</f>
        <v>2026</v>
      </c>
      <c r="D2182" s="15" t="str">
        <f>"Q" &amp; ROUNDUP(MONTH(SalesDataTable[[#This Row],[Order Date]])/3,0)</f>
        <v>Q4</v>
      </c>
      <c r="E2182" s="17">
        <f>MONTH(SalesDataTable[[#This Row],[Order Date]])</f>
        <v>10</v>
      </c>
      <c r="F2182" s="15"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5">
      <c r="A2183" s="2">
        <v>439</v>
      </c>
      <c r="B2183" s="3">
        <v>46319</v>
      </c>
      <c r="C2183" s="12">
        <f>YEAR(SalesDataTable[[#This Row],[Order Date]])</f>
        <v>2026</v>
      </c>
      <c r="D2183" s="15" t="str">
        <f>"Q" &amp; ROUNDUP(MONTH(SalesDataTable[[#This Row],[Order Date]])/3,0)</f>
        <v>Q4</v>
      </c>
      <c r="E2183" s="17">
        <f>MONTH(SalesDataTable[[#This Row],[Order Date]])</f>
        <v>10</v>
      </c>
      <c r="F2183" s="15"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5">
      <c r="A2184" s="2">
        <v>1076</v>
      </c>
      <c r="B2184" s="3">
        <v>46319</v>
      </c>
      <c r="C2184" s="12">
        <f>YEAR(SalesDataTable[[#This Row],[Order Date]])</f>
        <v>2026</v>
      </c>
      <c r="D2184" s="15" t="str">
        <f>"Q" &amp; ROUNDUP(MONTH(SalesDataTable[[#This Row],[Order Date]])/3,0)</f>
        <v>Q4</v>
      </c>
      <c r="E2184" s="17">
        <f>MONTH(SalesDataTable[[#This Row],[Order Date]])</f>
        <v>10</v>
      </c>
      <c r="F2184" s="15"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5">
      <c r="A2185" s="2">
        <v>1130</v>
      </c>
      <c r="B2185" s="3">
        <v>46319</v>
      </c>
      <c r="C2185" s="12">
        <f>YEAR(SalesDataTable[[#This Row],[Order Date]])</f>
        <v>2026</v>
      </c>
      <c r="D2185" s="15" t="str">
        <f>"Q" &amp; ROUNDUP(MONTH(SalesDataTable[[#This Row],[Order Date]])/3,0)</f>
        <v>Q4</v>
      </c>
      <c r="E2185" s="17">
        <f>MONTH(SalesDataTable[[#This Row],[Order Date]])</f>
        <v>10</v>
      </c>
      <c r="F2185" s="15"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5">
      <c r="A2186" s="2">
        <v>2820</v>
      </c>
      <c r="B2186" s="3">
        <v>46319</v>
      </c>
      <c r="C2186" s="12">
        <f>YEAR(SalesDataTable[[#This Row],[Order Date]])</f>
        <v>2026</v>
      </c>
      <c r="D2186" s="15" t="str">
        <f>"Q" &amp; ROUNDUP(MONTH(SalesDataTable[[#This Row],[Order Date]])/3,0)</f>
        <v>Q4</v>
      </c>
      <c r="E2186" s="17">
        <f>MONTH(SalesDataTable[[#This Row],[Order Date]])</f>
        <v>10</v>
      </c>
      <c r="F2186" s="15"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5">
      <c r="A2187" s="2">
        <v>4213</v>
      </c>
      <c r="B2187" s="3">
        <v>46319</v>
      </c>
      <c r="C2187" s="12">
        <f>YEAR(SalesDataTable[[#This Row],[Order Date]])</f>
        <v>2026</v>
      </c>
      <c r="D2187" s="15" t="str">
        <f>"Q" &amp; ROUNDUP(MONTH(SalesDataTable[[#This Row],[Order Date]])/3,0)</f>
        <v>Q4</v>
      </c>
      <c r="E2187" s="17">
        <f>MONTH(SalesDataTable[[#This Row],[Order Date]])</f>
        <v>10</v>
      </c>
      <c r="F2187" s="15"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5">
      <c r="A2188" s="2">
        <v>4375</v>
      </c>
      <c r="B2188" s="3">
        <v>46319</v>
      </c>
      <c r="C2188" s="12">
        <f>YEAR(SalesDataTable[[#This Row],[Order Date]])</f>
        <v>2026</v>
      </c>
      <c r="D2188" s="15" t="str">
        <f>"Q" &amp; ROUNDUP(MONTH(SalesDataTable[[#This Row],[Order Date]])/3,0)</f>
        <v>Q4</v>
      </c>
      <c r="E2188" s="17">
        <f>MONTH(SalesDataTable[[#This Row],[Order Date]])</f>
        <v>10</v>
      </c>
      <c r="F2188" s="15"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5">
      <c r="A2189" s="2">
        <v>5072</v>
      </c>
      <c r="B2189" s="3">
        <v>46319</v>
      </c>
      <c r="C2189" s="12">
        <f>YEAR(SalesDataTable[[#This Row],[Order Date]])</f>
        <v>2026</v>
      </c>
      <c r="D2189" s="15" t="str">
        <f>"Q" &amp; ROUNDUP(MONTH(SalesDataTable[[#This Row],[Order Date]])/3,0)</f>
        <v>Q4</v>
      </c>
      <c r="E2189" s="17">
        <f>MONTH(SalesDataTable[[#This Row],[Order Date]])</f>
        <v>10</v>
      </c>
      <c r="F2189" s="15"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5">
      <c r="A2190" s="2">
        <v>310</v>
      </c>
      <c r="B2190" s="3">
        <v>46320</v>
      </c>
      <c r="C2190" s="12">
        <f>YEAR(SalesDataTable[[#This Row],[Order Date]])</f>
        <v>2026</v>
      </c>
      <c r="D2190" s="15" t="str">
        <f>"Q" &amp; ROUNDUP(MONTH(SalesDataTable[[#This Row],[Order Date]])/3,0)</f>
        <v>Q4</v>
      </c>
      <c r="E2190" s="17">
        <f>MONTH(SalesDataTable[[#This Row],[Order Date]])</f>
        <v>10</v>
      </c>
      <c r="F2190" s="15"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5">
      <c r="A2191" s="2">
        <v>317</v>
      </c>
      <c r="B2191" s="3">
        <v>46320</v>
      </c>
      <c r="C2191" s="12">
        <f>YEAR(SalesDataTable[[#This Row],[Order Date]])</f>
        <v>2026</v>
      </c>
      <c r="D2191" s="15" t="str">
        <f>"Q" &amp; ROUNDUP(MONTH(SalesDataTable[[#This Row],[Order Date]])/3,0)</f>
        <v>Q4</v>
      </c>
      <c r="E2191" s="17">
        <f>MONTH(SalesDataTable[[#This Row],[Order Date]])</f>
        <v>10</v>
      </c>
      <c r="F2191" s="15"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5">
      <c r="A2192" s="2">
        <v>684</v>
      </c>
      <c r="B2192" s="3">
        <v>46320</v>
      </c>
      <c r="C2192" s="12">
        <f>YEAR(SalesDataTable[[#This Row],[Order Date]])</f>
        <v>2026</v>
      </c>
      <c r="D2192" s="15" t="str">
        <f>"Q" &amp; ROUNDUP(MONTH(SalesDataTable[[#This Row],[Order Date]])/3,0)</f>
        <v>Q4</v>
      </c>
      <c r="E2192" s="17">
        <f>MONTH(SalesDataTable[[#This Row],[Order Date]])</f>
        <v>10</v>
      </c>
      <c r="F2192" s="15"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5">
      <c r="A2193" s="2">
        <v>1430</v>
      </c>
      <c r="B2193" s="3">
        <v>46320</v>
      </c>
      <c r="C2193" s="12">
        <f>YEAR(SalesDataTable[[#This Row],[Order Date]])</f>
        <v>2026</v>
      </c>
      <c r="D2193" s="15" t="str">
        <f>"Q" &amp; ROUNDUP(MONTH(SalesDataTable[[#This Row],[Order Date]])/3,0)</f>
        <v>Q4</v>
      </c>
      <c r="E2193" s="17">
        <f>MONTH(SalesDataTable[[#This Row],[Order Date]])</f>
        <v>10</v>
      </c>
      <c r="F2193" s="15"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5">
      <c r="A2194" s="2">
        <v>2049</v>
      </c>
      <c r="B2194" s="3">
        <v>46320</v>
      </c>
      <c r="C2194" s="12">
        <f>YEAR(SalesDataTable[[#This Row],[Order Date]])</f>
        <v>2026</v>
      </c>
      <c r="D2194" s="15" t="str">
        <f>"Q" &amp; ROUNDUP(MONTH(SalesDataTable[[#This Row],[Order Date]])/3,0)</f>
        <v>Q4</v>
      </c>
      <c r="E2194" s="17">
        <f>MONTH(SalesDataTable[[#This Row],[Order Date]])</f>
        <v>10</v>
      </c>
      <c r="F2194" s="15"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5">
      <c r="A2195" s="2">
        <v>2199</v>
      </c>
      <c r="B2195" s="3">
        <v>46320</v>
      </c>
      <c r="C2195" s="12">
        <f>YEAR(SalesDataTable[[#This Row],[Order Date]])</f>
        <v>2026</v>
      </c>
      <c r="D2195" s="15" t="str">
        <f>"Q" &amp; ROUNDUP(MONTH(SalesDataTable[[#This Row],[Order Date]])/3,0)</f>
        <v>Q4</v>
      </c>
      <c r="E2195" s="17">
        <f>MONTH(SalesDataTable[[#This Row],[Order Date]])</f>
        <v>10</v>
      </c>
      <c r="F2195" s="15"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5">
      <c r="A2196" s="2">
        <v>2954</v>
      </c>
      <c r="B2196" s="3">
        <v>46320</v>
      </c>
      <c r="C2196" s="12">
        <f>YEAR(SalesDataTable[[#This Row],[Order Date]])</f>
        <v>2026</v>
      </c>
      <c r="D2196" s="15" t="str">
        <f>"Q" &amp; ROUNDUP(MONTH(SalesDataTable[[#This Row],[Order Date]])/3,0)</f>
        <v>Q4</v>
      </c>
      <c r="E2196" s="17">
        <f>MONTH(SalesDataTable[[#This Row],[Order Date]])</f>
        <v>10</v>
      </c>
      <c r="F2196" s="15"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5">
      <c r="A2197" s="2">
        <v>3218</v>
      </c>
      <c r="B2197" s="3">
        <v>46320</v>
      </c>
      <c r="C2197" s="12">
        <f>YEAR(SalesDataTable[[#This Row],[Order Date]])</f>
        <v>2026</v>
      </c>
      <c r="D2197" s="15" t="str">
        <f>"Q" &amp; ROUNDUP(MONTH(SalesDataTable[[#This Row],[Order Date]])/3,0)</f>
        <v>Q4</v>
      </c>
      <c r="E2197" s="17">
        <f>MONTH(SalesDataTable[[#This Row],[Order Date]])</f>
        <v>10</v>
      </c>
      <c r="F2197" s="15"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5">
      <c r="A2198" s="2">
        <v>3965</v>
      </c>
      <c r="B2198" s="3">
        <v>46320</v>
      </c>
      <c r="C2198" s="12">
        <f>YEAR(SalesDataTable[[#This Row],[Order Date]])</f>
        <v>2026</v>
      </c>
      <c r="D2198" s="15" t="str">
        <f>"Q" &amp; ROUNDUP(MONTH(SalesDataTable[[#This Row],[Order Date]])/3,0)</f>
        <v>Q4</v>
      </c>
      <c r="E2198" s="17">
        <f>MONTH(SalesDataTable[[#This Row],[Order Date]])</f>
        <v>10</v>
      </c>
      <c r="F2198" s="15"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5">
      <c r="A2199" s="2">
        <v>2278</v>
      </c>
      <c r="B2199" s="3">
        <v>46321</v>
      </c>
      <c r="C2199" s="12">
        <f>YEAR(SalesDataTable[[#This Row],[Order Date]])</f>
        <v>2026</v>
      </c>
      <c r="D2199" s="15" t="str">
        <f>"Q" &amp; ROUNDUP(MONTH(SalesDataTable[[#This Row],[Order Date]])/3,0)</f>
        <v>Q4</v>
      </c>
      <c r="E2199" s="17">
        <f>MONTH(SalesDataTable[[#This Row],[Order Date]])</f>
        <v>10</v>
      </c>
      <c r="F2199" s="15"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5">
      <c r="A2200" s="2">
        <v>3132</v>
      </c>
      <c r="B2200" s="3">
        <v>46321</v>
      </c>
      <c r="C2200" s="12">
        <f>YEAR(SalesDataTable[[#This Row],[Order Date]])</f>
        <v>2026</v>
      </c>
      <c r="D2200" s="15" t="str">
        <f>"Q" &amp; ROUNDUP(MONTH(SalesDataTable[[#This Row],[Order Date]])/3,0)</f>
        <v>Q4</v>
      </c>
      <c r="E2200" s="17">
        <f>MONTH(SalesDataTable[[#This Row],[Order Date]])</f>
        <v>10</v>
      </c>
      <c r="F2200" s="15"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5">
      <c r="A2201" s="2">
        <v>3144</v>
      </c>
      <c r="B2201" s="3">
        <v>46321</v>
      </c>
      <c r="C2201" s="12">
        <f>YEAR(SalesDataTable[[#This Row],[Order Date]])</f>
        <v>2026</v>
      </c>
      <c r="D2201" s="15" t="str">
        <f>"Q" &amp; ROUNDUP(MONTH(SalesDataTable[[#This Row],[Order Date]])/3,0)</f>
        <v>Q4</v>
      </c>
      <c r="E2201" s="17">
        <f>MONTH(SalesDataTable[[#This Row],[Order Date]])</f>
        <v>10</v>
      </c>
      <c r="F2201" s="15"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5">
      <c r="A2202" s="2">
        <v>3501</v>
      </c>
      <c r="B2202" s="3">
        <v>46321</v>
      </c>
      <c r="C2202" s="12">
        <f>YEAR(SalesDataTable[[#This Row],[Order Date]])</f>
        <v>2026</v>
      </c>
      <c r="D2202" s="15" t="str">
        <f>"Q" &amp; ROUNDUP(MONTH(SalesDataTable[[#This Row],[Order Date]])/3,0)</f>
        <v>Q4</v>
      </c>
      <c r="E2202" s="17">
        <f>MONTH(SalesDataTable[[#This Row],[Order Date]])</f>
        <v>10</v>
      </c>
      <c r="F2202" s="15"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5">
      <c r="A2203" s="2">
        <v>458</v>
      </c>
      <c r="B2203" s="3">
        <v>46322</v>
      </c>
      <c r="C2203" s="12">
        <f>YEAR(SalesDataTable[[#This Row],[Order Date]])</f>
        <v>2026</v>
      </c>
      <c r="D2203" s="15" t="str">
        <f>"Q" &amp; ROUNDUP(MONTH(SalesDataTable[[#This Row],[Order Date]])/3,0)</f>
        <v>Q4</v>
      </c>
      <c r="E2203" s="17">
        <f>MONTH(SalesDataTable[[#This Row],[Order Date]])</f>
        <v>10</v>
      </c>
      <c r="F2203" s="15"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5">
      <c r="A2204" s="2">
        <v>1065</v>
      </c>
      <c r="B2204" s="3">
        <v>46322</v>
      </c>
      <c r="C2204" s="12">
        <f>YEAR(SalesDataTable[[#This Row],[Order Date]])</f>
        <v>2026</v>
      </c>
      <c r="D2204" s="15" t="str">
        <f>"Q" &amp; ROUNDUP(MONTH(SalesDataTable[[#This Row],[Order Date]])/3,0)</f>
        <v>Q4</v>
      </c>
      <c r="E2204" s="17">
        <f>MONTH(SalesDataTable[[#This Row],[Order Date]])</f>
        <v>10</v>
      </c>
      <c r="F2204" s="15"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5">
      <c r="A2205" s="2">
        <v>1707</v>
      </c>
      <c r="B2205" s="3">
        <v>46322</v>
      </c>
      <c r="C2205" s="12">
        <f>YEAR(SalesDataTable[[#This Row],[Order Date]])</f>
        <v>2026</v>
      </c>
      <c r="D2205" s="15" t="str">
        <f>"Q" &amp; ROUNDUP(MONTH(SalesDataTable[[#This Row],[Order Date]])/3,0)</f>
        <v>Q4</v>
      </c>
      <c r="E2205" s="17">
        <f>MONTH(SalesDataTable[[#This Row],[Order Date]])</f>
        <v>10</v>
      </c>
      <c r="F2205" s="15"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5">
      <c r="A2206" s="2">
        <v>1989</v>
      </c>
      <c r="B2206" s="3">
        <v>46322</v>
      </c>
      <c r="C2206" s="12">
        <f>YEAR(SalesDataTable[[#This Row],[Order Date]])</f>
        <v>2026</v>
      </c>
      <c r="D2206" s="15" t="str">
        <f>"Q" &amp; ROUNDUP(MONTH(SalesDataTable[[#This Row],[Order Date]])/3,0)</f>
        <v>Q4</v>
      </c>
      <c r="E2206" s="17">
        <f>MONTH(SalesDataTable[[#This Row],[Order Date]])</f>
        <v>10</v>
      </c>
      <c r="F2206" s="15"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5">
      <c r="A2207" s="2">
        <v>2852</v>
      </c>
      <c r="B2207" s="3">
        <v>46322</v>
      </c>
      <c r="C2207" s="12">
        <f>YEAR(SalesDataTable[[#This Row],[Order Date]])</f>
        <v>2026</v>
      </c>
      <c r="D2207" s="15" t="str">
        <f>"Q" &amp; ROUNDUP(MONTH(SalesDataTable[[#This Row],[Order Date]])/3,0)</f>
        <v>Q4</v>
      </c>
      <c r="E2207" s="17">
        <f>MONTH(SalesDataTable[[#This Row],[Order Date]])</f>
        <v>10</v>
      </c>
      <c r="F2207" s="15"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5">
      <c r="A2208" s="2">
        <v>4762</v>
      </c>
      <c r="B2208" s="3">
        <v>46322</v>
      </c>
      <c r="C2208" s="12">
        <f>YEAR(SalesDataTable[[#This Row],[Order Date]])</f>
        <v>2026</v>
      </c>
      <c r="D2208" s="15" t="str">
        <f>"Q" &amp; ROUNDUP(MONTH(SalesDataTable[[#This Row],[Order Date]])/3,0)</f>
        <v>Q4</v>
      </c>
      <c r="E2208" s="17">
        <f>MONTH(SalesDataTable[[#This Row],[Order Date]])</f>
        <v>10</v>
      </c>
      <c r="F2208" s="15"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5">
      <c r="A2209" s="2">
        <v>4997</v>
      </c>
      <c r="B2209" s="3">
        <v>46322</v>
      </c>
      <c r="C2209" s="12">
        <f>YEAR(SalesDataTable[[#This Row],[Order Date]])</f>
        <v>2026</v>
      </c>
      <c r="D2209" s="15" t="str">
        <f>"Q" &amp; ROUNDUP(MONTH(SalesDataTable[[#This Row],[Order Date]])/3,0)</f>
        <v>Q4</v>
      </c>
      <c r="E2209" s="17">
        <f>MONTH(SalesDataTable[[#This Row],[Order Date]])</f>
        <v>10</v>
      </c>
      <c r="F2209" s="15"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5">
      <c r="A2210" s="2">
        <v>1238</v>
      </c>
      <c r="B2210" s="3">
        <v>46323</v>
      </c>
      <c r="C2210" s="12">
        <f>YEAR(SalesDataTable[[#This Row],[Order Date]])</f>
        <v>2026</v>
      </c>
      <c r="D2210" s="15" t="str">
        <f>"Q" &amp; ROUNDUP(MONTH(SalesDataTable[[#This Row],[Order Date]])/3,0)</f>
        <v>Q4</v>
      </c>
      <c r="E2210" s="17">
        <f>MONTH(SalesDataTable[[#This Row],[Order Date]])</f>
        <v>10</v>
      </c>
      <c r="F2210" s="15"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5">
      <c r="A2211" s="2">
        <v>2622</v>
      </c>
      <c r="B2211" s="3">
        <v>46323</v>
      </c>
      <c r="C2211" s="12">
        <f>YEAR(SalesDataTable[[#This Row],[Order Date]])</f>
        <v>2026</v>
      </c>
      <c r="D2211" s="15" t="str">
        <f>"Q" &amp; ROUNDUP(MONTH(SalesDataTable[[#This Row],[Order Date]])/3,0)</f>
        <v>Q4</v>
      </c>
      <c r="E2211" s="17">
        <f>MONTH(SalesDataTable[[#This Row],[Order Date]])</f>
        <v>10</v>
      </c>
      <c r="F2211" s="15"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5">
      <c r="A2212" s="2">
        <v>3106</v>
      </c>
      <c r="B2212" s="3">
        <v>46323</v>
      </c>
      <c r="C2212" s="12">
        <f>YEAR(SalesDataTable[[#This Row],[Order Date]])</f>
        <v>2026</v>
      </c>
      <c r="D2212" s="15" t="str">
        <f>"Q" &amp; ROUNDUP(MONTH(SalesDataTable[[#This Row],[Order Date]])/3,0)</f>
        <v>Q4</v>
      </c>
      <c r="E2212" s="17">
        <f>MONTH(SalesDataTable[[#This Row],[Order Date]])</f>
        <v>10</v>
      </c>
      <c r="F2212" s="15"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5">
      <c r="A2213" s="2">
        <v>3274</v>
      </c>
      <c r="B2213" s="3">
        <v>46323</v>
      </c>
      <c r="C2213" s="12">
        <f>YEAR(SalesDataTable[[#This Row],[Order Date]])</f>
        <v>2026</v>
      </c>
      <c r="D2213" s="15" t="str">
        <f>"Q" &amp; ROUNDUP(MONTH(SalesDataTable[[#This Row],[Order Date]])/3,0)</f>
        <v>Q4</v>
      </c>
      <c r="E2213" s="17">
        <f>MONTH(SalesDataTable[[#This Row],[Order Date]])</f>
        <v>10</v>
      </c>
      <c r="F2213" s="15"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5">
      <c r="A2214" s="2">
        <v>3542</v>
      </c>
      <c r="B2214" s="3">
        <v>46323</v>
      </c>
      <c r="C2214" s="12">
        <f>YEAR(SalesDataTable[[#This Row],[Order Date]])</f>
        <v>2026</v>
      </c>
      <c r="D2214" s="15" t="str">
        <f>"Q" &amp; ROUNDUP(MONTH(SalesDataTable[[#This Row],[Order Date]])/3,0)</f>
        <v>Q4</v>
      </c>
      <c r="E2214" s="17">
        <f>MONTH(SalesDataTable[[#This Row],[Order Date]])</f>
        <v>10</v>
      </c>
      <c r="F2214" s="15"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5">
      <c r="A2215" s="2">
        <v>3704</v>
      </c>
      <c r="B2215" s="3">
        <v>46323</v>
      </c>
      <c r="C2215" s="12">
        <f>YEAR(SalesDataTable[[#This Row],[Order Date]])</f>
        <v>2026</v>
      </c>
      <c r="D2215" s="15" t="str">
        <f>"Q" &amp; ROUNDUP(MONTH(SalesDataTable[[#This Row],[Order Date]])/3,0)</f>
        <v>Q4</v>
      </c>
      <c r="E2215" s="17">
        <f>MONTH(SalesDataTable[[#This Row],[Order Date]])</f>
        <v>10</v>
      </c>
      <c r="F2215" s="15"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5">
      <c r="A2216" s="2">
        <v>4699</v>
      </c>
      <c r="B2216" s="3">
        <v>46323</v>
      </c>
      <c r="C2216" s="12">
        <f>YEAR(SalesDataTable[[#This Row],[Order Date]])</f>
        <v>2026</v>
      </c>
      <c r="D2216" s="15" t="str">
        <f>"Q" &amp; ROUNDUP(MONTH(SalesDataTable[[#This Row],[Order Date]])/3,0)</f>
        <v>Q4</v>
      </c>
      <c r="E2216" s="17">
        <f>MONTH(SalesDataTable[[#This Row],[Order Date]])</f>
        <v>10</v>
      </c>
      <c r="F2216" s="15"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5">
      <c r="A2217" s="2">
        <v>1226</v>
      </c>
      <c r="B2217" s="3">
        <v>46324</v>
      </c>
      <c r="C2217" s="12">
        <f>YEAR(SalesDataTable[[#This Row],[Order Date]])</f>
        <v>2026</v>
      </c>
      <c r="D2217" s="15" t="str">
        <f>"Q" &amp; ROUNDUP(MONTH(SalesDataTable[[#This Row],[Order Date]])/3,0)</f>
        <v>Q4</v>
      </c>
      <c r="E2217" s="17">
        <f>MONTH(SalesDataTable[[#This Row],[Order Date]])</f>
        <v>10</v>
      </c>
      <c r="F2217" s="15"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5">
      <c r="A2218" s="2">
        <v>1245</v>
      </c>
      <c r="B2218" s="3">
        <v>46324</v>
      </c>
      <c r="C2218" s="12">
        <f>YEAR(SalesDataTable[[#This Row],[Order Date]])</f>
        <v>2026</v>
      </c>
      <c r="D2218" s="15" t="str">
        <f>"Q" &amp; ROUNDUP(MONTH(SalesDataTable[[#This Row],[Order Date]])/3,0)</f>
        <v>Q4</v>
      </c>
      <c r="E2218" s="17">
        <f>MONTH(SalesDataTable[[#This Row],[Order Date]])</f>
        <v>10</v>
      </c>
      <c r="F2218" s="15"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5">
      <c r="A2219" s="2">
        <v>1477</v>
      </c>
      <c r="B2219" s="3">
        <v>46324</v>
      </c>
      <c r="C2219" s="12">
        <f>YEAR(SalesDataTable[[#This Row],[Order Date]])</f>
        <v>2026</v>
      </c>
      <c r="D2219" s="15" t="str">
        <f>"Q" &amp; ROUNDUP(MONTH(SalesDataTable[[#This Row],[Order Date]])/3,0)</f>
        <v>Q4</v>
      </c>
      <c r="E2219" s="17">
        <f>MONTH(SalesDataTable[[#This Row],[Order Date]])</f>
        <v>10</v>
      </c>
      <c r="F2219" s="15"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5">
      <c r="A2220" s="2">
        <v>1575</v>
      </c>
      <c r="B2220" s="3">
        <v>46324</v>
      </c>
      <c r="C2220" s="12">
        <f>YEAR(SalesDataTable[[#This Row],[Order Date]])</f>
        <v>2026</v>
      </c>
      <c r="D2220" s="15" t="str">
        <f>"Q" &amp; ROUNDUP(MONTH(SalesDataTable[[#This Row],[Order Date]])/3,0)</f>
        <v>Q4</v>
      </c>
      <c r="E2220" s="17">
        <f>MONTH(SalesDataTable[[#This Row],[Order Date]])</f>
        <v>10</v>
      </c>
      <c r="F2220" s="15"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5">
      <c r="A2221" s="2">
        <v>2830</v>
      </c>
      <c r="B2221" s="3">
        <v>46324</v>
      </c>
      <c r="C2221" s="12">
        <f>YEAR(SalesDataTable[[#This Row],[Order Date]])</f>
        <v>2026</v>
      </c>
      <c r="D2221" s="15" t="str">
        <f>"Q" &amp; ROUNDUP(MONTH(SalesDataTable[[#This Row],[Order Date]])/3,0)</f>
        <v>Q4</v>
      </c>
      <c r="E2221" s="17">
        <f>MONTH(SalesDataTable[[#This Row],[Order Date]])</f>
        <v>10</v>
      </c>
      <c r="F2221" s="15"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5">
      <c r="A2222" s="2">
        <v>2884</v>
      </c>
      <c r="B2222" s="3">
        <v>46324</v>
      </c>
      <c r="C2222" s="12">
        <f>YEAR(SalesDataTable[[#This Row],[Order Date]])</f>
        <v>2026</v>
      </c>
      <c r="D2222" s="15" t="str">
        <f>"Q" &amp; ROUNDUP(MONTH(SalesDataTable[[#This Row],[Order Date]])/3,0)</f>
        <v>Q4</v>
      </c>
      <c r="E2222" s="17">
        <f>MONTH(SalesDataTable[[#This Row],[Order Date]])</f>
        <v>10</v>
      </c>
      <c r="F2222" s="15"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5">
      <c r="A2223" s="2">
        <v>3093</v>
      </c>
      <c r="B2223" s="3">
        <v>46324</v>
      </c>
      <c r="C2223" s="12">
        <f>YEAR(SalesDataTable[[#This Row],[Order Date]])</f>
        <v>2026</v>
      </c>
      <c r="D2223" s="15" t="str">
        <f>"Q" &amp; ROUNDUP(MONTH(SalesDataTable[[#This Row],[Order Date]])/3,0)</f>
        <v>Q4</v>
      </c>
      <c r="E2223" s="17">
        <f>MONTH(SalesDataTable[[#This Row],[Order Date]])</f>
        <v>10</v>
      </c>
      <c r="F2223" s="15"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5">
      <c r="A2224" s="2">
        <v>3613</v>
      </c>
      <c r="B2224" s="3">
        <v>46324</v>
      </c>
      <c r="C2224" s="12">
        <f>YEAR(SalesDataTable[[#This Row],[Order Date]])</f>
        <v>2026</v>
      </c>
      <c r="D2224" s="15" t="str">
        <f>"Q" &amp; ROUNDUP(MONTH(SalesDataTable[[#This Row],[Order Date]])/3,0)</f>
        <v>Q4</v>
      </c>
      <c r="E2224" s="17">
        <f>MONTH(SalesDataTable[[#This Row],[Order Date]])</f>
        <v>10</v>
      </c>
      <c r="F2224" s="15"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5">
      <c r="A2225" s="2">
        <v>4496</v>
      </c>
      <c r="B2225" s="3">
        <v>46324</v>
      </c>
      <c r="C2225" s="12">
        <f>YEAR(SalesDataTable[[#This Row],[Order Date]])</f>
        <v>2026</v>
      </c>
      <c r="D2225" s="15" t="str">
        <f>"Q" &amp; ROUNDUP(MONTH(SalesDataTable[[#This Row],[Order Date]])/3,0)</f>
        <v>Q4</v>
      </c>
      <c r="E2225" s="17">
        <f>MONTH(SalesDataTable[[#This Row],[Order Date]])</f>
        <v>10</v>
      </c>
      <c r="F2225" s="15"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5">
      <c r="A2226" s="2">
        <v>5194</v>
      </c>
      <c r="B2226" s="3">
        <v>46324</v>
      </c>
      <c r="C2226" s="12">
        <f>YEAR(SalesDataTable[[#This Row],[Order Date]])</f>
        <v>2026</v>
      </c>
      <c r="D2226" s="15" t="str">
        <f>"Q" &amp; ROUNDUP(MONTH(SalesDataTable[[#This Row],[Order Date]])/3,0)</f>
        <v>Q4</v>
      </c>
      <c r="E2226" s="17">
        <f>MONTH(SalesDataTable[[#This Row],[Order Date]])</f>
        <v>10</v>
      </c>
      <c r="F2226" s="15"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5">
      <c r="A2227" s="2">
        <v>339</v>
      </c>
      <c r="B2227" s="3">
        <v>46325</v>
      </c>
      <c r="C2227" s="12">
        <f>YEAR(SalesDataTable[[#This Row],[Order Date]])</f>
        <v>2026</v>
      </c>
      <c r="D2227" s="15" t="str">
        <f>"Q" &amp; ROUNDUP(MONTH(SalesDataTable[[#This Row],[Order Date]])/3,0)</f>
        <v>Q4</v>
      </c>
      <c r="E2227" s="17">
        <f>MONTH(SalesDataTable[[#This Row],[Order Date]])</f>
        <v>10</v>
      </c>
      <c r="F2227" s="15"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5">
      <c r="A2228" s="2">
        <v>1199</v>
      </c>
      <c r="B2228" s="3">
        <v>46325</v>
      </c>
      <c r="C2228" s="12">
        <f>YEAR(SalesDataTable[[#This Row],[Order Date]])</f>
        <v>2026</v>
      </c>
      <c r="D2228" s="15" t="str">
        <f>"Q" &amp; ROUNDUP(MONTH(SalesDataTable[[#This Row],[Order Date]])/3,0)</f>
        <v>Q4</v>
      </c>
      <c r="E2228" s="17">
        <f>MONTH(SalesDataTable[[#This Row],[Order Date]])</f>
        <v>10</v>
      </c>
      <c r="F2228" s="15"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5">
      <c r="A2229" s="2">
        <v>1253</v>
      </c>
      <c r="B2229" s="3">
        <v>46325</v>
      </c>
      <c r="C2229" s="12">
        <f>YEAR(SalesDataTable[[#This Row],[Order Date]])</f>
        <v>2026</v>
      </c>
      <c r="D2229" s="15" t="str">
        <f>"Q" &amp; ROUNDUP(MONTH(SalesDataTable[[#This Row],[Order Date]])/3,0)</f>
        <v>Q4</v>
      </c>
      <c r="E2229" s="17">
        <f>MONTH(SalesDataTable[[#This Row],[Order Date]])</f>
        <v>10</v>
      </c>
      <c r="F2229" s="15"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5">
      <c r="A2230" s="2">
        <v>1407</v>
      </c>
      <c r="B2230" s="3">
        <v>46325</v>
      </c>
      <c r="C2230" s="12">
        <f>YEAR(SalesDataTable[[#This Row],[Order Date]])</f>
        <v>2026</v>
      </c>
      <c r="D2230" s="15" t="str">
        <f>"Q" &amp; ROUNDUP(MONTH(SalesDataTable[[#This Row],[Order Date]])/3,0)</f>
        <v>Q4</v>
      </c>
      <c r="E2230" s="17">
        <f>MONTH(SalesDataTable[[#This Row],[Order Date]])</f>
        <v>10</v>
      </c>
      <c r="F2230" s="15"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5">
      <c r="A2231" s="2">
        <v>2532</v>
      </c>
      <c r="B2231" s="3">
        <v>46325</v>
      </c>
      <c r="C2231" s="12">
        <f>YEAR(SalesDataTable[[#This Row],[Order Date]])</f>
        <v>2026</v>
      </c>
      <c r="D2231" s="15" t="str">
        <f>"Q" &amp; ROUNDUP(MONTH(SalesDataTable[[#This Row],[Order Date]])/3,0)</f>
        <v>Q4</v>
      </c>
      <c r="E2231" s="17">
        <f>MONTH(SalesDataTable[[#This Row],[Order Date]])</f>
        <v>10</v>
      </c>
      <c r="F2231" s="15"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5">
      <c r="A2232" s="2">
        <v>307</v>
      </c>
      <c r="B2232" s="3">
        <v>46326</v>
      </c>
      <c r="C2232" s="12">
        <f>YEAR(SalesDataTable[[#This Row],[Order Date]])</f>
        <v>2026</v>
      </c>
      <c r="D2232" s="15" t="str">
        <f>"Q" &amp; ROUNDUP(MONTH(SalesDataTable[[#This Row],[Order Date]])/3,0)</f>
        <v>Q4</v>
      </c>
      <c r="E2232" s="17">
        <f>MONTH(SalesDataTable[[#This Row],[Order Date]])</f>
        <v>10</v>
      </c>
      <c r="F2232" s="15"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5">
      <c r="A2233" s="2">
        <v>3257</v>
      </c>
      <c r="B2233" s="3">
        <v>46326</v>
      </c>
      <c r="C2233" s="12">
        <f>YEAR(SalesDataTable[[#This Row],[Order Date]])</f>
        <v>2026</v>
      </c>
      <c r="D2233" s="15" t="str">
        <f>"Q" &amp; ROUNDUP(MONTH(SalesDataTable[[#This Row],[Order Date]])/3,0)</f>
        <v>Q4</v>
      </c>
      <c r="E2233" s="17">
        <f>MONTH(SalesDataTable[[#This Row],[Order Date]])</f>
        <v>10</v>
      </c>
      <c r="F2233" s="15"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5">
      <c r="A2234" s="2">
        <v>3739</v>
      </c>
      <c r="B2234" s="3">
        <v>46326</v>
      </c>
      <c r="C2234" s="12">
        <f>YEAR(SalesDataTable[[#This Row],[Order Date]])</f>
        <v>2026</v>
      </c>
      <c r="D2234" s="15" t="str">
        <f>"Q" &amp; ROUNDUP(MONTH(SalesDataTable[[#This Row],[Order Date]])/3,0)</f>
        <v>Q4</v>
      </c>
      <c r="E2234" s="17">
        <f>MONTH(SalesDataTable[[#This Row],[Order Date]])</f>
        <v>10</v>
      </c>
      <c r="F2234" s="15"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5">
      <c r="A2235" s="2">
        <v>77</v>
      </c>
      <c r="B2235" s="3">
        <v>46327</v>
      </c>
      <c r="C2235" s="12">
        <f>YEAR(SalesDataTable[[#This Row],[Order Date]])</f>
        <v>2026</v>
      </c>
      <c r="D2235" s="15" t="str">
        <f>"Q" &amp; ROUNDUP(MONTH(SalesDataTable[[#This Row],[Order Date]])/3,0)</f>
        <v>Q4</v>
      </c>
      <c r="E2235" s="17">
        <f>MONTH(SalesDataTable[[#This Row],[Order Date]])</f>
        <v>11</v>
      </c>
      <c r="F2235" s="15"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5">
      <c r="A2236" s="2">
        <v>461</v>
      </c>
      <c r="B2236" s="3">
        <v>46327</v>
      </c>
      <c r="C2236" s="12">
        <f>YEAR(SalesDataTable[[#This Row],[Order Date]])</f>
        <v>2026</v>
      </c>
      <c r="D2236" s="15" t="str">
        <f>"Q" &amp; ROUNDUP(MONTH(SalesDataTable[[#This Row],[Order Date]])/3,0)</f>
        <v>Q4</v>
      </c>
      <c r="E2236" s="17">
        <f>MONTH(SalesDataTable[[#This Row],[Order Date]])</f>
        <v>11</v>
      </c>
      <c r="F2236" s="15"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5">
      <c r="A2237" s="2">
        <v>732</v>
      </c>
      <c r="B2237" s="3">
        <v>46327</v>
      </c>
      <c r="C2237" s="12">
        <f>YEAR(SalesDataTable[[#This Row],[Order Date]])</f>
        <v>2026</v>
      </c>
      <c r="D2237" s="15" t="str">
        <f>"Q" &amp; ROUNDUP(MONTH(SalesDataTable[[#This Row],[Order Date]])/3,0)</f>
        <v>Q4</v>
      </c>
      <c r="E2237" s="17">
        <f>MONTH(SalesDataTable[[#This Row],[Order Date]])</f>
        <v>11</v>
      </c>
      <c r="F2237" s="15"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5">
      <c r="A2238" s="2">
        <v>919</v>
      </c>
      <c r="B2238" s="3">
        <v>46327</v>
      </c>
      <c r="C2238" s="12">
        <f>YEAR(SalesDataTable[[#This Row],[Order Date]])</f>
        <v>2026</v>
      </c>
      <c r="D2238" s="15" t="str">
        <f>"Q" &amp; ROUNDUP(MONTH(SalesDataTable[[#This Row],[Order Date]])/3,0)</f>
        <v>Q4</v>
      </c>
      <c r="E2238" s="17">
        <f>MONTH(SalesDataTable[[#This Row],[Order Date]])</f>
        <v>11</v>
      </c>
      <c r="F2238" s="15"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5">
      <c r="A2239" s="2">
        <v>949</v>
      </c>
      <c r="B2239" s="3">
        <v>46327</v>
      </c>
      <c r="C2239" s="12">
        <f>YEAR(SalesDataTable[[#This Row],[Order Date]])</f>
        <v>2026</v>
      </c>
      <c r="D2239" s="15" t="str">
        <f>"Q" &amp; ROUNDUP(MONTH(SalesDataTable[[#This Row],[Order Date]])/3,0)</f>
        <v>Q4</v>
      </c>
      <c r="E2239" s="17">
        <f>MONTH(SalesDataTable[[#This Row],[Order Date]])</f>
        <v>11</v>
      </c>
      <c r="F2239" s="15"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5">
      <c r="A2240" s="2">
        <v>1185</v>
      </c>
      <c r="B2240" s="3">
        <v>46327</v>
      </c>
      <c r="C2240" s="12">
        <f>YEAR(SalesDataTable[[#This Row],[Order Date]])</f>
        <v>2026</v>
      </c>
      <c r="D2240" s="15" t="str">
        <f>"Q" &amp; ROUNDUP(MONTH(SalesDataTable[[#This Row],[Order Date]])/3,0)</f>
        <v>Q4</v>
      </c>
      <c r="E2240" s="17">
        <f>MONTH(SalesDataTable[[#This Row],[Order Date]])</f>
        <v>11</v>
      </c>
      <c r="F2240" s="15"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5">
      <c r="A2241" s="2">
        <v>1248</v>
      </c>
      <c r="B2241" s="3">
        <v>46327</v>
      </c>
      <c r="C2241" s="12">
        <f>YEAR(SalesDataTable[[#This Row],[Order Date]])</f>
        <v>2026</v>
      </c>
      <c r="D2241" s="15" t="str">
        <f>"Q" &amp; ROUNDUP(MONTH(SalesDataTable[[#This Row],[Order Date]])/3,0)</f>
        <v>Q4</v>
      </c>
      <c r="E2241" s="17">
        <f>MONTH(SalesDataTable[[#This Row],[Order Date]])</f>
        <v>11</v>
      </c>
      <c r="F2241" s="15"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5">
      <c r="A2242" s="2">
        <v>2129</v>
      </c>
      <c r="B2242" s="3">
        <v>46327</v>
      </c>
      <c r="C2242" s="12">
        <f>YEAR(SalesDataTable[[#This Row],[Order Date]])</f>
        <v>2026</v>
      </c>
      <c r="D2242" s="15" t="str">
        <f>"Q" &amp; ROUNDUP(MONTH(SalesDataTable[[#This Row],[Order Date]])/3,0)</f>
        <v>Q4</v>
      </c>
      <c r="E2242" s="17">
        <f>MONTH(SalesDataTable[[#This Row],[Order Date]])</f>
        <v>11</v>
      </c>
      <c r="F2242" s="15"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5">
      <c r="A2243" s="2">
        <v>2850</v>
      </c>
      <c r="B2243" s="3">
        <v>46327</v>
      </c>
      <c r="C2243" s="12">
        <f>YEAR(SalesDataTable[[#This Row],[Order Date]])</f>
        <v>2026</v>
      </c>
      <c r="D2243" s="15" t="str">
        <f>"Q" &amp; ROUNDUP(MONTH(SalesDataTable[[#This Row],[Order Date]])/3,0)</f>
        <v>Q4</v>
      </c>
      <c r="E2243" s="17">
        <f>MONTH(SalesDataTable[[#This Row],[Order Date]])</f>
        <v>11</v>
      </c>
      <c r="F2243" s="15"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5">
      <c r="A2244" s="2">
        <v>3477</v>
      </c>
      <c r="B2244" s="3">
        <v>46327</v>
      </c>
      <c r="C2244" s="12">
        <f>YEAR(SalesDataTable[[#This Row],[Order Date]])</f>
        <v>2026</v>
      </c>
      <c r="D2244" s="15" t="str">
        <f>"Q" &amp; ROUNDUP(MONTH(SalesDataTable[[#This Row],[Order Date]])/3,0)</f>
        <v>Q4</v>
      </c>
      <c r="E2244" s="17">
        <f>MONTH(SalesDataTable[[#This Row],[Order Date]])</f>
        <v>11</v>
      </c>
      <c r="F2244" s="15"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5">
      <c r="A2245" s="2">
        <v>4673</v>
      </c>
      <c r="B2245" s="3">
        <v>46327</v>
      </c>
      <c r="C2245" s="12">
        <f>YEAR(SalesDataTable[[#This Row],[Order Date]])</f>
        <v>2026</v>
      </c>
      <c r="D2245" s="15" t="str">
        <f>"Q" &amp; ROUNDUP(MONTH(SalesDataTable[[#This Row],[Order Date]])/3,0)</f>
        <v>Q4</v>
      </c>
      <c r="E2245" s="17">
        <f>MONTH(SalesDataTable[[#This Row],[Order Date]])</f>
        <v>11</v>
      </c>
      <c r="F2245" s="15"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5">
      <c r="A2246" s="2">
        <v>4679</v>
      </c>
      <c r="B2246" s="3">
        <v>46327</v>
      </c>
      <c r="C2246" s="12">
        <f>YEAR(SalesDataTable[[#This Row],[Order Date]])</f>
        <v>2026</v>
      </c>
      <c r="D2246" s="15" t="str">
        <f>"Q" &amp; ROUNDUP(MONTH(SalesDataTable[[#This Row],[Order Date]])/3,0)</f>
        <v>Q4</v>
      </c>
      <c r="E2246" s="17">
        <f>MONTH(SalesDataTable[[#This Row],[Order Date]])</f>
        <v>11</v>
      </c>
      <c r="F2246" s="15"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5">
      <c r="A2247" s="2">
        <v>4809</v>
      </c>
      <c r="B2247" s="3">
        <v>46327</v>
      </c>
      <c r="C2247" s="12">
        <f>YEAR(SalesDataTable[[#This Row],[Order Date]])</f>
        <v>2026</v>
      </c>
      <c r="D2247" s="15" t="str">
        <f>"Q" &amp; ROUNDUP(MONTH(SalesDataTable[[#This Row],[Order Date]])/3,0)</f>
        <v>Q4</v>
      </c>
      <c r="E2247" s="17">
        <f>MONTH(SalesDataTable[[#This Row],[Order Date]])</f>
        <v>11</v>
      </c>
      <c r="F2247" s="15"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5">
      <c r="A2248" s="2">
        <v>4849</v>
      </c>
      <c r="B2248" s="3">
        <v>46327</v>
      </c>
      <c r="C2248" s="12">
        <f>YEAR(SalesDataTable[[#This Row],[Order Date]])</f>
        <v>2026</v>
      </c>
      <c r="D2248" s="15" t="str">
        <f>"Q" &amp; ROUNDUP(MONTH(SalesDataTable[[#This Row],[Order Date]])/3,0)</f>
        <v>Q4</v>
      </c>
      <c r="E2248" s="17">
        <f>MONTH(SalesDataTable[[#This Row],[Order Date]])</f>
        <v>11</v>
      </c>
      <c r="F2248" s="15"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5">
      <c r="A2249" s="2">
        <v>436</v>
      </c>
      <c r="B2249" s="3">
        <v>46328</v>
      </c>
      <c r="C2249" s="12">
        <f>YEAR(SalesDataTable[[#This Row],[Order Date]])</f>
        <v>2026</v>
      </c>
      <c r="D2249" s="15" t="str">
        <f>"Q" &amp; ROUNDUP(MONTH(SalesDataTable[[#This Row],[Order Date]])/3,0)</f>
        <v>Q4</v>
      </c>
      <c r="E2249" s="17">
        <f>MONTH(SalesDataTable[[#This Row],[Order Date]])</f>
        <v>11</v>
      </c>
      <c r="F2249" s="15"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5">
      <c r="A2250" s="2">
        <v>879</v>
      </c>
      <c r="B2250" s="3">
        <v>46328</v>
      </c>
      <c r="C2250" s="12">
        <f>YEAR(SalesDataTable[[#This Row],[Order Date]])</f>
        <v>2026</v>
      </c>
      <c r="D2250" s="15" t="str">
        <f>"Q" &amp; ROUNDUP(MONTH(SalesDataTable[[#This Row],[Order Date]])/3,0)</f>
        <v>Q4</v>
      </c>
      <c r="E2250" s="17">
        <f>MONTH(SalesDataTable[[#This Row],[Order Date]])</f>
        <v>11</v>
      </c>
      <c r="F2250" s="15"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5">
      <c r="A2251" s="2">
        <v>955</v>
      </c>
      <c r="B2251" s="3">
        <v>46328</v>
      </c>
      <c r="C2251" s="12">
        <f>YEAR(SalesDataTable[[#This Row],[Order Date]])</f>
        <v>2026</v>
      </c>
      <c r="D2251" s="15" t="str">
        <f>"Q" &amp; ROUNDUP(MONTH(SalesDataTable[[#This Row],[Order Date]])/3,0)</f>
        <v>Q4</v>
      </c>
      <c r="E2251" s="17">
        <f>MONTH(SalesDataTable[[#This Row],[Order Date]])</f>
        <v>11</v>
      </c>
      <c r="F2251" s="15"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5">
      <c r="A2252" s="2">
        <v>1068</v>
      </c>
      <c r="B2252" s="3">
        <v>46328</v>
      </c>
      <c r="C2252" s="12">
        <f>YEAR(SalesDataTable[[#This Row],[Order Date]])</f>
        <v>2026</v>
      </c>
      <c r="D2252" s="15" t="str">
        <f>"Q" &amp; ROUNDUP(MONTH(SalesDataTable[[#This Row],[Order Date]])/3,0)</f>
        <v>Q4</v>
      </c>
      <c r="E2252" s="17">
        <f>MONTH(SalesDataTable[[#This Row],[Order Date]])</f>
        <v>11</v>
      </c>
      <c r="F2252" s="15"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5">
      <c r="A2253" s="2">
        <v>1733</v>
      </c>
      <c r="B2253" s="3">
        <v>46328</v>
      </c>
      <c r="C2253" s="12">
        <f>YEAR(SalesDataTable[[#This Row],[Order Date]])</f>
        <v>2026</v>
      </c>
      <c r="D2253" s="15" t="str">
        <f>"Q" &amp; ROUNDUP(MONTH(SalesDataTable[[#This Row],[Order Date]])/3,0)</f>
        <v>Q4</v>
      </c>
      <c r="E2253" s="17">
        <f>MONTH(SalesDataTable[[#This Row],[Order Date]])</f>
        <v>11</v>
      </c>
      <c r="F2253" s="15"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5">
      <c r="A2254" s="2">
        <v>3270</v>
      </c>
      <c r="B2254" s="3">
        <v>46328</v>
      </c>
      <c r="C2254" s="12">
        <f>YEAR(SalesDataTable[[#This Row],[Order Date]])</f>
        <v>2026</v>
      </c>
      <c r="D2254" s="15" t="str">
        <f>"Q" &amp; ROUNDUP(MONTH(SalesDataTable[[#This Row],[Order Date]])/3,0)</f>
        <v>Q4</v>
      </c>
      <c r="E2254" s="17">
        <f>MONTH(SalesDataTable[[#This Row],[Order Date]])</f>
        <v>11</v>
      </c>
      <c r="F2254" s="15"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5">
      <c r="A2255" s="2">
        <v>3484</v>
      </c>
      <c r="B2255" s="3">
        <v>46328</v>
      </c>
      <c r="C2255" s="12">
        <f>YEAR(SalesDataTable[[#This Row],[Order Date]])</f>
        <v>2026</v>
      </c>
      <c r="D2255" s="15" t="str">
        <f>"Q" &amp; ROUNDUP(MONTH(SalesDataTable[[#This Row],[Order Date]])/3,0)</f>
        <v>Q4</v>
      </c>
      <c r="E2255" s="17">
        <f>MONTH(SalesDataTable[[#This Row],[Order Date]])</f>
        <v>11</v>
      </c>
      <c r="F2255" s="15"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5">
      <c r="A2256" s="2">
        <v>3608</v>
      </c>
      <c r="B2256" s="3">
        <v>46328</v>
      </c>
      <c r="C2256" s="12">
        <f>YEAR(SalesDataTable[[#This Row],[Order Date]])</f>
        <v>2026</v>
      </c>
      <c r="D2256" s="15" t="str">
        <f>"Q" &amp; ROUNDUP(MONTH(SalesDataTable[[#This Row],[Order Date]])/3,0)</f>
        <v>Q4</v>
      </c>
      <c r="E2256" s="17">
        <f>MONTH(SalesDataTable[[#This Row],[Order Date]])</f>
        <v>11</v>
      </c>
      <c r="F2256" s="15"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5">
      <c r="A2257" s="2">
        <v>4036</v>
      </c>
      <c r="B2257" s="3">
        <v>46328</v>
      </c>
      <c r="C2257" s="12">
        <f>YEAR(SalesDataTable[[#This Row],[Order Date]])</f>
        <v>2026</v>
      </c>
      <c r="D2257" s="15" t="str">
        <f>"Q" &amp; ROUNDUP(MONTH(SalesDataTable[[#This Row],[Order Date]])/3,0)</f>
        <v>Q4</v>
      </c>
      <c r="E2257" s="17">
        <f>MONTH(SalesDataTable[[#This Row],[Order Date]])</f>
        <v>11</v>
      </c>
      <c r="F2257" s="15"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5">
      <c r="A2258" s="2">
        <v>408</v>
      </c>
      <c r="B2258" s="3">
        <v>46329</v>
      </c>
      <c r="C2258" s="12">
        <f>YEAR(SalesDataTable[[#This Row],[Order Date]])</f>
        <v>2026</v>
      </c>
      <c r="D2258" s="15" t="str">
        <f>"Q" &amp; ROUNDUP(MONTH(SalesDataTable[[#This Row],[Order Date]])/3,0)</f>
        <v>Q4</v>
      </c>
      <c r="E2258" s="17">
        <f>MONTH(SalesDataTable[[#This Row],[Order Date]])</f>
        <v>11</v>
      </c>
      <c r="F2258" s="15"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5">
      <c r="A2259" s="2">
        <v>939</v>
      </c>
      <c r="B2259" s="3">
        <v>46329</v>
      </c>
      <c r="C2259" s="12">
        <f>YEAR(SalesDataTable[[#This Row],[Order Date]])</f>
        <v>2026</v>
      </c>
      <c r="D2259" s="15" t="str">
        <f>"Q" &amp; ROUNDUP(MONTH(SalesDataTable[[#This Row],[Order Date]])/3,0)</f>
        <v>Q4</v>
      </c>
      <c r="E2259" s="17">
        <f>MONTH(SalesDataTable[[#This Row],[Order Date]])</f>
        <v>11</v>
      </c>
      <c r="F2259" s="15"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5">
      <c r="A2260" s="2">
        <v>1022</v>
      </c>
      <c r="B2260" s="3">
        <v>46329</v>
      </c>
      <c r="C2260" s="12">
        <f>YEAR(SalesDataTable[[#This Row],[Order Date]])</f>
        <v>2026</v>
      </c>
      <c r="D2260" s="15" t="str">
        <f>"Q" &amp; ROUNDUP(MONTH(SalesDataTable[[#This Row],[Order Date]])/3,0)</f>
        <v>Q4</v>
      </c>
      <c r="E2260" s="17">
        <f>MONTH(SalesDataTable[[#This Row],[Order Date]])</f>
        <v>11</v>
      </c>
      <c r="F2260" s="15"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5">
      <c r="A2261" s="2">
        <v>1997</v>
      </c>
      <c r="B2261" s="3">
        <v>46329</v>
      </c>
      <c r="C2261" s="12">
        <f>YEAR(SalesDataTable[[#This Row],[Order Date]])</f>
        <v>2026</v>
      </c>
      <c r="D2261" s="15" t="str">
        <f>"Q" &amp; ROUNDUP(MONTH(SalesDataTable[[#This Row],[Order Date]])/3,0)</f>
        <v>Q4</v>
      </c>
      <c r="E2261" s="17">
        <f>MONTH(SalesDataTable[[#This Row],[Order Date]])</f>
        <v>11</v>
      </c>
      <c r="F2261" s="15"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5">
      <c r="A2262" s="2">
        <v>3978</v>
      </c>
      <c r="B2262" s="3">
        <v>46329</v>
      </c>
      <c r="C2262" s="12">
        <f>YEAR(SalesDataTable[[#This Row],[Order Date]])</f>
        <v>2026</v>
      </c>
      <c r="D2262" s="15" t="str">
        <f>"Q" &amp; ROUNDUP(MONTH(SalesDataTable[[#This Row],[Order Date]])/3,0)</f>
        <v>Q4</v>
      </c>
      <c r="E2262" s="17">
        <f>MONTH(SalesDataTable[[#This Row],[Order Date]])</f>
        <v>11</v>
      </c>
      <c r="F2262" s="15"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5">
      <c r="A2263" s="2">
        <v>4715</v>
      </c>
      <c r="B2263" s="3">
        <v>46329</v>
      </c>
      <c r="C2263" s="12">
        <f>YEAR(SalesDataTable[[#This Row],[Order Date]])</f>
        <v>2026</v>
      </c>
      <c r="D2263" s="15" t="str">
        <f>"Q" &amp; ROUNDUP(MONTH(SalesDataTable[[#This Row],[Order Date]])/3,0)</f>
        <v>Q4</v>
      </c>
      <c r="E2263" s="17">
        <f>MONTH(SalesDataTable[[#This Row],[Order Date]])</f>
        <v>11</v>
      </c>
      <c r="F2263" s="15"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5">
      <c r="A2264" s="2">
        <v>145</v>
      </c>
      <c r="B2264" s="3">
        <v>46330</v>
      </c>
      <c r="C2264" s="12">
        <f>YEAR(SalesDataTable[[#This Row],[Order Date]])</f>
        <v>2026</v>
      </c>
      <c r="D2264" s="15" t="str">
        <f>"Q" &amp; ROUNDUP(MONTH(SalesDataTable[[#This Row],[Order Date]])/3,0)</f>
        <v>Q4</v>
      </c>
      <c r="E2264" s="17">
        <f>MONTH(SalesDataTable[[#This Row],[Order Date]])</f>
        <v>11</v>
      </c>
      <c r="F2264" s="15"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5">
      <c r="A2265" s="2">
        <v>465</v>
      </c>
      <c r="B2265" s="3">
        <v>46330</v>
      </c>
      <c r="C2265" s="12">
        <f>YEAR(SalesDataTable[[#This Row],[Order Date]])</f>
        <v>2026</v>
      </c>
      <c r="D2265" s="15" t="str">
        <f>"Q" &amp; ROUNDUP(MONTH(SalesDataTable[[#This Row],[Order Date]])/3,0)</f>
        <v>Q4</v>
      </c>
      <c r="E2265" s="17">
        <f>MONTH(SalesDataTable[[#This Row],[Order Date]])</f>
        <v>11</v>
      </c>
      <c r="F2265" s="15"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5">
      <c r="A2266" s="2">
        <v>1449</v>
      </c>
      <c r="B2266" s="3">
        <v>46330</v>
      </c>
      <c r="C2266" s="12">
        <f>YEAR(SalesDataTable[[#This Row],[Order Date]])</f>
        <v>2026</v>
      </c>
      <c r="D2266" s="15" t="str">
        <f>"Q" &amp; ROUNDUP(MONTH(SalesDataTable[[#This Row],[Order Date]])/3,0)</f>
        <v>Q4</v>
      </c>
      <c r="E2266" s="17">
        <f>MONTH(SalesDataTable[[#This Row],[Order Date]])</f>
        <v>11</v>
      </c>
      <c r="F2266" s="15"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5">
      <c r="A2267" s="2">
        <v>1802</v>
      </c>
      <c r="B2267" s="3">
        <v>46330</v>
      </c>
      <c r="C2267" s="12">
        <f>YEAR(SalesDataTable[[#This Row],[Order Date]])</f>
        <v>2026</v>
      </c>
      <c r="D2267" s="15" t="str">
        <f>"Q" &amp; ROUNDUP(MONTH(SalesDataTable[[#This Row],[Order Date]])/3,0)</f>
        <v>Q4</v>
      </c>
      <c r="E2267" s="17">
        <f>MONTH(SalesDataTable[[#This Row],[Order Date]])</f>
        <v>11</v>
      </c>
      <c r="F2267" s="15"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5">
      <c r="A2268" s="2">
        <v>2645</v>
      </c>
      <c r="B2268" s="3">
        <v>46330</v>
      </c>
      <c r="C2268" s="12">
        <f>YEAR(SalesDataTable[[#This Row],[Order Date]])</f>
        <v>2026</v>
      </c>
      <c r="D2268" s="15" t="str">
        <f>"Q" &amp; ROUNDUP(MONTH(SalesDataTable[[#This Row],[Order Date]])/3,0)</f>
        <v>Q4</v>
      </c>
      <c r="E2268" s="17">
        <f>MONTH(SalesDataTable[[#This Row],[Order Date]])</f>
        <v>11</v>
      </c>
      <c r="F2268" s="15"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5">
      <c r="A2269" s="2">
        <v>3539</v>
      </c>
      <c r="B2269" s="3">
        <v>46330</v>
      </c>
      <c r="C2269" s="12">
        <f>YEAR(SalesDataTable[[#This Row],[Order Date]])</f>
        <v>2026</v>
      </c>
      <c r="D2269" s="15" t="str">
        <f>"Q" &amp; ROUNDUP(MONTH(SalesDataTable[[#This Row],[Order Date]])/3,0)</f>
        <v>Q4</v>
      </c>
      <c r="E2269" s="17">
        <f>MONTH(SalesDataTable[[#This Row],[Order Date]])</f>
        <v>11</v>
      </c>
      <c r="F2269" s="15"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5">
      <c r="A2270" s="2">
        <v>4309</v>
      </c>
      <c r="B2270" s="3">
        <v>46330</v>
      </c>
      <c r="C2270" s="12">
        <f>YEAR(SalesDataTable[[#This Row],[Order Date]])</f>
        <v>2026</v>
      </c>
      <c r="D2270" s="15" t="str">
        <f>"Q" &amp; ROUNDUP(MONTH(SalesDataTable[[#This Row],[Order Date]])/3,0)</f>
        <v>Q4</v>
      </c>
      <c r="E2270" s="17">
        <f>MONTH(SalesDataTable[[#This Row],[Order Date]])</f>
        <v>11</v>
      </c>
      <c r="F2270" s="15"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5">
      <c r="A2271" s="2">
        <v>4355</v>
      </c>
      <c r="B2271" s="3">
        <v>46330</v>
      </c>
      <c r="C2271" s="12">
        <f>YEAR(SalesDataTable[[#This Row],[Order Date]])</f>
        <v>2026</v>
      </c>
      <c r="D2271" s="15" t="str">
        <f>"Q" &amp; ROUNDUP(MONTH(SalesDataTable[[#This Row],[Order Date]])/3,0)</f>
        <v>Q4</v>
      </c>
      <c r="E2271" s="17">
        <f>MONTH(SalesDataTable[[#This Row],[Order Date]])</f>
        <v>11</v>
      </c>
      <c r="F2271" s="15"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5">
      <c r="A2272" s="2">
        <v>5052</v>
      </c>
      <c r="B2272" s="3">
        <v>46330</v>
      </c>
      <c r="C2272" s="12">
        <f>YEAR(SalesDataTable[[#This Row],[Order Date]])</f>
        <v>2026</v>
      </c>
      <c r="D2272" s="15" t="str">
        <f>"Q" &amp; ROUNDUP(MONTH(SalesDataTable[[#This Row],[Order Date]])/3,0)</f>
        <v>Q4</v>
      </c>
      <c r="E2272" s="17">
        <f>MONTH(SalesDataTable[[#This Row],[Order Date]])</f>
        <v>11</v>
      </c>
      <c r="F2272" s="15"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5">
      <c r="A2273" s="2">
        <v>9</v>
      </c>
      <c r="B2273" s="3">
        <v>46331</v>
      </c>
      <c r="C2273" s="12">
        <f>YEAR(SalesDataTable[[#This Row],[Order Date]])</f>
        <v>2026</v>
      </c>
      <c r="D2273" s="15" t="str">
        <f>"Q" &amp; ROUNDUP(MONTH(SalesDataTable[[#This Row],[Order Date]])/3,0)</f>
        <v>Q4</v>
      </c>
      <c r="E2273" s="17">
        <f>MONTH(SalesDataTable[[#This Row],[Order Date]])</f>
        <v>11</v>
      </c>
      <c r="F2273" s="15"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5">
      <c r="A2274" s="2">
        <v>703</v>
      </c>
      <c r="B2274" s="3">
        <v>46331</v>
      </c>
      <c r="C2274" s="12">
        <f>YEAR(SalesDataTable[[#This Row],[Order Date]])</f>
        <v>2026</v>
      </c>
      <c r="D2274" s="15" t="str">
        <f>"Q" &amp; ROUNDUP(MONTH(SalesDataTable[[#This Row],[Order Date]])/3,0)</f>
        <v>Q4</v>
      </c>
      <c r="E2274" s="17">
        <f>MONTH(SalesDataTable[[#This Row],[Order Date]])</f>
        <v>11</v>
      </c>
      <c r="F2274" s="15"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5">
      <c r="A2275" s="2">
        <v>1627</v>
      </c>
      <c r="B2275" s="3">
        <v>46331</v>
      </c>
      <c r="C2275" s="12">
        <f>YEAR(SalesDataTable[[#This Row],[Order Date]])</f>
        <v>2026</v>
      </c>
      <c r="D2275" s="15" t="str">
        <f>"Q" &amp; ROUNDUP(MONTH(SalesDataTable[[#This Row],[Order Date]])/3,0)</f>
        <v>Q4</v>
      </c>
      <c r="E2275" s="17">
        <f>MONTH(SalesDataTable[[#This Row],[Order Date]])</f>
        <v>11</v>
      </c>
      <c r="F2275" s="15"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5">
      <c r="A2276" s="2">
        <v>1760</v>
      </c>
      <c r="B2276" s="3">
        <v>46331</v>
      </c>
      <c r="C2276" s="12">
        <f>YEAR(SalesDataTable[[#This Row],[Order Date]])</f>
        <v>2026</v>
      </c>
      <c r="D2276" s="15" t="str">
        <f>"Q" &amp; ROUNDUP(MONTH(SalesDataTable[[#This Row],[Order Date]])/3,0)</f>
        <v>Q4</v>
      </c>
      <c r="E2276" s="17">
        <f>MONTH(SalesDataTable[[#This Row],[Order Date]])</f>
        <v>11</v>
      </c>
      <c r="F2276" s="15"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5">
      <c r="A2277" s="2">
        <v>2268</v>
      </c>
      <c r="B2277" s="3">
        <v>46331</v>
      </c>
      <c r="C2277" s="12">
        <f>YEAR(SalesDataTable[[#This Row],[Order Date]])</f>
        <v>2026</v>
      </c>
      <c r="D2277" s="15" t="str">
        <f>"Q" &amp; ROUNDUP(MONTH(SalesDataTable[[#This Row],[Order Date]])/3,0)</f>
        <v>Q4</v>
      </c>
      <c r="E2277" s="17">
        <f>MONTH(SalesDataTable[[#This Row],[Order Date]])</f>
        <v>11</v>
      </c>
      <c r="F2277" s="15"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5">
      <c r="A2278" s="2">
        <v>2636</v>
      </c>
      <c r="B2278" s="3">
        <v>46331</v>
      </c>
      <c r="C2278" s="12">
        <f>YEAR(SalesDataTable[[#This Row],[Order Date]])</f>
        <v>2026</v>
      </c>
      <c r="D2278" s="15" t="str">
        <f>"Q" &amp; ROUNDUP(MONTH(SalesDataTable[[#This Row],[Order Date]])/3,0)</f>
        <v>Q4</v>
      </c>
      <c r="E2278" s="17">
        <f>MONTH(SalesDataTable[[#This Row],[Order Date]])</f>
        <v>11</v>
      </c>
      <c r="F2278" s="15"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5">
      <c r="A2279" s="2">
        <v>3255</v>
      </c>
      <c r="B2279" s="3">
        <v>46331</v>
      </c>
      <c r="C2279" s="12">
        <f>YEAR(SalesDataTable[[#This Row],[Order Date]])</f>
        <v>2026</v>
      </c>
      <c r="D2279" s="15" t="str">
        <f>"Q" &amp; ROUNDUP(MONTH(SalesDataTable[[#This Row],[Order Date]])/3,0)</f>
        <v>Q4</v>
      </c>
      <c r="E2279" s="17">
        <f>MONTH(SalesDataTable[[#This Row],[Order Date]])</f>
        <v>11</v>
      </c>
      <c r="F2279" s="15"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5">
      <c r="A2280" s="2">
        <v>4326</v>
      </c>
      <c r="B2280" s="3">
        <v>46331</v>
      </c>
      <c r="C2280" s="12">
        <f>YEAR(SalesDataTable[[#This Row],[Order Date]])</f>
        <v>2026</v>
      </c>
      <c r="D2280" s="15" t="str">
        <f>"Q" &amp; ROUNDUP(MONTH(SalesDataTable[[#This Row],[Order Date]])/3,0)</f>
        <v>Q4</v>
      </c>
      <c r="E2280" s="17">
        <f>MONTH(SalesDataTable[[#This Row],[Order Date]])</f>
        <v>11</v>
      </c>
      <c r="F2280" s="15"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5">
      <c r="A2281" s="2">
        <v>4346</v>
      </c>
      <c r="B2281" s="3">
        <v>46331</v>
      </c>
      <c r="C2281" s="12">
        <f>YEAR(SalesDataTable[[#This Row],[Order Date]])</f>
        <v>2026</v>
      </c>
      <c r="D2281" s="15" t="str">
        <f>"Q" &amp; ROUNDUP(MONTH(SalesDataTable[[#This Row],[Order Date]])/3,0)</f>
        <v>Q4</v>
      </c>
      <c r="E2281" s="17">
        <f>MONTH(SalesDataTable[[#This Row],[Order Date]])</f>
        <v>11</v>
      </c>
      <c r="F2281" s="15"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5">
      <c r="A2282" s="2">
        <v>266</v>
      </c>
      <c r="B2282" s="3">
        <v>46332</v>
      </c>
      <c r="C2282" s="12">
        <f>YEAR(SalesDataTable[[#This Row],[Order Date]])</f>
        <v>2026</v>
      </c>
      <c r="D2282" s="15" t="str">
        <f>"Q" &amp; ROUNDUP(MONTH(SalesDataTable[[#This Row],[Order Date]])/3,0)</f>
        <v>Q4</v>
      </c>
      <c r="E2282" s="17">
        <f>MONTH(SalesDataTable[[#This Row],[Order Date]])</f>
        <v>11</v>
      </c>
      <c r="F2282" s="15"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5">
      <c r="A2283" s="2">
        <v>274</v>
      </c>
      <c r="B2283" s="3">
        <v>46332</v>
      </c>
      <c r="C2283" s="12">
        <f>YEAR(SalesDataTable[[#This Row],[Order Date]])</f>
        <v>2026</v>
      </c>
      <c r="D2283" s="15" t="str">
        <f>"Q" &amp; ROUNDUP(MONTH(SalesDataTable[[#This Row],[Order Date]])/3,0)</f>
        <v>Q4</v>
      </c>
      <c r="E2283" s="17">
        <f>MONTH(SalesDataTable[[#This Row],[Order Date]])</f>
        <v>11</v>
      </c>
      <c r="F2283" s="15"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5">
      <c r="A2284" s="2">
        <v>1135</v>
      </c>
      <c r="B2284" s="3">
        <v>46332</v>
      </c>
      <c r="C2284" s="12">
        <f>YEAR(SalesDataTable[[#This Row],[Order Date]])</f>
        <v>2026</v>
      </c>
      <c r="D2284" s="15" t="str">
        <f>"Q" &amp; ROUNDUP(MONTH(SalesDataTable[[#This Row],[Order Date]])/3,0)</f>
        <v>Q4</v>
      </c>
      <c r="E2284" s="17">
        <f>MONTH(SalesDataTable[[#This Row],[Order Date]])</f>
        <v>11</v>
      </c>
      <c r="F2284" s="15"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5">
      <c r="A2285" s="2">
        <v>2166</v>
      </c>
      <c r="B2285" s="3">
        <v>46332</v>
      </c>
      <c r="C2285" s="12">
        <f>YEAR(SalesDataTable[[#This Row],[Order Date]])</f>
        <v>2026</v>
      </c>
      <c r="D2285" s="15" t="str">
        <f>"Q" &amp; ROUNDUP(MONTH(SalesDataTable[[#This Row],[Order Date]])/3,0)</f>
        <v>Q4</v>
      </c>
      <c r="E2285" s="17">
        <f>MONTH(SalesDataTable[[#This Row],[Order Date]])</f>
        <v>11</v>
      </c>
      <c r="F2285" s="15"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5">
      <c r="A2286" s="2">
        <v>3620</v>
      </c>
      <c r="B2286" s="3">
        <v>46332</v>
      </c>
      <c r="C2286" s="12">
        <f>YEAR(SalesDataTable[[#This Row],[Order Date]])</f>
        <v>2026</v>
      </c>
      <c r="D2286" s="15" t="str">
        <f>"Q" &amp; ROUNDUP(MONTH(SalesDataTable[[#This Row],[Order Date]])/3,0)</f>
        <v>Q4</v>
      </c>
      <c r="E2286" s="17">
        <f>MONTH(SalesDataTable[[#This Row],[Order Date]])</f>
        <v>11</v>
      </c>
      <c r="F2286" s="15"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5">
      <c r="A2287" s="2">
        <v>3986</v>
      </c>
      <c r="B2287" s="3">
        <v>46332</v>
      </c>
      <c r="C2287" s="12">
        <f>YEAR(SalesDataTable[[#This Row],[Order Date]])</f>
        <v>2026</v>
      </c>
      <c r="D2287" s="15" t="str">
        <f>"Q" &amp; ROUNDUP(MONTH(SalesDataTable[[#This Row],[Order Date]])/3,0)</f>
        <v>Q4</v>
      </c>
      <c r="E2287" s="17">
        <f>MONTH(SalesDataTable[[#This Row],[Order Date]])</f>
        <v>11</v>
      </c>
      <c r="F2287" s="15"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5">
      <c r="A2288" s="2">
        <v>4384</v>
      </c>
      <c r="B2288" s="3">
        <v>46332</v>
      </c>
      <c r="C2288" s="12">
        <f>YEAR(SalesDataTable[[#This Row],[Order Date]])</f>
        <v>2026</v>
      </c>
      <c r="D2288" s="15" t="str">
        <f>"Q" &amp; ROUNDUP(MONTH(SalesDataTable[[#This Row],[Order Date]])/3,0)</f>
        <v>Q4</v>
      </c>
      <c r="E2288" s="17">
        <f>MONTH(SalesDataTable[[#This Row],[Order Date]])</f>
        <v>11</v>
      </c>
      <c r="F2288" s="15"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5">
      <c r="A2289" s="2">
        <v>4565</v>
      </c>
      <c r="B2289" s="3">
        <v>46332</v>
      </c>
      <c r="C2289" s="12">
        <f>YEAR(SalesDataTable[[#This Row],[Order Date]])</f>
        <v>2026</v>
      </c>
      <c r="D2289" s="15" t="str">
        <f>"Q" &amp; ROUNDUP(MONTH(SalesDataTable[[#This Row],[Order Date]])/3,0)</f>
        <v>Q4</v>
      </c>
      <c r="E2289" s="17">
        <f>MONTH(SalesDataTable[[#This Row],[Order Date]])</f>
        <v>11</v>
      </c>
      <c r="F2289" s="15"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5">
      <c r="A2290" s="2">
        <v>4634</v>
      </c>
      <c r="B2290" s="3">
        <v>46332</v>
      </c>
      <c r="C2290" s="12">
        <f>YEAR(SalesDataTable[[#This Row],[Order Date]])</f>
        <v>2026</v>
      </c>
      <c r="D2290" s="15" t="str">
        <f>"Q" &amp; ROUNDUP(MONTH(SalesDataTable[[#This Row],[Order Date]])/3,0)</f>
        <v>Q4</v>
      </c>
      <c r="E2290" s="17">
        <f>MONTH(SalesDataTable[[#This Row],[Order Date]])</f>
        <v>11</v>
      </c>
      <c r="F2290" s="15"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5">
      <c r="A2291" s="2">
        <v>104</v>
      </c>
      <c r="B2291" s="3">
        <v>46333</v>
      </c>
      <c r="C2291" s="12">
        <f>YEAR(SalesDataTable[[#This Row],[Order Date]])</f>
        <v>2026</v>
      </c>
      <c r="D2291" s="15" t="str">
        <f>"Q" &amp; ROUNDUP(MONTH(SalesDataTable[[#This Row],[Order Date]])/3,0)</f>
        <v>Q4</v>
      </c>
      <c r="E2291" s="17">
        <f>MONTH(SalesDataTable[[#This Row],[Order Date]])</f>
        <v>11</v>
      </c>
      <c r="F2291" s="15"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5">
      <c r="A2292" s="2">
        <v>181</v>
      </c>
      <c r="B2292" s="3">
        <v>46333</v>
      </c>
      <c r="C2292" s="12">
        <f>YEAR(SalesDataTable[[#This Row],[Order Date]])</f>
        <v>2026</v>
      </c>
      <c r="D2292" s="15" t="str">
        <f>"Q" &amp; ROUNDUP(MONTH(SalesDataTable[[#This Row],[Order Date]])/3,0)</f>
        <v>Q4</v>
      </c>
      <c r="E2292" s="17">
        <f>MONTH(SalesDataTable[[#This Row],[Order Date]])</f>
        <v>11</v>
      </c>
      <c r="F2292" s="15"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5">
      <c r="A2293" s="2">
        <v>823</v>
      </c>
      <c r="B2293" s="3">
        <v>46333</v>
      </c>
      <c r="C2293" s="12">
        <f>YEAR(SalesDataTable[[#This Row],[Order Date]])</f>
        <v>2026</v>
      </c>
      <c r="D2293" s="15" t="str">
        <f>"Q" &amp; ROUNDUP(MONTH(SalesDataTable[[#This Row],[Order Date]])/3,0)</f>
        <v>Q4</v>
      </c>
      <c r="E2293" s="17">
        <f>MONTH(SalesDataTable[[#This Row],[Order Date]])</f>
        <v>11</v>
      </c>
      <c r="F2293" s="15"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5">
      <c r="A2294" s="2">
        <v>1730</v>
      </c>
      <c r="B2294" s="3">
        <v>46333</v>
      </c>
      <c r="C2294" s="12">
        <f>YEAR(SalesDataTable[[#This Row],[Order Date]])</f>
        <v>2026</v>
      </c>
      <c r="D2294" s="15" t="str">
        <f>"Q" &amp; ROUNDUP(MONTH(SalesDataTable[[#This Row],[Order Date]])/3,0)</f>
        <v>Q4</v>
      </c>
      <c r="E2294" s="17">
        <f>MONTH(SalesDataTable[[#This Row],[Order Date]])</f>
        <v>11</v>
      </c>
      <c r="F2294" s="15"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5">
      <c r="A2295" s="2">
        <v>2710</v>
      </c>
      <c r="B2295" s="3">
        <v>46333</v>
      </c>
      <c r="C2295" s="12">
        <f>YEAR(SalesDataTable[[#This Row],[Order Date]])</f>
        <v>2026</v>
      </c>
      <c r="D2295" s="15" t="str">
        <f>"Q" &amp; ROUNDUP(MONTH(SalesDataTable[[#This Row],[Order Date]])/3,0)</f>
        <v>Q4</v>
      </c>
      <c r="E2295" s="17">
        <f>MONTH(SalesDataTable[[#This Row],[Order Date]])</f>
        <v>11</v>
      </c>
      <c r="F2295" s="15"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5">
      <c r="A2296" s="2">
        <v>3018</v>
      </c>
      <c r="B2296" s="3">
        <v>46333</v>
      </c>
      <c r="C2296" s="12">
        <f>YEAR(SalesDataTable[[#This Row],[Order Date]])</f>
        <v>2026</v>
      </c>
      <c r="D2296" s="15" t="str">
        <f>"Q" &amp; ROUNDUP(MONTH(SalesDataTable[[#This Row],[Order Date]])/3,0)</f>
        <v>Q4</v>
      </c>
      <c r="E2296" s="17">
        <f>MONTH(SalesDataTable[[#This Row],[Order Date]])</f>
        <v>11</v>
      </c>
      <c r="F2296" s="15"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5">
      <c r="A2297" s="2">
        <v>3735</v>
      </c>
      <c r="B2297" s="3">
        <v>46333</v>
      </c>
      <c r="C2297" s="12">
        <f>YEAR(SalesDataTable[[#This Row],[Order Date]])</f>
        <v>2026</v>
      </c>
      <c r="D2297" s="15" t="str">
        <f>"Q" &amp; ROUNDUP(MONTH(SalesDataTable[[#This Row],[Order Date]])/3,0)</f>
        <v>Q4</v>
      </c>
      <c r="E2297" s="17">
        <f>MONTH(SalesDataTable[[#This Row],[Order Date]])</f>
        <v>11</v>
      </c>
      <c r="F2297" s="15"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5">
      <c r="A2298" s="2">
        <v>4460</v>
      </c>
      <c r="B2298" s="3">
        <v>46333</v>
      </c>
      <c r="C2298" s="12">
        <f>YEAR(SalesDataTable[[#This Row],[Order Date]])</f>
        <v>2026</v>
      </c>
      <c r="D2298" s="15" t="str">
        <f>"Q" &amp; ROUNDUP(MONTH(SalesDataTable[[#This Row],[Order Date]])/3,0)</f>
        <v>Q4</v>
      </c>
      <c r="E2298" s="17">
        <f>MONTH(SalesDataTable[[#This Row],[Order Date]])</f>
        <v>11</v>
      </c>
      <c r="F2298" s="15"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5">
      <c r="A2299" s="2">
        <v>319</v>
      </c>
      <c r="B2299" s="3">
        <v>46334</v>
      </c>
      <c r="C2299" s="12">
        <f>YEAR(SalesDataTable[[#This Row],[Order Date]])</f>
        <v>2026</v>
      </c>
      <c r="D2299" s="15" t="str">
        <f>"Q" &amp; ROUNDUP(MONTH(SalesDataTable[[#This Row],[Order Date]])/3,0)</f>
        <v>Q4</v>
      </c>
      <c r="E2299" s="17">
        <f>MONTH(SalesDataTable[[#This Row],[Order Date]])</f>
        <v>11</v>
      </c>
      <c r="F2299" s="15"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5">
      <c r="A2300" s="2">
        <v>595</v>
      </c>
      <c r="B2300" s="3">
        <v>46334</v>
      </c>
      <c r="C2300" s="12">
        <f>YEAR(SalesDataTable[[#This Row],[Order Date]])</f>
        <v>2026</v>
      </c>
      <c r="D2300" s="15" t="str">
        <f>"Q" &amp; ROUNDUP(MONTH(SalesDataTable[[#This Row],[Order Date]])/3,0)</f>
        <v>Q4</v>
      </c>
      <c r="E2300" s="17">
        <f>MONTH(SalesDataTable[[#This Row],[Order Date]])</f>
        <v>11</v>
      </c>
      <c r="F2300" s="15"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5">
      <c r="A2301" s="2">
        <v>1623</v>
      </c>
      <c r="B2301" s="3">
        <v>46334</v>
      </c>
      <c r="C2301" s="12">
        <f>YEAR(SalesDataTable[[#This Row],[Order Date]])</f>
        <v>2026</v>
      </c>
      <c r="D2301" s="15" t="str">
        <f>"Q" &amp; ROUNDUP(MONTH(SalesDataTable[[#This Row],[Order Date]])/3,0)</f>
        <v>Q4</v>
      </c>
      <c r="E2301" s="17">
        <f>MONTH(SalesDataTable[[#This Row],[Order Date]])</f>
        <v>11</v>
      </c>
      <c r="F2301" s="15"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5">
      <c r="A2302" s="2">
        <v>2638</v>
      </c>
      <c r="B2302" s="3">
        <v>46334</v>
      </c>
      <c r="C2302" s="12">
        <f>YEAR(SalesDataTable[[#This Row],[Order Date]])</f>
        <v>2026</v>
      </c>
      <c r="D2302" s="15" t="str">
        <f>"Q" &amp; ROUNDUP(MONTH(SalesDataTable[[#This Row],[Order Date]])/3,0)</f>
        <v>Q4</v>
      </c>
      <c r="E2302" s="17">
        <f>MONTH(SalesDataTable[[#This Row],[Order Date]])</f>
        <v>11</v>
      </c>
      <c r="F2302" s="15"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5">
      <c r="A2303" s="2">
        <v>2666</v>
      </c>
      <c r="B2303" s="3">
        <v>46334</v>
      </c>
      <c r="C2303" s="12">
        <f>YEAR(SalesDataTable[[#This Row],[Order Date]])</f>
        <v>2026</v>
      </c>
      <c r="D2303" s="15" t="str">
        <f>"Q" &amp; ROUNDUP(MONTH(SalesDataTable[[#This Row],[Order Date]])/3,0)</f>
        <v>Q4</v>
      </c>
      <c r="E2303" s="17">
        <f>MONTH(SalesDataTable[[#This Row],[Order Date]])</f>
        <v>11</v>
      </c>
      <c r="F2303" s="15"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5">
      <c r="A2304" s="2">
        <v>3505</v>
      </c>
      <c r="B2304" s="3">
        <v>46334</v>
      </c>
      <c r="C2304" s="12">
        <f>YEAR(SalesDataTable[[#This Row],[Order Date]])</f>
        <v>2026</v>
      </c>
      <c r="D2304" s="15" t="str">
        <f>"Q" &amp; ROUNDUP(MONTH(SalesDataTable[[#This Row],[Order Date]])/3,0)</f>
        <v>Q4</v>
      </c>
      <c r="E2304" s="17">
        <f>MONTH(SalesDataTable[[#This Row],[Order Date]])</f>
        <v>11</v>
      </c>
      <c r="F2304" s="15"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5">
      <c r="A2305" s="2">
        <v>3626</v>
      </c>
      <c r="B2305" s="3">
        <v>46334</v>
      </c>
      <c r="C2305" s="12">
        <f>YEAR(SalesDataTable[[#This Row],[Order Date]])</f>
        <v>2026</v>
      </c>
      <c r="D2305" s="15" t="str">
        <f>"Q" &amp; ROUNDUP(MONTH(SalesDataTable[[#This Row],[Order Date]])/3,0)</f>
        <v>Q4</v>
      </c>
      <c r="E2305" s="17">
        <f>MONTH(SalesDataTable[[#This Row],[Order Date]])</f>
        <v>11</v>
      </c>
      <c r="F2305" s="15"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5">
      <c r="A2306" s="2">
        <v>3801</v>
      </c>
      <c r="B2306" s="3">
        <v>46334</v>
      </c>
      <c r="C2306" s="12">
        <f>YEAR(SalesDataTable[[#This Row],[Order Date]])</f>
        <v>2026</v>
      </c>
      <c r="D2306" s="15" t="str">
        <f>"Q" &amp; ROUNDUP(MONTH(SalesDataTable[[#This Row],[Order Date]])/3,0)</f>
        <v>Q4</v>
      </c>
      <c r="E2306" s="17">
        <f>MONTH(SalesDataTable[[#This Row],[Order Date]])</f>
        <v>11</v>
      </c>
      <c r="F2306" s="15"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5">
      <c r="A2307" s="2">
        <v>4685</v>
      </c>
      <c r="B2307" s="3">
        <v>46334</v>
      </c>
      <c r="C2307" s="12">
        <f>YEAR(SalesDataTable[[#This Row],[Order Date]])</f>
        <v>2026</v>
      </c>
      <c r="D2307" s="15" t="str">
        <f>"Q" &amp; ROUNDUP(MONTH(SalesDataTable[[#This Row],[Order Date]])/3,0)</f>
        <v>Q4</v>
      </c>
      <c r="E2307" s="17">
        <f>MONTH(SalesDataTable[[#This Row],[Order Date]])</f>
        <v>11</v>
      </c>
      <c r="F2307" s="15"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5">
      <c r="A2308" s="2">
        <v>4843</v>
      </c>
      <c r="B2308" s="3">
        <v>46334</v>
      </c>
      <c r="C2308" s="12">
        <f>YEAR(SalesDataTable[[#This Row],[Order Date]])</f>
        <v>2026</v>
      </c>
      <c r="D2308" s="15" t="str">
        <f>"Q" &amp; ROUNDUP(MONTH(SalesDataTable[[#This Row],[Order Date]])/3,0)</f>
        <v>Q4</v>
      </c>
      <c r="E2308" s="17">
        <f>MONTH(SalesDataTable[[#This Row],[Order Date]])</f>
        <v>11</v>
      </c>
      <c r="F2308" s="15"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5">
      <c r="A2309" s="2">
        <v>4890</v>
      </c>
      <c r="B2309" s="3">
        <v>46334</v>
      </c>
      <c r="C2309" s="12">
        <f>YEAR(SalesDataTable[[#This Row],[Order Date]])</f>
        <v>2026</v>
      </c>
      <c r="D2309" s="15" t="str">
        <f>"Q" &amp; ROUNDUP(MONTH(SalesDataTable[[#This Row],[Order Date]])/3,0)</f>
        <v>Q4</v>
      </c>
      <c r="E2309" s="17">
        <f>MONTH(SalesDataTable[[#This Row],[Order Date]])</f>
        <v>11</v>
      </c>
      <c r="F2309" s="15"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5">
      <c r="A2310" s="2">
        <v>4913</v>
      </c>
      <c r="B2310" s="3">
        <v>46334</v>
      </c>
      <c r="C2310" s="12">
        <f>YEAR(SalesDataTable[[#This Row],[Order Date]])</f>
        <v>2026</v>
      </c>
      <c r="D2310" s="15" t="str">
        <f>"Q" &amp; ROUNDUP(MONTH(SalesDataTable[[#This Row],[Order Date]])/3,0)</f>
        <v>Q4</v>
      </c>
      <c r="E2310" s="17">
        <f>MONTH(SalesDataTable[[#This Row],[Order Date]])</f>
        <v>11</v>
      </c>
      <c r="F2310" s="15"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5">
      <c r="A2311" s="2">
        <v>5079</v>
      </c>
      <c r="B2311" s="3">
        <v>46334</v>
      </c>
      <c r="C2311" s="12">
        <f>YEAR(SalesDataTable[[#This Row],[Order Date]])</f>
        <v>2026</v>
      </c>
      <c r="D2311" s="15" t="str">
        <f>"Q" &amp; ROUNDUP(MONTH(SalesDataTable[[#This Row],[Order Date]])/3,0)</f>
        <v>Q4</v>
      </c>
      <c r="E2311" s="17">
        <f>MONTH(SalesDataTable[[#This Row],[Order Date]])</f>
        <v>11</v>
      </c>
      <c r="F2311" s="15"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5">
      <c r="A2312" s="2">
        <v>366</v>
      </c>
      <c r="B2312" s="3">
        <v>46335</v>
      </c>
      <c r="C2312" s="12">
        <f>YEAR(SalesDataTable[[#This Row],[Order Date]])</f>
        <v>2026</v>
      </c>
      <c r="D2312" s="15" t="str">
        <f>"Q" &amp; ROUNDUP(MONTH(SalesDataTable[[#This Row],[Order Date]])/3,0)</f>
        <v>Q4</v>
      </c>
      <c r="E2312" s="17">
        <f>MONTH(SalesDataTable[[#This Row],[Order Date]])</f>
        <v>11</v>
      </c>
      <c r="F2312" s="15"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5">
      <c r="A2313" s="2">
        <v>567</v>
      </c>
      <c r="B2313" s="3">
        <v>46335</v>
      </c>
      <c r="C2313" s="12">
        <f>YEAR(SalesDataTable[[#This Row],[Order Date]])</f>
        <v>2026</v>
      </c>
      <c r="D2313" s="15" t="str">
        <f>"Q" &amp; ROUNDUP(MONTH(SalesDataTable[[#This Row],[Order Date]])/3,0)</f>
        <v>Q4</v>
      </c>
      <c r="E2313" s="17">
        <f>MONTH(SalesDataTable[[#This Row],[Order Date]])</f>
        <v>11</v>
      </c>
      <c r="F2313" s="15"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5">
      <c r="A2314" s="2">
        <v>1051</v>
      </c>
      <c r="B2314" s="3">
        <v>46335</v>
      </c>
      <c r="C2314" s="12">
        <f>YEAR(SalesDataTable[[#This Row],[Order Date]])</f>
        <v>2026</v>
      </c>
      <c r="D2314" s="15" t="str">
        <f>"Q" &amp; ROUNDUP(MONTH(SalesDataTable[[#This Row],[Order Date]])/3,0)</f>
        <v>Q4</v>
      </c>
      <c r="E2314" s="17">
        <f>MONTH(SalesDataTable[[#This Row],[Order Date]])</f>
        <v>11</v>
      </c>
      <c r="F2314" s="15"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5">
      <c r="A2315" s="2">
        <v>1934</v>
      </c>
      <c r="B2315" s="3">
        <v>46335</v>
      </c>
      <c r="C2315" s="12">
        <f>YEAR(SalesDataTable[[#This Row],[Order Date]])</f>
        <v>2026</v>
      </c>
      <c r="D2315" s="15" t="str">
        <f>"Q" &amp; ROUNDUP(MONTH(SalesDataTable[[#This Row],[Order Date]])/3,0)</f>
        <v>Q4</v>
      </c>
      <c r="E2315" s="17">
        <f>MONTH(SalesDataTable[[#This Row],[Order Date]])</f>
        <v>11</v>
      </c>
      <c r="F2315" s="15"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5">
      <c r="A2316" s="2">
        <v>2056</v>
      </c>
      <c r="B2316" s="3">
        <v>46335</v>
      </c>
      <c r="C2316" s="12">
        <f>YEAR(SalesDataTable[[#This Row],[Order Date]])</f>
        <v>2026</v>
      </c>
      <c r="D2316" s="15" t="str">
        <f>"Q" &amp; ROUNDUP(MONTH(SalesDataTable[[#This Row],[Order Date]])/3,0)</f>
        <v>Q4</v>
      </c>
      <c r="E2316" s="17">
        <f>MONTH(SalesDataTable[[#This Row],[Order Date]])</f>
        <v>11</v>
      </c>
      <c r="F2316" s="15"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5">
      <c r="A2317" s="2">
        <v>2115</v>
      </c>
      <c r="B2317" s="3">
        <v>46335</v>
      </c>
      <c r="C2317" s="12">
        <f>YEAR(SalesDataTable[[#This Row],[Order Date]])</f>
        <v>2026</v>
      </c>
      <c r="D2317" s="15" t="str">
        <f>"Q" &amp; ROUNDUP(MONTH(SalesDataTable[[#This Row],[Order Date]])/3,0)</f>
        <v>Q4</v>
      </c>
      <c r="E2317" s="17">
        <f>MONTH(SalesDataTable[[#This Row],[Order Date]])</f>
        <v>11</v>
      </c>
      <c r="F2317" s="15"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5">
      <c r="A2318" s="2">
        <v>2437</v>
      </c>
      <c r="B2318" s="3">
        <v>46335</v>
      </c>
      <c r="C2318" s="12">
        <f>YEAR(SalesDataTable[[#This Row],[Order Date]])</f>
        <v>2026</v>
      </c>
      <c r="D2318" s="15" t="str">
        <f>"Q" &amp; ROUNDUP(MONTH(SalesDataTable[[#This Row],[Order Date]])/3,0)</f>
        <v>Q4</v>
      </c>
      <c r="E2318" s="17">
        <f>MONTH(SalesDataTable[[#This Row],[Order Date]])</f>
        <v>11</v>
      </c>
      <c r="F2318" s="15"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5">
      <c r="A2319" s="2">
        <v>3380</v>
      </c>
      <c r="B2319" s="3">
        <v>46335</v>
      </c>
      <c r="C2319" s="12">
        <f>YEAR(SalesDataTable[[#This Row],[Order Date]])</f>
        <v>2026</v>
      </c>
      <c r="D2319" s="15" t="str">
        <f>"Q" &amp; ROUNDUP(MONTH(SalesDataTable[[#This Row],[Order Date]])/3,0)</f>
        <v>Q4</v>
      </c>
      <c r="E2319" s="17">
        <f>MONTH(SalesDataTable[[#This Row],[Order Date]])</f>
        <v>11</v>
      </c>
      <c r="F2319" s="15"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5">
      <c r="A2320" s="2">
        <v>3648</v>
      </c>
      <c r="B2320" s="3">
        <v>46335</v>
      </c>
      <c r="C2320" s="12">
        <f>YEAR(SalesDataTable[[#This Row],[Order Date]])</f>
        <v>2026</v>
      </c>
      <c r="D2320" s="15" t="str">
        <f>"Q" &amp; ROUNDUP(MONTH(SalesDataTable[[#This Row],[Order Date]])/3,0)</f>
        <v>Q4</v>
      </c>
      <c r="E2320" s="17">
        <f>MONTH(SalesDataTable[[#This Row],[Order Date]])</f>
        <v>11</v>
      </c>
      <c r="F2320" s="15"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5">
      <c r="A2321" s="2">
        <v>3692</v>
      </c>
      <c r="B2321" s="3">
        <v>46335</v>
      </c>
      <c r="C2321" s="12">
        <f>YEAR(SalesDataTable[[#This Row],[Order Date]])</f>
        <v>2026</v>
      </c>
      <c r="D2321" s="15" t="str">
        <f>"Q" &amp; ROUNDUP(MONTH(SalesDataTable[[#This Row],[Order Date]])/3,0)</f>
        <v>Q4</v>
      </c>
      <c r="E2321" s="17">
        <f>MONTH(SalesDataTable[[#This Row],[Order Date]])</f>
        <v>11</v>
      </c>
      <c r="F2321" s="15"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5">
      <c r="A2322" s="2">
        <v>4406</v>
      </c>
      <c r="B2322" s="3">
        <v>46335</v>
      </c>
      <c r="C2322" s="12">
        <f>YEAR(SalesDataTable[[#This Row],[Order Date]])</f>
        <v>2026</v>
      </c>
      <c r="D2322" s="15" t="str">
        <f>"Q" &amp; ROUNDUP(MONTH(SalesDataTable[[#This Row],[Order Date]])/3,0)</f>
        <v>Q4</v>
      </c>
      <c r="E2322" s="17">
        <f>MONTH(SalesDataTable[[#This Row],[Order Date]])</f>
        <v>11</v>
      </c>
      <c r="F2322" s="15"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5">
      <c r="A2323" s="2">
        <v>4550</v>
      </c>
      <c r="B2323" s="3">
        <v>46335</v>
      </c>
      <c r="C2323" s="12">
        <f>YEAR(SalesDataTable[[#This Row],[Order Date]])</f>
        <v>2026</v>
      </c>
      <c r="D2323" s="15" t="str">
        <f>"Q" &amp; ROUNDUP(MONTH(SalesDataTable[[#This Row],[Order Date]])/3,0)</f>
        <v>Q4</v>
      </c>
      <c r="E2323" s="17">
        <f>MONTH(SalesDataTable[[#This Row],[Order Date]])</f>
        <v>11</v>
      </c>
      <c r="F2323" s="15"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5">
      <c r="A2324" s="2">
        <v>4855</v>
      </c>
      <c r="B2324" s="3">
        <v>46335</v>
      </c>
      <c r="C2324" s="12">
        <f>YEAR(SalesDataTable[[#This Row],[Order Date]])</f>
        <v>2026</v>
      </c>
      <c r="D2324" s="15" t="str">
        <f>"Q" &amp; ROUNDUP(MONTH(SalesDataTable[[#This Row],[Order Date]])/3,0)</f>
        <v>Q4</v>
      </c>
      <c r="E2324" s="17">
        <f>MONTH(SalesDataTable[[#This Row],[Order Date]])</f>
        <v>11</v>
      </c>
      <c r="F2324" s="15"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5">
      <c r="A2325" s="2">
        <v>5151</v>
      </c>
      <c r="B2325" s="3">
        <v>46335</v>
      </c>
      <c r="C2325" s="12">
        <f>YEAR(SalesDataTable[[#This Row],[Order Date]])</f>
        <v>2026</v>
      </c>
      <c r="D2325" s="15" t="str">
        <f>"Q" &amp; ROUNDUP(MONTH(SalesDataTable[[#This Row],[Order Date]])/3,0)</f>
        <v>Q4</v>
      </c>
      <c r="E2325" s="17">
        <f>MONTH(SalesDataTable[[#This Row],[Order Date]])</f>
        <v>11</v>
      </c>
      <c r="F2325" s="15"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5">
      <c r="A2326" s="2">
        <v>5189</v>
      </c>
      <c r="B2326" s="3">
        <v>46335</v>
      </c>
      <c r="C2326" s="12">
        <f>YEAR(SalesDataTable[[#This Row],[Order Date]])</f>
        <v>2026</v>
      </c>
      <c r="D2326" s="15" t="str">
        <f>"Q" &amp; ROUNDUP(MONTH(SalesDataTable[[#This Row],[Order Date]])/3,0)</f>
        <v>Q4</v>
      </c>
      <c r="E2326" s="17">
        <f>MONTH(SalesDataTable[[#This Row],[Order Date]])</f>
        <v>11</v>
      </c>
      <c r="F2326" s="15"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5">
      <c r="A2327" s="2">
        <v>726</v>
      </c>
      <c r="B2327" s="3">
        <v>46336</v>
      </c>
      <c r="C2327" s="12">
        <f>YEAR(SalesDataTable[[#This Row],[Order Date]])</f>
        <v>2026</v>
      </c>
      <c r="D2327" s="15" t="str">
        <f>"Q" &amp; ROUNDUP(MONTH(SalesDataTable[[#This Row],[Order Date]])/3,0)</f>
        <v>Q4</v>
      </c>
      <c r="E2327" s="17">
        <f>MONTH(SalesDataTable[[#This Row],[Order Date]])</f>
        <v>11</v>
      </c>
      <c r="F2327" s="15"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5">
      <c r="A2328" s="2">
        <v>2154</v>
      </c>
      <c r="B2328" s="3">
        <v>46336</v>
      </c>
      <c r="C2328" s="12">
        <f>YEAR(SalesDataTable[[#This Row],[Order Date]])</f>
        <v>2026</v>
      </c>
      <c r="D2328" s="15" t="str">
        <f>"Q" &amp; ROUNDUP(MONTH(SalesDataTable[[#This Row],[Order Date]])/3,0)</f>
        <v>Q4</v>
      </c>
      <c r="E2328" s="17">
        <f>MONTH(SalesDataTable[[#This Row],[Order Date]])</f>
        <v>11</v>
      </c>
      <c r="F2328" s="15"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5">
      <c r="A2329" s="2">
        <v>4403</v>
      </c>
      <c r="B2329" s="3">
        <v>46336</v>
      </c>
      <c r="C2329" s="12">
        <f>YEAR(SalesDataTable[[#This Row],[Order Date]])</f>
        <v>2026</v>
      </c>
      <c r="D2329" s="15" t="str">
        <f>"Q" &amp; ROUNDUP(MONTH(SalesDataTable[[#This Row],[Order Date]])/3,0)</f>
        <v>Q4</v>
      </c>
      <c r="E2329" s="17">
        <f>MONTH(SalesDataTable[[#This Row],[Order Date]])</f>
        <v>11</v>
      </c>
      <c r="F2329" s="15"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5">
      <c r="A2330" s="2">
        <v>4924</v>
      </c>
      <c r="B2330" s="3">
        <v>46336</v>
      </c>
      <c r="C2330" s="12">
        <f>YEAR(SalesDataTable[[#This Row],[Order Date]])</f>
        <v>2026</v>
      </c>
      <c r="D2330" s="15" t="str">
        <f>"Q" &amp; ROUNDUP(MONTH(SalesDataTable[[#This Row],[Order Date]])/3,0)</f>
        <v>Q4</v>
      </c>
      <c r="E2330" s="17">
        <f>MONTH(SalesDataTable[[#This Row],[Order Date]])</f>
        <v>11</v>
      </c>
      <c r="F2330" s="15"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5">
      <c r="A2331" s="2">
        <v>25</v>
      </c>
      <c r="B2331" s="3">
        <v>46337</v>
      </c>
      <c r="C2331" s="12">
        <f>YEAR(SalesDataTable[[#This Row],[Order Date]])</f>
        <v>2026</v>
      </c>
      <c r="D2331" s="15" t="str">
        <f>"Q" &amp; ROUNDUP(MONTH(SalesDataTable[[#This Row],[Order Date]])/3,0)</f>
        <v>Q4</v>
      </c>
      <c r="E2331" s="17">
        <f>MONTH(SalesDataTable[[#This Row],[Order Date]])</f>
        <v>11</v>
      </c>
      <c r="F2331" s="15"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5">
      <c r="A2332" s="2">
        <v>252</v>
      </c>
      <c r="B2332" s="3">
        <v>46337</v>
      </c>
      <c r="C2332" s="12">
        <f>YEAR(SalesDataTable[[#This Row],[Order Date]])</f>
        <v>2026</v>
      </c>
      <c r="D2332" s="15" t="str">
        <f>"Q" &amp; ROUNDUP(MONTH(SalesDataTable[[#This Row],[Order Date]])/3,0)</f>
        <v>Q4</v>
      </c>
      <c r="E2332" s="17">
        <f>MONTH(SalesDataTable[[#This Row],[Order Date]])</f>
        <v>11</v>
      </c>
      <c r="F2332" s="15"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5">
      <c r="A2333" s="2">
        <v>1203</v>
      </c>
      <c r="B2333" s="3">
        <v>46337</v>
      </c>
      <c r="C2333" s="12">
        <f>YEAR(SalesDataTable[[#This Row],[Order Date]])</f>
        <v>2026</v>
      </c>
      <c r="D2333" s="15" t="str">
        <f>"Q" &amp; ROUNDUP(MONTH(SalesDataTable[[#This Row],[Order Date]])/3,0)</f>
        <v>Q4</v>
      </c>
      <c r="E2333" s="17">
        <f>MONTH(SalesDataTable[[#This Row],[Order Date]])</f>
        <v>11</v>
      </c>
      <c r="F2333" s="15"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5">
      <c r="A2334" s="2">
        <v>1567</v>
      </c>
      <c r="B2334" s="3">
        <v>46337</v>
      </c>
      <c r="C2334" s="12">
        <f>YEAR(SalesDataTable[[#This Row],[Order Date]])</f>
        <v>2026</v>
      </c>
      <c r="D2334" s="15" t="str">
        <f>"Q" &amp; ROUNDUP(MONTH(SalesDataTable[[#This Row],[Order Date]])/3,0)</f>
        <v>Q4</v>
      </c>
      <c r="E2334" s="17">
        <f>MONTH(SalesDataTable[[#This Row],[Order Date]])</f>
        <v>11</v>
      </c>
      <c r="F2334" s="15"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5">
      <c r="A2335" s="2">
        <v>2060</v>
      </c>
      <c r="B2335" s="3">
        <v>46337</v>
      </c>
      <c r="C2335" s="12">
        <f>YEAR(SalesDataTable[[#This Row],[Order Date]])</f>
        <v>2026</v>
      </c>
      <c r="D2335" s="15" t="str">
        <f>"Q" &amp; ROUNDUP(MONTH(SalesDataTable[[#This Row],[Order Date]])/3,0)</f>
        <v>Q4</v>
      </c>
      <c r="E2335" s="17">
        <f>MONTH(SalesDataTable[[#This Row],[Order Date]])</f>
        <v>11</v>
      </c>
      <c r="F2335" s="15"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5">
      <c r="A2336" s="2">
        <v>2485</v>
      </c>
      <c r="B2336" s="3">
        <v>46337</v>
      </c>
      <c r="C2336" s="12">
        <f>YEAR(SalesDataTable[[#This Row],[Order Date]])</f>
        <v>2026</v>
      </c>
      <c r="D2336" s="15" t="str">
        <f>"Q" &amp; ROUNDUP(MONTH(SalesDataTable[[#This Row],[Order Date]])/3,0)</f>
        <v>Q4</v>
      </c>
      <c r="E2336" s="17">
        <f>MONTH(SalesDataTable[[#This Row],[Order Date]])</f>
        <v>11</v>
      </c>
      <c r="F2336" s="15"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5">
      <c r="A2337" s="2">
        <v>3101</v>
      </c>
      <c r="B2337" s="3">
        <v>46337</v>
      </c>
      <c r="C2337" s="12">
        <f>YEAR(SalesDataTable[[#This Row],[Order Date]])</f>
        <v>2026</v>
      </c>
      <c r="D2337" s="15" t="str">
        <f>"Q" &amp; ROUNDUP(MONTH(SalesDataTable[[#This Row],[Order Date]])/3,0)</f>
        <v>Q4</v>
      </c>
      <c r="E2337" s="17">
        <f>MONTH(SalesDataTable[[#This Row],[Order Date]])</f>
        <v>11</v>
      </c>
      <c r="F2337" s="15"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5">
      <c r="A2338" s="2">
        <v>3165</v>
      </c>
      <c r="B2338" s="3">
        <v>46337</v>
      </c>
      <c r="C2338" s="12">
        <f>YEAR(SalesDataTable[[#This Row],[Order Date]])</f>
        <v>2026</v>
      </c>
      <c r="D2338" s="15" t="str">
        <f>"Q" &amp; ROUNDUP(MONTH(SalesDataTable[[#This Row],[Order Date]])/3,0)</f>
        <v>Q4</v>
      </c>
      <c r="E2338" s="17">
        <f>MONTH(SalesDataTable[[#This Row],[Order Date]])</f>
        <v>11</v>
      </c>
      <c r="F2338" s="15"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5">
      <c r="A2339" s="2">
        <v>4179</v>
      </c>
      <c r="B2339" s="3">
        <v>46337</v>
      </c>
      <c r="C2339" s="12">
        <f>YEAR(SalesDataTable[[#This Row],[Order Date]])</f>
        <v>2026</v>
      </c>
      <c r="D2339" s="15" t="str">
        <f>"Q" &amp; ROUNDUP(MONTH(SalesDataTable[[#This Row],[Order Date]])/3,0)</f>
        <v>Q4</v>
      </c>
      <c r="E2339" s="17">
        <f>MONTH(SalesDataTable[[#This Row],[Order Date]])</f>
        <v>11</v>
      </c>
      <c r="F2339" s="15"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5">
      <c r="A2340" s="2">
        <v>4829</v>
      </c>
      <c r="B2340" s="3">
        <v>46337</v>
      </c>
      <c r="C2340" s="12">
        <f>YEAR(SalesDataTable[[#This Row],[Order Date]])</f>
        <v>2026</v>
      </c>
      <c r="D2340" s="15" t="str">
        <f>"Q" &amp; ROUNDUP(MONTH(SalesDataTable[[#This Row],[Order Date]])/3,0)</f>
        <v>Q4</v>
      </c>
      <c r="E2340" s="17">
        <f>MONTH(SalesDataTable[[#This Row],[Order Date]])</f>
        <v>11</v>
      </c>
      <c r="F2340" s="15"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5">
      <c r="A2341" s="2">
        <v>4943</v>
      </c>
      <c r="B2341" s="3">
        <v>46337</v>
      </c>
      <c r="C2341" s="12">
        <f>YEAR(SalesDataTable[[#This Row],[Order Date]])</f>
        <v>2026</v>
      </c>
      <c r="D2341" s="15" t="str">
        <f>"Q" &amp; ROUNDUP(MONTH(SalesDataTable[[#This Row],[Order Date]])/3,0)</f>
        <v>Q4</v>
      </c>
      <c r="E2341" s="17">
        <f>MONTH(SalesDataTable[[#This Row],[Order Date]])</f>
        <v>11</v>
      </c>
      <c r="F2341" s="15"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5">
      <c r="A2342" s="2">
        <v>887</v>
      </c>
      <c r="B2342" s="3">
        <v>46338</v>
      </c>
      <c r="C2342" s="12">
        <f>YEAR(SalesDataTable[[#This Row],[Order Date]])</f>
        <v>2026</v>
      </c>
      <c r="D2342" s="15" t="str">
        <f>"Q" &amp; ROUNDUP(MONTH(SalesDataTable[[#This Row],[Order Date]])/3,0)</f>
        <v>Q4</v>
      </c>
      <c r="E2342" s="17">
        <f>MONTH(SalesDataTable[[#This Row],[Order Date]])</f>
        <v>11</v>
      </c>
      <c r="F2342" s="15"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5">
      <c r="A2343" s="2">
        <v>1090</v>
      </c>
      <c r="B2343" s="3">
        <v>46338</v>
      </c>
      <c r="C2343" s="12">
        <f>YEAR(SalesDataTable[[#This Row],[Order Date]])</f>
        <v>2026</v>
      </c>
      <c r="D2343" s="15" t="str">
        <f>"Q" &amp; ROUNDUP(MONTH(SalesDataTable[[#This Row],[Order Date]])/3,0)</f>
        <v>Q4</v>
      </c>
      <c r="E2343" s="17">
        <f>MONTH(SalesDataTable[[#This Row],[Order Date]])</f>
        <v>11</v>
      </c>
      <c r="F2343" s="15"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5">
      <c r="A2344" s="2">
        <v>2090</v>
      </c>
      <c r="B2344" s="3">
        <v>46338</v>
      </c>
      <c r="C2344" s="12">
        <f>YEAR(SalesDataTable[[#This Row],[Order Date]])</f>
        <v>2026</v>
      </c>
      <c r="D2344" s="15" t="str">
        <f>"Q" &amp; ROUNDUP(MONTH(SalesDataTable[[#This Row],[Order Date]])/3,0)</f>
        <v>Q4</v>
      </c>
      <c r="E2344" s="17">
        <f>MONTH(SalesDataTable[[#This Row],[Order Date]])</f>
        <v>11</v>
      </c>
      <c r="F2344" s="15"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5">
      <c r="A2345" s="2">
        <v>2561</v>
      </c>
      <c r="B2345" s="3">
        <v>46338</v>
      </c>
      <c r="C2345" s="12">
        <f>YEAR(SalesDataTable[[#This Row],[Order Date]])</f>
        <v>2026</v>
      </c>
      <c r="D2345" s="15" t="str">
        <f>"Q" &amp; ROUNDUP(MONTH(SalesDataTable[[#This Row],[Order Date]])/3,0)</f>
        <v>Q4</v>
      </c>
      <c r="E2345" s="17">
        <f>MONTH(SalesDataTable[[#This Row],[Order Date]])</f>
        <v>11</v>
      </c>
      <c r="F2345" s="15"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5">
      <c r="A2346" s="2">
        <v>2855</v>
      </c>
      <c r="B2346" s="3">
        <v>46338</v>
      </c>
      <c r="C2346" s="12">
        <f>YEAR(SalesDataTable[[#This Row],[Order Date]])</f>
        <v>2026</v>
      </c>
      <c r="D2346" s="15" t="str">
        <f>"Q" &amp; ROUNDUP(MONTH(SalesDataTable[[#This Row],[Order Date]])/3,0)</f>
        <v>Q4</v>
      </c>
      <c r="E2346" s="17">
        <f>MONTH(SalesDataTable[[#This Row],[Order Date]])</f>
        <v>11</v>
      </c>
      <c r="F2346" s="15"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5">
      <c r="A2347" s="2">
        <v>4421</v>
      </c>
      <c r="B2347" s="3">
        <v>46338</v>
      </c>
      <c r="C2347" s="12">
        <f>YEAR(SalesDataTable[[#This Row],[Order Date]])</f>
        <v>2026</v>
      </c>
      <c r="D2347" s="15" t="str">
        <f>"Q" &amp; ROUNDUP(MONTH(SalesDataTable[[#This Row],[Order Date]])/3,0)</f>
        <v>Q4</v>
      </c>
      <c r="E2347" s="17">
        <f>MONTH(SalesDataTable[[#This Row],[Order Date]])</f>
        <v>11</v>
      </c>
      <c r="F2347" s="15"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5">
      <c r="A2348" s="2">
        <v>195</v>
      </c>
      <c r="B2348" s="3">
        <v>46339</v>
      </c>
      <c r="C2348" s="12">
        <f>YEAR(SalesDataTable[[#This Row],[Order Date]])</f>
        <v>2026</v>
      </c>
      <c r="D2348" s="15" t="str">
        <f>"Q" &amp; ROUNDUP(MONTH(SalesDataTable[[#This Row],[Order Date]])/3,0)</f>
        <v>Q4</v>
      </c>
      <c r="E2348" s="17">
        <f>MONTH(SalesDataTable[[#This Row],[Order Date]])</f>
        <v>11</v>
      </c>
      <c r="F2348" s="15"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5">
      <c r="A2349" s="2">
        <v>520</v>
      </c>
      <c r="B2349" s="3">
        <v>46339</v>
      </c>
      <c r="C2349" s="12">
        <f>YEAR(SalesDataTable[[#This Row],[Order Date]])</f>
        <v>2026</v>
      </c>
      <c r="D2349" s="15" t="str">
        <f>"Q" &amp; ROUNDUP(MONTH(SalesDataTable[[#This Row],[Order Date]])/3,0)</f>
        <v>Q4</v>
      </c>
      <c r="E2349" s="17">
        <f>MONTH(SalesDataTable[[#This Row],[Order Date]])</f>
        <v>11</v>
      </c>
      <c r="F2349" s="15"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5">
      <c r="A2350" s="2">
        <v>646</v>
      </c>
      <c r="B2350" s="3">
        <v>46339</v>
      </c>
      <c r="C2350" s="12">
        <f>YEAR(SalesDataTable[[#This Row],[Order Date]])</f>
        <v>2026</v>
      </c>
      <c r="D2350" s="15" t="str">
        <f>"Q" &amp; ROUNDUP(MONTH(SalesDataTable[[#This Row],[Order Date]])/3,0)</f>
        <v>Q4</v>
      </c>
      <c r="E2350" s="17">
        <f>MONTH(SalesDataTable[[#This Row],[Order Date]])</f>
        <v>11</v>
      </c>
      <c r="F2350" s="15"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5">
      <c r="A2351" s="2">
        <v>893</v>
      </c>
      <c r="B2351" s="3">
        <v>46339</v>
      </c>
      <c r="C2351" s="12">
        <f>YEAR(SalesDataTable[[#This Row],[Order Date]])</f>
        <v>2026</v>
      </c>
      <c r="D2351" s="15" t="str">
        <f>"Q" &amp; ROUNDUP(MONTH(SalesDataTable[[#This Row],[Order Date]])/3,0)</f>
        <v>Q4</v>
      </c>
      <c r="E2351" s="17">
        <f>MONTH(SalesDataTable[[#This Row],[Order Date]])</f>
        <v>11</v>
      </c>
      <c r="F2351" s="15"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5">
      <c r="A2352" s="2">
        <v>916</v>
      </c>
      <c r="B2352" s="3">
        <v>46339</v>
      </c>
      <c r="C2352" s="12">
        <f>YEAR(SalesDataTable[[#This Row],[Order Date]])</f>
        <v>2026</v>
      </c>
      <c r="D2352" s="15" t="str">
        <f>"Q" &amp; ROUNDUP(MONTH(SalesDataTable[[#This Row],[Order Date]])/3,0)</f>
        <v>Q4</v>
      </c>
      <c r="E2352" s="17">
        <f>MONTH(SalesDataTable[[#This Row],[Order Date]])</f>
        <v>11</v>
      </c>
      <c r="F2352" s="15"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5">
      <c r="A2353" s="2">
        <v>1295</v>
      </c>
      <c r="B2353" s="3">
        <v>46339</v>
      </c>
      <c r="C2353" s="12">
        <f>YEAR(SalesDataTable[[#This Row],[Order Date]])</f>
        <v>2026</v>
      </c>
      <c r="D2353" s="15" t="str">
        <f>"Q" &amp; ROUNDUP(MONTH(SalesDataTable[[#This Row],[Order Date]])/3,0)</f>
        <v>Q4</v>
      </c>
      <c r="E2353" s="17">
        <f>MONTH(SalesDataTable[[#This Row],[Order Date]])</f>
        <v>11</v>
      </c>
      <c r="F2353" s="15"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5">
      <c r="A2354" s="2">
        <v>3438</v>
      </c>
      <c r="B2354" s="3">
        <v>46339</v>
      </c>
      <c r="C2354" s="12">
        <f>YEAR(SalesDataTable[[#This Row],[Order Date]])</f>
        <v>2026</v>
      </c>
      <c r="D2354" s="15" t="str">
        <f>"Q" &amp; ROUNDUP(MONTH(SalesDataTable[[#This Row],[Order Date]])/3,0)</f>
        <v>Q4</v>
      </c>
      <c r="E2354" s="17">
        <f>MONTH(SalesDataTable[[#This Row],[Order Date]])</f>
        <v>11</v>
      </c>
      <c r="F2354" s="15"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5">
      <c r="A2355" s="2">
        <v>3573</v>
      </c>
      <c r="B2355" s="3">
        <v>46339</v>
      </c>
      <c r="C2355" s="12">
        <f>YEAR(SalesDataTable[[#This Row],[Order Date]])</f>
        <v>2026</v>
      </c>
      <c r="D2355" s="15" t="str">
        <f>"Q" &amp; ROUNDUP(MONTH(SalesDataTable[[#This Row],[Order Date]])/3,0)</f>
        <v>Q4</v>
      </c>
      <c r="E2355" s="17">
        <f>MONTH(SalesDataTable[[#This Row],[Order Date]])</f>
        <v>11</v>
      </c>
      <c r="F2355" s="15"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5">
      <c r="A2356" s="2">
        <v>4257</v>
      </c>
      <c r="B2356" s="3">
        <v>46339</v>
      </c>
      <c r="C2356" s="12">
        <f>YEAR(SalesDataTable[[#This Row],[Order Date]])</f>
        <v>2026</v>
      </c>
      <c r="D2356" s="15" t="str">
        <f>"Q" &amp; ROUNDUP(MONTH(SalesDataTable[[#This Row],[Order Date]])/3,0)</f>
        <v>Q4</v>
      </c>
      <c r="E2356" s="17">
        <f>MONTH(SalesDataTable[[#This Row],[Order Date]])</f>
        <v>11</v>
      </c>
      <c r="F2356" s="15"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5">
      <c r="A2357" s="2">
        <v>4389</v>
      </c>
      <c r="B2357" s="3">
        <v>46339</v>
      </c>
      <c r="C2357" s="12">
        <f>YEAR(SalesDataTable[[#This Row],[Order Date]])</f>
        <v>2026</v>
      </c>
      <c r="D2357" s="15" t="str">
        <f>"Q" &amp; ROUNDUP(MONTH(SalesDataTable[[#This Row],[Order Date]])/3,0)</f>
        <v>Q4</v>
      </c>
      <c r="E2357" s="17">
        <f>MONTH(SalesDataTable[[#This Row],[Order Date]])</f>
        <v>11</v>
      </c>
      <c r="F2357" s="15"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5">
      <c r="A2358" s="2">
        <v>4887</v>
      </c>
      <c r="B2358" s="3">
        <v>46339</v>
      </c>
      <c r="C2358" s="12">
        <f>YEAR(SalesDataTable[[#This Row],[Order Date]])</f>
        <v>2026</v>
      </c>
      <c r="D2358" s="15" t="str">
        <f>"Q" &amp; ROUNDUP(MONTH(SalesDataTable[[#This Row],[Order Date]])/3,0)</f>
        <v>Q4</v>
      </c>
      <c r="E2358" s="17">
        <f>MONTH(SalesDataTable[[#This Row],[Order Date]])</f>
        <v>11</v>
      </c>
      <c r="F2358" s="15"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5">
      <c r="A2359" s="2">
        <v>5007</v>
      </c>
      <c r="B2359" s="3">
        <v>46339</v>
      </c>
      <c r="C2359" s="12">
        <f>YEAR(SalesDataTable[[#This Row],[Order Date]])</f>
        <v>2026</v>
      </c>
      <c r="D2359" s="15" t="str">
        <f>"Q" &amp; ROUNDUP(MONTH(SalesDataTable[[#This Row],[Order Date]])/3,0)</f>
        <v>Q4</v>
      </c>
      <c r="E2359" s="17">
        <f>MONTH(SalesDataTable[[#This Row],[Order Date]])</f>
        <v>11</v>
      </c>
      <c r="F2359" s="15"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5">
      <c r="A2360" s="2">
        <v>5111</v>
      </c>
      <c r="B2360" s="3">
        <v>46339</v>
      </c>
      <c r="C2360" s="12">
        <f>YEAR(SalesDataTable[[#This Row],[Order Date]])</f>
        <v>2026</v>
      </c>
      <c r="D2360" s="15" t="str">
        <f>"Q" &amp; ROUNDUP(MONTH(SalesDataTable[[#This Row],[Order Date]])/3,0)</f>
        <v>Q4</v>
      </c>
      <c r="E2360" s="17">
        <f>MONTH(SalesDataTable[[#This Row],[Order Date]])</f>
        <v>11</v>
      </c>
      <c r="F2360" s="15"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5">
      <c r="A2361" s="2">
        <v>5177</v>
      </c>
      <c r="B2361" s="3">
        <v>46339</v>
      </c>
      <c r="C2361" s="12">
        <f>YEAR(SalesDataTable[[#This Row],[Order Date]])</f>
        <v>2026</v>
      </c>
      <c r="D2361" s="15" t="str">
        <f>"Q" &amp; ROUNDUP(MONTH(SalesDataTable[[#This Row],[Order Date]])/3,0)</f>
        <v>Q4</v>
      </c>
      <c r="E2361" s="17">
        <f>MONTH(SalesDataTable[[#This Row],[Order Date]])</f>
        <v>11</v>
      </c>
      <c r="F2361" s="15"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5">
      <c r="A2362" s="2">
        <v>584</v>
      </c>
      <c r="B2362" s="3">
        <v>46340</v>
      </c>
      <c r="C2362" s="12">
        <f>YEAR(SalesDataTable[[#This Row],[Order Date]])</f>
        <v>2026</v>
      </c>
      <c r="D2362" s="15" t="str">
        <f>"Q" &amp; ROUNDUP(MONTH(SalesDataTable[[#This Row],[Order Date]])/3,0)</f>
        <v>Q4</v>
      </c>
      <c r="E2362" s="17">
        <f>MONTH(SalesDataTable[[#This Row],[Order Date]])</f>
        <v>11</v>
      </c>
      <c r="F2362" s="15"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5">
      <c r="A2363" s="2">
        <v>621</v>
      </c>
      <c r="B2363" s="3">
        <v>46340</v>
      </c>
      <c r="C2363" s="12">
        <f>YEAR(SalesDataTable[[#This Row],[Order Date]])</f>
        <v>2026</v>
      </c>
      <c r="D2363" s="15" t="str">
        <f>"Q" &amp; ROUNDUP(MONTH(SalesDataTable[[#This Row],[Order Date]])/3,0)</f>
        <v>Q4</v>
      </c>
      <c r="E2363" s="17">
        <f>MONTH(SalesDataTable[[#This Row],[Order Date]])</f>
        <v>11</v>
      </c>
      <c r="F2363" s="15"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5">
      <c r="A2364" s="2">
        <v>623</v>
      </c>
      <c r="B2364" s="3">
        <v>46340</v>
      </c>
      <c r="C2364" s="12">
        <f>YEAR(SalesDataTable[[#This Row],[Order Date]])</f>
        <v>2026</v>
      </c>
      <c r="D2364" s="15" t="str">
        <f>"Q" &amp; ROUNDUP(MONTH(SalesDataTable[[#This Row],[Order Date]])/3,0)</f>
        <v>Q4</v>
      </c>
      <c r="E2364" s="17">
        <f>MONTH(SalesDataTable[[#This Row],[Order Date]])</f>
        <v>11</v>
      </c>
      <c r="F2364" s="15"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5">
      <c r="A2365" s="2">
        <v>1431</v>
      </c>
      <c r="B2365" s="3">
        <v>46340</v>
      </c>
      <c r="C2365" s="12">
        <f>YEAR(SalesDataTable[[#This Row],[Order Date]])</f>
        <v>2026</v>
      </c>
      <c r="D2365" s="15" t="str">
        <f>"Q" &amp; ROUNDUP(MONTH(SalesDataTable[[#This Row],[Order Date]])/3,0)</f>
        <v>Q4</v>
      </c>
      <c r="E2365" s="17">
        <f>MONTH(SalesDataTable[[#This Row],[Order Date]])</f>
        <v>11</v>
      </c>
      <c r="F2365" s="15"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5">
      <c r="A2366" s="2">
        <v>1520</v>
      </c>
      <c r="B2366" s="3">
        <v>46340</v>
      </c>
      <c r="C2366" s="12">
        <f>YEAR(SalesDataTable[[#This Row],[Order Date]])</f>
        <v>2026</v>
      </c>
      <c r="D2366" s="15" t="str">
        <f>"Q" &amp; ROUNDUP(MONTH(SalesDataTable[[#This Row],[Order Date]])/3,0)</f>
        <v>Q4</v>
      </c>
      <c r="E2366" s="17">
        <f>MONTH(SalesDataTable[[#This Row],[Order Date]])</f>
        <v>11</v>
      </c>
      <c r="F2366" s="15"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5">
      <c r="A2367" s="2">
        <v>1791</v>
      </c>
      <c r="B2367" s="3">
        <v>46340</v>
      </c>
      <c r="C2367" s="12">
        <f>YEAR(SalesDataTable[[#This Row],[Order Date]])</f>
        <v>2026</v>
      </c>
      <c r="D2367" s="15" t="str">
        <f>"Q" &amp; ROUNDUP(MONTH(SalesDataTable[[#This Row],[Order Date]])/3,0)</f>
        <v>Q4</v>
      </c>
      <c r="E2367" s="17">
        <f>MONTH(SalesDataTable[[#This Row],[Order Date]])</f>
        <v>11</v>
      </c>
      <c r="F2367" s="15"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5">
      <c r="A2368" s="2">
        <v>2191</v>
      </c>
      <c r="B2368" s="3">
        <v>46340</v>
      </c>
      <c r="C2368" s="12">
        <f>YEAR(SalesDataTable[[#This Row],[Order Date]])</f>
        <v>2026</v>
      </c>
      <c r="D2368" s="15" t="str">
        <f>"Q" &amp; ROUNDUP(MONTH(SalesDataTable[[#This Row],[Order Date]])/3,0)</f>
        <v>Q4</v>
      </c>
      <c r="E2368" s="17">
        <f>MONTH(SalesDataTable[[#This Row],[Order Date]])</f>
        <v>11</v>
      </c>
      <c r="F2368" s="15"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5">
      <c r="A2369" s="2">
        <v>2365</v>
      </c>
      <c r="B2369" s="3">
        <v>46340</v>
      </c>
      <c r="C2369" s="12">
        <f>YEAR(SalesDataTable[[#This Row],[Order Date]])</f>
        <v>2026</v>
      </c>
      <c r="D2369" s="15" t="str">
        <f>"Q" &amp; ROUNDUP(MONTH(SalesDataTable[[#This Row],[Order Date]])/3,0)</f>
        <v>Q4</v>
      </c>
      <c r="E2369" s="17">
        <f>MONTH(SalesDataTable[[#This Row],[Order Date]])</f>
        <v>11</v>
      </c>
      <c r="F2369" s="15"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5">
      <c r="A2370" s="2">
        <v>2603</v>
      </c>
      <c r="B2370" s="3">
        <v>46340</v>
      </c>
      <c r="C2370" s="12">
        <f>YEAR(SalesDataTable[[#This Row],[Order Date]])</f>
        <v>2026</v>
      </c>
      <c r="D2370" s="15" t="str">
        <f>"Q" &amp; ROUNDUP(MONTH(SalesDataTable[[#This Row],[Order Date]])/3,0)</f>
        <v>Q4</v>
      </c>
      <c r="E2370" s="17">
        <f>MONTH(SalesDataTable[[#This Row],[Order Date]])</f>
        <v>11</v>
      </c>
      <c r="F2370" s="15"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5">
      <c r="A2371" s="2">
        <v>4098</v>
      </c>
      <c r="B2371" s="3">
        <v>46340</v>
      </c>
      <c r="C2371" s="12">
        <f>YEAR(SalesDataTable[[#This Row],[Order Date]])</f>
        <v>2026</v>
      </c>
      <c r="D2371" s="15" t="str">
        <f>"Q" &amp; ROUNDUP(MONTH(SalesDataTable[[#This Row],[Order Date]])/3,0)</f>
        <v>Q4</v>
      </c>
      <c r="E2371" s="17">
        <f>MONTH(SalesDataTable[[#This Row],[Order Date]])</f>
        <v>11</v>
      </c>
      <c r="F2371" s="15"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5">
      <c r="A2372" s="2">
        <v>1176</v>
      </c>
      <c r="B2372" s="3">
        <v>46341</v>
      </c>
      <c r="C2372" s="12">
        <f>YEAR(SalesDataTable[[#This Row],[Order Date]])</f>
        <v>2026</v>
      </c>
      <c r="D2372" s="15" t="str">
        <f>"Q" &amp; ROUNDUP(MONTH(SalesDataTable[[#This Row],[Order Date]])/3,0)</f>
        <v>Q4</v>
      </c>
      <c r="E2372" s="17">
        <f>MONTH(SalesDataTable[[#This Row],[Order Date]])</f>
        <v>11</v>
      </c>
      <c r="F2372" s="15"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5">
      <c r="A2373" s="2">
        <v>1895</v>
      </c>
      <c r="B2373" s="3">
        <v>46341</v>
      </c>
      <c r="C2373" s="12">
        <f>YEAR(SalesDataTable[[#This Row],[Order Date]])</f>
        <v>2026</v>
      </c>
      <c r="D2373" s="15" t="str">
        <f>"Q" &amp; ROUNDUP(MONTH(SalesDataTable[[#This Row],[Order Date]])/3,0)</f>
        <v>Q4</v>
      </c>
      <c r="E2373" s="17">
        <f>MONTH(SalesDataTable[[#This Row],[Order Date]])</f>
        <v>11</v>
      </c>
      <c r="F2373" s="15"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5">
      <c r="A2374" s="2">
        <v>3385</v>
      </c>
      <c r="B2374" s="3">
        <v>46341</v>
      </c>
      <c r="C2374" s="12">
        <f>YEAR(SalesDataTable[[#This Row],[Order Date]])</f>
        <v>2026</v>
      </c>
      <c r="D2374" s="15" t="str">
        <f>"Q" &amp; ROUNDUP(MONTH(SalesDataTable[[#This Row],[Order Date]])/3,0)</f>
        <v>Q4</v>
      </c>
      <c r="E2374" s="17">
        <f>MONTH(SalesDataTable[[#This Row],[Order Date]])</f>
        <v>11</v>
      </c>
      <c r="F2374" s="15"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5">
      <c r="A2375" s="2">
        <v>3581</v>
      </c>
      <c r="B2375" s="3">
        <v>46341</v>
      </c>
      <c r="C2375" s="12">
        <f>YEAR(SalesDataTable[[#This Row],[Order Date]])</f>
        <v>2026</v>
      </c>
      <c r="D2375" s="15" t="str">
        <f>"Q" &amp; ROUNDUP(MONTH(SalesDataTable[[#This Row],[Order Date]])/3,0)</f>
        <v>Q4</v>
      </c>
      <c r="E2375" s="17">
        <f>MONTH(SalesDataTable[[#This Row],[Order Date]])</f>
        <v>11</v>
      </c>
      <c r="F2375" s="15"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5">
      <c r="A2376" s="2">
        <v>4528</v>
      </c>
      <c r="B2376" s="3">
        <v>46341</v>
      </c>
      <c r="C2376" s="12">
        <f>YEAR(SalesDataTable[[#This Row],[Order Date]])</f>
        <v>2026</v>
      </c>
      <c r="D2376" s="15" t="str">
        <f>"Q" &amp; ROUNDUP(MONTH(SalesDataTable[[#This Row],[Order Date]])/3,0)</f>
        <v>Q4</v>
      </c>
      <c r="E2376" s="17">
        <f>MONTH(SalesDataTable[[#This Row],[Order Date]])</f>
        <v>11</v>
      </c>
      <c r="F2376" s="15"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5">
      <c r="A2377" s="2">
        <v>4633</v>
      </c>
      <c r="B2377" s="3">
        <v>46341</v>
      </c>
      <c r="C2377" s="12">
        <f>YEAR(SalesDataTable[[#This Row],[Order Date]])</f>
        <v>2026</v>
      </c>
      <c r="D2377" s="15" t="str">
        <f>"Q" &amp; ROUNDUP(MONTH(SalesDataTable[[#This Row],[Order Date]])/3,0)</f>
        <v>Q4</v>
      </c>
      <c r="E2377" s="17">
        <f>MONTH(SalesDataTable[[#This Row],[Order Date]])</f>
        <v>11</v>
      </c>
      <c r="F2377" s="15"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5">
      <c r="A2378" s="2">
        <v>5195</v>
      </c>
      <c r="B2378" s="3">
        <v>46341</v>
      </c>
      <c r="C2378" s="12">
        <f>YEAR(SalesDataTable[[#This Row],[Order Date]])</f>
        <v>2026</v>
      </c>
      <c r="D2378" s="15" t="str">
        <f>"Q" &amp; ROUNDUP(MONTH(SalesDataTable[[#This Row],[Order Date]])/3,0)</f>
        <v>Q4</v>
      </c>
      <c r="E2378" s="17">
        <f>MONTH(SalesDataTable[[#This Row],[Order Date]])</f>
        <v>11</v>
      </c>
      <c r="F2378" s="15"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5">
      <c r="A2379" s="2">
        <v>2778</v>
      </c>
      <c r="B2379" s="3">
        <v>46342</v>
      </c>
      <c r="C2379" s="12">
        <f>YEAR(SalesDataTable[[#This Row],[Order Date]])</f>
        <v>2026</v>
      </c>
      <c r="D2379" s="15" t="str">
        <f>"Q" &amp; ROUNDUP(MONTH(SalesDataTable[[#This Row],[Order Date]])/3,0)</f>
        <v>Q4</v>
      </c>
      <c r="E2379" s="17">
        <f>MONTH(SalesDataTable[[#This Row],[Order Date]])</f>
        <v>11</v>
      </c>
      <c r="F2379" s="15"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5">
      <c r="A2380" s="2">
        <v>341</v>
      </c>
      <c r="B2380" s="3">
        <v>46343</v>
      </c>
      <c r="C2380" s="12">
        <f>YEAR(SalesDataTable[[#This Row],[Order Date]])</f>
        <v>2026</v>
      </c>
      <c r="D2380" s="15" t="str">
        <f>"Q" &amp; ROUNDUP(MONTH(SalesDataTable[[#This Row],[Order Date]])/3,0)</f>
        <v>Q4</v>
      </c>
      <c r="E2380" s="17">
        <f>MONTH(SalesDataTable[[#This Row],[Order Date]])</f>
        <v>11</v>
      </c>
      <c r="F2380" s="15"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5">
      <c r="A2381" s="2">
        <v>374</v>
      </c>
      <c r="B2381" s="3">
        <v>46343</v>
      </c>
      <c r="C2381" s="12">
        <f>YEAR(SalesDataTable[[#This Row],[Order Date]])</f>
        <v>2026</v>
      </c>
      <c r="D2381" s="15" t="str">
        <f>"Q" &amp; ROUNDUP(MONTH(SalesDataTable[[#This Row],[Order Date]])/3,0)</f>
        <v>Q4</v>
      </c>
      <c r="E2381" s="17">
        <f>MONTH(SalesDataTable[[#This Row],[Order Date]])</f>
        <v>11</v>
      </c>
      <c r="F2381" s="15"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5">
      <c r="A2382" s="2">
        <v>598</v>
      </c>
      <c r="B2382" s="3">
        <v>46343</v>
      </c>
      <c r="C2382" s="12">
        <f>YEAR(SalesDataTable[[#This Row],[Order Date]])</f>
        <v>2026</v>
      </c>
      <c r="D2382" s="15" t="str">
        <f>"Q" &amp; ROUNDUP(MONTH(SalesDataTable[[#This Row],[Order Date]])/3,0)</f>
        <v>Q4</v>
      </c>
      <c r="E2382" s="17">
        <f>MONTH(SalesDataTable[[#This Row],[Order Date]])</f>
        <v>11</v>
      </c>
      <c r="F2382" s="15"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5">
      <c r="A2383" s="2">
        <v>690</v>
      </c>
      <c r="B2383" s="3">
        <v>46343</v>
      </c>
      <c r="C2383" s="12">
        <f>YEAR(SalesDataTable[[#This Row],[Order Date]])</f>
        <v>2026</v>
      </c>
      <c r="D2383" s="15" t="str">
        <f>"Q" &amp; ROUNDUP(MONTH(SalesDataTable[[#This Row],[Order Date]])/3,0)</f>
        <v>Q4</v>
      </c>
      <c r="E2383" s="17">
        <f>MONTH(SalesDataTable[[#This Row],[Order Date]])</f>
        <v>11</v>
      </c>
      <c r="F2383" s="15"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5">
      <c r="A2384" s="2">
        <v>1296</v>
      </c>
      <c r="B2384" s="3">
        <v>46343</v>
      </c>
      <c r="C2384" s="12">
        <f>YEAR(SalesDataTable[[#This Row],[Order Date]])</f>
        <v>2026</v>
      </c>
      <c r="D2384" s="15" t="str">
        <f>"Q" &amp; ROUNDUP(MONTH(SalesDataTable[[#This Row],[Order Date]])/3,0)</f>
        <v>Q4</v>
      </c>
      <c r="E2384" s="17">
        <f>MONTH(SalesDataTable[[#This Row],[Order Date]])</f>
        <v>11</v>
      </c>
      <c r="F2384" s="15"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5">
      <c r="A2385" s="2">
        <v>1585</v>
      </c>
      <c r="B2385" s="3">
        <v>46343</v>
      </c>
      <c r="C2385" s="12">
        <f>YEAR(SalesDataTable[[#This Row],[Order Date]])</f>
        <v>2026</v>
      </c>
      <c r="D2385" s="15" t="str">
        <f>"Q" &amp; ROUNDUP(MONTH(SalesDataTable[[#This Row],[Order Date]])/3,0)</f>
        <v>Q4</v>
      </c>
      <c r="E2385" s="17">
        <f>MONTH(SalesDataTable[[#This Row],[Order Date]])</f>
        <v>11</v>
      </c>
      <c r="F2385" s="15"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5">
      <c r="A2386" s="2">
        <v>2194</v>
      </c>
      <c r="B2386" s="3">
        <v>46343</v>
      </c>
      <c r="C2386" s="12">
        <f>YEAR(SalesDataTable[[#This Row],[Order Date]])</f>
        <v>2026</v>
      </c>
      <c r="D2386" s="15" t="str">
        <f>"Q" &amp; ROUNDUP(MONTH(SalesDataTable[[#This Row],[Order Date]])/3,0)</f>
        <v>Q4</v>
      </c>
      <c r="E2386" s="17">
        <f>MONTH(SalesDataTable[[#This Row],[Order Date]])</f>
        <v>11</v>
      </c>
      <c r="F2386" s="15"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5">
      <c r="A2387" s="2">
        <v>2221</v>
      </c>
      <c r="B2387" s="3">
        <v>46343</v>
      </c>
      <c r="C2387" s="12">
        <f>YEAR(SalesDataTable[[#This Row],[Order Date]])</f>
        <v>2026</v>
      </c>
      <c r="D2387" s="15" t="str">
        <f>"Q" &amp; ROUNDUP(MONTH(SalesDataTable[[#This Row],[Order Date]])/3,0)</f>
        <v>Q4</v>
      </c>
      <c r="E2387" s="17">
        <f>MONTH(SalesDataTable[[#This Row],[Order Date]])</f>
        <v>11</v>
      </c>
      <c r="F2387" s="15"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5">
      <c r="A2388" s="2">
        <v>3836</v>
      </c>
      <c r="B2388" s="3">
        <v>46343</v>
      </c>
      <c r="C2388" s="12">
        <f>YEAR(SalesDataTable[[#This Row],[Order Date]])</f>
        <v>2026</v>
      </c>
      <c r="D2388" s="15" t="str">
        <f>"Q" &amp; ROUNDUP(MONTH(SalesDataTable[[#This Row],[Order Date]])/3,0)</f>
        <v>Q4</v>
      </c>
      <c r="E2388" s="17">
        <f>MONTH(SalesDataTable[[#This Row],[Order Date]])</f>
        <v>11</v>
      </c>
      <c r="F2388" s="15"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5">
      <c r="A2389" s="2">
        <v>4437</v>
      </c>
      <c r="B2389" s="3">
        <v>46343</v>
      </c>
      <c r="C2389" s="12">
        <f>YEAR(SalesDataTable[[#This Row],[Order Date]])</f>
        <v>2026</v>
      </c>
      <c r="D2389" s="15" t="str">
        <f>"Q" &amp; ROUNDUP(MONTH(SalesDataTable[[#This Row],[Order Date]])/3,0)</f>
        <v>Q4</v>
      </c>
      <c r="E2389" s="17">
        <f>MONTH(SalesDataTable[[#This Row],[Order Date]])</f>
        <v>11</v>
      </c>
      <c r="F2389" s="15"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5">
      <c r="A2390" s="2">
        <v>4735</v>
      </c>
      <c r="B2390" s="3">
        <v>46343</v>
      </c>
      <c r="C2390" s="12">
        <f>YEAR(SalesDataTable[[#This Row],[Order Date]])</f>
        <v>2026</v>
      </c>
      <c r="D2390" s="15" t="str">
        <f>"Q" &amp; ROUNDUP(MONTH(SalesDataTable[[#This Row],[Order Date]])/3,0)</f>
        <v>Q4</v>
      </c>
      <c r="E2390" s="17">
        <f>MONTH(SalesDataTable[[#This Row],[Order Date]])</f>
        <v>11</v>
      </c>
      <c r="F2390" s="15"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5">
      <c r="A2391" s="2">
        <v>554</v>
      </c>
      <c r="B2391" s="3">
        <v>46344</v>
      </c>
      <c r="C2391" s="12">
        <f>YEAR(SalesDataTable[[#This Row],[Order Date]])</f>
        <v>2026</v>
      </c>
      <c r="D2391" s="15" t="str">
        <f>"Q" &amp; ROUNDUP(MONTH(SalesDataTable[[#This Row],[Order Date]])/3,0)</f>
        <v>Q4</v>
      </c>
      <c r="E2391" s="17">
        <f>MONTH(SalesDataTable[[#This Row],[Order Date]])</f>
        <v>11</v>
      </c>
      <c r="F2391" s="15"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5">
      <c r="A2392" s="2">
        <v>1205</v>
      </c>
      <c r="B2392" s="3">
        <v>46344</v>
      </c>
      <c r="C2392" s="12">
        <f>YEAR(SalesDataTable[[#This Row],[Order Date]])</f>
        <v>2026</v>
      </c>
      <c r="D2392" s="15" t="str">
        <f>"Q" &amp; ROUNDUP(MONTH(SalesDataTable[[#This Row],[Order Date]])/3,0)</f>
        <v>Q4</v>
      </c>
      <c r="E2392" s="17">
        <f>MONTH(SalesDataTable[[#This Row],[Order Date]])</f>
        <v>11</v>
      </c>
      <c r="F2392" s="15"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5">
      <c r="A2393" s="2">
        <v>1979</v>
      </c>
      <c r="B2393" s="3">
        <v>46344</v>
      </c>
      <c r="C2393" s="12">
        <f>YEAR(SalesDataTable[[#This Row],[Order Date]])</f>
        <v>2026</v>
      </c>
      <c r="D2393" s="15" t="str">
        <f>"Q" &amp; ROUNDUP(MONTH(SalesDataTable[[#This Row],[Order Date]])/3,0)</f>
        <v>Q4</v>
      </c>
      <c r="E2393" s="17">
        <f>MONTH(SalesDataTable[[#This Row],[Order Date]])</f>
        <v>11</v>
      </c>
      <c r="F2393" s="15"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5">
      <c r="A2394" s="2">
        <v>2151</v>
      </c>
      <c r="B2394" s="3">
        <v>46344</v>
      </c>
      <c r="C2394" s="12">
        <f>YEAR(SalesDataTable[[#This Row],[Order Date]])</f>
        <v>2026</v>
      </c>
      <c r="D2394" s="15" t="str">
        <f>"Q" &amp; ROUNDUP(MONTH(SalesDataTable[[#This Row],[Order Date]])/3,0)</f>
        <v>Q4</v>
      </c>
      <c r="E2394" s="17">
        <f>MONTH(SalesDataTable[[#This Row],[Order Date]])</f>
        <v>11</v>
      </c>
      <c r="F2394" s="15"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5">
      <c r="A2395" s="2">
        <v>2730</v>
      </c>
      <c r="B2395" s="3">
        <v>46344</v>
      </c>
      <c r="C2395" s="12">
        <f>YEAR(SalesDataTable[[#This Row],[Order Date]])</f>
        <v>2026</v>
      </c>
      <c r="D2395" s="15" t="str">
        <f>"Q" &amp; ROUNDUP(MONTH(SalesDataTable[[#This Row],[Order Date]])/3,0)</f>
        <v>Q4</v>
      </c>
      <c r="E2395" s="17">
        <f>MONTH(SalesDataTable[[#This Row],[Order Date]])</f>
        <v>11</v>
      </c>
      <c r="F2395" s="15"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5">
      <c r="A2396" s="2">
        <v>2779</v>
      </c>
      <c r="B2396" s="3">
        <v>46344</v>
      </c>
      <c r="C2396" s="12">
        <f>YEAR(SalesDataTable[[#This Row],[Order Date]])</f>
        <v>2026</v>
      </c>
      <c r="D2396" s="15" t="str">
        <f>"Q" &amp; ROUNDUP(MONTH(SalesDataTable[[#This Row],[Order Date]])/3,0)</f>
        <v>Q4</v>
      </c>
      <c r="E2396" s="17">
        <f>MONTH(SalesDataTable[[#This Row],[Order Date]])</f>
        <v>11</v>
      </c>
      <c r="F2396" s="15"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5">
      <c r="A2397" s="2">
        <v>2853</v>
      </c>
      <c r="B2397" s="3">
        <v>46344</v>
      </c>
      <c r="C2397" s="12">
        <f>YEAR(SalesDataTable[[#This Row],[Order Date]])</f>
        <v>2026</v>
      </c>
      <c r="D2397" s="15" t="str">
        <f>"Q" &amp; ROUNDUP(MONTH(SalesDataTable[[#This Row],[Order Date]])/3,0)</f>
        <v>Q4</v>
      </c>
      <c r="E2397" s="17">
        <f>MONTH(SalesDataTable[[#This Row],[Order Date]])</f>
        <v>11</v>
      </c>
      <c r="F2397" s="15"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5">
      <c r="A2398" s="2">
        <v>3825</v>
      </c>
      <c r="B2398" s="3">
        <v>46344</v>
      </c>
      <c r="C2398" s="12">
        <f>YEAR(SalesDataTable[[#This Row],[Order Date]])</f>
        <v>2026</v>
      </c>
      <c r="D2398" s="15" t="str">
        <f>"Q" &amp; ROUNDUP(MONTH(SalesDataTable[[#This Row],[Order Date]])/3,0)</f>
        <v>Q4</v>
      </c>
      <c r="E2398" s="17">
        <f>MONTH(SalesDataTable[[#This Row],[Order Date]])</f>
        <v>11</v>
      </c>
      <c r="F2398" s="15"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5">
      <c r="A2399" s="2">
        <v>4808</v>
      </c>
      <c r="B2399" s="3">
        <v>46344</v>
      </c>
      <c r="C2399" s="12">
        <f>YEAR(SalesDataTable[[#This Row],[Order Date]])</f>
        <v>2026</v>
      </c>
      <c r="D2399" s="15" t="str">
        <f>"Q" &amp; ROUNDUP(MONTH(SalesDataTable[[#This Row],[Order Date]])/3,0)</f>
        <v>Q4</v>
      </c>
      <c r="E2399" s="17">
        <f>MONTH(SalesDataTable[[#This Row],[Order Date]])</f>
        <v>11</v>
      </c>
      <c r="F2399" s="15"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5">
      <c r="A2400" s="2">
        <v>5131</v>
      </c>
      <c r="B2400" s="3">
        <v>46344</v>
      </c>
      <c r="C2400" s="12">
        <f>YEAR(SalesDataTable[[#This Row],[Order Date]])</f>
        <v>2026</v>
      </c>
      <c r="D2400" s="15" t="str">
        <f>"Q" &amp; ROUNDUP(MONTH(SalesDataTable[[#This Row],[Order Date]])/3,0)</f>
        <v>Q4</v>
      </c>
      <c r="E2400" s="17">
        <f>MONTH(SalesDataTable[[#This Row],[Order Date]])</f>
        <v>11</v>
      </c>
      <c r="F2400" s="15"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5">
      <c r="A2401" s="2">
        <v>1502</v>
      </c>
      <c r="B2401" s="3">
        <v>46345</v>
      </c>
      <c r="C2401" s="12">
        <f>YEAR(SalesDataTable[[#This Row],[Order Date]])</f>
        <v>2026</v>
      </c>
      <c r="D2401" s="15" t="str">
        <f>"Q" &amp; ROUNDUP(MONTH(SalesDataTable[[#This Row],[Order Date]])/3,0)</f>
        <v>Q4</v>
      </c>
      <c r="E2401" s="17">
        <f>MONTH(SalesDataTable[[#This Row],[Order Date]])</f>
        <v>11</v>
      </c>
      <c r="F2401" s="15"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5">
      <c r="A2402" s="2">
        <v>2470</v>
      </c>
      <c r="B2402" s="3">
        <v>46345</v>
      </c>
      <c r="C2402" s="12">
        <f>YEAR(SalesDataTable[[#This Row],[Order Date]])</f>
        <v>2026</v>
      </c>
      <c r="D2402" s="15" t="str">
        <f>"Q" &amp; ROUNDUP(MONTH(SalesDataTable[[#This Row],[Order Date]])/3,0)</f>
        <v>Q4</v>
      </c>
      <c r="E2402" s="17">
        <f>MONTH(SalesDataTable[[#This Row],[Order Date]])</f>
        <v>11</v>
      </c>
      <c r="F2402" s="15"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5">
      <c r="A2403" s="2">
        <v>3452</v>
      </c>
      <c r="B2403" s="3">
        <v>46345</v>
      </c>
      <c r="C2403" s="12">
        <f>YEAR(SalesDataTable[[#This Row],[Order Date]])</f>
        <v>2026</v>
      </c>
      <c r="D2403" s="15" t="str">
        <f>"Q" &amp; ROUNDUP(MONTH(SalesDataTable[[#This Row],[Order Date]])/3,0)</f>
        <v>Q4</v>
      </c>
      <c r="E2403" s="17">
        <f>MONTH(SalesDataTable[[#This Row],[Order Date]])</f>
        <v>11</v>
      </c>
      <c r="F2403" s="15"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5">
      <c r="A2404" s="2">
        <v>4207</v>
      </c>
      <c r="B2404" s="3">
        <v>46345</v>
      </c>
      <c r="C2404" s="12">
        <f>YEAR(SalesDataTable[[#This Row],[Order Date]])</f>
        <v>2026</v>
      </c>
      <c r="D2404" s="15" t="str">
        <f>"Q" &amp; ROUNDUP(MONTH(SalesDataTable[[#This Row],[Order Date]])/3,0)</f>
        <v>Q4</v>
      </c>
      <c r="E2404" s="17">
        <f>MONTH(SalesDataTable[[#This Row],[Order Date]])</f>
        <v>11</v>
      </c>
      <c r="F2404" s="15"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5">
      <c r="A2405" s="2">
        <v>695</v>
      </c>
      <c r="B2405" s="3">
        <v>46346</v>
      </c>
      <c r="C2405" s="12">
        <f>YEAR(SalesDataTable[[#This Row],[Order Date]])</f>
        <v>2026</v>
      </c>
      <c r="D2405" s="15" t="str">
        <f>"Q" &amp; ROUNDUP(MONTH(SalesDataTable[[#This Row],[Order Date]])/3,0)</f>
        <v>Q4</v>
      </c>
      <c r="E2405" s="17">
        <f>MONTH(SalesDataTable[[#This Row],[Order Date]])</f>
        <v>11</v>
      </c>
      <c r="F2405" s="15"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5">
      <c r="A2406" s="2">
        <v>1127</v>
      </c>
      <c r="B2406" s="3">
        <v>46346</v>
      </c>
      <c r="C2406" s="12">
        <f>YEAR(SalesDataTable[[#This Row],[Order Date]])</f>
        <v>2026</v>
      </c>
      <c r="D2406" s="15" t="str">
        <f>"Q" &amp; ROUNDUP(MONTH(SalesDataTable[[#This Row],[Order Date]])/3,0)</f>
        <v>Q4</v>
      </c>
      <c r="E2406" s="17">
        <f>MONTH(SalesDataTable[[#This Row],[Order Date]])</f>
        <v>11</v>
      </c>
      <c r="F2406" s="15"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5">
      <c r="A2407" s="2">
        <v>1174</v>
      </c>
      <c r="B2407" s="3">
        <v>46346</v>
      </c>
      <c r="C2407" s="12">
        <f>YEAR(SalesDataTable[[#This Row],[Order Date]])</f>
        <v>2026</v>
      </c>
      <c r="D2407" s="15" t="str">
        <f>"Q" &amp; ROUNDUP(MONTH(SalesDataTable[[#This Row],[Order Date]])/3,0)</f>
        <v>Q4</v>
      </c>
      <c r="E2407" s="17">
        <f>MONTH(SalesDataTable[[#This Row],[Order Date]])</f>
        <v>11</v>
      </c>
      <c r="F2407" s="15"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5">
      <c r="A2408" s="2">
        <v>3968</v>
      </c>
      <c r="B2408" s="3">
        <v>46346</v>
      </c>
      <c r="C2408" s="12">
        <f>YEAR(SalesDataTable[[#This Row],[Order Date]])</f>
        <v>2026</v>
      </c>
      <c r="D2408" s="15" t="str">
        <f>"Q" &amp; ROUNDUP(MONTH(SalesDataTable[[#This Row],[Order Date]])/3,0)</f>
        <v>Q4</v>
      </c>
      <c r="E2408" s="17">
        <f>MONTH(SalesDataTable[[#This Row],[Order Date]])</f>
        <v>11</v>
      </c>
      <c r="F2408" s="15"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5">
      <c r="A2409" s="2">
        <v>4049</v>
      </c>
      <c r="B2409" s="3">
        <v>46346</v>
      </c>
      <c r="C2409" s="12">
        <f>YEAR(SalesDataTable[[#This Row],[Order Date]])</f>
        <v>2026</v>
      </c>
      <c r="D2409" s="15" t="str">
        <f>"Q" &amp; ROUNDUP(MONTH(SalesDataTable[[#This Row],[Order Date]])/3,0)</f>
        <v>Q4</v>
      </c>
      <c r="E2409" s="17">
        <f>MONTH(SalesDataTable[[#This Row],[Order Date]])</f>
        <v>11</v>
      </c>
      <c r="F2409" s="15"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5">
      <c r="A2410" s="2">
        <v>3</v>
      </c>
      <c r="B2410" s="3">
        <v>46347</v>
      </c>
      <c r="C2410" s="12">
        <f>YEAR(SalesDataTable[[#This Row],[Order Date]])</f>
        <v>2026</v>
      </c>
      <c r="D2410" s="15" t="str">
        <f>"Q" &amp; ROUNDUP(MONTH(SalesDataTable[[#This Row],[Order Date]])/3,0)</f>
        <v>Q4</v>
      </c>
      <c r="E2410" s="17">
        <f>MONTH(SalesDataTable[[#This Row],[Order Date]])</f>
        <v>11</v>
      </c>
      <c r="F2410" s="15"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5">
      <c r="A2411" s="2">
        <v>1603</v>
      </c>
      <c r="B2411" s="3">
        <v>46347</v>
      </c>
      <c r="C2411" s="12">
        <f>YEAR(SalesDataTable[[#This Row],[Order Date]])</f>
        <v>2026</v>
      </c>
      <c r="D2411" s="15" t="str">
        <f>"Q" &amp; ROUNDUP(MONTH(SalesDataTable[[#This Row],[Order Date]])/3,0)</f>
        <v>Q4</v>
      </c>
      <c r="E2411" s="17">
        <f>MONTH(SalesDataTable[[#This Row],[Order Date]])</f>
        <v>11</v>
      </c>
      <c r="F2411" s="15"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5">
      <c r="A2412" s="2">
        <v>2073</v>
      </c>
      <c r="B2412" s="3">
        <v>46347</v>
      </c>
      <c r="C2412" s="12">
        <f>YEAR(SalesDataTable[[#This Row],[Order Date]])</f>
        <v>2026</v>
      </c>
      <c r="D2412" s="15" t="str">
        <f>"Q" &amp; ROUNDUP(MONTH(SalesDataTable[[#This Row],[Order Date]])/3,0)</f>
        <v>Q4</v>
      </c>
      <c r="E2412" s="17">
        <f>MONTH(SalesDataTable[[#This Row],[Order Date]])</f>
        <v>11</v>
      </c>
      <c r="F2412" s="15"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5">
      <c r="A2413" s="2">
        <v>2487</v>
      </c>
      <c r="B2413" s="3">
        <v>46347</v>
      </c>
      <c r="C2413" s="12">
        <f>YEAR(SalesDataTable[[#This Row],[Order Date]])</f>
        <v>2026</v>
      </c>
      <c r="D2413" s="15" t="str">
        <f>"Q" &amp; ROUNDUP(MONTH(SalesDataTable[[#This Row],[Order Date]])/3,0)</f>
        <v>Q4</v>
      </c>
      <c r="E2413" s="17">
        <f>MONTH(SalesDataTable[[#This Row],[Order Date]])</f>
        <v>11</v>
      </c>
      <c r="F2413" s="15"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5">
      <c r="A2414" s="2">
        <v>3407</v>
      </c>
      <c r="B2414" s="3">
        <v>46347</v>
      </c>
      <c r="C2414" s="12">
        <f>YEAR(SalesDataTable[[#This Row],[Order Date]])</f>
        <v>2026</v>
      </c>
      <c r="D2414" s="15" t="str">
        <f>"Q" &amp; ROUNDUP(MONTH(SalesDataTable[[#This Row],[Order Date]])/3,0)</f>
        <v>Q4</v>
      </c>
      <c r="E2414" s="17">
        <f>MONTH(SalesDataTable[[#This Row],[Order Date]])</f>
        <v>11</v>
      </c>
      <c r="F2414" s="15"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5">
      <c r="A2415" s="2">
        <v>4052</v>
      </c>
      <c r="B2415" s="3">
        <v>46347</v>
      </c>
      <c r="C2415" s="12">
        <f>YEAR(SalesDataTable[[#This Row],[Order Date]])</f>
        <v>2026</v>
      </c>
      <c r="D2415" s="15" t="str">
        <f>"Q" &amp; ROUNDUP(MONTH(SalesDataTable[[#This Row],[Order Date]])/3,0)</f>
        <v>Q4</v>
      </c>
      <c r="E2415" s="17">
        <f>MONTH(SalesDataTable[[#This Row],[Order Date]])</f>
        <v>11</v>
      </c>
      <c r="F2415" s="15"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5">
      <c r="A2416" s="2">
        <v>119</v>
      </c>
      <c r="B2416" s="3">
        <v>46348</v>
      </c>
      <c r="C2416" s="12">
        <f>YEAR(SalesDataTable[[#This Row],[Order Date]])</f>
        <v>2026</v>
      </c>
      <c r="D2416" s="15" t="str">
        <f>"Q" &amp; ROUNDUP(MONTH(SalesDataTable[[#This Row],[Order Date]])/3,0)</f>
        <v>Q4</v>
      </c>
      <c r="E2416" s="17">
        <f>MONTH(SalesDataTable[[#This Row],[Order Date]])</f>
        <v>11</v>
      </c>
      <c r="F2416" s="15"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5">
      <c r="A2417" s="2">
        <v>298</v>
      </c>
      <c r="B2417" s="3">
        <v>46348</v>
      </c>
      <c r="C2417" s="12">
        <f>YEAR(SalesDataTable[[#This Row],[Order Date]])</f>
        <v>2026</v>
      </c>
      <c r="D2417" s="15" t="str">
        <f>"Q" &amp; ROUNDUP(MONTH(SalesDataTable[[#This Row],[Order Date]])/3,0)</f>
        <v>Q4</v>
      </c>
      <c r="E2417" s="17">
        <f>MONTH(SalesDataTable[[#This Row],[Order Date]])</f>
        <v>11</v>
      </c>
      <c r="F2417" s="15"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5">
      <c r="A2418" s="2">
        <v>419</v>
      </c>
      <c r="B2418" s="3">
        <v>46348</v>
      </c>
      <c r="C2418" s="12">
        <f>YEAR(SalesDataTable[[#This Row],[Order Date]])</f>
        <v>2026</v>
      </c>
      <c r="D2418" s="15" t="str">
        <f>"Q" &amp; ROUNDUP(MONTH(SalesDataTable[[#This Row],[Order Date]])/3,0)</f>
        <v>Q4</v>
      </c>
      <c r="E2418" s="17">
        <f>MONTH(SalesDataTable[[#This Row],[Order Date]])</f>
        <v>11</v>
      </c>
      <c r="F2418" s="15"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5">
      <c r="A2419" s="2">
        <v>1181</v>
      </c>
      <c r="B2419" s="3">
        <v>46348</v>
      </c>
      <c r="C2419" s="12">
        <f>YEAR(SalesDataTable[[#This Row],[Order Date]])</f>
        <v>2026</v>
      </c>
      <c r="D2419" s="15" t="str">
        <f>"Q" &amp; ROUNDUP(MONTH(SalesDataTable[[#This Row],[Order Date]])/3,0)</f>
        <v>Q4</v>
      </c>
      <c r="E2419" s="17">
        <f>MONTH(SalesDataTable[[#This Row],[Order Date]])</f>
        <v>11</v>
      </c>
      <c r="F2419" s="15"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5">
      <c r="A2420" s="2">
        <v>1924</v>
      </c>
      <c r="B2420" s="3">
        <v>46348</v>
      </c>
      <c r="C2420" s="12">
        <f>YEAR(SalesDataTable[[#This Row],[Order Date]])</f>
        <v>2026</v>
      </c>
      <c r="D2420" s="15" t="str">
        <f>"Q" &amp; ROUNDUP(MONTH(SalesDataTable[[#This Row],[Order Date]])/3,0)</f>
        <v>Q4</v>
      </c>
      <c r="E2420" s="17">
        <f>MONTH(SalesDataTable[[#This Row],[Order Date]])</f>
        <v>11</v>
      </c>
      <c r="F2420" s="15"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5">
      <c r="A2421" s="2">
        <v>3829</v>
      </c>
      <c r="B2421" s="3">
        <v>46348</v>
      </c>
      <c r="C2421" s="12">
        <f>YEAR(SalesDataTable[[#This Row],[Order Date]])</f>
        <v>2026</v>
      </c>
      <c r="D2421" s="15" t="str">
        <f>"Q" &amp; ROUNDUP(MONTH(SalesDataTable[[#This Row],[Order Date]])/3,0)</f>
        <v>Q4</v>
      </c>
      <c r="E2421" s="17">
        <f>MONTH(SalesDataTable[[#This Row],[Order Date]])</f>
        <v>11</v>
      </c>
      <c r="F2421" s="15"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5">
      <c r="A2422" s="2">
        <v>5065</v>
      </c>
      <c r="B2422" s="3">
        <v>46348</v>
      </c>
      <c r="C2422" s="12">
        <f>YEAR(SalesDataTable[[#This Row],[Order Date]])</f>
        <v>2026</v>
      </c>
      <c r="D2422" s="15" t="str">
        <f>"Q" &amp; ROUNDUP(MONTH(SalesDataTable[[#This Row],[Order Date]])/3,0)</f>
        <v>Q4</v>
      </c>
      <c r="E2422" s="17">
        <f>MONTH(SalesDataTable[[#This Row],[Order Date]])</f>
        <v>11</v>
      </c>
      <c r="F2422" s="15"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5">
      <c r="A2423" s="2">
        <v>5146</v>
      </c>
      <c r="B2423" s="3">
        <v>46348</v>
      </c>
      <c r="C2423" s="12">
        <f>YEAR(SalesDataTable[[#This Row],[Order Date]])</f>
        <v>2026</v>
      </c>
      <c r="D2423" s="15" t="str">
        <f>"Q" &amp; ROUNDUP(MONTH(SalesDataTable[[#This Row],[Order Date]])/3,0)</f>
        <v>Q4</v>
      </c>
      <c r="E2423" s="17">
        <f>MONTH(SalesDataTable[[#This Row],[Order Date]])</f>
        <v>11</v>
      </c>
      <c r="F2423" s="15"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5">
      <c r="A2424" s="2">
        <v>320</v>
      </c>
      <c r="B2424" s="3">
        <v>46349</v>
      </c>
      <c r="C2424" s="12">
        <f>YEAR(SalesDataTable[[#This Row],[Order Date]])</f>
        <v>2026</v>
      </c>
      <c r="D2424" s="15" t="str">
        <f>"Q" &amp; ROUNDUP(MONTH(SalesDataTable[[#This Row],[Order Date]])/3,0)</f>
        <v>Q4</v>
      </c>
      <c r="E2424" s="17">
        <f>MONTH(SalesDataTable[[#This Row],[Order Date]])</f>
        <v>11</v>
      </c>
      <c r="F2424" s="15"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5">
      <c r="A2425" s="2">
        <v>1250</v>
      </c>
      <c r="B2425" s="3">
        <v>46349</v>
      </c>
      <c r="C2425" s="12">
        <f>YEAR(SalesDataTable[[#This Row],[Order Date]])</f>
        <v>2026</v>
      </c>
      <c r="D2425" s="15" t="str">
        <f>"Q" &amp; ROUNDUP(MONTH(SalesDataTable[[#This Row],[Order Date]])/3,0)</f>
        <v>Q4</v>
      </c>
      <c r="E2425" s="17">
        <f>MONTH(SalesDataTable[[#This Row],[Order Date]])</f>
        <v>11</v>
      </c>
      <c r="F2425" s="15"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5">
      <c r="A2426" s="2">
        <v>2584</v>
      </c>
      <c r="B2426" s="3">
        <v>46349</v>
      </c>
      <c r="C2426" s="12">
        <f>YEAR(SalesDataTable[[#This Row],[Order Date]])</f>
        <v>2026</v>
      </c>
      <c r="D2426" s="15" t="str">
        <f>"Q" &amp; ROUNDUP(MONTH(SalesDataTable[[#This Row],[Order Date]])/3,0)</f>
        <v>Q4</v>
      </c>
      <c r="E2426" s="17">
        <f>MONTH(SalesDataTable[[#This Row],[Order Date]])</f>
        <v>11</v>
      </c>
      <c r="F2426" s="15"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5">
      <c r="A2427" s="2">
        <v>2717</v>
      </c>
      <c r="B2427" s="3">
        <v>46349</v>
      </c>
      <c r="C2427" s="12">
        <f>YEAR(SalesDataTable[[#This Row],[Order Date]])</f>
        <v>2026</v>
      </c>
      <c r="D2427" s="15" t="str">
        <f>"Q" &amp; ROUNDUP(MONTH(SalesDataTable[[#This Row],[Order Date]])/3,0)</f>
        <v>Q4</v>
      </c>
      <c r="E2427" s="17">
        <f>MONTH(SalesDataTable[[#This Row],[Order Date]])</f>
        <v>11</v>
      </c>
      <c r="F2427" s="15"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5">
      <c r="A2428" s="2">
        <v>2737</v>
      </c>
      <c r="B2428" s="3">
        <v>46349</v>
      </c>
      <c r="C2428" s="12">
        <f>YEAR(SalesDataTable[[#This Row],[Order Date]])</f>
        <v>2026</v>
      </c>
      <c r="D2428" s="15" t="str">
        <f>"Q" &amp; ROUNDUP(MONTH(SalesDataTable[[#This Row],[Order Date]])/3,0)</f>
        <v>Q4</v>
      </c>
      <c r="E2428" s="17">
        <f>MONTH(SalesDataTable[[#This Row],[Order Date]])</f>
        <v>11</v>
      </c>
      <c r="F2428" s="15"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5">
      <c r="A2429" s="2">
        <v>3021</v>
      </c>
      <c r="B2429" s="3">
        <v>46349</v>
      </c>
      <c r="C2429" s="12">
        <f>YEAR(SalesDataTable[[#This Row],[Order Date]])</f>
        <v>2026</v>
      </c>
      <c r="D2429" s="15" t="str">
        <f>"Q" &amp; ROUNDUP(MONTH(SalesDataTable[[#This Row],[Order Date]])/3,0)</f>
        <v>Q4</v>
      </c>
      <c r="E2429" s="17">
        <f>MONTH(SalesDataTable[[#This Row],[Order Date]])</f>
        <v>11</v>
      </c>
      <c r="F2429" s="15"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5">
      <c r="A2430" s="2">
        <v>5199</v>
      </c>
      <c r="B2430" s="3">
        <v>46349</v>
      </c>
      <c r="C2430" s="12">
        <f>YEAR(SalesDataTable[[#This Row],[Order Date]])</f>
        <v>2026</v>
      </c>
      <c r="D2430" s="15" t="str">
        <f>"Q" &amp; ROUNDUP(MONTH(SalesDataTable[[#This Row],[Order Date]])/3,0)</f>
        <v>Q4</v>
      </c>
      <c r="E2430" s="17">
        <f>MONTH(SalesDataTable[[#This Row],[Order Date]])</f>
        <v>11</v>
      </c>
      <c r="F2430" s="15"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5">
      <c r="A2431" s="2">
        <v>1202</v>
      </c>
      <c r="B2431" s="3">
        <v>46350</v>
      </c>
      <c r="C2431" s="12">
        <f>YEAR(SalesDataTable[[#This Row],[Order Date]])</f>
        <v>2026</v>
      </c>
      <c r="D2431" s="15" t="str">
        <f>"Q" &amp; ROUNDUP(MONTH(SalesDataTable[[#This Row],[Order Date]])/3,0)</f>
        <v>Q4</v>
      </c>
      <c r="E2431" s="17">
        <f>MONTH(SalesDataTable[[#This Row],[Order Date]])</f>
        <v>11</v>
      </c>
      <c r="F2431" s="15"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5">
      <c r="A2432" s="2">
        <v>1365</v>
      </c>
      <c r="B2432" s="3">
        <v>46350</v>
      </c>
      <c r="C2432" s="12">
        <f>YEAR(SalesDataTable[[#This Row],[Order Date]])</f>
        <v>2026</v>
      </c>
      <c r="D2432" s="15" t="str">
        <f>"Q" &amp; ROUNDUP(MONTH(SalesDataTable[[#This Row],[Order Date]])/3,0)</f>
        <v>Q4</v>
      </c>
      <c r="E2432" s="17">
        <f>MONTH(SalesDataTable[[#This Row],[Order Date]])</f>
        <v>11</v>
      </c>
      <c r="F2432" s="15"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5">
      <c r="A2433" s="2">
        <v>2575</v>
      </c>
      <c r="B2433" s="3">
        <v>46350</v>
      </c>
      <c r="C2433" s="12">
        <f>YEAR(SalesDataTable[[#This Row],[Order Date]])</f>
        <v>2026</v>
      </c>
      <c r="D2433" s="15" t="str">
        <f>"Q" &amp; ROUNDUP(MONTH(SalesDataTable[[#This Row],[Order Date]])/3,0)</f>
        <v>Q4</v>
      </c>
      <c r="E2433" s="17">
        <f>MONTH(SalesDataTable[[#This Row],[Order Date]])</f>
        <v>11</v>
      </c>
      <c r="F2433" s="15"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5">
      <c r="A2434" s="2">
        <v>2673</v>
      </c>
      <c r="B2434" s="3">
        <v>46350</v>
      </c>
      <c r="C2434" s="12">
        <f>YEAR(SalesDataTable[[#This Row],[Order Date]])</f>
        <v>2026</v>
      </c>
      <c r="D2434" s="15" t="str">
        <f>"Q" &amp; ROUNDUP(MONTH(SalesDataTable[[#This Row],[Order Date]])/3,0)</f>
        <v>Q4</v>
      </c>
      <c r="E2434" s="17">
        <f>MONTH(SalesDataTable[[#This Row],[Order Date]])</f>
        <v>11</v>
      </c>
      <c r="F2434" s="15"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5">
      <c r="A2435" s="2">
        <v>4145</v>
      </c>
      <c r="B2435" s="3">
        <v>46350</v>
      </c>
      <c r="C2435" s="12">
        <f>YEAR(SalesDataTable[[#This Row],[Order Date]])</f>
        <v>2026</v>
      </c>
      <c r="D2435" s="15" t="str">
        <f>"Q" &amp; ROUNDUP(MONTH(SalesDataTable[[#This Row],[Order Date]])/3,0)</f>
        <v>Q4</v>
      </c>
      <c r="E2435" s="17">
        <f>MONTH(SalesDataTable[[#This Row],[Order Date]])</f>
        <v>11</v>
      </c>
      <c r="F2435" s="15"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5">
      <c r="A2436" s="2">
        <v>4610</v>
      </c>
      <c r="B2436" s="3">
        <v>46350</v>
      </c>
      <c r="C2436" s="12">
        <f>YEAR(SalesDataTable[[#This Row],[Order Date]])</f>
        <v>2026</v>
      </c>
      <c r="D2436" s="15" t="str">
        <f>"Q" &amp; ROUNDUP(MONTH(SalesDataTable[[#This Row],[Order Date]])/3,0)</f>
        <v>Q4</v>
      </c>
      <c r="E2436" s="17">
        <f>MONTH(SalesDataTable[[#This Row],[Order Date]])</f>
        <v>11</v>
      </c>
      <c r="F2436" s="15"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5">
      <c r="A2437" s="2">
        <v>4721</v>
      </c>
      <c r="B2437" s="3">
        <v>46350</v>
      </c>
      <c r="C2437" s="12">
        <f>YEAR(SalesDataTable[[#This Row],[Order Date]])</f>
        <v>2026</v>
      </c>
      <c r="D2437" s="15" t="str">
        <f>"Q" &amp; ROUNDUP(MONTH(SalesDataTable[[#This Row],[Order Date]])/3,0)</f>
        <v>Q4</v>
      </c>
      <c r="E2437" s="17">
        <f>MONTH(SalesDataTable[[#This Row],[Order Date]])</f>
        <v>11</v>
      </c>
      <c r="F2437" s="15"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5">
      <c r="A2438" s="2">
        <v>324</v>
      </c>
      <c r="B2438" s="3">
        <v>46351</v>
      </c>
      <c r="C2438" s="12">
        <f>YEAR(SalesDataTable[[#This Row],[Order Date]])</f>
        <v>2026</v>
      </c>
      <c r="D2438" s="15" t="str">
        <f>"Q" &amp; ROUNDUP(MONTH(SalesDataTable[[#This Row],[Order Date]])/3,0)</f>
        <v>Q4</v>
      </c>
      <c r="E2438" s="17">
        <f>MONTH(SalesDataTable[[#This Row],[Order Date]])</f>
        <v>11</v>
      </c>
      <c r="F2438" s="15"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5">
      <c r="A2439" s="2">
        <v>559</v>
      </c>
      <c r="B2439" s="3">
        <v>46351</v>
      </c>
      <c r="C2439" s="12">
        <f>YEAR(SalesDataTable[[#This Row],[Order Date]])</f>
        <v>2026</v>
      </c>
      <c r="D2439" s="15" t="str">
        <f>"Q" &amp; ROUNDUP(MONTH(SalesDataTable[[#This Row],[Order Date]])/3,0)</f>
        <v>Q4</v>
      </c>
      <c r="E2439" s="17">
        <f>MONTH(SalesDataTable[[#This Row],[Order Date]])</f>
        <v>11</v>
      </c>
      <c r="F2439" s="15"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5">
      <c r="A2440" s="2">
        <v>1108</v>
      </c>
      <c r="B2440" s="3">
        <v>46351</v>
      </c>
      <c r="C2440" s="12">
        <f>YEAR(SalesDataTable[[#This Row],[Order Date]])</f>
        <v>2026</v>
      </c>
      <c r="D2440" s="15" t="str">
        <f>"Q" &amp; ROUNDUP(MONTH(SalesDataTable[[#This Row],[Order Date]])/3,0)</f>
        <v>Q4</v>
      </c>
      <c r="E2440" s="17">
        <f>MONTH(SalesDataTable[[#This Row],[Order Date]])</f>
        <v>11</v>
      </c>
      <c r="F2440" s="15"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5">
      <c r="A2441" s="2">
        <v>1344</v>
      </c>
      <c r="B2441" s="3">
        <v>46351</v>
      </c>
      <c r="C2441" s="12">
        <f>YEAR(SalesDataTable[[#This Row],[Order Date]])</f>
        <v>2026</v>
      </c>
      <c r="D2441" s="15" t="str">
        <f>"Q" &amp; ROUNDUP(MONTH(SalesDataTable[[#This Row],[Order Date]])/3,0)</f>
        <v>Q4</v>
      </c>
      <c r="E2441" s="17">
        <f>MONTH(SalesDataTable[[#This Row],[Order Date]])</f>
        <v>11</v>
      </c>
      <c r="F2441" s="15"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5">
      <c r="A2442" s="2">
        <v>1922</v>
      </c>
      <c r="B2442" s="3">
        <v>46351</v>
      </c>
      <c r="C2442" s="12">
        <f>YEAR(SalesDataTable[[#This Row],[Order Date]])</f>
        <v>2026</v>
      </c>
      <c r="D2442" s="15" t="str">
        <f>"Q" &amp; ROUNDUP(MONTH(SalesDataTable[[#This Row],[Order Date]])/3,0)</f>
        <v>Q4</v>
      </c>
      <c r="E2442" s="17">
        <f>MONTH(SalesDataTable[[#This Row],[Order Date]])</f>
        <v>11</v>
      </c>
      <c r="F2442" s="15"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5">
      <c r="A2443" s="2">
        <v>2343</v>
      </c>
      <c r="B2443" s="3">
        <v>46351</v>
      </c>
      <c r="C2443" s="12">
        <f>YEAR(SalesDataTable[[#This Row],[Order Date]])</f>
        <v>2026</v>
      </c>
      <c r="D2443" s="15" t="str">
        <f>"Q" &amp; ROUNDUP(MONTH(SalesDataTable[[#This Row],[Order Date]])/3,0)</f>
        <v>Q4</v>
      </c>
      <c r="E2443" s="17">
        <f>MONTH(SalesDataTable[[#This Row],[Order Date]])</f>
        <v>11</v>
      </c>
      <c r="F2443" s="15"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5">
      <c r="A2444" s="2">
        <v>2466</v>
      </c>
      <c r="B2444" s="3">
        <v>46351</v>
      </c>
      <c r="C2444" s="12">
        <f>YEAR(SalesDataTable[[#This Row],[Order Date]])</f>
        <v>2026</v>
      </c>
      <c r="D2444" s="15" t="str">
        <f>"Q" &amp; ROUNDUP(MONTH(SalesDataTable[[#This Row],[Order Date]])/3,0)</f>
        <v>Q4</v>
      </c>
      <c r="E2444" s="17">
        <f>MONTH(SalesDataTable[[#This Row],[Order Date]])</f>
        <v>11</v>
      </c>
      <c r="F2444" s="15"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5">
      <c r="A2445" s="2">
        <v>2647</v>
      </c>
      <c r="B2445" s="3">
        <v>46351</v>
      </c>
      <c r="C2445" s="12">
        <f>YEAR(SalesDataTable[[#This Row],[Order Date]])</f>
        <v>2026</v>
      </c>
      <c r="D2445" s="15" t="str">
        <f>"Q" &amp; ROUNDUP(MONTH(SalesDataTable[[#This Row],[Order Date]])/3,0)</f>
        <v>Q4</v>
      </c>
      <c r="E2445" s="17">
        <f>MONTH(SalesDataTable[[#This Row],[Order Date]])</f>
        <v>11</v>
      </c>
      <c r="F2445" s="15"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5">
      <c r="A2446" s="2">
        <v>2958</v>
      </c>
      <c r="B2446" s="3">
        <v>46351</v>
      </c>
      <c r="C2446" s="12">
        <f>YEAR(SalesDataTable[[#This Row],[Order Date]])</f>
        <v>2026</v>
      </c>
      <c r="D2446" s="15" t="str">
        <f>"Q" &amp; ROUNDUP(MONTH(SalesDataTable[[#This Row],[Order Date]])/3,0)</f>
        <v>Q4</v>
      </c>
      <c r="E2446" s="17">
        <f>MONTH(SalesDataTable[[#This Row],[Order Date]])</f>
        <v>11</v>
      </c>
      <c r="F2446" s="15"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5">
      <c r="A2447" s="2">
        <v>3527</v>
      </c>
      <c r="B2447" s="3">
        <v>46351</v>
      </c>
      <c r="C2447" s="12">
        <f>YEAR(SalesDataTable[[#This Row],[Order Date]])</f>
        <v>2026</v>
      </c>
      <c r="D2447" s="15" t="str">
        <f>"Q" &amp; ROUNDUP(MONTH(SalesDataTable[[#This Row],[Order Date]])/3,0)</f>
        <v>Q4</v>
      </c>
      <c r="E2447" s="17">
        <f>MONTH(SalesDataTable[[#This Row],[Order Date]])</f>
        <v>11</v>
      </c>
      <c r="F2447" s="15"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5">
      <c r="A2448" s="2">
        <v>3729</v>
      </c>
      <c r="B2448" s="3">
        <v>46351</v>
      </c>
      <c r="C2448" s="12">
        <f>YEAR(SalesDataTable[[#This Row],[Order Date]])</f>
        <v>2026</v>
      </c>
      <c r="D2448" s="15" t="str">
        <f>"Q" &amp; ROUNDUP(MONTH(SalesDataTable[[#This Row],[Order Date]])/3,0)</f>
        <v>Q4</v>
      </c>
      <c r="E2448" s="17">
        <f>MONTH(SalesDataTable[[#This Row],[Order Date]])</f>
        <v>11</v>
      </c>
      <c r="F2448" s="15"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5">
      <c r="A2449" s="2">
        <v>4961</v>
      </c>
      <c r="B2449" s="3">
        <v>46351</v>
      </c>
      <c r="C2449" s="12">
        <f>YEAR(SalesDataTable[[#This Row],[Order Date]])</f>
        <v>2026</v>
      </c>
      <c r="D2449" s="15" t="str">
        <f>"Q" &amp; ROUNDUP(MONTH(SalesDataTable[[#This Row],[Order Date]])/3,0)</f>
        <v>Q4</v>
      </c>
      <c r="E2449" s="17">
        <f>MONTH(SalesDataTable[[#This Row],[Order Date]])</f>
        <v>11</v>
      </c>
      <c r="F2449" s="15"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5">
      <c r="A2450" s="2">
        <v>5034</v>
      </c>
      <c r="B2450" s="3">
        <v>46351</v>
      </c>
      <c r="C2450" s="12">
        <f>YEAR(SalesDataTable[[#This Row],[Order Date]])</f>
        <v>2026</v>
      </c>
      <c r="D2450" s="15" t="str">
        <f>"Q" &amp; ROUNDUP(MONTH(SalesDataTable[[#This Row],[Order Date]])/3,0)</f>
        <v>Q4</v>
      </c>
      <c r="E2450" s="17">
        <f>MONTH(SalesDataTable[[#This Row],[Order Date]])</f>
        <v>11</v>
      </c>
      <c r="F2450" s="15"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5">
      <c r="A2451" s="2">
        <v>343</v>
      </c>
      <c r="B2451" s="3">
        <v>46352</v>
      </c>
      <c r="C2451" s="12">
        <f>YEAR(SalesDataTable[[#This Row],[Order Date]])</f>
        <v>2026</v>
      </c>
      <c r="D2451" s="15" t="str">
        <f>"Q" &amp; ROUNDUP(MONTH(SalesDataTable[[#This Row],[Order Date]])/3,0)</f>
        <v>Q4</v>
      </c>
      <c r="E2451" s="17">
        <f>MONTH(SalesDataTable[[#This Row],[Order Date]])</f>
        <v>11</v>
      </c>
      <c r="F2451" s="15"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5">
      <c r="A2452" s="2">
        <v>405</v>
      </c>
      <c r="B2452" s="3">
        <v>46352</v>
      </c>
      <c r="C2452" s="12">
        <f>YEAR(SalesDataTable[[#This Row],[Order Date]])</f>
        <v>2026</v>
      </c>
      <c r="D2452" s="15" t="str">
        <f>"Q" &amp; ROUNDUP(MONTH(SalesDataTable[[#This Row],[Order Date]])/3,0)</f>
        <v>Q4</v>
      </c>
      <c r="E2452" s="17">
        <f>MONTH(SalesDataTable[[#This Row],[Order Date]])</f>
        <v>11</v>
      </c>
      <c r="F2452" s="15"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5">
      <c r="A2453" s="2">
        <v>485</v>
      </c>
      <c r="B2453" s="3">
        <v>46352</v>
      </c>
      <c r="C2453" s="12">
        <f>YEAR(SalesDataTable[[#This Row],[Order Date]])</f>
        <v>2026</v>
      </c>
      <c r="D2453" s="15" t="str">
        <f>"Q" &amp; ROUNDUP(MONTH(SalesDataTable[[#This Row],[Order Date]])/3,0)</f>
        <v>Q4</v>
      </c>
      <c r="E2453" s="17">
        <f>MONTH(SalesDataTable[[#This Row],[Order Date]])</f>
        <v>11</v>
      </c>
      <c r="F2453" s="15"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5">
      <c r="A2454" s="2">
        <v>807</v>
      </c>
      <c r="B2454" s="3">
        <v>46352</v>
      </c>
      <c r="C2454" s="12">
        <f>YEAR(SalesDataTable[[#This Row],[Order Date]])</f>
        <v>2026</v>
      </c>
      <c r="D2454" s="15" t="str">
        <f>"Q" &amp; ROUNDUP(MONTH(SalesDataTable[[#This Row],[Order Date]])/3,0)</f>
        <v>Q4</v>
      </c>
      <c r="E2454" s="17">
        <f>MONTH(SalesDataTable[[#This Row],[Order Date]])</f>
        <v>11</v>
      </c>
      <c r="F2454" s="15"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5">
      <c r="A2455" s="2">
        <v>1666</v>
      </c>
      <c r="B2455" s="3">
        <v>46352</v>
      </c>
      <c r="C2455" s="12">
        <f>YEAR(SalesDataTable[[#This Row],[Order Date]])</f>
        <v>2026</v>
      </c>
      <c r="D2455" s="15" t="str">
        <f>"Q" &amp; ROUNDUP(MONTH(SalesDataTable[[#This Row],[Order Date]])/3,0)</f>
        <v>Q4</v>
      </c>
      <c r="E2455" s="17">
        <f>MONTH(SalesDataTable[[#This Row],[Order Date]])</f>
        <v>11</v>
      </c>
      <c r="F2455" s="15"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5">
      <c r="A2456" s="2">
        <v>3442</v>
      </c>
      <c r="B2456" s="3">
        <v>46352</v>
      </c>
      <c r="C2456" s="12">
        <f>YEAR(SalesDataTable[[#This Row],[Order Date]])</f>
        <v>2026</v>
      </c>
      <c r="D2456" s="15" t="str">
        <f>"Q" &amp; ROUNDUP(MONTH(SalesDataTable[[#This Row],[Order Date]])/3,0)</f>
        <v>Q4</v>
      </c>
      <c r="E2456" s="17">
        <f>MONTH(SalesDataTable[[#This Row],[Order Date]])</f>
        <v>11</v>
      </c>
      <c r="F2456" s="15"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5">
      <c r="A2457" s="2">
        <v>4177</v>
      </c>
      <c r="B2457" s="3">
        <v>46352</v>
      </c>
      <c r="C2457" s="12">
        <f>YEAR(SalesDataTable[[#This Row],[Order Date]])</f>
        <v>2026</v>
      </c>
      <c r="D2457" s="15" t="str">
        <f>"Q" &amp; ROUNDUP(MONTH(SalesDataTable[[#This Row],[Order Date]])/3,0)</f>
        <v>Q4</v>
      </c>
      <c r="E2457" s="17">
        <f>MONTH(SalesDataTable[[#This Row],[Order Date]])</f>
        <v>11</v>
      </c>
      <c r="F2457" s="15"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5">
      <c r="A2458" s="2">
        <v>4659</v>
      </c>
      <c r="B2458" s="3">
        <v>46352</v>
      </c>
      <c r="C2458" s="12">
        <f>YEAR(SalesDataTable[[#This Row],[Order Date]])</f>
        <v>2026</v>
      </c>
      <c r="D2458" s="15" t="str">
        <f>"Q" &amp; ROUNDUP(MONTH(SalesDataTable[[#This Row],[Order Date]])/3,0)</f>
        <v>Q4</v>
      </c>
      <c r="E2458" s="17">
        <f>MONTH(SalesDataTable[[#This Row],[Order Date]])</f>
        <v>11</v>
      </c>
      <c r="F2458" s="15"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5">
      <c r="A2459" s="2">
        <v>4667</v>
      </c>
      <c r="B2459" s="3">
        <v>46352</v>
      </c>
      <c r="C2459" s="12">
        <f>YEAR(SalesDataTable[[#This Row],[Order Date]])</f>
        <v>2026</v>
      </c>
      <c r="D2459" s="15" t="str">
        <f>"Q" &amp; ROUNDUP(MONTH(SalesDataTable[[#This Row],[Order Date]])/3,0)</f>
        <v>Q4</v>
      </c>
      <c r="E2459" s="17">
        <f>MONTH(SalesDataTable[[#This Row],[Order Date]])</f>
        <v>11</v>
      </c>
      <c r="F2459" s="15"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5">
      <c r="A2460" s="2">
        <v>197</v>
      </c>
      <c r="B2460" s="3">
        <v>46353</v>
      </c>
      <c r="C2460" s="12">
        <f>YEAR(SalesDataTable[[#This Row],[Order Date]])</f>
        <v>2026</v>
      </c>
      <c r="D2460" s="15" t="str">
        <f>"Q" &amp; ROUNDUP(MONTH(SalesDataTable[[#This Row],[Order Date]])/3,0)</f>
        <v>Q4</v>
      </c>
      <c r="E2460" s="17">
        <f>MONTH(SalesDataTable[[#This Row],[Order Date]])</f>
        <v>11</v>
      </c>
      <c r="F2460" s="15"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5">
      <c r="A2461" s="2">
        <v>361</v>
      </c>
      <c r="B2461" s="3">
        <v>46353</v>
      </c>
      <c r="C2461" s="12">
        <f>YEAR(SalesDataTable[[#This Row],[Order Date]])</f>
        <v>2026</v>
      </c>
      <c r="D2461" s="15" t="str">
        <f>"Q" &amp; ROUNDUP(MONTH(SalesDataTable[[#This Row],[Order Date]])/3,0)</f>
        <v>Q4</v>
      </c>
      <c r="E2461" s="17">
        <f>MONTH(SalesDataTable[[#This Row],[Order Date]])</f>
        <v>11</v>
      </c>
      <c r="F2461" s="15"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5">
      <c r="A2462" s="2">
        <v>841</v>
      </c>
      <c r="B2462" s="3">
        <v>46353</v>
      </c>
      <c r="C2462" s="12">
        <f>YEAR(SalesDataTable[[#This Row],[Order Date]])</f>
        <v>2026</v>
      </c>
      <c r="D2462" s="15" t="str">
        <f>"Q" &amp; ROUNDUP(MONTH(SalesDataTable[[#This Row],[Order Date]])/3,0)</f>
        <v>Q4</v>
      </c>
      <c r="E2462" s="17">
        <f>MONTH(SalesDataTable[[#This Row],[Order Date]])</f>
        <v>11</v>
      </c>
      <c r="F2462" s="15"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5">
      <c r="A2463" s="2">
        <v>903</v>
      </c>
      <c r="B2463" s="3">
        <v>46353</v>
      </c>
      <c r="C2463" s="12">
        <f>YEAR(SalesDataTable[[#This Row],[Order Date]])</f>
        <v>2026</v>
      </c>
      <c r="D2463" s="15" t="str">
        <f>"Q" &amp; ROUNDUP(MONTH(SalesDataTable[[#This Row],[Order Date]])/3,0)</f>
        <v>Q4</v>
      </c>
      <c r="E2463" s="17">
        <f>MONTH(SalesDataTable[[#This Row],[Order Date]])</f>
        <v>11</v>
      </c>
      <c r="F2463" s="15"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5">
      <c r="A2464" s="2">
        <v>1278</v>
      </c>
      <c r="B2464" s="3">
        <v>46353</v>
      </c>
      <c r="C2464" s="12">
        <f>YEAR(SalesDataTable[[#This Row],[Order Date]])</f>
        <v>2026</v>
      </c>
      <c r="D2464" s="15" t="str">
        <f>"Q" &amp; ROUNDUP(MONTH(SalesDataTable[[#This Row],[Order Date]])/3,0)</f>
        <v>Q4</v>
      </c>
      <c r="E2464" s="17">
        <f>MONTH(SalesDataTable[[#This Row],[Order Date]])</f>
        <v>11</v>
      </c>
      <c r="F2464" s="15"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5">
      <c r="A2465" s="2">
        <v>2091</v>
      </c>
      <c r="B2465" s="3">
        <v>46353</v>
      </c>
      <c r="C2465" s="12">
        <f>YEAR(SalesDataTable[[#This Row],[Order Date]])</f>
        <v>2026</v>
      </c>
      <c r="D2465" s="15" t="str">
        <f>"Q" &amp; ROUNDUP(MONTH(SalesDataTable[[#This Row],[Order Date]])/3,0)</f>
        <v>Q4</v>
      </c>
      <c r="E2465" s="17">
        <f>MONTH(SalesDataTable[[#This Row],[Order Date]])</f>
        <v>11</v>
      </c>
      <c r="F2465" s="15"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5">
      <c r="A2466" s="2">
        <v>3070</v>
      </c>
      <c r="B2466" s="3">
        <v>46353</v>
      </c>
      <c r="C2466" s="12">
        <f>YEAR(SalesDataTable[[#This Row],[Order Date]])</f>
        <v>2026</v>
      </c>
      <c r="D2466" s="15" t="str">
        <f>"Q" &amp; ROUNDUP(MONTH(SalesDataTable[[#This Row],[Order Date]])/3,0)</f>
        <v>Q4</v>
      </c>
      <c r="E2466" s="17">
        <f>MONTH(SalesDataTable[[#This Row],[Order Date]])</f>
        <v>11</v>
      </c>
      <c r="F2466" s="15"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5">
      <c r="A2467" s="2">
        <v>4007</v>
      </c>
      <c r="B2467" s="3">
        <v>46353</v>
      </c>
      <c r="C2467" s="12">
        <f>YEAR(SalesDataTable[[#This Row],[Order Date]])</f>
        <v>2026</v>
      </c>
      <c r="D2467" s="15" t="str">
        <f>"Q" &amp; ROUNDUP(MONTH(SalesDataTable[[#This Row],[Order Date]])/3,0)</f>
        <v>Q4</v>
      </c>
      <c r="E2467" s="17">
        <f>MONTH(SalesDataTable[[#This Row],[Order Date]])</f>
        <v>11</v>
      </c>
      <c r="F2467" s="15"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5">
      <c r="A2468" s="2">
        <v>4488</v>
      </c>
      <c r="B2468" s="3">
        <v>46353</v>
      </c>
      <c r="C2468" s="12">
        <f>YEAR(SalesDataTable[[#This Row],[Order Date]])</f>
        <v>2026</v>
      </c>
      <c r="D2468" s="15" t="str">
        <f>"Q" &amp; ROUNDUP(MONTH(SalesDataTable[[#This Row],[Order Date]])/3,0)</f>
        <v>Q4</v>
      </c>
      <c r="E2468" s="17">
        <f>MONTH(SalesDataTable[[#This Row],[Order Date]])</f>
        <v>11</v>
      </c>
      <c r="F2468" s="15"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5">
      <c r="A2469" s="2">
        <v>5159</v>
      </c>
      <c r="B2469" s="3">
        <v>46353</v>
      </c>
      <c r="C2469" s="12">
        <f>YEAR(SalesDataTable[[#This Row],[Order Date]])</f>
        <v>2026</v>
      </c>
      <c r="D2469" s="15" t="str">
        <f>"Q" &amp; ROUNDUP(MONTH(SalesDataTable[[#This Row],[Order Date]])/3,0)</f>
        <v>Q4</v>
      </c>
      <c r="E2469" s="17">
        <f>MONTH(SalesDataTable[[#This Row],[Order Date]])</f>
        <v>11</v>
      </c>
      <c r="F2469" s="15"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5">
      <c r="A2470" s="2">
        <v>669</v>
      </c>
      <c r="B2470" s="3">
        <v>46354</v>
      </c>
      <c r="C2470" s="12">
        <f>YEAR(SalesDataTable[[#This Row],[Order Date]])</f>
        <v>2026</v>
      </c>
      <c r="D2470" s="15" t="str">
        <f>"Q" &amp; ROUNDUP(MONTH(SalesDataTable[[#This Row],[Order Date]])/3,0)</f>
        <v>Q4</v>
      </c>
      <c r="E2470" s="17">
        <f>MONTH(SalesDataTable[[#This Row],[Order Date]])</f>
        <v>11</v>
      </c>
      <c r="F2470" s="15"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5">
      <c r="A2471" s="2">
        <v>686</v>
      </c>
      <c r="B2471" s="3">
        <v>46354</v>
      </c>
      <c r="C2471" s="12">
        <f>YEAR(SalesDataTable[[#This Row],[Order Date]])</f>
        <v>2026</v>
      </c>
      <c r="D2471" s="15" t="str">
        <f>"Q" &amp; ROUNDUP(MONTH(SalesDataTable[[#This Row],[Order Date]])/3,0)</f>
        <v>Q4</v>
      </c>
      <c r="E2471" s="17">
        <f>MONTH(SalesDataTable[[#This Row],[Order Date]])</f>
        <v>11</v>
      </c>
      <c r="F2471" s="15"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5">
      <c r="A2472" s="2">
        <v>990</v>
      </c>
      <c r="B2472" s="3">
        <v>46354</v>
      </c>
      <c r="C2472" s="12">
        <f>YEAR(SalesDataTable[[#This Row],[Order Date]])</f>
        <v>2026</v>
      </c>
      <c r="D2472" s="15" t="str">
        <f>"Q" &amp; ROUNDUP(MONTH(SalesDataTable[[#This Row],[Order Date]])/3,0)</f>
        <v>Q4</v>
      </c>
      <c r="E2472" s="17">
        <f>MONTH(SalesDataTable[[#This Row],[Order Date]])</f>
        <v>11</v>
      </c>
      <c r="F2472" s="15"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5">
      <c r="A2473" s="2">
        <v>1134</v>
      </c>
      <c r="B2473" s="3">
        <v>46354</v>
      </c>
      <c r="C2473" s="12">
        <f>YEAR(SalesDataTable[[#This Row],[Order Date]])</f>
        <v>2026</v>
      </c>
      <c r="D2473" s="15" t="str">
        <f>"Q" &amp; ROUNDUP(MONTH(SalesDataTable[[#This Row],[Order Date]])/3,0)</f>
        <v>Q4</v>
      </c>
      <c r="E2473" s="17">
        <f>MONTH(SalesDataTable[[#This Row],[Order Date]])</f>
        <v>11</v>
      </c>
      <c r="F2473" s="15"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5">
      <c r="A2474" s="2">
        <v>1770</v>
      </c>
      <c r="B2474" s="3">
        <v>46354</v>
      </c>
      <c r="C2474" s="12">
        <f>YEAR(SalesDataTable[[#This Row],[Order Date]])</f>
        <v>2026</v>
      </c>
      <c r="D2474" s="15" t="str">
        <f>"Q" &amp; ROUNDUP(MONTH(SalesDataTable[[#This Row],[Order Date]])/3,0)</f>
        <v>Q4</v>
      </c>
      <c r="E2474" s="17">
        <f>MONTH(SalesDataTable[[#This Row],[Order Date]])</f>
        <v>11</v>
      </c>
      <c r="F2474" s="15"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5">
      <c r="A2475" s="2">
        <v>3396</v>
      </c>
      <c r="B2475" s="3">
        <v>46354</v>
      </c>
      <c r="C2475" s="12">
        <f>YEAR(SalesDataTable[[#This Row],[Order Date]])</f>
        <v>2026</v>
      </c>
      <c r="D2475" s="15" t="str">
        <f>"Q" &amp; ROUNDUP(MONTH(SalesDataTable[[#This Row],[Order Date]])/3,0)</f>
        <v>Q4</v>
      </c>
      <c r="E2475" s="17">
        <f>MONTH(SalesDataTable[[#This Row],[Order Date]])</f>
        <v>11</v>
      </c>
      <c r="F2475" s="15"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5">
      <c r="A2476" s="2">
        <v>4259</v>
      </c>
      <c r="B2476" s="3">
        <v>46354</v>
      </c>
      <c r="C2476" s="12">
        <f>YEAR(SalesDataTable[[#This Row],[Order Date]])</f>
        <v>2026</v>
      </c>
      <c r="D2476" s="15" t="str">
        <f>"Q" &amp; ROUNDUP(MONTH(SalesDataTable[[#This Row],[Order Date]])/3,0)</f>
        <v>Q4</v>
      </c>
      <c r="E2476" s="17">
        <f>MONTH(SalesDataTable[[#This Row],[Order Date]])</f>
        <v>11</v>
      </c>
      <c r="F2476" s="15"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5">
      <c r="A2477" s="2">
        <v>4440</v>
      </c>
      <c r="B2477" s="3">
        <v>46354</v>
      </c>
      <c r="C2477" s="12">
        <f>YEAR(SalesDataTable[[#This Row],[Order Date]])</f>
        <v>2026</v>
      </c>
      <c r="D2477" s="15" t="str">
        <f>"Q" &amp; ROUNDUP(MONTH(SalesDataTable[[#This Row],[Order Date]])/3,0)</f>
        <v>Q4</v>
      </c>
      <c r="E2477" s="17">
        <f>MONTH(SalesDataTable[[#This Row],[Order Date]])</f>
        <v>11</v>
      </c>
      <c r="F2477" s="15"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5">
      <c r="A2478" s="2">
        <v>5115</v>
      </c>
      <c r="B2478" s="3">
        <v>46354</v>
      </c>
      <c r="C2478" s="12">
        <f>YEAR(SalesDataTable[[#This Row],[Order Date]])</f>
        <v>2026</v>
      </c>
      <c r="D2478" s="15" t="str">
        <f>"Q" &amp; ROUNDUP(MONTH(SalesDataTable[[#This Row],[Order Date]])/3,0)</f>
        <v>Q4</v>
      </c>
      <c r="E2478" s="17">
        <f>MONTH(SalesDataTable[[#This Row],[Order Date]])</f>
        <v>11</v>
      </c>
      <c r="F2478" s="15"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5">
      <c r="A2479" s="2">
        <v>5136</v>
      </c>
      <c r="B2479" s="3">
        <v>46354</v>
      </c>
      <c r="C2479" s="12">
        <f>YEAR(SalesDataTable[[#This Row],[Order Date]])</f>
        <v>2026</v>
      </c>
      <c r="D2479" s="15" t="str">
        <f>"Q" &amp; ROUNDUP(MONTH(SalesDataTable[[#This Row],[Order Date]])/3,0)</f>
        <v>Q4</v>
      </c>
      <c r="E2479" s="17">
        <f>MONTH(SalesDataTable[[#This Row],[Order Date]])</f>
        <v>11</v>
      </c>
      <c r="F2479" s="15"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5">
      <c r="A2480" s="2">
        <v>562</v>
      </c>
      <c r="B2480" s="3">
        <v>46355</v>
      </c>
      <c r="C2480" s="12">
        <f>YEAR(SalesDataTable[[#This Row],[Order Date]])</f>
        <v>2026</v>
      </c>
      <c r="D2480" s="15" t="str">
        <f>"Q" &amp; ROUNDUP(MONTH(SalesDataTable[[#This Row],[Order Date]])/3,0)</f>
        <v>Q4</v>
      </c>
      <c r="E2480" s="17">
        <f>MONTH(SalesDataTable[[#This Row],[Order Date]])</f>
        <v>11</v>
      </c>
      <c r="F2480" s="15"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5">
      <c r="A2481" s="2">
        <v>806</v>
      </c>
      <c r="B2481" s="3">
        <v>46355</v>
      </c>
      <c r="C2481" s="12">
        <f>YEAR(SalesDataTable[[#This Row],[Order Date]])</f>
        <v>2026</v>
      </c>
      <c r="D2481" s="15" t="str">
        <f>"Q" &amp; ROUNDUP(MONTH(SalesDataTable[[#This Row],[Order Date]])/3,0)</f>
        <v>Q4</v>
      </c>
      <c r="E2481" s="17">
        <f>MONTH(SalesDataTable[[#This Row],[Order Date]])</f>
        <v>11</v>
      </c>
      <c r="F2481" s="15"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5">
      <c r="A2482" s="2">
        <v>3150</v>
      </c>
      <c r="B2482" s="3">
        <v>46355</v>
      </c>
      <c r="C2482" s="12">
        <f>YEAR(SalesDataTable[[#This Row],[Order Date]])</f>
        <v>2026</v>
      </c>
      <c r="D2482" s="15" t="str">
        <f>"Q" &amp; ROUNDUP(MONTH(SalesDataTable[[#This Row],[Order Date]])/3,0)</f>
        <v>Q4</v>
      </c>
      <c r="E2482" s="17">
        <f>MONTH(SalesDataTable[[#This Row],[Order Date]])</f>
        <v>11</v>
      </c>
      <c r="F2482" s="15"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5">
      <c r="A2483" s="2">
        <v>4847</v>
      </c>
      <c r="B2483" s="3">
        <v>46355</v>
      </c>
      <c r="C2483" s="12">
        <f>YEAR(SalesDataTable[[#This Row],[Order Date]])</f>
        <v>2026</v>
      </c>
      <c r="D2483" s="15" t="str">
        <f>"Q" &amp; ROUNDUP(MONTH(SalesDataTable[[#This Row],[Order Date]])/3,0)</f>
        <v>Q4</v>
      </c>
      <c r="E2483" s="17">
        <f>MONTH(SalesDataTable[[#This Row],[Order Date]])</f>
        <v>11</v>
      </c>
      <c r="F2483" s="15"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5">
      <c r="A2484" s="2">
        <v>221</v>
      </c>
      <c r="B2484" s="3">
        <v>46356</v>
      </c>
      <c r="C2484" s="12">
        <f>YEAR(SalesDataTable[[#This Row],[Order Date]])</f>
        <v>2026</v>
      </c>
      <c r="D2484" s="15" t="str">
        <f>"Q" &amp; ROUNDUP(MONTH(SalesDataTable[[#This Row],[Order Date]])/3,0)</f>
        <v>Q4</v>
      </c>
      <c r="E2484" s="17">
        <f>MONTH(SalesDataTable[[#This Row],[Order Date]])</f>
        <v>11</v>
      </c>
      <c r="F2484" s="15"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5">
      <c r="A2485" s="2">
        <v>630</v>
      </c>
      <c r="B2485" s="3">
        <v>46356</v>
      </c>
      <c r="C2485" s="12">
        <f>YEAR(SalesDataTable[[#This Row],[Order Date]])</f>
        <v>2026</v>
      </c>
      <c r="D2485" s="15" t="str">
        <f>"Q" &amp; ROUNDUP(MONTH(SalesDataTable[[#This Row],[Order Date]])/3,0)</f>
        <v>Q4</v>
      </c>
      <c r="E2485" s="17">
        <f>MONTH(SalesDataTable[[#This Row],[Order Date]])</f>
        <v>11</v>
      </c>
      <c r="F2485" s="15"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5">
      <c r="A2486" s="2">
        <v>1789</v>
      </c>
      <c r="B2486" s="3">
        <v>46356</v>
      </c>
      <c r="C2486" s="12">
        <f>YEAR(SalesDataTable[[#This Row],[Order Date]])</f>
        <v>2026</v>
      </c>
      <c r="D2486" s="15" t="str">
        <f>"Q" &amp; ROUNDUP(MONTH(SalesDataTable[[#This Row],[Order Date]])/3,0)</f>
        <v>Q4</v>
      </c>
      <c r="E2486" s="17">
        <f>MONTH(SalesDataTable[[#This Row],[Order Date]])</f>
        <v>11</v>
      </c>
      <c r="F2486" s="15"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5">
      <c r="A2487" s="2">
        <v>1947</v>
      </c>
      <c r="B2487" s="3">
        <v>46356</v>
      </c>
      <c r="C2487" s="12">
        <f>YEAR(SalesDataTable[[#This Row],[Order Date]])</f>
        <v>2026</v>
      </c>
      <c r="D2487" s="15" t="str">
        <f>"Q" &amp; ROUNDUP(MONTH(SalesDataTable[[#This Row],[Order Date]])/3,0)</f>
        <v>Q4</v>
      </c>
      <c r="E2487" s="17">
        <f>MONTH(SalesDataTable[[#This Row],[Order Date]])</f>
        <v>11</v>
      </c>
      <c r="F2487" s="15"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5">
      <c r="A2488" s="2">
        <v>2279</v>
      </c>
      <c r="B2488" s="3">
        <v>46356</v>
      </c>
      <c r="C2488" s="12">
        <f>YEAR(SalesDataTable[[#This Row],[Order Date]])</f>
        <v>2026</v>
      </c>
      <c r="D2488" s="15" t="str">
        <f>"Q" &amp; ROUNDUP(MONTH(SalesDataTable[[#This Row],[Order Date]])/3,0)</f>
        <v>Q4</v>
      </c>
      <c r="E2488" s="17">
        <f>MONTH(SalesDataTable[[#This Row],[Order Date]])</f>
        <v>11</v>
      </c>
      <c r="F2488" s="15"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5">
      <c r="A2489" s="2">
        <v>2439</v>
      </c>
      <c r="B2489" s="3">
        <v>46356</v>
      </c>
      <c r="C2489" s="12">
        <f>YEAR(SalesDataTable[[#This Row],[Order Date]])</f>
        <v>2026</v>
      </c>
      <c r="D2489" s="15" t="str">
        <f>"Q" &amp; ROUNDUP(MONTH(SalesDataTable[[#This Row],[Order Date]])/3,0)</f>
        <v>Q4</v>
      </c>
      <c r="E2489" s="17">
        <f>MONTH(SalesDataTable[[#This Row],[Order Date]])</f>
        <v>11</v>
      </c>
      <c r="F2489" s="15"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5">
      <c r="A2490" s="2">
        <v>2540</v>
      </c>
      <c r="B2490" s="3">
        <v>46356</v>
      </c>
      <c r="C2490" s="12">
        <f>YEAR(SalesDataTable[[#This Row],[Order Date]])</f>
        <v>2026</v>
      </c>
      <c r="D2490" s="15" t="str">
        <f>"Q" &amp; ROUNDUP(MONTH(SalesDataTable[[#This Row],[Order Date]])/3,0)</f>
        <v>Q4</v>
      </c>
      <c r="E2490" s="17">
        <f>MONTH(SalesDataTable[[#This Row],[Order Date]])</f>
        <v>11</v>
      </c>
      <c r="F2490" s="15"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5">
      <c r="A2491" s="2">
        <v>2747</v>
      </c>
      <c r="B2491" s="3">
        <v>46356</v>
      </c>
      <c r="C2491" s="12">
        <f>YEAR(SalesDataTable[[#This Row],[Order Date]])</f>
        <v>2026</v>
      </c>
      <c r="D2491" s="15" t="str">
        <f>"Q" &amp; ROUNDUP(MONTH(SalesDataTable[[#This Row],[Order Date]])/3,0)</f>
        <v>Q4</v>
      </c>
      <c r="E2491" s="17">
        <f>MONTH(SalesDataTable[[#This Row],[Order Date]])</f>
        <v>11</v>
      </c>
      <c r="F2491" s="15"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5">
      <c r="A2492" s="2">
        <v>3094</v>
      </c>
      <c r="B2492" s="3">
        <v>46356</v>
      </c>
      <c r="C2492" s="12">
        <f>YEAR(SalesDataTable[[#This Row],[Order Date]])</f>
        <v>2026</v>
      </c>
      <c r="D2492" s="15" t="str">
        <f>"Q" &amp; ROUNDUP(MONTH(SalesDataTable[[#This Row],[Order Date]])/3,0)</f>
        <v>Q4</v>
      </c>
      <c r="E2492" s="17">
        <f>MONTH(SalesDataTable[[#This Row],[Order Date]])</f>
        <v>11</v>
      </c>
      <c r="F2492" s="15"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5">
      <c r="A2493" s="2">
        <v>3359</v>
      </c>
      <c r="B2493" s="3">
        <v>46356</v>
      </c>
      <c r="C2493" s="12">
        <f>YEAR(SalesDataTable[[#This Row],[Order Date]])</f>
        <v>2026</v>
      </c>
      <c r="D2493" s="15" t="str">
        <f>"Q" &amp; ROUNDUP(MONTH(SalesDataTable[[#This Row],[Order Date]])/3,0)</f>
        <v>Q4</v>
      </c>
      <c r="E2493" s="17">
        <f>MONTH(SalesDataTable[[#This Row],[Order Date]])</f>
        <v>11</v>
      </c>
      <c r="F2493" s="15"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5">
      <c r="A2494" s="2">
        <v>3473</v>
      </c>
      <c r="B2494" s="3">
        <v>46356</v>
      </c>
      <c r="C2494" s="12">
        <f>YEAR(SalesDataTable[[#This Row],[Order Date]])</f>
        <v>2026</v>
      </c>
      <c r="D2494" s="15" t="str">
        <f>"Q" &amp; ROUNDUP(MONTH(SalesDataTable[[#This Row],[Order Date]])/3,0)</f>
        <v>Q4</v>
      </c>
      <c r="E2494" s="17">
        <f>MONTH(SalesDataTable[[#This Row],[Order Date]])</f>
        <v>11</v>
      </c>
      <c r="F2494" s="15"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5">
      <c r="A2495" s="2">
        <v>3589</v>
      </c>
      <c r="B2495" s="3">
        <v>46356</v>
      </c>
      <c r="C2495" s="12">
        <f>YEAR(SalesDataTable[[#This Row],[Order Date]])</f>
        <v>2026</v>
      </c>
      <c r="D2495" s="15" t="str">
        <f>"Q" &amp; ROUNDUP(MONTH(SalesDataTable[[#This Row],[Order Date]])/3,0)</f>
        <v>Q4</v>
      </c>
      <c r="E2495" s="17">
        <f>MONTH(SalesDataTable[[#This Row],[Order Date]])</f>
        <v>11</v>
      </c>
      <c r="F2495" s="15"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5">
      <c r="A2496" s="2">
        <v>4689</v>
      </c>
      <c r="B2496" s="3">
        <v>46356</v>
      </c>
      <c r="C2496" s="12">
        <f>YEAR(SalesDataTable[[#This Row],[Order Date]])</f>
        <v>2026</v>
      </c>
      <c r="D2496" s="15" t="str">
        <f>"Q" &amp; ROUNDUP(MONTH(SalesDataTable[[#This Row],[Order Date]])/3,0)</f>
        <v>Q4</v>
      </c>
      <c r="E2496" s="17">
        <f>MONTH(SalesDataTable[[#This Row],[Order Date]])</f>
        <v>11</v>
      </c>
      <c r="F2496" s="15"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5">
      <c r="A2497" s="2">
        <v>4819</v>
      </c>
      <c r="B2497" s="3">
        <v>46356</v>
      </c>
      <c r="C2497" s="12">
        <f>YEAR(SalesDataTable[[#This Row],[Order Date]])</f>
        <v>2026</v>
      </c>
      <c r="D2497" s="15" t="str">
        <f>"Q" &amp; ROUNDUP(MONTH(SalesDataTable[[#This Row],[Order Date]])/3,0)</f>
        <v>Q4</v>
      </c>
      <c r="E2497" s="17">
        <f>MONTH(SalesDataTable[[#This Row],[Order Date]])</f>
        <v>11</v>
      </c>
      <c r="F2497" s="15"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5">
      <c r="A2498" s="2">
        <v>5167</v>
      </c>
      <c r="B2498" s="3">
        <v>46356</v>
      </c>
      <c r="C2498" s="12">
        <f>YEAR(SalesDataTable[[#This Row],[Order Date]])</f>
        <v>2026</v>
      </c>
      <c r="D2498" s="15" t="str">
        <f>"Q" &amp; ROUNDUP(MONTH(SalesDataTable[[#This Row],[Order Date]])/3,0)</f>
        <v>Q4</v>
      </c>
      <c r="E2498" s="17">
        <f>MONTH(SalesDataTable[[#This Row],[Order Date]])</f>
        <v>11</v>
      </c>
      <c r="F2498" s="15"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5">
      <c r="A2499" s="2">
        <v>38</v>
      </c>
      <c r="B2499" s="3">
        <v>46357</v>
      </c>
      <c r="C2499" s="12">
        <f>YEAR(SalesDataTable[[#This Row],[Order Date]])</f>
        <v>2026</v>
      </c>
      <c r="D2499" s="15" t="str">
        <f>"Q" &amp; ROUNDUP(MONTH(SalesDataTable[[#This Row],[Order Date]])/3,0)</f>
        <v>Q4</v>
      </c>
      <c r="E2499" s="17">
        <f>MONTH(SalesDataTable[[#This Row],[Order Date]])</f>
        <v>12</v>
      </c>
      <c r="F2499" s="15"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5">
      <c r="A2500" s="2">
        <v>364</v>
      </c>
      <c r="B2500" s="3">
        <v>46357</v>
      </c>
      <c r="C2500" s="12">
        <f>YEAR(SalesDataTable[[#This Row],[Order Date]])</f>
        <v>2026</v>
      </c>
      <c r="D2500" s="15" t="str">
        <f>"Q" &amp; ROUNDUP(MONTH(SalesDataTable[[#This Row],[Order Date]])/3,0)</f>
        <v>Q4</v>
      </c>
      <c r="E2500" s="17">
        <f>MONTH(SalesDataTable[[#This Row],[Order Date]])</f>
        <v>12</v>
      </c>
      <c r="F2500" s="15"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5">
      <c r="A2501" s="2">
        <v>2040</v>
      </c>
      <c r="B2501" s="3">
        <v>46357</v>
      </c>
      <c r="C2501" s="12">
        <f>YEAR(SalesDataTable[[#This Row],[Order Date]])</f>
        <v>2026</v>
      </c>
      <c r="D2501" s="15" t="str">
        <f>"Q" &amp; ROUNDUP(MONTH(SalesDataTable[[#This Row],[Order Date]])/3,0)</f>
        <v>Q4</v>
      </c>
      <c r="E2501" s="17">
        <f>MONTH(SalesDataTable[[#This Row],[Order Date]])</f>
        <v>12</v>
      </c>
      <c r="F2501" s="15"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5">
      <c r="A2502" s="2">
        <v>2899</v>
      </c>
      <c r="B2502" s="3">
        <v>46357</v>
      </c>
      <c r="C2502" s="12">
        <f>YEAR(SalesDataTable[[#This Row],[Order Date]])</f>
        <v>2026</v>
      </c>
      <c r="D2502" s="15" t="str">
        <f>"Q" &amp; ROUNDUP(MONTH(SalesDataTable[[#This Row],[Order Date]])/3,0)</f>
        <v>Q4</v>
      </c>
      <c r="E2502" s="17">
        <f>MONTH(SalesDataTable[[#This Row],[Order Date]])</f>
        <v>12</v>
      </c>
      <c r="F2502" s="15"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5">
      <c r="A2503" s="2">
        <v>3199</v>
      </c>
      <c r="B2503" s="3">
        <v>46357</v>
      </c>
      <c r="C2503" s="12">
        <f>YEAR(SalesDataTable[[#This Row],[Order Date]])</f>
        <v>2026</v>
      </c>
      <c r="D2503" s="15" t="str">
        <f>"Q" &amp; ROUNDUP(MONTH(SalesDataTable[[#This Row],[Order Date]])/3,0)</f>
        <v>Q4</v>
      </c>
      <c r="E2503" s="17">
        <f>MONTH(SalesDataTable[[#This Row],[Order Date]])</f>
        <v>12</v>
      </c>
      <c r="F2503" s="15"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5">
      <c r="A2504" s="2">
        <v>4722</v>
      </c>
      <c r="B2504" s="3">
        <v>46357</v>
      </c>
      <c r="C2504" s="12">
        <f>YEAR(SalesDataTable[[#This Row],[Order Date]])</f>
        <v>2026</v>
      </c>
      <c r="D2504" s="15" t="str">
        <f>"Q" &amp; ROUNDUP(MONTH(SalesDataTable[[#This Row],[Order Date]])/3,0)</f>
        <v>Q4</v>
      </c>
      <c r="E2504" s="17">
        <f>MONTH(SalesDataTable[[#This Row],[Order Date]])</f>
        <v>12</v>
      </c>
      <c r="F2504" s="15"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5">
      <c r="A2505" s="2">
        <v>1423</v>
      </c>
      <c r="B2505" s="3">
        <v>46358</v>
      </c>
      <c r="C2505" s="12">
        <f>YEAR(SalesDataTable[[#This Row],[Order Date]])</f>
        <v>2026</v>
      </c>
      <c r="D2505" s="15" t="str">
        <f>"Q" &amp; ROUNDUP(MONTH(SalesDataTable[[#This Row],[Order Date]])/3,0)</f>
        <v>Q4</v>
      </c>
      <c r="E2505" s="17">
        <f>MONTH(SalesDataTable[[#This Row],[Order Date]])</f>
        <v>12</v>
      </c>
      <c r="F2505" s="15"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5">
      <c r="A2506" s="2">
        <v>1505</v>
      </c>
      <c r="B2506" s="3">
        <v>46358</v>
      </c>
      <c r="C2506" s="12">
        <f>YEAR(SalesDataTable[[#This Row],[Order Date]])</f>
        <v>2026</v>
      </c>
      <c r="D2506" s="15" t="str">
        <f>"Q" &amp; ROUNDUP(MONTH(SalesDataTable[[#This Row],[Order Date]])/3,0)</f>
        <v>Q4</v>
      </c>
      <c r="E2506" s="17">
        <f>MONTH(SalesDataTable[[#This Row],[Order Date]])</f>
        <v>12</v>
      </c>
      <c r="F2506" s="15"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5">
      <c r="A2507" s="2">
        <v>1664</v>
      </c>
      <c r="B2507" s="3">
        <v>46358</v>
      </c>
      <c r="C2507" s="12">
        <f>YEAR(SalesDataTable[[#This Row],[Order Date]])</f>
        <v>2026</v>
      </c>
      <c r="D2507" s="15" t="str">
        <f>"Q" &amp; ROUNDUP(MONTH(SalesDataTable[[#This Row],[Order Date]])/3,0)</f>
        <v>Q4</v>
      </c>
      <c r="E2507" s="17">
        <f>MONTH(SalesDataTable[[#This Row],[Order Date]])</f>
        <v>12</v>
      </c>
      <c r="F2507" s="15"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5">
      <c r="A2508" s="2">
        <v>2035</v>
      </c>
      <c r="B2508" s="3">
        <v>46358</v>
      </c>
      <c r="C2508" s="12">
        <f>YEAR(SalesDataTable[[#This Row],[Order Date]])</f>
        <v>2026</v>
      </c>
      <c r="D2508" s="15" t="str">
        <f>"Q" &amp; ROUNDUP(MONTH(SalesDataTable[[#This Row],[Order Date]])/3,0)</f>
        <v>Q4</v>
      </c>
      <c r="E2508" s="17">
        <f>MONTH(SalesDataTable[[#This Row],[Order Date]])</f>
        <v>12</v>
      </c>
      <c r="F2508" s="15"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5">
      <c r="A2509" s="2">
        <v>2094</v>
      </c>
      <c r="B2509" s="3">
        <v>46358</v>
      </c>
      <c r="C2509" s="12">
        <f>YEAR(SalesDataTable[[#This Row],[Order Date]])</f>
        <v>2026</v>
      </c>
      <c r="D2509" s="15" t="str">
        <f>"Q" &amp; ROUNDUP(MONTH(SalesDataTable[[#This Row],[Order Date]])/3,0)</f>
        <v>Q4</v>
      </c>
      <c r="E2509" s="17">
        <f>MONTH(SalesDataTable[[#This Row],[Order Date]])</f>
        <v>12</v>
      </c>
      <c r="F2509" s="15"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5">
      <c r="A2510" s="2">
        <v>2204</v>
      </c>
      <c r="B2510" s="3">
        <v>46358</v>
      </c>
      <c r="C2510" s="12">
        <f>YEAR(SalesDataTable[[#This Row],[Order Date]])</f>
        <v>2026</v>
      </c>
      <c r="D2510" s="15" t="str">
        <f>"Q" &amp; ROUNDUP(MONTH(SalesDataTable[[#This Row],[Order Date]])/3,0)</f>
        <v>Q4</v>
      </c>
      <c r="E2510" s="17">
        <f>MONTH(SalesDataTable[[#This Row],[Order Date]])</f>
        <v>12</v>
      </c>
      <c r="F2510" s="15"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5">
      <c r="A2511" s="2">
        <v>3921</v>
      </c>
      <c r="B2511" s="3">
        <v>46358</v>
      </c>
      <c r="C2511" s="12">
        <f>YEAR(SalesDataTable[[#This Row],[Order Date]])</f>
        <v>2026</v>
      </c>
      <c r="D2511" s="15" t="str">
        <f>"Q" &amp; ROUNDUP(MONTH(SalesDataTable[[#This Row],[Order Date]])/3,0)</f>
        <v>Q4</v>
      </c>
      <c r="E2511" s="17">
        <f>MONTH(SalesDataTable[[#This Row],[Order Date]])</f>
        <v>12</v>
      </c>
      <c r="F2511" s="15"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5">
      <c r="A2512" s="2">
        <v>3999</v>
      </c>
      <c r="B2512" s="3">
        <v>46358</v>
      </c>
      <c r="C2512" s="12">
        <f>YEAR(SalesDataTable[[#This Row],[Order Date]])</f>
        <v>2026</v>
      </c>
      <c r="D2512" s="15" t="str">
        <f>"Q" &amp; ROUNDUP(MONTH(SalesDataTable[[#This Row],[Order Date]])/3,0)</f>
        <v>Q4</v>
      </c>
      <c r="E2512" s="17">
        <f>MONTH(SalesDataTable[[#This Row],[Order Date]])</f>
        <v>12</v>
      </c>
      <c r="F2512" s="15"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5">
      <c r="A2513" s="2">
        <v>4546</v>
      </c>
      <c r="B2513" s="3">
        <v>46358</v>
      </c>
      <c r="C2513" s="12">
        <f>YEAR(SalesDataTable[[#This Row],[Order Date]])</f>
        <v>2026</v>
      </c>
      <c r="D2513" s="15" t="str">
        <f>"Q" &amp; ROUNDUP(MONTH(SalesDataTable[[#This Row],[Order Date]])/3,0)</f>
        <v>Q4</v>
      </c>
      <c r="E2513" s="17">
        <f>MONTH(SalesDataTable[[#This Row],[Order Date]])</f>
        <v>12</v>
      </c>
      <c r="F2513" s="15"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5">
      <c r="A2514" s="2">
        <v>158</v>
      </c>
      <c r="B2514" s="3">
        <v>46359</v>
      </c>
      <c r="C2514" s="12">
        <f>YEAR(SalesDataTable[[#This Row],[Order Date]])</f>
        <v>2026</v>
      </c>
      <c r="D2514" s="15" t="str">
        <f>"Q" &amp; ROUNDUP(MONTH(SalesDataTable[[#This Row],[Order Date]])/3,0)</f>
        <v>Q4</v>
      </c>
      <c r="E2514" s="17">
        <f>MONTH(SalesDataTable[[#This Row],[Order Date]])</f>
        <v>12</v>
      </c>
      <c r="F2514" s="15"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5">
      <c r="A2515" s="2">
        <v>1972</v>
      </c>
      <c r="B2515" s="3">
        <v>46359</v>
      </c>
      <c r="C2515" s="12">
        <f>YEAR(SalesDataTable[[#This Row],[Order Date]])</f>
        <v>2026</v>
      </c>
      <c r="D2515" s="15" t="str">
        <f>"Q" &amp; ROUNDUP(MONTH(SalesDataTable[[#This Row],[Order Date]])/3,0)</f>
        <v>Q4</v>
      </c>
      <c r="E2515" s="17">
        <f>MONTH(SalesDataTable[[#This Row],[Order Date]])</f>
        <v>12</v>
      </c>
      <c r="F2515" s="15"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5">
      <c r="A2516" s="2">
        <v>3196</v>
      </c>
      <c r="B2516" s="3">
        <v>46359</v>
      </c>
      <c r="C2516" s="12">
        <f>YEAR(SalesDataTable[[#This Row],[Order Date]])</f>
        <v>2026</v>
      </c>
      <c r="D2516" s="15" t="str">
        <f>"Q" &amp; ROUNDUP(MONTH(SalesDataTable[[#This Row],[Order Date]])/3,0)</f>
        <v>Q4</v>
      </c>
      <c r="E2516" s="17">
        <f>MONTH(SalesDataTable[[#This Row],[Order Date]])</f>
        <v>12</v>
      </c>
      <c r="F2516" s="15"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5">
      <c r="A2517" s="2">
        <v>3722</v>
      </c>
      <c r="B2517" s="3">
        <v>46359</v>
      </c>
      <c r="C2517" s="12">
        <f>YEAR(SalesDataTable[[#This Row],[Order Date]])</f>
        <v>2026</v>
      </c>
      <c r="D2517" s="15" t="str">
        <f>"Q" &amp; ROUNDUP(MONTH(SalesDataTable[[#This Row],[Order Date]])/3,0)</f>
        <v>Q4</v>
      </c>
      <c r="E2517" s="17">
        <f>MONTH(SalesDataTable[[#This Row],[Order Date]])</f>
        <v>12</v>
      </c>
      <c r="F2517" s="15"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5">
      <c r="A2518" s="2">
        <v>4201</v>
      </c>
      <c r="B2518" s="3">
        <v>46359</v>
      </c>
      <c r="C2518" s="12">
        <f>YEAR(SalesDataTable[[#This Row],[Order Date]])</f>
        <v>2026</v>
      </c>
      <c r="D2518" s="15" t="str">
        <f>"Q" &amp; ROUNDUP(MONTH(SalesDataTable[[#This Row],[Order Date]])/3,0)</f>
        <v>Q4</v>
      </c>
      <c r="E2518" s="17">
        <f>MONTH(SalesDataTable[[#This Row],[Order Date]])</f>
        <v>12</v>
      </c>
      <c r="F2518" s="15"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5">
      <c r="A2519" s="2">
        <v>4498</v>
      </c>
      <c r="B2519" s="3">
        <v>46359</v>
      </c>
      <c r="C2519" s="12">
        <f>YEAR(SalesDataTable[[#This Row],[Order Date]])</f>
        <v>2026</v>
      </c>
      <c r="D2519" s="15" t="str">
        <f>"Q" &amp; ROUNDUP(MONTH(SalesDataTable[[#This Row],[Order Date]])/3,0)</f>
        <v>Q4</v>
      </c>
      <c r="E2519" s="17">
        <f>MONTH(SalesDataTable[[#This Row],[Order Date]])</f>
        <v>12</v>
      </c>
      <c r="F2519" s="15"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5">
      <c r="A2520" s="2">
        <v>4791</v>
      </c>
      <c r="B2520" s="3">
        <v>46359</v>
      </c>
      <c r="C2520" s="12">
        <f>YEAR(SalesDataTable[[#This Row],[Order Date]])</f>
        <v>2026</v>
      </c>
      <c r="D2520" s="15" t="str">
        <f>"Q" &amp; ROUNDUP(MONTH(SalesDataTable[[#This Row],[Order Date]])/3,0)</f>
        <v>Q4</v>
      </c>
      <c r="E2520" s="17">
        <f>MONTH(SalesDataTable[[#This Row],[Order Date]])</f>
        <v>12</v>
      </c>
      <c r="F2520" s="15"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5">
      <c r="A2521" s="2">
        <v>614</v>
      </c>
      <c r="B2521" s="3">
        <v>46360</v>
      </c>
      <c r="C2521" s="12">
        <f>YEAR(SalesDataTable[[#This Row],[Order Date]])</f>
        <v>2026</v>
      </c>
      <c r="D2521" s="15" t="str">
        <f>"Q" &amp; ROUNDUP(MONTH(SalesDataTable[[#This Row],[Order Date]])/3,0)</f>
        <v>Q4</v>
      </c>
      <c r="E2521" s="17">
        <f>MONTH(SalesDataTable[[#This Row],[Order Date]])</f>
        <v>12</v>
      </c>
      <c r="F2521" s="15"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5">
      <c r="A2522" s="2">
        <v>2301</v>
      </c>
      <c r="B2522" s="3">
        <v>46360</v>
      </c>
      <c r="C2522" s="12">
        <f>YEAR(SalesDataTable[[#This Row],[Order Date]])</f>
        <v>2026</v>
      </c>
      <c r="D2522" s="15" t="str">
        <f>"Q" &amp; ROUNDUP(MONTH(SalesDataTable[[#This Row],[Order Date]])/3,0)</f>
        <v>Q4</v>
      </c>
      <c r="E2522" s="17">
        <f>MONTH(SalesDataTable[[#This Row],[Order Date]])</f>
        <v>12</v>
      </c>
      <c r="F2522" s="15"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5">
      <c r="A2523" s="2">
        <v>4430</v>
      </c>
      <c r="B2523" s="3">
        <v>46360</v>
      </c>
      <c r="C2523" s="12">
        <f>YEAR(SalesDataTable[[#This Row],[Order Date]])</f>
        <v>2026</v>
      </c>
      <c r="D2523" s="15" t="str">
        <f>"Q" &amp; ROUNDUP(MONTH(SalesDataTable[[#This Row],[Order Date]])/3,0)</f>
        <v>Q4</v>
      </c>
      <c r="E2523" s="17">
        <f>MONTH(SalesDataTable[[#This Row],[Order Date]])</f>
        <v>12</v>
      </c>
      <c r="F2523" s="15"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5">
      <c r="A2524" s="2">
        <v>318</v>
      </c>
      <c r="B2524" s="3">
        <v>46361</v>
      </c>
      <c r="C2524" s="12">
        <f>YEAR(SalesDataTable[[#This Row],[Order Date]])</f>
        <v>2026</v>
      </c>
      <c r="D2524" s="15" t="str">
        <f>"Q" &amp; ROUNDUP(MONTH(SalesDataTable[[#This Row],[Order Date]])/3,0)</f>
        <v>Q4</v>
      </c>
      <c r="E2524" s="17">
        <f>MONTH(SalesDataTable[[#This Row],[Order Date]])</f>
        <v>12</v>
      </c>
      <c r="F2524" s="15"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5">
      <c r="A2525" s="2">
        <v>782</v>
      </c>
      <c r="B2525" s="3">
        <v>46361</v>
      </c>
      <c r="C2525" s="12">
        <f>YEAR(SalesDataTable[[#This Row],[Order Date]])</f>
        <v>2026</v>
      </c>
      <c r="D2525" s="15" t="str">
        <f>"Q" &amp; ROUNDUP(MONTH(SalesDataTable[[#This Row],[Order Date]])/3,0)</f>
        <v>Q4</v>
      </c>
      <c r="E2525" s="17">
        <f>MONTH(SalesDataTable[[#This Row],[Order Date]])</f>
        <v>12</v>
      </c>
      <c r="F2525" s="15"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5">
      <c r="A2526" s="2">
        <v>1402</v>
      </c>
      <c r="B2526" s="3">
        <v>46361</v>
      </c>
      <c r="C2526" s="12">
        <f>YEAR(SalesDataTable[[#This Row],[Order Date]])</f>
        <v>2026</v>
      </c>
      <c r="D2526" s="15" t="str">
        <f>"Q" &amp; ROUNDUP(MONTH(SalesDataTable[[#This Row],[Order Date]])/3,0)</f>
        <v>Q4</v>
      </c>
      <c r="E2526" s="17">
        <f>MONTH(SalesDataTable[[#This Row],[Order Date]])</f>
        <v>12</v>
      </c>
      <c r="F2526" s="15"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5">
      <c r="A2527" s="2">
        <v>1824</v>
      </c>
      <c r="B2527" s="3">
        <v>46361</v>
      </c>
      <c r="C2527" s="12">
        <f>YEAR(SalesDataTable[[#This Row],[Order Date]])</f>
        <v>2026</v>
      </c>
      <c r="D2527" s="15" t="str">
        <f>"Q" &amp; ROUNDUP(MONTH(SalesDataTable[[#This Row],[Order Date]])/3,0)</f>
        <v>Q4</v>
      </c>
      <c r="E2527" s="17">
        <f>MONTH(SalesDataTable[[#This Row],[Order Date]])</f>
        <v>12</v>
      </c>
      <c r="F2527" s="15"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5">
      <c r="A2528" s="2">
        <v>2141</v>
      </c>
      <c r="B2528" s="3">
        <v>46361</v>
      </c>
      <c r="C2528" s="12">
        <f>YEAR(SalesDataTable[[#This Row],[Order Date]])</f>
        <v>2026</v>
      </c>
      <c r="D2528" s="15" t="str">
        <f>"Q" &amp; ROUNDUP(MONTH(SalesDataTable[[#This Row],[Order Date]])/3,0)</f>
        <v>Q4</v>
      </c>
      <c r="E2528" s="17">
        <f>MONTH(SalesDataTable[[#This Row],[Order Date]])</f>
        <v>12</v>
      </c>
      <c r="F2528" s="15"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5">
      <c r="A2529" s="2">
        <v>3517</v>
      </c>
      <c r="B2529" s="3">
        <v>46361</v>
      </c>
      <c r="C2529" s="12">
        <f>YEAR(SalesDataTable[[#This Row],[Order Date]])</f>
        <v>2026</v>
      </c>
      <c r="D2529" s="15" t="str">
        <f>"Q" &amp; ROUNDUP(MONTH(SalesDataTable[[#This Row],[Order Date]])/3,0)</f>
        <v>Q4</v>
      </c>
      <c r="E2529" s="17">
        <f>MONTH(SalesDataTable[[#This Row],[Order Date]])</f>
        <v>12</v>
      </c>
      <c r="F2529" s="15"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5">
      <c r="A2530" s="2">
        <v>4055</v>
      </c>
      <c r="B2530" s="3">
        <v>46361</v>
      </c>
      <c r="C2530" s="12">
        <f>YEAR(SalesDataTable[[#This Row],[Order Date]])</f>
        <v>2026</v>
      </c>
      <c r="D2530" s="15" t="str">
        <f>"Q" &amp; ROUNDUP(MONTH(SalesDataTable[[#This Row],[Order Date]])/3,0)</f>
        <v>Q4</v>
      </c>
      <c r="E2530" s="17">
        <f>MONTH(SalesDataTable[[#This Row],[Order Date]])</f>
        <v>12</v>
      </c>
      <c r="F2530" s="15"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5">
      <c r="A2531" s="2">
        <v>4168</v>
      </c>
      <c r="B2531" s="3">
        <v>46361</v>
      </c>
      <c r="C2531" s="12">
        <f>YEAR(SalesDataTable[[#This Row],[Order Date]])</f>
        <v>2026</v>
      </c>
      <c r="D2531" s="15" t="str">
        <f>"Q" &amp; ROUNDUP(MONTH(SalesDataTable[[#This Row],[Order Date]])/3,0)</f>
        <v>Q4</v>
      </c>
      <c r="E2531" s="17">
        <f>MONTH(SalesDataTable[[#This Row],[Order Date]])</f>
        <v>12</v>
      </c>
      <c r="F2531" s="15"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5">
      <c r="A2532" s="2">
        <v>4317</v>
      </c>
      <c r="B2532" s="3">
        <v>46361</v>
      </c>
      <c r="C2532" s="12">
        <f>YEAR(SalesDataTable[[#This Row],[Order Date]])</f>
        <v>2026</v>
      </c>
      <c r="D2532" s="15" t="str">
        <f>"Q" &amp; ROUNDUP(MONTH(SalesDataTable[[#This Row],[Order Date]])/3,0)</f>
        <v>Q4</v>
      </c>
      <c r="E2532" s="17">
        <f>MONTH(SalesDataTable[[#This Row],[Order Date]])</f>
        <v>12</v>
      </c>
      <c r="F2532" s="15"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5">
      <c r="A2533" s="2">
        <v>4879</v>
      </c>
      <c r="B2533" s="3">
        <v>46361</v>
      </c>
      <c r="C2533" s="12">
        <f>YEAR(SalesDataTable[[#This Row],[Order Date]])</f>
        <v>2026</v>
      </c>
      <c r="D2533" s="15" t="str">
        <f>"Q" &amp; ROUNDUP(MONTH(SalesDataTable[[#This Row],[Order Date]])/3,0)</f>
        <v>Q4</v>
      </c>
      <c r="E2533" s="17">
        <f>MONTH(SalesDataTable[[#This Row],[Order Date]])</f>
        <v>12</v>
      </c>
      <c r="F2533" s="15"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5">
      <c r="A2534" s="2">
        <v>467</v>
      </c>
      <c r="B2534" s="3">
        <v>46362</v>
      </c>
      <c r="C2534" s="12">
        <f>YEAR(SalesDataTable[[#This Row],[Order Date]])</f>
        <v>2026</v>
      </c>
      <c r="D2534" s="15" t="str">
        <f>"Q" &amp; ROUNDUP(MONTH(SalesDataTable[[#This Row],[Order Date]])/3,0)</f>
        <v>Q4</v>
      </c>
      <c r="E2534" s="17">
        <f>MONTH(SalesDataTable[[#This Row],[Order Date]])</f>
        <v>12</v>
      </c>
      <c r="F2534" s="15"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5">
      <c r="A2535" s="2">
        <v>825</v>
      </c>
      <c r="B2535" s="3">
        <v>46362</v>
      </c>
      <c r="C2535" s="12">
        <f>YEAR(SalesDataTable[[#This Row],[Order Date]])</f>
        <v>2026</v>
      </c>
      <c r="D2535" s="15" t="str">
        <f>"Q" &amp; ROUNDUP(MONTH(SalesDataTable[[#This Row],[Order Date]])/3,0)</f>
        <v>Q4</v>
      </c>
      <c r="E2535" s="17">
        <f>MONTH(SalesDataTable[[#This Row],[Order Date]])</f>
        <v>12</v>
      </c>
      <c r="F2535" s="15"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5">
      <c r="A2536" s="2">
        <v>2346</v>
      </c>
      <c r="B2536" s="3">
        <v>46362</v>
      </c>
      <c r="C2536" s="12">
        <f>YEAR(SalesDataTable[[#This Row],[Order Date]])</f>
        <v>2026</v>
      </c>
      <c r="D2536" s="15" t="str">
        <f>"Q" &amp; ROUNDUP(MONTH(SalesDataTable[[#This Row],[Order Date]])/3,0)</f>
        <v>Q4</v>
      </c>
      <c r="E2536" s="17">
        <f>MONTH(SalesDataTable[[#This Row],[Order Date]])</f>
        <v>12</v>
      </c>
      <c r="F2536" s="15"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5">
      <c r="A2537" s="2">
        <v>3095</v>
      </c>
      <c r="B2537" s="3">
        <v>46362</v>
      </c>
      <c r="C2537" s="12">
        <f>YEAR(SalesDataTable[[#This Row],[Order Date]])</f>
        <v>2026</v>
      </c>
      <c r="D2537" s="15" t="str">
        <f>"Q" &amp; ROUNDUP(MONTH(SalesDataTable[[#This Row],[Order Date]])/3,0)</f>
        <v>Q4</v>
      </c>
      <c r="E2537" s="17">
        <f>MONTH(SalesDataTable[[#This Row],[Order Date]])</f>
        <v>12</v>
      </c>
      <c r="F2537" s="15"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5">
      <c r="A2538" s="2">
        <v>3580</v>
      </c>
      <c r="B2538" s="3">
        <v>46362</v>
      </c>
      <c r="C2538" s="12">
        <f>YEAR(SalesDataTable[[#This Row],[Order Date]])</f>
        <v>2026</v>
      </c>
      <c r="D2538" s="15" t="str">
        <f>"Q" &amp; ROUNDUP(MONTH(SalesDataTable[[#This Row],[Order Date]])/3,0)</f>
        <v>Q4</v>
      </c>
      <c r="E2538" s="17">
        <f>MONTH(SalesDataTable[[#This Row],[Order Date]])</f>
        <v>12</v>
      </c>
      <c r="F2538" s="15"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5">
      <c r="A2539" s="2">
        <v>4672</v>
      </c>
      <c r="B2539" s="3">
        <v>46362</v>
      </c>
      <c r="C2539" s="12">
        <f>YEAR(SalesDataTable[[#This Row],[Order Date]])</f>
        <v>2026</v>
      </c>
      <c r="D2539" s="15" t="str">
        <f>"Q" &amp; ROUNDUP(MONTH(SalesDataTable[[#This Row],[Order Date]])/3,0)</f>
        <v>Q4</v>
      </c>
      <c r="E2539" s="17">
        <f>MONTH(SalesDataTable[[#This Row],[Order Date]])</f>
        <v>12</v>
      </c>
      <c r="F2539" s="15"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5">
      <c r="A2540" s="2">
        <v>533</v>
      </c>
      <c r="B2540" s="3">
        <v>46363</v>
      </c>
      <c r="C2540" s="12">
        <f>YEAR(SalesDataTable[[#This Row],[Order Date]])</f>
        <v>2026</v>
      </c>
      <c r="D2540" s="15" t="str">
        <f>"Q" &amp; ROUNDUP(MONTH(SalesDataTable[[#This Row],[Order Date]])/3,0)</f>
        <v>Q4</v>
      </c>
      <c r="E2540" s="17">
        <f>MONTH(SalesDataTable[[#This Row],[Order Date]])</f>
        <v>12</v>
      </c>
      <c r="F2540" s="15"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5">
      <c r="A2541" s="2">
        <v>2160</v>
      </c>
      <c r="B2541" s="3">
        <v>46363</v>
      </c>
      <c r="C2541" s="12">
        <f>YEAR(SalesDataTable[[#This Row],[Order Date]])</f>
        <v>2026</v>
      </c>
      <c r="D2541" s="15" t="str">
        <f>"Q" &amp; ROUNDUP(MONTH(SalesDataTable[[#This Row],[Order Date]])/3,0)</f>
        <v>Q4</v>
      </c>
      <c r="E2541" s="17">
        <f>MONTH(SalesDataTable[[#This Row],[Order Date]])</f>
        <v>12</v>
      </c>
      <c r="F2541" s="15"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5">
      <c r="A2542" s="2">
        <v>2841</v>
      </c>
      <c r="B2542" s="3">
        <v>46363</v>
      </c>
      <c r="C2542" s="12">
        <f>YEAR(SalesDataTable[[#This Row],[Order Date]])</f>
        <v>2026</v>
      </c>
      <c r="D2542" s="15" t="str">
        <f>"Q" &amp; ROUNDUP(MONTH(SalesDataTable[[#This Row],[Order Date]])/3,0)</f>
        <v>Q4</v>
      </c>
      <c r="E2542" s="17">
        <f>MONTH(SalesDataTable[[#This Row],[Order Date]])</f>
        <v>12</v>
      </c>
      <c r="F2542" s="15"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5">
      <c r="A2543" s="2">
        <v>3433</v>
      </c>
      <c r="B2543" s="3">
        <v>46363</v>
      </c>
      <c r="C2543" s="12">
        <f>YEAR(SalesDataTable[[#This Row],[Order Date]])</f>
        <v>2026</v>
      </c>
      <c r="D2543" s="15" t="str">
        <f>"Q" &amp; ROUNDUP(MONTH(SalesDataTable[[#This Row],[Order Date]])/3,0)</f>
        <v>Q4</v>
      </c>
      <c r="E2543" s="17">
        <f>MONTH(SalesDataTable[[#This Row],[Order Date]])</f>
        <v>12</v>
      </c>
      <c r="F2543" s="15"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5">
      <c r="A2544" s="2">
        <v>3763</v>
      </c>
      <c r="B2544" s="3">
        <v>46363</v>
      </c>
      <c r="C2544" s="12">
        <f>YEAR(SalesDataTable[[#This Row],[Order Date]])</f>
        <v>2026</v>
      </c>
      <c r="D2544" s="15" t="str">
        <f>"Q" &amp; ROUNDUP(MONTH(SalesDataTable[[#This Row],[Order Date]])/3,0)</f>
        <v>Q4</v>
      </c>
      <c r="E2544" s="17">
        <f>MONTH(SalesDataTable[[#This Row],[Order Date]])</f>
        <v>12</v>
      </c>
      <c r="F2544" s="15"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5">
      <c r="A2545" s="2">
        <v>706</v>
      </c>
      <c r="B2545" s="3">
        <v>46364</v>
      </c>
      <c r="C2545" s="12">
        <f>YEAR(SalesDataTable[[#This Row],[Order Date]])</f>
        <v>2026</v>
      </c>
      <c r="D2545" s="15" t="str">
        <f>"Q" &amp; ROUNDUP(MONTH(SalesDataTable[[#This Row],[Order Date]])/3,0)</f>
        <v>Q4</v>
      </c>
      <c r="E2545" s="17">
        <f>MONTH(SalesDataTable[[#This Row],[Order Date]])</f>
        <v>12</v>
      </c>
      <c r="F2545" s="15"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5">
      <c r="A2546" s="2">
        <v>1086</v>
      </c>
      <c r="B2546" s="3">
        <v>46364</v>
      </c>
      <c r="C2546" s="12">
        <f>YEAR(SalesDataTable[[#This Row],[Order Date]])</f>
        <v>2026</v>
      </c>
      <c r="D2546" s="15" t="str">
        <f>"Q" &amp; ROUNDUP(MONTH(SalesDataTable[[#This Row],[Order Date]])/3,0)</f>
        <v>Q4</v>
      </c>
      <c r="E2546" s="17">
        <f>MONTH(SalesDataTable[[#This Row],[Order Date]])</f>
        <v>12</v>
      </c>
      <c r="F2546" s="15"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5">
      <c r="A2547" s="2">
        <v>1204</v>
      </c>
      <c r="B2547" s="3">
        <v>46364</v>
      </c>
      <c r="C2547" s="12">
        <f>YEAR(SalesDataTable[[#This Row],[Order Date]])</f>
        <v>2026</v>
      </c>
      <c r="D2547" s="15" t="str">
        <f>"Q" &amp; ROUNDUP(MONTH(SalesDataTable[[#This Row],[Order Date]])/3,0)</f>
        <v>Q4</v>
      </c>
      <c r="E2547" s="17">
        <f>MONTH(SalesDataTable[[#This Row],[Order Date]])</f>
        <v>12</v>
      </c>
      <c r="F2547" s="15"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5">
      <c r="A2548" s="2">
        <v>1451</v>
      </c>
      <c r="B2548" s="3">
        <v>46364</v>
      </c>
      <c r="C2548" s="12">
        <f>YEAR(SalesDataTable[[#This Row],[Order Date]])</f>
        <v>2026</v>
      </c>
      <c r="D2548" s="15" t="str">
        <f>"Q" &amp; ROUNDUP(MONTH(SalesDataTable[[#This Row],[Order Date]])/3,0)</f>
        <v>Q4</v>
      </c>
      <c r="E2548" s="17">
        <f>MONTH(SalesDataTable[[#This Row],[Order Date]])</f>
        <v>12</v>
      </c>
      <c r="F2548" s="15"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5">
      <c r="A2549" s="2">
        <v>1650</v>
      </c>
      <c r="B2549" s="3">
        <v>46364</v>
      </c>
      <c r="C2549" s="12">
        <f>YEAR(SalesDataTable[[#This Row],[Order Date]])</f>
        <v>2026</v>
      </c>
      <c r="D2549" s="15" t="str">
        <f>"Q" &amp; ROUNDUP(MONTH(SalesDataTable[[#This Row],[Order Date]])/3,0)</f>
        <v>Q4</v>
      </c>
      <c r="E2549" s="17">
        <f>MONTH(SalesDataTable[[#This Row],[Order Date]])</f>
        <v>12</v>
      </c>
      <c r="F2549" s="15"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5">
      <c r="A2550" s="2">
        <v>1740</v>
      </c>
      <c r="B2550" s="3">
        <v>46364</v>
      </c>
      <c r="C2550" s="12">
        <f>YEAR(SalesDataTable[[#This Row],[Order Date]])</f>
        <v>2026</v>
      </c>
      <c r="D2550" s="15" t="str">
        <f>"Q" &amp; ROUNDUP(MONTH(SalesDataTable[[#This Row],[Order Date]])/3,0)</f>
        <v>Q4</v>
      </c>
      <c r="E2550" s="17">
        <f>MONTH(SalesDataTable[[#This Row],[Order Date]])</f>
        <v>12</v>
      </c>
      <c r="F2550" s="15"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5">
      <c r="A2551" s="2">
        <v>3191</v>
      </c>
      <c r="B2551" s="3">
        <v>46364</v>
      </c>
      <c r="C2551" s="12">
        <f>YEAR(SalesDataTable[[#This Row],[Order Date]])</f>
        <v>2026</v>
      </c>
      <c r="D2551" s="15" t="str">
        <f>"Q" &amp; ROUNDUP(MONTH(SalesDataTable[[#This Row],[Order Date]])/3,0)</f>
        <v>Q4</v>
      </c>
      <c r="E2551" s="17">
        <f>MONTH(SalesDataTable[[#This Row],[Order Date]])</f>
        <v>12</v>
      </c>
      <c r="F2551" s="15"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5">
      <c r="A2552" s="2">
        <v>3662</v>
      </c>
      <c r="B2552" s="3">
        <v>46364</v>
      </c>
      <c r="C2552" s="12">
        <f>YEAR(SalesDataTable[[#This Row],[Order Date]])</f>
        <v>2026</v>
      </c>
      <c r="D2552" s="15" t="str">
        <f>"Q" &amp; ROUNDUP(MONTH(SalesDataTable[[#This Row],[Order Date]])/3,0)</f>
        <v>Q4</v>
      </c>
      <c r="E2552" s="17">
        <f>MONTH(SalesDataTable[[#This Row],[Order Date]])</f>
        <v>12</v>
      </c>
      <c r="F2552" s="15"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5">
      <c r="A2553" s="2">
        <v>3922</v>
      </c>
      <c r="B2553" s="3">
        <v>46364</v>
      </c>
      <c r="C2553" s="12">
        <f>YEAR(SalesDataTable[[#This Row],[Order Date]])</f>
        <v>2026</v>
      </c>
      <c r="D2553" s="15" t="str">
        <f>"Q" &amp; ROUNDUP(MONTH(SalesDataTable[[#This Row],[Order Date]])/3,0)</f>
        <v>Q4</v>
      </c>
      <c r="E2553" s="17">
        <f>MONTH(SalesDataTable[[#This Row],[Order Date]])</f>
        <v>12</v>
      </c>
      <c r="F2553" s="15"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5">
      <c r="A2554" s="2">
        <v>4022</v>
      </c>
      <c r="B2554" s="3">
        <v>46364</v>
      </c>
      <c r="C2554" s="12">
        <f>YEAR(SalesDataTable[[#This Row],[Order Date]])</f>
        <v>2026</v>
      </c>
      <c r="D2554" s="15" t="str">
        <f>"Q" &amp; ROUNDUP(MONTH(SalesDataTable[[#This Row],[Order Date]])/3,0)</f>
        <v>Q4</v>
      </c>
      <c r="E2554" s="17">
        <f>MONTH(SalesDataTable[[#This Row],[Order Date]])</f>
        <v>12</v>
      </c>
      <c r="F2554" s="15"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5">
      <c r="A2555" s="2">
        <v>4366</v>
      </c>
      <c r="B2555" s="3">
        <v>46364</v>
      </c>
      <c r="C2555" s="12">
        <f>YEAR(SalesDataTable[[#This Row],[Order Date]])</f>
        <v>2026</v>
      </c>
      <c r="D2555" s="15" t="str">
        <f>"Q" &amp; ROUNDUP(MONTH(SalesDataTable[[#This Row],[Order Date]])/3,0)</f>
        <v>Q4</v>
      </c>
      <c r="E2555" s="17">
        <f>MONTH(SalesDataTable[[#This Row],[Order Date]])</f>
        <v>12</v>
      </c>
      <c r="F2555" s="15"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5">
      <c r="A2556" s="2">
        <v>4880</v>
      </c>
      <c r="B2556" s="3">
        <v>46364</v>
      </c>
      <c r="C2556" s="12">
        <f>YEAR(SalesDataTable[[#This Row],[Order Date]])</f>
        <v>2026</v>
      </c>
      <c r="D2556" s="15" t="str">
        <f>"Q" &amp; ROUNDUP(MONTH(SalesDataTable[[#This Row],[Order Date]])/3,0)</f>
        <v>Q4</v>
      </c>
      <c r="E2556" s="17">
        <f>MONTH(SalesDataTable[[#This Row],[Order Date]])</f>
        <v>12</v>
      </c>
      <c r="F2556" s="15"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5">
      <c r="A2557" s="2">
        <v>5127</v>
      </c>
      <c r="B2557" s="3">
        <v>46364</v>
      </c>
      <c r="C2557" s="12">
        <f>YEAR(SalesDataTable[[#This Row],[Order Date]])</f>
        <v>2026</v>
      </c>
      <c r="D2557" s="15" t="str">
        <f>"Q" &amp; ROUNDUP(MONTH(SalesDataTable[[#This Row],[Order Date]])/3,0)</f>
        <v>Q4</v>
      </c>
      <c r="E2557" s="17">
        <f>MONTH(SalesDataTable[[#This Row],[Order Date]])</f>
        <v>12</v>
      </c>
      <c r="F2557" s="15"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5">
      <c r="A2558" s="2">
        <v>13</v>
      </c>
      <c r="B2558" s="3">
        <v>46365</v>
      </c>
      <c r="C2558" s="12">
        <f>YEAR(SalesDataTable[[#This Row],[Order Date]])</f>
        <v>2026</v>
      </c>
      <c r="D2558" s="15" t="str">
        <f>"Q" &amp; ROUNDUP(MONTH(SalesDataTable[[#This Row],[Order Date]])/3,0)</f>
        <v>Q4</v>
      </c>
      <c r="E2558" s="17">
        <f>MONTH(SalesDataTable[[#This Row],[Order Date]])</f>
        <v>12</v>
      </c>
      <c r="F2558" s="15"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5">
      <c r="A2559" s="2">
        <v>102</v>
      </c>
      <c r="B2559" s="3">
        <v>46365</v>
      </c>
      <c r="C2559" s="12">
        <f>YEAR(SalesDataTable[[#This Row],[Order Date]])</f>
        <v>2026</v>
      </c>
      <c r="D2559" s="15" t="str">
        <f>"Q" &amp; ROUNDUP(MONTH(SalesDataTable[[#This Row],[Order Date]])/3,0)</f>
        <v>Q4</v>
      </c>
      <c r="E2559" s="17">
        <f>MONTH(SalesDataTable[[#This Row],[Order Date]])</f>
        <v>12</v>
      </c>
      <c r="F2559" s="15"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5">
      <c r="A2560" s="2">
        <v>519</v>
      </c>
      <c r="B2560" s="3">
        <v>46365</v>
      </c>
      <c r="C2560" s="12">
        <f>YEAR(SalesDataTable[[#This Row],[Order Date]])</f>
        <v>2026</v>
      </c>
      <c r="D2560" s="15" t="str">
        <f>"Q" &amp; ROUNDUP(MONTH(SalesDataTable[[#This Row],[Order Date]])/3,0)</f>
        <v>Q4</v>
      </c>
      <c r="E2560" s="17">
        <f>MONTH(SalesDataTable[[#This Row],[Order Date]])</f>
        <v>12</v>
      </c>
      <c r="F2560" s="15"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5">
      <c r="A2561" s="2">
        <v>522</v>
      </c>
      <c r="B2561" s="3">
        <v>46365</v>
      </c>
      <c r="C2561" s="12">
        <f>YEAR(SalesDataTable[[#This Row],[Order Date]])</f>
        <v>2026</v>
      </c>
      <c r="D2561" s="15" t="str">
        <f>"Q" &amp; ROUNDUP(MONTH(SalesDataTable[[#This Row],[Order Date]])/3,0)</f>
        <v>Q4</v>
      </c>
      <c r="E2561" s="17">
        <f>MONTH(SalesDataTable[[#This Row],[Order Date]])</f>
        <v>12</v>
      </c>
      <c r="F2561" s="15"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5">
      <c r="A2562" s="2">
        <v>798</v>
      </c>
      <c r="B2562" s="3">
        <v>46365</v>
      </c>
      <c r="C2562" s="12">
        <f>YEAR(SalesDataTable[[#This Row],[Order Date]])</f>
        <v>2026</v>
      </c>
      <c r="D2562" s="15" t="str">
        <f>"Q" &amp; ROUNDUP(MONTH(SalesDataTable[[#This Row],[Order Date]])/3,0)</f>
        <v>Q4</v>
      </c>
      <c r="E2562" s="17">
        <f>MONTH(SalesDataTable[[#This Row],[Order Date]])</f>
        <v>12</v>
      </c>
      <c r="F2562" s="15"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5">
      <c r="A2563" s="2">
        <v>1746</v>
      </c>
      <c r="B2563" s="3">
        <v>46365</v>
      </c>
      <c r="C2563" s="12">
        <f>YEAR(SalesDataTable[[#This Row],[Order Date]])</f>
        <v>2026</v>
      </c>
      <c r="D2563" s="15" t="str">
        <f>"Q" &amp; ROUNDUP(MONTH(SalesDataTable[[#This Row],[Order Date]])/3,0)</f>
        <v>Q4</v>
      </c>
      <c r="E2563" s="17">
        <f>MONTH(SalesDataTable[[#This Row],[Order Date]])</f>
        <v>12</v>
      </c>
      <c r="F2563" s="15"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5">
      <c r="A2564" s="2">
        <v>3412</v>
      </c>
      <c r="B2564" s="3">
        <v>46365</v>
      </c>
      <c r="C2564" s="12">
        <f>YEAR(SalesDataTable[[#This Row],[Order Date]])</f>
        <v>2026</v>
      </c>
      <c r="D2564" s="15" t="str">
        <f>"Q" &amp; ROUNDUP(MONTH(SalesDataTable[[#This Row],[Order Date]])/3,0)</f>
        <v>Q4</v>
      </c>
      <c r="E2564" s="17">
        <f>MONTH(SalesDataTable[[#This Row],[Order Date]])</f>
        <v>12</v>
      </c>
      <c r="F2564" s="15"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5">
      <c r="A2565" s="2">
        <v>175</v>
      </c>
      <c r="B2565" s="3">
        <v>46366</v>
      </c>
      <c r="C2565" s="12">
        <f>YEAR(SalesDataTable[[#This Row],[Order Date]])</f>
        <v>2026</v>
      </c>
      <c r="D2565" s="15" t="str">
        <f>"Q" &amp; ROUNDUP(MONTH(SalesDataTable[[#This Row],[Order Date]])/3,0)</f>
        <v>Q4</v>
      </c>
      <c r="E2565" s="17">
        <f>MONTH(SalesDataTable[[#This Row],[Order Date]])</f>
        <v>12</v>
      </c>
      <c r="F2565" s="15"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5">
      <c r="A2566" s="2">
        <v>1014</v>
      </c>
      <c r="B2566" s="3">
        <v>46366</v>
      </c>
      <c r="C2566" s="12">
        <f>YEAR(SalesDataTable[[#This Row],[Order Date]])</f>
        <v>2026</v>
      </c>
      <c r="D2566" s="15" t="str">
        <f>"Q" &amp; ROUNDUP(MONTH(SalesDataTable[[#This Row],[Order Date]])/3,0)</f>
        <v>Q4</v>
      </c>
      <c r="E2566" s="17">
        <f>MONTH(SalesDataTable[[#This Row],[Order Date]])</f>
        <v>12</v>
      </c>
      <c r="F2566" s="15"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5">
      <c r="A2567" s="2">
        <v>1763</v>
      </c>
      <c r="B2567" s="3">
        <v>46366</v>
      </c>
      <c r="C2567" s="12">
        <f>YEAR(SalesDataTable[[#This Row],[Order Date]])</f>
        <v>2026</v>
      </c>
      <c r="D2567" s="15" t="str">
        <f>"Q" &amp; ROUNDUP(MONTH(SalesDataTable[[#This Row],[Order Date]])/3,0)</f>
        <v>Q4</v>
      </c>
      <c r="E2567" s="17">
        <f>MONTH(SalesDataTable[[#This Row],[Order Date]])</f>
        <v>12</v>
      </c>
      <c r="F2567" s="15"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5">
      <c r="A2568" s="2">
        <v>1863</v>
      </c>
      <c r="B2568" s="3">
        <v>46366</v>
      </c>
      <c r="C2568" s="12">
        <f>YEAR(SalesDataTable[[#This Row],[Order Date]])</f>
        <v>2026</v>
      </c>
      <c r="D2568" s="15" t="str">
        <f>"Q" &amp; ROUNDUP(MONTH(SalesDataTable[[#This Row],[Order Date]])/3,0)</f>
        <v>Q4</v>
      </c>
      <c r="E2568" s="17">
        <f>MONTH(SalesDataTable[[#This Row],[Order Date]])</f>
        <v>12</v>
      </c>
      <c r="F2568" s="15"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5">
      <c r="A2569" s="2">
        <v>3466</v>
      </c>
      <c r="B2569" s="3">
        <v>46366</v>
      </c>
      <c r="C2569" s="12">
        <f>YEAR(SalesDataTable[[#This Row],[Order Date]])</f>
        <v>2026</v>
      </c>
      <c r="D2569" s="15" t="str">
        <f>"Q" &amp; ROUNDUP(MONTH(SalesDataTable[[#This Row],[Order Date]])/3,0)</f>
        <v>Q4</v>
      </c>
      <c r="E2569" s="17">
        <f>MONTH(SalesDataTable[[#This Row],[Order Date]])</f>
        <v>12</v>
      </c>
      <c r="F2569" s="15"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5">
      <c r="A2570" s="2">
        <v>3630</v>
      </c>
      <c r="B2570" s="3">
        <v>46366</v>
      </c>
      <c r="C2570" s="12">
        <f>YEAR(SalesDataTable[[#This Row],[Order Date]])</f>
        <v>2026</v>
      </c>
      <c r="D2570" s="15" t="str">
        <f>"Q" &amp; ROUNDUP(MONTH(SalesDataTable[[#This Row],[Order Date]])/3,0)</f>
        <v>Q4</v>
      </c>
      <c r="E2570" s="17">
        <f>MONTH(SalesDataTable[[#This Row],[Order Date]])</f>
        <v>12</v>
      </c>
      <c r="F2570" s="15"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5">
      <c r="A2571" s="2">
        <v>3633</v>
      </c>
      <c r="B2571" s="3">
        <v>46366</v>
      </c>
      <c r="C2571" s="12">
        <f>YEAR(SalesDataTable[[#This Row],[Order Date]])</f>
        <v>2026</v>
      </c>
      <c r="D2571" s="15" t="str">
        <f>"Q" &amp; ROUNDUP(MONTH(SalesDataTable[[#This Row],[Order Date]])/3,0)</f>
        <v>Q4</v>
      </c>
      <c r="E2571" s="17">
        <f>MONTH(SalesDataTable[[#This Row],[Order Date]])</f>
        <v>12</v>
      </c>
      <c r="F2571" s="15"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5">
      <c r="A2572" s="2">
        <v>4</v>
      </c>
      <c r="B2572" s="3">
        <v>46367</v>
      </c>
      <c r="C2572" s="12">
        <f>YEAR(SalesDataTable[[#This Row],[Order Date]])</f>
        <v>2026</v>
      </c>
      <c r="D2572" s="15" t="str">
        <f>"Q" &amp; ROUNDUP(MONTH(SalesDataTable[[#This Row],[Order Date]])/3,0)</f>
        <v>Q4</v>
      </c>
      <c r="E2572" s="17">
        <f>MONTH(SalesDataTable[[#This Row],[Order Date]])</f>
        <v>12</v>
      </c>
      <c r="F2572" s="15"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5">
      <c r="A2573" s="2">
        <v>70</v>
      </c>
      <c r="B2573" s="3">
        <v>46367</v>
      </c>
      <c r="C2573" s="12">
        <f>YEAR(SalesDataTable[[#This Row],[Order Date]])</f>
        <v>2026</v>
      </c>
      <c r="D2573" s="15" t="str">
        <f>"Q" &amp; ROUNDUP(MONTH(SalesDataTable[[#This Row],[Order Date]])/3,0)</f>
        <v>Q4</v>
      </c>
      <c r="E2573" s="17">
        <f>MONTH(SalesDataTable[[#This Row],[Order Date]])</f>
        <v>12</v>
      </c>
      <c r="F2573" s="15"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5">
      <c r="A2574" s="2">
        <v>948</v>
      </c>
      <c r="B2574" s="3">
        <v>46367</v>
      </c>
      <c r="C2574" s="12">
        <f>YEAR(SalesDataTable[[#This Row],[Order Date]])</f>
        <v>2026</v>
      </c>
      <c r="D2574" s="15" t="str">
        <f>"Q" &amp; ROUNDUP(MONTH(SalesDataTable[[#This Row],[Order Date]])/3,0)</f>
        <v>Q4</v>
      </c>
      <c r="E2574" s="17">
        <f>MONTH(SalesDataTable[[#This Row],[Order Date]])</f>
        <v>12</v>
      </c>
      <c r="F2574" s="15"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5">
      <c r="A2575" s="2">
        <v>1957</v>
      </c>
      <c r="B2575" s="3">
        <v>46367</v>
      </c>
      <c r="C2575" s="12">
        <f>YEAR(SalesDataTable[[#This Row],[Order Date]])</f>
        <v>2026</v>
      </c>
      <c r="D2575" s="15" t="str">
        <f>"Q" &amp; ROUNDUP(MONTH(SalesDataTable[[#This Row],[Order Date]])/3,0)</f>
        <v>Q4</v>
      </c>
      <c r="E2575" s="17">
        <f>MONTH(SalesDataTable[[#This Row],[Order Date]])</f>
        <v>12</v>
      </c>
      <c r="F2575" s="15"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5">
      <c r="A2576" s="2">
        <v>3097</v>
      </c>
      <c r="B2576" s="3">
        <v>46367</v>
      </c>
      <c r="C2576" s="12">
        <f>YEAR(SalesDataTable[[#This Row],[Order Date]])</f>
        <v>2026</v>
      </c>
      <c r="D2576" s="15" t="str">
        <f>"Q" &amp; ROUNDUP(MONTH(SalesDataTable[[#This Row],[Order Date]])/3,0)</f>
        <v>Q4</v>
      </c>
      <c r="E2576" s="17">
        <f>MONTH(SalesDataTable[[#This Row],[Order Date]])</f>
        <v>12</v>
      </c>
      <c r="F2576" s="15"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5">
      <c r="A2577" s="2">
        <v>3649</v>
      </c>
      <c r="B2577" s="3">
        <v>46367</v>
      </c>
      <c r="C2577" s="12">
        <f>YEAR(SalesDataTable[[#This Row],[Order Date]])</f>
        <v>2026</v>
      </c>
      <c r="D2577" s="15" t="str">
        <f>"Q" &amp; ROUNDUP(MONTH(SalesDataTable[[#This Row],[Order Date]])/3,0)</f>
        <v>Q4</v>
      </c>
      <c r="E2577" s="17">
        <f>MONTH(SalesDataTable[[#This Row],[Order Date]])</f>
        <v>12</v>
      </c>
      <c r="F2577" s="15"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5">
      <c r="A2578" s="2">
        <v>3963</v>
      </c>
      <c r="B2578" s="3">
        <v>46367</v>
      </c>
      <c r="C2578" s="12">
        <f>YEAR(SalesDataTable[[#This Row],[Order Date]])</f>
        <v>2026</v>
      </c>
      <c r="D2578" s="15" t="str">
        <f>"Q" &amp; ROUNDUP(MONTH(SalesDataTable[[#This Row],[Order Date]])/3,0)</f>
        <v>Q4</v>
      </c>
      <c r="E2578" s="17">
        <f>MONTH(SalesDataTable[[#This Row],[Order Date]])</f>
        <v>12</v>
      </c>
      <c r="F2578" s="15"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5">
      <c r="A2579" s="2">
        <v>4305</v>
      </c>
      <c r="B2579" s="3">
        <v>46367</v>
      </c>
      <c r="C2579" s="12">
        <f>YEAR(SalesDataTable[[#This Row],[Order Date]])</f>
        <v>2026</v>
      </c>
      <c r="D2579" s="15" t="str">
        <f>"Q" &amp; ROUNDUP(MONTH(SalesDataTable[[#This Row],[Order Date]])/3,0)</f>
        <v>Q4</v>
      </c>
      <c r="E2579" s="17">
        <f>MONTH(SalesDataTable[[#This Row],[Order Date]])</f>
        <v>12</v>
      </c>
      <c r="F2579" s="15"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5">
      <c r="A2580" s="2">
        <v>4942</v>
      </c>
      <c r="B2580" s="3">
        <v>46367</v>
      </c>
      <c r="C2580" s="12">
        <f>YEAR(SalesDataTable[[#This Row],[Order Date]])</f>
        <v>2026</v>
      </c>
      <c r="D2580" s="15" t="str">
        <f>"Q" &amp; ROUNDUP(MONTH(SalesDataTable[[#This Row],[Order Date]])/3,0)</f>
        <v>Q4</v>
      </c>
      <c r="E2580" s="17">
        <f>MONTH(SalesDataTable[[#This Row],[Order Date]])</f>
        <v>12</v>
      </c>
      <c r="F2580" s="15"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5">
      <c r="A2581" s="2">
        <v>19</v>
      </c>
      <c r="B2581" s="3">
        <v>46368</v>
      </c>
      <c r="C2581" s="12">
        <f>YEAR(SalesDataTable[[#This Row],[Order Date]])</f>
        <v>2026</v>
      </c>
      <c r="D2581" s="15" t="str">
        <f>"Q" &amp; ROUNDUP(MONTH(SalesDataTable[[#This Row],[Order Date]])/3,0)</f>
        <v>Q4</v>
      </c>
      <c r="E2581" s="17">
        <f>MONTH(SalesDataTable[[#This Row],[Order Date]])</f>
        <v>12</v>
      </c>
      <c r="F2581" s="15"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5">
      <c r="A2582" s="2">
        <v>4963</v>
      </c>
      <c r="B2582" s="3">
        <v>46368</v>
      </c>
      <c r="C2582" s="12">
        <f>YEAR(SalesDataTable[[#This Row],[Order Date]])</f>
        <v>2026</v>
      </c>
      <c r="D2582" s="15" t="str">
        <f>"Q" &amp; ROUNDUP(MONTH(SalesDataTable[[#This Row],[Order Date]])/3,0)</f>
        <v>Q4</v>
      </c>
      <c r="E2582" s="17">
        <f>MONTH(SalesDataTable[[#This Row],[Order Date]])</f>
        <v>12</v>
      </c>
      <c r="F2582" s="15"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5">
      <c r="A2583" s="2">
        <v>5110</v>
      </c>
      <c r="B2583" s="3">
        <v>46368</v>
      </c>
      <c r="C2583" s="12">
        <f>YEAR(SalesDataTable[[#This Row],[Order Date]])</f>
        <v>2026</v>
      </c>
      <c r="D2583" s="15" t="str">
        <f>"Q" &amp; ROUNDUP(MONTH(SalesDataTable[[#This Row],[Order Date]])/3,0)</f>
        <v>Q4</v>
      </c>
      <c r="E2583" s="17">
        <f>MONTH(SalesDataTable[[#This Row],[Order Date]])</f>
        <v>12</v>
      </c>
      <c r="F2583" s="15"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5">
      <c r="A2584" s="2">
        <v>10</v>
      </c>
      <c r="B2584" s="3">
        <v>46369</v>
      </c>
      <c r="C2584" s="12">
        <f>YEAR(SalesDataTable[[#This Row],[Order Date]])</f>
        <v>2026</v>
      </c>
      <c r="D2584" s="15" t="str">
        <f>"Q" &amp; ROUNDUP(MONTH(SalesDataTable[[#This Row],[Order Date]])/3,0)</f>
        <v>Q4</v>
      </c>
      <c r="E2584" s="17">
        <f>MONTH(SalesDataTable[[#This Row],[Order Date]])</f>
        <v>12</v>
      </c>
      <c r="F2584" s="15"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5">
      <c r="A2585" s="2">
        <v>216</v>
      </c>
      <c r="B2585" s="3">
        <v>46369</v>
      </c>
      <c r="C2585" s="12">
        <f>YEAR(SalesDataTable[[#This Row],[Order Date]])</f>
        <v>2026</v>
      </c>
      <c r="D2585" s="15" t="str">
        <f>"Q" &amp; ROUNDUP(MONTH(SalesDataTable[[#This Row],[Order Date]])/3,0)</f>
        <v>Q4</v>
      </c>
      <c r="E2585" s="17">
        <f>MONTH(SalesDataTable[[#This Row],[Order Date]])</f>
        <v>12</v>
      </c>
      <c r="F2585" s="15"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5">
      <c r="A2586" s="2">
        <v>1937</v>
      </c>
      <c r="B2586" s="3">
        <v>46369</v>
      </c>
      <c r="C2586" s="12">
        <f>YEAR(SalesDataTable[[#This Row],[Order Date]])</f>
        <v>2026</v>
      </c>
      <c r="D2586" s="15" t="str">
        <f>"Q" &amp; ROUNDUP(MONTH(SalesDataTable[[#This Row],[Order Date]])/3,0)</f>
        <v>Q4</v>
      </c>
      <c r="E2586" s="17">
        <f>MONTH(SalesDataTable[[#This Row],[Order Date]])</f>
        <v>12</v>
      </c>
      <c r="F2586" s="15"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5">
      <c r="A2587" s="2">
        <v>4720</v>
      </c>
      <c r="B2587" s="3">
        <v>46369</v>
      </c>
      <c r="C2587" s="12">
        <f>YEAR(SalesDataTable[[#This Row],[Order Date]])</f>
        <v>2026</v>
      </c>
      <c r="D2587" s="15" t="str">
        <f>"Q" &amp; ROUNDUP(MONTH(SalesDataTable[[#This Row],[Order Date]])/3,0)</f>
        <v>Q4</v>
      </c>
      <c r="E2587" s="17">
        <f>MONTH(SalesDataTable[[#This Row],[Order Date]])</f>
        <v>12</v>
      </c>
      <c r="F2587" s="15"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5">
      <c r="A2588" s="2">
        <v>91</v>
      </c>
      <c r="B2588" s="3">
        <v>46370</v>
      </c>
      <c r="C2588" s="12">
        <f>YEAR(SalesDataTable[[#This Row],[Order Date]])</f>
        <v>2026</v>
      </c>
      <c r="D2588" s="15" t="str">
        <f>"Q" &amp; ROUNDUP(MONTH(SalesDataTable[[#This Row],[Order Date]])/3,0)</f>
        <v>Q4</v>
      </c>
      <c r="E2588" s="17">
        <f>MONTH(SalesDataTable[[#This Row],[Order Date]])</f>
        <v>12</v>
      </c>
      <c r="F2588" s="15"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5">
      <c r="A2589" s="2">
        <v>505</v>
      </c>
      <c r="B2589" s="3">
        <v>46370</v>
      </c>
      <c r="C2589" s="12">
        <f>YEAR(SalesDataTable[[#This Row],[Order Date]])</f>
        <v>2026</v>
      </c>
      <c r="D2589" s="15" t="str">
        <f>"Q" &amp; ROUNDUP(MONTH(SalesDataTable[[#This Row],[Order Date]])/3,0)</f>
        <v>Q4</v>
      </c>
      <c r="E2589" s="17">
        <f>MONTH(SalesDataTable[[#This Row],[Order Date]])</f>
        <v>12</v>
      </c>
      <c r="F2589" s="15"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5">
      <c r="A2590" s="2">
        <v>640</v>
      </c>
      <c r="B2590" s="3">
        <v>46370</v>
      </c>
      <c r="C2590" s="12">
        <f>YEAR(SalesDataTable[[#This Row],[Order Date]])</f>
        <v>2026</v>
      </c>
      <c r="D2590" s="15" t="str">
        <f>"Q" &amp; ROUNDUP(MONTH(SalesDataTable[[#This Row],[Order Date]])/3,0)</f>
        <v>Q4</v>
      </c>
      <c r="E2590" s="17">
        <f>MONTH(SalesDataTable[[#This Row],[Order Date]])</f>
        <v>12</v>
      </c>
      <c r="F2590" s="15"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5">
      <c r="A2591" s="2">
        <v>1408</v>
      </c>
      <c r="B2591" s="3">
        <v>46370</v>
      </c>
      <c r="C2591" s="12">
        <f>YEAR(SalesDataTable[[#This Row],[Order Date]])</f>
        <v>2026</v>
      </c>
      <c r="D2591" s="15" t="str">
        <f>"Q" &amp; ROUNDUP(MONTH(SalesDataTable[[#This Row],[Order Date]])/3,0)</f>
        <v>Q4</v>
      </c>
      <c r="E2591" s="17">
        <f>MONTH(SalesDataTable[[#This Row],[Order Date]])</f>
        <v>12</v>
      </c>
      <c r="F2591" s="15"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5">
      <c r="A2592" s="2">
        <v>2074</v>
      </c>
      <c r="B2592" s="3">
        <v>46370</v>
      </c>
      <c r="C2592" s="12">
        <f>YEAR(SalesDataTable[[#This Row],[Order Date]])</f>
        <v>2026</v>
      </c>
      <c r="D2592" s="15" t="str">
        <f>"Q" &amp; ROUNDUP(MONTH(SalesDataTable[[#This Row],[Order Date]])/3,0)</f>
        <v>Q4</v>
      </c>
      <c r="E2592" s="17">
        <f>MONTH(SalesDataTable[[#This Row],[Order Date]])</f>
        <v>12</v>
      </c>
      <c r="F2592" s="15"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5">
      <c r="A2593" s="2">
        <v>2639</v>
      </c>
      <c r="B2593" s="3">
        <v>46370</v>
      </c>
      <c r="C2593" s="12">
        <f>YEAR(SalesDataTable[[#This Row],[Order Date]])</f>
        <v>2026</v>
      </c>
      <c r="D2593" s="15" t="str">
        <f>"Q" &amp; ROUNDUP(MONTH(SalesDataTable[[#This Row],[Order Date]])/3,0)</f>
        <v>Q4</v>
      </c>
      <c r="E2593" s="17">
        <f>MONTH(SalesDataTable[[#This Row],[Order Date]])</f>
        <v>12</v>
      </c>
      <c r="F2593" s="15"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5">
      <c r="A2594" s="2">
        <v>2694</v>
      </c>
      <c r="B2594" s="3">
        <v>46370</v>
      </c>
      <c r="C2594" s="12">
        <f>YEAR(SalesDataTable[[#This Row],[Order Date]])</f>
        <v>2026</v>
      </c>
      <c r="D2594" s="15" t="str">
        <f>"Q" &amp; ROUNDUP(MONTH(SalesDataTable[[#This Row],[Order Date]])/3,0)</f>
        <v>Q4</v>
      </c>
      <c r="E2594" s="17">
        <f>MONTH(SalesDataTable[[#This Row],[Order Date]])</f>
        <v>12</v>
      </c>
      <c r="F2594" s="15"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5">
      <c r="A2595" s="2">
        <v>2797</v>
      </c>
      <c r="B2595" s="3">
        <v>46370</v>
      </c>
      <c r="C2595" s="12">
        <f>YEAR(SalesDataTable[[#This Row],[Order Date]])</f>
        <v>2026</v>
      </c>
      <c r="D2595" s="15" t="str">
        <f>"Q" &amp; ROUNDUP(MONTH(SalesDataTable[[#This Row],[Order Date]])/3,0)</f>
        <v>Q4</v>
      </c>
      <c r="E2595" s="17">
        <f>MONTH(SalesDataTable[[#This Row],[Order Date]])</f>
        <v>12</v>
      </c>
      <c r="F2595" s="15"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5">
      <c r="A2596" s="2">
        <v>2811</v>
      </c>
      <c r="B2596" s="3">
        <v>46370</v>
      </c>
      <c r="C2596" s="12">
        <f>YEAR(SalesDataTable[[#This Row],[Order Date]])</f>
        <v>2026</v>
      </c>
      <c r="D2596" s="15" t="str">
        <f>"Q" &amp; ROUNDUP(MONTH(SalesDataTable[[#This Row],[Order Date]])/3,0)</f>
        <v>Q4</v>
      </c>
      <c r="E2596" s="17">
        <f>MONTH(SalesDataTable[[#This Row],[Order Date]])</f>
        <v>12</v>
      </c>
      <c r="F2596" s="15"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5">
      <c r="A2597" s="2">
        <v>4037</v>
      </c>
      <c r="B2597" s="3">
        <v>46370</v>
      </c>
      <c r="C2597" s="12">
        <f>YEAR(SalesDataTable[[#This Row],[Order Date]])</f>
        <v>2026</v>
      </c>
      <c r="D2597" s="15" t="str">
        <f>"Q" &amp; ROUNDUP(MONTH(SalesDataTable[[#This Row],[Order Date]])/3,0)</f>
        <v>Q4</v>
      </c>
      <c r="E2597" s="17">
        <f>MONTH(SalesDataTable[[#This Row],[Order Date]])</f>
        <v>12</v>
      </c>
      <c r="F2597" s="15"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5">
      <c r="A2598" s="2">
        <v>4629</v>
      </c>
      <c r="B2598" s="3">
        <v>46370</v>
      </c>
      <c r="C2598" s="12">
        <f>YEAR(SalesDataTable[[#This Row],[Order Date]])</f>
        <v>2026</v>
      </c>
      <c r="D2598" s="15" t="str">
        <f>"Q" &amp; ROUNDUP(MONTH(SalesDataTable[[#This Row],[Order Date]])/3,0)</f>
        <v>Q4</v>
      </c>
      <c r="E2598" s="17">
        <f>MONTH(SalesDataTable[[#This Row],[Order Date]])</f>
        <v>12</v>
      </c>
      <c r="F2598" s="15"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5">
      <c r="A2599" s="2">
        <v>2455</v>
      </c>
      <c r="B2599" s="3">
        <v>46371</v>
      </c>
      <c r="C2599" s="12">
        <f>YEAR(SalesDataTable[[#This Row],[Order Date]])</f>
        <v>2026</v>
      </c>
      <c r="D2599" s="15" t="str">
        <f>"Q" &amp; ROUNDUP(MONTH(SalesDataTable[[#This Row],[Order Date]])/3,0)</f>
        <v>Q4</v>
      </c>
      <c r="E2599" s="17">
        <f>MONTH(SalesDataTable[[#This Row],[Order Date]])</f>
        <v>12</v>
      </c>
      <c r="F2599" s="15"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5">
      <c r="A2600" s="2">
        <v>3184</v>
      </c>
      <c r="B2600" s="3">
        <v>46371</v>
      </c>
      <c r="C2600" s="12">
        <f>YEAR(SalesDataTable[[#This Row],[Order Date]])</f>
        <v>2026</v>
      </c>
      <c r="D2600" s="15" t="str">
        <f>"Q" &amp; ROUNDUP(MONTH(SalesDataTable[[#This Row],[Order Date]])/3,0)</f>
        <v>Q4</v>
      </c>
      <c r="E2600" s="17">
        <f>MONTH(SalesDataTable[[#This Row],[Order Date]])</f>
        <v>12</v>
      </c>
      <c r="F2600" s="15"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5">
      <c r="A2601" s="2">
        <v>3363</v>
      </c>
      <c r="B2601" s="3">
        <v>46371</v>
      </c>
      <c r="C2601" s="12">
        <f>YEAR(SalesDataTable[[#This Row],[Order Date]])</f>
        <v>2026</v>
      </c>
      <c r="D2601" s="15" t="str">
        <f>"Q" &amp; ROUNDUP(MONTH(SalesDataTable[[#This Row],[Order Date]])/3,0)</f>
        <v>Q4</v>
      </c>
      <c r="E2601" s="17">
        <f>MONTH(SalesDataTable[[#This Row],[Order Date]])</f>
        <v>12</v>
      </c>
      <c r="F2601" s="15"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5">
      <c r="A2602" s="2">
        <v>3373</v>
      </c>
      <c r="B2602" s="3">
        <v>46371</v>
      </c>
      <c r="C2602" s="12">
        <f>YEAR(SalesDataTable[[#This Row],[Order Date]])</f>
        <v>2026</v>
      </c>
      <c r="D2602" s="15" t="str">
        <f>"Q" &amp; ROUNDUP(MONTH(SalesDataTable[[#This Row],[Order Date]])/3,0)</f>
        <v>Q4</v>
      </c>
      <c r="E2602" s="17">
        <f>MONTH(SalesDataTable[[#This Row],[Order Date]])</f>
        <v>12</v>
      </c>
      <c r="F2602" s="15"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5">
      <c r="A2603" s="2">
        <v>3799</v>
      </c>
      <c r="B2603" s="3">
        <v>46371</v>
      </c>
      <c r="C2603" s="12">
        <f>YEAR(SalesDataTable[[#This Row],[Order Date]])</f>
        <v>2026</v>
      </c>
      <c r="D2603" s="15" t="str">
        <f>"Q" &amp; ROUNDUP(MONTH(SalesDataTable[[#This Row],[Order Date]])/3,0)</f>
        <v>Q4</v>
      </c>
      <c r="E2603" s="17">
        <f>MONTH(SalesDataTable[[#This Row],[Order Date]])</f>
        <v>12</v>
      </c>
      <c r="F2603" s="15"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5">
      <c r="A2604" s="2">
        <v>5002</v>
      </c>
      <c r="B2604" s="3">
        <v>46371</v>
      </c>
      <c r="C2604" s="12">
        <f>YEAR(SalesDataTable[[#This Row],[Order Date]])</f>
        <v>2026</v>
      </c>
      <c r="D2604" s="15" t="str">
        <f>"Q" &amp; ROUNDUP(MONTH(SalesDataTable[[#This Row],[Order Date]])/3,0)</f>
        <v>Q4</v>
      </c>
      <c r="E2604" s="17">
        <f>MONTH(SalesDataTable[[#This Row],[Order Date]])</f>
        <v>12</v>
      </c>
      <c r="F2604" s="15"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5">
      <c r="A2605" s="2">
        <v>2896</v>
      </c>
      <c r="B2605" s="3">
        <v>46372</v>
      </c>
      <c r="C2605" s="12">
        <f>YEAR(SalesDataTable[[#This Row],[Order Date]])</f>
        <v>2026</v>
      </c>
      <c r="D2605" s="15" t="str">
        <f>"Q" &amp; ROUNDUP(MONTH(SalesDataTable[[#This Row],[Order Date]])/3,0)</f>
        <v>Q4</v>
      </c>
      <c r="E2605" s="17">
        <f>MONTH(SalesDataTable[[#This Row],[Order Date]])</f>
        <v>12</v>
      </c>
      <c r="F2605" s="15"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5">
      <c r="A2606" s="2">
        <v>3334</v>
      </c>
      <c r="B2606" s="3">
        <v>46372</v>
      </c>
      <c r="C2606" s="12">
        <f>YEAR(SalesDataTable[[#This Row],[Order Date]])</f>
        <v>2026</v>
      </c>
      <c r="D2606" s="15" t="str">
        <f>"Q" &amp; ROUNDUP(MONTH(SalesDataTable[[#This Row],[Order Date]])/3,0)</f>
        <v>Q4</v>
      </c>
      <c r="E2606" s="17">
        <f>MONTH(SalesDataTable[[#This Row],[Order Date]])</f>
        <v>12</v>
      </c>
      <c r="F2606" s="15"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5">
      <c r="A2607" s="2">
        <v>3469</v>
      </c>
      <c r="B2607" s="3">
        <v>46372</v>
      </c>
      <c r="C2607" s="12">
        <f>YEAR(SalesDataTable[[#This Row],[Order Date]])</f>
        <v>2026</v>
      </c>
      <c r="D2607" s="15" t="str">
        <f>"Q" &amp; ROUNDUP(MONTH(SalesDataTable[[#This Row],[Order Date]])/3,0)</f>
        <v>Q4</v>
      </c>
      <c r="E2607" s="17">
        <f>MONTH(SalesDataTable[[#This Row],[Order Date]])</f>
        <v>12</v>
      </c>
      <c r="F2607" s="15"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5">
      <c r="A2608" s="2">
        <v>569</v>
      </c>
      <c r="B2608" s="3">
        <v>46373</v>
      </c>
      <c r="C2608" s="12">
        <f>YEAR(SalesDataTable[[#This Row],[Order Date]])</f>
        <v>2026</v>
      </c>
      <c r="D2608" s="15" t="str">
        <f>"Q" &amp; ROUNDUP(MONTH(SalesDataTable[[#This Row],[Order Date]])/3,0)</f>
        <v>Q4</v>
      </c>
      <c r="E2608" s="17">
        <f>MONTH(SalesDataTable[[#This Row],[Order Date]])</f>
        <v>12</v>
      </c>
      <c r="F2608" s="15"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5">
      <c r="A2609" s="2">
        <v>2404</v>
      </c>
      <c r="B2609" s="3">
        <v>46373</v>
      </c>
      <c r="C2609" s="12">
        <f>YEAR(SalesDataTable[[#This Row],[Order Date]])</f>
        <v>2026</v>
      </c>
      <c r="D2609" s="15" t="str">
        <f>"Q" &amp; ROUNDUP(MONTH(SalesDataTable[[#This Row],[Order Date]])/3,0)</f>
        <v>Q4</v>
      </c>
      <c r="E2609" s="17">
        <f>MONTH(SalesDataTable[[#This Row],[Order Date]])</f>
        <v>12</v>
      </c>
      <c r="F2609" s="15"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5">
      <c r="A2610" s="2">
        <v>4682</v>
      </c>
      <c r="B2610" s="3">
        <v>46373</v>
      </c>
      <c r="C2610" s="12">
        <f>YEAR(SalesDataTable[[#This Row],[Order Date]])</f>
        <v>2026</v>
      </c>
      <c r="D2610" s="15" t="str">
        <f>"Q" &amp; ROUNDUP(MONTH(SalesDataTable[[#This Row],[Order Date]])/3,0)</f>
        <v>Q4</v>
      </c>
      <c r="E2610" s="17">
        <f>MONTH(SalesDataTable[[#This Row],[Order Date]])</f>
        <v>12</v>
      </c>
      <c r="F2610" s="15"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5">
      <c r="A2611" s="2">
        <v>4888</v>
      </c>
      <c r="B2611" s="3">
        <v>46373</v>
      </c>
      <c r="C2611" s="12">
        <f>YEAR(SalesDataTable[[#This Row],[Order Date]])</f>
        <v>2026</v>
      </c>
      <c r="D2611" s="15" t="str">
        <f>"Q" &amp; ROUNDUP(MONTH(SalesDataTable[[#This Row],[Order Date]])/3,0)</f>
        <v>Q4</v>
      </c>
      <c r="E2611" s="17">
        <f>MONTH(SalesDataTable[[#This Row],[Order Date]])</f>
        <v>12</v>
      </c>
      <c r="F2611" s="15"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5">
      <c r="A2612" s="2">
        <v>4923</v>
      </c>
      <c r="B2612" s="3">
        <v>46373</v>
      </c>
      <c r="C2612" s="12">
        <f>YEAR(SalesDataTable[[#This Row],[Order Date]])</f>
        <v>2026</v>
      </c>
      <c r="D2612" s="15" t="str">
        <f>"Q" &amp; ROUNDUP(MONTH(SalesDataTable[[#This Row],[Order Date]])/3,0)</f>
        <v>Q4</v>
      </c>
      <c r="E2612" s="17">
        <f>MONTH(SalesDataTable[[#This Row],[Order Date]])</f>
        <v>12</v>
      </c>
      <c r="F2612" s="15"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5">
      <c r="A2613" s="2">
        <v>131</v>
      </c>
      <c r="B2613" s="3">
        <v>46374</v>
      </c>
      <c r="C2613" s="12">
        <f>YEAR(SalesDataTable[[#This Row],[Order Date]])</f>
        <v>2026</v>
      </c>
      <c r="D2613" s="15" t="str">
        <f>"Q" &amp; ROUNDUP(MONTH(SalesDataTable[[#This Row],[Order Date]])/3,0)</f>
        <v>Q4</v>
      </c>
      <c r="E2613" s="17">
        <f>MONTH(SalesDataTable[[#This Row],[Order Date]])</f>
        <v>12</v>
      </c>
      <c r="F2613" s="15"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5">
      <c r="A2614" s="2">
        <v>349</v>
      </c>
      <c r="B2614" s="3">
        <v>46374</v>
      </c>
      <c r="C2614" s="12">
        <f>YEAR(SalesDataTable[[#This Row],[Order Date]])</f>
        <v>2026</v>
      </c>
      <c r="D2614" s="15" t="str">
        <f>"Q" &amp; ROUNDUP(MONTH(SalesDataTable[[#This Row],[Order Date]])/3,0)</f>
        <v>Q4</v>
      </c>
      <c r="E2614" s="17">
        <f>MONTH(SalesDataTable[[#This Row],[Order Date]])</f>
        <v>12</v>
      </c>
      <c r="F2614" s="15"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5">
      <c r="A2615" s="2">
        <v>1131</v>
      </c>
      <c r="B2615" s="3">
        <v>46374</v>
      </c>
      <c r="C2615" s="12">
        <f>YEAR(SalesDataTable[[#This Row],[Order Date]])</f>
        <v>2026</v>
      </c>
      <c r="D2615" s="15" t="str">
        <f>"Q" &amp; ROUNDUP(MONTH(SalesDataTable[[#This Row],[Order Date]])/3,0)</f>
        <v>Q4</v>
      </c>
      <c r="E2615" s="17">
        <f>MONTH(SalesDataTable[[#This Row],[Order Date]])</f>
        <v>12</v>
      </c>
      <c r="F2615" s="15"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5">
      <c r="A2616" s="2">
        <v>2738</v>
      </c>
      <c r="B2616" s="3">
        <v>46374</v>
      </c>
      <c r="C2616" s="12">
        <f>YEAR(SalesDataTable[[#This Row],[Order Date]])</f>
        <v>2026</v>
      </c>
      <c r="D2616" s="15" t="str">
        <f>"Q" &amp; ROUNDUP(MONTH(SalesDataTable[[#This Row],[Order Date]])/3,0)</f>
        <v>Q4</v>
      </c>
      <c r="E2616" s="17">
        <f>MONTH(SalesDataTable[[#This Row],[Order Date]])</f>
        <v>12</v>
      </c>
      <c r="F2616" s="15"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5">
      <c r="A2617" s="2">
        <v>4400</v>
      </c>
      <c r="B2617" s="3">
        <v>46374</v>
      </c>
      <c r="C2617" s="12">
        <f>YEAR(SalesDataTable[[#This Row],[Order Date]])</f>
        <v>2026</v>
      </c>
      <c r="D2617" s="15" t="str">
        <f>"Q" &amp; ROUNDUP(MONTH(SalesDataTable[[#This Row],[Order Date]])/3,0)</f>
        <v>Q4</v>
      </c>
      <c r="E2617" s="17">
        <f>MONTH(SalesDataTable[[#This Row],[Order Date]])</f>
        <v>12</v>
      </c>
      <c r="F2617" s="15"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5">
      <c r="A2618" s="2">
        <v>3122</v>
      </c>
      <c r="B2618" s="3">
        <v>46375</v>
      </c>
      <c r="C2618" s="12">
        <f>YEAR(SalesDataTable[[#This Row],[Order Date]])</f>
        <v>2026</v>
      </c>
      <c r="D2618" s="15" t="str">
        <f>"Q" &amp; ROUNDUP(MONTH(SalesDataTable[[#This Row],[Order Date]])/3,0)</f>
        <v>Q4</v>
      </c>
      <c r="E2618" s="17">
        <f>MONTH(SalesDataTable[[#This Row],[Order Date]])</f>
        <v>12</v>
      </c>
      <c r="F2618" s="15"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5">
      <c r="A2619" s="2">
        <v>4572</v>
      </c>
      <c r="B2619" s="3">
        <v>46375</v>
      </c>
      <c r="C2619" s="12">
        <f>YEAR(SalesDataTable[[#This Row],[Order Date]])</f>
        <v>2026</v>
      </c>
      <c r="D2619" s="15" t="str">
        <f>"Q" &amp; ROUNDUP(MONTH(SalesDataTable[[#This Row],[Order Date]])/3,0)</f>
        <v>Q4</v>
      </c>
      <c r="E2619" s="17">
        <f>MONTH(SalesDataTable[[#This Row],[Order Date]])</f>
        <v>12</v>
      </c>
      <c r="F2619" s="15"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5">
      <c r="A2620" s="2">
        <v>4783</v>
      </c>
      <c r="B2620" s="3">
        <v>46375</v>
      </c>
      <c r="C2620" s="12">
        <f>YEAR(SalesDataTable[[#This Row],[Order Date]])</f>
        <v>2026</v>
      </c>
      <c r="D2620" s="15" t="str">
        <f>"Q" &amp; ROUNDUP(MONTH(SalesDataTable[[#This Row],[Order Date]])/3,0)</f>
        <v>Q4</v>
      </c>
      <c r="E2620" s="17">
        <f>MONTH(SalesDataTable[[#This Row],[Order Date]])</f>
        <v>12</v>
      </c>
      <c r="F2620" s="15"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5">
      <c r="A2621" s="2">
        <v>5055</v>
      </c>
      <c r="B2621" s="3">
        <v>46375</v>
      </c>
      <c r="C2621" s="12">
        <f>YEAR(SalesDataTable[[#This Row],[Order Date]])</f>
        <v>2026</v>
      </c>
      <c r="D2621" s="15" t="str">
        <f>"Q" &amp; ROUNDUP(MONTH(SalesDataTable[[#This Row],[Order Date]])/3,0)</f>
        <v>Q4</v>
      </c>
      <c r="E2621" s="17">
        <f>MONTH(SalesDataTable[[#This Row],[Order Date]])</f>
        <v>12</v>
      </c>
      <c r="F2621" s="15"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5">
      <c r="A2622" s="2">
        <v>5100</v>
      </c>
      <c r="B2622" s="3">
        <v>46375</v>
      </c>
      <c r="C2622" s="12">
        <f>YEAR(SalesDataTable[[#This Row],[Order Date]])</f>
        <v>2026</v>
      </c>
      <c r="D2622" s="15" t="str">
        <f>"Q" &amp; ROUNDUP(MONTH(SalesDataTable[[#This Row],[Order Date]])/3,0)</f>
        <v>Q4</v>
      </c>
      <c r="E2622" s="17">
        <f>MONTH(SalesDataTable[[#This Row],[Order Date]])</f>
        <v>12</v>
      </c>
      <c r="F2622" s="15"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5">
      <c r="A2623" s="2">
        <v>488</v>
      </c>
      <c r="B2623" s="3">
        <v>46376</v>
      </c>
      <c r="C2623" s="12">
        <f>YEAR(SalesDataTable[[#This Row],[Order Date]])</f>
        <v>2026</v>
      </c>
      <c r="D2623" s="15" t="str">
        <f>"Q" &amp; ROUNDUP(MONTH(SalesDataTable[[#This Row],[Order Date]])/3,0)</f>
        <v>Q4</v>
      </c>
      <c r="E2623" s="17">
        <f>MONTH(SalesDataTable[[#This Row],[Order Date]])</f>
        <v>12</v>
      </c>
      <c r="F2623" s="15"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5">
      <c r="A2624" s="2">
        <v>710</v>
      </c>
      <c r="B2624" s="3">
        <v>46376</v>
      </c>
      <c r="C2624" s="12">
        <f>YEAR(SalesDataTable[[#This Row],[Order Date]])</f>
        <v>2026</v>
      </c>
      <c r="D2624" s="15" t="str">
        <f>"Q" &amp; ROUNDUP(MONTH(SalesDataTable[[#This Row],[Order Date]])/3,0)</f>
        <v>Q4</v>
      </c>
      <c r="E2624" s="17">
        <f>MONTH(SalesDataTable[[#This Row],[Order Date]])</f>
        <v>12</v>
      </c>
      <c r="F2624" s="15"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5">
      <c r="A2625" s="2">
        <v>1009</v>
      </c>
      <c r="B2625" s="3">
        <v>46376</v>
      </c>
      <c r="C2625" s="12">
        <f>YEAR(SalesDataTable[[#This Row],[Order Date]])</f>
        <v>2026</v>
      </c>
      <c r="D2625" s="15" t="str">
        <f>"Q" &amp; ROUNDUP(MONTH(SalesDataTable[[#This Row],[Order Date]])/3,0)</f>
        <v>Q4</v>
      </c>
      <c r="E2625" s="17">
        <f>MONTH(SalesDataTable[[#This Row],[Order Date]])</f>
        <v>12</v>
      </c>
      <c r="F2625" s="15"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5">
      <c r="A2626" s="2">
        <v>1231</v>
      </c>
      <c r="B2626" s="3">
        <v>46376</v>
      </c>
      <c r="C2626" s="12">
        <f>YEAR(SalesDataTable[[#This Row],[Order Date]])</f>
        <v>2026</v>
      </c>
      <c r="D2626" s="15" t="str">
        <f>"Q" &amp; ROUNDUP(MONTH(SalesDataTable[[#This Row],[Order Date]])/3,0)</f>
        <v>Q4</v>
      </c>
      <c r="E2626" s="17">
        <f>MONTH(SalesDataTable[[#This Row],[Order Date]])</f>
        <v>12</v>
      </c>
      <c r="F2626" s="15"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5">
      <c r="A2627" s="2">
        <v>1445</v>
      </c>
      <c r="B2627" s="3">
        <v>46376</v>
      </c>
      <c r="C2627" s="12">
        <f>YEAR(SalesDataTable[[#This Row],[Order Date]])</f>
        <v>2026</v>
      </c>
      <c r="D2627" s="15" t="str">
        <f>"Q" &amp; ROUNDUP(MONTH(SalesDataTable[[#This Row],[Order Date]])/3,0)</f>
        <v>Q4</v>
      </c>
      <c r="E2627" s="17">
        <f>MONTH(SalesDataTable[[#This Row],[Order Date]])</f>
        <v>12</v>
      </c>
      <c r="F2627" s="15"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5">
      <c r="A2628" s="2">
        <v>2842</v>
      </c>
      <c r="B2628" s="3">
        <v>46376</v>
      </c>
      <c r="C2628" s="12">
        <f>YEAR(SalesDataTable[[#This Row],[Order Date]])</f>
        <v>2026</v>
      </c>
      <c r="D2628" s="15" t="str">
        <f>"Q" &amp; ROUNDUP(MONTH(SalesDataTable[[#This Row],[Order Date]])/3,0)</f>
        <v>Q4</v>
      </c>
      <c r="E2628" s="17">
        <f>MONTH(SalesDataTable[[#This Row],[Order Date]])</f>
        <v>12</v>
      </c>
      <c r="F2628" s="15"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5">
      <c r="A2629" s="2">
        <v>3783</v>
      </c>
      <c r="B2629" s="3">
        <v>46376</v>
      </c>
      <c r="C2629" s="12">
        <f>YEAR(SalesDataTable[[#This Row],[Order Date]])</f>
        <v>2026</v>
      </c>
      <c r="D2629" s="15" t="str">
        <f>"Q" &amp; ROUNDUP(MONTH(SalesDataTable[[#This Row],[Order Date]])/3,0)</f>
        <v>Q4</v>
      </c>
      <c r="E2629" s="17">
        <f>MONTH(SalesDataTable[[#This Row],[Order Date]])</f>
        <v>12</v>
      </c>
      <c r="F2629" s="15"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5">
      <c r="A2630" s="2">
        <v>4484</v>
      </c>
      <c r="B2630" s="3">
        <v>46376</v>
      </c>
      <c r="C2630" s="12">
        <f>YEAR(SalesDataTable[[#This Row],[Order Date]])</f>
        <v>2026</v>
      </c>
      <c r="D2630" s="15" t="str">
        <f>"Q" &amp; ROUNDUP(MONTH(SalesDataTable[[#This Row],[Order Date]])/3,0)</f>
        <v>Q4</v>
      </c>
      <c r="E2630" s="17">
        <f>MONTH(SalesDataTable[[#This Row],[Order Date]])</f>
        <v>12</v>
      </c>
      <c r="F2630" s="15"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5">
      <c r="A2631" s="2">
        <v>4597</v>
      </c>
      <c r="B2631" s="3">
        <v>46376</v>
      </c>
      <c r="C2631" s="12">
        <f>YEAR(SalesDataTable[[#This Row],[Order Date]])</f>
        <v>2026</v>
      </c>
      <c r="D2631" s="15" t="str">
        <f>"Q" &amp; ROUNDUP(MONTH(SalesDataTable[[#This Row],[Order Date]])/3,0)</f>
        <v>Q4</v>
      </c>
      <c r="E2631" s="17">
        <f>MONTH(SalesDataTable[[#This Row],[Order Date]])</f>
        <v>12</v>
      </c>
      <c r="F2631" s="15"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5">
      <c r="A2632" s="2">
        <v>4917</v>
      </c>
      <c r="B2632" s="3">
        <v>46376</v>
      </c>
      <c r="C2632" s="12">
        <f>YEAR(SalesDataTable[[#This Row],[Order Date]])</f>
        <v>2026</v>
      </c>
      <c r="D2632" s="15" t="str">
        <f>"Q" &amp; ROUNDUP(MONTH(SalesDataTable[[#This Row],[Order Date]])/3,0)</f>
        <v>Q4</v>
      </c>
      <c r="E2632" s="17">
        <f>MONTH(SalesDataTable[[#This Row],[Order Date]])</f>
        <v>12</v>
      </c>
      <c r="F2632" s="15"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5">
      <c r="A2633" s="2">
        <v>629</v>
      </c>
      <c r="B2633" s="3">
        <v>46377</v>
      </c>
      <c r="C2633" s="12">
        <f>YEAR(SalesDataTable[[#This Row],[Order Date]])</f>
        <v>2026</v>
      </c>
      <c r="D2633" s="15" t="str">
        <f>"Q" &amp; ROUNDUP(MONTH(SalesDataTable[[#This Row],[Order Date]])/3,0)</f>
        <v>Q4</v>
      </c>
      <c r="E2633" s="17">
        <f>MONTH(SalesDataTable[[#This Row],[Order Date]])</f>
        <v>12</v>
      </c>
      <c r="F2633" s="15"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5">
      <c r="A2634" s="2">
        <v>1373</v>
      </c>
      <c r="B2634" s="3">
        <v>46377</v>
      </c>
      <c r="C2634" s="12">
        <f>YEAR(SalesDataTable[[#This Row],[Order Date]])</f>
        <v>2026</v>
      </c>
      <c r="D2634" s="15" t="str">
        <f>"Q" &amp; ROUNDUP(MONTH(SalesDataTable[[#This Row],[Order Date]])/3,0)</f>
        <v>Q4</v>
      </c>
      <c r="E2634" s="17">
        <f>MONTH(SalesDataTable[[#This Row],[Order Date]])</f>
        <v>12</v>
      </c>
      <c r="F2634" s="15"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5">
      <c r="A2635" s="2">
        <v>1668</v>
      </c>
      <c r="B2635" s="3">
        <v>46377</v>
      </c>
      <c r="C2635" s="12">
        <f>YEAR(SalesDataTable[[#This Row],[Order Date]])</f>
        <v>2026</v>
      </c>
      <c r="D2635" s="15" t="str">
        <f>"Q" &amp; ROUNDUP(MONTH(SalesDataTable[[#This Row],[Order Date]])/3,0)</f>
        <v>Q4</v>
      </c>
      <c r="E2635" s="17">
        <f>MONTH(SalesDataTable[[#This Row],[Order Date]])</f>
        <v>12</v>
      </c>
      <c r="F2635" s="15"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5">
      <c r="A2636" s="2">
        <v>2646</v>
      </c>
      <c r="B2636" s="3">
        <v>46377</v>
      </c>
      <c r="C2636" s="12">
        <f>YEAR(SalesDataTable[[#This Row],[Order Date]])</f>
        <v>2026</v>
      </c>
      <c r="D2636" s="15" t="str">
        <f>"Q" &amp; ROUNDUP(MONTH(SalesDataTable[[#This Row],[Order Date]])/3,0)</f>
        <v>Q4</v>
      </c>
      <c r="E2636" s="17">
        <f>MONTH(SalesDataTable[[#This Row],[Order Date]])</f>
        <v>12</v>
      </c>
      <c r="F2636" s="15"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5">
      <c r="A2637" s="2">
        <v>3044</v>
      </c>
      <c r="B2637" s="3">
        <v>46377</v>
      </c>
      <c r="C2637" s="12">
        <f>YEAR(SalesDataTable[[#This Row],[Order Date]])</f>
        <v>2026</v>
      </c>
      <c r="D2637" s="15" t="str">
        <f>"Q" &amp; ROUNDUP(MONTH(SalesDataTable[[#This Row],[Order Date]])/3,0)</f>
        <v>Q4</v>
      </c>
      <c r="E2637" s="17">
        <f>MONTH(SalesDataTable[[#This Row],[Order Date]])</f>
        <v>12</v>
      </c>
      <c r="F2637" s="15"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5">
      <c r="A2638" s="2">
        <v>3065</v>
      </c>
      <c r="B2638" s="3">
        <v>46377</v>
      </c>
      <c r="C2638" s="12">
        <f>YEAR(SalesDataTable[[#This Row],[Order Date]])</f>
        <v>2026</v>
      </c>
      <c r="D2638" s="15" t="str">
        <f>"Q" &amp; ROUNDUP(MONTH(SalesDataTable[[#This Row],[Order Date]])/3,0)</f>
        <v>Q4</v>
      </c>
      <c r="E2638" s="17">
        <f>MONTH(SalesDataTable[[#This Row],[Order Date]])</f>
        <v>12</v>
      </c>
      <c r="F2638" s="15"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5">
      <c r="A2639" s="2">
        <v>3365</v>
      </c>
      <c r="B2639" s="3">
        <v>46377</v>
      </c>
      <c r="C2639" s="12">
        <f>YEAR(SalesDataTable[[#This Row],[Order Date]])</f>
        <v>2026</v>
      </c>
      <c r="D2639" s="15" t="str">
        <f>"Q" &amp; ROUNDUP(MONTH(SalesDataTable[[#This Row],[Order Date]])/3,0)</f>
        <v>Q4</v>
      </c>
      <c r="E2639" s="17">
        <f>MONTH(SalesDataTable[[#This Row],[Order Date]])</f>
        <v>12</v>
      </c>
      <c r="F2639" s="15"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5">
      <c r="A2640" s="2">
        <v>4042</v>
      </c>
      <c r="B2640" s="3">
        <v>46377</v>
      </c>
      <c r="C2640" s="12">
        <f>YEAR(SalesDataTable[[#This Row],[Order Date]])</f>
        <v>2026</v>
      </c>
      <c r="D2640" s="15" t="str">
        <f>"Q" &amp; ROUNDUP(MONTH(SalesDataTable[[#This Row],[Order Date]])/3,0)</f>
        <v>Q4</v>
      </c>
      <c r="E2640" s="17">
        <f>MONTH(SalesDataTable[[#This Row],[Order Date]])</f>
        <v>12</v>
      </c>
      <c r="F2640" s="15"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5">
      <c r="A2641" s="2">
        <v>4635</v>
      </c>
      <c r="B2641" s="3">
        <v>46377</v>
      </c>
      <c r="C2641" s="12">
        <f>YEAR(SalesDataTable[[#This Row],[Order Date]])</f>
        <v>2026</v>
      </c>
      <c r="D2641" s="15" t="str">
        <f>"Q" &amp; ROUNDUP(MONTH(SalesDataTable[[#This Row],[Order Date]])/3,0)</f>
        <v>Q4</v>
      </c>
      <c r="E2641" s="17">
        <f>MONTH(SalesDataTable[[#This Row],[Order Date]])</f>
        <v>12</v>
      </c>
      <c r="F2641" s="15"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5">
      <c r="A2642" s="2">
        <v>4748</v>
      </c>
      <c r="B2642" s="3">
        <v>46377</v>
      </c>
      <c r="C2642" s="12">
        <f>YEAR(SalesDataTable[[#This Row],[Order Date]])</f>
        <v>2026</v>
      </c>
      <c r="D2642" s="15" t="str">
        <f>"Q" &amp; ROUNDUP(MONTH(SalesDataTable[[#This Row],[Order Date]])/3,0)</f>
        <v>Q4</v>
      </c>
      <c r="E2642" s="17">
        <f>MONTH(SalesDataTable[[#This Row],[Order Date]])</f>
        <v>12</v>
      </c>
      <c r="F2642" s="15"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5">
      <c r="A2643" s="2">
        <v>342</v>
      </c>
      <c r="B2643" s="3">
        <v>46378</v>
      </c>
      <c r="C2643" s="12">
        <f>YEAR(SalesDataTable[[#This Row],[Order Date]])</f>
        <v>2026</v>
      </c>
      <c r="D2643" s="15" t="str">
        <f>"Q" &amp; ROUNDUP(MONTH(SalesDataTable[[#This Row],[Order Date]])/3,0)</f>
        <v>Q4</v>
      </c>
      <c r="E2643" s="17">
        <f>MONTH(SalesDataTable[[#This Row],[Order Date]])</f>
        <v>12</v>
      </c>
      <c r="F2643" s="15"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5">
      <c r="A2644" s="2">
        <v>676</v>
      </c>
      <c r="B2644" s="3">
        <v>46378</v>
      </c>
      <c r="C2644" s="12">
        <f>YEAR(SalesDataTable[[#This Row],[Order Date]])</f>
        <v>2026</v>
      </c>
      <c r="D2644" s="15" t="str">
        <f>"Q" &amp; ROUNDUP(MONTH(SalesDataTable[[#This Row],[Order Date]])/3,0)</f>
        <v>Q4</v>
      </c>
      <c r="E2644" s="17">
        <f>MONTH(SalesDataTable[[#This Row],[Order Date]])</f>
        <v>12</v>
      </c>
      <c r="F2644" s="15"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5">
      <c r="A2645" s="2">
        <v>1912</v>
      </c>
      <c r="B2645" s="3">
        <v>46378</v>
      </c>
      <c r="C2645" s="12">
        <f>YEAR(SalesDataTable[[#This Row],[Order Date]])</f>
        <v>2026</v>
      </c>
      <c r="D2645" s="15" t="str">
        <f>"Q" &amp; ROUNDUP(MONTH(SalesDataTable[[#This Row],[Order Date]])/3,0)</f>
        <v>Q4</v>
      </c>
      <c r="E2645" s="17">
        <f>MONTH(SalesDataTable[[#This Row],[Order Date]])</f>
        <v>12</v>
      </c>
      <c r="F2645" s="15"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5">
      <c r="A2646" s="2">
        <v>2065</v>
      </c>
      <c r="B2646" s="3">
        <v>46378</v>
      </c>
      <c r="C2646" s="12">
        <f>YEAR(SalesDataTable[[#This Row],[Order Date]])</f>
        <v>2026</v>
      </c>
      <c r="D2646" s="15" t="str">
        <f>"Q" &amp; ROUNDUP(MONTH(SalesDataTable[[#This Row],[Order Date]])/3,0)</f>
        <v>Q4</v>
      </c>
      <c r="E2646" s="17">
        <f>MONTH(SalesDataTable[[#This Row],[Order Date]])</f>
        <v>12</v>
      </c>
      <c r="F2646" s="15"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5">
      <c r="A2647" s="2">
        <v>3136</v>
      </c>
      <c r="B2647" s="3">
        <v>46378</v>
      </c>
      <c r="C2647" s="12">
        <f>YEAR(SalesDataTable[[#This Row],[Order Date]])</f>
        <v>2026</v>
      </c>
      <c r="D2647" s="15" t="str">
        <f>"Q" &amp; ROUNDUP(MONTH(SalesDataTable[[#This Row],[Order Date]])/3,0)</f>
        <v>Q4</v>
      </c>
      <c r="E2647" s="17">
        <f>MONTH(SalesDataTable[[#This Row],[Order Date]])</f>
        <v>12</v>
      </c>
      <c r="F2647" s="15"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5">
      <c r="A2648" s="2">
        <v>3423</v>
      </c>
      <c r="B2648" s="3">
        <v>46378</v>
      </c>
      <c r="C2648" s="12">
        <f>YEAR(SalesDataTable[[#This Row],[Order Date]])</f>
        <v>2026</v>
      </c>
      <c r="D2648" s="15" t="str">
        <f>"Q" &amp; ROUNDUP(MONTH(SalesDataTable[[#This Row],[Order Date]])/3,0)</f>
        <v>Q4</v>
      </c>
      <c r="E2648" s="17">
        <f>MONTH(SalesDataTable[[#This Row],[Order Date]])</f>
        <v>12</v>
      </c>
      <c r="F2648" s="15"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5">
      <c r="A2649" s="2">
        <v>3746</v>
      </c>
      <c r="B2649" s="3">
        <v>46378</v>
      </c>
      <c r="C2649" s="12">
        <f>YEAR(SalesDataTable[[#This Row],[Order Date]])</f>
        <v>2026</v>
      </c>
      <c r="D2649" s="15" t="str">
        <f>"Q" &amp; ROUNDUP(MONTH(SalesDataTable[[#This Row],[Order Date]])/3,0)</f>
        <v>Q4</v>
      </c>
      <c r="E2649" s="17">
        <f>MONTH(SalesDataTable[[#This Row],[Order Date]])</f>
        <v>12</v>
      </c>
      <c r="F2649" s="15"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5">
      <c r="A2650" s="2">
        <v>1198</v>
      </c>
      <c r="B2650" s="3">
        <v>46379</v>
      </c>
      <c r="C2650" s="12">
        <f>YEAR(SalesDataTable[[#This Row],[Order Date]])</f>
        <v>2026</v>
      </c>
      <c r="D2650" s="15" t="str">
        <f>"Q" &amp; ROUNDUP(MONTH(SalesDataTable[[#This Row],[Order Date]])/3,0)</f>
        <v>Q4</v>
      </c>
      <c r="E2650" s="17">
        <f>MONTH(SalesDataTable[[#This Row],[Order Date]])</f>
        <v>12</v>
      </c>
      <c r="F2650" s="15"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5">
      <c r="A2651" s="2">
        <v>2123</v>
      </c>
      <c r="B2651" s="3">
        <v>46379</v>
      </c>
      <c r="C2651" s="12">
        <f>YEAR(SalesDataTable[[#This Row],[Order Date]])</f>
        <v>2026</v>
      </c>
      <c r="D2651" s="15" t="str">
        <f>"Q" &amp; ROUNDUP(MONTH(SalesDataTable[[#This Row],[Order Date]])/3,0)</f>
        <v>Q4</v>
      </c>
      <c r="E2651" s="17">
        <f>MONTH(SalesDataTable[[#This Row],[Order Date]])</f>
        <v>12</v>
      </c>
      <c r="F2651" s="15"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5">
      <c r="A2652" s="2">
        <v>2586</v>
      </c>
      <c r="B2652" s="3">
        <v>46379</v>
      </c>
      <c r="C2652" s="12">
        <f>YEAR(SalesDataTable[[#This Row],[Order Date]])</f>
        <v>2026</v>
      </c>
      <c r="D2652" s="15" t="str">
        <f>"Q" &amp; ROUNDUP(MONTH(SalesDataTable[[#This Row],[Order Date]])/3,0)</f>
        <v>Q4</v>
      </c>
      <c r="E2652" s="17">
        <f>MONTH(SalesDataTable[[#This Row],[Order Date]])</f>
        <v>12</v>
      </c>
      <c r="F2652" s="15"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5">
      <c r="A2653" s="2">
        <v>3048</v>
      </c>
      <c r="B2653" s="3">
        <v>46379</v>
      </c>
      <c r="C2653" s="12">
        <f>YEAR(SalesDataTable[[#This Row],[Order Date]])</f>
        <v>2026</v>
      </c>
      <c r="D2653" s="15" t="str">
        <f>"Q" &amp; ROUNDUP(MONTH(SalesDataTable[[#This Row],[Order Date]])/3,0)</f>
        <v>Q4</v>
      </c>
      <c r="E2653" s="17">
        <f>MONTH(SalesDataTable[[#This Row],[Order Date]])</f>
        <v>12</v>
      </c>
      <c r="F2653" s="15"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5">
      <c r="A2654" s="2">
        <v>3838</v>
      </c>
      <c r="B2654" s="3">
        <v>46379</v>
      </c>
      <c r="C2654" s="12">
        <f>YEAR(SalesDataTable[[#This Row],[Order Date]])</f>
        <v>2026</v>
      </c>
      <c r="D2654" s="15" t="str">
        <f>"Q" &amp; ROUNDUP(MONTH(SalesDataTable[[#This Row],[Order Date]])/3,0)</f>
        <v>Q4</v>
      </c>
      <c r="E2654" s="17">
        <f>MONTH(SalesDataTable[[#This Row],[Order Date]])</f>
        <v>12</v>
      </c>
      <c r="F2654" s="15"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5">
      <c r="A2655" s="2">
        <v>4718</v>
      </c>
      <c r="B2655" s="3">
        <v>46379</v>
      </c>
      <c r="C2655" s="12">
        <f>YEAR(SalesDataTable[[#This Row],[Order Date]])</f>
        <v>2026</v>
      </c>
      <c r="D2655" s="15" t="str">
        <f>"Q" &amp; ROUNDUP(MONTH(SalesDataTable[[#This Row],[Order Date]])/3,0)</f>
        <v>Q4</v>
      </c>
      <c r="E2655" s="17">
        <f>MONTH(SalesDataTable[[#This Row],[Order Date]])</f>
        <v>12</v>
      </c>
      <c r="F2655" s="15"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5">
      <c r="A2656" s="2">
        <v>4844</v>
      </c>
      <c r="B2656" s="3">
        <v>46379</v>
      </c>
      <c r="C2656" s="12">
        <f>YEAR(SalesDataTable[[#This Row],[Order Date]])</f>
        <v>2026</v>
      </c>
      <c r="D2656" s="15" t="str">
        <f>"Q" &amp; ROUNDUP(MONTH(SalesDataTable[[#This Row],[Order Date]])/3,0)</f>
        <v>Q4</v>
      </c>
      <c r="E2656" s="17">
        <f>MONTH(SalesDataTable[[#This Row],[Order Date]])</f>
        <v>12</v>
      </c>
      <c r="F2656" s="15"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5">
      <c r="A2657" s="2">
        <v>678</v>
      </c>
      <c r="B2657" s="3">
        <v>46380</v>
      </c>
      <c r="C2657" s="12">
        <f>YEAR(SalesDataTable[[#This Row],[Order Date]])</f>
        <v>2026</v>
      </c>
      <c r="D2657" s="15" t="str">
        <f>"Q" &amp; ROUNDUP(MONTH(SalesDataTable[[#This Row],[Order Date]])/3,0)</f>
        <v>Q4</v>
      </c>
      <c r="E2657" s="17">
        <f>MONTH(SalesDataTable[[#This Row],[Order Date]])</f>
        <v>12</v>
      </c>
      <c r="F2657" s="15"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5">
      <c r="A2658" s="2">
        <v>1706</v>
      </c>
      <c r="B2658" s="3">
        <v>46380</v>
      </c>
      <c r="C2658" s="12">
        <f>YEAR(SalesDataTable[[#This Row],[Order Date]])</f>
        <v>2026</v>
      </c>
      <c r="D2658" s="15" t="str">
        <f>"Q" &amp; ROUNDUP(MONTH(SalesDataTable[[#This Row],[Order Date]])/3,0)</f>
        <v>Q4</v>
      </c>
      <c r="E2658" s="17">
        <f>MONTH(SalesDataTable[[#This Row],[Order Date]])</f>
        <v>12</v>
      </c>
      <c r="F2658" s="15"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5">
      <c r="A2659" s="2">
        <v>3034</v>
      </c>
      <c r="B2659" s="3">
        <v>46380</v>
      </c>
      <c r="C2659" s="12">
        <f>YEAR(SalesDataTable[[#This Row],[Order Date]])</f>
        <v>2026</v>
      </c>
      <c r="D2659" s="15" t="str">
        <f>"Q" &amp; ROUNDUP(MONTH(SalesDataTable[[#This Row],[Order Date]])/3,0)</f>
        <v>Q4</v>
      </c>
      <c r="E2659" s="17">
        <f>MONTH(SalesDataTable[[#This Row],[Order Date]])</f>
        <v>12</v>
      </c>
      <c r="F2659" s="15"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5">
      <c r="A2660" s="2">
        <v>3883</v>
      </c>
      <c r="B2660" s="3">
        <v>46380</v>
      </c>
      <c r="C2660" s="12">
        <f>YEAR(SalesDataTable[[#This Row],[Order Date]])</f>
        <v>2026</v>
      </c>
      <c r="D2660" s="15" t="str">
        <f>"Q" &amp; ROUNDUP(MONTH(SalesDataTable[[#This Row],[Order Date]])/3,0)</f>
        <v>Q4</v>
      </c>
      <c r="E2660" s="17">
        <f>MONTH(SalesDataTable[[#This Row],[Order Date]])</f>
        <v>12</v>
      </c>
      <c r="F2660" s="15"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5">
      <c r="A2661" s="2">
        <v>4342</v>
      </c>
      <c r="B2661" s="3">
        <v>46380</v>
      </c>
      <c r="C2661" s="12">
        <f>YEAR(SalesDataTable[[#This Row],[Order Date]])</f>
        <v>2026</v>
      </c>
      <c r="D2661" s="15" t="str">
        <f>"Q" &amp; ROUNDUP(MONTH(SalesDataTable[[#This Row],[Order Date]])/3,0)</f>
        <v>Q4</v>
      </c>
      <c r="E2661" s="17">
        <f>MONTH(SalesDataTable[[#This Row],[Order Date]])</f>
        <v>12</v>
      </c>
      <c r="F2661" s="15"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5">
      <c r="A2662" s="2">
        <v>4468</v>
      </c>
      <c r="B2662" s="3">
        <v>46380</v>
      </c>
      <c r="C2662" s="12">
        <f>YEAR(SalesDataTable[[#This Row],[Order Date]])</f>
        <v>2026</v>
      </c>
      <c r="D2662" s="15" t="str">
        <f>"Q" &amp; ROUNDUP(MONTH(SalesDataTable[[#This Row],[Order Date]])/3,0)</f>
        <v>Q4</v>
      </c>
      <c r="E2662" s="17">
        <f>MONTH(SalesDataTable[[#This Row],[Order Date]])</f>
        <v>12</v>
      </c>
      <c r="F2662" s="15"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5">
      <c r="A2663" s="2">
        <v>7</v>
      </c>
      <c r="B2663" s="3">
        <v>46381</v>
      </c>
      <c r="C2663" s="12">
        <f>YEAR(SalesDataTable[[#This Row],[Order Date]])</f>
        <v>2026</v>
      </c>
      <c r="D2663" s="15" t="str">
        <f>"Q" &amp; ROUNDUP(MONTH(SalesDataTable[[#This Row],[Order Date]])/3,0)</f>
        <v>Q4</v>
      </c>
      <c r="E2663" s="17">
        <f>MONTH(SalesDataTable[[#This Row],[Order Date]])</f>
        <v>12</v>
      </c>
      <c r="F2663" s="15"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5">
      <c r="A2664" s="2">
        <v>658</v>
      </c>
      <c r="B2664" s="3">
        <v>46381</v>
      </c>
      <c r="C2664" s="12">
        <f>YEAR(SalesDataTable[[#This Row],[Order Date]])</f>
        <v>2026</v>
      </c>
      <c r="D2664" s="15" t="str">
        <f>"Q" &amp; ROUNDUP(MONTH(SalesDataTable[[#This Row],[Order Date]])/3,0)</f>
        <v>Q4</v>
      </c>
      <c r="E2664" s="17">
        <f>MONTH(SalesDataTable[[#This Row],[Order Date]])</f>
        <v>12</v>
      </c>
      <c r="F2664" s="15"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5">
      <c r="A2665" s="2">
        <v>1192</v>
      </c>
      <c r="B2665" s="3">
        <v>46381</v>
      </c>
      <c r="C2665" s="12">
        <f>YEAR(SalesDataTable[[#This Row],[Order Date]])</f>
        <v>2026</v>
      </c>
      <c r="D2665" s="15" t="str">
        <f>"Q" &amp; ROUNDUP(MONTH(SalesDataTable[[#This Row],[Order Date]])/3,0)</f>
        <v>Q4</v>
      </c>
      <c r="E2665" s="17">
        <f>MONTH(SalesDataTable[[#This Row],[Order Date]])</f>
        <v>12</v>
      </c>
      <c r="F2665" s="15"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5">
      <c r="A2666" s="2">
        <v>3852</v>
      </c>
      <c r="B2666" s="3">
        <v>46381</v>
      </c>
      <c r="C2666" s="12">
        <f>YEAR(SalesDataTable[[#This Row],[Order Date]])</f>
        <v>2026</v>
      </c>
      <c r="D2666" s="15" t="str">
        <f>"Q" &amp; ROUNDUP(MONTH(SalesDataTable[[#This Row],[Order Date]])/3,0)</f>
        <v>Q4</v>
      </c>
      <c r="E2666" s="17">
        <f>MONTH(SalesDataTable[[#This Row],[Order Date]])</f>
        <v>12</v>
      </c>
      <c r="F2666" s="15"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5">
      <c r="A2667" s="2">
        <v>4507</v>
      </c>
      <c r="B2667" s="3">
        <v>46381</v>
      </c>
      <c r="C2667" s="12">
        <f>YEAR(SalesDataTable[[#This Row],[Order Date]])</f>
        <v>2026</v>
      </c>
      <c r="D2667" s="15" t="str">
        <f>"Q" &amp; ROUNDUP(MONTH(SalesDataTable[[#This Row],[Order Date]])/3,0)</f>
        <v>Q4</v>
      </c>
      <c r="E2667" s="17">
        <f>MONTH(SalesDataTable[[#This Row],[Order Date]])</f>
        <v>12</v>
      </c>
      <c r="F2667" s="15"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5">
      <c r="A2668" s="2">
        <v>260</v>
      </c>
      <c r="B2668" s="3">
        <v>46382</v>
      </c>
      <c r="C2668" s="12">
        <f>YEAR(SalesDataTable[[#This Row],[Order Date]])</f>
        <v>2026</v>
      </c>
      <c r="D2668" s="15" t="str">
        <f>"Q" &amp; ROUNDUP(MONTH(SalesDataTable[[#This Row],[Order Date]])/3,0)</f>
        <v>Q4</v>
      </c>
      <c r="E2668" s="17">
        <f>MONTH(SalesDataTable[[#This Row],[Order Date]])</f>
        <v>12</v>
      </c>
      <c r="F2668" s="15"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5">
      <c r="A2669" s="2">
        <v>1659</v>
      </c>
      <c r="B2669" s="3">
        <v>46382</v>
      </c>
      <c r="C2669" s="12">
        <f>YEAR(SalesDataTable[[#This Row],[Order Date]])</f>
        <v>2026</v>
      </c>
      <c r="D2669" s="15" t="str">
        <f>"Q" &amp; ROUNDUP(MONTH(SalesDataTable[[#This Row],[Order Date]])/3,0)</f>
        <v>Q4</v>
      </c>
      <c r="E2669" s="17">
        <f>MONTH(SalesDataTable[[#This Row],[Order Date]])</f>
        <v>12</v>
      </c>
      <c r="F2669" s="15"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5">
      <c r="A2670" s="2">
        <v>3188</v>
      </c>
      <c r="B2670" s="3">
        <v>46382</v>
      </c>
      <c r="C2670" s="12">
        <f>YEAR(SalesDataTable[[#This Row],[Order Date]])</f>
        <v>2026</v>
      </c>
      <c r="D2670" s="15" t="str">
        <f>"Q" &amp; ROUNDUP(MONTH(SalesDataTable[[#This Row],[Order Date]])/3,0)</f>
        <v>Q4</v>
      </c>
      <c r="E2670" s="17">
        <f>MONTH(SalesDataTable[[#This Row],[Order Date]])</f>
        <v>12</v>
      </c>
      <c r="F2670" s="15"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5">
      <c r="A2671" s="2">
        <v>3673</v>
      </c>
      <c r="B2671" s="3">
        <v>46382</v>
      </c>
      <c r="C2671" s="12">
        <f>YEAR(SalesDataTable[[#This Row],[Order Date]])</f>
        <v>2026</v>
      </c>
      <c r="D2671" s="15" t="str">
        <f>"Q" &amp; ROUNDUP(MONTH(SalesDataTable[[#This Row],[Order Date]])/3,0)</f>
        <v>Q4</v>
      </c>
      <c r="E2671" s="17">
        <f>MONTH(SalesDataTable[[#This Row],[Order Date]])</f>
        <v>12</v>
      </c>
      <c r="F2671" s="15"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5">
      <c r="A2672" s="2">
        <v>3805</v>
      </c>
      <c r="B2672" s="3">
        <v>46382</v>
      </c>
      <c r="C2672" s="12">
        <f>YEAR(SalesDataTable[[#This Row],[Order Date]])</f>
        <v>2026</v>
      </c>
      <c r="D2672" s="15" t="str">
        <f>"Q" &amp; ROUNDUP(MONTH(SalesDataTable[[#This Row],[Order Date]])/3,0)</f>
        <v>Q4</v>
      </c>
      <c r="E2672" s="17">
        <f>MONTH(SalesDataTable[[#This Row],[Order Date]])</f>
        <v>12</v>
      </c>
      <c r="F2672" s="15"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5">
      <c r="A2673" s="2">
        <v>3945</v>
      </c>
      <c r="B2673" s="3">
        <v>46382</v>
      </c>
      <c r="C2673" s="12">
        <f>YEAR(SalesDataTable[[#This Row],[Order Date]])</f>
        <v>2026</v>
      </c>
      <c r="D2673" s="15" t="str">
        <f>"Q" &amp; ROUNDUP(MONTH(SalesDataTable[[#This Row],[Order Date]])/3,0)</f>
        <v>Q4</v>
      </c>
      <c r="E2673" s="17">
        <f>MONTH(SalesDataTable[[#This Row],[Order Date]])</f>
        <v>12</v>
      </c>
      <c r="F2673" s="15"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5">
      <c r="A2674" s="2">
        <v>4266</v>
      </c>
      <c r="B2674" s="3">
        <v>46382</v>
      </c>
      <c r="C2674" s="12">
        <f>YEAR(SalesDataTable[[#This Row],[Order Date]])</f>
        <v>2026</v>
      </c>
      <c r="D2674" s="15" t="str">
        <f>"Q" &amp; ROUNDUP(MONTH(SalesDataTable[[#This Row],[Order Date]])/3,0)</f>
        <v>Q4</v>
      </c>
      <c r="E2674" s="17">
        <f>MONTH(SalesDataTable[[#This Row],[Order Date]])</f>
        <v>12</v>
      </c>
      <c r="F2674" s="15"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5">
      <c r="A2675" s="2">
        <v>606</v>
      </c>
      <c r="B2675" s="3">
        <v>46383</v>
      </c>
      <c r="C2675" s="12">
        <f>YEAR(SalesDataTable[[#This Row],[Order Date]])</f>
        <v>2026</v>
      </c>
      <c r="D2675" s="15" t="str">
        <f>"Q" &amp; ROUNDUP(MONTH(SalesDataTable[[#This Row],[Order Date]])/3,0)</f>
        <v>Q4</v>
      </c>
      <c r="E2675" s="17">
        <f>MONTH(SalesDataTable[[#This Row],[Order Date]])</f>
        <v>12</v>
      </c>
      <c r="F2675" s="15"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5">
      <c r="A2676" s="2">
        <v>1166</v>
      </c>
      <c r="B2676" s="3">
        <v>46383</v>
      </c>
      <c r="C2676" s="12">
        <f>YEAR(SalesDataTable[[#This Row],[Order Date]])</f>
        <v>2026</v>
      </c>
      <c r="D2676" s="15" t="str">
        <f>"Q" &amp; ROUNDUP(MONTH(SalesDataTable[[#This Row],[Order Date]])/3,0)</f>
        <v>Q4</v>
      </c>
      <c r="E2676" s="17">
        <f>MONTH(SalesDataTable[[#This Row],[Order Date]])</f>
        <v>12</v>
      </c>
      <c r="F2676" s="15"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5">
      <c r="A2677" s="2">
        <v>1913</v>
      </c>
      <c r="B2677" s="3">
        <v>46383</v>
      </c>
      <c r="C2677" s="12">
        <f>YEAR(SalesDataTable[[#This Row],[Order Date]])</f>
        <v>2026</v>
      </c>
      <c r="D2677" s="15" t="str">
        <f>"Q" &amp; ROUNDUP(MONTH(SalesDataTable[[#This Row],[Order Date]])/3,0)</f>
        <v>Q4</v>
      </c>
      <c r="E2677" s="17">
        <f>MONTH(SalesDataTable[[#This Row],[Order Date]])</f>
        <v>12</v>
      </c>
      <c r="F2677" s="15"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5">
      <c r="A2678" s="2">
        <v>2402</v>
      </c>
      <c r="B2678" s="3">
        <v>46383</v>
      </c>
      <c r="C2678" s="12">
        <f>YEAR(SalesDataTable[[#This Row],[Order Date]])</f>
        <v>2026</v>
      </c>
      <c r="D2678" s="15" t="str">
        <f>"Q" &amp; ROUNDUP(MONTH(SalesDataTable[[#This Row],[Order Date]])/3,0)</f>
        <v>Q4</v>
      </c>
      <c r="E2678" s="17">
        <f>MONTH(SalesDataTable[[#This Row],[Order Date]])</f>
        <v>12</v>
      </c>
      <c r="F2678" s="15"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5">
      <c r="A2679" s="2">
        <v>3192</v>
      </c>
      <c r="B2679" s="3">
        <v>46383</v>
      </c>
      <c r="C2679" s="12">
        <f>YEAR(SalesDataTable[[#This Row],[Order Date]])</f>
        <v>2026</v>
      </c>
      <c r="D2679" s="15" t="str">
        <f>"Q" &amp; ROUNDUP(MONTH(SalesDataTable[[#This Row],[Order Date]])/3,0)</f>
        <v>Q4</v>
      </c>
      <c r="E2679" s="17">
        <f>MONTH(SalesDataTable[[#This Row],[Order Date]])</f>
        <v>12</v>
      </c>
      <c r="F2679" s="15"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5">
      <c r="A2680" s="2">
        <v>3721</v>
      </c>
      <c r="B2680" s="3">
        <v>46383</v>
      </c>
      <c r="C2680" s="12">
        <f>YEAR(SalesDataTable[[#This Row],[Order Date]])</f>
        <v>2026</v>
      </c>
      <c r="D2680" s="15" t="str">
        <f>"Q" &amp; ROUNDUP(MONTH(SalesDataTable[[#This Row],[Order Date]])/3,0)</f>
        <v>Q4</v>
      </c>
      <c r="E2680" s="17">
        <f>MONTH(SalesDataTable[[#This Row],[Order Date]])</f>
        <v>12</v>
      </c>
      <c r="F2680" s="15"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5">
      <c r="A2681" s="2">
        <v>3882</v>
      </c>
      <c r="B2681" s="3">
        <v>46383</v>
      </c>
      <c r="C2681" s="12">
        <f>YEAR(SalesDataTable[[#This Row],[Order Date]])</f>
        <v>2026</v>
      </c>
      <c r="D2681" s="15" t="str">
        <f>"Q" &amp; ROUNDUP(MONTH(SalesDataTable[[#This Row],[Order Date]])/3,0)</f>
        <v>Q4</v>
      </c>
      <c r="E2681" s="17">
        <f>MONTH(SalesDataTable[[#This Row],[Order Date]])</f>
        <v>12</v>
      </c>
      <c r="F2681" s="15"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5">
      <c r="A2682" s="2">
        <v>4945</v>
      </c>
      <c r="B2682" s="3">
        <v>46383</v>
      </c>
      <c r="C2682" s="12">
        <f>YEAR(SalesDataTable[[#This Row],[Order Date]])</f>
        <v>2026</v>
      </c>
      <c r="D2682" s="15" t="str">
        <f>"Q" &amp; ROUNDUP(MONTH(SalesDataTable[[#This Row],[Order Date]])/3,0)</f>
        <v>Q4</v>
      </c>
      <c r="E2682" s="17">
        <f>MONTH(SalesDataTable[[#This Row],[Order Date]])</f>
        <v>12</v>
      </c>
      <c r="F2682" s="15"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5">
      <c r="A2683" s="2">
        <v>5084</v>
      </c>
      <c r="B2683" s="3">
        <v>46383</v>
      </c>
      <c r="C2683" s="12">
        <f>YEAR(SalesDataTable[[#This Row],[Order Date]])</f>
        <v>2026</v>
      </c>
      <c r="D2683" s="15" t="str">
        <f>"Q" &amp; ROUNDUP(MONTH(SalesDataTable[[#This Row],[Order Date]])/3,0)</f>
        <v>Q4</v>
      </c>
      <c r="E2683" s="17">
        <f>MONTH(SalesDataTable[[#This Row],[Order Date]])</f>
        <v>12</v>
      </c>
      <c r="F2683" s="15"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5">
      <c r="A2684" s="2">
        <v>246</v>
      </c>
      <c r="B2684" s="3">
        <v>46384</v>
      </c>
      <c r="C2684" s="12">
        <f>YEAR(SalesDataTable[[#This Row],[Order Date]])</f>
        <v>2026</v>
      </c>
      <c r="D2684" s="15" t="str">
        <f>"Q" &amp; ROUNDUP(MONTH(SalesDataTable[[#This Row],[Order Date]])/3,0)</f>
        <v>Q4</v>
      </c>
      <c r="E2684" s="17">
        <f>MONTH(SalesDataTable[[#This Row],[Order Date]])</f>
        <v>12</v>
      </c>
      <c r="F2684" s="15"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5">
      <c r="A2685" s="2">
        <v>537</v>
      </c>
      <c r="B2685" s="3">
        <v>46384</v>
      </c>
      <c r="C2685" s="12">
        <f>YEAR(SalesDataTable[[#This Row],[Order Date]])</f>
        <v>2026</v>
      </c>
      <c r="D2685" s="15" t="str">
        <f>"Q" &amp; ROUNDUP(MONTH(SalesDataTable[[#This Row],[Order Date]])/3,0)</f>
        <v>Q4</v>
      </c>
      <c r="E2685" s="17">
        <f>MONTH(SalesDataTable[[#This Row],[Order Date]])</f>
        <v>12</v>
      </c>
      <c r="F2685" s="15"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5">
      <c r="A2686" s="2">
        <v>968</v>
      </c>
      <c r="B2686" s="3">
        <v>46384</v>
      </c>
      <c r="C2686" s="12">
        <f>YEAR(SalesDataTable[[#This Row],[Order Date]])</f>
        <v>2026</v>
      </c>
      <c r="D2686" s="15" t="str">
        <f>"Q" &amp; ROUNDUP(MONTH(SalesDataTable[[#This Row],[Order Date]])/3,0)</f>
        <v>Q4</v>
      </c>
      <c r="E2686" s="17">
        <f>MONTH(SalesDataTable[[#This Row],[Order Date]])</f>
        <v>12</v>
      </c>
      <c r="F2686" s="15"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5">
      <c r="A2687" s="2">
        <v>1234</v>
      </c>
      <c r="B2687" s="3">
        <v>46384</v>
      </c>
      <c r="C2687" s="12">
        <f>YEAR(SalesDataTable[[#This Row],[Order Date]])</f>
        <v>2026</v>
      </c>
      <c r="D2687" s="15" t="str">
        <f>"Q" &amp; ROUNDUP(MONTH(SalesDataTable[[#This Row],[Order Date]])/3,0)</f>
        <v>Q4</v>
      </c>
      <c r="E2687" s="17">
        <f>MONTH(SalesDataTable[[#This Row],[Order Date]])</f>
        <v>12</v>
      </c>
      <c r="F2687" s="15"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5">
      <c r="A2688" s="2">
        <v>2061</v>
      </c>
      <c r="B2688" s="3">
        <v>46384</v>
      </c>
      <c r="C2688" s="12">
        <f>YEAR(SalesDataTable[[#This Row],[Order Date]])</f>
        <v>2026</v>
      </c>
      <c r="D2688" s="15" t="str">
        <f>"Q" &amp; ROUNDUP(MONTH(SalesDataTable[[#This Row],[Order Date]])/3,0)</f>
        <v>Q4</v>
      </c>
      <c r="E2688" s="17">
        <f>MONTH(SalesDataTable[[#This Row],[Order Date]])</f>
        <v>12</v>
      </c>
      <c r="F2688" s="15"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5">
      <c r="A2689" s="2">
        <v>2219</v>
      </c>
      <c r="B2689" s="3">
        <v>46384</v>
      </c>
      <c r="C2689" s="12">
        <f>YEAR(SalesDataTable[[#This Row],[Order Date]])</f>
        <v>2026</v>
      </c>
      <c r="D2689" s="15" t="str">
        <f>"Q" &amp; ROUNDUP(MONTH(SalesDataTable[[#This Row],[Order Date]])/3,0)</f>
        <v>Q4</v>
      </c>
      <c r="E2689" s="17">
        <f>MONTH(SalesDataTable[[#This Row],[Order Date]])</f>
        <v>12</v>
      </c>
      <c r="F2689" s="15"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5">
      <c r="A2690" s="2">
        <v>2651</v>
      </c>
      <c r="B2690" s="3">
        <v>46384</v>
      </c>
      <c r="C2690" s="12">
        <f>YEAR(SalesDataTable[[#This Row],[Order Date]])</f>
        <v>2026</v>
      </c>
      <c r="D2690" s="15" t="str">
        <f>"Q" &amp; ROUNDUP(MONTH(SalesDataTable[[#This Row],[Order Date]])/3,0)</f>
        <v>Q4</v>
      </c>
      <c r="E2690" s="17">
        <f>MONTH(SalesDataTable[[#This Row],[Order Date]])</f>
        <v>12</v>
      </c>
      <c r="F2690" s="15"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5">
      <c r="A2691" s="2">
        <v>3173</v>
      </c>
      <c r="B2691" s="3">
        <v>46384</v>
      </c>
      <c r="C2691" s="12">
        <f>YEAR(SalesDataTable[[#This Row],[Order Date]])</f>
        <v>2026</v>
      </c>
      <c r="D2691" s="15" t="str">
        <f>"Q" &amp; ROUNDUP(MONTH(SalesDataTable[[#This Row],[Order Date]])/3,0)</f>
        <v>Q4</v>
      </c>
      <c r="E2691" s="17">
        <f>MONTH(SalesDataTable[[#This Row],[Order Date]])</f>
        <v>12</v>
      </c>
      <c r="F2691" s="15"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5">
      <c r="A2692" s="2">
        <v>3409</v>
      </c>
      <c r="B2692" s="3">
        <v>46384</v>
      </c>
      <c r="C2692" s="12">
        <f>YEAR(SalesDataTable[[#This Row],[Order Date]])</f>
        <v>2026</v>
      </c>
      <c r="D2692" s="15" t="str">
        <f>"Q" &amp; ROUNDUP(MONTH(SalesDataTable[[#This Row],[Order Date]])/3,0)</f>
        <v>Q4</v>
      </c>
      <c r="E2692" s="17">
        <f>MONTH(SalesDataTable[[#This Row],[Order Date]])</f>
        <v>12</v>
      </c>
      <c r="F2692" s="15"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5">
      <c r="A2693" s="2">
        <v>3535</v>
      </c>
      <c r="B2693" s="3">
        <v>46384</v>
      </c>
      <c r="C2693" s="12">
        <f>YEAR(SalesDataTable[[#This Row],[Order Date]])</f>
        <v>2026</v>
      </c>
      <c r="D2693" s="15" t="str">
        <f>"Q" &amp; ROUNDUP(MONTH(SalesDataTable[[#This Row],[Order Date]])/3,0)</f>
        <v>Q4</v>
      </c>
      <c r="E2693" s="17">
        <f>MONTH(SalesDataTable[[#This Row],[Order Date]])</f>
        <v>12</v>
      </c>
      <c r="F2693" s="15"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5">
      <c r="A2694" s="2">
        <v>5134</v>
      </c>
      <c r="B2694" s="3">
        <v>46384</v>
      </c>
      <c r="C2694" s="12">
        <f>YEAR(SalesDataTable[[#This Row],[Order Date]])</f>
        <v>2026</v>
      </c>
      <c r="D2694" s="15" t="str">
        <f>"Q" &amp; ROUNDUP(MONTH(SalesDataTable[[#This Row],[Order Date]])/3,0)</f>
        <v>Q4</v>
      </c>
      <c r="E2694" s="17">
        <f>MONTH(SalesDataTable[[#This Row],[Order Date]])</f>
        <v>12</v>
      </c>
      <c r="F2694" s="15"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5">
      <c r="A2695" s="2">
        <v>2011</v>
      </c>
      <c r="B2695" s="3">
        <v>46385</v>
      </c>
      <c r="C2695" s="12">
        <f>YEAR(SalesDataTable[[#This Row],[Order Date]])</f>
        <v>2026</v>
      </c>
      <c r="D2695" s="15" t="str">
        <f>"Q" &amp; ROUNDUP(MONTH(SalesDataTable[[#This Row],[Order Date]])/3,0)</f>
        <v>Q4</v>
      </c>
      <c r="E2695" s="17">
        <f>MONTH(SalesDataTable[[#This Row],[Order Date]])</f>
        <v>12</v>
      </c>
      <c r="F2695" s="15"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5">
      <c r="A2696" s="2">
        <v>2477</v>
      </c>
      <c r="B2696" s="3">
        <v>46385</v>
      </c>
      <c r="C2696" s="12">
        <f>YEAR(SalesDataTable[[#This Row],[Order Date]])</f>
        <v>2026</v>
      </c>
      <c r="D2696" s="15" t="str">
        <f>"Q" &amp; ROUNDUP(MONTH(SalesDataTable[[#This Row],[Order Date]])/3,0)</f>
        <v>Q4</v>
      </c>
      <c r="E2696" s="17">
        <f>MONTH(SalesDataTable[[#This Row],[Order Date]])</f>
        <v>12</v>
      </c>
      <c r="F2696" s="15"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5">
      <c r="A2697" s="2">
        <v>2745</v>
      </c>
      <c r="B2697" s="3">
        <v>46385</v>
      </c>
      <c r="C2697" s="12">
        <f>YEAR(SalesDataTable[[#This Row],[Order Date]])</f>
        <v>2026</v>
      </c>
      <c r="D2697" s="15" t="str">
        <f>"Q" &amp; ROUNDUP(MONTH(SalesDataTable[[#This Row],[Order Date]])/3,0)</f>
        <v>Q4</v>
      </c>
      <c r="E2697" s="17">
        <f>MONTH(SalesDataTable[[#This Row],[Order Date]])</f>
        <v>12</v>
      </c>
      <c r="F2697" s="15"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5">
      <c r="A2698" s="2">
        <v>4427</v>
      </c>
      <c r="B2698" s="3">
        <v>46385</v>
      </c>
      <c r="C2698" s="12">
        <f>YEAR(SalesDataTable[[#This Row],[Order Date]])</f>
        <v>2026</v>
      </c>
      <c r="D2698" s="15" t="str">
        <f>"Q" &amp; ROUNDUP(MONTH(SalesDataTable[[#This Row],[Order Date]])/3,0)</f>
        <v>Q4</v>
      </c>
      <c r="E2698" s="17">
        <f>MONTH(SalesDataTable[[#This Row],[Order Date]])</f>
        <v>12</v>
      </c>
      <c r="F2698" s="15"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5">
      <c r="A2699" s="2">
        <v>377</v>
      </c>
      <c r="B2699" s="3">
        <v>46386</v>
      </c>
      <c r="C2699" s="12">
        <f>YEAR(SalesDataTable[[#This Row],[Order Date]])</f>
        <v>2026</v>
      </c>
      <c r="D2699" s="15" t="str">
        <f>"Q" &amp; ROUNDUP(MONTH(SalesDataTable[[#This Row],[Order Date]])/3,0)</f>
        <v>Q4</v>
      </c>
      <c r="E2699" s="17">
        <f>MONTH(SalesDataTable[[#This Row],[Order Date]])</f>
        <v>12</v>
      </c>
      <c r="F2699" s="15"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5">
      <c r="A2700" s="2">
        <v>1530</v>
      </c>
      <c r="B2700" s="3">
        <v>46386</v>
      </c>
      <c r="C2700" s="12">
        <f>YEAR(SalesDataTable[[#This Row],[Order Date]])</f>
        <v>2026</v>
      </c>
      <c r="D2700" s="15" t="str">
        <f>"Q" &amp; ROUNDUP(MONTH(SalesDataTable[[#This Row],[Order Date]])/3,0)</f>
        <v>Q4</v>
      </c>
      <c r="E2700" s="17">
        <f>MONTH(SalesDataTable[[#This Row],[Order Date]])</f>
        <v>12</v>
      </c>
      <c r="F2700" s="15"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5">
      <c r="A2701" s="2">
        <v>2135</v>
      </c>
      <c r="B2701" s="3">
        <v>46386</v>
      </c>
      <c r="C2701" s="12">
        <f>YEAR(SalesDataTable[[#This Row],[Order Date]])</f>
        <v>2026</v>
      </c>
      <c r="D2701" s="15" t="str">
        <f>"Q" &amp; ROUNDUP(MONTH(SalesDataTable[[#This Row],[Order Date]])/3,0)</f>
        <v>Q4</v>
      </c>
      <c r="E2701" s="17">
        <f>MONTH(SalesDataTable[[#This Row],[Order Date]])</f>
        <v>12</v>
      </c>
      <c r="F2701" s="15"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5">
      <c r="A2702" s="2">
        <v>2916</v>
      </c>
      <c r="B2702" s="3">
        <v>46386</v>
      </c>
      <c r="C2702" s="12">
        <f>YEAR(SalesDataTable[[#This Row],[Order Date]])</f>
        <v>2026</v>
      </c>
      <c r="D2702" s="15" t="str">
        <f>"Q" &amp; ROUNDUP(MONTH(SalesDataTable[[#This Row],[Order Date]])/3,0)</f>
        <v>Q4</v>
      </c>
      <c r="E2702" s="17">
        <f>MONTH(SalesDataTable[[#This Row],[Order Date]])</f>
        <v>12</v>
      </c>
      <c r="F2702" s="15"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5">
      <c r="A2703" s="2">
        <v>3449</v>
      </c>
      <c r="B2703" s="3">
        <v>46386</v>
      </c>
      <c r="C2703" s="12">
        <f>YEAR(SalesDataTable[[#This Row],[Order Date]])</f>
        <v>2026</v>
      </c>
      <c r="D2703" s="15" t="str">
        <f>"Q" &amp; ROUNDUP(MONTH(SalesDataTable[[#This Row],[Order Date]])/3,0)</f>
        <v>Q4</v>
      </c>
      <c r="E2703" s="17">
        <f>MONTH(SalesDataTable[[#This Row],[Order Date]])</f>
        <v>12</v>
      </c>
      <c r="F2703" s="15"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5">
      <c r="A2704" s="2">
        <v>3498</v>
      </c>
      <c r="B2704" s="3">
        <v>46386</v>
      </c>
      <c r="C2704" s="12">
        <f>YEAR(SalesDataTable[[#This Row],[Order Date]])</f>
        <v>2026</v>
      </c>
      <c r="D2704" s="15" t="str">
        <f>"Q" &amp; ROUNDUP(MONTH(SalesDataTable[[#This Row],[Order Date]])/3,0)</f>
        <v>Q4</v>
      </c>
      <c r="E2704" s="17">
        <f>MONTH(SalesDataTable[[#This Row],[Order Date]])</f>
        <v>12</v>
      </c>
      <c r="F2704" s="15"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5">
      <c r="A2705" s="2">
        <v>4851</v>
      </c>
      <c r="B2705" s="3">
        <v>46386</v>
      </c>
      <c r="C2705" s="12">
        <f>YEAR(SalesDataTable[[#This Row],[Order Date]])</f>
        <v>2026</v>
      </c>
      <c r="D2705" s="15" t="str">
        <f>"Q" &amp; ROUNDUP(MONTH(SalesDataTable[[#This Row],[Order Date]])/3,0)</f>
        <v>Q4</v>
      </c>
      <c r="E2705" s="17">
        <f>MONTH(SalesDataTable[[#This Row],[Order Date]])</f>
        <v>12</v>
      </c>
      <c r="F2705" s="15"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5">
      <c r="A2706" s="2">
        <v>4926</v>
      </c>
      <c r="B2706" s="3">
        <v>46386</v>
      </c>
      <c r="C2706" s="12">
        <f>YEAR(SalesDataTable[[#This Row],[Order Date]])</f>
        <v>2026</v>
      </c>
      <c r="D2706" s="15" t="str">
        <f>"Q" &amp; ROUNDUP(MONTH(SalesDataTable[[#This Row],[Order Date]])/3,0)</f>
        <v>Q4</v>
      </c>
      <c r="E2706" s="17">
        <f>MONTH(SalesDataTable[[#This Row],[Order Date]])</f>
        <v>12</v>
      </c>
      <c r="F2706" s="15"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5">
      <c r="A2707" s="2">
        <v>5035</v>
      </c>
      <c r="B2707" s="3">
        <v>46386</v>
      </c>
      <c r="C2707" s="12">
        <f>YEAR(SalesDataTable[[#This Row],[Order Date]])</f>
        <v>2026</v>
      </c>
      <c r="D2707" s="15" t="str">
        <f>"Q" &amp; ROUNDUP(MONTH(SalesDataTable[[#This Row],[Order Date]])/3,0)</f>
        <v>Q4</v>
      </c>
      <c r="E2707" s="17">
        <f>MONTH(SalesDataTable[[#This Row],[Order Date]])</f>
        <v>12</v>
      </c>
      <c r="F2707" s="15"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5">
      <c r="A2708" s="2">
        <v>5135</v>
      </c>
      <c r="B2708" s="3">
        <v>46386</v>
      </c>
      <c r="C2708" s="12">
        <f>YEAR(SalesDataTable[[#This Row],[Order Date]])</f>
        <v>2026</v>
      </c>
      <c r="D2708" s="15" t="str">
        <f>"Q" &amp; ROUNDUP(MONTH(SalesDataTable[[#This Row],[Order Date]])/3,0)</f>
        <v>Q4</v>
      </c>
      <c r="E2708" s="17">
        <f>MONTH(SalesDataTable[[#This Row],[Order Date]])</f>
        <v>12</v>
      </c>
      <c r="F2708" s="15"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75271-A653-429C-A0C4-6C41E0ED9364}">
  <dimension ref="A3:K102"/>
  <sheetViews>
    <sheetView tabSelected="1" zoomScale="89" workbookViewId="0">
      <selection activeCell="E3" sqref="E3"/>
    </sheetView>
  </sheetViews>
  <sheetFormatPr defaultRowHeight="14"/>
  <cols>
    <col min="1" max="1" width="13.75" bestFit="1" customWidth="1"/>
    <col min="2" max="2" width="16.75" bestFit="1" customWidth="1"/>
    <col min="3" max="3" width="18.25" bestFit="1" customWidth="1"/>
    <col min="4" max="4" width="11.08203125" customWidth="1"/>
    <col min="5" max="5" width="18.33203125" customWidth="1"/>
    <col min="7" max="7" width="16.6640625" style="13" bestFit="1" customWidth="1"/>
    <col min="9" max="9" width="10.6640625" bestFit="1" customWidth="1"/>
    <col min="11" max="11" width="13" bestFit="1" customWidth="1"/>
  </cols>
  <sheetData>
    <row r="3" spans="1:11">
      <c r="A3" t="s">
        <v>79</v>
      </c>
      <c r="C3" t="s">
        <v>92</v>
      </c>
      <c r="E3" s="27" t="s">
        <v>93</v>
      </c>
      <c r="G3" s="13" t="s">
        <v>94</v>
      </c>
      <c r="I3" s="13" t="s">
        <v>95</v>
      </c>
      <c r="K3" s="13" t="s">
        <v>96</v>
      </c>
    </row>
    <row r="4" spans="1:11">
      <c r="A4" s="21">
        <v>645223.1794999995</v>
      </c>
      <c r="C4" s="21">
        <v>296384.2495000005</v>
      </c>
      <c r="E4" s="19">
        <f>C4/A4</f>
        <v>0.45935152194884954</v>
      </c>
      <c r="G4" s="13">
        <v>6698</v>
      </c>
      <c r="I4" s="13">
        <v>2707</v>
      </c>
      <c r="K4" s="21">
        <v>348838.93000000058</v>
      </c>
    </row>
    <row r="8" spans="1:11">
      <c r="A8" s="22" t="s">
        <v>99</v>
      </c>
      <c r="B8" s="13" t="s">
        <v>97</v>
      </c>
      <c r="C8" s="13" t="s">
        <v>98</v>
      </c>
    </row>
    <row r="9" spans="1:11">
      <c r="A9" s="23" t="s">
        <v>80</v>
      </c>
      <c r="B9" s="24">
        <v>39091.819499999998</v>
      </c>
      <c r="C9" s="25">
        <v>17596.939500000004</v>
      </c>
    </row>
    <row r="10" spans="1:11">
      <c r="A10" s="23" t="s">
        <v>81</v>
      </c>
      <c r="B10" s="24">
        <v>35647.71699999999</v>
      </c>
      <c r="C10" s="25">
        <v>16561.507000000001</v>
      </c>
    </row>
    <row r="11" spans="1:11">
      <c r="A11" s="23" t="s">
        <v>82</v>
      </c>
      <c r="B11" s="24">
        <v>44696.898499999996</v>
      </c>
      <c r="C11" s="25">
        <v>21465.038499999991</v>
      </c>
    </row>
    <row r="12" spans="1:11">
      <c r="A12" s="23" t="s">
        <v>83</v>
      </c>
      <c r="B12" s="24">
        <v>54688.639000000017</v>
      </c>
      <c r="C12" s="25">
        <v>25283.649000000012</v>
      </c>
    </row>
    <row r="13" spans="1:11">
      <c r="A13" s="23" t="s">
        <v>84</v>
      </c>
      <c r="B13" s="24">
        <v>58235.185000000005</v>
      </c>
      <c r="C13" s="25">
        <v>27301.534999999993</v>
      </c>
    </row>
    <row r="14" spans="1:11">
      <c r="A14" s="23" t="s">
        <v>85</v>
      </c>
      <c r="B14" s="24">
        <v>69504.337000000014</v>
      </c>
      <c r="C14" s="25">
        <v>31109.926999999985</v>
      </c>
    </row>
    <row r="15" spans="1:11">
      <c r="A15" s="23" t="s">
        <v>86</v>
      </c>
      <c r="B15" s="24">
        <v>66442.23599999999</v>
      </c>
      <c r="C15" s="25">
        <v>31035.085999999967</v>
      </c>
    </row>
    <row r="16" spans="1:11">
      <c r="A16" s="23" t="s">
        <v>87</v>
      </c>
      <c r="B16" s="24">
        <v>57609.044499999975</v>
      </c>
      <c r="C16" s="25">
        <v>27126.764499999972</v>
      </c>
    </row>
    <row r="17" spans="1:3">
      <c r="A17" s="23" t="s">
        <v>88</v>
      </c>
      <c r="B17" s="24">
        <v>53609.278500000037</v>
      </c>
      <c r="C17" s="25">
        <v>25001.058499999999</v>
      </c>
    </row>
    <row r="18" spans="1:3">
      <c r="A18" s="23" t="s">
        <v>89</v>
      </c>
      <c r="B18" s="24">
        <v>49147.535000000003</v>
      </c>
      <c r="C18" s="25">
        <v>22793.035</v>
      </c>
    </row>
    <row r="19" spans="1:3">
      <c r="A19" s="23" t="s">
        <v>90</v>
      </c>
      <c r="B19" s="24">
        <v>65523.639499999968</v>
      </c>
      <c r="C19" s="25">
        <v>28666.869500000012</v>
      </c>
    </row>
    <row r="20" spans="1:3">
      <c r="A20" s="23" t="s">
        <v>91</v>
      </c>
      <c r="B20" s="24">
        <v>51026.850000000006</v>
      </c>
      <c r="C20" s="25">
        <v>22442.840000000007</v>
      </c>
    </row>
    <row r="21" spans="1:3">
      <c r="A21" s="23" t="s">
        <v>77</v>
      </c>
      <c r="B21" s="24">
        <v>645223.17949999985</v>
      </c>
      <c r="C21" s="25">
        <v>296384.24949999998</v>
      </c>
    </row>
    <row r="26" spans="1:3">
      <c r="A26" s="22" t="s">
        <v>56</v>
      </c>
      <c r="B26" s="26" t="s">
        <v>97</v>
      </c>
    </row>
    <row r="27" spans="1:3">
      <c r="A27" s="23" t="s">
        <v>47</v>
      </c>
      <c r="B27" s="26">
        <v>55102.048500000012</v>
      </c>
    </row>
    <row r="28" spans="1:3">
      <c r="A28" s="23" t="s">
        <v>43</v>
      </c>
      <c r="B28" s="26">
        <v>70034.105500000005</v>
      </c>
    </row>
    <row r="29" spans="1:3">
      <c r="A29" s="23" t="s">
        <v>50</v>
      </c>
      <c r="B29" s="26">
        <v>50319.473499999986</v>
      </c>
    </row>
    <row r="30" spans="1:3">
      <c r="A30" s="23" t="s">
        <v>1</v>
      </c>
      <c r="B30" s="26">
        <v>46624.590999999986</v>
      </c>
    </row>
    <row r="31" spans="1:3">
      <c r="A31" s="23" t="s">
        <v>33</v>
      </c>
      <c r="B31" s="26">
        <v>74427.368000000002</v>
      </c>
    </row>
    <row r="32" spans="1:3">
      <c r="A32" s="23" t="s">
        <v>77</v>
      </c>
      <c r="B32" s="26">
        <v>296507.58649999998</v>
      </c>
    </row>
    <row r="44" spans="1:2">
      <c r="A44" s="22" t="s">
        <v>57</v>
      </c>
      <c r="B44" s="26" t="s">
        <v>100</v>
      </c>
    </row>
    <row r="45" spans="1:2">
      <c r="A45" s="23" t="s">
        <v>8</v>
      </c>
      <c r="B45" s="26">
        <v>179633.50449999995</v>
      </c>
    </row>
    <row r="46" spans="1:2">
      <c r="A46" s="23" t="s">
        <v>28</v>
      </c>
      <c r="B46" s="26">
        <v>92836.006999999969</v>
      </c>
    </row>
    <row r="47" spans="1:2">
      <c r="A47" s="23" t="s">
        <v>2</v>
      </c>
      <c r="B47" s="26">
        <v>260307.05699999991</v>
      </c>
    </row>
    <row r="48" spans="1:2">
      <c r="A48" s="23" t="s">
        <v>19</v>
      </c>
      <c r="B48" s="26">
        <v>112446.61100000008</v>
      </c>
    </row>
    <row r="49" spans="1:2">
      <c r="A49" s="23" t="s">
        <v>77</v>
      </c>
      <c r="B49" s="26">
        <v>645223.17949999985</v>
      </c>
    </row>
    <row r="61" spans="1:2">
      <c r="A61" s="22" t="s">
        <v>57</v>
      </c>
      <c r="B61" s="26" t="s">
        <v>97</v>
      </c>
    </row>
    <row r="62" spans="1:2">
      <c r="A62" s="23" t="s">
        <v>6</v>
      </c>
      <c r="B62" s="21">
        <v>191158.65549999985</v>
      </c>
    </row>
    <row r="63" spans="1:2">
      <c r="A63" s="23" t="s">
        <v>11</v>
      </c>
      <c r="B63" s="21">
        <v>131488.62350000007</v>
      </c>
    </row>
    <row r="64" spans="1:2">
      <c r="A64" s="23" t="s">
        <v>0</v>
      </c>
      <c r="B64" s="21">
        <v>124535.48550000002</v>
      </c>
    </row>
    <row r="65" spans="1:2">
      <c r="A65" s="23" t="s">
        <v>20</v>
      </c>
      <c r="B65" s="21">
        <v>198040.41499999989</v>
      </c>
    </row>
    <row r="66" spans="1:2">
      <c r="A66" s="23" t="s">
        <v>77</v>
      </c>
      <c r="B66" s="21">
        <v>645223.17949999985</v>
      </c>
    </row>
    <row r="82" spans="1:5">
      <c r="A82" s="22" t="s">
        <v>56</v>
      </c>
      <c r="B82" s="21" t="s">
        <v>78</v>
      </c>
      <c r="D82" t="str">
        <f>A82</f>
        <v>Country</v>
      </c>
      <c r="E82" s="21" t="str">
        <f>B82</f>
        <v>Sum of Revenue</v>
      </c>
    </row>
    <row r="83" spans="1:5">
      <c r="A83" s="23" t="s">
        <v>27</v>
      </c>
      <c r="B83" s="21">
        <v>32754.26549999999</v>
      </c>
      <c r="D83" t="str">
        <f t="shared" ref="D83:D99" si="0">A83</f>
        <v>Austria</v>
      </c>
      <c r="E83" s="21">
        <f t="shared" ref="E83:E99" si="1">B83</f>
        <v>32754.26549999999</v>
      </c>
    </row>
    <row r="84" spans="1:5">
      <c r="A84" s="23" t="s">
        <v>21</v>
      </c>
      <c r="B84" s="21">
        <v>26318.221999999987</v>
      </c>
      <c r="D84" t="str">
        <f t="shared" si="0"/>
        <v>Belgium</v>
      </c>
      <c r="E84" s="21">
        <f t="shared" si="1"/>
        <v>26318.221999999987</v>
      </c>
    </row>
    <row r="85" spans="1:5">
      <c r="A85" s="23" t="s">
        <v>7</v>
      </c>
      <c r="B85" s="21">
        <v>23348.653999999995</v>
      </c>
      <c r="D85" t="str">
        <f t="shared" si="0"/>
        <v>Czechia</v>
      </c>
      <c r="E85" s="21">
        <f t="shared" si="1"/>
        <v>23348.653999999995</v>
      </c>
    </row>
    <row r="86" spans="1:5">
      <c r="A86" s="23" t="s">
        <v>25</v>
      </c>
      <c r="B86" s="21">
        <v>28462.138000000006</v>
      </c>
      <c r="D86" t="str">
        <f t="shared" si="0"/>
        <v>Denmark</v>
      </c>
      <c r="E86" s="21">
        <f t="shared" si="1"/>
        <v>28462.138000000006</v>
      </c>
    </row>
    <row r="87" spans="1:5">
      <c r="A87" s="23" t="s">
        <v>39</v>
      </c>
      <c r="B87" s="21">
        <v>24075.482</v>
      </c>
      <c r="D87" t="str">
        <f t="shared" si="0"/>
        <v>Finland</v>
      </c>
      <c r="E87" s="21">
        <f t="shared" si="1"/>
        <v>24075.482</v>
      </c>
    </row>
    <row r="88" spans="1:5">
      <c r="A88" s="23" t="s">
        <v>47</v>
      </c>
      <c r="B88" s="21">
        <v>55102.048500000012</v>
      </c>
      <c r="D88" t="str">
        <f t="shared" si="0"/>
        <v>France</v>
      </c>
      <c r="E88" s="21">
        <f t="shared" si="1"/>
        <v>55102.048500000012</v>
      </c>
    </row>
    <row r="89" spans="1:5">
      <c r="A89" s="23" t="s">
        <v>43</v>
      </c>
      <c r="B89" s="21">
        <v>70034.105500000005</v>
      </c>
      <c r="D89" t="str">
        <f t="shared" si="0"/>
        <v>Germany</v>
      </c>
      <c r="E89" s="21">
        <f t="shared" si="1"/>
        <v>70034.105500000005</v>
      </c>
    </row>
    <row r="90" spans="1:5">
      <c r="A90" s="23" t="s">
        <v>18</v>
      </c>
      <c r="B90" s="21">
        <v>16596.517499999994</v>
      </c>
      <c r="D90" t="str">
        <f t="shared" si="0"/>
        <v>Ireland</v>
      </c>
      <c r="E90" s="21">
        <f t="shared" si="1"/>
        <v>16596.517499999994</v>
      </c>
    </row>
    <row r="91" spans="1:5">
      <c r="A91" s="23" t="s">
        <v>50</v>
      </c>
      <c r="B91" s="21">
        <v>50319.473499999986</v>
      </c>
      <c r="D91" t="str">
        <f t="shared" si="0"/>
        <v>Italy</v>
      </c>
      <c r="E91" s="21">
        <f t="shared" si="1"/>
        <v>50319.473499999986</v>
      </c>
    </row>
    <row r="92" spans="1:5">
      <c r="A92" s="23" t="s">
        <v>31</v>
      </c>
      <c r="B92" s="21">
        <v>42192.776500000007</v>
      </c>
      <c r="D92" t="str">
        <f t="shared" si="0"/>
        <v>Netherlands</v>
      </c>
      <c r="E92" s="21">
        <f t="shared" si="1"/>
        <v>42192.776500000007</v>
      </c>
    </row>
    <row r="93" spans="1:5">
      <c r="A93" s="23" t="s">
        <v>52</v>
      </c>
      <c r="B93" s="21">
        <v>26376.673999999999</v>
      </c>
      <c r="D93" t="str">
        <f t="shared" si="0"/>
        <v>Norway</v>
      </c>
      <c r="E93" s="21">
        <f t="shared" si="1"/>
        <v>26376.673999999999</v>
      </c>
    </row>
    <row r="94" spans="1:5">
      <c r="A94" s="23" t="s">
        <v>49</v>
      </c>
      <c r="B94" s="21">
        <v>40290.002</v>
      </c>
      <c r="D94" t="str">
        <f t="shared" si="0"/>
        <v>Poland</v>
      </c>
      <c r="E94" s="21">
        <f t="shared" si="1"/>
        <v>40290.002</v>
      </c>
    </row>
    <row r="95" spans="1:5">
      <c r="A95" s="23" t="s">
        <v>36</v>
      </c>
      <c r="B95" s="21">
        <v>27591.421000000006</v>
      </c>
      <c r="D95" t="str">
        <f t="shared" si="0"/>
        <v>Portugal</v>
      </c>
      <c r="E95" s="21">
        <f t="shared" si="1"/>
        <v>27591.421000000006</v>
      </c>
    </row>
    <row r="96" spans="1:5">
      <c r="A96" s="23" t="s">
        <v>1</v>
      </c>
      <c r="B96" s="21">
        <v>46624.590999999986</v>
      </c>
      <c r="D96" t="str">
        <f t="shared" si="0"/>
        <v>Spain</v>
      </c>
      <c r="E96" s="21">
        <f t="shared" si="1"/>
        <v>46624.590999999986</v>
      </c>
    </row>
    <row r="97" spans="1:5">
      <c r="A97" s="23" t="s">
        <v>12</v>
      </c>
      <c r="B97" s="21">
        <v>35977.811999999991</v>
      </c>
      <c r="D97" t="str">
        <f t="shared" si="0"/>
        <v>Sweden</v>
      </c>
      <c r="E97" s="21">
        <f t="shared" si="1"/>
        <v>35977.811999999991</v>
      </c>
    </row>
    <row r="98" spans="1:5">
      <c r="A98" s="23" t="s">
        <v>41</v>
      </c>
      <c r="B98" s="21">
        <v>24731.628500000003</v>
      </c>
      <c r="D98" t="str">
        <f t="shared" si="0"/>
        <v>Switzerland</v>
      </c>
      <c r="E98" s="21">
        <f t="shared" si="1"/>
        <v>24731.628500000003</v>
      </c>
    </row>
    <row r="99" spans="1:5">
      <c r="A99" s="23" t="s">
        <v>33</v>
      </c>
      <c r="B99" s="21">
        <v>74427.368000000002</v>
      </c>
      <c r="D99" t="str">
        <f t="shared" si="0"/>
        <v>United Kingdom</v>
      </c>
      <c r="E99" s="21">
        <f t="shared" si="1"/>
        <v>74427.368000000002</v>
      </c>
    </row>
    <row r="100" spans="1:5">
      <c r="A100" s="23" t="s">
        <v>77</v>
      </c>
      <c r="B100" s="21">
        <v>645223.17949999997</v>
      </c>
    </row>
    <row r="101" spans="1:5">
      <c r="B101" s="21"/>
    </row>
    <row r="102" spans="1:5">
      <c r="B102" s="21"/>
    </row>
  </sheetData>
  <sortState xmlns:xlrd2="http://schemas.microsoft.com/office/spreadsheetml/2017/richdata2" ref="A8:C21">
    <sortCondition ref="A9" customList="Jan,Feb,Mar,Apr,May,Jun,Jul,Aug,Sep,Oct,Nov,Dec"/>
  </sortState>
  <pageMargins left="0.7" right="0.7" top="0.75" bottom="0.75" header="0.3" footer="0.3"/>
  <pageSetup orientation="portrait" r:id="rId11"/>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DAFA9-ADCC-4D64-86A9-144CAFCDD61C}">
  <dimension ref="A1:AI79"/>
  <sheetViews>
    <sheetView showGridLines="0" topLeftCell="A20" zoomScale="57" zoomScaleNormal="55" workbookViewId="0">
      <selection activeCell="B39" sqref="B39"/>
    </sheetView>
  </sheetViews>
  <sheetFormatPr defaultRowHeight="14"/>
  <cols>
    <col min="7" max="7" width="6.25" customWidth="1"/>
    <col min="28" max="28" width="8.08203125" customWidth="1"/>
  </cols>
  <sheetData>
    <row r="1" spans="1:35">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row>
    <row r="2" spans="1:35">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row>
    <row r="3" spans="1:3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row>
    <row r="4" spans="1:35">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row>
    <row r="5" spans="1:3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row>
    <row r="6" spans="1:35">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row>
    <row r="7" spans="1:35">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row>
    <row r="8" spans="1:35">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row>
    <row r="9" spans="1:35">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row>
    <row r="10" spans="1:35">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row>
    <row r="11" spans="1:35">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row>
    <row r="12" spans="1:35">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row>
    <row r="13" spans="1:35">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row>
    <row r="14" spans="1:35">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row>
    <row r="15" spans="1:3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row>
    <row r="16" spans="1:35">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row>
    <row r="17" spans="1:35">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row>
    <row r="18" spans="1:35">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row>
    <row r="19" spans="1:35">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row>
    <row r="20" spans="1:35">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row>
    <row r="21" spans="1:35">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row>
    <row r="22" spans="1:3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row>
    <row r="23" spans="1:35">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row>
    <row r="24" spans="1:35">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row>
    <row r="25" spans="1:3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row>
    <row r="26" spans="1:3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row>
    <row r="27" spans="1:35">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row>
    <row r="28" spans="1:35">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row>
    <row r="29" spans="1:35">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row>
    <row r="30" spans="1:35">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row>
    <row r="31" spans="1:35">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row>
    <row r="32" spans="1:35">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row>
    <row r="33" spans="1:35">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row>
    <row r="34" spans="1:35">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row>
    <row r="35" spans="1: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row>
    <row r="36" spans="1:35">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row>
    <row r="37" spans="1:35">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row>
    <row r="38" spans="1:35">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row>
    <row r="39" spans="1:35">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row>
    <row r="40" spans="1:35">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row>
    <row r="41" spans="1:35">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row>
    <row r="42" spans="1:35">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row>
    <row r="43" spans="1:35">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row>
    <row r="44" spans="1:35">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row>
    <row r="45" spans="1:3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row>
    <row r="46" spans="1:35">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row>
    <row r="47" spans="1:35">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row>
    <row r="48" spans="1:35">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row>
    <row r="49" spans="1:35">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row>
    <row r="50" spans="1:35">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row>
    <row r="51" spans="1:35">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row>
    <row r="52" spans="1:35">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row>
    <row r="53" spans="1:35">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row>
    <row r="54" spans="1:35">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row>
    <row r="55" spans="1:3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row>
    <row r="56" spans="1:35">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row>
    <row r="57" spans="1:35">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row>
    <row r="58" spans="1:35">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row>
    <row r="59" spans="1:35">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row>
    <row r="60" spans="1:35">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row>
    <row r="61" spans="1:35">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row>
    <row r="62" spans="1:35">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row>
    <row r="63" spans="1:35">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row>
    <row r="64" spans="1:35">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row>
    <row r="65" spans="1:3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row>
    <row r="66" spans="1:35">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row>
    <row r="67" spans="1:35">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row>
    <row r="68" spans="1:35">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row>
    <row r="69" spans="1:35">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row>
    <row r="70" spans="1:35">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row>
    <row r="71" spans="1:35">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row>
    <row r="72" spans="1:35">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row>
    <row r="73" spans="1:35">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row>
    <row r="74" spans="1:35">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row>
    <row r="75" spans="1:3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row>
    <row r="76" spans="1:35">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row>
    <row r="77" spans="1:35">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row>
    <row r="78" spans="1:35">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row>
    <row r="79" spans="1:35">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gayatri kamble</cp:lastModifiedBy>
  <cp:lastPrinted>2026-10-04T11:30:13Z</cp:lastPrinted>
  <dcterms:created xsi:type="dcterms:W3CDTF">2026-09-07T01:30:55Z</dcterms:created>
  <dcterms:modified xsi:type="dcterms:W3CDTF">2026-10-06T16:30:58Z</dcterms:modified>
</cp:coreProperties>
</file>