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TOPS TECHNOLOGY\STATISTICS\STATS- INTRO - ASSESSMENT-  GAYATRI\"/>
    </mc:Choice>
  </mc:AlternateContent>
  <xr:revisionPtr revIDLastSave="0" documentId="13_ncr:1_{D154F155-AB1D-41DA-A2DC-C7AE01C7B9FA}" xr6:coauthVersionLast="47" xr6:coauthVersionMax="47" xr10:uidLastSave="{00000000-0000-0000-0000-000000000000}"/>
  <bookViews>
    <workbookView xWindow="-108" yWindow="-108" windowWidth="23256" windowHeight="12456" xr2:uid="{00000000-000D-0000-FFFF-FFFF00000000}"/>
  </bookViews>
  <sheets>
    <sheet name="Q-1" sheetId="1" r:id="rId1"/>
    <sheet name="Q-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1" l="1"/>
  <c r="C40" i="1"/>
  <c r="C39" i="1"/>
  <c r="F40" i="1"/>
  <c r="F39" i="1"/>
  <c r="G90" i="2"/>
  <c r="I85" i="2"/>
  <c r="C37" i="1"/>
  <c r="F38" i="1"/>
  <c r="C38" i="1"/>
  <c r="J26" i="2"/>
  <c r="K48" i="2" s="1"/>
  <c r="G75" i="2" s="1"/>
  <c r="H10" i="2"/>
  <c r="H8" i="2"/>
  <c r="F12" i="2"/>
  <c r="D12" i="2"/>
  <c r="P15" i="1"/>
  <c r="P11" i="1"/>
  <c r="J38" i="2" l="1"/>
  <c r="K62" i="2" s="1"/>
  <c r="M75" i="2" s="1"/>
  <c r="J30" i="2"/>
  <c r="K52" i="2" s="1"/>
  <c r="I75" i="2" s="1"/>
  <c r="G78" i="2" s="1"/>
  <c r="H12" i="2"/>
  <c r="J34" i="2"/>
  <c r="K57" i="2" s="1"/>
  <c r="K75" i="2" s="1"/>
  <c r="J19" i="1"/>
</calcChain>
</file>

<file path=xl/sharedStrings.xml><?xml version="1.0" encoding="utf-8"?>
<sst xmlns="http://schemas.openxmlformats.org/spreadsheetml/2006/main" count="121" uniqueCount="91">
  <si>
    <t xml:space="preserve">INTRODUCTION TO STATISTICS </t>
  </si>
  <si>
    <t>Question 1. There is an assumption that there is no significant difference between boys and girls with respect to intelligence. Tests are conducted on two groups and the following are the observations</t>
  </si>
  <si>
    <t>MEAN</t>
  </si>
  <si>
    <t>GIRLS</t>
  </si>
  <si>
    <t>BOYS</t>
  </si>
  <si>
    <t>STANDARD DEVIATION</t>
  </si>
  <si>
    <t>SIZE</t>
  </si>
  <si>
    <t>TOTAL</t>
  </si>
  <si>
    <t>NOT APPLICABLE</t>
  </si>
  <si>
    <t>LEVEL OF INTELLIGENCE</t>
  </si>
  <si>
    <t>Null Hypothesis ( H0  ) , the  assumption  is that there is no significant difference between the Intelligence Levels of Boys and Girls .</t>
  </si>
  <si>
    <t>VARIANCE 
= SD  SQUARE</t>
  </si>
  <si>
    <t xml:space="preserve">Question 2. Analyze the below data and tell whether you can conclude that smoking causes cancer or not? </t>
  </si>
  <si>
    <t>CATEGORIES</t>
  </si>
  <si>
    <t xml:space="preserve">CANCER PATIENTS </t>
  </si>
  <si>
    <t xml:space="preserve">NON CANCER PATIENTS </t>
  </si>
  <si>
    <t xml:space="preserve">TOTAL </t>
  </si>
  <si>
    <t>SMOKERS</t>
  </si>
  <si>
    <t>NON- SMOKERS</t>
  </si>
  <si>
    <r>
      <rPr>
        <b/>
        <sz val="11"/>
        <color rgb="FFFF0000"/>
        <rFont val="Calibri"/>
        <family val="2"/>
        <scheme val="minor"/>
      </rPr>
      <t>NULL HYPOTHESIS ( H0 )</t>
    </r>
    <r>
      <rPr>
        <sz val="11"/>
        <color rgb="FFFF0000"/>
        <rFont val="Calibri"/>
        <family val="2"/>
        <scheme val="minor"/>
      </rPr>
      <t xml:space="preserve">  states that there  is no  relation between Smoking and Cancer .   </t>
    </r>
  </si>
  <si>
    <t>STEP 1 :</t>
  </si>
  <si>
    <t xml:space="preserve">CALCULATION OF EXPECTED VALUE </t>
  </si>
  <si>
    <t xml:space="preserve">Formula :      </t>
  </si>
  <si>
    <t xml:space="preserve">Row Total   x Column Total </t>
  </si>
  <si>
    <t xml:space="preserve">Grand Total </t>
  </si>
  <si>
    <t>1)</t>
  </si>
  <si>
    <t>Smoker - Cancer  Patients  :</t>
  </si>
  <si>
    <t>450  x 570</t>
  </si>
  <si>
    <t>2)</t>
  </si>
  <si>
    <t>3)</t>
  </si>
  <si>
    <t>990 x 570</t>
  </si>
  <si>
    <t xml:space="preserve">ROW TOTALS </t>
  </si>
  <si>
    <t xml:space="preserve">COLUMN  TOTALS </t>
  </si>
  <si>
    <t>GRAND TOTAL</t>
  </si>
  <si>
    <t>450  x 870</t>
  </si>
  <si>
    <t>Smoker - Non Cancer  Patients  :</t>
  </si>
  <si>
    <t>Non Smoker - Cancer   Patients  :</t>
  </si>
  <si>
    <t>Non Smoker - Non Cancer Patients  :</t>
  </si>
  <si>
    <t>990 x 870</t>
  </si>
  <si>
    <t>STEP 2 :</t>
  </si>
  <si>
    <t xml:space="preserve">Ʃ </t>
  </si>
  <si>
    <t xml:space="preserve">Expected Value </t>
  </si>
  <si>
    <t xml:space="preserve"> ( Observed Value  - Expected Value )     ᶺ 2</t>
  </si>
  <si>
    <t xml:space="preserve"> </t>
  </si>
  <si>
    <t xml:space="preserve"> ( 220 -  89.06 )  ^ 2</t>
  </si>
  <si>
    <t xml:space="preserve"> ( 230 - 135.94  ) ^ 2</t>
  </si>
  <si>
    <t>Non Smoker - Cancer  Patients  :</t>
  </si>
  <si>
    <t xml:space="preserve"> (  350 -195.94  ) ^ 2</t>
  </si>
  <si>
    <t>4)</t>
  </si>
  <si>
    <t>Non Smoker - Non Cancer  Patients  :</t>
  </si>
  <si>
    <t xml:space="preserve"> (  640 - 299.06 ) ^ 2</t>
  </si>
  <si>
    <t>STEP 3 :</t>
  </si>
  <si>
    <t xml:space="preserve">CALCULATION OF  CHI SAQUARE  STATISTICS   </t>
  </si>
  <si>
    <t xml:space="preserve">CHI SQUARE  STATISTICS   : </t>
  </si>
  <si>
    <t xml:space="preserve">CHI SQUARE  VALUE  : </t>
  </si>
  <si>
    <t>+</t>
  </si>
  <si>
    <t>Girls</t>
  </si>
  <si>
    <t>Boys :</t>
  </si>
  <si>
    <t>Girls :</t>
  </si>
  <si>
    <t>DATA SET GENERATION</t>
  </si>
  <si>
    <t>popul</t>
  </si>
  <si>
    <t xml:space="preserve">Boys </t>
  </si>
  <si>
    <t xml:space="preserve"> SUMMATION OF CHI SQUARE STATISTICS </t>
  </si>
  <si>
    <t>CHI SQUARE TEST</t>
  </si>
  <si>
    <t>Chi Square Test  =</t>
  </si>
  <si>
    <t>STEP 4 :</t>
  </si>
  <si>
    <t xml:space="preserve"> DEGREE OF FREEDOM CALCULATION</t>
  </si>
  <si>
    <t>Degree of Freedom =</t>
  </si>
  <si>
    <t>( Total Rows - 1 )  * ( Total Columns -  1 )</t>
  </si>
  <si>
    <t>Degree of Freedom   =   ( 2-1) * (2-1 )  =</t>
  </si>
  <si>
    <t>Calculate the value in the Scientific  calculator  =</t>
  </si>
  <si>
    <t xml:space="preserve">Conclusion :   Since the Test Value is Less that the confidence value , we shall accept the ALTERNATE HYPOTHESIS .  Hence we can state that There is direct relationship between Smoker and Cancer occurance. </t>
  </si>
  <si>
    <t>Chi Square Test Value   =   (   -151.044   )</t>
  </si>
  <si>
    <t>mode</t>
  </si>
  <si>
    <t>Median</t>
  </si>
  <si>
    <t>ROUGH WORK</t>
  </si>
  <si>
    <t xml:space="preserve">PERFORMING  Z- TEST </t>
  </si>
  <si>
    <t xml:space="preserve">As we observe  the population of Girls and Boys is more than 30. Hence we shall perform Z- TEST    </t>
  </si>
  <si>
    <r>
      <t>In Excel -&gt; Data -&gt; Data Analysis -&gt;</t>
    </r>
    <r>
      <rPr>
        <b/>
        <sz val="22"/>
        <color rgb="FFFF0000"/>
        <rFont val="Calibri"/>
        <family val="2"/>
        <scheme val="minor"/>
      </rPr>
      <t xml:space="preserve"> Z-Test - Two Samples for Means</t>
    </r>
    <r>
      <rPr>
        <sz val="22"/>
        <color theme="1"/>
        <rFont val="Calibri"/>
        <family val="2"/>
        <scheme val="minor"/>
      </rPr>
      <t xml:space="preserve"> </t>
    </r>
  </si>
  <si>
    <t>z-Test: Two Sample for Means</t>
  </si>
  <si>
    <t>Mean</t>
  </si>
  <si>
    <t>Known Variance</t>
  </si>
  <si>
    <t>Observations</t>
  </si>
  <si>
    <t>Hypothesized Mean Difference</t>
  </si>
  <si>
    <t>z</t>
  </si>
  <si>
    <t>P(Z&lt;=z) one-tail</t>
  </si>
  <si>
    <t>z Critical one-tail</t>
  </si>
  <si>
    <t>P(Z&lt;=z) two-tail</t>
  </si>
  <si>
    <t>z Critical two-tail</t>
  </si>
  <si>
    <t xml:space="preserve">GIRLS </t>
  </si>
  <si>
    <t>Conclusion :  We can conclude that Z value is 6.76   which is more that the Significance Level ( 5 %  Accepted Error level ) , Hence we will accept the NULL HYPOTHESIS that there is no major difference between the means of Intelligences of Girls and Boys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</si>
</sst>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35" x14ac:knownFonts="1">
    <font>
      <sz val="11"/>
      <color theme="1"/>
      <name val="Calibri"/>
      <family val="2"/>
      <scheme val="minor"/>
    </font>
    <font>
      <sz val="11"/>
      <color rgb="FFFF0000"/>
      <name val="Calibri"/>
      <family val="2"/>
      <scheme val="minor"/>
    </font>
    <font>
      <sz val="16"/>
      <color theme="1"/>
      <name val="Calibri"/>
      <family val="2"/>
      <scheme val="minor"/>
    </font>
    <font>
      <sz val="22"/>
      <name val="Algerian"/>
      <family val="5"/>
    </font>
    <font>
      <b/>
      <sz val="14"/>
      <color theme="1"/>
      <name val="Century Gothic"/>
      <family val="2"/>
    </font>
    <font>
      <sz val="18"/>
      <color theme="1"/>
      <name val="Calibri"/>
      <family val="2"/>
      <scheme val="minor"/>
    </font>
    <font>
      <b/>
      <sz val="14"/>
      <color theme="1"/>
      <name val="Calibri"/>
      <family val="2"/>
      <scheme val="minor"/>
    </font>
    <font>
      <b/>
      <sz val="18"/>
      <color theme="1"/>
      <name val="Calibri"/>
      <family val="2"/>
      <scheme val="minor"/>
    </font>
    <font>
      <b/>
      <sz val="18"/>
      <color theme="1"/>
      <name val="Century Gothic"/>
      <family val="2"/>
    </font>
    <font>
      <b/>
      <u/>
      <sz val="14"/>
      <color theme="1"/>
      <name val="Century Gothic"/>
      <family val="2"/>
    </font>
    <font>
      <sz val="14"/>
      <color rgb="FFFF0000"/>
      <name val="Calibri"/>
      <family val="2"/>
      <scheme val="minor"/>
    </font>
    <font>
      <b/>
      <u val="double"/>
      <sz val="18"/>
      <color theme="0"/>
      <name val="Arial Rounded MT Bold"/>
      <family val="2"/>
    </font>
    <font>
      <b/>
      <sz val="11"/>
      <color rgb="FFFF0000"/>
      <name val="Calibri"/>
      <family val="2"/>
      <scheme val="minor"/>
    </font>
    <font>
      <u/>
      <sz val="14"/>
      <color rgb="FFFF0000"/>
      <name val="Calibri"/>
      <family val="2"/>
      <scheme val="minor"/>
    </font>
    <font>
      <b/>
      <u/>
      <sz val="12"/>
      <color theme="1"/>
      <name val="Calibri"/>
      <family val="2"/>
      <scheme val="minor"/>
    </font>
    <font>
      <b/>
      <sz val="12"/>
      <color theme="1"/>
      <name val="Calibri"/>
      <family val="2"/>
      <scheme val="minor"/>
    </font>
    <font>
      <b/>
      <sz val="14"/>
      <name val="Calibri"/>
      <family val="2"/>
      <scheme val="minor"/>
    </font>
    <font>
      <b/>
      <sz val="20"/>
      <color theme="1"/>
      <name val="Calibri"/>
      <family val="2"/>
      <scheme val="minor"/>
    </font>
    <font>
      <b/>
      <sz val="16"/>
      <color theme="1"/>
      <name val="Calibri"/>
      <family val="2"/>
      <scheme val="minor"/>
    </font>
    <font>
      <b/>
      <sz val="11"/>
      <color rgb="FFFF0000"/>
      <name val="Calibri"/>
      <family val="2"/>
    </font>
    <font>
      <b/>
      <u/>
      <sz val="14"/>
      <color theme="1"/>
      <name val="Calibri"/>
      <family val="2"/>
      <scheme val="minor"/>
    </font>
    <font>
      <b/>
      <sz val="28"/>
      <color theme="1"/>
      <name val="Calibri"/>
      <family val="2"/>
    </font>
    <font>
      <sz val="15"/>
      <color theme="1"/>
      <name val="Calibri"/>
      <family val="2"/>
      <scheme val="minor"/>
    </font>
    <font>
      <b/>
      <sz val="20"/>
      <color rgb="FFFF0000"/>
      <name val="Calibri"/>
      <family val="2"/>
      <scheme val="minor"/>
    </font>
    <font>
      <b/>
      <u/>
      <sz val="20"/>
      <name val="Calibri"/>
      <family val="2"/>
      <scheme val="minor"/>
    </font>
    <font>
      <b/>
      <sz val="18"/>
      <color rgb="FFFF0000"/>
      <name val="Calibri"/>
      <family val="2"/>
      <scheme val="minor"/>
    </font>
    <font>
      <b/>
      <sz val="16"/>
      <color rgb="FFFF0000"/>
      <name val="Calibri"/>
      <family val="2"/>
      <scheme val="minor"/>
    </font>
    <font>
      <sz val="22"/>
      <color theme="1"/>
      <name val="Calibri"/>
      <family val="2"/>
      <scheme val="minor"/>
    </font>
    <font>
      <b/>
      <sz val="22"/>
      <color rgb="FFFF0000"/>
      <name val="Calibri"/>
      <family val="2"/>
      <scheme val="minor"/>
    </font>
    <font>
      <i/>
      <sz val="11"/>
      <color theme="1"/>
      <name val="Calibri"/>
      <family val="2"/>
      <scheme val="minor"/>
    </font>
    <font>
      <b/>
      <i/>
      <u/>
      <sz val="22"/>
      <color theme="1"/>
      <name val="Calibri"/>
      <family val="2"/>
      <scheme val="minor"/>
    </font>
    <font>
      <sz val="36"/>
      <color theme="0"/>
      <name val="Calibri"/>
      <family val="2"/>
      <scheme val="minor"/>
    </font>
    <font>
      <sz val="24"/>
      <name val="Algerian"/>
      <family val="5"/>
    </font>
    <font>
      <b/>
      <sz val="16"/>
      <name val="Calibri"/>
      <family val="2"/>
      <scheme val="minor"/>
    </font>
    <font>
      <b/>
      <sz val="2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2060"/>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bgColor indexed="64"/>
      </patternFill>
    </fill>
    <fill>
      <patternFill patternType="solid">
        <fgColor theme="1"/>
        <bgColor indexed="64"/>
      </patternFill>
    </fill>
  </fills>
  <borders count="36">
    <border>
      <left/>
      <right/>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tted">
        <color indexed="64"/>
      </left>
      <right style="dotted">
        <color indexed="64"/>
      </right>
      <top style="dotted">
        <color indexed="64"/>
      </top>
      <bottom style="dotted">
        <color indexed="64"/>
      </bottom>
      <diagonal/>
    </border>
    <border>
      <left style="dotted">
        <color indexed="64"/>
      </left>
      <right/>
      <top/>
      <bottom style="dotted">
        <color indexed="64"/>
      </bottom>
      <diagonal/>
    </border>
    <border>
      <left style="dotted">
        <color indexed="64"/>
      </left>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style="medium">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s>
  <cellStyleXfs count="1">
    <xf numFmtId="0" fontId="0" fillId="0" borderId="0"/>
  </cellStyleXfs>
  <cellXfs count="172">
    <xf numFmtId="0" fontId="0" fillId="0" borderId="0" xfId="0"/>
    <xf numFmtId="0" fontId="0" fillId="0" borderId="0" xfId="0" applyAlignment="1">
      <alignment horizontal="center"/>
    </xf>
    <xf numFmtId="0" fontId="10" fillId="0" borderId="10" xfId="0" applyFont="1" applyBorder="1" applyAlignment="1">
      <alignment horizontal="center"/>
    </xf>
    <xf numFmtId="0" fontId="10" fillId="0" borderId="11" xfId="0" applyFont="1" applyBorder="1" applyAlignment="1">
      <alignment horizontal="center"/>
    </xf>
    <xf numFmtId="2" fontId="0" fillId="0" borderId="0" xfId="0" applyNumberFormat="1"/>
    <xf numFmtId="2" fontId="15" fillId="0" borderId="0" xfId="0" applyNumberFormat="1" applyFont="1"/>
    <xf numFmtId="0" fontId="6" fillId="0" borderId="0" xfId="0" applyFont="1"/>
    <xf numFmtId="0" fontId="16" fillId="0" borderId="0" xfId="0" applyFont="1"/>
    <xf numFmtId="2" fontId="22" fillId="0" borderId="0" xfId="0" applyNumberFormat="1" applyFont="1"/>
    <xf numFmtId="0" fontId="17" fillId="0" borderId="0" xfId="0" applyFont="1" applyAlignment="1">
      <alignment horizontal="center" vertical="top"/>
    </xf>
    <xf numFmtId="0" fontId="1" fillId="3" borderId="18" xfId="0" applyFont="1" applyFill="1" applyBorder="1"/>
    <xf numFmtId="2" fontId="23" fillId="3" borderId="19" xfId="0" applyNumberFormat="1" applyFont="1" applyFill="1" applyBorder="1"/>
    <xf numFmtId="1" fontId="0" fillId="0" borderId="0" xfId="0" applyNumberFormat="1"/>
    <xf numFmtId="0" fontId="26" fillId="14" borderId="20" xfId="0" applyFont="1" applyFill="1" applyBorder="1" applyAlignment="1">
      <alignment horizontal="center" vertical="center" wrapText="1"/>
    </xf>
    <xf numFmtId="0" fontId="5" fillId="4" borderId="0" xfId="0" applyFont="1" applyFill="1"/>
    <xf numFmtId="0" fontId="5" fillId="0" borderId="0" xfId="0" applyFont="1"/>
    <xf numFmtId="0" fontId="5" fillId="9" borderId="0" xfId="0" applyFont="1" applyFill="1"/>
    <xf numFmtId="1" fontId="5" fillId="4" borderId="0" xfId="0" applyNumberFormat="1" applyFont="1" applyFill="1"/>
    <xf numFmtId="1" fontId="5" fillId="9" borderId="0" xfId="0" applyNumberFormat="1" applyFont="1" applyFill="1"/>
    <xf numFmtId="0" fontId="29" fillId="13" borderId="17" xfId="0" applyFont="1" applyFill="1" applyBorder="1" applyAlignment="1">
      <alignment horizontal="center"/>
    </xf>
    <xf numFmtId="0" fontId="29" fillId="13" borderId="18" xfId="0" applyFont="1" applyFill="1" applyBorder="1" applyAlignment="1">
      <alignment horizontal="center"/>
    </xf>
    <xf numFmtId="0" fontId="33" fillId="5" borderId="0" xfId="0" applyFont="1" applyFill="1" applyAlignment="1">
      <alignment horizontal="left" wrapText="1"/>
    </xf>
    <xf numFmtId="164" fontId="18" fillId="0" borderId="24" xfId="0" applyNumberFormat="1" applyFont="1" applyBorder="1" applyAlignment="1">
      <alignment horizontal="center" vertical="center"/>
    </xf>
    <xf numFmtId="164" fontId="18" fillId="0" borderId="21" xfId="0" applyNumberFormat="1" applyFont="1" applyBorder="1" applyAlignment="1">
      <alignment horizontal="center" vertical="center"/>
    </xf>
    <xf numFmtId="164" fontId="18" fillId="0" borderId="25" xfId="0" applyNumberFormat="1" applyFont="1" applyBorder="1" applyAlignment="1">
      <alignment horizontal="center" vertical="center"/>
    </xf>
    <xf numFmtId="0" fontId="34" fillId="4" borderId="24" xfId="0" applyFont="1" applyFill="1" applyBorder="1"/>
    <xf numFmtId="0" fontId="34" fillId="4" borderId="21" xfId="0" applyFont="1" applyFill="1" applyBorder="1"/>
    <xf numFmtId="0" fontId="34" fillId="4" borderId="23" xfId="0" applyFont="1" applyFill="1" applyBorder="1"/>
    <xf numFmtId="0" fontId="17" fillId="4" borderId="24" xfId="0" applyFont="1" applyFill="1" applyBorder="1"/>
    <xf numFmtId="0" fontId="17" fillId="4" borderId="21" xfId="0" applyFont="1" applyFill="1" applyBorder="1"/>
    <xf numFmtId="0" fontId="17" fillId="4" borderId="23" xfId="0" applyFont="1" applyFill="1" applyBorder="1"/>
    <xf numFmtId="0" fontId="17" fillId="4" borderId="26" xfId="0" applyFont="1" applyFill="1" applyBorder="1"/>
    <xf numFmtId="0" fontId="17" fillId="4" borderId="27" xfId="0" applyFont="1" applyFill="1" applyBorder="1"/>
    <xf numFmtId="0" fontId="17" fillId="4" borderId="29" xfId="0" applyFont="1" applyFill="1" applyBorder="1"/>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5" xfId="0" applyFont="1" applyBorder="1" applyAlignment="1">
      <alignment horizontal="center" vertical="center"/>
    </xf>
    <xf numFmtId="2" fontId="18" fillId="0" borderId="24" xfId="0" applyNumberFormat="1" applyFont="1" applyBorder="1" applyAlignment="1">
      <alignment horizontal="center" vertical="center"/>
    </xf>
    <xf numFmtId="2" fontId="18" fillId="0" borderId="21" xfId="0" applyNumberFormat="1" applyFont="1" applyBorder="1" applyAlignment="1">
      <alignment horizontal="center" vertical="center"/>
    </xf>
    <xf numFmtId="2" fontId="18" fillId="0" borderId="25" xfId="0" applyNumberFormat="1" applyFont="1" applyBorder="1" applyAlignment="1">
      <alignment horizontal="center" vertical="center"/>
    </xf>
    <xf numFmtId="164" fontId="33" fillId="0" borderId="24" xfId="0" applyNumberFormat="1" applyFont="1" applyBorder="1" applyAlignment="1">
      <alignment horizontal="center" vertical="center"/>
    </xf>
    <xf numFmtId="164" fontId="33" fillId="0" borderId="21" xfId="0" applyNumberFormat="1" applyFont="1" applyBorder="1" applyAlignment="1">
      <alignment horizontal="center" vertical="center"/>
    </xf>
    <xf numFmtId="164" fontId="33" fillId="0" borderId="25" xfId="0" applyNumberFormat="1" applyFont="1" applyBorder="1" applyAlignment="1">
      <alignment horizontal="center" vertical="center"/>
    </xf>
    <xf numFmtId="0" fontId="17" fillId="4" borderId="30" xfId="0" applyFont="1" applyFill="1" applyBorder="1"/>
    <xf numFmtId="0" fontId="17" fillId="4" borderId="31" xfId="0" applyFont="1" applyFill="1" applyBorder="1"/>
    <xf numFmtId="0" fontId="17" fillId="4" borderId="22" xfId="0" applyFont="1" applyFill="1" applyBorder="1"/>
    <xf numFmtId="2" fontId="18" fillId="0" borderId="30" xfId="0" applyNumberFormat="1" applyFont="1" applyBorder="1" applyAlignment="1">
      <alignment horizontal="center" vertical="center"/>
    </xf>
    <xf numFmtId="2" fontId="18" fillId="0" borderId="31" xfId="0" applyNumberFormat="1" applyFont="1" applyBorder="1" applyAlignment="1">
      <alignment horizontal="center" vertical="center"/>
    </xf>
    <xf numFmtId="2" fontId="18" fillId="0" borderId="32" xfId="0" applyNumberFormat="1" applyFont="1" applyBorder="1" applyAlignment="1">
      <alignment horizontal="center" vertical="center"/>
    </xf>
    <xf numFmtId="164" fontId="18" fillId="0" borderId="26" xfId="0" applyNumberFormat="1" applyFont="1" applyBorder="1" applyAlignment="1">
      <alignment horizontal="center" vertical="center"/>
    </xf>
    <xf numFmtId="164" fontId="18" fillId="0" borderId="27" xfId="0" applyNumberFormat="1" applyFont="1" applyBorder="1" applyAlignment="1">
      <alignment horizontal="center" vertical="center"/>
    </xf>
    <xf numFmtId="164" fontId="18" fillId="0" borderId="28" xfId="0" applyNumberFormat="1" applyFont="1" applyBorder="1" applyAlignment="1">
      <alignment horizontal="center" vertical="center"/>
    </xf>
    <xf numFmtId="0" fontId="27" fillId="0" borderId="0" xfId="0" applyFont="1" applyAlignment="1">
      <alignment horizontal="center"/>
    </xf>
    <xf numFmtId="0" fontId="30" fillId="8" borderId="33" xfId="0" applyFont="1" applyFill="1" applyBorder="1" applyAlignment="1">
      <alignment horizontal="center" vertical="center"/>
    </xf>
    <xf numFmtId="0" fontId="30" fillId="8" borderId="34" xfId="0" applyFont="1" applyFill="1" applyBorder="1" applyAlignment="1">
      <alignment horizontal="center" vertical="center"/>
    </xf>
    <xf numFmtId="0" fontId="30" fillId="8" borderId="35" xfId="0" applyFont="1" applyFill="1" applyBorder="1" applyAlignment="1">
      <alignment horizontal="center" vertical="center"/>
    </xf>
    <xf numFmtId="0" fontId="31" fillId="17" borderId="0" xfId="0" applyFont="1" applyFill="1" applyAlignment="1">
      <alignment horizontal="center"/>
    </xf>
    <xf numFmtId="0" fontId="18" fillId="0" borderId="30" xfId="0" applyFont="1" applyBorder="1" applyAlignment="1">
      <alignment horizontal="center" vertical="center"/>
    </xf>
    <xf numFmtId="0" fontId="18" fillId="0" borderId="31" xfId="0" applyFont="1" applyBorder="1" applyAlignment="1">
      <alignment horizontal="center" vertical="center"/>
    </xf>
    <xf numFmtId="0" fontId="18" fillId="0" borderId="32" xfId="0" applyFont="1" applyBorder="1" applyAlignment="1">
      <alignment horizontal="center" vertical="center"/>
    </xf>
    <xf numFmtId="0" fontId="18" fillId="0" borderId="26" xfId="0" applyFont="1" applyBorder="1" applyAlignment="1">
      <alignment horizontal="center" vertical="center"/>
    </xf>
    <xf numFmtId="0" fontId="18" fillId="0" borderId="27" xfId="0" applyFont="1" applyBorder="1" applyAlignment="1">
      <alignment horizontal="center" vertical="center"/>
    </xf>
    <xf numFmtId="0" fontId="18" fillId="0" borderId="28" xfId="0" applyFont="1" applyBorder="1" applyAlignment="1">
      <alignment horizontal="center" vertical="center"/>
    </xf>
    <xf numFmtId="0" fontId="18" fillId="15" borderId="0" xfId="0" applyFont="1" applyFill="1" applyAlignment="1">
      <alignment horizontal="center"/>
    </xf>
    <xf numFmtId="0" fontId="24" fillId="12" borderId="0" xfId="0" applyFont="1" applyFill="1" applyAlignment="1">
      <alignment horizontal="center" vertical="center"/>
    </xf>
    <xf numFmtId="0" fontId="26" fillId="16" borderId="0" xfId="0" applyFont="1" applyFill="1" applyAlignment="1">
      <alignment horizontal="center"/>
    </xf>
    <xf numFmtId="0" fontId="7" fillId="9" borderId="4" xfId="0" applyFont="1" applyFill="1" applyBorder="1" applyAlignment="1">
      <alignment horizontal="center" wrapText="1"/>
    </xf>
    <xf numFmtId="0" fontId="7" fillId="9" borderId="0" xfId="0" applyFont="1" applyFill="1" applyAlignment="1">
      <alignment horizontal="center" wrapText="1"/>
    </xf>
    <xf numFmtId="0" fontId="7" fillId="9" borderId="11" xfId="0" applyFont="1" applyFill="1" applyBorder="1" applyAlignment="1">
      <alignment horizontal="center" wrapText="1"/>
    </xf>
    <xf numFmtId="0" fontId="7" fillId="9" borderId="5" xfId="0" applyFont="1" applyFill="1" applyBorder="1" applyAlignment="1">
      <alignment horizontal="center" wrapText="1"/>
    </xf>
    <xf numFmtId="0" fontId="7" fillId="9" borderId="7" xfId="0" applyFont="1" applyFill="1" applyBorder="1" applyAlignment="1">
      <alignment horizontal="center" wrapText="1"/>
    </xf>
    <xf numFmtId="0" fontId="7" fillId="9" borderId="1" xfId="0" applyFont="1" applyFill="1" applyBorder="1" applyAlignment="1">
      <alignment horizontal="center" wrapText="1"/>
    </xf>
    <xf numFmtId="0" fontId="7" fillId="9" borderId="9" xfId="0" applyFont="1" applyFill="1" applyBorder="1" applyAlignment="1">
      <alignment horizontal="center" wrapText="1"/>
    </xf>
    <xf numFmtId="0" fontId="7" fillId="9" borderId="12" xfId="0" applyFont="1" applyFill="1" applyBorder="1" applyAlignment="1">
      <alignment horizontal="center" wrapText="1"/>
    </xf>
    <xf numFmtId="0" fontId="7" fillId="9" borderId="14" xfId="0" applyFont="1" applyFill="1" applyBorder="1" applyAlignment="1">
      <alignment horizontal="center" wrapText="1"/>
    </xf>
    <xf numFmtId="0" fontId="32" fillId="3" borderId="0" xfId="0" applyFont="1" applyFill="1" applyAlignment="1">
      <alignment horizontal="center"/>
    </xf>
    <xf numFmtId="0" fontId="2" fillId="4" borderId="0" xfId="0" applyFont="1" applyFill="1" applyAlignment="1">
      <alignment horizontal="left" wrapText="1"/>
    </xf>
    <xf numFmtId="0" fontId="9" fillId="5" borderId="5"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0" xfId="0" applyFont="1" applyFill="1" applyAlignment="1">
      <alignment horizontal="center" vertical="center" wrapText="1"/>
    </xf>
    <xf numFmtId="0" fontId="9" fillId="5" borderId="2"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11" fillId="10" borderId="17" xfId="0" applyFont="1" applyFill="1" applyBorder="1" applyAlignment="1">
      <alignment horizontal="center" vertical="center"/>
    </xf>
    <xf numFmtId="0" fontId="11" fillId="10" borderId="18" xfId="0" applyFont="1" applyFill="1" applyBorder="1" applyAlignment="1">
      <alignment horizontal="center" vertical="center"/>
    </xf>
    <xf numFmtId="0" fontId="11" fillId="10" borderId="19" xfId="0" applyFont="1" applyFill="1" applyBorder="1" applyAlignment="1">
      <alignment horizontal="center" vertical="center"/>
    </xf>
    <xf numFmtId="0" fontId="0" fillId="3" borderId="3" xfId="0" applyFill="1" applyBorder="1" applyAlignment="1">
      <alignment horizontal="center"/>
    </xf>
    <xf numFmtId="0" fontId="0" fillId="3" borderId="4" xfId="0" applyFill="1" applyBorder="1" applyAlignment="1">
      <alignment horizontal="center"/>
    </xf>
    <xf numFmtId="0" fontId="0" fillId="3" borderId="8" xfId="0" applyFill="1" applyBorder="1" applyAlignment="1">
      <alignment horizontal="center"/>
    </xf>
    <xf numFmtId="0" fontId="0" fillId="3" borderId="0" xfId="0" applyFill="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5" fillId="0" borderId="16" xfId="0" applyFont="1" applyBorder="1" applyAlignment="1">
      <alignment horizontal="center"/>
    </xf>
    <xf numFmtId="0" fontId="6" fillId="0" borderId="0" xfId="0" applyFont="1" applyAlignment="1">
      <alignment horizontal="left"/>
    </xf>
    <xf numFmtId="0" fontId="10" fillId="2" borderId="0" xfId="0" applyFont="1" applyFill="1" applyAlignment="1">
      <alignment horizontal="left" wrapText="1"/>
    </xf>
    <xf numFmtId="0" fontId="4" fillId="6" borderId="8" xfId="0" applyFont="1" applyFill="1" applyBorder="1" applyAlignment="1">
      <alignment horizontal="center" wrapText="1"/>
    </xf>
    <xf numFmtId="0" fontId="4" fillId="6" borderId="0" xfId="0" applyFont="1" applyFill="1" applyAlignment="1">
      <alignment horizontal="center" wrapText="1"/>
    </xf>
    <xf numFmtId="0" fontId="5" fillId="0" borderId="9" xfId="0" applyFont="1" applyBorder="1" applyAlignment="1">
      <alignment horizontal="center"/>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5" fillId="0" borderId="12" xfId="0" applyFont="1" applyBorder="1" applyAlignment="1">
      <alignment horizontal="center"/>
    </xf>
    <xf numFmtId="0" fontId="5" fillId="0" borderId="11" xfId="0" applyFont="1" applyBorder="1" applyAlignment="1">
      <alignment horizontal="center"/>
    </xf>
    <xf numFmtId="0" fontId="5" fillId="0" borderId="14" xfId="0" applyFont="1" applyBorder="1" applyAlignment="1">
      <alignment horizontal="center"/>
    </xf>
    <xf numFmtId="0" fontId="4" fillId="6" borderId="15" xfId="0" applyFont="1" applyFill="1" applyBorder="1" applyAlignment="1">
      <alignment horizontal="center" wrapText="1"/>
    </xf>
    <xf numFmtId="0" fontId="8" fillId="9" borderId="3" xfId="0" applyFont="1" applyFill="1" applyBorder="1" applyAlignment="1">
      <alignment horizontal="center" wrapText="1"/>
    </xf>
    <xf numFmtId="0" fontId="8" fillId="9" borderId="4" xfId="0" applyFont="1" applyFill="1" applyBorder="1" applyAlignment="1">
      <alignment horizontal="center" wrapText="1"/>
    </xf>
    <xf numFmtId="0" fontId="8" fillId="9" borderId="8" xfId="0" applyFont="1" applyFill="1" applyBorder="1" applyAlignment="1">
      <alignment horizontal="center" wrapText="1"/>
    </xf>
    <xf numFmtId="0" fontId="8" fillId="9" borderId="0" xfId="0" applyFont="1" applyFill="1" applyAlignment="1">
      <alignment horizontal="center" wrapText="1"/>
    </xf>
    <xf numFmtId="0" fontId="8" fillId="9" borderId="10" xfId="0" applyFont="1" applyFill="1" applyBorder="1" applyAlignment="1">
      <alignment horizontal="center" wrapText="1"/>
    </xf>
    <xf numFmtId="0" fontId="8" fillId="9" borderId="11" xfId="0" applyFont="1" applyFill="1" applyBorder="1" applyAlignment="1">
      <alignment horizontal="center" wrapText="1"/>
    </xf>
    <xf numFmtId="0" fontId="7" fillId="9" borderId="6" xfId="0" applyFont="1" applyFill="1" applyBorder="1" applyAlignment="1">
      <alignment horizontal="center" wrapText="1"/>
    </xf>
    <xf numFmtId="0" fontId="7" fillId="9" borderId="2" xfId="0" applyFont="1" applyFill="1" applyBorder="1" applyAlignment="1">
      <alignment horizontal="center" wrapText="1"/>
    </xf>
    <xf numFmtId="0" fontId="7" fillId="9" borderId="13" xfId="0" applyFont="1" applyFill="1" applyBorder="1" applyAlignment="1">
      <alignment horizontal="center" wrapText="1"/>
    </xf>
    <xf numFmtId="0" fontId="16" fillId="5" borderId="0" xfId="0" applyFont="1" applyFill="1" applyAlignment="1">
      <alignment horizontal="left" wrapText="1"/>
    </xf>
    <xf numFmtId="0" fontId="23" fillId="0" borderId="0" xfId="0" applyFont="1" applyAlignment="1">
      <alignment horizontal="left"/>
    </xf>
    <xf numFmtId="0" fontId="19" fillId="0" borderId="0" xfId="0" applyFont="1" applyAlignment="1">
      <alignment horizontal="center"/>
    </xf>
    <xf numFmtId="0" fontId="19" fillId="3" borderId="17" xfId="0" applyFont="1" applyFill="1" applyBorder="1" applyAlignment="1">
      <alignment horizontal="center"/>
    </xf>
    <xf numFmtId="0" fontId="19" fillId="3" borderId="18" xfId="0" applyFont="1" applyFill="1" applyBorder="1" applyAlignment="1">
      <alignment horizontal="center"/>
    </xf>
    <xf numFmtId="0" fontId="6" fillId="3" borderId="0" xfId="0" applyFont="1" applyFill="1" applyAlignment="1">
      <alignment horizontal="center"/>
    </xf>
    <xf numFmtId="0" fontId="18" fillId="12" borderId="0" xfId="0" applyFont="1" applyFill="1" applyAlignment="1">
      <alignment horizontal="center"/>
    </xf>
    <xf numFmtId="0" fontId="7" fillId="2" borderId="0" xfId="0" applyFont="1" applyFill="1" applyAlignment="1">
      <alignment horizontal="center"/>
    </xf>
    <xf numFmtId="0" fontId="18" fillId="2" borderId="0" xfId="0" applyFont="1" applyFill="1" applyAlignment="1">
      <alignment horizontal="center"/>
    </xf>
    <xf numFmtId="0" fontId="25" fillId="14" borderId="17" xfId="0" applyFont="1" applyFill="1" applyBorder="1" applyAlignment="1">
      <alignment horizontal="center" vertical="center" wrapText="1"/>
    </xf>
    <xf numFmtId="0" fontId="25" fillId="14" borderId="18" xfId="0" applyFont="1" applyFill="1" applyBorder="1" applyAlignment="1">
      <alignment horizontal="center" vertical="center" wrapText="1"/>
    </xf>
    <xf numFmtId="0" fontId="25" fillId="14" borderId="19" xfId="0" applyFont="1" applyFill="1" applyBorder="1" applyAlignment="1">
      <alignment horizontal="center" vertical="center" wrapText="1"/>
    </xf>
    <xf numFmtId="11" fontId="18" fillId="12" borderId="0" xfId="0" applyNumberFormat="1" applyFont="1" applyFill="1" applyAlignment="1">
      <alignment horizontal="center"/>
    </xf>
    <xf numFmtId="0" fontId="14" fillId="0" borderId="0" xfId="0" applyFont="1" applyAlignment="1">
      <alignment horizontal="center"/>
    </xf>
    <xf numFmtId="0" fontId="15" fillId="0" borderId="0" xfId="0" applyFont="1" applyAlignment="1">
      <alignment horizontal="center"/>
    </xf>
    <xf numFmtId="0" fontId="6" fillId="0" borderId="0" xfId="0" applyFont="1" applyAlignment="1">
      <alignment horizontal="center"/>
    </xf>
    <xf numFmtId="0" fontId="21" fillId="0" borderId="0" xfId="0" applyFont="1" applyAlignment="1">
      <alignment horizontal="center"/>
    </xf>
    <xf numFmtId="0" fontId="20" fillId="0" borderId="0" xfId="0" applyFont="1" applyAlignment="1">
      <alignment horizontal="center"/>
    </xf>
    <xf numFmtId="0" fontId="0" fillId="2" borderId="0" xfId="0" applyFill="1" applyAlignment="1">
      <alignment horizontal="center"/>
    </xf>
    <xf numFmtId="0" fontId="18" fillId="0" borderId="0" xfId="0" applyFont="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3" fillId="0" borderId="4" xfId="0" applyFont="1" applyBorder="1" applyAlignment="1">
      <alignment horizontal="center"/>
    </xf>
    <xf numFmtId="0" fontId="13" fillId="0" borderId="7" xfId="0" applyFont="1" applyBorder="1" applyAlignment="1">
      <alignment horizontal="center"/>
    </xf>
    <xf numFmtId="0" fontId="10" fillId="0" borderId="11" xfId="0" applyFont="1" applyBorder="1" applyAlignment="1">
      <alignment horizontal="center"/>
    </xf>
    <xf numFmtId="0" fontId="10" fillId="0" borderId="14" xfId="0" applyFont="1" applyBorder="1" applyAlignment="1">
      <alignment horizontal="center"/>
    </xf>
    <xf numFmtId="0" fontId="1" fillId="0" borderId="0" xfId="0" applyFont="1" applyAlignment="1">
      <alignment horizontal="left"/>
    </xf>
    <xf numFmtId="0" fontId="3" fillId="3" borderId="0" xfId="0" applyFont="1" applyFill="1" applyAlignment="1">
      <alignment horizontal="center"/>
    </xf>
    <xf numFmtId="0" fontId="0" fillId="7" borderId="3" xfId="0" applyFill="1" applyBorder="1" applyAlignment="1">
      <alignment horizontal="center"/>
    </xf>
    <xf numFmtId="0" fontId="0" fillId="7" borderId="7" xfId="0" applyFill="1" applyBorder="1" applyAlignment="1">
      <alignment horizontal="center"/>
    </xf>
    <xf numFmtId="0" fontId="0" fillId="7" borderId="10" xfId="0" applyFill="1" applyBorder="1" applyAlignment="1">
      <alignment horizontal="center"/>
    </xf>
    <xf numFmtId="0" fontId="0" fillId="7" borderId="14" xfId="0" applyFill="1" applyBorder="1" applyAlignment="1">
      <alignment horizontal="center"/>
    </xf>
    <xf numFmtId="0" fontId="0" fillId="9" borderId="4" xfId="0" applyFill="1" applyBorder="1" applyAlignment="1">
      <alignment horizontal="center" wrapText="1"/>
    </xf>
    <xf numFmtId="0" fontId="0" fillId="9" borderId="11" xfId="0" applyFill="1" applyBorder="1" applyAlignment="1">
      <alignment horizontal="center" wrapText="1"/>
    </xf>
    <xf numFmtId="0" fontId="0" fillId="8" borderId="3" xfId="0" applyFill="1" applyBorder="1" applyAlignment="1">
      <alignment horizontal="center"/>
    </xf>
    <xf numFmtId="0" fontId="0" fillId="8" borderId="7" xfId="0" applyFill="1" applyBorder="1" applyAlignment="1">
      <alignment horizontal="center"/>
    </xf>
    <xf numFmtId="0" fontId="0" fillId="8" borderId="10" xfId="0" applyFill="1" applyBorder="1" applyAlignment="1">
      <alignment horizontal="center"/>
    </xf>
    <xf numFmtId="0" fontId="0" fillId="8" borderId="14" xfId="0" applyFill="1" applyBorder="1" applyAlignment="1">
      <alignment horizontal="center"/>
    </xf>
    <xf numFmtId="0" fontId="0" fillId="0" borderId="0" xfId="0" applyAlignment="1">
      <alignment horizontal="center"/>
    </xf>
    <xf numFmtId="0" fontId="0" fillId="8" borderId="8" xfId="0" applyFill="1" applyBorder="1" applyAlignment="1">
      <alignment horizontal="center" wrapText="1"/>
    </xf>
    <xf numFmtId="0" fontId="0" fillId="8" borderId="9" xfId="0" applyFill="1" applyBorder="1" applyAlignment="1">
      <alignment horizontal="center" wrapText="1"/>
    </xf>
    <xf numFmtId="0" fontId="0" fillId="0" borderId="0" xfId="0" applyAlignment="1">
      <alignment horizontal="center" wrapText="1"/>
    </xf>
    <xf numFmtId="0" fontId="0" fillId="8" borderId="4" xfId="0" applyFill="1" applyBorder="1" applyAlignment="1">
      <alignment horizontal="center" wrapText="1"/>
    </xf>
    <xf numFmtId="0" fontId="0" fillId="8" borderId="11" xfId="0" applyFill="1" applyBorder="1" applyAlignment="1">
      <alignment horizontal="center" wrapText="1"/>
    </xf>
    <xf numFmtId="0" fontId="0" fillId="8" borderId="3" xfId="0" applyFill="1" applyBorder="1" applyAlignment="1">
      <alignment horizontal="center" wrapText="1"/>
    </xf>
    <xf numFmtId="0" fontId="0" fillId="8" borderId="7" xfId="0" applyFill="1" applyBorder="1" applyAlignment="1">
      <alignment horizontal="center" wrapText="1"/>
    </xf>
    <xf numFmtId="0" fontId="0" fillId="8" borderId="10" xfId="0" applyFill="1" applyBorder="1" applyAlignment="1">
      <alignment horizontal="center" wrapText="1"/>
    </xf>
    <xf numFmtId="0" fontId="0" fillId="8" borderId="14" xfId="0" applyFill="1" applyBorder="1" applyAlignment="1">
      <alignment horizontal="center" wrapText="1"/>
    </xf>
    <xf numFmtId="0" fontId="0" fillId="11" borderId="8" xfId="0" applyFill="1" applyBorder="1" applyAlignment="1">
      <alignment horizontal="center"/>
    </xf>
    <xf numFmtId="0" fontId="0" fillId="11" borderId="9"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146304</xdr:colOff>
      <xdr:row>25</xdr:row>
      <xdr:rowOff>83820</xdr:rowOff>
    </xdr:from>
    <xdr:to>
      <xdr:col>8</xdr:col>
      <xdr:colOff>448056</xdr:colOff>
      <xdr:row>26</xdr:row>
      <xdr:rowOff>76200</xdr:rowOff>
    </xdr:to>
    <xdr:sp macro="" textlink="">
      <xdr:nvSpPr>
        <xdr:cNvPr id="2" name="Equals 1">
          <a:extLst>
            <a:ext uri="{FF2B5EF4-FFF2-40B4-BE49-F238E27FC236}">
              <a16:creationId xmlns:a16="http://schemas.microsoft.com/office/drawing/2014/main" id="{1CE8E7F3-9990-4D5E-9FED-A8E95F986BA1}"/>
            </a:ext>
          </a:extLst>
        </xdr:cNvPr>
        <xdr:cNvSpPr/>
      </xdr:nvSpPr>
      <xdr:spPr>
        <a:xfrm>
          <a:off x="5023104" y="563880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121920</xdr:colOff>
      <xdr:row>29</xdr:row>
      <xdr:rowOff>91440</xdr:rowOff>
    </xdr:from>
    <xdr:to>
      <xdr:col>8</xdr:col>
      <xdr:colOff>423672</xdr:colOff>
      <xdr:row>30</xdr:row>
      <xdr:rowOff>83820</xdr:rowOff>
    </xdr:to>
    <xdr:sp macro="" textlink="">
      <xdr:nvSpPr>
        <xdr:cNvPr id="3" name="Equals 2">
          <a:extLst>
            <a:ext uri="{FF2B5EF4-FFF2-40B4-BE49-F238E27FC236}">
              <a16:creationId xmlns:a16="http://schemas.microsoft.com/office/drawing/2014/main" id="{CDA21AC5-7734-496A-81DA-C1D2E58BD34A}"/>
            </a:ext>
          </a:extLst>
        </xdr:cNvPr>
        <xdr:cNvSpPr/>
      </xdr:nvSpPr>
      <xdr:spPr>
        <a:xfrm>
          <a:off x="4998720" y="640842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76200</xdr:colOff>
      <xdr:row>33</xdr:row>
      <xdr:rowOff>99060</xdr:rowOff>
    </xdr:from>
    <xdr:to>
      <xdr:col>8</xdr:col>
      <xdr:colOff>377952</xdr:colOff>
      <xdr:row>34</xdr:row>
      <xdr:rowOff>91440</xdr:rowOff>
    </xdr:to>
    <xdr:sp macro="" textlink="">
      <xdr:nvSpPr>
        <xdr:cNvPr id="4" name="Equals 3">
          <a:extLst>
            <a:ext uri="{FF2B5EF4-FFF2-40B4-BE49-F238E27FC236}">
              <a16:creationId xmlns:a16="http://schemas.microsoft.com/office/drawing/2014/main" id="{2F68947A-29BE-4FEE-9AED-DC4CB24D8202}"/>
            </a:ext>
          </a:extLst>
        </xdr:cNvPr>
        <xdr:cNvSpPr/>
      </xdr:nvSpPr>
      <xdr:spPr>
        <a:xfrm>
          <a:off x="4953000" y="717804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9</xdr:col>
      <xdr:colOff>144780</xdr:colOff>
      <xdr:row>7</xdr:row>
      <xdr:rowOff>68580</xdr:rowOff>
    </xdr:from>
    <xdr:to>
      <xdr:col>9</xdr:col>
      <xdr:colOff>464820</xdr:colOff>
      <xdr:row>10</xdr:row>
      <xdr:rowOff>182880</xdr:rowOff>
    </xdr:to>
    <xdr:sp macro="" textlink="">
      <xdr:nvSpPr>
        <xdr:cNvPr id="5" name="Right Brace 4">
          <a:extLst>
            <a:ext uri="{FF2B5EF4-FFF2-40B4-BE49-F238E27FC236}">
              <a16:creationId xmlns:a16="http://schemas.microsoft.com/office/drawing/2014/main" id="{F3160456-7A13-424A-B866-A76D5BE08891}"/>
            </a:ext>
          </a:extLst>
        </xdr:cNvPr>
        <xdr:cNvSpPr/>
      </xdr:nvSpPr>
      <xdr:spPr>
        <a:xfrm>
          <a:off x="5631180" y="1996440"/>
          <a:ext cx="320040" cy="662940"/>
        </a:xfrm>
        <a:prstGeom prst="rightBrace">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281940</xdr:colOff>
      <xdr:row>13</xdr:row>
      <xdr:rowOff>91440</xdr:rowOff>
    </xdr:from>
    <xdr:to>
      <xdr:col>6</xdr:col>
      <xdr:colOff>495300</xdr:colOff>
      <xdr:row>13</xdr:row>
      <xdr:rowOff>685800</xdr:rowOff>
    </xdr:to>
    <xdr:sp macro="" textlink="">
      <xdr:nvSpPr>
        <xdr:cNvPr id="6" name="Left Brace 5">
          <a:extLst>
            <a:ext uri="{FF2B5EF4-FFF2-40B4-BE49-F238E27FC236}">
              <a16:creationId xmlns:a16="http://schemas.microsoft.com/office/drawing/2014/main" id="{CB81D374-78B6-4171-A07E-6058DA74EECA}"/>
            </a:ext>
          </a:extLst>
        </xdr:cNvPr>
        <xdr:cNvSpPr/>
      </xdr:nvSpPr>
      <xdr:spPr>
        <a:xfrm rot="16200000">
          <a:off x="2834640" y="2407920"/>
          <a:ext cx="594360" cy="2042160"/>
        </a:xfrm>
        <a:prstGeom prst="leftBrace">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8</xdr:col>
      <xdr:colOff>542623</xdr:colOff>
      <xdr:row>11</xdr:row>
      <xdr:rowOff>179948</xdr:rowOff>
    </xdr:from>
    <xdr:to>
      <xdr:col>10</xdr:col>
      <xdr:colOff>155386</xdr:colOff>
      <xdr:row>13</xdr:row>
      <xdr:rowOff>736208</xdr:rowOff>
    </xdr:to>
    <xdr:sp macro="" textlink="">
      <xdr:nvSpPr>
        <xdr:cNvPr id="9" name="Arrow: Down 8">
          <a:extLst>
            <a:ext uri="{FF2B5EF4-FFF2-40B4-BE49-F238E27FC236}">
              <a16:creationId xmlns:a16="http://schemas.microsoft.com/office/drawing/2014/main" id="{4E5DE3DF-7951-4F12-8786-317A2DB3F397}"/>
            </a:ext>
          </a:extLst>
        </xdr:cNvPr>
        <xdr:cNvSpPr/>
      </xdr:nvSpPr>
      <xdr:spPr>
        <a:xfrm rot="7585851">
          <a:off x="5370585" y="2941506"/>
          <a:ext cx="929640" cy="831963"/>
        </a:xfrm>
        <a:prstGeom prst="downArrow">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76200</xdr:colOff>
      <xdr:row>37</xdr:row>
      <xdr:rowOff>99060</xdr:rowOff>
    </xdr:from>
    <xdr:to>
      <xdr:col>8</xdr:col>
      <xdr:colOff>377952</xdr:colOff>
      <xdr:row>38</xdr:row>
      <xdr:rowOff>91440</xdr:rowOff>
    </xdr:to>
    <xdr:sp macro="" textlink="">
      <xdr:nvSpPr>
        <xdr:cNvPr id="10" name="Equals 9">
          <a:extLst>
            <a:ext uri="{FF2B5EF4-FFF2-40B4-BE49-F238E27FC236}">
              <a16:creationId xmlns:a16="http://schemas.microsoft.com/office/drawing/2014/main" id="{95846C09-FEA1-4112-B4F4-A459FBECAF5E}"/>
            </a:ext>
          </a:extLst>
        </xdr:cNvPr>
        <xdr:cNvSpPr/>
      </xdr:nvSpPr>
      <xdr:spPr>
        <a:xfrm>
          <a:off x="4953000" y="804672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146304</xdr:colOff>
      <xdr:row>47</xdr:row>
      <xdr:rowOff>83820</xdr:rowOff>
    </xdr:from>
    <xdr:to>
      <xdr:col>8</xdr:col>
      <xdr:colOff>448056</xdr:colOff>
      <xdr:row>48</xdr:row>
      <xdr:rowOff>76200</xdr:rowOff>
    </xdr:to>
    <xdr:sp macro="" textlink="">
      <xdr:nvSpPr>
        <xdr:cNvPr id="11" name="Equals 10">
          <a:extLst>
            <a:ext uri="{FF2B5EF4-FFF2-40B4-BE49-F238E27FC236}">
              <a16:creationId xmlns:a16="http://schemas.microsoft.com/office/drawing/2014/main" id="{2A2A92BA-46D2-4315-A8C2-D401828F4D40}"/>
            </a:ext>
          </a:extLst>
        </xdr:cNvPr>
        <xdr:cNvSpPr/>
      </xdr:nvSpPr>
      <xdr:spPr>
        <a:xfrm>
          <a:off x="5023104" y="650748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11</xdr:col>
      <xdr:colOff>213360</xdr:colOff>
      <xdr:row>47</xdr:row>
      <xdr:rowOff>163830</xdr:rowOff>
    </xdr:from>
    <xdr:ext cx="1211580" cy="994410"/>
    <xdr:sp macro="" textlink="">
      <xdr:nvSpPr>
        <xdr:cNvPr id="12" name="TextBox 11">
          <a:extLst>
            <a:ext uri="{FF2B5EF4-FFF2-40B4-BE49-F238E27FC236}">
              <a16:creationId xmlns:a16="http://schemas.microsoft.com/office/drawing/2014/main" id="{5A36052B-F0D0-4EC3-982A-A713813FEFD4}"/>
            </a:ext>
          </a:extLst>
        </xdr:cNvPr>
        <xdr:cNvSpPr txBox="1"/>
      </xdr:nvSpPr>
      <xdr:spPr>
        <a:xfrm>
          <a:off x="6918960" y="10869930"/>
          <a:ext cx="1211580" cy="994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US" sz="1100"/>
        </a:p>
      </xdr:txBody>
    </xdr:sp>
    <xdr:clientData/>
  </xdr:oneCellAnchor>
  <xdr:oneCellAnchor>
    <xdr:from>
      <xdr:col>12</xdr:col>
      <xdr:colOff>231743</xdr:colOff>
      <xdr:row>47</xdr:row>
      <xdr:rowOff>91441</xdr:rowOff>
    </xdr:from>
    <xdr:ext cx="527113" cy="799306"/>
    <xdr:sp macro="" textlink="">
      <xdr:nvSpPr>
        <xdr:cNvPr id="13" name="TextBox 12">
          <a:extLst>
            <a:ext uri="{FF2B5EF4-FFF2-40B4-BE49-F238E27FC236}">
              <a16:creationId xmlns:a16="http://schemas.microsoft.com/office/drawing/2014/main" id="{CAD03674-B57B-42D8-AADE-D7E33E8BEC72}"/>
            </a:ext>
          </a:extLst>
        </xdr:cNvPr>
        <xdr:cNvSpPr txBox="1"/>
      </xdr:nvSpPr>
      <xdr:spPr>
        <a:xfrm>
          <a:off x="7546943" y="10797541"/>
          <a:ext cx="527113" cy="7993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endParaRPr lang="en-US" sz="1100"/>
        </a:p>
      </xdr:txBody>
    </xdr:sp>
    <xdr:clientData/>
  </xdr:oneCellAnchor>
  <xdr:twoCellAnchor>
    <xdr:from>
      <xdr:col>8</xdr:col>
      <xdr:colOff>146304</xdr:colOff>
      <xdr:row>51</xdr:row>
      <xdr:rowOff>83820</xdr:rowOff>
    </xdr:from>
    <xdr:to>
      <xdr:col>8</xdr:col>
      <xdr:colOff>448056</xdr:colOff>
      <xdr:row>52</xdr:row>
      <xdr:rowOff>76200</xdr:rowOff>
    </xdr:to>
    <xdr:sp macro="" textlink="">
      <xdr:nvSpPr>
        <xdr:cNvPr id="14" name="Equals 13">
          <a:extLst>
            <a:ext uri="{FF2B5EF4-FFF2-40B4-BE49-F238E27FC236}">
              <a16:creationId xmlns:a16="http://schemas.microsoft.com/office/drawing/2014/main" id="{C2E28C24-A5E7-429E-A0C1-34C4A927A231}"/>
            </a:ext>
          </a:extLst>
        </xdr:cNvPr>
        <xdr:cNvSpPr/>
      </xdr:nvSpPr>
      <xdr:spPr>
        <a:xfrm>
          <a:off x="5023104" y="1078992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121920</xdr:colOff>
      <xdr:row>56</xdr:row>
      <xdr:rowOff>99060</xdr:rowOff>
    </xdr:from>
    <xdr:to>
      <xdr:col>8</xdr:col>
      <xdr:colOff>423672</xdr:colOff>
      <xdr:row>57</xdr:row>
      <xdr:rowOff>91440</xdr:rowOff>
    </xdr:to>
    <xdr:sp macro="" textlink="">
      <xdr:nvSpPr>
        <xdr:cNvPr id="15" name="Equals 14">
          <a:extLst>
            <a:ext uri="{FF2B5EF4-FFF2-40B4-BE49-F238E27FC236}">
              <a16:creationId xmlns:a16="http://schemas.microsoft.com/office/drawing/2014/main" id="{08D9B22A-3971-4D15-8FD2-F7431F1663DD}"/>
            </a:ext>
          </a:extLst>
        </xdr:cNvPr>
        <xdr:cNvSpPr/>
      </xdr:nvSpPr>
      <xdr:spPr>
        <a:xfrm>
          <a:off x="5105400" y="1232916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8</xdr:col>
      <xdr:colOff>121920</xdr:colOff>
      <xdr:row>61</xdr:row>
      <xdr:rowOff>99060</xdr:rowOff>
    </xdr:from>
    <xdr:to>
      <xdr:col>8</xdr:col>
      <xdr:colOff>423672</xdr:colOff>
      <xdr:row>62</xdr:row>
      <xdr:rowOff>91440</xdr:rowOff>
    </xdr:to>
    <xdr:sp macro="" textlink="">
      <xdr:nvSpPr>
        <xdr:cNvPr id="16" name="Equals 15">
          <a:extLst>
            <a:ext uri="{FF2B5EF4-FFF2-40B4-BE49-F238E27FC236}">
              <a16:creationId xmlns:a16="http://schemas.microsoft.com/office/drawing/2014/main" id="{2469B3BA-8C6C-4C51-BA3C-1CA0A5335E8C}"/>
            </a:ext>
          </a:extLst>
        </xdr:cNvPr>
        <xdr:cNvSpPr/>
      </xdr:nvSpPr>
      <xdr:spPr>
        <a:xfrm>
          <a:off x="5105400" y="1232916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0</xdr:colOff>
      <xdr:row>43</xdr:row>
      <xdr:rowOff>0</xdr:rowOff>
    </xdr:from>
    <xdr:to>
      <xdr:col>6</xdr:col>
      <xdr:colOff>301752</xdr:colOff>
      <xdr:row>43</xdr:row>
      <xdr:rowOff>190500</xdr:rowOff>
    </xdr:to>
    <xdr:sp macro="" textlink="">
      <xdr:nvSpPr>
        <xdr:cNvPr id="17" name="Equals 16">
          <a:extLst>
            <a:ext uri="{FF2B5EF4-FFF2-40B4-BE49-F238E27FC236}">
              <a16:creationId xmlns:a16="http://schemas.microsoft.com/office/drawing/2014/main" id="{70DE50BC-F890-4049-B076-CB38FBF7F028}"/>
            </a:ext>
          </a:extLst>
        </xdr:cNvPr>
        <xdr:cNvSpPr/>
      </xdr:nvSpPr>
      <xdr:spPr>
        <a:xfrm>
          <a:off x="3657600" y="970026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518160</xdr:colOff>
      <xdr:row>68</xdr:row>
      <xdr:rowOff>114300</xdr:rowOff>
    </xdr:from>
    <xdr:to>
      <xdr:col>5</xdr:col>
      <xdr:colOff>210312</xdr:colOff>
      <xdr:row>69</xdr:row>
      <xdr:rowOff>76200</xdr:rowOff>
    </xdr:to>
    <xdr:sp macro="" textlink="">
      <xdr:nvSpPr>
        <xdr:cNvPr id="18" name="Equals 17">
          <a:extLst>
            <a:ext uri="{FF2B5EF4-FFF2-40B4-BE49-F238E27FC236}">
              <a16:creationId xmlns:a16="http://schemas.microsoft.com/office/drawing/2014/main" id="{A6BBF5CB-8711-4A37-9B84-417AFFAE5783}"/>
            </a:ext>
          </a:extLst>
        </xdr:cNvPr>
        <xdr:cNvSpPr/>
      </xdr:nvSpPr>
      <xdr:spPr>
        <a:xfrm>
          <a:off x="2956560" y="1464564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0</xdr:colOff>
      <xdr:row>74</xdr:row>
      <xdr:rowOff>0</xdr:rowOff>
    </xdr:from>
    <xdr:to>
      <xdr:col>5</xdr:col>
      <xdr:colOff>301752</xdr:colOff>
      <xdr:row>75</xdr:row>
      <xdr:rowOff>7620</xdr:rowOff>
    </xdr:to>
    <xdr:sp macro="" textlink="">
      <xdr:nvSpPr>
        <xdr:cNvPr id="19" name="Equals 18">
          <a:extLst>
            <a:ext uri="{FF2B5EF4-FFF2-40B4-BE49-F238E27FC236}">
              <a16:creationId xmlns:a16="http://schemas.microsoft.com/office/drawing/2014/main" id="{F531FE85-34A5-4430-9CBB-9F1A602D49E2}"/>
            </a:ext>
          </a:extLst>
        </xdr:cNvPr>
        <xdr:cNvSpPr/>
      </xdr:nvSpPr>
      <xdr:spPr>
        <a:xfrm>
          <a:off x="3048000" y="15720060"/>
          <a:ext cx="301752" cy="19050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0</xdr:colOff>
      <xdr:row>77</xdr:row>
      <xdr:rowOff>0</xdr:rowOff>
    </xdr:from>
    <xdr:to>
      <xdr:col>5</xdr:col>
      <xdr:colOff>301752</xdr:colOff>
      <xdr:row>78</xdr:row>
      <xdr:rowOff>22860</xdr:rowOff>
    </xdr:to>
    <xdr:sp macro="" textlink="">
      <xdr:nvSpPr>
        <xdr:cNvPr id="20" name="Equals 19">
          <a:extLst>
            <a:ext uri="{FF2B5EF4-FFF2-40B4-BE49-F238E27FC236}">
              <a16:creationId xmlns:a16="http://schemas.microsoft.com/office/drawing/2014/main" id="{FD6FA465-34C8-4D74-8BC0-BE399F5591C4}"/>
            </a:ext>
          </a:extLst>
        </xdr:cNvPr>
        <xdr:cNvSpPr/>
      </xdr:nvSpPr>
      <xdr:spPr>
        <a:xfrm>
          <a:off x="3048000" y="16421100"/>
          <a:ext cx="301752" cy="358140"/>
        </a:xfrm>
        <a:prstGeom prst="mathEqual">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10</xdr:col>
      <xdr:colOff>160020</xdr:colOff>
      <xdr:row>92</xdr:row>
      <xdr:rowOff>1</xdr:rowOff>
    </xdr:from>
    <xdr:to>
      <xdr:col>17</xdr:col>
      <xdr:colOff>608172</xdr:colOff>
      <xdr:row>103</xdr:row>
      <xdr:rowOff>7620</xdr:rowOff>
    </xdr:to>
    <xdr:pic>
      <xdr:nvPicPr>
        <xdr:cNvPr id="21" name="Picture 20">
          <a:extLst>
            <a:ext uri="{FF2B5EF4-FFF2-40B4-BE49-F238E27FC236}">
              <a16:creationId xmlns:a16="http://schemas.microsoft.com/office/drawing/2014/main" id="{EF27B043-3B42-4972-AB99-9588DCFEBD06}"/>
            </a:ext>
          </a:extLst>
        </xdr:cNvPr>
        <xdr:cNvPicPr>
          <a:picLocks noChangeAspect="1"/>
        </xdr:cNvPicPr>
      </xdr:nvPicPr>
      <xdr:blipFill rotWithShape="1">
        <a:blip xmlns:r="http://schemas.openxmlformats.org/officeDocument/2006/relationships" r:embed="rId1"/>
        <a:srcRect l="2267" r="8215" b="2018"/>
        <a:stretch/>
      </xdr:blipFill>
      <xdr:spPr>
        <a:xfrm>
          <a:off x="6819900" y="20071081"/>
          <a:ext cx="4745832" cy="22326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Q68"/>
  <sheetViews>
    <sheetView tabSelected="1" zoomScaleNormal="100" workbookViewId="0">
      <selection activeCell="N6" sqref="N6"/>
    </sheetView>
  </sheetViews>
  <sheetFormatPr defaultRowHeight="14.4" x14ac:dyDescent="0.3"/>
  <sheetData>
    <row r="1" spans="1:24" ht="33.6" x14ac:dyDescent="0.65">
      <c r="A1" s="75" t="s">
        <v>0</v>
      </c>
      <c r="B1" s="75"/>
      <c r="C1" s="75"/>
      <c r="D1" s="75"/>
      <c r="E1" s="75"/>
      <c r="F1" s="75"/>
      <c r="G1" s="75"/>
      <c r="H1" s="75"/>
      <c r="I1" s="75"/>
      <c r="J1" s="75"/>
      <c r="K1" s="75"/>
      <c r="L1" s="75"/>
      <c r="M1" s="75"/>
      <c r="N1" s="75"/>
      <c r="O1" s="75"/>
      <c r="P1" s="75"/>
      <c r="Q1" s="75"/>
      <c r="R1" s="75"/>
      <c r="S1" s="75"/>
      <c r="T1" s="75"/>
      <c r="U1" s="75"/>
    </row>
    <row r="4" spans="1:24" ht="45.6" customHeight="1" x14ac:dyDescent="0.4">
      <c r="A4" s="76" t="s">
        <v>1</v>
      </c>
      <c r="B4" s="76"/>
      <c r="C4" s="76"/>
      <c r="D4" s="76"/>
      <c r="E4" s="76"/>
      <c r="F4" s="76"/>
      <c r="G4" s="76"/>
      <c r="H4" s="76"/>
      <c r="I4" s="76"/>
      <c r="J4" s="76"/>
      <c r="K4" s="76"/>
      <c r="L4" s="76"/>
      <c r="M4" s="76"/>
      <c r="N4" s="76"/>
      <c r="O4" s="76"/>
      <c r="P4" s="76"/>
      <c r="Q4" s="76"/>
      <c r="R4" s="76"/>
      <c r="S4" s="76"/>
      <c r="T4" s="76"/>
      <c r="U4" s="76"/>
    </row>
    <row r="5" spans="1:24" ht="15" thickBot="1" x14ac:dyDescent="0.35"/>
    <row r="6" spans="1:24" ht="29.4" customHeight="1" thickBot="1" x14ac:dyDescent="0.35">
      <c r="B6" s="89" t="s">
        <v>9</v>
      </c>
      <c r="C6" s="90"/>
      <c r="D6" s="90"/>
      <c r="E6" s="90"/>
      <c r="F6" s="90"/>
      <c r="G6" s="90"/>
      <c r="H6" s="90"/>
      <c r="I6" s="90"/>
      <c r="J6" s="90"/>
      <c r="K6" s="90"/>
      <c r="L6" s="91"/>
    </row>
    <row r="7" spans="1:24" ht="14.4" customHeight="1" x14ac:dyDescent="0.3">
      <c r="B7" s="92"/>
      <c r="C7" s="93"/>
      <c r="D7" s="77" t="s">
        <v>2</v>
      </c>
      <c r="E7" s="78"/>
      <c r="F7" s="79"/>
      <c r="G7" s="78" t="s">
        <v>5</v>
      </c>
      <c r="H7" s="78"/>
      <c r="I7" s="78"/>
      <c r="J7" s="77" t="s">
        <v>6</v>
      </c>
      <c r="K7" s="78"/>
      <c r="L7" s="86"/>
      <c r="N7" s="92"/>
      <c r="O7" s="93"/>
      <c r="P7" s="77" t="s">
        <v>11</v>
      </c>
      <c r="Q7" s="78"/>
      <c r="R7" s="86"/>
      <c r="T7" s="92"/>
      <c r="U7" s="93"/>
      <c r="V7" s="77" t="s">
        <v>6</v>
      </c>
      <c r="W7" s="78"/>
      <c r="X7" s="86"/>
    </row>
    <row r="8" spans="1:24" ht="14.4" customHeight="1" x14ac:dyDescent="0.3">
      <c r="B8" s="94"/>
      <c r="C8" s="95"/>
      <c r="D8" s="80"/>
      <c r="E8" s="81"/>
      <c r="F8" s="82"/>
      <c r="G8" s="81"/>
      <c r="H8" s="81"/>
      <c r="I8" s="81"/>
      <c r="J8" s="80"/>
      <c r="K8" s="81"/>
      <c r="L8" s="87"/>
      <c r="N8" s="94"/>
      <c r="O8" s="95"/>
      <c r="P8" s="80"/>
      <c r="Q8" s="81"/>
      <c r="R8" s="87"/>
      <c r="T8" s="94"/>
      <c r="U8" s="95"/>
      <c r="V8" s="80"/>
      <c r="W8" s="81"/>
      <c r="X8" s="87"/>
    </row>
    <row r="9" spans="1:24" ht="14.4" customHeight="1" x14ac:dyDescent="0.3">
      <c r="B9" s="94"/>
      <c r="C9" s="95"/>
      <c r="D9" s="80"/>
      <c r="E9" s="81"/>
      <c r="F9" s="82"/>
      <c r="G9" s="81"/>
      <c r="H9" s="81"/>
      <c r="I9" s="81"/>
      <c r="J9" s="80"/>
      <c r="K9" s="81"/>
      <c r="L9" s="87"/>
      <c r="N9" s="94"/>
      <c r="O9" s="95"/>
      <c r="P9" s="80"/>
      <c r="Q9" s="81"/>
      <c r="R9" s="87"/>
      <c r="T9" s="94"/>
      <c r="U9" s="95"/>
      <c r="V9" s="80"/>
      <c r="W9" s="81"/>
      <c r="X9" s="87"/>
    </row>
    <row r="10" spans="1:24" ht="15" customHeight="1" thickBot="1" x14ac:dyDescent="0.35">
      <c r="B10" s="96"/>
      <c r="C10" s="97"/>
      <c r="D10" s="83"/>
      <c r="E10" s="84"/>
      <c r="F10" s="85"/>
      <c r="G10" s="84"/>
      <c r="H10" s="84"/>
      <c r="I10" s="84"/>
      <c r="J10" s="83"/>
      <c r="K10" s="84"/>
      <c r="L10" s="88"/>
      <c r="N10" s="96"/>
      <c r="O10" s="97"/>
      <c r="P10" s="83"/>
      <c r="Q10" s="84"/>
      <c r="R10" s="88"/>
      <c r="T10" s="96"/>
      <c r="U10" s="97"/>
      <c r="V10" s="83"/>
      <c r="W10" s="84"/>
      <c r="X10" s="88"/>
    </row>
    <row r="11" spans="1:24" ht="14.4" customHeight="1" x14ac:dyDescent="0.3">
      <c r="B11" s="112" t="s">
        <v>3</v>
      </c>
      <c r="C11" s="105"/>
      <c r="D11" s="98">
        <v>89</v>
      </c>
      <c r="E11" s="99"/>
      <c r="F11" s="100"/>
      <c r="G11" s="99">
        <v>4</v>
      </c>
      <c r="H11" s="99"/>
      <c r="I11" s="99"/>
      <c r="J11" s="98">
        <v>50</v>
      </c>
      <c r="K11" s="99"/>
      <c r="L11" s="101"/>
      <c r="N11" s="104" t="s">
        <v>3</v>
      </c>
      <c r="O11" s="105"/>
      <c r="P11" s="98">
        <f>POWER(G11,2)</f>
        <v>16</v>
      </c>
      <c r="Q11" s="99"/>
      <c r="R11" s="106"/>
      <c r="T11" s="104" t="s">
        <v>3</v>
      </c>
      <c r="U11" s="105"/>
      <c r="V11" s="98">
        <v>50</v>
      </c>
      <c r="W11" s="99"/>
      <c r="X11" s="106"/>
    </row>
    <row r="12" spans="1:24" ht="14.4" customHeight="1" x14ac:dyDescent="0.3">
      <c r="B12" s="112"/>
      <c r="C12" s="105"/>
      <c r="D12" s="98"/>
      <c r="E12" s="99"/>
      <c r="F12" s="100"/>
      <c r="G12" s="99"/>
      <c r="H12" s="99"/>
      <c r="I12" s="99"/>
      <c r="J12" s="98"/>
      <c r="K12" s="99"/>
      <c r="L12" s="101"/>
      <c r="N12" s="104"/>
      <c r="O12" s="105"/>
      <c r="P12" s="98"/>
      <c r="Q12" s="99"/>
      <c r="R12" s="106"/>
      <c r="T12" s="104"/>
      <c r="U12" s="105"/>
      <c r="V12" s="98"/>
      <c r="W12" s="99"/>
      <c r="X12" s="106"/>
    </row>
    <row r="13" spans="1:24" ht="14.4" customHeight="1" x14ac:dyDescent="0.3">
      <c r="B13" s="112"/>
      <c r="C13" s="105"/>
      <c r="D13" s="98"/>
      <c r="E13" s="99"/>
      <c r="F13" s="100"/>
      <c r="G13" s="99"/>
      <c r="H13" s="99"/>
      <c r="I13" s="99"/>
      <c r="J13" s="98"/>
      <c r="K13" s="99"/>
      <c r="L13" s="101"/>
      <c r="N13" s="104"/>
      <c r="O13" s="105"/>
      <c r="P13" s="98"/>
      <c r="Q13" s="99"/>
      <c r="R13" s="106"/>
      <c r="T13" s="104"/>
      <c r="U13" s="105"/>
      <c r="V13" s="98"/>
      <c r="W13" s="99"/>
      <c r="X13" s="106"/>
    </row>
    <row r="14" spans="1:24" ht="14.4" customHeight="1" x14ac:dyDescent="0.3">
      <c r="B14" s="112"/>
      <c r="C14" s="105"/>
      <c r="D14" s="98"/>
      <c r="E14" s="99"/>
      <c r="F14" s="100"/>
      <c r="G14" s="99"/>
      <c r="H14" s="99"/>
      <c r="I14" s="99"/>
      <c r="J14" s="98"/>
      <c r="K14" s="99"/>
      <c r="L14" s="101"/>
      <c r="N14" s="104"/>
      <c r="O14" s="105"/>
      <c r="P14" s="98"/>
      <c r="Q14" s="99"/>
      <c r="R14" s="106"/>
      <c r="T14" s="104"/>
      <c r="U14" s="105"/>
      <c r="V14" s="98"/>
      <c r="W14" s="99"/>
      <c r="X14" s="106"/>
    </row>
    <row r="15" spans="1:24" ht="14.4" customHeight="1" x14ac:dyDescent="0.3">
      <c r="B15" s="112" t="s">
        <v>4</v>
      </c>
      <c r="C15" s="105"/>
      <c r="D15" s="98">
        <v>82</v>
      </c>
      <c r="E15" s="99"/>
      <c r="F15" s="100"/>
      <c r="G15" s="99">
        <v>9</v>
      </c>
      <c r="H15" s="99"/>
      <c r="I15" s="99"/>
      <c r="J15" s="98">
        <v>120</v>
      </c>
      <c r="K15" s="99"/>
      <c r="L15" s="101"/>
      <c r="N15" s="104" t="s">
        <v>4</v>
      </c>
      <c r="O15" s="105"/>
      <c r="P15" s="98">
        <f>POWER(G15,2)</f>
        <v>81</v>
      </c>
      <c r="Q15" s="99"/>
      <c r="R15" s="106"/>
      <c r="T15" s="104" t="s">
        <v>4</v>
      </c>
      <c r="U15" s="105"/>
      <c r="V15" s="98">
        <v>120</v>
      </c>
      <c r="W15" s="99"/>
      <c r="X15" s="106"/>
    </row>
    <row r="16" spans="1:24" ht="14.4" customHeight="1" x14ac:dyDescent="0.3">
      <c r="B16" s="112"/>
      <c r="C16" s="105"/>
      <c r="D16" s="98"/>
      <c r="E16" s="99"/>
      <c r="F16" s="100"/>
      <c r="G16" s="99"/>
      <c r="H16" s="99"/>
      <c r="I16" s="99"/>
      <c r="J16" s="98"/>
      <c r="K16" s="99"/>
      <c r="L16" s="101"/>
      <c r="N16" s="104"/>
      <c r="O16" s="105"/>
      <c r="P16" s="98"/>
      <c r="Q16" s="99"/>
      <c r="R16" s="106"/>
      <c r="T16" s="104"/>
      <c r="U16" s="105"/>
      <c r="V16" s="98"/>
      <c r="W16" s="99"/>
      <c r="X16" s="106"/>
    </row>
    <row r="17" spans="1:121" ht="14.4" customHeight="1" x14ac:dyDescent="0.3">
      <c r="B17" s="112"/>
      <c r="C17" s="105"/>
      <c r="D17" s="98"/>
      <c r="E17" s="99"/>
      <c r="F17" s="100"/>
      <c r="G17" s="99"/>
      <c r="H17" s="99"/>
      <c r="I17" s="99"/>
      <c r="J17" s="98"/>
      <c r="K17" s="99"/>
      <c r="L17" s="101"/>
      <c r="N17" s="104"/>
      <c r="O17" s="105"/>
      <c r="P17" s="98"/>
      <c r="Q17" s="99"/>
      <c r="R17" s="106"/>
      <c r="T17" s="104"/>
      <c r="U17" s="105"/>
      <c r="V17" s="98"/>
      <c r="W17" s="99"/>
      <c r="X17" s="106"/>
    </row>
    <row r="18" spans="1:121" ht="15" customHeight="1" thickBot="1" x14ac:dyDescent="0.35">
      <c r="B18" s="112"/>
      <c r="C18" s="105"/>
      <c r="D18" s="98"/>
      <c r="E18" s="99"/>
      <c r="F18" s="100"/>
      <c r="G18" s="99"/>
      <c r="H18" s="99"/>
      <c r="I18" s="99"/>
      <c r="J18" s="98"/>
      <c r="K18" s="99"/>
      <c r="L18" s="101"/>
      <c r="N18" s="107"/>
      <c r="O18" s="108"/>
      <c r="P18" s="109"/>
      <c r="Q18" s="110"/>
      <c r="R18" s="111"/>
      <c r="T18" s="107"/>
      <c r="U18" s="108"/>
      <c r="V18" s="109"/>
      <c r="W18" s="110"/>
      <c r="X18" s="111"/>
    </row>
    <row r="19" spans="1:121" x14ac:dyDescent="0.3">
      <c r="B19" s="113" t="s">
        <v>7</v>
      </c>
      <c r="C19" s="114"/>
      <c r="D19" s="69" t="s">
        <v>8</v>
      </c>
      <c r="E19" s="66"/>
      <c r="F19" s="119"/>
      <c r="G19" s="66" t="s">
        <v>8</v>
      </c>
      <c r="H19" s="66"/>
      <c r="I19" s="66"/>
      <c r="J19" s="69">
        <f>SUM(J11:L18)</f>
        <v>170</v>
      </c>
      <c r="K19" s="66"/>
      <c r="L19" s="70"/>
    </row>
    <row r="20" spans="1:121" x14ac:dyDescent="0.3">
      <c r="B20" s="115"/>
      <c r="C20" s="116"/>
      <c r="D20" s="71"/>
      <c r="E20" s="67"/>
      <c r="F20" s="120"/>
      <c r="G20" s="67"/>
      <c r="H20" s="67"/>
      <c r="I20" s="67"/>
      <c r="J20" s="71"/>
      <c r="K20" s="67"/>
      <c r="L20" s="72"/>
    </row>
    <row r="21" spans="1:121" x14ac:dyDescent="0.3">
      <c r="B21" s="115"/>
      <c r="C21" s="116"/>
      <c r="D21" s="71"/>
      <c r="E21" s="67"/>
      <c r="F21" s="120"/>
      <c r="G21" s="67"/>
      <c r="H21" s="67"/>
      <c r="I21" s="67"/>
      <c r="J21" s="71"/>
      <c r="K21" s="67"/>
      <c r="L21" s="72"/>
    </row>
    <row r="22" spans="1:121" ht="15" thickBot="1" x14ac:dyDescent="0.35">
      <c r="B22" s="117"/>
      <c r="C22" s="118"/>
      <c r="D22" s="73"/>
      <c r="E22" s="68"/>
      <c r="F22" s="121"/>
      <c r="G22" s="68"/>
      <c r="H22" s="68"/>
      <c r="I22" s="68"/>
      <c r="J22" s="73"/>
      <c r="K22" s="68"/>
      <c r="L22" s="74"/>
    </row>
    <row r="25" spans="1:121" ht="33" customHeight="1" x14ac:dyDescent="0.35">
      <c r="B25" s="103" t="s">
        <v>10</v>
      </c>
      <c r="C25" s="103"/>
      <c r="D25" s="103"/>
      <c r="E25" s="103"/>
      <c r="F25" s="103"/>
      <c r="G25" s="103"/>
      <c r="H25" s="103"/>
      <c r="I25" s="103"/>
      <c r="J25" s="103"/>
      <c r="K25" s="103"/>
      <c r="L25" s="103"/>
      <c r="M25" s="103"/>
      <c r="N25" s="103"/>
      <c r="O25" s="103"/>
      <c r="P25" s="103"/>
      <c r="Q25" s="103"/>
      <c r="R25" s="103"/>
      <c r="S25" s="103"/>
      <c r="T25" s="103"/>
      <c r="U25" s="103"/>
    </row>
    <row r="27" spans="1:121" ht="18" x14ac:dyDescent="0.35">
      <c r="B27" s="102"/>
      <c r="C27" s="102"/>
      <c r="D27" s="102"/>
      <c r="E27" s="102"/>
      <c r="F27" s="102"/>
      <c r="G27" s="102"/>
      <c r="H27" s="102"/>
      <c r="I27" s="102"/>
      <c r="J27" s="102"/>
      <c r="K27" s="102"/>
      <c r="L27" s="102"/>
      <c r="M27" s="102"/>
      <c r="N27" s="102"/>
      <c r="O27" s="102"/>
      <c r="P27" s="102"/>
      <c r="Q27" s="102"/>
      <c r="R27" s="102"/>
      <c r="S27" s="102"/>
      <c r="T27" s="102"/>
      <c r="U27" s="102"/>
    </row>
    <row r="28" spans="1:121" ht="25.8" x14ac:dyDescent="0.4">
      <c r="A28" s="63" t="s">
        <v>20</v>
      </c>
      <c r="B28" s="63"/>
      <c r="C28" s="63"/>
      <c r="D28" s="64" t="s">
        <v>59</v>
      </c>
      <c r="E28" s="64"/>
      <c r="F28" s="64"/>
      <c r="G28" s="64"/>
      <c r="H28" s="64"/>
      <c r="I28" s="64"/>
      <c r="J28" s="64"/>
      <c r="K28" s="64"/>
      <c r="L28" s="64"/>
      <c r="M28" s="64"/>
      <c r="N28" s="64"/>
      <c r="O28" s="64"/>
      <c r="P28" s="64"/>
      <c r="Q28" s="64"/>
      <c r="R28" s="64"/>
      <c r="S28" s="64"/>
      <c r="T28" s="64"/>
      <c r="U28" s="64"/>
      <c r="V28" s="64"/>
      <c r="W28" s="64"/>
      <c r="X28" s="64"/>
      <c r="Y28" s="64"/>
      <c r="Z28" s="64"/>
    </row>
    <row r="30" spans="1:121" ht="18" x14ac:dyDescent="0.35">
      <c r="A30" s="6" t="s">
        <v>58</v>
      </c>
      <c r="B30" s="12">
        <v>88</v>
      </c>
      <c r="C30" s="12">
        <v>90</v>
      </c>
      <c r="D30" s="12">
        <v>91</v>
      </c>
      <c r="E30" s="12">
        <v>93</v>
      </c>
      <c r="F30" s="12">
        <v>85</v>
      </c>
      <c r="G30" s="12">
        <v>86</v>
      </c>
      <c r="H30" s="12">
        <v>88</v>
      </c>
      <c r="I30" s="12">
        <v>90</v>
      </c>
      <c r="J30" s="12">
        <v>99</v>
      </c>
      <c r="K30" s="12">
        <v>81</v>
      </c>
      <c r="L30" s="12">
        <v>84</v>
      </c>
      <c r="M30" s="12">
        <v>90</v>
      </c>
      <c r="N30" s="12">
        <v>100</v>
      </c>
      <c r="O30" s="12">
        <v>92</v>
      </c>
      <c r="P30" s="12">
        <v>95</v>
      </c>
      <c r="Q30" s="12">
        <v>89</v>
      </c>
      <c r="R30" s="12">
        <v>82</v>
      </c>
      <c r="S30" s="12">
        <v>84</v>
      </c>
      <c r="T30" s="12">
        <v>85</v>
      </c>
      <c r="U30" s="12">
        <v>86</v>
      </c>
      <c r="V30" s="12">
        <v>90</v>
      </c>
      <c r="W30" s="12">
        <v>95</v>
      </c>
      <c r="X30" s="12">
        <v>91</v>
      </c>
      <c r="Y30" s="12">
        <v>93</v>
      </c>
      <c r="Z30" s="12">
        <v>83</v>
      </c>
      <c r="AA30" s="12">
        <v>98</v>
      </c>
      <c r="AB30" s="12">
        <v>99</v>
      </c>
      <c r="AC30" s="12">
        <v>85</v>
      </c>
      <c r="AD30" s="12">
        <v>82</v>
      </c>
      <c r="AE30" s="12">
        <v>83</v>
      </c>
      <c r="AF30" s="12">
        <v>82</v>
      </c>
      <c r="AG30" s="12">
        <v>93</v>
      </c>
      <c r="AH30" s="12">
        <v>89</v>
      </c>
      <c r="AI30" s="12">
        <v>79</v>
      </c>
      <c r="AJ30" s="12">
        <v>92</v>
      </c>
      <c r="AK30" s="12">
        <v>90</v>
      </c>
      <c r="AL30" s="12">
        <v>88</v>
      </c>
      <c r="AM30" s="12">
        <v>83</v>
      </c>
      <c r="AN30" s="12">
        <v>94</v>
      </c>
      <c r="AO30" s="12">
        <v>90</v>
      </c>
      <c r="AP30" s="12">
        <v>82</v>
      </c>
      <c r="AQ30" s="12">
        <v>83</v>
      </c>
      <c r="AR30" s="12">
        <v>85</v>
      </c>
      <c r="AS30" s="12">
        <v>89</v>
      </c>
      <c r="AT30" s="12">
        <v>95</v>
      </c>
      <c r="AU30" s="12">
        <v>89</v>
      </c>
      <c r="AV30" s="12">
        <v>82</v>
      </c>
      <c r="AW30" s="12">
        <v>94</v>
      </c>
      <c r="AX30" s="12">
        <v>89</v>
      </c>
      <c r="AY30" s="12">
        <v>89</v>
      </c>
    </row>
    <row r="31" spans="1:121" ht="18" x14ac:dyDescent="0.35">
      <c r="A31" s="6"/>
      <c r="AA31" s="12"/>
      <c r="AB31" s="12"/>
      <c r="AC31" s="12"/>
      <c r="AD31" s="12"/>
      <c r="AE31" s="12"/>
      <c r="AF31" s="12"/>
    </row>
    <row r="32" spans="1:121" ht="18" x14ac:dyDescent="0.35">
      <c r="A32" s="6" t="s">
        <v>57</v>
      </c>
      <c r="B32" s="12">
        <v>87</v>
      </c>
      <c r="C32" s="12">
        <v>92</v>
      </c>
      <c r="D32" s="12">
        <v>81</v>
      </c>
      <c r="E32" s="12">
        <v>77</v>
      </c>
      <c r="F32" s="12">
        <v>79</v>
      </c>
      <c r="G32" s="12">
        <v>82</v>
      </c>
      <c r="H32" s="12">
        <v>89</v>
      </c>
      <c r="I32" s="12">
        <v>90</v>
      </c>
      <c r="J32" s="12">
        <v>72</v>
      </c>
      <c r="K32" s="12">
        <v>93</v>
      </c>
      <c r="L32" s="12">
        <v>75</v>
      </c>
      <c r="M32" s="12">
        <v>71</v>
      </c>
      <c r="N32" s="12">
        <v>69</v>
      </c>
      <c r="O32">
        <v>82</v>
      </c>
      <c r="P32" s="12">
        <v>71</v>
      </c>
      <c r="Q32" s="12">
        <v>81</v>
      </c>
      <c r="R32" s="12">
        <v>78</v>
      </c>
      <c r="S32" s="12">
        <v>98</v>
      </c>
      <c r="T32" s="12">
        <v>85</v>
      </c>
      <c r="U32" s="12">
        <v>80</v>
      </c>
      <c r="V32" s="12">
        <v>88</v>
      </c>
      <c r="W32" s="12">
        <v>73</v>
      </c>
      <c r="X32" s="12">
        <v>77</v>
      </c>
      <c r="Y32" s="12">
        <v>78</v>
      </c>
      <c r="Z32" s="12">
        <v>90</v>
      </c>
      <c r="AA32" s="12">
        <v>69</v>
      </c>
      <c r="AB32" s="12">
        <v>89</v>
      </c>
      <c r="AC32" s="12">
        <v>76</v>
      </c>
      <c r="AD32" s="12">
        <v>83</v>
      </c>
      <c r="AE32" s="12">
        <v>93</v>
      </c>
      <c r="AF32" s="12">
        <v>74</v>
      </c>
      <c r="AG32" s="12">
        <v>82</v>
      </c>
      <c r="AH32" s="12">
        <v>100</v>
      </c>
      <c r="AI32" s="12">
        <v>81</v>
      </c>
      <c r="AJ32" s="12">
        <v>91</v>
      </c>
      <c r="AK32" s="12">
        <v>76</v>
      </c>
      <c r="AL32" s="12">
        <v>88</v>
      </c>
      <c r="AM32" s="12">
        <v>82</v>
      </c>
      <c r="AN32" s="12">
        <v>99</v>
      </c>
      <c r="AO32" s="12">
        <v>87</v>
      </c>
      <c r="AP32" s="12">
        <v>84</v>
      </c>
      <c r="AQ32" s="12">
        <v>75</v>
      </c>
      <c r="AR32" s="12">
        <v>68</v>
      </c>
      <c r="AS32" s="12">
        <v>67</v>
      </c>
      <c r="AT32" s="12">
        <v>74</v>
      </c>
      <c r="AU32" s="12">
        <v>74</v>
      </c>
      <c r="AV32" s="12">
        <v>70</v>
      </c>
      <c r="AW32" s="12">
        <v>99</v>
      </c>
      <c r="AX32" s="12">
        <v>85</v>
      </c>
      <c r="AY32" s="12">
        <v>82</v>
      </c>
      <c r="AZ32" s="12">
        <v>78</v>
      </c>
      <c r="BA32" s="12">
        <v>75</v>
      </c>
      <c r="BB32" s="12">
        <v>93</v>
      </c>
      <c r="BC32" s="12">
        <v>93</v>
      </c>
      <c r="BD32" s="12">
        <v>93</v>
      </c>
      <c r="BE32" s="12">
        <v>99</v>
      </c>
      <c r="BF32" s="12">
        <v>79</v>
      </c>
      <c r="BG32" s="12">
        <v>80</v>
      </c>
      <c r="BH32" s="12">
        <v>75</v>
      </c>
      <c r="BI32" s="12">
        <v>85</v>
      </c>
      <c r="BJ32" s="12">
        <v>100</v>
      </c>
      <c r="BK32" s="12">
        <v>84</v>
      </c>
      <c r="BL32" s="12">
        <v>71</v>
      </c>
      <c r="BM32" s="12">
        <v>73</v>
      </c>
      <c r="BN32" s="12">
        <v>79</v>
      </c>
      <c r="BO32" s="12">
        <v>80</v>
      </c>
      <c r="BP32" s="12">
        <v>90</v>
      </c>
      <c r="BQ32" s="12">
        <v>72</v>
      </c>
      <c r="BR32" s="12">
        <v>85</v>
      </c>
      <c r="BS32" s="12">
        <v>89</v>
      </c>
      <c r="BT32" s="12">
        <v>90</v>
      </c>
      <c r="BU32" s="12">
        <v>92</v>
      </c>
      <c r="BV32" s="12">
        <v>96</v>
      </c>
      <c r="BW32" s="12">
        <v>88</v>
      </c>
      <c r="BX32" s="12">
        <v>77</v>
      </c>
      <c r="BY32" s="12">
        <v>82</v>
      </c>
      <c r="BZ32" s="12">
        <v>70</v>
      </c>
      <c r="CA32" s="12">
        <v>75</v>
      </c>
      <c r="CB32" s="12">
        <v>99</v>
      </c>
      <c r="CC32" s="12">
        <v>82</v>
      </c>
      <c r="CD32" s="12">
        <v>67</v>
      </c>
      <c r="CE32" s="12">
        <v>83</v>
      </c>
      <c r="CF32" s="12">
        <v>80</v>
      </c>
      <c r="CG32" s="12">
        <v>72</v>
      </c>
      <c r="CH32" s="12">
        <v>98</v>
      </c>
      <c r="CI32" s="12">
        <v>74</v>
      </c>
      <c r="CJ32" s="12">
        <v>80</v>
      </c>
      <c r="CK32" s="12">
        <v>79</v>
      </c>
      <c r="CL32" s="12">
        <v>82</v>
      </c>
      <c r="CM32" s="12">
        <v>72</v>
      </c>
      <c r="CN32" s="12">
        <v>79</v>
      </c>
      <c r="CO32" s="12">
        <v>86</v>
      </c>
      <c r="CP32" s="12">
        <v>80</v>
      </c>
      <c r="CQ32" s="12">
        <v>96</v>
      </c>
      <c r="CR32" s="12">
        <v>71</v>
      </c>
      <c r="CS32" s="12">
        <v>78</v>
      </c>
      <c r="CT32" s="12">
        <v>67</v>
      </c>
      <c r="CU32" s="12">
        <v>90</v>
      </c>
      <c r="CV32" s="12">
        <v>77</v>
      </c>
      <c r="CW32" s="12">
        <v>74</v>
      </c>
      <c r="CX32">
        <v>99</v>
      </c>
      <c r="CY32">
        <v>67</v>
      </c>
      <c r="CZ32">
        <v>77</v>
      </c>
      <c r="DA32">
        <v>90</v>
      </c>
      <c r="DB32">
        <v>98</v>
      </c>
      <c r="DC32">
        <v>87</v>
      </c>
      <c r="DD32">
        <v>98</v>
      </c>
      <c r="DE32">
        <v>82</v>
      </c>
      <c r="DF32">
        <v>65</v>
      </c>
      <c r="DG32">
        <v>82</v>
      </c>
      <c r="DH32" s="12">
        <v>70</v>
      </c>
      <c r="DI32">
        <v>92</v>
      </c>
      <c r="DJ32">
        <v>72</v>
      </c>
      <c r="DK32">
        <v>70</v>
      </c>
      <c r="DL32">
        <v>82</v>
      </c>
      <c r="DM32" s="12">
        <v>74</v>
      </c>
      <c r="DN32">
        <v>94</v>
      </c>
      <c r="DO32">
        <v>100</v>
      </c>
      <c r="DP32">
        <v>69</v>
      </c>
      <c r="DQ32" s="12">
        <v>70</v>
      </c>
    </row>
    <row r="33" spans="1:32" x14ac:dyDescent="0.3">
      <c r="AA33" s="12"/>
      <c r="AB33" s="12"/>
      <c r="AC33" s="12"/>
      <c r="AD33" s="12"/>
      <c r="AE33" s="12"/>
      <c r="AF33" s="12"/>
    </row>
    <row r="34" spans="1:32" x14ac:dyDescent="0.3">
      <c r="AA34" s="12"/>
      <c r="AB34" s="12"/>
      <c r="AC34" s="12"/>
      <c r="AD34" s="12"/>
      <c r="AE34" s="12"/>
      <c r="AF34" s="12"/>
    </row>
    <row r="35" spans="1:32" ht="21" x14ac:dyDescent="0.4">
      <c r="B35" s="65" t="s">
        <v>75</v>
      </c>
      <c r="C35" s="65"/>
      <c r="D35" s="65"/>
      <c r="E35" s="65"/>
      <c r="F35" s="65"/>
      <c r="G35" s="65"/>
      <c r="H35" s="65"/>
      <c r="I35" s="65"/>
      <c r="J35" s="65"/>
      <c r="K35" s="65"/>
      <c r="L35" s="65"/>
      <c r="M35" s="65"/>
      <c r="N35" s="65"/>
      <c r="O35" s="65"/>
      <c r="P35" s="65"/>
      <c r="Q35" s="65"/>
      <c r="R35" s="65"/>
      <c r="S35" s="65"/>
      <c r="T35" s="65"/>
      <c r="U35" s="65"/>
      <c r="V35" s="65"/>
      <c r="W35" s="65"/>
      <c r="X35" s="65"/>
      <c r="Y35" s="65"/>
      <c r="Z35" s="65"/>
    </row>
    <row r="36" spans="1:32" ht="23.4" x14ac:dyDescent="0.45">
      <c r="B36" s="14" t="s">
        <v>56</v>
      </c>
      <c r="C36" s="14"/>
      <c r="D36" s="15"/>
      <c r="E36" s="16" t="s">
        <v>61</v>
      </c>
      <c r="F36" s="16"/>
      <c r="G36" s="15"/>
    </row>
    <row r="37" spans="1:32" ht="23.4" x14ac:dyDescent="0.45">
      <c r="B37" s="14" t="s">
        <v>2</v>
      </c>
      <c r="C37" s="17">
        <f>AVERAGE(B30:AD31)</f>
        <v>89.448275862068968</v>
      </c>
      <c r="D37" s="15"/>
      <c r="E37" s="16" t="s">
        <v>2</v>
      </c>
      <c r="F37" s="18">
        <f>AVERAGE($B$32:$Z$34)</f>
        <v>81.52</v>
      </c>
      <c r="G37" s="15"/>
    </row>
    <row r="38" spans="1:32" ht="23.4" x14ac:dyDescent="0.45">
      <c r="B38" s="14" t="s">
        <v>60</v>
      </c>
      <c r="C38" s="17">
        <f>COUNT(B30:AD31)</f>
        <v>29</v>
      </c>
      <c r="D38" s="15"/>
      <c r="E38" s="16" t="s">
        <v>60</v>
      </c>
      <c r="F38" s="18">
        <f>COUNT($B$32:$Z$34)</f>
        <v>25</v>
      </c>
      <c r="G38" s="15"/>
    </row>
    <row r="39" spans="1:32" ht="23.4" x14ac:dyDescent="0.45">
      <c r="B39" s="14" t="s">
        <v>73</v>
      </c>
      <c r="C39" s="14">
        <f>MODE(B30:Z31)</f>
        <v>90</v>
      </c>
      <c r="D39" s="15"/>
      <c r="E39" s="16" t="s">
        <v>73</v>
      </c>
      <c r="F39" s="16">
        <f>MODE(B32:Z34)</f>
        <v>81</v>
      </c>
      <c r="G39" s="15"/>
    </row>
    <row r="40" spans="1:32" ht="23.4" x14ac:dyDescent="0.45">
      <c r="B40" s="14" t="s">
        <v>74</v>
      </c>
      <c r="C40" s="17">
        <f>MEDIAN(B30:Z31)</f>
        <v>90</v>
      </c>
      <c r="D40" s="15"/>
      <c r="E40" s="16" t="s">
        <v>74</v>
      </c>
      <c r="F40" s="18">
        <f>MEDIAN(B32:Z34)</f>
        <v>81</v>
      </c>
      <c r="G40" s="15"/>
    </row>
    <row r="46" spans="1:32" ht="25.8" x14ac:dyDescent="0.4">
      <c r="A46" s="63" t="s">
        <v>39</v>
      </c>
      <c r="B46" s="63"/>
      <c r="C46" s="63"/>
      <c r="D46" s="64" t="s">
        <v>76</v>
      </c>
      <c r="E46" s="64"/>
      <c r="F46" s="64"/>
      <c r="G46" s="64"/>
      <c r="H46" s="64"/>
      <c r="I46" s="64"/>
      <c r="J46" s="64"/>
      <c r="K46" s="64"/>
      <c r="L46" s="64"/>
      <c r="M46" s="64"/>
      <c r="N46" s="64"/>
      <c r="O46" s="64"/>
      <c r="P46" s="64"/>
      <c r="Q46" s="64"/>
      <c r="R46" s="64"/>
      <c r="S46" s="64"/>
      <c r="T46" s="64"/>
      <c r="U46" s="64"/>
      <c r="V46" s="64"/>
      <c r="W46" s="64"/>
      <c r="X46" s="64"/>
      <c r="Y46" s="64"/>
      <c r="Z46" s="64"/>
    </row>
    <row r="48" spans="1:32" ht="38.4" customHeight="1" x14ac:dyDescent="0.55000000000000004">
      <c r="A48" s="52" t="s">
        <v>77</v>
      </c>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ht="38.4" customHeight="1" x14ac:dyDescent="0.55000000000000004">
      <c r="A49" s="52" t="s">
        <v>78</v>
      </c>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2" spans="1:26" ht="50.4" customHeight="1" x14ac:dyDescent="0.85">
      <c r="B52" s="56" t="s">
        <v>79</v>
      </c>
      <c r="C52" s="56"/>
      <c r="D52" s="56"/>
      <c r="E52" s="56"/>
      <c r="F52" s="56"/>
      <c r="G52" s="56"/>
      <c r="H52" s="56"/>
      <c r="I52" s="56"/>
      <c r="J52" s="56"/>
      <c r="K52" s="56"/>
      <c r="L52" s="56"/>
      <c r="M52" s="56"/>
      <c r="N52" s="56"/>
      <c r="O52" s="56"/>
    </row>
    <row r="53" spans="1:26" ht="15" thickBot="1" x14ac:dyDescent="0.35"/>
    <row r="54" spans="1:26" ht="63.6" customHeight="1" thickBot="1" x14ac:dyDescent="0.35">
      <c r="B54" s="19"/>
      <c r="C54" s="20"/>
      <c r="D54" s="20"/>
      <c r="E54" s="20"/>
      <c r="F54" s="20"/>
      <c r="G54" s="20"/>
      <c r="H54" s="53" t="s">
        <v>89</v>
      </c>
      <c r="I54" s="54"/>
      <c r="J54" s="54"/>
      <c r="K54" s="55"/>
      <c r="L54" s="53" t="s">
        <v>4</v>
      </c>
      <c r="M54" s="54"/>
      <c r="N54" s="54"/>
      <c r="O54" s="55"/>
    </row>
    <row r="55" spans="1:26" ht="34.799999999999997" customHeight="1" x14ac:dyDescent="0.5">
      <c r="B55" s="43" t="s">
        <v>80</v>
      </c>
      <c r="C55" s="44"/>
      <c r="D55" s="44"/>
      <c r="E55" s="44"/>
      <c r="F55" s="44"/>
      <c r="G55" s="45"/>
      <c r="H55" s="57">
        <v>88.68</v>
      </c>
      <c r="I55" s="58"/>
      <c r="J55" s="58"/>
      <c r="K55" s="59"/>
      <c r="L55" s="46">
        <v>81.941666666666663</v>
      </c>
      <c r="M55" s="47"/>
      <c r="N55" s="47"/>
      <c r="O55" s="48"/>
    </row>
    <row r="56" spans="1:26" ht="34.799999999999997" customHeight="1" x14ac:dyDescent="0.5">
      <c r="B56" s="28" t="s">
        <v>81</v>
      </c>
      <c r="C56" s="29"/>
      <c r="D56" s="29"/>
      <c r="E56" s="29"/>
      <c r="F56" s="29"/>
      <c r="G56" s="30"/>
      <c r="H56" s="34">
        <v>16</v>
      </c>
      <c r="I56" s="35"/>
      <c r="J56" s="35"/>
      <c r="K56" s="36"/>
      <c r="L56" s="34">
        <v>81</v>
      </c>
      <c r="M56" s="35"/>
      <c r="N56" s="35"/>
      <c r="O56" s="36"/>
    </row>
    <row r="57" spans="1:26" ht="34.799999999999997" customHeight="1" x14ac:dyDescent="0.5">
      <c r="B57" s="28" t="s">
        <v>82</v>
      </c>
      <c r="C57" s="29"/>
      <c r="D57" s="29"/>
      <c r="E57" s="29"/>
      <c r="F57" s="29"/>
      <c r="G57" s="30"/>
      <c r="H57" s="34">
        <v>50</v>
      </c>
      <c r="I57" s="35"/>
      <c r="J57" s="35"/>
      <c r="K57" s="36"/>
      <c r="L57" s="34">
        <v>120</v>
      </c>
      <c r="M57" s="35"/>
      <c r="N57" s="35"/>
      <c r="O57" s="36"/>
    </row>
    <row r="58" spans="1:26" ht="34.799999999999997" customHeight="1" x14ac:dyDescent="0.5">
      <c r="B58" s="28" t="s">
        <v>83</v>
      </c>
      <c r="C58" s="29"/>
      <c r="D58" s="29"/>
      <c r="E58" s="29"/>
      <c r="F58" s="29"/>
      <c r="G58" s="30"/>
      <c r="H58" s="34">
        <v>0</v>
      </c>
      <c r="I58" s="35"/>
      <c r="J58" s="35"/>
      <c r="K58" s="36"/>
      <c r="L58" s="34"/>
      <c r="M58" s="35"/>
      <c r="N58" s="35"/>
      <c r="O58" s="36"/>
    </row>
    <row r="59" spans="1:26" ht="34.799999999999997" customHeight="1" x14ac:dyDescent="0.5">
      <c r="B59" s="28" t="s">
        <v>84</v>
      </c>
      <c r="C59" s="29"/>
      <c r="D59" s="29"/>
      <c r="E59" s="29"/>
      <c r="F59" s="29"/>
      <c r="G59" s="30"/>
      <c r="H59" s="37">
        <v>6.7552426029145991</v>
      </c>
      <c r="I59" s="38"/>
      <c r="J59" s="38"/>
      <c r="K59" s="39"/>
      <c r="L59" s="34"/>
      <c r="M59" s="35"/>
      <c r="N59" s="35"/>
      <c r="O59" s="36"/>
    </row>
    <row r="60" spans="1:26" ht="34.799999999999997" customHeight="1" x14ac:dyDescent="0.5">
      <c r="B60" s="25" t="s">
        <v>85</v>
      </c>
      <c r="C60" s="26"/>
      <c r="D60" s="26"/>
      <c r="E60" s="26"/>
      <c r="F60" s="26"/>
      <c r="G60" s="27"/>
      <c r="H60" s="40">
        <v>7.1298522641427553E-12</v>
      </c>
      <c r="I60" s="41"/>
      <c r="J60" s="41"/>
      <c r="K60" s="42"/>
      <c r="L60" s="34"/>
      <c r="M60" s="35"/>
      <c r="N60" s="35"/>
      <c r="O60" s="36"/>
    </row>
    <row r="61" spans="1:26" ht="34.799999999999997" customHeight="1" x14ac:dyDescent="0.5">
      <c r="B61" s="28" t="s">
        <v>86</v>
      </c>
      <c r="C61" s="29"/>
      <c r="D61" s="29"/>
      <c r="E61" s="29"/>
      <c r="F61" s="29"/>
      <c r="G61" s="30"/>
      <c r="H61" s="22">
        <v>1.6448536269514715</v>
      </c>
      <c r="I61" s="23"/>
      <c r="J61" s="23"/>
      <c r="K61" s="24"/>
      <c r="L61" s="34"/>
      <c r="M61" s="35"/>
      <c r="N61" s="35"/>
      <c r="O61" s="36"/>
    </row>
    <row r="62" spans="1:26" ht="34.799999999999997" customHeight="1" x14ac:dyDescent="0.5">
      <c r="B62" s="28" t="s">
        <v>87</v>
      </c>
      <c r="C62" s="29"/>
      <c r="D62" s="29"/>
      <c r="E62" s="29"/>
      <c r="F62" s="29"/>
      <c r="G62" s="30"/>
      <c r="H62" s="22">
        <v>1.4259704528285511E-11</v>
      </c>
      <c r="I62" s="23"/>
      <c r="J62" s="23"/>
      <c r="K62" s="24"/>
      <c r="L62" s="34"/>
      <c r="M62" s="35"/>
      <c r="N62" s="35"/>
      <c r="O62" s="36"/>
    </row>
    <row r="63" spans="1:26" ht="34.799999999999997" customHeight="1" thickBot="1" x14ac:dyDescent="0.55000000000000004">
      <c r="B63" s="31" t="s">
        <v>88</v>
      </c>
      <c r="C63" s="32"/>
      <c r="D63" s="32"/>
      <c r="E63" s="32"/>
      <c r="F63" s="32"/>
      <c r="G63" s="33"/>
      <c r="H63" s="49">
        <v>1.9599639845400536</v>
      </c>
      <c r="I63" s="50"/>
      <c r="J63" s="50"/>
      <c r="K63" s="51"/>
      <c r="L63" s="60"/>
      <c r="M63" s="61"/>
      <c r="N63" s="61"/>
      <c r="O63" s="62"/>
    </row>
    <row r="68" spans="1:21" ht="69.599999999999994" customHeight="1" x14ac:dyDescent="0.4">
      <c r="A68" s="21" t="s">
        <v>90</v>
      </c>
      <c r="B68" s="21"/>
      <c r="C68" s="21"/>
      <c r="D68" s="21"/>
      <c r="E68" s="21"/>
      <c r="F68" s="21"/>
      <c r="G68" s="21"/>
      <c r="H68" s="21"/>
      <c r="I68" s="21"/>
      <c r="J68" s="21"/>
      <c r="K68" s="21"/>
      <c r="L68" s="21"/>
      <c r="M68" s="21"/>
      <c r="N68" s="21"/>
      <c r="O68" s="21"/>
      <c r="P68" s="21"/>
      <c r="Q68" s="21"/>
      <c r="R68" s="21"/>
      <c r="S68" s="21"/>
      <c r="T68" s="21"/>
      <c r="U68" s="21"/>
    </row>
  </sheetData>
  <mergeCells count="72">
    <mergeCell ref="V7:X10"/>
    <mergeCell ref="T11:U14"/>
    <mergeCell ref="V11:X14"/>
    <mergeCell ref="T15:U18"/>
    <mergeCell ref="V15:X18"/>
    <mergeCell ref="B27:U27"/>
    <mergeCell ref="B25:U25"/>
    <mergeCell ref="N11:O14"/>
    <mergeCell ref="P11:R14"/>
    <mergeCell ref="N15:O18"/>
    <mergeCell ref="P15:R18"/>
    <mergeCell ref="B11:C14"/>
    <mergeCell ref="B15:C18"/>
    <mergeCell ref="B19:C22"/>
    <mergeCell ref="D15:F18"/>
    <mergeCell ref="G15:I18"/>
    <mergeCell ref="J15:L18"/>
    <mergeCell ref="D19:F22"/>
    <mergeCell ref="G19:I22"/>
    <mergeCell ref="J19:L22"/>
    <mergeCell ref="A1:U1"/>
    <mergeCell ref="A4:U4"/>
    <mergeCell ref="D7:F10"/>
    <mergeCell ref="G7:I10"/>
    <mergeCell ref="J7:L10"/>
    <mergeCell ref="B6:L6"/>
    <mergeCell ref="N7:O10"/>
    <mergeCell ref="P7:R10"/>
    <mergeCell ref="T7:U10"/>
    <mergeCell ref="B7:C10"/>
    <mergeCell ref="D11:F14"/>
    <mergeCell ref="G11:I14"/>
    <mergeCell ref="J11:L14"/>
    <mergeCell ref="A28:C28"/>
    <mergeCell ref="D28:Z28"/>
    <mergeCell ref="B35:Z35"/>
    <mergeCell ref="A46:C46"/>
    <mergeCell ref="D46:Z46"/>
    <mergeCell ref="H55:K55"/>
    <mergeCell ref="H56:K56"/>
    <mergeCell ref="H57:K57"/>
    <mergeCell ref="H58:K58"/>
    <mergeCell ref="L60:O60"/>
    <mergeCell ref="A48:Z48"/>
    <mergeCell ref="A49:Z49"/>
    <mergeCell ref="L54:O54"/>
    <mergeCell ref="B52:O52"/>
    <mergeCell ref="H54:K54"/>
    <mergeCell ref="L56:O56"/>
    <mergeCell ref="L57:O57"/>
    <mergeCell ref="H63:K63"/>
    <mergeCell ref="B58:G58"/>
    <mergeCell ref="B59:G59"/>
    <mergeCell ref="L61:O61"/>
    <mergeCell ref="L62:O62"/>
    <mergeCell ref="L63:O63"/>
    <mergeCell ref="B54:G54"/>
    <mergeCell ref="A68:U68"/>
    <mergeCell ref="H62:K62"/>
    <mergeCell ref="B60:G60"/>
    <mergeCell ref="B61:G61"/>
    <mergeCell ref="B62:G62"/>
    <mergeCell ref="B63:G63"/>
    <mergeCell ref="L58:O58"/>
    <mergeCell ref="L59:O59"/>
    <mergeCell ref="H59:K59"/>
    <mergeCell ref="H60:K60"/>
    <mergeCell ref="H61:K61"/>
    <mergeCell ref="B55:G55"/>
    <mergeCell ref="B56:G56"/>
    <mergeCell ref="B57:G57"/>
    <mergeCell ref="L55:O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1C292-B579-41E0-A746-4E6B7EA13571}">
  <dimension ref="A1:U114"/>
  <sheetViews>
    <sheetView workbookViewId="0">
      <selection activeCell="P6" sqref="P6"/>
    </sheetView>
  </sheetViews>
  <sheetFormatPr defaultRowHeight="14.4" x14ac:dyDescent="0.3"/>
  <cols>
    <col min="7" max="7" width="15.5546875" bestFit="1" customWidth="1"/>
    <col min="8" max="8" width="10.44140625" customWidth="1"/>
    <col min="11" max="11" width="9.109375" bestFit="1" customWidth="1"/>
    <col min="13" max="13" width="9.109375" bestFit="1" customWidth="1"/>
  </cols>
  <sheetData>
    <row r="1" spans="1:21" ht="31.2" x14ac:dyDescent="0.6">
      <c r="A1" s="149" t="s">
        <v>0</v>
      </c>
      <c r="B1" s="149"/>
      <c r="C1" s="149"/>
      <c r="D1" s="149"/>
      <c r="E1" s="149"/>
      <c r="F1" s="149"/>
      <c r="G1" s="149"/>
      <c r="H1" s="149"/>
      <c r="I1" s="149"/>
      <c r="J1" s="149"/>
      <c r="K1" s="149"/>
      <c r="L1" s="149"/>
      <c r="M1" s="149"/>
      <c r="N1" s="149"/>
      <c r="O1" s="149"/>
      <c r="P1" s="149"/>
      <c r="Q1" s="149"/>
      <c r="R1" s="149"/>
      <c r="S1" s="149"/>
      <c r="T1" s="149"/>
      <c r="U1" s="149"/>
    </row>
    <row r="3" spans="1:21" ht="33" customHeight="1" x14ac:dyDescent="0.4">
      <c r="A3" s="76" t="s">
        <v>12</v>
      </c>
      <c r="B3" s="76"/>
      <c r="C3" s="76"/>
      <c r="D3" s="76"/>
      <c r="E3" s="76"/>
      <c r="F3" s="76"/>
      <c r="G3" s="76"/>
      <c r="H3" s="76"/>
      <c r="I3" s="76"/>
      <c r="J3" s="76"/>
      <c r="K3" s="76"/>
      <c r="L3" s="76"/>
      <c r="M3" s="76"/>
      <c r="N3" s="76"/>
      <c r="O3" s="76"/>
      <c r="P3" s="76"/>
      <c r="Q3" s="76"/>
      <c r="R3" s="76"/>
      <c r="S3" s="76"/>
      <c r="T3" s="76"/>
      <c r="U3" s="76"/>
    </row>
    <row r="5" spans="1:21" ht="15" thickBot="1" x14ac:dyDescent="0.35"/>
    <row r="6" spans="1:21" x14ac:dyDescent="0.3">
      <c r="B6" s="150" t="s">
        <v>13</v>
      </c>
      <c r="C6" s="151"/>
      <c r="D6" s="154" t="s">
        <v>14</v>
      </c>
      <c r="E6" s="154"/>
      <c r="F6" s="154" t="s">
        <v>15</v>
      </c>
      <c r="G6" s="154"/>
      <c r="H6" s="156" t="s">
        <v>16</v>
      </c>
      <c r="I6" s="157"/>
      <c r="J6" s="160"/>
      <c r="K6" s="160"/>
    </row>
    <row r="7" spans="1:21" ht="15" thickBot="1" x14ac:dyDescent="0.35">
      <c r="B7" s="152"/>
      <c r="C7" s="153"/>
      <c r="D7" s="155"/>
      <c r="E7" s="155"/>
      <c r="F7" s="155"/>
      <c r="G7" s="155"/>
      <c r="H7" s="158"/>
      <c r="I7" s="159"/>
      <c r="J7" s="160"/>
      <c r="K7" s="160"/>
    </row>
    <row r="8" spans="1:21" x14ac:dyDescent="0.3">
      <c r="B8" s="170" t="s">
        <v>17</v>
      </c>
      <c r="C8" s="171"/>
      <c r="D8" s="163">
        <v>220</v>
      </c>
      <c r="E8" s="163"/>
      <c r="F8" s="163">
        <v>230</v>
      </c>
      <c r="G8" s="163"/>
      <c r="H8" s="161">
        <f>SUM(D8:G9)</f>
        <v>450</v>
      </c>
      <c r="I8" s="162"/>
    </row>
    <row r="9" spans="1:21" ht="18" x14ac:dyDescent="0.35">
      <c r="B9" s="170"/>
      <c r="C9" s="171"/>
      <c r="D9" s="163"/>
      <c r="E9" s="163"/>
      <c r="F9" s="163"/>
      <c r="G9" s="163"/>
      <c r="H9" s="161"/>
      <c r="I9" s="162"/>
      <c r="K9" s="7" t="s">
        <v>31</v>
      </c>
      <c r="L9" s="7"/>
    </row>
    <row r="10" spans="1:21" x14ac:dyDescent="0.3">
      <c r="B10" s="170" t="s">
        <v>18</v>
      </c>
      <c r="C10" s="171"/>
      <c r="D10" s="163">
        <v>350</v>
      </c>
      <c r="E10" s="163"/>
      <c r="F10" s="163">
        <v>640</v>
      </c>
      <c r="G10" s="163"/>
      <c r="H10" s="161">
        <f>SUM(D10:G11)</f>
        <v>990</v>
      </c>
      <c r="I10" s="162"/>
    </row>
    <row r="11" spans="1:21" ht="15" thickBot="1" x14ac:dyDescent="0.35">
      <c r="B11" s="170"/>
      <c r="C11" s="171"/>
      <c r="D11" s="163"/>
      <c r="E11" s="163"/>
      <c r="F11" s="163"/>
      <c r="G11" s="163"/>
      <c r="H11" s="161"/>
      <c r="I11" s="162"/>
    </row>
    <row r="12" spans="1:21" x14ac:dyDescent="0.3">
      <c r="B12" s="156" t="s">
        <v>7</v>
      </c>
      <c r="C12" s="157"/>
      <c r="D12" s="164">
        <f>SUM(D8:E11)</f>
        <v>570</v>
      </c>
      <c r="E12" s="164"/>
      <c r="F12" s="164">
        <f>SUM(F8:G11)</f>
        <v>870</v>
      </c>
      <c r="G12" s="164"/>
      <c r="H12" s="166">
        <f>SUM(H8:I11)+SUM(D12:G13)</f>
        <v>2880</v>
      </c>
      <c r="I12" s="167"/>
    </row>
    <row r="13" spans="1:21" ht="15" thickBot="1" x14ac:dyDescent="0.35">
      <c r="B13" s="158"/>
      <c r="C13" s="159"/>
      <c r="D13" s="165"/>
      <c r="E13" s="165"/>
      <c r="F13" s="165"/>
      <c r="G13" s="165"/>
      <c r="H13" s="168"/>
      <c r="I13" s="169"/>
    </row>
    <row r="14" spans="1:21" ht="60" customHeight="1" x14ac:dyDescent="0.4">
      <c r="K14" s="141" t="s">
        <v>33</v>
      </c>
      <c r="L14" s="141"/>
      <c r="M14" s="141"/>
    </row>
    <row r="15" spans="1:21" ht="33.6" customHeight="1" x14ac:dyDescent="0.35">
      <c r="D15" s="137" t="s">
        <v>32</v>
      </c>
      <c r="E15" s="137"/>
      <c r="F15" s="137"/>
      <c r="G15" s="137"/>
    </row>
    <row r="16" spans="1:21" ht="27.6" customHeight="1" x14ac:dyDescent="0.3">
      <c r="A16" s="148" t="s">
        <v>19</v>
      </c>
      <c r="B16" s="148"/>
      <c r="C16" s="148"/>
      <c r="D16" s="148"/>
      <c r="E16" s="148"/>
      <c r="F16" s="148"/>
      <c r="G16" s="148"/>
      <c r="H16" s="148"/>
      <c r="I16" s="148"/>
      <c r="J16" s="148"/>
      <c r="K16" s="148"/>
      <c r="L16" s="148"/>
      <c r="M16" s="148"/>
      <c r="N16" s="148"/>
      <c r="O16" s="148"/>
      <c r="P16" s="148"/>
      <c r="Q16" s="148"/>
      <c r="R16" s="148"/>
      <c r="S16" s="148"/>
      <c r="T16" s="148"/>
      <c r="U16" s="148"/>
    </row>
    <row r="19" spans="1:21" ht="18" x14ac:dyDescent="0.35">
      <c r="A19" s="127" t="s">
        <v>20</v>
      </c>
      <c r="B19" s="127"/>
      <c r="C19" s="127"/>
      <c r="D19" s="127" t="s">
        <v>21</v>
      </c>
      <c r="E19" s="127"/>
      <c r="F19" s="127"/>
      <c r="G19" s="127"/>
      <c r="H19" s="127"/>
      <c r="I19" s="127"/>
      <c r="J19" s="127"/>
      <c r="K19" s="127"/>
      <c r="L19" s="127"/>
      <c r="M19" s="127"/>
      <c r="N19" s="127"/>
      <c r="O19" s="127"/>
      <c r="P19" s="127"/>
      <c r="Q19" s="127"/>
      <c r="R19" s="127"/>
      <c r="S19" s="127"/>
      <c r="T19" s="127"/>
      <c r="U19" s="127"/>
    </row>
    <row r="20" spans="1:21" ht="15" thickBot="1" x14ac:dyDescent="0.35">
      <c r="A20" s="1"/>
      <c r="B20" s="1"/>
      <c r="C20" s="1"/>
      <c r="D20" s="1"/>
      <c r="E20" s="1"/>
      <c r="F20" s="1"/>
      <c r="G20" s="1"/>
      <c r="H20" s="1"/>
      <c r="I20" s="1"/>
      <c r="J20" s="1"/>
      <c r="K20" s="1"/>
      <c r="L20" s="1"/>
      <c r="M20" s="1"/>
      <c r="N20" s="1"/>
      <c r="O20" s="1"/>
      <c r="P20" s="1"/>
      <c r="Q20" s="1"/>
      <c r="R20" s="1"/>
      <c r="S20" s="1"/>
      <c r="T20" s="1"/>
      <c r="U20" s="1"/>
    </row>
    <row r="21" spans="1:21" ht="18" x14ac:dyDescent="0.35">
      <c r="A21" s="1"/>
      <c r="B21" s="142" t="s">
        <v>22</v>
      </c>
      <c r="C21" s="143"/>
      <c r="D21" s="144" t="s">
        <v>23</v>
      </c>
      <c r="E21" s="144"/>
      <c r="F21" s="144"/>
      <c r="G21" s="145"/>
      <c r="H21" s="1"/>
      <c r="I21" s="1"/>
      <c r="J21" s="1"/>
      <c r="K21" s="1"/>
      <c r="L21" s="1"/>
      <c r="M21" s="1"/>
      <c r="N21" s="1"/>
      <c r="O21" s="1"/>
      <c r="P21" s="1"/>
      <c r="Q21" s="1"/>
      <c r="R21" s="1"/>
      <c r="S21" s="1"/>
      <c r="T21" s="1"/>
      <c r="U21" s="1"/>
    </row>
    <row r="22" spans="1:21" ht="18.600000000000001" thickBot="1" x14ac:dyDescent="0.4">
      <c r="A22" s="1"/>
      <c r="B22" s="2"/>
      <c r="C22" s="3"/>
      <c r="D22" s="146" t="s">
        <v>24</v>
      </c>
      <c r="E22" s="146"/>
      <c r="F22" s="146"/>
      <c r="G22" s="147"/>
      <c r="H22" s="1"/>
      <c r="I22" s="1"/>
      <c r="J22" s="1"/>
      <c r="K22" s="1"/>
      <c r="L22" s="1"/>
      <c r="M22" s="1"/>
      <c r="N22" s="1"/>
      <c r="O22" s="1"/>
      <c r="P22" s="1"/>
      <c r="Q22" s="1"/>
      <c r="R22" s="1"/>
      <c r="S22" s="1"/>
      <c r="T22" s="1"/>
      <c r="U22" s="1"/>
    </row>
    <row r="23" spans="1:21" x14ac:dyDescent="0.3">
      <c r="A23" s="1"/>
      <c r="B23" s="1"/>
      <c r="C23" s="1"/>
      <c r="D23" s="1"/>
      <c r="E23" s="1"/>
      <c r="F23" s="1"/>
      <c r="G23" s="1"/>
      <c r="H23" s="1"/>
      <c r="I23" s="1"/>
      <c r="J23" s="1"/>
      <c r="K23" s="1"/>
      <c r="L23" s="1"/>
      <c r="M23" s="1"/>
      <c r="N23" s="1"/>
      <c r="O23" s="1"/>
      <c r="P23" s="1"/>
      <c r="Q23" s="1"/>
      <c r="R23" s="1"/>
      <c r="S23" s="1"/>
      <c r="T23" s="1"/>
      <c r="U23" s="1"/>
    </row>
    <row r="24" spans="1:21" x14ac:dyDescent="0.3">
      <c r="A24" s="1"/>
      <c r="B24" s="1"/>
      <c r="C24" s="1"/>
      <c r="D24" s="1"/>
      <c r="E24" s="1"/>
      <c r="F24" s="1"/>
      <c r="G24" s="1"/>
      <c r="H24" s="1"/>
      <c r="I24" s="1"/>
      <c r="J24" s="1"/>
      <c r="K24" s="1"/>
      <c r="L24" s="1"/>
      <c r="M24" s="1"/>
      <c r="N24" s="1"/>
      <c r="O24" s="1"/>
      <c r="P24" s="1"/>
      <c r="Q24" s="1"/>
      <c r="R24" s="1"/>
      <c r="S24" s="1"/>
      <c r="T24" s="1"/>
      <c r="U24" s="1"/>
    </row>
    <row r="26" spans="1:21" ht="15.6" x14ac:dyDescent="0.3">
      <c r="B26" t="s">
        <v>25</v>
      </c>
      <c r="C26" s="140" t="s">
        <v>26</v>
      </c>
      <c r="D26" s="140"/>
      <c r="E26" s="140"/>
      <c r="F26" s="140"/>
      <c r="G26" s="135" t="s">
        <v>27</v>
      </c>
      <c r="H26" s="135"/>
      <c r="J26" s="5">
        <f>( 450 * 570) / 2880</f>
        <v>89.0625</v>
      </c>
    </row>
    <row r="27" spans="1:21" ht="15.6" x14ac:dyDescent="0.3">
      <c r="G27" s="136">
        <v>2880</v>
      </c>
      <c r="H27" s="136"/>
    </row>
    <row r="30" spans="1:21" ht="15.6" x14ac:dyDescent="0.3">
      <c r="B30" t="s">
        <v>28</v>
      </c>
      <c r="C30" s="140" t="s">
        <v>35</v>
      </c>
      <c r="D30" s="140"/>
      <c r="E30" s="140"/>
      <c r="F30" s="140"/>
      <c r="G30" s="135" t="s">
        <v>34</v>
      </c>
      <c r="H30" s="135"/>
      <c r="J30" s="5">
        <f>(H8*F12) / 2880</f>
        <v>135.9375</v>
      </c>
    </row>
    <row r="31" spans="1:21" ht="15.6" x14ac:dyDescent="0.3">
      <c r="G31" s="136">
        <v>2880</v>
      </c>
      <c r="H31" s="136"/>
    </row>
    <row r="34" spans="1:21" ht="15.6" x14ac:dyDescent="0.3">
      <c r="B34" t="s">
        <v>29</v>
      </c>
      <c r="C34" s="140" t="s">
        <v>36</v>
      </c>
      <c r="D34" s="140"/>
      <c r="E34" s="140"/>
      <c r="F34" s="140"/>
      <c r="G34" s="135" t="s">
        <v>30</v>
      </c>
      <c r="H34" s="135"/>
      <c r="J34" s="5">
        <f>( H10*D12) / 2880</f>
        <v>195.9375</v>
      </c>
    </row>
    <row r="35" spans="1:21" ht="15.6" x14ac:dyDescent="0.3">
      <c r="G35" s="136">
        <v>2880</v>
      </c>
      <c r="H35" s="136"/>
    </row>
    <row r="38" spans="1:21" ht="15.6" x14ac:dyDescent="0.3">
      <c r="B38" t="s">
        <v>29</v>
      </c>
      <c r="C38" s="140" t="s">
        <v>37</v>
      </c>
      <c r="D38" s="140"/>
      <c r="E38" s="140"/>
      <c r="F38" s="140"/>
      <c r="G38" s="135" t="s">
        <v>38</v>
      </c>
      <c r="H38" s="135"/>
      <c r="J38" s="5">
        <f>( H10*F12) / 2880</f>
        <v>299.0625</v>
      </c>
    </row>
    <row r="39" spans="1:21" ht="15.6" x14ac:dyDescent="0.3">
      <c r="G39" s="136">
        <v>2880</v>
      </c>
      <c r="H39" s="136"/>
    </row>
    <row r="41" spans="1:21" ht="18" x14ac:dyDescent="0.35">
      <c r="A41" s="127" t="s">
        <v>39</v>
      </c>
      <c r="B41" s="127"/>
      <c r="C41" s="127"/>
      <c r="D41" s="127" t="s">
        <v>52</v>
      </c>
      <c r="E41" s="127"/>
      <c r="F41" s="127"/>
      <c r="G41" s="127"/>
      <c r="H41" s="127"/>
      <c r="I41" s="127"/>
      <c r="J41" s="127"/>
      <c r="K41" s="127"/>
      <c r="L41" s="127"/>
      <c r="M41" s="127"/>
      <c r="N41" s="127"/>
      <c r="O41" s="127"/>
      <c r="P41" s="127"/>
      <c r="Q41" s="127"/>
      <c r="R41" s="127"/>
      <c r="S41" s="127"/>
      <c r="T41" s="127"/>
      <c r="U41" s="127"/>
    </row>
    <row r="44" spans="1:21" ht="18" x14ac:dyDescent="0.35">
      <c r="C44" s="124" t="s">
        <v>53</v>
      </c>
      <c r="D44" s="124"/>
      <c r="E44" s="124"/>
      <c r="H44" s="138"/>
      <c r="I44" s="139" t="s">
        <v>42</v>
      </c>
      <c r="J44" s="139"/>
      <c r="K44" s="139"/>
      <c r="L44" s="139"/>
      <c r="M44" s="139"/>
    </row>
    <row r="45" spans="1:21" ht="18" x14ac:dyDescent="0.35">
      <c r="H45" s="138"/>
      <c r="I45" s="137" t="s">
        <v>41</v>
      </c>
      <c r="J45" s="137"/>
      <c r="K45" s="137"/>
      <c r="L45" s="137"/>
      <c r="M45" s="137"/>
    </row>
    <row r="48" spans="1:21" ht="15.6" x14ac:dyDescent="0.3">
      <c r="B48" t="s">
        <v>25</v>
      </c>
      <c r="C48" s="140" t="s">
        <v>26</v>
      </c>
      <c r="D48" s="140"/>
      <c r="E48" s="140"/>
      <c r="F48" s="140"/>
      <c r="G48" s="135" t="s">
        <v>44</v>
      </c>
      <c r="H48" s="135"/>
      <c r="J48" s="5" t="s">
        <v>43</v>
      </c>
      <c r="K48" s="4">
        <f>POWER(   (D8-J26), 2 )  /  J26</f>
        <v>192.50109649122808</v>
      </c>
    </row>
    <row r="49" spans="2:11" ht="15.6" x14ac:dyDescent="0.3">
      <c r="G49" s="136">
        <v>89.06</v>
      </c>
      <c r="H49" s="136"/>
      <c r="K49" s="4"/>
    </row>
    <row r="50" spans="2:11" x14ac:dyDescent="0.3">
      <c r="K50" s="4"/>
    </row>
    <row r="51" spans="2:11" x14ac:dyDescent="0.3">
      <c r="K51" s="4"/>
    </row>
    <row r="52" spans="2:11" ht="15.6" x14ac:dyDescent="0.3">
      <c r="B52" t="s">
        <v>28</v>
      </c>
      <c r="C52" s="140" t="s">
        <v>35</v>
      </c>
      <c r="D52" s="140"/>
      <c r="E52" s="140"/>
      <c r="F52" s="140"/>
      <c r="G52" s="135" t="s">
        <v>45</v>
      </c>
      <c r="H52" s="135"/>
      <c r="J52" s="5" t="s">
        <v>43</v>
      </c>
      <c r="K52" s="4">
        <f>POWER(   (F8-J30),2  )/J30</f>
        <v>65.086925287356323</v>
      </c>
    </row>
    <row r="53" spans="2:11" ht="15.6" x14ac:dyDescent="0.3">
      <c r="G53" s="136">
        <v>135.94</v>
      </c>
      <c r="H53" s="136"/>
      <c r="K53" s="4"/>
    </row>
    <row r="54" spans="2:11" x14ac:dyDescent="0.3">
      <c r="K54" s="4"/>
    </row>
    <row r="55" spans="2:11" x14ac:dyDescent="0.3">
      <c r="K55" s="4"/>
    </row>
    <row r="56" spans="2:11" x14ac:dyDescent="0.3">
      <c r="K56" s="4"/>
    </row>
    <row r="57" spans="2:11" ht="15.6" x14ac:dyDescent="0.3">
      <c r="B57" t="s">
        <v>29</v>
      </c>
      <c r="C57" s="140" t="s">
        <v>46</v>
      </c>
      <c r="D57" s="140"/>
      <c r="E57" s="140"/>
      <c r="F57" s="140"/>
      <c r="G57" s="135" t="s">
        <v>47</v>
      </c>
      <c r="H57" s="135"/>
      <c r="K57" s="4">
        <f>POWER(    ( D10-J34),    2 )  /J34</f>
        <v>121.13686204146731</v>
      </c>
    </row>
    <row r="58" spans="2:11" ht="15.6" x14ac:dyDescent="0.3">
      <c r="G58" s="136">
        <v>195.94</v>
      </c>
      <c r="H58" s="136"/>
      <c r="K58" s="4"/>
    </row>
    <row r="59" spans="2:11" x14ac:dyDescent="0.3">
      <c r="K59" s="4"/>
    </row>
    <row r="62" spans="2:11" ht="15.6" x14ac:dyDescent="0.3">
      <c r="B62" t="s">
        <v>48</v>
      </c>
      <c r="C62" s="140" t="s">
        <v>49</v>
      </c>
      <c r="D62" s="140"/>
      <c r="E62" s="140"/>
      <c r="F62" s="140"/>
      <c r="G62" s="135" t="s">
        <v>50</v>
      </c>
      <c r="H62" s="135"/>
      <c r="K62" s="4">
        <f>POWER(   ( F10-J38),   2 ) /J38</f>
        <v>388.67587513061653</v>
      </c>
    </row>
    <row r="63" spans="2:11" ht="15.6" x14ac:dyDescent="0.3">
      <c r="G63" s="136">
        <v>299.06</v>
      </c>
      <c r="H63" s="136"/>
    </row>
    <row r="67" spans="1:21" ht="18" x14ac:dyDescent="0.35">
      <c r="A67" s="127" t="s">
        <v>51</v>
      </c>
      <c r="B67" s="127"/>
      <c r="C67" s="127"/>
      <c r="D67" s="127" t="s">
        <v>62</v>
      </c>
      <c r="E67" s="127"/>
      <c r="F67" s="127"/>
      <c r="G67" s="127"/>
      <c r="H67" s="127"/>
      <c r="I67" s="127"/>
      <c r="J67" s="127"/>
      <c r="K67" s="127"/>
      <c r="L67" s="127"/>
      <c r="M67" s="127"/>
      <c r="N67" s="127"/>
      <c r="O67" s="127"/>
      <c r="P67" s="127"/>
      <c r="Q67" s="127"/>
      <c r="R67" s="127"/>
      <c r="S67" s="127"/>
      <c r="T67" s="127"/>
      <c r="U67" s="127"/>
    </row>
    <row r="69" spans="1:21" ht="18" x14ac:dyDescent="0.35">
      <c r="B69" s="124" t="s">
        <v>54</v>
      </c>
      <c r="C69" s="124"/>
      <c r="D69" s="124"/>
      <c r="G69" s="138" t="s">
        <v>40</v>
      </c>
      <c r="H69" s="139" t="s">
        <v>42</v>
      </c>
      <c r="I69" s="139"/>
      <c r="J69" s="139"/>
      <c r="K69" s="139"/>
      <c r="L69" s="139"/>
    </row>
    <row r="70" spans="1:21" ht="18" x14ac:dyDescent="0.35">
      <c r="G70" s="138"/>
      <c r="H70" s="137" t="s">
        <v>41</v>
      </c>
      <c r="I70" s="137"/>
      <c r="J70" s="137"/>
      <c r="K70" s="137"/>
      <c r="L70" s="137"/>
    </row>
    <row r="75" spans="1:21" ht="25.8" x14ac:dyDescent="0.4">
      <c r="C75" s="124" t="s">
        <v>54</v>
      </c>
      <c r="D75" s="124"/>
      <c r="E75" s="124"/>
      <c r="G75" s="8">
        <f>K48</f>
        <v>192.50109649122808</v>
      </c>
      <c r="H75" s="9" t="s">
        <v>55</v>
      </c>
      <c r="I75" s="8">
        <f>K52</f>
        <v>65.086925287356323</v>
      </c>
      <c r="J75" s="9" t="s">
        <v>55</v>
      </c>
      <c r="K75" s="8">
        <f>K57</f>
        <v>121.13686204146731</v>
      </c>
      <c r="L75" s="9" t="s">
        <v>55</v>
      </c>
      <c r="M75" s="8">
        <f>K62</f>
        <v>388.67587513061653</v>
      </c>
    </row>
    <row r="77" spans="1:21" ht="15" thickBot="1" x14ac:dyDescent="0.35"/>
    <row r="78" spans="1:21" ht="26.4" thickBot="1" x14ac:dyDescent="0.55000000000000004">
      <c r="C78" s="125" t="s">
        <v>54</v>
      </c>
      <c r="D78" s="126"/>
      <c r="E78" s="126"/>
      <c r="F78" s="10"/>
      <c r="G78" s="11">
        <f>G75+I75+K75+M75</f>
        <v>767.40075895066821</v>
      </c>
    </row>
    <row r="80" spans="1:21" ht="18" x14ac:dyDescent="0.35">
      <c r="A80" s="127" t="s">
        <v>65</v>
      </c>
      <c r="B80" s="127"/>
      <c r="C80" s="127"/>
      <c r="D80" s="127" t="s">
        <v>66</v>
      </c>
      <c r="E80" s="127"/>
      <c r="F80" s="127"/>
      <c r="G80" s="127"/>
      <c r="H80" s="127"/>
      <c r="I80" s="127"/>
      <c r="J80" s="127"/>
      <c r="K80" s="127"/>
      <c r="L80" s="127"/>
      <c r="M80" s="127"/>
      <c r="N80" s="127"/>
      <c r="O80" s="127"/>
      <c r="P80" s="127"/>
      <c r="Q80" s="127"/>
      <c r="R80" s="127"/>
      <c r="S80" s="127"/>
      <c r="T80" s="127"/>
      <c r="U80" s="127"/>
    </row>
    <row r="83" spans="1:21" ht="23.4" x14ac:dyDescent="0.45">
      <c r="C83" s="130" t="s">
        <v>67</v>
      </c>
      <c r="D83" s="130"/>
      <c r="E83" s="130"/>
      <c r="F83" s="130"/>
      <c r="G83" s="129" t="s">
        <v>68</v>
      </c>
      <c r="H83" s="129"/>
      <c r="I83" s="129"/>
      <c r="J83" s="129"/>
      <c r="K83" s="129"/>
      <c r="L83" s="129"/>
      <c r="M83" s="129"/>
    </row>
    <row r="84" spans="1:21" ht="15" thickBot="1" x14ac:dyDescent="0.35"/>
    <row r="85" spans="1:21" ht="50.4" customHeight="1" thickBot="1" x14ac:dyDescent="0.35">
      <c r="C85" s="131" t="s">
        <v>69</v>
      </c>
      <c r="D85" s="132"/>
      <c r="E85" s="132"/>
      <c r="F85" s="132"/>
      <c r="G85" s="132"/>
      <c r="H85" s="133"/>
      <c r="I85" s="13">
        <f xml:space="preserve"> 1 * 1</f>
        <v>1</v>
      </c>
    </row>
    <row r="87" spans="1:21" ht="18" x14ac:dyDescent="0.35">
      <c r="A87" s="127" t="s">
        <v>65</v>
      </c>
      <c r="B87" s="127"/>
      <c r="C87" s="127"/>
      <c r="D87" s="127" t="s">
        <v>63</v>
      </c>
      <c r="E87" s="127"/>
      <c r="F87" s="127"/>
      <c r="G87" s="127"/>
      <c r="H87" s="127"/>
      <c r="I87" s="127"/>
      <c r="J87" s="127"/>
      <c r="K87" s="127"/>
      <c r="L87" s="127"/>
      <c r="M87" s="127"/>
      <c r="N87" s="127"/>
      <c r="O87" s="127"/>
      <c r="P87" s="127"/>
      <c r="Q87" s="127"/>
      <c r="R87" s="127"/>
      <c r="S87" s="127"/>
      <c r="T87" s="127"/>
      <c r="U87" s="127"/>
    </row>
    <row r="90" spans="1:21" ht="21" x14ac:dyDescent="0.4">
      <c r="D90" s="128" t="s">
        <v>64</v>
      </c>
      <c r="E90" s="128"/>
      <c r="F90" s="128"/>
      <c r="G90" s="134">
        <f>_xlfn.CHISQ.DIST.RT(G78,I85)</f>
        <v>6.6055250171925274E-169</v>
      </c>
      <c r="H90" s="134"/>
    </row>
    <row r="93" spans="1:21" ht="31.2" customHeight="1" x14ac:dyDescent="0.35">
      <c r="C93" s="137" t="s">
        <v>70</v>
      </c>
      <c r="D93" s="137"/>
      <c r="E93" s="137"/>
      <c r="F93" s="137"/>
      <c r="G93" s="137"/>
      <c r="H93" s="137"/>
      <c r="I93" s="137"/>
      <c r="J93" s="6"/>
      <c r="K93" s="6"/>
      <c r="L93" s="6"/>
      <c r="M93" s="6"/>
      <c r="N93" s="6"/>
      <c r="O93" s="6"/>
      <c r="P93" s="6"/>
      <c r="Q93" s="6"/>
      <c r="R93" s="6"/>
      <c r="S93" s="6"/>
      <c r="T93" s="6"/>
      <c r="U93" s="6"/>
    </row>
    <row r="111" spans="4:12" ht="25.8" x14ac:dyDescent="0.5">
      <c r="D111" s="123" t="s">
        <v>72</v>
      </c>
      <c r="E111" s="123"/>
      <c r="F111" s="123"/>
      <c r="G111" s="123"/>
      <c r="H111" s="123"/>
      <c r="I111" s="123"/>
      <c r="J111" s="123"/>
      <c r="K111" s="123"/>
      <c r="L111" s="123"/>
    </row>
    <row r="114" spans="1:21" ht="60" customHeight="1" x14ac:dyDescent="0.35">
      <c r="A114" s="122" t="s">
        <v>71</v>
      </c>
      <c r="B114" s="122"/>
      <c r="C114" s="122"/>
      <c r="D114" s="122"/>
      <c r="E114" s="122"/>
      <c r="F114" s="122"/>
      <c r="G114" s="122"/>
      <c r="H114" s="122"/>
      <c r="I114" s="122"/>
      <c r="J114" s="122"/>
      <c r="K114" s="122"/>
      <c r="L114" s="122"/>
      <c r="M114" s="122"/>
      <c r="N114" s="122"/>
      <c r="O114" s="122"/>
      <c r="P114" s="122"/>
      <c r="Q114" s="122"/>
      <c r="R114" s="122"/>
      <c r="S114" s="122"/>
      <c r="T114" s="122"/>
      <c r="U114" s="122"/>
    </row>
  </sheetData>
  <mergeCells count="77">
    <mergeCell ref="B8:C9"/>
    <mergeCell ref="B10:C11"/>
    <mergeCell ref="B12:C13"/>
    <mergeCell ref="D8:E9"/>
    <mergeCell ref="F8:G9"/>
    <mergeCell ref="F12:G13"/>
    <mergeCell ref="H8:I9"/>
    <mergeCell ref="D10:E11"/>
    <mergeCell ref="F10:G11"/>
    <mergeCell ref="H10:I11"/>
    <mergeCell ref="D12:E13"/>
    <mergeCell ref="H12:I13"/>
    <mergeCell ref="A1:U1"/>
    <mergeCell ref="A3:U3"/>
    <mergeCell ref="B6:C7"/>
    <mergeCell ref="D6:E7"/>
    <mergeCell ref="F6:G7"/>
    <mergeCell ref="H6:I7"/>
    <mergeCell ref="J6:K7"/>
    <mergeCell ref="C38:F38"/>
    <mergeCell ref="G38:H38"/>
    <mergeCell ref="G27:H27"/>
    <mergeCell ref="G30:H30"/>
    <mergeCell ref="G31:H31"/>
    <mergeCell ref="G34:H34"/>
    <mergeCell ref="G35:H35"/>
    <mergeCell ref="D15:G15"/>
    <mergeCell ref="K14:M14"/>
    <mergeCell ref="C26:F26"/>
    <mergeCell ref="C30:F30"/>
    <mergeCell ref="C34:F34"/>
    <mergeCell ref="B21:C21"/>
    <mergeCell ref="D21:G21"/>
    <mergeCell ref="D22:G22"/>
    <mergeCell ref="G26:H26"/>
    <mergeCell ref="A16:U16"/>
    <mergeCell ref="A19:C19"/>
    <mergeCell ref="D19:U19"/>
    <mergeCell ref="G39:H39"/>
    <mergeCell ref="A41:C41"/>
    <mergeCell ref="D41:U41"/>
    <mergeCell ref="C48:F48"/>
    <mergeCell ref="G48:H48"/>
    <mergeCell ref="G49:H49"/>
    <mergeCell ref="C44:E44"/>
    <mergeCell ref="G69:G70"/>
    <mergeCell ref="I44:M44"/>
    <mergeCell ref="I45:M45"/>
    <mergeCell ref="H44:H45"/>
    <mergeCell ref="H69:L69"/>
    <mergeCell ref="H70:L70"/>
    <mergeCell ref="B69:D69"/>
    <mergeCell ref="C52:F52"/>
    <mergeCell ref="G52:H52"/>
    <mergeCell ref="G53:H53"/>
    <mergeCell ref="C57:F57"/>
    <mergeCell ref="G57:H57"/>
    <mergeCell ref="G58:H58"/>
    <mergeCell ref="C62:F62"/>
    <mergeCell ref="G62:H62"/>
    <mergeCell ref="G63:H63"/>
    <mergeCell ref="A67:C67"/>
    <mergeCell ref="D67:U67"/>
    <mergeCell ref="C93:I93"/>
    <mergeCell ref="A114:U114"/>
    <mergeCell ref="D111:L111"/>
    <mergeCell ref="C75:E75"/>
    <mergeCell ref="C78:E78"/>
    <mergeCell ref="A87:C87"/>
    <mergeCell ref="D87:U87"/>
    <mergeCell ref="D90:F90"/>
    <mergeCell ref="A80:C80"/>
    <mergeCell ref="D80:U80"/>
    <mergeCell ref="G83:M83"/>
    <mergeCell ref="C83:F83"/>
    <mergeCell ref="C85:H85"/>
    <mergeCell ref="G90:H9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Q-1</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GAYATRI</dc:creator>
  <cp:lastModifiedBy>GAYATRI</cp:lastModifiedBy>
  <dcterms:created xsi:type="dcterms:W3CDTF">2024-01-24T07:28:43Z</dcterms:created>
  <dcterms:modified xsi:type="dcterms:W3CDTF">2024-01-25T08:25:33Z</dcterms:modified>
</cp:coreProperties>
</file>