
<file path=[Content_Types].xml><?xml version="1.0" encoding="utf-8"?>
<Types xmlns="http://schemas.openxmlformats.org/package/2006/content-types">
  <Default Extension="png" ContentType="image/png"/>
  <Default Extension="svg" ContentType="image/svg+xml"/>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Override PartName="/xl/richData/rdRichValueTypes.xml" ContentType="application/vnd.ms-excel.rdrichvaluetypes+xml"/>
  <Override PartName="/xl/richData/rdrichvaluestructure.xml" ContentType="application/vnd.ms-excel.rdrichvaluestructure+xml"/>
  <Override PartName="/xl/richData/rdrichvalue.xml" ContentType="application/vnd.ms-excel.rdrichvalu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F:\Data Analyst BootCamp - CodeBasics\Excel\"/>
    </mc:Choice>
  </mc:AlternateContent>
  <bookViews>
    <workbookView xWindow="0" yWindow="0" windowWidth="19200" windowHeight="8560" activeTab="3"/>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29" i="5" s="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 r="H57" i="6"/>
  <c r="G57" i="6"/>
  <c r="F57" i="6"/>
  <c r="H56" i="6"/>
  <c r="G56" i="6"/>
  <c r="F56" i="6"/>
  <c r="H55" i="6"/>
  <c r="G55" i="6"/>
  <c r="F55" i="6"/>
  <c r="H54" i="6"/>
  <c r="G54" i="6"/>
  <c r="F54" i="6"/>
  <c r="H53" i="6"/>
  <c r="G53" i="6"/>
  <c r="V36" i="5"/>
  <c r="U36" i="5"/>
  <c r="T36" i="5"/>
  <c r="S36" i="5"/>
  <c r="R36" i="5"/>
  <c r="Q36" i="5"/>
  <c r="P36" i="5"/>
  <c r="V35" i="5"/>
  <c r="U35" i="5"/>
  <c r="T35" i="5"/>
  <c r="S35" i="5"/>
  <c r="R35" i="5"/>
  <c r="Q35" i="5"/>
  <c r="P35" i="5"/>
  <c r="V34" i="5"/>
  <c r="U34" i="5"/>
  <c r="T34" i="5"/>
  <c r="S34" i="5"/>
  <c r="R34" i="5"/>
  <c r="Q34" i="5"/>
  <c r="P34" i="5"/>
  <c r="V33" i="5"/>
  <c r="U33" i="5"/>
  <c r="T33" i="5"/>
  <c r="S33" i="5"/>
  <c r="R33" i="5"/>
  <c r="Q33" i="5"/>
  <c r="P33" i="5"/>
  <c r="V32" i="5"/>
  <c r="U32" i="5"/>
  <c r="T32" i="5"/>
  <c r="S32" i="5"/>
  <c r="R32" i="5"/>
  <c r="Q32" i="5"/>
  <c r="P32" i="5"/>
  <c r="V31" i="5"/>
  <c r="U31" i="5"/>
  <c r="T31" i="5"/>
  <c r="S31" i="5"/>
  <c r="R31" i="5"/>
  <c r="Q31" i="5"/>
  <c r="P31" i="5"/>
  <c r="V30" i="5"/>
  <c r="U30" i="5"/>
  <c r="T30" i="5"/>
  <c r="S30" i="5"/>
  <c r="R30" i="5"/>
  <c r="Q30" i="5"/>
  <c r="P30" i="5"/>
  <c r="V29" i="5"/>
  <c r="U29" i="5"/>
  <c r="T29" i="5"/>
  <c r="S29" i="5"/>
  <c r="R29" i="5"/>
  <c r="Q29" i="5"/>
  <c r="P29" i="5"/>
  <c r="V28" i="5"/>
  <c r="U28" i="5"/>
  <c r="T28" i="5"/>
  <c r="S28" i="5"/>
  <c r="R28" i="5"/>
  <c r="Q28" i="5"/>
  <c r="P28" i="5"/>
  <c r="V27" i="5"/>
  <c r="U27" i="5"/>
  <c r="T27" i="5"/>
  <c r="S27" i="5"/>
  <c r="R27" i="5"/>
  <c r="Q27" i="5"/>
  <c r="P27" i="5"/>
  <c r="V26" i="5"/>
  <c r="U26" i="5"/>
  <c r="T26" i="5"/>
  <c r="S26" i="5"/>
  <c r="R26" i="5"/>
  <c r="Q26" i="5"/>
  <c r="P26" i="5"/>
  <c r="V25" i="5"/>
  <c r="U25" i="5"/>
  <c r="T25" i="5"/>
  <c r="S25" i="5"/>
  <c r="R25" i="5"/>
  <c r="Q25" i="5"/>
  <c r="P25" i="5"/>
  <c r="V24" i="5"/>
  <c r="U24" i="5"/>
  <c r="T24" i="5"/>
  <c r="S24" i="5"/>
  <c r="R24" i="5"/>
  <c r="Q24" i="5"/>
  <c r="P24" i="5"/>
  <c r="V23" i="5"/>
  <c r="U23" i="5"/>
  <c r="T23" i="5"/>
  <c r="S23" i="5"/>
  <c r="R23" i="5"/>
  <c r="Q23" i="5"/>
  <c r="P23" i="5"/>
  <c r="V22" i="5"/>
  <c r="U22" i="5"/>
  <c r="T22" i="5"/>
  <c r="S22" i="5"/>
  <c r="R22" i="5"/>
  <c r="Q22" i="5"/>
  <c r="P22" i="5"/>
  <c r="V21" i="5"/>
  <c r="U21" i="5"/>
  <c r="T21" i="5"/>
  <c r="S21" i="5"/>
  <c r="R21" i="5"/>
  <c r="Q21" i="5"/>
  <c r="P21" i="5"/>
  <c r="V20" i="5"/>
  <c r="U20" i="5"/>
  <c r="T20" i="5"/>
  <c r="S20" i="5"/>
  <c r="R20" i="5"/>
  <c r="Q20" i="5"/>
  <c r="P20" i="5"/>
  <c r="V19" i="5"/>
  <c r="U19" i="5"/>
  <c r="T19" i="5"/>
  <c r="S19" i="5"/>
  <c r="R19" i="5"/>
  <c r="Q19" i="5"/>
  <c r="U18" i="5"/>
  <c r="T18" i="5"/>
  <c r="S18" i="5"/>
  <c r="R18" i="5"/>
</calcChain>
</file>

<file path=xl/connections.xml><?xml version="1.0" encoding="utf-8"?>
<connections xmlns="http://schemas.openxmlformats.org/spreadsheetml/2006/main">
  <connection i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7">
    <bk>
      <extLst>
        <ext xmlns:xlrd="http://schemas.microsoft.com/office/spreadsheetml/2017/richdata" uri="{3e2802c4-a4d2-4d8b-9148-e3be6c30e623}">
          <xlrd:rvb i="0"/>
        </ext>
      </extLst>
    </bk>
    <bk>
      <extLst>
        <ext xmlns:xlrd="http://schemas.microsoft.com/office/spreadsheetml/2017/richdata" uri="{3e2802c4-a4d2-4d8b-9148-e3be6c30e623}">
          <xlrd:rvb i="1"/>
        </ext>
      </extLst>
    </bk>
    <bk>
      <extLst>
        <ext xmlns:xlrd="http://schemas.microsoft.com/office/spreadsheetml/2017/richdata" uri="{3e2802c4-a4d2-4d8b-9148-e3be6c30e623}">
          <xlrd:rvb i="2"/>
        </ext>
      </extLst>
    </bk>
    <bk>
      <extLst>
        <ext xmlns:xlrd="http://schemas.microsoft.com/office/spreadsheetml/2017/richdata" uri="{3e2802c4-a4d2-4d8b-9148-e3be6c30e623}">
          <xlrd:rvb i="3"/>
        </ext>
      </extLst>
    </bk>
    <bk>
      <extLst>
        <ext xmlns:xlrd="http://schemas.microsoft.com/office/spreadsheetml/2017/richdata" uri="{3e2802c4-a4d2-4d8b-9148-e3be6c30e623}">
          <xlrd:rvb i="4"/>
        </ext>
      </extLst>
    </bk>
    <bk>
      <extLst>
        <ext xmlns:xlrd="http://schemas.microsoft.com/office/spreadsheetml/2017/richdata" uri="{3e2802c4-a4d2-4d8b-9148-e3be6c30e623}">
          <xlrd:rvb i="5"/>
        </ext>
      </extLst>
    </bk>
    <bk>
      <extLst>
        <ext xmlns:xlrd="http://schemas.microsoft.com/office/spreadsheetml/2017/richdata"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<sst xmlns="http://schemas.openxmlformats.org/spreadsheetml/2006/main" count="3172" uniqueCount="1085">
  <si>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</si>
  <si>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</si>
  <si>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</si>
  <si>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</si>
  <si>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</si>
  <si>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</si>
  <si>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</si>
  <si>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</si>
  <si>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</si>
  <si>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</si>
  <si>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</si>
  <si>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</si>
  <si>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</si>
  <si>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</si>
  <si>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</si>
  <si>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</si>
  <si>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</si>
  <si>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</si>
  <si>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</si>
  <si>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</si>
  <si>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</si>
  <si>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</si>
  <si>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</si>
  <si>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</si>
  <si>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</si>
  <si>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</si>
  <si>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</si>
  <si>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</si>
  <si>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</si>
  <si>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</si>
  <si>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</si>
  <si>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</si>
  <si>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</si>
  <si>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</si>
  <si>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</si>
  <si>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</si>
  <si>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</si>
  <si>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</si>
  <si>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</si>
  <si>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</si>
  <si>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</si>
  <si>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</si>
  <si>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</si>
  <si>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</si>
  <si>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</si>
  <si>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</si>
  <si>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</si>
  <si>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</si>
  <si>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</si>
  <si>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</si>
  <si>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</si>
  <si>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</si>
  <si>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</si>
  <si>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</si>
  <si>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</si>
  <si>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</si>
  <si>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</si>
  <si>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</si>
  <si>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</si>
  <si>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</si>
  <si>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</si>
  <si>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</si>
  <si>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</si>
  <si>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</si>
  <si>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</si>
  <si>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</si>
  <si>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</si>
  <si>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</si>
  <si>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</si>
  <si>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</si>
  <si>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</si>
  <si>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</si>
  <si>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</si>
  <si>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</si>
  <si>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</si>
  <si>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</si>
  <si>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</si>
  <si>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</si>
  <si>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</si>
  <si>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</si>
  <si>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</si>
  <si>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</si>
  <si>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</si>
  <si>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</si>
  <si>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</si>
  <si>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</si>
  <si>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</si>
  <si>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</si>
  <si>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</si>
  <si>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</si>
  <si>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</si>
  <si>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</si>
  <si>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</si>
  <si>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</si>
  <si>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</si>
  <si>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</si>
  <si>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</si>
  <si>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</si>
  <si>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</si>
  <si>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</si>
  <si>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</si>
  <si>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</si>
  <si>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</si>
  <si>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</si>
  <si>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</si>
  <si>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</si>
  <si>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</si>
  <si>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</si>
  <si>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</si>
  <si>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</si>
  <si>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</si>
  <si>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</si>
  <si>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</si>
  <si>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</si>
  <si>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</si>
  <si>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</si>
  <si>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</si>
  <si>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</si>
  <si>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</si>
  <si>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</si>
  <si>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</si>
  <si>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</si>
  <si>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</si>
  <si>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</si>
  <si>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</si>
  <si>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</si>
  <si>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</si>
  <si>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</si>
  <si>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</si>
  <si>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</si>
  <si>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</si>
  <si>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</si>
  <si>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</si>
  <si>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</si>
  <si>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</si>
  <si>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</si>
  <si>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</si>
  <si>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</si>
  <si>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</si>
  <si>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</si>
  <si>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</si>
  <si>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</si>
  <si>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</si>
  <si>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</si>
  <si>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</si>
  <si>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</si>
  <si>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</si>
  <si>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</si>
  <si>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</si>
  <si>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</si>
  <si>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</si>
  <si>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</si>
  <si>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</si>
  <si>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</si>
  <si>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</si>
  <si>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</si>
  <si>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</si>
  <si>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</si>
  <si>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</si>
  <si>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</si>
  <si>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</si>
  <si>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</si>
  <si>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</si>
  <si>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</si>
  <si>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</si>
  <si>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</si>
  <si>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</si>
  <si>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</si>
  <si>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</si>
  <si>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</si>
  <si>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</si>
  <si>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</si>
  <si>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</si>
  <si>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</si>
  <si>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</si>
  <si>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</si>
  <si>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</si>
  <si>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</si>
  <si>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</si>
  <si>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</si>
  <si>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</si>
  <si>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</si>
  <si>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</si>
  <si>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</si>
  <si>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</si>
  <si>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</si>
  <si>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</si>
  <si>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</si>
  <si>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</si>
  <si>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</si>
  <si>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</si>
  <si>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</si>
  <si>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</si>
  <si>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</si>
  <si>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</si>
  <si>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</si>
  <si>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</si>
  <si>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</si>
  <si>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</si>
  <si>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</si>
  <si>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</si>
  <si>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</si>
  <si>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</si>
  <si>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</si>
  <si>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</si>
  <si>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</si>
  <si>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</si>
  <si>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</si>
  <si>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</si>
  <si>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</si>
  <si>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</si>
  <si>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</si>
  <si>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</si>
  <si>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</si>
  <si>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</si>
  <si>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</si>
  <si>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</si>
  <si>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</si>
  <si>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</si>
  <si>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</si>
  <si>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</si>
  <si>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</si>
  <si>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</si>
  <si>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</si>
  <si>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</si>
  <si>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</si>
  <si>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</si>
  <si>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</si>
  <si>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</si>
  <si>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</si>
  <si>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</si>
  <si>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</si>
  <si>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</si>
  <si>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</si>
  <si>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</si>
  <si>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</si>
  <si>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</si>
  <si>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</si>
  <si>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</si>
  <si>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</si>
  <si>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</si>
  <si>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</si>
  <si>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</si>
  <si>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</si>
  <si>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</si>
  <si>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</si>
  <si>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</si>
  <si>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</si>
  <si>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</si>
  <si>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</si>
  <si>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</si>
  <si>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</si>
  <si>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</si>
  <si>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</si>
  <si>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</si>
  <si>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</si>
  <si>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</si>
  <si>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</si>
  <si>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</si>
  <si>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</si>
  <si>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</si>
  <si>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</si>
  <si>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</si>
  <si>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</si>
  <si>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</si>
  <si>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</si>
  <si>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</si>
  <si>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</si>
  <si>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</si>
  <si>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</si>
  <si>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</si>
  <si>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</si>
  <si>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</si>
  <si>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</si>
  <si>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</si>
  <si>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</si>
  <si>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</si>
  <si>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</si>
  <si>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</si>
  <si>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</si>
  <si>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</si>
  <si>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</si>
  <si>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</si>
  <si>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</si>
  <si>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</si>
  <si>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</si>
  <si>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</si>
  <si>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</si>
  <si>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</si>
  <si>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</si>
  <si>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</si>
  <si>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</si>
  <si>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</si>
  <si>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</si>
  <si>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</si>
  <si>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</si>
  <si>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</si>
  <si>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</si>
  <si>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</si>
  <si>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</si>
  <si>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</si>
  <si>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</si>
  <si>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</si>
  <si>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</si>
  <si>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</si>
  <si>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</si>
  <si>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</si>
  <si>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</si>
  <si>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</si>
  <si>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</si>
  <si>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</si>
  <si>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</si>
  <si>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</si>
  <si>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</si>
  <si>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</si>
  <si>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</si>
  <si>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</si>
  <si>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</si>
  <si>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</si>
  <si>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</si>
  <si>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</si>
  <si>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</si>
  <si>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</si>
  <si>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</si>
  <si>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</si>
  <si>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</si>
  <si>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</si>
  <si>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</si>
  <si>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</si>
  <si>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</si>
  <si>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</si>
  <si>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</si>
  <si>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</si>
  <si>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</si>
  <si>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</si>
  <si>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</si>
  <si>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</si>
  <si>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</si>
  <si>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</si>
  <si>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</si>
  <si>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</si>
  <si>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</si>
  <si>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</si>
  <si>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</si>
  <si>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</si>
  <si>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</si>
  <si>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</si>
  <si>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</si>
  <si>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</si>
  <si>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</si>
  <si>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</si>
  <si>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</si>
  <si>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</si>
  <si>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</si>
  <si>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</si>
  <si>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</si>
  <si>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</si>
  <si>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</si>
  <si>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</si>
  <si>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</si>
  <si>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</si>
  <si>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</si>
  <si>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</si>
  <si>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</si>
  <si>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</si>
  <si>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</si>
  <si>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</si>
  <si>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</si>
  <si>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</si>
  <si>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</si>
  <si>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</si>
  <si>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</si>
  <si>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</si>
  <si>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</si>
  <si>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</si>
  <si>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</si>
  <si>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</si>
  <si>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</si>
  <si>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</si>
  <si>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</si>
  <si>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</si>
  <si>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</si>
  <si>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</si>
  <si>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</si>
  <si>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</si>
  <si>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</si>
  <si>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</si>
  <si>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</si>
  <si>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</si>
  <si>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</si>
  <si>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</si>
  <si>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</si>
  <si>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</si>
  <si>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</si>
  <si>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</si>
  <si>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</si>
  <si>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</si>
  <si>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</si>
  <si>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</si>
  <si>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</si>
  <si>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</si>
  <si>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</si>
  <si>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</si>
  <si>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</si>
  <si>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</si>
  <si>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</si>
  <si>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</si>
  <si>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</si>
  <si>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</si>
  <si>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</si>
  <si>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</si>
  <si>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</si>
  <si>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</si>
  <si>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</si>
  <si>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</si>
  <si>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</si>
  <si>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</si>
  <si>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</si>
  <si>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</si>
  <si>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</si>
  <si>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</si>
  <si>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</si>
  <si>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</si>
  <si>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</si>
  <si>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</si>
  <si>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</si>
  <si>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</si>
  <si>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</si>
  <si>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</si>
  <si>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</si>
  <si>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</si>
  <si>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</si>
  <si>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</si>
  <si>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</si>
  <si>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</si>
  <si>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</si>
  <si>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</si>
  <si>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</si>
  <si>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</si>
  <si>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</si>
  <si>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</si>
  <si>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</si>
  <si>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</si>
  <si>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</si>
  <si>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</si>
  <si>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</si>
  <si>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</si>
  <si>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</si>
  <si>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</si>
  <si>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</si>
  <si>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</si>
  <si>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</si>
  <si>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</si>
  <si>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</si>
  <si>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</si>
  <si>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</si>
  <si>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</si>
  <si>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</si>
  <si>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</si>
  <si>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</si>
  <si>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</si>
  <si>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</si>
  <si>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</si>
  <si>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</si>
  <si>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</si>
  <si>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</si>
  <si>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</si>
  <si>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</si>
  <si>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</si>
  <si>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</si>
  <si>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</si>
  <si>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</si>
  <si>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</si>
  <si>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</si>
  <si>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</si>
  <si>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</si>
  <si>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</si>
  <si>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</si>
  <si>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</si>
  <si>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</si>
  <si>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</si>
  <si>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</si>
  <si>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</si>
  <si>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</si>
  <si>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</si>
  <si>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</si>
  <si>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</si>
  <si>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</si>
  <si>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</si>
  <si>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</si>
  <si>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</si>
  <si>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</si>
  <si>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</si>
  <si>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</si>
  <si>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</si>
  <si>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</si>
  <si>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</si>
  <si>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</si>
  <si>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</si>
  <si>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</si>
  <si>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</si>
  <si>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</si>
  <si>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</si>
  <si>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</si>
  <si>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</si>
  <si>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</si>
  <si>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</si>
  <si>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</si>
  <si>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</si>
  <si>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</si>
  <si>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</si>
  <si>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</si>
  <si>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</si>
  <si>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</si>
  <si>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</si>
  <si>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</si>
  <si>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</si>
  <si>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</si>
  <si>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</si>
  <si>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</si>
  <si>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</si>
  <si>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</si>
  <si>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</si>
  <si>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</si>
  <si>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</si>
  <si>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</si>
  <si>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</si>
  <si>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</si>
  <si>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</si>
  <si>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</si>
  <si>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</si>
  <si>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</si>
  <si>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</si>
  <si>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</si>
  <si>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</si>
  <si>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</si>
  <si>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</si>
  <si>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</si>
  <si>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</si>
  <si>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</si>
  <si>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</si>
  <si>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</si>
  <si>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</si>
  <si>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</si>
  <si>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</si>
  <si>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</si>
  <si>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</si>
  <si>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</si>
  <si>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</si>
  <si>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</si>
  <si>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</si>
  <si>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</si>
  <si>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</si>
  <si>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</si>
  <si>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</si>
  <si>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</si>
  <si>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</si>
  <si>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</si>
  <si>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</si>
  <si>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</si>
  <si>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</si>
  <si>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</si>
  <si>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</si>
  <si>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</si>
  <si>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</si>
  <si>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</si>
  <si>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</si>
  <si>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</si>
  <si>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</si>
  <si>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</si>
  <si>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</si>
  <si>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</si>
  <si>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</si>
  <si>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</si>
  <si>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</si>
  <si>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</si>
  <si>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</si>
  <si>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</si>
  <si>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</si>
  <si>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</si>
  <si>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</si>
  <si>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</si>
  <si>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</si>
  <si>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</si>
  <si>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</si>
  <si>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</si>
  <si>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</si>
  <si>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</si>
  <si>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</si>
  <si>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</si>
  <si>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</si>
  <si>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</si>
  <si>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</si>
  <si>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</si>
  <si>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</si>
  <si>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</si>
  <si>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</si>
  <si>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</si>
  <si>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</si>
  <si>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</si>
  <si>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</si>
  <si>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</si>
  <si>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</si>
  <si>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</si>
  <si>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</si>
  <si>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</si>
  <si>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</si>
  <si>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</si>
  <si>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</si>
  <si>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</si>
  <si>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</si>
  <si>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</si>
  <si>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</si>
  <si>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</si>
  <si>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</si>
  <si>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</si>
  <si>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</si>
  <si>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</si>
  <si>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</si>
  <si>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</si>
  <si>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</si>
  <si>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</si>
  <si>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</si>
  <si>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</si>
  <si>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</si>
  <si>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</si>
  <si>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</si>
  <si>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</si>
  <si>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</si>
  <si>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</si>
  <si>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</si>
  <si>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</si>
  <si>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</si>
  <si>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</si>
  <si>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</si>
  <si>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</si>
  <si>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</si>
  <si>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</si>
  <si>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</si>
  <si>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</si>
  <si>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</si>
  <si>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</si>
  <si>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</si>
  <si>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</si>
  <si>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</si>
  <si>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</si>
  <si>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</si>
  <si>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</si>
  <si>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</si>
  <si>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</si>
  <si>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</si>
  <si>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</si>
  <si>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</si>
  <si>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</si>
  <si>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</si>
  <si>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</si>
  <si>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</si>
  <si>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</si>
  <si>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</si>
  <si>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</si>
  <si>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</si>
  <si>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</si>
  <si>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</si>
  <si>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</si>
  <si>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</si>
  <si>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</si>
  <si>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</si>
  <si>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</si>
  <si>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</si>
  <si>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</si>
  <si>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</si>
  <si>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</si>
  <si>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</si>
  <si>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</si>
  <si>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</si>
  <si>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</si>
  <si>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</si>
  <si>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</si>
  <si>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</si>
  <si>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</si>
  <si>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</si>
  <si>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</si>
  <si>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</si>
  <si>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</si>
  <si>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</si>
  <si>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</si>
  <si>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</si>
  <si>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</si>
  <si>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</si>
  <si>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</si>
  <si>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</si>
  <si>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</si>
  <si>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</si>
  <si>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</si>
  <si>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</si>
  <si>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</si>
  <si>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</si>
  <si>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</si>
  <si>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</si>
  <si>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</si>
  <si>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</si>
  <si>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</si>
  <si>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</si>
  <si>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</si>
  <si>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</si>
  <si>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</si>
  <si>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</si>
  <si>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</si>
  <si>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</si>
  <si>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</si>
  <si>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</si>
  <si>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</si>
  <si>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</si>
  <si>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</si>
  <si>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</si>
  <si>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</si>
  <si>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</si>
  <si>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</si>
  <si>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</si>
  <si>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</si>
  <si>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</si>
  <si>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</si>
  <si>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</si>
  <si>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</si>
  <si>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</si>
  <si>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</si>
  <si>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</si>
  <si>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</si>
  <si>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</si>
  <si>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</si>
  <si>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</si>
  <si>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</si>
  <si>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</si>
  <si>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</si>
  <si>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</si>
  <si>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</si>
  <si>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</si>
  <si>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</si>
  <si>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</si>
  <si>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</si>
  <si>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</si>
  <si>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</si>
  <si>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</si>
  <si>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</si>
  <si>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</si>
  <si>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</si>
  <si>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</si>
  <si>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</si>
  <si>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</si>
  <si>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</si>
  <si>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</si>
  <si>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</si>
  <si>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</si>
  <si>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</si>
  <si>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</si>
  <si>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</si>
  <si>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</si>
  <si>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</si>
  <si>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</si>
  <si>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</si>
  <si>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</si>
  <si>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</si>
  <si>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</si>
  <si>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</si>
  <si>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</si>
  <si>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</si>
  <si>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</si>
  <si>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</si>
  <si>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</si>
  <si>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</si>
  <si>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</si>
  <si>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</si>
  <si>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</si>
  <si>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</si>
  <si>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</si>
  <si>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</si>
  <si>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</si>
  <si>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</si>
  <si>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</si>
  <si>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</si>
  <si>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</si>
  <si>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</si>
  <si>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</si>
  <si>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</si>
  <si>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</si>
  <si>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</si>
  <si>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</si>
  <si>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</si>
  <si>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</si>
  <si>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</si>
  <si>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</si>
  <si>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</si>
  <si>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</si>
  <si>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</si>
  <si>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</si>
  <si>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</si>
  <si>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</si>
  <si>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</si>
  <si>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</si>
  <si>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</si>
  <si>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</si>
  <si>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</si>
  <si>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</si>
  <si>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</si>
  <si>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</si>
  <si>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</si>
  <si>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</si>
  <si>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</si>
  <si>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</si>
  <si>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</si>
  <si>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</si>
  <si>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</si>
  <si>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</si>
  <si>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</si>
  <si>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</si>
  <si>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</si>
  <si>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</si>
  <si>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</si>
  <si>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</si>
  <si>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</si>
  <si>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</si>
  <si>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</si>
  <si>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</si>
  <si>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</si>
  <si>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</si>
  <si>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</si>
  <si>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</si>
  <si>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</si>
  <si>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</si>
  <si>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</si>
  <si>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</si>
  <si>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</si>
  <si>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</si>
  <si>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</si>
  <si>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</si>
  <si>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</si>
  <si>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</si>
  <si>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</si>
  <si>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</si>
  <si>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</si>
  <si>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</si>
  <si>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</si>
  <si>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</si>
  <si>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</si>
  <si>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</si>
  <si>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</si>
  <si>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</si>
  <si>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</si>
  <si>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</si>
  <si>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</si>
  <si>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</si>
  <si>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</si>
  <si>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</si>
  <si>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</si>
  <si>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</si>
  <si>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</si>
  <si>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</si>
  <si>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</si>
  <si>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</si>
  <si>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</si>
  <si>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</si>
  <si>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</si>
  <si>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</si>
  <si>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</si>
  <si>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</si>
  <si>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</si>
  <si>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</si>
  <si>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</si>
  <si>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</si>
  <si>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</si>
  <si>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</si>
  <si>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</si>
  <si>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</si>
  <si>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</si>
  <si>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</si>
  <si>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</si>
  <si>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</si>
  <si>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</si>
  <si>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</si>
  <si>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</si>
  <si>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</si>
  <si>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</si>
  <si>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</si>
  <si>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</si>
  <si>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</si>
  <si>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</si>
  <si>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</si>
  <si>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</si>
  <si>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</si>
  <si>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</si>
  <si>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</si>
  <si>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</si>
  <si>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</si>
  <si>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</si>
  <si>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</si>
  <si>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</si>
  <si>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</si>
  <si>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</si>
  <si>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</si>
  <si>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</si>
  <si>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</si>
  <si>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</si>
  <si>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</si>
  <si>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</si>
  <si>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</si>
  <si>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</si>
  <si>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</si>
  <si>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</si>
  <si>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</si>
  <si>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</si>
  <si>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</si>
  <si>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</si>
  <si>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</si>
  <si>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</si>
  <si>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</si>
  <si>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</si>
  <si>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</si>
  <si>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</si>
  <si>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</si>
  <si>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</si>
  <si>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</si>
  <si>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</si>
  <si>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</si>
  <si>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</si>
  <si>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</si>
  <si>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</si>
  <si>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</si>
  <si>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</si>
  <si>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</si>
  <si>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</si>
  <si>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</si>
  <si>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</si>
  <si>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</si>
  <si>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</si>
  <si>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</si>
  <si>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</si>
  <si>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</si>
  <si>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</si>
  <si>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</si>
  <si>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</si>
  <si>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</si>
  <si>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</si>
  <si>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</si>
  <si>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</si>
  <si>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</si>
  <si>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</si>
  <si>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</si>
  <si>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</si>
  <si>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</si>
  <si>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</si>
  <si>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</si>
  <si>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</si>
  <si>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</si>
  <si>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</si>
  <si>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</si>
  <si>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</si>
  <si>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</si>
  <si>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</si>
  <si>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</si>
  <si>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</si>
  <si>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</si>
  <si>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</si>
  <si>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</si>
  <si>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</si>
  <si>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</si>
  <si>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</si>
  <si>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</si>
  <si>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</si>
  <si>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</si>
  <si>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</si>
  <si>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</si>
  <si>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</si>
  <si>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</si>
  <si>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</si>
  <si>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</si>
  <si>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</si>
  <si>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</si>
  <si>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</si>
  <si>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</si>
  <si>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</si>
  <si>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</si>
  <si>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</si>
  <si>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</si>
  <si>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</si>
  <si>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</si>
  <si>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</si>
  <si>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</si>
  <si>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</si>
  <si>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</si>
  <si>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</si>
  <si>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</si>
  <si>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</si>
  <si>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</si>
  <si>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</si>
  <si>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</si>
  <si>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</si>
  <si>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</si>
  <si>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</si>
  <si>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</si>
  <si>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</si>
  <si>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</si>
  <si>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</si>
  <si>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</si>
  <si>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</si>
  <si>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</si>
  <si>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</si>
  <si>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</si>
  <si>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</si>
  <si>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</si>
  <si>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</si>
  <si>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</si>
  <si>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</si>
  <si>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</si>
  <si>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</si>
  <si>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</si>
  <si>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</si>
  <si>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</si>
  <si>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</si>
  <si>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</si>
  <si>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</si>
  <si>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</si>
  <si>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</si>
  <si>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</si>
  <si>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</si>
  <si>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</si>
  <si>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</si>
  <si>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</si>
  <si>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</si>
  <si>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</si>
  <si>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</si>
  <si>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</si>
  <si>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</si>
  <si>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</si>
  <si>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</si>
  <si>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</si>
  <si>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</si>
  <si>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</si>
  <si>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</si>
  <si>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</si>
  <si>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</si>
  <si>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</si>
  <si>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</si>
  <si>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</si>
  <si>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</si>
  <si>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</si>
  <si>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</si>
  <si>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</si>
  <si>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</si>
  <si>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</si>
  <si>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</si>
  <si>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</si>
  <si>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</si>
  <si>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</si>
  <si>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</si>
  <si>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</si>
  <si>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</si>
  <si>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</si>
  <si>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</si>
  <si>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</si>
  <si>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</si>
  <si>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</si>
  <si>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</si>
  <si>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</si>
  <si>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</si>
  <si>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</si>
  <si>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</si>
  <si>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</si>
  <si>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</si>
  <si>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</si>
  <si>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</si>
  <si>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</si>
  <si>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</si>
  <si>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</si>
  <si>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</si>
  <si>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</si>
  <si>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</si>
  <si>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</si>
  <si>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</si>
  <si>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</si>
  <si>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</si>
  <si>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</si>
  <si>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</si>
  <si>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</si>
  <si>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</si>
  <si>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- 2023</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</si>
</sst>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409]d\-mmm\-yy;@"/>
    <numFmt numFmtId="165" formatCode="\$#,##0;\(\$#,##0\);\$#,##0"/>
    <numFmt numFmtId="166" formatCode="0.0"/>
    <numFmt numFmtId="167" formatCode="&quot;$&quot;#,###.0,&quot;k&quot;"/>
    <numFmt numFmtId="168" formatCode="&quot;$&quot;#,##0"/>
  </numFmts>
  <fonts count="10">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19">
    <dxf>
      <fill>
        <patternFill patternType="solid">
          <bgColor theme="8"/>
        </patternFill>
      </fill>
    </dxf>
    <dxf>
      <fill>
        <patternFill>
          <bgColor theme="8" tint="0.59996337778862885"/>
        </patternFill>
      </fill>
      <border>
        <left style="thin">
          <color theme="1" tint="0.34998626667073579"/>
        </left>
        <right style="thin">
          <color theme="1" tint="0.34998626667073579"/>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tableStyleElement type="wholeTable" dxfId="18"/>
    </tableStyle>
    <tableStyle name="SlicerStyleDark5 2" pivot="0" table="0" count="10">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22/10/relationships/richValueRel" Target="richData/richValueRel.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Center_Dashboard File.xlsx]Pivots!weekday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30</c:v>
                </c:pt>
                <c:pt idx="1">
                  <c:v>34</c:v>
                </c:pt>
                <c:pt idx="2">
                  <c:v>26</c:v>
                </c:pt>
                <c:pt idx="3">
                  <c:v>38</c:v>
                </c:pt>
                <c:pt idx="4">
                  <c:v>27</c:v>
                </c:pt>
                <c:pt idx="5">
                  <c:v>27</c:v>
                </c:pt>
                <c:pt idx="6">
                  <c:v>25</c:v>
                </c:pt>
              </c:numCache>
            </c:numRef>
          </c:val>
          <c:extLst xmlns:c16r2="http://schemas.microsoft.com/office/drawing/2015/06/char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307619752"/>
        <c:axId val="307617008"/>
      </c:barChart>
      <c:catAx>
        <c:axId val="3076197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617008"/>
        <c:crosses val="autoZero"/>
        <c:auto val="1"/>
        <c:lblAlgn val="ctr"/>
        <c:lblOffset val="100"/>
        <c:noMultiLvlLbl val="0"/>
      </c:catAx>
      <c:valAx>
        <c:axId val="307617008"/>
        <c:scaling>
          <c:orientation val="minMax"/>
        </c:scaling>
        <c:delete val="1"/>
        <c:axPos val="b"/>
        <c:numFmt formatCode="#,##0" sourceLinked="1"/>
        <c:majorTickMark val="none"/>
        <c:minorTickMark val="none"/>
        <c:tickLblPos val="nextTo"/>
        <c:crossAx val="30761975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Center_Dashboard File.xlsx]Pivots!monthly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xmlns:c16r2="http://schemas.microsoft.com/office/drawing/2015/06/char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307615832"/>
        <c:axId val="307617792"/>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xmlns:c16r2="http://schemas.microsoft.com/office/drawing/2015/06/char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307615832"/>
        <c:axId val="307617792"/>
      </c:lineChart>
      <c:catAx>
        <c:axId val="307615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617792"/>
        <c:crosses val="autoZero"/>
        <c:auto val="1"/>
        <c:lblAlgn val="ctr"/>
        <c:lblOffset val="100"/>
        <c:noMultiLvlLbl val="0"/>
      </c:catAx>
      <c:valAx>
        <c:axId val="307617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61583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xmlns:c16r2="http://schemas.microsoft.com/office/drawing/2015/06/char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#N/A</c:v>
                </c:pt>
                <c:pt idx="1">
                  <c:v>#N/A</c:v>
                </c:pt>
                <c:pt idx="2">
                  <c:v>20872</c:v>
                </c:pt>
                <c:pt idx="3">
                  <c:v>#N/A</c:v>
                </c:pt>
                <c:pt idx="4">
                  <c:v>#N/A</c:v>
                </c:pt>
              </c:numCache>
            </c:numRef>
          </c:val>
          <c:extLst xmlns:c16r2="http://schemas.microsoft.com/office/drawing/2015/06/char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307614264"/>
        <c:axId val="307618968"/>
      </c:barChart>
      <c:catAx>
        <c:axId val="307614264"/>
        <c:scaling>
          <c:orientation val="maxMin"/>
        </c:scaling>
        <c:delete val="1"/>
        <c:axPos val="l"/>
        <c:numFmt formatCode="General" sourceLinked="1"/>
        <c:majorTickMark val="none"/>
        <c:minorTickMark val="none"/>
        <c:tickLblPos val="nextTo"/>
        <c:crossAx val="307618968"/>
        <c:crosses val="autoZero"/>
        <c:auto val="1"/>
        <c:lblAlgn val="ctr"/>
        <c:lblOffset val="100"/>
        <c:noMultiLvlLbl val="0"/>
      </c:catAx>
      <c:valAx>
        <c:axId val="307618968"/>
        <c:scaling>
          <c:orientation val="minMax"/>
          <c:min val="0"/>
        </c:scaling>
        <c:delete val="1"/>
        <c:axPos val="t"/>
        <c:numFmt formatCode="&quot;$&quot;#,###.0,&quot;k&quot;" sourceLinked="1"/>
        <c:majorTickMark val="none"/>
        <c:minorTickMark val="none"/>
        <c:tickLblPos val="nextTo"/>
        <c:crossAx val="30761426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xmlns:c16r2="http://schemas.microsoft.com/office/drawing/2015/06/char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#N/A</c:v>
                </c:pt>
                <c:pt idx="2">
                  <c:v>207</c:v>
                </c:pt>
                <c:pt idx="3">
                  <c:v>#N/A</c:v>
                </c:pt>
                <c:pt idx="4">
                  <c:v>#N/A</c:v>
                </c:pt>
              </c:numCache>
            </c:numRef>
          </c:val>
          <c:extLst xmlns:c16r2="http://schemas.microsoft.com/office/drawing/2015/06/char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307619360"/>
        <c:axId val="307618184"/>
      </c:barChart>
      <c:catAx>
        <c:axId val="30761936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618184"/>
        <c:crosses val="autoZero"/>
        <c:auto val="1"/>
        <c:lblAlgn val="ctr"/>
        <c:lblOffset val="100"/>
        <c:noMultiLvlLbl val="0"/>
      </c:catAx>
      <c:valAx>
        <c:axId val="307618184"/>
        <c:scaling>
          <c:orientation val="minMax"/>
          <c:min val="0"/>
        </c:scaling>
        <c:delete val="1"/>
        <c:axPos val="t"/>
        <c:numFmt formatCode="General" sourceLinked="1"/>
        <c:majorTickMark val="none"/>
        <c:minorTickMark val="none"/>
        <c:tickLblPos val="nextTo"/>
        <c:crossAx val="30761936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Center_Dashboard File.xlsx]Pivots!PivotTable7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5"/>
          </a:solidFill>
          <a:ln>
            <a:noFill/>
          </a:ln>
          <a:effectLst/>
        </c:spPr>
        <c:marker>
          <c:symbol val="none"/>
        </c:marker>
        <c:dLbl>
          <c:idx val="0"/>
          <c:layout/>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roundRect">
                  <a:avLst/>
                </a:prstGeom>
                <a:noFill/>
                <a:ln>
                  <a:noFill/>
                </a:ln>
              </c15:spPr>
              <c15:layout/>
            </c:ext>
          </c:extLst>
        </c:dLbl>
      </c:pivotFmt>
      <c:pivotFmt>
        <c:idx val="5"/>
        <c:spPr>
          <a:solidFill>
            <a:schemeClr val="accent4"/>
          </a:solidFill>
          <a:ln>
            <a:noFill/>
          </a:ln>
          <a:effectLst/>
        </c:spPr>
        <c:marker>
          <c:symbol val="none"/>
        </c:marker>
        <c:dLbl>
          <c:idx val="0"/>
          <c:layout/>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roundRect">
                  <a:avLst/>
                </a:prstGeom>
                <a:noFill/>
                <a:ln>
                  <a:noFill/>
                </a:ln>
              </c15:spPr>
              <c15:layout/>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xmlns:c16r2="http://schemas.microsoft.com/office/drawing/2015/06/char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xmlns:c16r2="http://schemas.microsoft.com/office/drawing/2015/06/char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311828752"/>
        <c:axId val="311825224"/>
      </c:barChart>
      <c:catAx>
        <c:axId val="31182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825224"/>
        <c:crosses val="autoZero"/>
        <c:auto val="1"/>
        <c:lblAlgn val="ctr"/>
        <c:lblOffset val="100"/>
        <c:noMultiLvlLbl val="0"/>
      </c:catAx>
      <c:valAx>
        <c:axId val="311825224"/>
        <c:scaling>
          <c:orientation val="minMax"/>
        </c:scaling>
        <c:delete val="1"/>
        <c:axPos val="l"/>
        <c:numFmt formatCode="0%" sourceLinked="1"/>
        <c:majorTickMark val="none"/>
        <c:minorTickMark val="none"/>
        <c:tickLblPos val="nextTo"/>
        <c:crossAx val="31182875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Center_Dashboard File.xlsx]Pivots!rep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Pivots!$A$90:$A$96</c:f>
              <c:strCache>
                <c:ptCount val="6"/>
                <c:pt idx="0">
                  <c:v>0</c:v>
                </c:pt>
                <c:pt idx="1">
                  <c:v>1</c:v>
                </c:pt>
                <c:pt idx="2">
                  <c:v>2</c:v>
                </c:pt>
                <c:pt idx="3">
                  <c:v>3</c:v>
                </c:pt>
                <c:pt idx="4">
                  <c:v>4</c:v>
                </c:pt>
                <c:pt idx="5">
                  <c:v>5</c:v>
                </c:pt>
              </c:strCache>
            </c:strRef>
          </c:cat>
          <c:val>
            <c:numRef>
              <c:f>Pivots!$B$90:$B$96</c:f>
              <c:numCache>
                <c:formatCode>#,##0</c:formatCode>
                <c:ptCount val="6"/>
                <c:pt idx="0">
                  <c:v>1</c:v>
                </c:pt>
                <c:pt idx="1">
                  <c:v>1</c:v>
                </c:pt>
                <c:pt idx="2">
                  <c:v>11</c:v>
                </c:pt>
                <c:pt idx="3">
                  <c:v>46</c:v>
                </c:pt>
                <c:pt idx="4">
                  <c:v>88</c:v>
                </c:pt>
                <c:pt idx="5">
                  <c:v>60</c:v>
                </c:pt>
              </c:numCache>
            </c:numRef>
          </c:val>
          <c:extLst xmlns:c16r2="http://schemas.microsoft.com/office/drawing/2015/06/char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311829536"/>
        <c:axId val="311824048"/>
      </c:barChart>
      <c:catAx>
        <c:axId val="31182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824048"/>
        <c:crosses val="autoZero"/>
        <c:auto val="1"/>
        <c:lblAlgn val="ctr"/>
        <c:lblOffset val="100"/>
        <c:noMultiLvlLbl val="0"/>
      </c:catAx>
      <c:valAx>
        <c:axId val="3118240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82953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chart" Target="../charts/chart3.xml"/><Relationship Id="rId3" Type="http://schemas.openxmlformats.org/officeDocument/2006/relationships/image" Target="../media/image8.svg"/><Relationship Id="rId7" Type="http://schemas.openxmlformats.org/officeDocument/2006/relationships/image" Target="../media/image12.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image" Target="../media/image16.svg"/><Relationship Id="rId5" Type="http://schemas.openxmlformats.org/officeDocument/2006/relationships/image" Target="../media/image10.svg"/><Relationship Id="rId15" Type="http://schemas.openxmlformats.org/officeDocument/2006/relationships/chart" Target="../charts/chart5.xml"/><Relationship Id="rId10" Type="http://schemas.openxmlformats.org/officeDocument/2006/relationships/image" Target="../media/image5.png"/><Relationship Id="rId4" Type="http://schemas.openxmlformats.org/officeDocument/2006/relationships/image" Target="../media/image2.png"/><Relationship Id="rId9" Type="http://schemas.openxmlformats.org/officeDocument/2006/relationships/image" Target="../media/image14.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4.svg"/><Relationship Id="rId3" Type="http://schemas.openxmlformats.org/officeDocument/2006/relationships/image" Target="../media/image7.png"/><Relationship Id="rId7" Type="http://schemas.openxmlformats.org/officeDocument/2006/relationships/image" Target="../media/image9.png"/><Relationship Id="rId12" Type="http://schemas.openxmlformats.org/officeDocument/2006/relationships/image" Target="../media/image28.svg"/><Relationship Id="rId2" Type="http://schemas.openxmlformats.org/officeDocument/2006/relationships/image" Target="../media/image18.svg"/><Relationship Id="rId1" Type="http://schemas.openxmlformats.org/officeDocument/2006/relationships/image" Target="../media/image6.png"/><Relationship Id="rId6" Type="http://schemas.openxmlformats.org/officeDocument/2006/relationships/image" Target="../media/image22.svg"/><Relationship Id="rId11" Type="http://schemas.openxmlformats.org/officeDocument/2006/relationships/image" Target="../media/image11.png"/><Relationship Id="rId5" Type="http://schemas.openxmlformats.org/officeDocument/2006/relationships/image" Target="../media/image8.png"/><Relationship Id="rId10" Type="http://schemas.openxmlformats.org/officeDocument/2006/relationships/image" Target="../media/image26.svg"/><Relationship Id="rId4" Type="http://schemas.openxmlformats.org/officeDocument/2006/relationships/image" Target="../media/image20.sv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13</xdr:col>
      <xdr:colOff>685799</xdr:colOff>
      <xdr:row>27</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xmlns=""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xmlns=""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xmlns=""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xmlns=""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xmlns=""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xmlns=""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xmlns=""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xmlns=""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207</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xmlns=""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xmlns=""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xmlns=""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xmlns=""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xmlns=""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$20,872</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xmlns=""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xmlns=""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xmlns=""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xmlns=""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xmlns=""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17,700</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xmlns=""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xmlns=""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xmlns=""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xmlns=""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xmlns=""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xmlns=""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xmlns=""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xmlns=""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xmlns=""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xmlns=""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xmlns=""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xmlns=""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xmlns=""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xmlns=""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xmlns=""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xmlns=""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xmlns=""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xmlns=""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xmlns=""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xmlns=""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xmlns=""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xmlns=""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xmlns=""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Derry Hill" refreshedDate="45520.378767361108" backgroundQuery="1" createdVersion="8" refreshedVersion="8" minRefreshableVersion="3" recordCount="0" supportSubquery="1" supportAdvancedDrill="1">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saveData="0" refreshedBy="Derry Hill" refreshedDate="45520.388252546298" backgroundQuery="1" createdVersion="8" refreshedVersion="8" minRefreshableVersion="3" recordCount="0" supportSubquery="1" supportAdvancedDrill="1">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saveData="0" refreshedBy="Derry Hill" refreshedDate="45520.405441435185" backgroundQuery="1" createdVersion="8" refreshedVersion="8" minRefreshableVersion="3" recordCount="0" supportSubquery="1" supportAdvancedDrill="1">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saveData="0" refreshedBy="Derry Hill" refreshedDate="45520.411626851848" backgroundQuery="1" createdVersion="8" refreshedVersion="8" minRefreshableVersion="3" recordCount="0" supportSubquery="1" supportAdvancedDrill="1">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saveData="0" refreshedBy="Derry Hill" refreshedDate="45552.595158449076" backgroundQuery="1" createdVersion="8" refreshedVersion="8" minRefreshableVersion="3" recordCount="0" supportSubquery="1" supportAdvancedDrill="1">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saveData="0" refreshedBy="Derry Hill" refreshedDate="45552.595159027776" backgroundQuery="1" createdVersion="8" refreshedVersion="8" minRefreshableVersion="3" recordCount="0" supportSubquery="1" supportAdvancedDrill="1">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saveData="0" refreshedBy="Derry Hill" refreshedDate="45552.595159375" backgroundQuery="1" createdVersion="8" refreshedVersion="8" minRefreshableVersion="3" recordCount="0" supportSubquery="1" supportAdvancedDrill="1">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saveData="0" refreshedBy="Derry Hill" refreshedDate="45552.595159837962" backgroundQuery="1" createdVersion="8" refreshedVersion="8" minRefreshableVersion="3" recordCount="0" supportSubquery="1" supportAdvancedDrill="1">
  <cacheSource type="external" connectionId="1"/>
  <cacheFields count="1">
    <cacheField name="[calls].[Representative].[Representative]" caption="Representative" numFmtId="0" hierarchy="3" level="1">
      <sharedItems count="1">
        <s v="R03"/>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saveData="0" refreshedBy="Derry Hill" refreshedDate="45552.595160185185" backgroundQuery="1" createdVersion="8" refreshedVersion="8" minRefreshableVersion="3" recordCount="0" supportSubquery="1" supportAdvancedDrill="1">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saveData="0" refreshedBy="Derry Hill" refreshedDate="45520.378763078705" backgroundQuery="1" createdVersion="3" refreshedVersion="8"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rep satisfaction" cacheId="8" applyNumberFormats="0" applyBorderFormats="0" applyFontFormats="0" applyPatternFormats="0" applyAlignmentFormats="0" applyWidthHeightFormats="1" dataCaption="Values" updatedVersion="8" minRefreshableVersion="3" itemPrintTitles="1" createdVersion="8" indent="0" multipleFieldFilters="0" chartFormat="10">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selected rep" cacheId="7"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0">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monthly trend" cacheId="5" applyNumberFormats="0" applyBorderFormats="0" applyFontFormats="0" applyPatternFormats="0" applyAlignmentFormats="0" applyWidthHeightFormats="1" dataCaption="Values" updatedVersion="8"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weekday trend" cacheId="6" applyNumberFormats="0" applyBorderFormats="0" applyFontFormats="0" applyPatternFormats="0" applyAlignmentFormats="0" applyWidthHeightFormats="1" dataCaption="Values" updatedVersion="8"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name="rep pivot" cacheId="4"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0.png"/><Relationship Id="rId1" Type="http://schemas.openxmlformats.org/officeDocument/2006/relationships/image" Target="../media/image12.png"/><Relationship Id="rId6" Type="http://schemas.openxmlformats.org/officeDocument/2006/relationships/image" Target="../media/image60.png"/><Relationship Id="rId5" Type="http://schemas.openxmlformats.org/officeDocument/2006/relationships/image" Target="../media/image50.png"/><Relationship Id="rId4" Type="http://schemas.openxmlformats.org/officeDocument/2006/relationships/image" Target="../media/image40.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Business woman raising hand</v>
  </rv>
  <rv s="0">
    <v>1</v>
    <v>5</v>
    <v>A person in a skirt and a cardigan
Description automatically generated</v>
  </rv>
  <rv s="0">
    <v>2</v>
    <v>5</v>
    <v>Business woman pointing up</v>
  </rv>
  <rv s="0">
    <v>3</v>
    <v>5</v>
    <v>A person in a suit and tie
Description automatically generated</v>
  </rv>
  <rv s="0">
    <v>0</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presentativ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presentative" cache="Slicer_Representative" caption="Representative" level="1" style="SlicerStyleDark5 2" rowHeight="257175"/>
</slicers>
</file>

<file path=xl/tables/table1.xml><?xml version="1.0" encoding="utf-8"?>
<table xmlns="http://schemas.openxmlformats.org/spreadsheetml/2006/main" id="1" name="calls" displayName="calls" ref="B3:L1003" totalsRowShown="0">
  <autoFilter ref="B3:L1003"/>
  <tableColumns count="11">
    <tableColumn id="1" name="Call number"/>
    <tableColumn id="2" name="Customer ID"/>
    <tableColumn id="3" name="Duration"/>
    <tableColumn id="4" name="Representative" dataDxfId="15"/>
    <tableColumn id="5" name="Date of Call" dataDxfId="14"/>
    <tableColumn id="6" name="Purchase Amount"/>
    <tableColumn id="7" name="Satisfaction Rating"/>
    <tableColumn id="8" name="FY" dataDxfId="13">
      <calculatedColumnFormula>IF(MONTH(calls[[#This Row],[Date of Call]])&lt;=6, YEAR(calls[[#This Row],[Date of Call]]), YEAR(calls[[#This Row],[Date of Call]])+1)</calculatedColumnFormula>
    </tableColumn>
    <tableColumn id="9" name="Day of week" dataDxfId="12">
      <calculatedColumnFormula>TEXT(calls[[#This Row],[Date of Call]],"DDDD")</calculatedColumnFormula>
    </tableColumn>
    <tableColumn id="10"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name="Rating rounded" dataDxfId="1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customers" displayName="customers" ref="Q3:T18" totalsRowShown="0" headerRowDxfId="9" headerRowBorderDxfId="8" tableBorderDxfId="7" totalsRowBorderDxfId="6">
  <autoFilter ref="Q3:T18"/>
  <tableColumns count="4">
    <tableColumn id="1" name="Customer ID" dataDxfId="5"/>
    <tableColumn id="2" name="Gedner" dataDxfId="4"/>
    <tableColumn id="3" name="Age" dataDxfId="3"/>
    <tableColumn id="4" name="City"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1003"/>
  <sheetViews>
    <sheetView zoomScale="115" zoomScaleNormal="115" workbookViewId="0">
      <selection activeCell="T4" sqref="T4:T18"/>
    </sheetView>
  </sheetViews>
  <sheetFormatPr defaultRowHeight="14"/>
  <cols>
    <col min="1" max="1" width="3.25" customWidth="1"/>
    <col min="2" max="2" width="14.58203125" customWidth="1"/>
    <col min="3" max="3" width="12.83203125" customWidth="1"/>
    <col min="4" max="4" width="16.58203125" customWidth="1"/>
    <col min="5" max="5" width="15" customWidth="1"/>
    <col min="6" max="6" width="16.08203125" customWidth="1"/>
    <col min="7" max="7" width="17.25" customWidth="1"/>
    <col min="8" max="8" width="18.33203125" customWidth="1"/>
    <col min="9" max="9" width="17.25" customWidth="1"/>
    <col min="10" max="12" width="15.5" customWidth="1"/>
    <col min="13" max="16" width="7.5" customWidth="1"/>
    <col min="17" max="17" width="14.58203125" customWidth="1"/>
    <col min="20" max="20" width="10.58203125" customWidth="1"/>
  </cols>
  <sheetData>
    <row r="1" spans="2:20" s="4" customFormat="1" ht="48" customHeight="1">
      <c r="B1" s="5" t="s">
        <v>1003</v>
      </c>
    </row>
    <row r="2" spans="2:20">
      <c r="R2" s="1"/>
    </row>
    <row r="3" spans="2:20">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0"/>
  <sheetViews>
    <sheetView zoomScaleNormal="100" workbookViewId="0">
      <selection activeCell="C1" sqref="C1"/>
    </sheetView>
  </sheetViews>
  <sheetFormatPr defaultRowHeight="14"/>
  <cols>
    <col min="1" max="2" width="2.25" customWidth="1"/>
    <col min="5" max="5" width="4" customWidth="1"/>
    <col min="15" max="15" width="4.25" customWidth="1"/>
    <col min="16" max="16" width="12.83203125" customWidth="1"/>
  </cols>
  <sheetData>
    <row r="1" spans="1:27" ht="54" customHeight="1">
      <c r="A1" s="20"/>
      <c r="B1" s="20"/>
      <c r="C1" s="42" t="s">
        <v>1084</v>
      </c>
      <c r="D1" s="20"/>
      <c r="E1" s="20"/>
      <c r="F1" s="20"/>
      <c r="G1" s="20"/>
      <c r="H1" s="20"/>
      <c r="I1" s="20"/>
      <c r="J1" s="20"/>
      <c r="K1" s="20"/>
      <c r="L1" s="20"/>
      <c r="M1" s="20"/>
      <c r="N1" s="20"/>
      <c r="O1" s="20"/>
      <c r="P1" s="20"/>
      <c r="Q1" s="20"/>
      <c r="R1" s="20"/>
      <c r="S1" s="20"/>
      <c r="T1" s="20"/>
      <c r="U1" s="20"/>
      <c r="V1" s="20"/>
      <c r="W1" s="20"/>
      <c r="X1" s="20"/>
      <c r="Y1" s="20"/>
      <c r="Z1" s="20"/>
      <c r="AA1" s="20"/>
    </row>
    <row r="2" spans="1:27">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c r="A18" s="20"/>
      <c r="B18" s="20"/>
      <c r="C18" s="20"/>
      <c r="D18" s="20"/>
      <c r="E18" s="20"/>
      <c r="F18" s="20"/>
      <c r="G18" s="20"/>
      <c r="H18" s="20"/>
      <c r="I18" s="20"/>
      <c r="J18" s="20"/>
      <c r="K18" s="20"/>
      <c r="L18" s="20"/>
      <c r="M18" s="20"/>
      <c r="N18" s="20"/>
      <c r="O18" s="20"/>
      <c r="P18" s="29"/>
      <c r="Q18" s="40" t="str" cm="1">
        <f t="array" ref="Q18:U18">Pivots!B107:F107</f>
        <v>R01</v>
      </c>
      <c r="R18" s="40" t="str">
        <v>R02</v>
      </c>
      <c r="S18" s="40" t="str">
        <v>R03</v>
      </c>
      <c r="T18" s="40" t="str">
        <v>R04</v>
      </c>
      <c r="U18" s="40" t="str">
        <v>R05</v>
      </c>
      <c r="V18" s="38" t="s">
        <v>1077</v>
      </c>
      <c r="W18" s="20"/>
      <c r="X18" s="20"/>
      <c r="Y18" s="20"/>
      <c r="Z18" s="20"/>
      <c r="AA18" s="20"/>
    </row>
    <row r="19" spans="1:27">
      <c r="A19" s="20"/>
      <c r="B19" s="20"/>
      <c r="C19" s="20"/>
      <c r="D19" s="20"/>
      <c r="E19" s="20"/>
      <c r="F19" s="20"/>
      <c r="G19" s="20"/>
      <c r="H19" s="20"/>
      <c r="I19" s="20"/>
      <c r="J19" s="20"/>
      <c r="K19" s="20"/>
      <c r="L19" s="20"/>
      <c r="M19" s="20"/>
      <c r="N19" s="20"/>
      <c r="O19" s="20"/>
      <c r="P19" s="39" t="str" cm="1">
        <f t="array" ref="P19:V36">IF(Pivots!A108:G125="","",Pivots!A108:G125)</f>
        <v>Cincinnati</v>
      </c>
      <c r="Q19" s="30" t="str">
        <v/>
      </c>
      <c r="R19" s="30" t="str">
        <v/>
      </c>
      <c r="S19" s="30" t="str">
        <v/>
      </c>
      <c r="T19" s="30" t="str">
        <v/>
      </c>
      <c r="U19" s="30" t="str">
        <v/>
      </c>
      <c r="V19" s="31" t="str">
        <v/>
      </c>
      <c r="W19" s="20"/>
      <c r="X19" s="20"/>
      <c r="Y19" s="20"/>
      <c r="Z19" s="20"/>
      <c r="AA19" s="20"/>
    </row>
    <row r="20" spans="1:27">
      <c r="A20" s="20"/>
      <c r="B20" s="20"/>
      <c r="C20" s="20"/>
      <c r="D20" s="20"/>
      <c r="E20" s="20"/>
      <c r="F20" s="20"/>
      <c r="G20" s="20"/>
      <c r="H20" s="20"/>
      <c r="I20" s="20"/>
      <c r="J20" s="20"/>
      <c r="K20" s="20"/>
      <c r="L20" s="20"/>
      <c r="M20" s="20"/>
      <c r="N20" s="20"/>
      <c r="O20" s="20"/>
      <c r="P20" s="32" t="str">
        <v>C0003</v>
      </c>
      <c r="Q20" s="33">
        <v>891</v>
      </c>
      <c r="R20" s="33">
        <v>1332</v>
      </c>
      <c r="S20" s="33">
        <v>1282</v>
      </c>
      <c r="T20" s="33">
        <v>739</v>
      </c>
      <c r="U20" s="33">
        <v>560</v>
      </c>
      <c r="V20" s="34">
        <v>4804</v>
      </c>
      <c r="W20" s="20"/>
      <c r="X20" s="20"/>
      <c r="Y20" s="20"/>
      <c r="Z20" s="20"/>
      <c r="AA20" s="20"/>
    </row>
    <row r="21" spans="1:27">
      <c r="A21" s="20"/>
      <c r="B21" s="20"/>
      <c r="C21" s="20"/>
      <c r="D21" s="20"/>
      <c r="E21" s="20"/>
      <c r="F21" s="20"/>
      <c r="G21" s="20"/>
      <c r="H21" s="20"/>
      <c r="I21" s="20"/>
      <c r="J21" s="20"/>
      <c r="K21" s="20"/>
      <c r="L21" s="20"/>
      <c r="M21" s="20"/>
      <c r="N21" s="20"/>
      <c r="O21" s="20"/>
      <c r="P21" s="32" t="str">
        <v>C0004</v>
      </c>
      <c r="Q21" s="33">
        <v>1991</v>
      </c>
      <c r="R21" s="33">
        <v>1886</v>
      </c>
      <c r="S21" s="33">
        <v>1206</v>
      </c>
      <c r="T21" s="33">
        <v>884</v>
      </c>
      <c r="U21" s="33">
        <v>1722</v>
      </c>
      <c r="V21" s="34">
        <v>7689</v>
      </c>
      <c r="W21" s="20"/>
      <c r="X21" s="20"/>
      <c r="Y21" s="20"/>
      <c r="Z21" s="20"/>
      <c r="AA21" s="20"/>
    </row>
    <row r="22" spans="1:27">
      <c r="A22" s="20"/>
      <c r="B22" s="20"/>
      <c r="C22" s="20"/>
      <c r="D22" s="20"/>
      <c r="E22" s="20"/>
      <c r="F22" s="20"/>
      <c r="G22" s="20"/>
      <c r="H22" s="20"/>
      <c r="I22" s="20"/>
      <c r="J22" s="20"/>
      <c r="K22" s="20"/>
      <c r="L22" s="20"/>
      <c r="M22" s="20"/>
      <c r="N22" s="20"/>
      <c r="O22" s="20"/>
      <c r="P22" s="32" t="str">
        <v>C0011</v>
      </c>
      <c r="Q22" s="33">
        <v>1163</v>
      </c>
      <c r="R22" s="33">
        <v>1180</v>
      </c>
      <c r="S22" s="33">
        <v>1616</v>
      </c>
      <c r="T22" s="33">
        <v>1043</v>
      </c>
      <c r="U22" s="33">
        <v>1747</v>
      </c>
      <c r="V22" s="34">
        <v>6749</v>
      </c>
      <c r="W22" s="20"/>
      <c r="X22" s="20"/>
      <c r="Y22" s="20"/>
      <c r="Z22" s="20"/>
      <c r="AA22" s="20"/>
    </row>
    <row r="23" spans="1:27">
      <c r="A23" s="20"/>
      <c r="B23" s="20"/>
      <c r="C23" s="20"/>
      <c r="D23" s="20"/>
      <c r="E23" s="20"/>
      <c r="F23" s="20"/>
      <c r="G23" s="20"/>
      <c r="H23" s="20"/>
      <c r="I23" s="20"/>
      <c r="J23" s="20"/>
      <c r="K23" s="20"/>
      <c r="L23" s="20"/>
      <c r="M23" s="20"/>
      <c r="N23" s="20"/>
      <c r="O23" s="20"/>
      <c r="P23" s="32" t="str">
        <v>C0012</v>
      </c>
      <c r="Q23" s="33">
        <v>1438</v>
      </c>
      <c r="R23" s="33">
        <v>1616</v>
      </c>
      <c r="S23" s="33">
        <v>866</v>
      </c>
      <c r="T23" s="33">
        <v>829</v>
      </c>
      <c r="U23" s="33">
        <v>2070</v>
      </c>
      <c r="V23" s="34">
        <v>6819</v>
      </c>
      <c r="W23" s="20"/>
      <c r="X23" s="20"/>
      <c r="Y23" s="20"/>
      <c r="Z23" s="20"/>
      <c r="AA23" s="20"/>
    </row>
    <row r="24" spans="1:27">
      <c r="A24" s="20"/>
      <c r="B24" s="20"/>
      <c r="C24" s="20"/>
      <c r="D24" s="20"/>
      <c r="E24" s="20"/>
      <c r="F24" s="20"/>
      <c r="G24" s="20"/>
      <c r="H24" s="20"/>
      <c r="I24" s="20"/>
      <c r="J24" s="20"/>
      <c r="K24" s="20"/>
      <c r="L24" s="20"/>
      <c r="M24" s="20"/>
      <c r="N24" s="20"/>
      <c r="O24" s="20"/>
      <c r="P24" s="39" t="str">
        <v>Cleveland</v>
      </c>
      <c r="Q24" s="33" t="str">
        <v/>
      </c>
      <c r="R24" s="33" t="str">
        <v/>
      </c>
      <c r="S24" s="33" t="str">
        <v/>
      </c>
      <c r="T24" s="33" t="str">
        <v/>
      </c>
      <c r="U24" s="33" t="str">
        <v/>
      </c>
      <c r="V24" s="34" t="str">
        <v/>
      </c>
      <c r="W24" s="20"/>
      <c r="X24" s="20"/>
      <c r="Y24" s="20"/>
      <c r="Z24" s="20"/>
      <c r="AA24" s="20"/>
    </row>
    <row r="25" spans="1:27">
      <c r="A25" s="20"/>
      <c r="B25" s="20"/>
      <c r="C25" s="20"/>
      <c r="D25" s="20"/>
      <c r="E25" s="20"/>
      <c r="F25" s="20"/>
      <c r="G25" s="20"/>
      <c r="H25" s="20"/>
      <c r="I25" s="20"/>
      <c r="J25" s="20"/>
      <c r="K25" s="20"/>
      <c r="L25" s="20"/>
      <c r="M25" s="20"/>
      <c r="N25" s="20"/>
      <c r="O25" s="20"/>
      <c r="P25" s="32" t="str">
        <v>C0002</v>
      </c>
      <c r="Q25" s="33">
        <v>1233</v>
      </c>
      <c r="R25" s="33">
        <v>223</v>
      </c>
      <c r="S25" s="33">
        <v>1680</v>
      </c>
      <c r="T25" s="33">
        <v>990</v>
      </c>
      <c r="U25" s="33">
        <v>1508</v>
      </c>
      <c r="V25" s="34">
        <v>5634</v>
      </c>
      <c r="W25" s="20"/>
      <c r="X25" s="20"/>
      <c r="Y25" s="20"/>
      <c r="Z25" s="20"/>
      <c r="AA25" s="20"/>
    </row>
    <row r="26" spans="1:27">
      <c r="A26" s="20"/>
      <c r="B26" s="20"/>
      <c r="C26" s="20"/>
      <c r="D26" s="20"/>
      <c r="E26" s="20"/>
      <c r="F26" s="20"/>
      <c r="G26" s="20"/>
      <c r="H26" s="20"/>
      <c r="I26" s="20"/>
      <c r="J26" s="20"/>
      <c r="K26" s="20"/>
      <c r="L26" s="20"/>
      <c r="M26" s="20"/>
      <c r="N26" s="20"/>
      <c r="O26" s="20"/>
      <c r="P26" s="32" t="str">
        <v>C0007</v>
      </c>
      <c r="Q26" s="33">
        <v>1598</v>
      </c>
      <c r="R26" s="33">
        <v>1907</v>
      </c>
      <c r="S26" s="33">
        <v>869</v>
      </c>
      <c r="T26" s="33">
        <v>1426</v>
      </c>
      <c r="U26" s="33">
        <v>1416</v>
      </c>
      <c r="V26" s="34">
        <v>7216</v>
      </c>
      <c r="W26" s="20"/>
      <c r="X26" s="20"/>
      <c r="Y26" s="20"/>
      <c r="Z26" s="20"/>
      <c r="AA26" s="20"/>
    </row>
    <row r="27" spans="1:27">
      <c r="A27" s="20"/>
      <c r="B27" s="20"/>
      <c r="C27" s="20"/>
      <c r="D27" s="20"/>
      <c r="E27" s="20"/>
      <c r="F27" s="20"/>
      <c r="G27" s="20"/>
      <c r="H27" s="20"/>
      <c r="I27" s="20"/>
      <c r="J27" s="20"/>
      <c r="K27" s="20"/>
      <c r="L27" s="20"/>
      <c r="M27" s="20"/>
      <c r="N27" s="20"/>
      <c r="O27" s="20"/>
      <c r="P27" s="32" t="str">
        <v>C0008</v>
      </c>
      <c r="Q27" s="33">
        <v>900</v>
      </c>
      <c r="R27" s="33">
        <v>1016</v>
      </c>
      <c r="S27" s="33">
        <v>960</v>
      </c>
      <c r="T27" s="33">
        <v>940</v>
      </c>
      <c r="U27" s="33">
        <v>1193</v>
      </c>
      <c r="V27" s="34">
        <v>5009</v>
      </c>
      <c r="W27" s="20"/>
      <c r="X27" s="20"/>
      <c r="Y27" s="20"/>
      <c r="Z27" s="20"/>
      <c r="AA27" s="20"/>
    </row>
    <row r="28" spans="1:27">
      <c r="A28" s="20"/>
      <c r="B28" s="20"/>
      <c r="C28" s="20"/>
      <c r="D28" s="20"/>
      <c r="E28" s="20"/>
      <c r="F28" s="20"/>
      <c r="G28" s="20"/>
      <c r="H28" s="20"/>
      <c r="I28" s="20"/>
      <c r="J28" s="20"/>
      <c r="K28" s="20"/>
      <c r="L28" s="20"/>
      <c r="M28" s="20"/>
      <c r="N28" s="20"/>
      <c r="O28" s="20"/>
      <c r="P28" s="32" t="str">
        <v>C0010</v>
      </c>
      <c r="Q28" s="33">
        <v>900</v>
      </c>
      <c r="R28" s="33">
        <v>1470</v>
      </c>
      <c r="S28" s="33">
        <v>1617</v>
      </c>
      <c r="T28" s="33">
        <v>1314</v>
      </c>
      <c r="U28" s="33">
        <v>941</v>
      </c>
      <c r="V28" s="34">
        <v>6242</v>
      </c>
      <c r="W28" s="20"/>
      <c r="X28" s="20"/>
      <c r="Y28" s="20"/>
      <c r="Z28" s="20"/>
      <c r="AA28" s="20"/>
    </row>
    <row r="29" spans="1:27">
      <c r="A29" s="20"/>
      <c r="B29" s="20"/>
      <c r="C29" s="20"/>
      <c r="D29" s="20"/>
      <c r="E29" s="20"/>
      <c r="F29" s="20"/>
      <c r="G29" s="20"/>
      <c r="H29" s="20"/>
      <c r="I29" s="20"/>
      <c r="J29" s="20"/>
      <c r="K29" s="20"/>
      <c r="L29" s="20"/>
      <c r="M29" s="43" t="e" vm="1">
        <f>Pivots!H76</f>
        <v>#VALUE!</v>
      </c>
      <c r="N29" s="43"/>
      <c r="O29" s="20"/>
      <c r="P29" s="32" t="str">
        <v>C0013</v>
      </c>
      <c r="Q29" s="33">
        <v>1255</v>
      </c>
      <c r="R29" s="33">
        <v>516</v>
      </c>
      <c r="S29" s="33">
        <v>1874</v>
      </c>
      <c r="T29" s="33">
        <v>1863</v>
      </c>
      <c r="U29" s="33">
        <v>1722</v>
      </c>
      <c r="V29" s="34">
        <v>7230</v>
      </c>
      <c r="W29" s="20"/>
      <c r="X29" s="20"/>
      <c r="Y29" s="20"/>
      <c r="Z29" s="20"/>
      <c r="AA29" s="20"/>
    </row>
    <row r="30" spans="1:27">
      <c r="A30" s="20"/>
      <c r="B30" s="20"/>
      <c r="C30" s="20"/>
      <c r="D30" s="20"/>
      <c r="E30" s="20"/>
      <c r="F30" s="20"/>
      <c r="G30" s="20"/>
      <c r="H30" s="20"/>
      <c r="I30" s="20"/>
      <c r="J30" s="20"/>
      <c r="K30" s="20"/>
      <c r="L30" s="20"/>
      <c r="M30" s="43"/>
      <c r="N30" s="43"/>
      <c r="O30" s="20"/>
      <c r="P30" s="32" t="str">
        <v>C0015</v>
      </c>
      <c r="Q30" s="33">
        <v>1138</v>
      </c>
      <c r="R30" s="33">
        <v>1898</v>
      </c>
      <c r="S30" s="33">
        <v>1482</v>
      </c>
      <c r="T30" s="33">
        <v>846</v>
      </c>
      <c r="U30" s="33">
        <v>1154</v>
      </c>
      <c r="V30" s="34">
        <v>6518</v>
      </c>
      <c r="W30" s="20"/>
      <c r="X30" s="20"/>
      <c r="Y30" s="20"/>
      <c r="Z30" s="20"/>
      <c r="AA30" s="20"/>
    </row>
    <row r="31" spans="1:27">
      <c r="A31" s="20"/>
      <c r="B31" s="20"/>
      <c r="C31" s="20"/>
      <c r="D31" s="20"/>
      <c r="E31" s="20"/>
      <c r="F31" s="20"/>
      <c r="G31" s="20"/>
      <c r="H31" s="20"/>
      <c r="I31" s="20"/>
      <c r="J31" s="20"/>
      <c r="K31" s="20"/>
      <c r="L31" s="20"/>
      <c r="M31" s="43"/>
      <c r="N31" s="43"/>
      <c r="O31" s="20"/>
      <c r="P31" s="39" t="str">
        <v>Columbus</v>
      </c>
      <c r="Q31" s="33" t="str">
        <v/>
      </c>
      <c r="R31" s="33" t="str">
        <v/>
      </c>
      <c r="S31" s="33" t="str">
        <v/>
      </c>
      <c r="T31" s="33" t="str">
        <v/>
      </c>
      <c r="U31" s="33" t="str">
        <v/>
      </c>
      <c r="V31" s="34" t="str">
        <v/>
      </c>
      <c r="W31" s="20"/>
      <c r="X31" s="20"/>
      <c r="Y31" s="20"/>
      <c r="Z31" s="20"/>
      <c r="AA31" s="20"/>
    </row>
    <row r="32" spans="1:27">
      <c r="A32" s="20"/>
      <c r="B32" s="20"/>
      <c r="C32" s="20"/>
      <c r="D32" s="20"/>
      <c r="E32" s="20"/>
      <c r="F32" s="20"/>
      <c r="G32" s="20"/>
      <c r="H32" s="20"/>
      <c r="I32" s="20"/>
      <c r="J32" s="20"/>
      <c r="K32" s="20"/>
      <c r="L32" s="20"/>
      <c r="M32" s="43"/>
      <c r="N32" s="43"/>
      <c r="O32" s="20"/>
      <c r="P32" s="32" t="str">
        <v>C0001</v>
      </c>
      <c r="Q32" s="33">
        <v>1655</v>
      </c>
      <c r="R32" s="33">
        <v>805</v>
      </c>
      <c r="S32" s="33">
        <v>2263</v>
      </c>
      <c r="T32" s="33">
        <v>987</v>
      </c>
      <c r="U32" s="33">
        <v>1075</v>
      </c>
      <c r="V32" s="34">
        <v>6785</v>
      </c>
      <c r="W32" s="20"/>
      <c r="X32" s="20"/>
      <c r="Y32" s="20"/>
      <c r="Z32" s="20"/>
      <c r="AA32" s="20"/>
    </row>
    <row r="33" spans="1:27">
      <c r="A33" s="20"/>
      <c r="B33" s="20"/>
      <c r="C33" s="20"/>
      <c r="D33" s="20"/>
      <c r="E33" s="20"/>
      <c r="F33" s="20"/>
      <c r="G33" s="20"/>
      <c r="H33" s="20"/>
      <c r="I33" s="20"/>
      <c r="J33" s="20"/>
      <c r="K33" s="20"/>
      <c r="L33" s="20"/>
      <c r="M33" s="44" t="str">
        <f>Pivots!H73</f>
        <v>% of calls:21%</v>
      </c>
      <c r="N33" s="44"/>
      <c r="O33" s="20"/>
      <c r="P33" s="32" t="str">
        <v>C0005</v>
      </c>
      <c r="Q33" s="33">
        <v>1104</v>
      </c>
      <c r="R33" s="33">
        <v>2280</v>
      </c>
      <c r="S33" s="33">
        <v>1445</v>
      </c>
      <c r="T33" s="33">
        <v>1722</v>
      </c>
      <c r="U33" s="33">
        <v>1196</v>
      </c>
      <c r="V33" s="34">
        <v>7747</v>
      </c>
      <c r="W33" s="20"/>
      <c r="X33" s="20"/>
      <c r="Y33" s="20"/>
      <c r="Z33" s="20"/>
      <c r="AA33" s="20"/>
    </row>
    <row r="34" spans="1:27">
      <c r="A34" s="20"/>
      <c r="B34" s="20"/>
      <c r="C34" s="20"/>
      <c r="D34" s="20"/>
      <c r="E34" s="20"/>
      <c r="F34" s="20"/>
      <c r="G34" s="20"/>
      <c r="H34" s="20"/>
      <c r="I34" s="20"/>
      <c r="J34" s="20"/>
      <c r="K34" s="20"/>
      <c r="L34" s="20"/>
      <c r="M34" s="44" t="str">
        <f>Pivots!H74</f>
        <v>Call rank:2</v>
      </c>
      <c r="N34" s="44"/>
      <c r="O34" s="20"/>
      <c r="P34" s="32" t="str">
        <v>C0006</v>
      </c>
      <c r="Q34" s="33">
        <v>372</v>
      </c>
      <c r="R34" s="33">
        <v>1818</v>
      </c>
      <c r="S34" s="33">
        <v>1346</v>
      </c>
      <c r="T34" s="33">
        <v>1156</v>
      </c>
      <c r="U34" s="33">
        <v>1484</v>
      </c>
      <c r="V34" s="34">
        <v>6176</v>
      </c>
      <c r="W34" s="20"/>
      <c r="X34" s="20"/>
      <c r="Y34" s="20"/>
      <c r="Z34" s="20"/>
      <c r="AA34" s="20"/>
    </row>
    <row r="35" spans="1:27">
      <c r="A35" s="20"/>
      <c r="B35" s="20"/>
      <c r="C35" s="20"/>
      <c r="D35" s="20"/>
      <c r="E35" s="20"/>
      <c r="F35" s="20"/>
      <c r="G35" s="20"/>
      <c r="H35" s="20"/>
      <c r="I35" s="20"/>
      <c r="J35" s="20"/>
      <c r="K35" s="20"/>
      <c r="L35" s="20"/>
      <c r="M35" s="44" t="str">
        <f>Pivots!H75</f>
        <v>Amount rank:1</v>
      </c>
      <c r="N35" s="44"/>
      <c r="O35" s="20"/>
      <c r="P35" s="32" t="str">
        <v>C0009</v>
      </c>
      <c r="Q35" s="33">
        <v>1415</v>
      </c>
      <c r="R35" s="33">
        <v>1271</v>
      </c>
      <c r="S35" s="33">
        <v>1214</v>
      </c>
      <c r="T35" s="33">
        <v>1135</v>
      </c>
      <c r="U35" s="33">
        <v>1566</v>
      </c>
      <c r="V35" s="34">
        <v>6601</v>
      </c>
      <c r="W35" s="20"/>
      <c r="X35" s="20"/>
      <c r="Y35" s="20"/>
      <c r="Z35" s="20"/>
      <c r="AA35" s="20"/>
    </row>
    <row r="36" spans="1:27">
      <c r="A36" s="20"/>
      <c r="B36" s="20"/>
      <c r="C36" s="20"/>
      <c r="D36" s="20"/>
      <c r="E36" s="20"/>
      <c r="F36" s="20"/>
      <c r="G36" s="20"/>
      <c r="H36" s="20"/>
      <c r="I36" s="20"/>
      <c r="J36" s="20"/>
      <c r="K36" s="20"/>
      <c r="L36" s="20"/>
      <c r="M36" s="20"/>
      <c r="N36" s="20"/>
      <c r="O36" s="20"/>
      <c r="P36" s="35" t="str">
        <v>C0014</v>
      </c>
      <c r="Q36" s="36">
        <v>1362</v>
      </c>
      <c r="R36" s="36">
        <v>1363</v>
      </c>
      <c r="S36" s="36">
        <v>1152</v>
      </c>
      <c r="T36" s="36">
        <v>777</v>
      </c>
      <c r="U36" s="36">
        <v>750</v>
      </c>
      <c r="V36" s="37">
        <v>5404</v>
      </c>
      <c r="W36" s="20"/>
      <c r="X36" s="20"/>
      <c r="Y36" s="20"/>
      <c r="Z36" s="20"/>
      <c r="AA36" s="20"/>
    </row>
    <row r="37" spans="1:27">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25"/>
  <sheetViews>
    <sheetView topLeftCell="A58" zoomScale="175" zoomScaleNormal="175" workbookViewId="0">
      <selection activeCell="H76" sqref="H76"/>
    </sheetView>
  </sheetViews>
  <sheetFormatPr defaultRowHeight="14"/>
  <cols>
    <col min="1" max="1" width="14.83203125" customWidth="1"/>
    <col min="9" max="9" width="11.5" customWidth="1"/>
  </cols>
  <sheetData>
    <row r="3" spans="1:5">
      <c r="A3" t="s">
        <v>1042</v>
      </c>
      <c r="B3" t="s">
        <v>1043</v>
      </c>
      <c r="C3" t="s">
        <v>1044</v>
      </c>
      <c r="D3" t="s">
        <v>1045</v>
      </c>
      <c r="E3" t="s">
        <v>1046</v>
      </c>
    </row>
    <row r="4" spans="1:5">
      <c r="A4" s="21">
        <v>1000</v>
      </c>
      <c r="B4" s="22">
        <v>96623</v>
      </c>
      <c r="C4" s="21">
        <v>89850</v>
      </c>
      <c r="D4" s="23">
        <v>3.8854000000000033</v>
      </c>
      <c r="E4" s="21">
        <v>307</v>
      </c>
    </row>
    <row r="9" spans="1:5">
      <c r="A9" t="s">
        <v>1042</v>
      </c>
      <c r="B9" t="s">
        <v>1043</v>
      </c>
      <c r="C9" t="s">
        <v>1044</v>
      </c>
      <c r="D9" t="s">
        <v>1045</v>
      </c>
      <c r="E9" t="s">
        <v>1046</v>
      </c>
    </row>
    <row r="10" spans="1:5">
      <c r="A10" s="21">
        <v>207</v>
      </c>
      <c r="B10" s="22">
        <v>20872</v>
      </c>
      <c r="C10" s="21">
        <v>17700</v>
      </c>
      <c r="D10" s="23">
        <v>3.8589371980676304</v>
      </c>
      <c r="E10" s="21">
        <v>60</v>
      </c>
    </row>
    <row r="24" spans="1:8">
      <c r="A24" s="24" t="s">
        <v>1047</v>
      </c>
      <c r="B24" t="s">
        <v>1042</v>
      </c>
      <c r="C24" t="s">
        <v>1061</v>
      </c>
      <c r="G24" s="24" t="s">
        <v>1047</v>
      </c>
      <c r="H24" t="s">
        <v>1042</v>
      </c>
    </row>
    <row r="25" spans="1:8">
      <c r="A25" s="25" t="s">
        <v>1049</v>
      </c>
      <c r="B25" s="21">
        <v>13</v>
      </c>
      <c r="C25" s="21">
        <v>13</v>
      </c>
      <c r="G25" s="25" t="s">
        <v>1065</v>
      </c>
      <c r="H25" s="21">
        <v>30</v>
      </c>
    </row>
    <row r="26" spans="1:8">
      <c r="A26" s="25" t="s">
        <v>1050</v>
      </c>
      <c r="B26" s="21">
        <v>13</v>
      </c>
      <c r="C26" s="21">
        <v>13</v>
      </c>
      <c r="G26" s="25" t="s">
        <v>1063</v>
      </c>
      <c r="H26" s="21">
        <v>34</v>
      </c>
    </row>
    <row r="27" spans="1:8">
      <c r="A27" s="25" t="s">
        <v>1051</v>
      </c>
      <c r="B27" s="21">
        <v>28</v>
      </c>
      <c r="C27" s="21">
        <v>28</v>
      </c>
      <c r="G27" s="25" t="s">
        <v>1067</v>
      </c>
      <c r="H27" s="21">
        <v>26</v>
      </c>
    </row>
    <row r="28" spans="1:8">
      <c r="A28" s="25" t="s">
        <v>1052</v>
      </c>
      <c r="B28" s="21">
        <v>24</v>
      </c>
      <c r="C28" s="21">
        <v>24</v>
      </c>
      <c r="G28" s="25" t="s">
        <v>1068</v>
      </c>
      <c r="H28" s="21">
        <v>38</v>
      </c>
    </row>
    <row r="29" spans="1:8">
      <c r="A29" s="25" t="s">
        <v>1053</v>
      </c>
      <c r="B29" s="21">
        <v>23</v>
      </c>
      <c r="C29" s="21">
        <v>23</v>
      </c>
      <c r="G29" s="25" t="s">
        <v>1066</v>
      </c>
      <c r="H29" s="21">
        <v>27</v>
      </c>
    </row>
    <row r="30" spans="1:8">
      <c r="A30" s="25" t="s">
        <v>1054</v>
      </c>
      <c r="B30" s="21">
        <v>17</v>
      </c>
      <c r="C30" s="21">
        <v>17</v>
      </c>
      <c r="G30" s="25" t="s">
        <v>1062</v>
      </c>
      <c r="H30" s="21">
        <v>27</v>
      </c>
    </row>
    <row r="31" spans="1:8">
      <c r="A31" s="25" t="s">
        <v>1055</v>
      </c>
      <c r="B31" s="21">
        <v>11</v>
      </c>
      <c r="C31" s="21">
        <v>11</v>
      </c>
      <c r="G31" s="25" t="s">
        <v>1064</v>
      </c>
      <c r="H31" s="21">
        <v>25</v>
      </c>
    </row>
    <row r="32" spans="1:8">
      <c r="A32" s="25" t="s">
        <v>1056</v>
      </c>
      <c r="B32" s="21">
        <v>11</v>
      </c>
      <c r="C32" s="21">
        <v>11</v>
      </c>
      <c r="G32" s="25" t="s">
        <v>1048</v>
      </c>
      <c r="H32" s="21">
        <v>207</v>
      </c>
    </row>
    <row r="33" spans="1:3">
      <c r="A33" s="25" t="s">
        <v>1057</v>
      </c>
      <c r="B33" s="21">
        <v>14</v>
      </c>
      <c r="C33" s="21">
        <v>14</v>
      </c>
    </row>
    <row r="34" spans="1:3">
      <c r="A34" s="25" t="s">
        <v>1058</v>
      </c>
      <c r="B34" s="21">
        <v>30</v>
      </c>
      <c r="C34" s="21">
        <v>30</v>
      </c>
    </row>
    <row r="35" spans="1:3">
      <c r="A35" s="25" t="s">
        <v>1059</v>
      </c>
      <c r="B35" s="21">
        <v>14</v>
      </c>
      <c r="C35" s="21">
        <v>14</v>
      </c>
    </row>
    <row r="36" spans="1:3">
      <c r="A36" s="25" t="s">
        <v>1060</v>
      </c>
      <c r="B36" s="21">
        <v>9</v>
      </c>
      <c r="C36" s="21">
        <v>9</v>
      </c>
    </row>
    <row r="37" spans="1:3">
      <c r="A37" s="25" t="s">
        <v>1048</v>
      </c>
      <c r="B37" s="21">
        <v>207</v>
      </c>
      <c r="C37" s="21">
        <v>207</v>
      </c>
    </row>
    <row r="50" spans="1:10">
      <c r="F50" t="s">
        <v>1069</v>
      </c>
      <c r="I50" t="s">
        <v>1075</v>
      </c>
      <c r="J50" t="str">
        <f>A66</f>
        <v>R03</v>
      </c>
    </row>
    <row r="52" spans="1:10">
      <c r="A52" s="24" t="s">
        <v>1047</v>
      </c>
      <c r="B52" t="s">
        <v>1042</v>
      </c>
      <c r="C52" t="s">
        <v>1043</v>
      </c>
      <c r="F52" t="s">
        <v>1070</v>
      </c>
      <c r="G52" t="s">
        <v>1071</v>
      </c>
      <c r="H52" t="s">
        <v>1072</v>
      </c>
      <c r="I52" t="s">
        <v>1073</v>
      </c>
      <c r="J52" t="s">
        <v>1074</v>
      </c>
    </row>
    <row r="53" spans="1:10">
      <c r="A53" s="25" t="s">
        <v>11</v>
      </c>
      <c r="B53" s="21">
        <v>189</v>
      </c>
      <c r="C53" s="22">
        <v>18415</v>
      </c>
      <c r="F53" t="str" cm="1">
        <f t="array" ref="F53:H57">A53:C57</f>
        <v>R01</v>
      </c>
      <c r="G53">
        <v>189</v>
      </c>
      <c r="H53" s="26">
        <v>18415</v>
      </c>
      <c r="I53" t="e">
        <f>IF(F53=$J$50,G53,NA())</f>
        <v>#N/A</v>
      </c>
      <c r="J53" t="e">
        <f>IF(F53=$J$50,H53,NA())</f>
        <v>#N/A</v>
      </c>
    </row>
    <row r="54" spans="1:10">
      <c r="A54" s="25" t="s">
        <v>9</v>
      </c>
      <c r="B54" s="21">
        <v>218</v>
      </c>
      <c r="C54" s="22">
        <v>20581</v>
      </c>
      <c r="F54" t="str">
        <v>R02</v>
      </c>
      <c r="G54">
        <v>218</v>
      </c>
      <c r="H54" s="26">
        <v>20581</v>
      </c>
      <c r="I54" t="e">
        <f t="shared" ref="I54:I57" si="0">IF(F54=$J$50,G54,NA())</f>
        <v>#N/A</v>
      </c>
      <c r="J54" t="e">
        <f t="shared" ref="J54:J57" si="1">IF(F54=$J$50,H54,NA())</f>
        <v>#N/A</v>
      </c>
    </row>
    <row r="55" spans="1:10">
      <c r="A55" s="25" t="s">
        <v>6</v>
      </c>
      <c r="B55" s="21">
        <v>207</v>
      </c>
      <c r="C55" s="22">
        <v>20872</v>
      </c>
      <c r="F55" t="str">
        <v>R03</v>
      </c>
      <c r="G55">
        <v>207</v>
      </c>
      <c r="H55" s="26">
        <v>20872</v>
      </c>
      <c r="I55">
        <f t="shared" si="0"/>
        <v>207</v>
      </c>
      <c r="J55">
        <f t="shared" si="1"/>
        <v>20872</v>
      </c>
    </row>
    <row r="56" spans="1:10">
      <c r="A56" s="25" t="s">
        <v>13</v>
      </c>
      <c r="B56" s="21">
        <v>186</v>
      </c>
      <c r="C56" s="22">
        <v>16651</v>
      </c>
      <c r="F56" t="str">
        <v>R04</v>
      </c>
      <c r="G56">
        <v>186</v>
      </c>
      <c r="H56" s="26">
        <v>16651</v>
      </c>
      <c r="I56" t="e">
        <f t="shared" si="0"/>
        <v>#N/A</v>
      </c>
      <c r="J56" t="e">
        <f t="shared" si="1"/>
        <v>#N/A</v>
      </c>
    </row>
    <row r="57" spans="1:10">
      <c r="A57" s="25" t="s">
        <v>10</v>
      </c>
      <c r="B57" s="21">
        <v>200</v>
      </c>
      <c r="C57" s="22">
        <v>20104</v>
      </c>
      <c r="F57" t="str">
        <v>R05</v>
      </c>
      <c r="G57">
        <v>200</v>
      </c>
      <c r="H57" s="26">
        <v>20104</v>
      </c>
      <c r="I57" t="e">
        <f t="shared" si="0"/>
        <v>#N/A</v>
      </c>
      <c r="J57" t="e">
        <f t="shared" si="1"/>
        <v>#N/A</v>
      </c>
    </row>
    <row r="58" spans="1:10">
      <c r="A58" s="25" t="s">
        <v>1048</v>
      </c>
      <c r="B58" s="21">
        <v>1000</v>
      </c>
      <c r="C58" s="22">
        <v>96623</v>
      </c>
    </row>
    <row r="63" spans="1:10">
      <c r="G63" s="14" t="s">
        <v>1078</v>
      </c>
    </row>
    <row r="65" spans="1:8">
      <c r="A65" s="24" t="s">
        <v>1047</v>
      </c>
      <c r="G65" t="s">
        <v>1079</v>
      </c>
      <c r="H65" s="41">
        <f>A10/A4</f>
        <v>0.20699999999999999</v>
      </c>
    </row>
    <row r="66" spans="1:8">
      <c r="A66" s="27" t="s">
        <v>6</v>
      </c>
      <c r="G66" t="s">
        <v>1071</v>
      </c>
      <c r="H66">
        <f>_xlfn.XLOOKUP(A66,F53:F57,G53:G57)</f>
        <v>207</v>
      </c>
    </row>
    <row r="67" spans="1:8">
      <c r="G67" t="s">
        <v>1072</v>
      </c>
      <c r="H67">
        <f>_xlfn.XLOOKUP(A66,F53:F57,H53:H57)</f>
        <v>20872</v>
      </c>
    </row>
    <row r="69" spans="1:8">
      <c r="G69" t="s">
        <v>1080</v>
      </c>
      <c r="H69">
        <f>_xlfn.RANK.AVG(H66,G53:G57)</f>
        <v>2</v>
      </c>
    </row>
    <row r="70" spans="1:8">
      <c r="G70" t="s">
        <v>1081</v>
      </c>
      <c r="H70">
        <f>_xlfn.RANK.AVG(H67,H53:H57)</f>
        <v>1</v>
      </c>
    </row>
    <row r="72" spans="1:8">
      <c r="G72" t="s">
        <v>1082</v>
      </c>
    </row>
    <row r="73" spans="1:8">
      <c r="H73" t="str">
        <f>"% of calls:"&amp;TEXT(H65,"0%")</f>
        <v>% of calls:21%</v>
      </c>
    </row>
    <row r="74" spans="1:8">
      <c r="H74" t="str">
        <f>IF(COUNTA(A66:A70)&gt;1,"","Call rank:"&amp;H69)</f>
        <v>Call rank:2</v>
      </c>
    </row>
    <row r="75" spans="1:8">
      <c r="H75" t="str">
        <f>IF(COUNTA(A66:A70)&gt;1,"","Amount rank:"&amp;H70)</f>
        <v>Amount rank:1</v>
      </c>
    </row>
    <row r="76" spans="1:8">
      <c r="G76" t="s">
        <v>1083</v>
      </c>
      <c r="H76" t="e" vm="1">
        <f>IF(COUNTA(A66:A70)&gt;1,"",_xlfn.XLOOKUP(A66,Assets!E3:E7,Assets!F3:F7))</f>
        <v>#VALUE!</v>
      </c>
    </row>
    <row r="77" spans="1:8">
      <c r="A77" s="24" t="s">
        <v>1042</v>
      </c>
      <c r="B77" s="24" t="s">
        <v>1076</v>
      </c>
    </row>
    <row r="78" spans="1:8">
      <c r="A78" s="24" t="s">
        <v>1047</v>
      </c>
      <c r="B78" t="s">
        <v>999</v>
      </c>
      <c r="C78" t="s">
        <v>998</v>
      </c>
      <c r="D78" t="s">
        <v>1048</v>
      </c>
    </row>
    <row r="79" spans="1:8">
      <c r="A79" s="25" t="s">
        <v>1002</v>
      </c>
      <c r="B79" s="21">
        <v>144</v>
      </c>
      <c r="C79" s="21">
        <v>132</v>
      </c>
      <c r="D79" s="21">
        <v>276</v>
      </c>
    </row>
    <row r="80" spans="1:8">
      <c r="A80" s="25" t="s">
        <v>1001</v>
      </c>
      <c r="B80" s="21">
        <v>326</v>
      </c>
      <c r="C80" s="21">
        <v>63</v>
      </c>
      <c r="D80" s="21">
        <v>389</v>
      </c>
    </row>
    <row r="81" spans="1:4">
      <c r="A81" s="25" t="s">
        <v>1000</v>
      </c>
      <c r="B81" s="21">
        <v>129</v>
      </c>
      <c r="C81" s="21">
        <v>206</v>
      </c>
      <c r="D81" s="21">
        <v>335</v>
      </c>
    </row>
    <row r="82" spans="1:4">
      <c r="A82" s="25" t="s">
        <v>1048</v>
      </c>
      <c r="B82" s="21">
        <v>599</v>
      </c>
      <c r="C82" s="21">
        <v>401</v>
      </c>
      <c r="D82" s="21">
        <v>1000</v>
      </c>
    </row>
    <row r="89" spans="1:4">
      <c r="A89" s="24" t="s">
        <v>1047</v>
      </c>
      <c r="B89" t="s">
        <v>1042</v>
      </c>
    </row>
    <row r="90" spans="1:4">
      <c r="A90" s="25">
        <v>0</v>
      </c>
      <c r="B90" s="21">
        <v>1</v>
      </c>
    </row>
    <row r="91" spans="1:4">
      <c r="A91" s="25">
        <v>1</v>
      </c>
      <c r="B91" s="21">
        <v>1</v>
      </c>
    </row>
    <row r="92" spans="1:4">
      <c r="A92" s="25">
        <v>2</v>
      </c>
      <c r="B92" s="21">
        <v>11</v>
      </c>
    </row>
    <row r="93" spans="1:4">
      <c r="A93" s="25">
        <v>3</v>
      </c>
      <c r="B93" s="21">
        <v>46</v>
      </c>
    </row>
    <row r="94" spans="1:4">
      <c r="A94" s="25">
        <v>4</v>
      </c>
      <c r="B94" s="21">
        <v>88</v>
      </c>
    </row>
    <row r="95" spans="1:4">
      <c r="A95" s="25">
        <v>5</v>
      </c>
      <c r="B95" s="21">
        <v>60</v>
      </c>
    </row>
    <row r="96" spans="1:4">
      <c r="A96" s="25" t="s">
        <v>1048</v>
      </c>
      <c r="B96" s="21">
        <v>207</v>
      </c>
    </row>
    <row r="106" spans="1:7">
      <c r="A106" s="24" t="s">
        <v>1043</v>
      </c>
      <c r="B106" s="24" t="s">
        <v>1076</v>
      </c>
    </row>
    <row r="107" spans="1:7">
      <c r="A107" s="24" t="s">
        <v>1047</v>
      </c>
      <c r="B107" t="s">
        <v>11</v>
      </c>
      <c r="C107" t="s">
        <v>9</v>
      </c>
      <c r="D107" t="s">
        <v>6</v>
      </c>
      <c r="E107" t="s">
        <v>13</v>
      </c>
      <c r="F107" t="s">
        <v>10</v>
      </c>
      <c r="G107" t="s">
        <v>1048</v>
      </c>
    </row>
    <row r="108" spans="1:7">
      <c r="A108" s="25" t="s">
        <v>1002</v>
      </c>
    </row>
    <row r="109" spans="1:7">
      <c r="A109" s="28" t="s">
        <v>20</v>
      </c>
      <c r="B109" s="22">
        <v>891</v>
      </c>
      <c r="C109" s="22">
        <v>1332</v>
      </c>
      <c r="D109" s="22">
        <v>1282</v>
      </c>
      <c r="E109" s="22">
        <v>739</v>
      </c>
      <c r="F109" s="22">
        <v>560</v>
      </c>
      <c r="G109" s="22">
        <v>4804</v>
      </c>
    </row>
    <row r="110" spans="1:7">
      <c r="A110" s="28" t="s">
        <v>12</v>
      </c>
      <c r="B110" s="22">
        <v>1991</v>
      </c>
      <c r="C110" s="22">
        <v>1886</v>
      </c>
      <c r="D110" s="22">
        <v>1206</v>
      </c>
      <c r="E110" s="22">
        <v>884</v>
      </c>
      <c r="F110" s="22">
        <v>1722</v>
      </c>
      <c r="G110" s="22">
        <v>7689</v>
      </c>
    </row>
    <row r="111" spans="1:7">
      <c r="A111" s="28" t="s">
        <v>8</v>
      </c>
      <c r="B111" s="22">
        <v>1163</v>
      </c>
      <c r="C111" s="22">
        <v>1180</v>
      </c>
      <c r="D111" s="22">
        <v>1616</v>
      </c>
      <c r="E111" s="22">
        <v>1043</v>
      </c>
      <c r="F111" s="22">
        <v>1747</v>
      </c>
      <c r="G111" s="22">
        <v>6749</v>
      </c>
    </row>
    <row r="112" spans="1:7">
      <c r="A112" s="28" t="s">
        <v>16</v>
      </c>
      <c r="B112" s="22">
        <v>1438</v>
      </c>
      <c r="C112" s="22">
        <v>1616</v>
      </c>
      <c r="D112" s="22">
        <v>866</v>
      </c>
      <c r="E112" s="22">
        <v>829</v>
      </c>
      <c r="F112" s="22">
        <v>2070</v>
      </c>
      <c r="G112" s="22">
        <v>6819</v>
      </c>
    </row>
    <row r="113" spans="1:7">
      <c r="A113" s="25" t="s">
        <v>1001</v>
      </c>
    </row>
    <row r="114" spans="1:7">
      <c r="A114" s="28" t="s">
        <v>24</v>
      </c>
      <c r="B114" s="22">
        <v>1233</v>
      </c>
      <c r="C114" s="22">
        <v>223</v>
      </c>
      <c r="D114" s="22">
        <v>1680</v>
      </c>
      <c r="E114" s="22">
        <v>990</v>
      </c>
      <c r="F114" s="22">
        <v>1508</v>
      </c>
      <c r="G114" s="22">
        <v>5634</v>
      </c>
    </row>
    <row r="115" spans="1:7">
      <c r="A115" s="28" t="s">
        <v>15</v>
      </c>
      <c r="B115" s="22">
        <v>1598</v>
      </c>
      <c r="C115" s="22">
        <v>1907</v>
      </c>
      <c r="D115" s="22">
        <v>869</v>
      </c>
      <c r="E115" s="22">
        <v>1426</v>
      </c>
      <c r="F115" s="22">
        <v>1416</v>
      </c>
      <c r="G115" s="22">
        <v>7216</v>
      </c>
    </row>
    <row r="116" spans="1:7">
      <c r="A116" s="28" t="s">
        <v>5</v>
      </c>
      <c r="B116" s="22">
        <v>900</v>
      </c>
      <c r="C116" s="22">
        <v>1016</v>
      </c>
      <c r="D116" s="22">
        <v>960</v>
      </c>
      <c r="E116" s="22">
        <v>940</v>
      </c>
      <c r="F116" s="22">
        <v>1193</v>
      </c>
      <c r="G116" s="22">
        <v>5009</v>
      </c>
    </row>
    <row r="117" spans="1:7">
      <c r="A117" s="28" t="s">
        <v>18</v>
      </c>
      <c r="B117" s="22">
        <v>900</v>
      </c>
      <c r="C117" s="22">
        <v>1470</v>
      </c>
      <c r="D117" s="22">
        <v>1617</v>
      </c>
      <c r="E117" s="22">
        <v>1314</v>
      </c>
      <c r="F117" s="22">
        <v>941</v>
      </c>
      <c r="G117" s="22">
        <v>6242</v>
      </c>
    </row>
    <row r="118" spans="1:7">
      <c r="A118" s="28" t="s">
        <v>14</v>
      </c>
      <c r="B118" s="22">
        <v>1255</v>
      </c>
      <c r="C118" s="22">
        <v>516</v>
      </c>
      <c r="D118" s="22">
        <v>1874</v>
      </c>
      <c r="E118" s="22">
        <v>1863</v>
      </c>
      <c r="F118" s="22">
        <v>1722</v>
      </c>
      <c r="G118" s="22">
        <v>7230</v>
      </c>
    </row>
    <row r="119" spans="1:7">
      <c r="A119" s="28" t="s">
        <v>19</v>
      </c>
      <c r="B119" s="22">
        <v>1138</v>
      </c>
      <c r="C119" s="22">
        <v>1898</v>
      </c>
      <c r="D119" s="22">
        <v>1482</v>
      </c>
      <c r="E119" s="22">
        <v>846</v>
      </c>
      <c r="F119" s="22">
        <v>1154</v>
      </c>
      <c r="G119" s="22">
        <v>6518</v>
      </c>
    </row>
    <row r="120" spans="1:7">
      <c r="A120" s="25" t="s">
        <v>1000</v>
      </c>
    </row>
    <row r="121" spans="1:7">
      <c r="A121" s="28" t="s">
        <v>17</v>
      </c>
      <c r="B121" s="22">
        <v>1655</v>
      </c>
      <c r="C121" s="22">
        <v>805</v>
      </c>
      <c r="D121" s="22">
        <v>2263</v>
      </c>
      <c r="E121" s="22">
        <v>987</v>
      </c>
      <c r="F121" s="22">
        <v>1075</v>
      </c>
      <c r="G121" s="22">
        <v>6785</v>
      </c>
    </row>
    <row r="122" spans="1:7">
      <c r="A122" s="28" t="s">
        <v>23</v>
      </c>
      <c r="B122" s="22">
        <v>1104</v>
      </c>
      <c r="C122" s="22">
        <v>2280</v>
      </c>
      <c r="D122" s="22">
        <v>1445</v>
      </c>
      <c r="E122" s="22">
        <v>1722</v>
      </c>
      <c r="F122" s="22">
        <v>1196</v>
      </c>
      <c r="G122" s="22">
        <v>7747</v>
      </c>
    </row>
    <row r="123" spans="1:7">
      <c r="A123" s="28" t="s">
        <v>7</v>
      </c>
      <c r="B123" s="22">
        <v>372</v>
      </c>
      <c r="C123" s="22">
        <v>1818</v>
      </c>
      <c r="D123" s="22">
        <v>1346</v>
      </c>
      <c r="E123" s="22">
        <v>1156</v>
      </c>
      <c r="F123" s="22">
        <v>1484</v>
      </c>
      <c r="G123" s="22">
        <v>6176</v>
      </c>
    </row>
    <row r="124" spans="1:7">
      <c r="A124" s="28" t="s">
        <v>22</v>
      </c>
      <c r="B124" s="22">
        <v>1415</v>
      </c>
      <c r="C124" s="22">
        <v>1271</v>
      </c>
      <c r="D124" s="22">
        <v>1214</v>
      </c>
      <c r="E124" s="22">
        <v>1135</v>
      </c>
      <c r="F124" s="22">
        <v>1566</v>
      </c>
      <c r="G124" s="22">
        <v>6601</v>
      </c>
    </row>
    <row r="125" spans="1:7">
      <c r="A125" s="28"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2:I7"/>
  <sheetViews>
    <sheetView tabSelected="1" zoomScaleNormal="100" workbookViewId="0">
      <selection activeCell="M7" sqref="M7"/>
    </sheetView>
  </sheetViews>
  <sheetFormatPr defaultRowHeight="14"/>
  <cols>
    <col min="5" max="5" width="10.83203125" customWidth="1"/>
    <col min="6" max="6" width="9.83203125" customWidth="1"/>
  </cols>
  <sheetData>
    <row r="2" spans="5:9">
      <c r="E2" t="s">
        <v>1040</v>
      </c>
      <c r="F2" t="s">
        <v>1041</v>
      </c>
    </row>
    <row r="3" spans="5:9" ht="25.5" customHeight="1">
      <c r="E3" t="s">
        <v>11</v>
      </c>
      <c r="F3" t="e" vm="2">
        <v>#VALUE!</v>
      </c>
      <c r="I3" t="e" vm="3">
        <v>#VALUE!</v>
      </c>
    </row>
    <row r="4" spans="5:9" ht="25.5" customHeight="1">
      <c r="E4" t="s">
        <v>9</v>
      </c>
      <c r="F4" t="e" vm="4">
        <v>#VALUE!</v>
      </c>
    </row>
    <row r="5" spans="5:9" ht="25.5" customHeight="1">
      <c r="E5" t="s">
        <v>6</v>
      </c>
      <c r="F5" t="e" vm="5">
        <v>#VALUE!</v>
      </c>
    </row>
    <row r="6" spans="5:9" ht="25.5" customHeight="1">
      <c r="E6" t="s">
        <v>13</v>
      </c>
      <c r="F6" t="e" vm="6">
        <v>#VALUE!</v>
      </c>
    </row>
    <row r="7" spans="5:9" ht="25.5" customHeight="1">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Windows User</cp:lastModifiedBy>
  <dcterms:created xsi:type="dcterms:W3CDTF">2021-03-14T20:21:32Z</dcterms:created>
  <dcterms:modified xsi:type="dcterms:W3CDTF">2024-09-26T15:17:57Z</dcterms:modified>
</cp:coreProperties>
</file>