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Система\Хранилище\raw\01_Маркетплейс\Конвеер новинок\"/>
    </mc:Choice>
  </mc:AlternateContent>
  <xr:revisionPtr revIDLastSave="0" documentId="8_{9BDF34F6-F38E-4479-B477-B6F9C6B8F7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ержатели для украшений" sheetId="28" r:id="rId1"/>
  </sheets>
  <calcPr calcId="181029"/>
</workbook>
</file>

<file path=xl/calcChain.xml><?xml version="1.0" encoding="utf-8"?>
<calcChain xmlns="http://schemas.openxmlformats.org/spreadsheetml/2006/main">
  <c r="K81" i="28" l="1"/>
  <c r="J81" i="28"/>
  <c r="I81" i="28"/>
  <c r="G81" i="28"/>
  <c r="L81" i="28" s="1"/>
  <c r="N81" i="28" l="1"/>
  <c r="M81" i="28"/>
</calcChain>
</file>

<file path=xl/sharedStrings.xml><?xml version="1.0" encoding="utf-8"?>
<sst xmlns="http://schemas.openxmlformats.org/spreadsheetml/2006/main" count="75" uniqueCount="74">
  <si>
    <t>Название предмета</t>
  </si>
  <si>
    <t>Комиссия FBO</t>
  </si>
  <si>
    <t>Комиссия FBS</t>
  </si>
  <si>
    <t>Товары, шт.</t>
  </si>
  <si>
    <t>Количество новинок</t>
  </si>
  <si>
    <t>Товары с остатками, шт.</t>
  </si>
  <si>
    <t>% товаров с остатками</t>
  </si>
  <si>
    <t>Товары с движением, шт.</t>
  </si>
  <si>
    <t>% товаров с движением</t>
  </si>
  <si>
    <t>Товары с продажами, шт.</t>
  </si>
  <si>
    <t>% товаров с продажами</t>
  </si>
  <si>
    <t>% товаров с продажами от товаров с движением</t>
  </si>
  <si>
    <t>Продавцы</t>
  </si>
  <si>
    <t>Продавцы с продажами</t>
  </si>
  <si>
    <t>% продавцов с продажами</t>
  </si>
  <si>
    <t>Продажи, шт.</t>
  </si>
  <si>
    <t>Выкупы, шт.</t>
  </si>
  <si>
    <t>Выручка, ₽</t>
  </si>
  <si>
    <t>Выкупы, ₽</t>
  </si>
  <si>
    <t>Упущенная выручка, ₽</t>
  </si>
  <si>
    <t>Упущенная выручка %</t>
  </si>
  <si>
    <t>Потенциал, ₽</t>
  </si>
  <si>
    <t>Средний % выкупа с учётом возвратов</t>
  </si>
  <si>
    <t>Суммарные остатки, шт.</t>
  </si>
  <si>
    <t>Оборачиваемость, дн.</t>
  </si>
  <si>
    <t>Минимальная цена, ₽</t>
  </si>
  <si>
    <t>Средняя цена с продажами, ₽</t>
  </si>
  <si>
    <t>Медианная цена с продажами, ₽</t>
  </si>
  <si>
    <t>Количество кликов на карточку</t>
  </si>
  <si>
    <t>% добавления в корзину</t>
  </si>
  <si>
    <t>% оформления заказов</t>
  </si>
  <si>
    <t>фото</t>
  </si>
  <si>
    <t>категория</t>
  </si>
  <si>
    <t>наименование</t>
  </si>
  <si>
    <t>цена розничная без СПП</t>
  </si>
  <si>
    <t>логистика средняя с учетом возвратов</t>
  </si>
  <si>
    <t>эквайринг 1,5%</t>
  </si>
  <si>
    <t>% прибыли</t>
  </si>
  <si>
    <t>ссылка на товар из Китая</t>
  </si>
  <si>
    <t>ссылка на конкурента</t>
  </si>
  <si>
    <t>Сезонность ниши</t>
  </si>
  <si>
    <t>Дата обнаружения</t>
  </si>
  <si>
    <t>Бренды</t>
  </si>
  <si>
    <t>Бренды с продажами</t>
  </si>
  <si>
    <t>% брендов с продажами</t>
  </si>
  <si>
    <t>Средний % выкупа</t>
  </si>
  <si>
    <t>Сумма выкупа, ₽</t>
  </si>
  <si>
    <t>Сумма выкупа с учётом возвратов, ₽</t>
  </si>
  <si>
    <t>Замороженный остаток, шт.</t>
  </si>
  <si>
    <t>Замороженный остаток в цене, ₽</t>
  </si>
  <si>
    <t>Замороженный остаток, %</t>
  </si>
  <si>
    <t>Максимальная цена, ₽</t>
  </si>
  <si>
    <t>Средняя цена, ₽</t>
  </si>
  <si>
    <t>Медианная цена, ₽</t>
  </si>
  <si>
    <t>Минимальная цена с продажами, ₽</t>
  </si>
  <si>
    <t>Максимальная цена с продажами, ₽</t>
  </si>
  <si>
    <t>Средний рейтинг</t>
  </si>
  <si>
    <t>Средний рейтинг с продажами</t>
  </si>
  <si>
    <t>Средний дробный рейтинг</t>
  </si>
  <si>
    <t>Средний дробный рейтинг с продажами</t>
  </si>
  <si>
    <t>хранение 1%</t>
  </si>
  <si>
    <t>чистая прибыль</t>
  </si>
  <si>
    <t>% маржи</t>
  </si>
  <si>
    <t>себестоимость с учетом доставки до Москвы с ндс</t>
  </si>
  <si>
    <t>ДРР 15%</t>
  </si>
  <si>
    <t>########</t>
  </si>
  <si>
    <t>коментарии</t>
  </si>
  <si>
    <t>себестоимость в Китае
  (1 юань = 12 руб)</t>
  </si>
  <si>
    <t>комиссия</t>
  </si>
  <si>
    <t>Хранение вещей / Держатели для украшений</t>
  </si>
  <si>
    <t>Держатели для украшений</t>
  </si>
  <si>
    <t>Органайзер подставка коробка для украшений и бижутерии</t>
  </si>
  <si>
    <t>https://detail.1688.com/offer/1027838074268.html?kj_agent_plugin=aliprice&amp;fromkv=xytTrace:0b0fdc4f17797064970958117e0def&amp;token=tO02iHqiq3XUrSWJs3BxAXi9M1cqSrwzTjwa3F6rQZM72G29tuFHPo8EB64jMnb2</t>
  </si>
  <si>
    <t>https://www.wildberries.ru/catalog/103295997/detail.aspx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</si>
</sst>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3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165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19050</xdr:rowOff>
    </xdr:from>
    <xdr:ext cx="15335250" cy="6172200"/>
    <xdr:pic>
      <xdr:nvPicPr>
        <xdr:cNvPr id="2" name="image137.png" title="Изображение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152400</xdr:rowOff>
    </xdr:from>
    <xdr:ext cx="15335250" cy="4010025"/>
    <xdr:pic>
      <xdr:nvPicPr>
        <xdr:cNvPr id="3" name="image152.png" title="Изображение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19050</xdr:rowOff>
    </xdr:from>
    <xdr:ext cx="15335250" cy="4010025"/>
    <xdr:pic>
      <xdr:nvPicPr>
        <xdr:cNvPr id="4" name="image159.png" title="Изображение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866775</xdr:rowOff>
    </xdr:from>
    <xdr:ext cx="742950" cy="981075"/>
    <xdr:pic>
      <xdr:nvPicPr>
        <xdr:cNvPr id="5" name="image156.png" title="Изображение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wildberries.ru/catalog/103295997/detail.aspx" TargetMode="External"/><Relationship Id="rId1" Type="http://schemas.openxmlformats.org/officeDocument/2006/relationships/hyperlink" Target="https://detail.1688.com/offer/1027838074268.html?kj_agent_plugin=aliprice&amp;fromkv=xytTrace:0b0fdc4f17797064970958117e0def&amp;token=tO02iHqiq3XUrSWJs3BxAXi9M1cqSrwzTjwa3F6rQZM72G29tuFHPo8EB64jMn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Y81"/>
  <sheetViews>
    <sheetView tabSelected="1" workbookViewId="0"/>
  </sheetViews>
  <sheetFormatPr defaultColWidth="14.42578125" defaultRowHeight="15" customHeight="1" x14ac:dyDescent="0.25"/>
  <cols>
    <col min="1" max="1" width="41.85546875" customWidth="1"/>
    <col min="2" max="2" width="16.7109375" customWidth="1"/>
    <col min="3" max="3" width="23.7109375" customWidth="1"/>
    <col min="4" max="4" width="13.7109375" customWidth="1"/>
    <col min="5" max="5" width="13.28515625" customWidth="1"/>
    <col min="6" max="6" width="11.28515625" customWidth="1"/>
    <col min="7" max="7" width="19.42578125" customWidth="1"/>
    <col min="8" max="8" width="22.28515625" customWidth="1"/>
    <col min="9" max="9" width="21.140625" customWidth="1"/>
    <col min="10" max="10" width="23.7109375" customWidth="1"/>
    <col min="11" max="11" width="22.5703125" customWidth="1"/>
    <col min="12" max="12" width="23.5703125" customWidth="1"/>
    <col min="13" max="13" width="22.42578125" customWidth="1"/>
    <col min="14" max="14" width="44.7109375" customWidth="1"/>
    <col min="15" max="15" width="25" customWidth="1"/>
    <col min="16" max="16" width="20.28515625" customWidth="1"/>
    <col min="17" max="17" width="23" customWidth="1"/>
    <col min="18" max="18" width="17.42578125" customWidth="1"/>
    <col min="19" max="19" width="22.42578125" customWidth="1"/>
    <col min="20" max="20" width="25" customWidth="1"/>
    <col min="21" max="21" width="13.140625" customWidth="1"/>
    <col min="22" max="22" width="11.85546875" customWidth="1"/>
    <col min="23" max="23" width="10.7109375" customWidth="1"/>
    <col min="24" max="24" width="10.140625" customWidth="1"/>
    <col min="25" max="26" width="20.85546875" customWidth="1"/>
    <col min="27" max="27" width="12.85546875" customWidth="1"/>
    <col min="28" max="28" width="17.7109375" customWidth="1"/>
    <col min="29" max="29" width="35.28515625" customWidth="1"/>
    <col min="30" max="30" width="16" customWidth="1"/>
    <col min="31" max="31" width="33.5703125" customWidth="1"/>
    <col min="32" max="32" width="22.7109375" customWidth="1"/>
    <col min="33" max="33" width="26" customWidth="1"/>
    <col min="34" max="34" width="30.5703125" customWidth="1"/>
    <col min="35" max="35" width="24.7109375" customWidth="1"/>
    <col min="36" max="36" width="21" customWidth="1"/>
    <col min="37" max="37" width="20.7109375" customWidth="1"/>
    <col min="38" max="38" width="21.28515625" customWidth="1"/>
    <col min="39" max="39" width="15.42578125" customWidth="1"/>
    <col min="40" max="40" width="18.28515625" customWidth="1"/>
    <col min="41" max="41" width="32.85546875" customWidth="1"/>
    <col min="42" max="42" width="33.42578125" customWidth="1"/>
    <col min="43" max="43" width="27.7109375" customWidth="1"/>
    <col min="44" max="44" width="30.42578125" customWidth="1"/>
    <col min="45" max="45" width="16.42578125" customWidth="1"/>
    <col min="46" max="46" width="28.7109375" customWidth="1"/>
    <col min="47" max="47" width="25" customWidth="1"/>
    <col min="48" max="48" width="37.28515625" customWidth="1"/>
    <col min="49" max="49" width="29" customWidth="1"/>
    <col min="50" max="50" width="23" customWidth="1"/>
    <col min="51" max="51" width="21.85546875" customWidth="1"/>
  </cols>
  <sheetData>
    <row r="1" spans="1:51" x14ac:dyDescent="0.25">
      <c r="A1" s="1" t="s">
        <v>0</v>
      </c>
      <c r="B1" s="1" t="s">
        <v>40</v>
      </c>
      <c r="C1" s="1" t="s">
        <v>41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42</v>
      </c>
      <c r="P1" s="1" t="s">
        <v>43</v>
      </c>
      <c r="Q1" s="1" t="s">
        <v>44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45</v>
      </c>
      <c r="AC1" s="1" t="s">
        <v>22</v>
      </c>
      <c r="AD1" s="1" t="s">
        <v>46</v>
      </c>
      <c r="AE1" s="1" t="s">
        <v>47</v>
      </c>
      <c r="AF1" s="1" t="s">
        <v>23</v>
      </c>
      <c r="AG1" s="1" t="s">
        <v>48</v>
      </c>
      <c r="AH1" s="1" t="s">
        <v>49</v>
      </c>
      <c r="AI1" s="1" t="s">
        <v>50</v>
      </c>
      <c r="AJ1" s="1" t="s">
        <v>24</v>
      </c>
      <c r="AK1" s="1" t="s">
        <v>25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26</v>
      </c>
      <c r="AR1" s="1" t="s">
        <v>27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28</v>
      </c>
      <c r="AX1" s="1" t="s">
        <v>29</v>
      </c>
      <c r="AY1" s="1" t="s">
        <v>30</v>
      </c>
    </row>
    <row r="2" spans="1:51" x14ac:dyDescent="0.25">
      <c r="A2" s="1" t="s">
        <v>69</v>
      </c>
      <c r="B2" s="2">
        <v>1</v>
      </c>
      <c r="C2" s="3" t="s">
        <v>65</v>
      </c>
      <c r="D2" s="2">
        <v>26.5</v>
      </c>
      <c r="E2" s="2">
        <v>30</v>
      </c>
      <c r="F2" s="2">
        <v>183385</v>
      </c>
      <c r="G2" s="2">
        <v>14544</v>
      </c>
      <c r="H2" s="2">
        <v>2451</v>
      </c>
      <c r="I2" s="2">
        <v>1.34</v>
      </c>
      <c r="J2" s="2">
        <v>3434</v>
      </c>
      <c r="K2" s="2">
        <v>1.87</v>
      </c>
      <c r="L2" s="2">
        <v>1938</v>
      </c>
      <c r="M2" s="2">
        <v>1.06</v>
      </c>
      <c r="N2" s="2">
        <v>56.44</v>
      </c>
      <c r="O2" s="2">
        <v>1698</v>
      </c>
      <c r="P2" s="2">
        <v>298</v>
      </c>
      <c r="Q2" s="2">
        <v>17.55</v>
      </c>
      <c r="R2" s="2">
        <v>5705</v>
      </c>
      <c r="S2" s="2">
        <v>515</v>
      </c>
      <c r="T2" s="2">
        <v>9.0299999999999994</v>
      </c>
      <c r="U2" s="2">
        <v>51291</v>
      </c>
      <c r="V2" s="2">
        <v>0</v>
      </c>
      <c r="W2" s="2">
        <v>32636488</v>
      </c>
      <c r="X2" s="2">
        <v>0</v>
      </c>
      <c r="Y2" s="2">
        <v>3488344</v>
      </c>
      <c r="Z2" s="2">
        <v>9.66</v>
      </c>
      <c r="AA2" s="2">
        <v>36124832</v>
      </c>
      <c r="AB2" s="2">
        <v>83.6</v>
      </c>
      <c r="AC2" s="2">
        <v>82.85</v>
      </c>
      <c r="AD2" s="2">
        <v>27284104</v>
      </c>
      <c r="AE2" s="2">
        <v>27039330</v>
      </c>
      <c r="AF2" s="2">
        <v>122930</v>
      </c>
      <c r="AG2" s="2">
        <v>73880</v>
      </c>
      <c r="AH2" s="2">
        <v>48359044</v>
      </c>
      <c r="AI2" s="2">
        <v>60.1</v>
      </c>
      <c r="AJ2" s="2">
        <v>72</v>
      </c>
      <c r="AK2" s="2">
        <v>0</v>
      </c>
      <c r="AL2" s="2">
        <v>900000</v>
      </c>
      <c r="AM2" s="2">
        <v>1557.47</v>
      </c>
      <c r="AN2" s="2">
        <v>1309.5</v>
      </c>
      <c r="AO2" s="2">
        <v>38</v>
      </c>
      <c r="AP2" s="2">
        <v>16000</v>
      </c>
      <c r="AQ2" s="2">
        <v>818.46</v>
      </c>
      <c r="AR2" s="2">
        <v>606.5</v>
      </c>
      <c r="AS2" s="2">
        <v>4.75</v>
      </c>
      <c r="AT2" s="2">
        <v>4.8899999999999997</v>
      </c>
      <c r="AU2" s="2">
        <v>4.68</v>
      </c>
      <c r="AV2" s="2">
        <v>4.8</v>
      </c>
      <c r="AW2" s="2">
        <v>46</v>
      </c>
      <c r="AX2" s="2">
        <v>8.41</v>
      </c>
      <c r="AY2" s="2">
        <v>18.920000000000002</v>
      </c>
    </row>
    <row r="80" spans="1:51" ht="75" x14ac:dyDescent="0.25">
      <c r="A80" s="4" t="s">
        <v>31</v>
      </c>
      <c r="B80" s="4" t="s">
        <v>32</v>
      </c>
      <c r="C80" s="4" t="s">
        <v>33</v>
      </c>
      <c r="D80" s="4" t="s">
        <v>67</v>
      </c>
      <c r="E80" s="5" t="s">
        <v>63</v>
      </c>
      <c r="F80" s="5" t="s">
        <v>34</v>
      </c>
      <c r="G80" s="5" t="s">
        <v>68</v>
      </c>
      <c r="H80" s="5" t="s">
        <v>35</v>
      </c>
      <c r="I80" s="4" t="s">
        <v>60</v>
      </c>
      <c r="J80" s="4" t="s">
        <v>64</v>
      </c>
      <c r="K80" s="4" t="s">
        <v>36</v>
      </c>
      <c r="L80" s="4" t="s">
        <v>61</v>
      </c>
      <c r="M80" s="4" t="s">
        <v>37</v>
      </c>
      <c r="N80" s="4" t="s">
        <v>62</v>
      </c>
      <c r="O80" s="5" t="s">
        <v>38</v>
      </c>
      <c r="P80" s="5" t="s">
        <v>38</v>
      </c>
      <c r="Q80" s="5" t="s">
        <v>39</v>
      </c>
      <c r="R80" s="4" t="s">
        <v>66</v>
      </c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77.25" customHeight="1" x14ac:dyDescent="0.25">
      <c r="A81" s="8"/>
      <c r="B81" s="9" t="s">
        <v>70</v>
      </c>
      <c r="C81" s="9" t="s">
        <v>71</v>
      </c>
      <c r="D81" s="6">
        <v>192</v>
      </c>
      <c r="E81" s="6">
        <v>427</v>
      </c>
      <c r="F81" s="6">
        <v>1537</v>
      </c>
      <c r="G81" s="6">
        <f>F81*24.5%</f>
        <v>376.565</v>
      </c>
      <c r="H81" s="6">
        <v>97</v>
      </c>
      <c r="I81" s="6">
        <f>F81*1%</f>
        <v>15.370000000000001</v>
      </c>
      <c r="J81" s="6">
        <f>F81*15%</f>
        <v>230.54999999999998</v>
      </c>
      <c r="K81" s="6">
        <f>F81*1.5%</f>
        <v>23.055</v>
      </c>
      <c r="L81" s="6">
        <f>F81-E81-G81-H81-I81-J81-K81</f>
        <v>367.46</v>
      </c>
      <c r="M81" s="12">
        <f>L81*100/E81</f>
        <v>86.05620608899298</v>
      </c>
      <c r="N81" s="12">
        <f>L81*100/F81</f>
        <v>23.907612231620039</v>
      </c>
      <c r="O81" s="14" t="s">
        <v>72</v>
      </c>
      <c r="P81" s="13"/>
      <c r="Q81" s="10" t="s">
        <v>73</v>
      </c>
      <c r="R81" s="11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</sheetData>
  <hyperlinks>
    <hyperlink ref="O81" r:id="rId1" xr:uid="{00000000-0004-0000-1B00-000000000000}"/>
    <hyperlink ref="Q81" r:id="rId2" xr:uid="{00000000-0004-0000-1B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Держатели для украшений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Denis</cp:lastModifiedBy>
  <dcterms:created xsi:type="dcterms:W3CDTF">2026-05-26T05:23:08Z</dcterms:created>
  <dcterms:modified xsi:type="dcterms:W3CDTF">2026-05-26T05:23:08Z</dcterms:modified>
</cp:coreProperties>
</file>