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0 - Wind Dynamic 2025\Offshore\"/>
    </mc:Choice>
  </mc:AlternateContent>
  <xr:revisionPtr revIDLastSave="0" documentId="13_ncr:1_{B138C42F-6322-4BCC-8A93-EF74517C9BC6}" xr6:coauthVersionLast="47" xr6:coauthVersionMax="47" xr10:uidLastSave="{00000000-0000-0000-0000-000000000000}"/>
  <bookViews>
    <workbookView xWindow="28680" yWindow="-120" windowWidth="29040" windowHeight="15720" firstSheet="1" activeTab="5" xr2:uid="{1C8394A3-43A7-411C-907D-91C2C043E8FA}"/>
  </bookViews>
  <sheets>
    <sheet name="Tours" sheetId="6" r:id="rId1"/>
    <sheet name="Nacelles" sheetId="4" r:id="rId2"/>
    <sheet name="Pales" sheetId="7" r:id="rId3"/>
    <sheet name="Total erection" sheetId="5" r:id="rId4"/>
    <sheet name="Total quayside" sheetId="8" r:id="rId5"/>
    <sheet name="Data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18" i="1"/>
  <c r="E4" i="1"/>
  <c r="E5" i="1"/>
  <c r="E6" i="1"/>
  <c r="E7" i="1"/>
  <c r="I22" i="1"/>
  <c r="I21" i="1"/>
  <c r="I20" i="1"/>
  <c r="I18" i="1"/>
  <c r="I17" i="1"/>
  <c r="I16" i="1"/>
  <c r="E33" i="1"/>
  <c r="E32" i="1"/>
  <c r="E31" i="1"/>
  <c r="E30" i="1"/>
  <c r="E29" i="1"/>
  <c r="E28" i="1"/>
  <c r="E27" i="1"/>
  <c r="E21" i="1"/>
  <c r="E20" i="1"/>
  <c r="E19" i="1"/>
  <c r="E18" i="1"/>
  <c r="E17" i="1"/>
  <c r="E16" i="1"/>
  <c r="E15" i="1"/>
  <c r="E8" i="1" l="1"/>
  <c r="E9" i="1"/>
  <c r="E10" i="1"/>
  <c r="F39" i="1"/>
  <c r="F41" i="1"/>
  <c r="F37" i="1"/>
  <c r="F36" i="1"/>
  <c r="I14" i="1"/>
  <c r="I13" i="1"/>
  <c r="F42" i="1" l="1"/>
  <c r="I12" i="1"/>
  <c r="J14" i="1" s="1"/>
  <c r="K4" i="1"/>
  <c r="I4" i="1"/>
  <c r="J4" i="1"/>
  <c r="K9" i="1"/>
  <c r="J9" i="1"/>
  <c r="I9" i="1"/>
  <c r="K10" i="1"/>
  <c r="J10" i="1"/>
  <c r="I10" i="1"/>
  <c r="K5" i="1"/>
  <c r="J5" i="1"/>
  <c r="I5" i="1"/>
  <c r="J6" i="1"/>
  <c r="K8" i="1"/>
  <c r="I8" i="1"/>
  <c r="J8" i="1"/>
  <c r="I6" i="1"/>
  <c r="K6" i="1"/>
</calcChain>
</file>

<file path=xl/sharedStrings.xml><?xml version="1.0" encoding="utf-8"?>
<sst xmlns="http://schemas.openxmlformats.org/spreadsheetml/2006/main" count="52" uniqueCount="34">
  <si>
    <t>Min</t>
  </si>
  <si>
    <t>Max</t>
  </si>
  <si>
    <t>Nacelles</t>
  </si>
  <si>
    <t>Overall time</t>
  </si>
  <si>
    <t>Total erection</t>
  </si>
  <si>
    <t>Total quayside</t>
  </si>
  <si>
    <t>Floater 1</t>
  </si>
  <si>
    <t>Floater at quayside</t>
  </si>
  <si>
    <t>Erection tower section 1</t>
  </si>
  <si>
    <t>Erection tower section 2</t>
  </si>
  <si>
    <t>Erection tower section 3</t>
  </si>
  <si>
    <t>Erection nacelle</t>
  </si>
  <si>
    <t>Erection blade 1</t>
  </si>
  <si>
    <t>Erection blade 2</t>
  </si>
  <si>
    <t>Erection blade 3</t>
  </si>
  <si>
    <t>Departure WTG + Floating foundation assembly</t>
  </si>
  <si>
    <t>Arrival at storage</t>
  </si>
  <si>
    <t>Beginning crane</t>
  </si>
  <si>
    <t>In position</t>
  </si>
  <si>
    <t>End crane</t>
  </si>
  <si>
    <t>Floater 2</t>
  </si>
  <si>
    <t>Floater 3</t>
  </si>
  <si>
    <t>Average</t>
  </si>
  <si>
    <t>Towers</t>
  </si>
  <si>
    <t>Blades</t>
  </si>
  <si>
    <t>Departure floater 1 - arrival 2</t>
  </si>
  <si>
    <t>Departure floater 2 - arrival 3</t>
  </si>
  <si>
    <t>Departure 1 to site</t>
  </si>
  <si>
    <t>Departure 1 - Departure 3</t>
  </si>
  <si>
    <t>Duration operation</t>
  </si>
  <si>
    <t>h</t>
  </si>
  <si>
    <t>days</t>
  </si>
  <si>
    <t>Data for graphs</t>
  </si>
  <si>
    <t>Average time per WTG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</si>
</sst>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9">
    <xf numFmtId="0" fontId="0" fillId="0" borderId="0" xfId="0"/>
    <xf numFmtId="20" fontId="0" fillId="0" borderId="0" xfId="0" applyNumberFormat="1"/>
    <xf numFmtId="22" fontId="0" fillId="0" borderId="0" xfId="0" applyNumberFormat="1"/>
    <xf numFmtId="2" fontId="0" fillId="0" borderId="0" xfId="0" applyNumberFormat="1"/>
    <xf numFmtId="0" fontId="4" fillId="2" borderId="0" xfId="0" applyFont="1" applyFill="1"/>
    <xf numFmtId="0" fontId="0" fillId="0" borderId="2" xfId="0" applyBorder="1"/>
    <xf numFmtId="0" fontId="0" fillId="0" borderId="3" xfId="0" applyBorder="1"/>
    <xf numFmtId="22" fontId="0" fillId="0" borderId="3" xfId="0" applyNumberFormat="1" applyBorder="1"/>
    <xf numFmtId="0" fontId="0" fillId="0" borderId="4" xfId="0" applyBorder="1"/>
    <xf numFmtId="22" fontId="0" fillId="0" borderId="4" xfId="0" applyNumberFormat="1" applyBorder="1"/>
    <xf numFmtId="0" fontId="0" fillId="0" borderId="5" xfId="0" applyBorder="1"/>
    <xf numFmtId="22" fontId="0" fillId="0" borderId="5" xfId="0" applyNumberForma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22" fontId="0" fillId="0" borderId="1" xfId="0" applyNumberFormat="1" applyBorder="1"/>
    <xf numFmtId="0" fontId="0" fillId="0" borderId="6" xfId="0" applyBorder="1" applyAlignment="1">
      <alignment horizontal="center"/>
    </xf>
    <xf numFmtId="0" fontId="0" fillId="0" borderId="7" xfId="0" applyBorder="1"/>
    <xf numFmtId="22" fontId="0" fillId="0" borderId="8" xfId="0" applyNumberFormat="1" applyBorder="1"/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2" fontId="0" fillId="0" borderId="17" xfId="0" applyNumberFormat="1" applyBorder="1"/>
    <xf numFmtId="20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2" fontId="0" fillId="0" borderId="19" xfId="0" applyNumberFormat="1" applyBorder="1"/>
    <xf numFmtId="2" fontId="0" fillId="0" borderId="21" xfId="0" applyNumberFormat="1" applyBorder="1"/>
    <xf numFmtId="2" fontId="0" fillId="0" borderId="23" xfId="0" applyNumberFormat="1" applyBorder="1"/>
    <xf numFmtId="2" fontId="0" fillId="0" borderId="24" xfId="0" applyNumberFormat="1" applyBorder="1"/>
    <xf numFmtId="2" fontId="0" fillId="0" borderId="18" xfId="0" applyNumberFormat="1" applyBorder="1"/>
    <xf numFmtId="2" fontId="0" fillId="0" borderId="20" xfId="0" applyNumberFormat="1" applyBorder="1"/>
    <xf numFmtId="2" fontId="0" fillId="0" borderId="22" xfId="0" applyNumberFormat="1" applyBorder="1"/>
    <xf numFmtId="2" fontId="0" fillId="0" borderId="25" xfId="0" applyNumberFormat="1" applyBorder="1"/>
    <xf numFmtId="2" fontId="0" fillId="0" borderId="26" xfId="0" applyNumberForma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5" Type="http://schemas.openxmlformats.org/officeDocument/2006/relationships/chartsheet" Target="chartsheets/sheet5.xml"/><Relationship Id="rId10" Type="http://schemas.openxmlformats.org/officeDocument/2006/relationships/calcChain" Target="calcChain.xml"/><Relationship Id="rId4" Type="http://schemas.openxmlformats.org/officeDocument/2006/relationships/chartsheet" Target="chart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Data!$I$4:$I$6</c:f>
              <c:numCache>
                <c:formatCode>0.00</c:formatCode>
                <c:ptCount val="3"/>
                <c:pt idx="0">
                  <c:v>8.1666666667442769</c:v>
                </c:pt>
                <c:pt idx="1">
                  <c:v>5.1666666667442769</c:v>
                </c:pt>
                <c:pt idx="2">
                  <c:v>4.3333333333139308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A-4C31-A5C4-6630BEBAB9E5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Data!$J$4:$J$6</c:f>
              <c:numCache>
                <c:formatCode>0.00</c:formatCode>
                <c:ptCount val="3"/>
                <c:pt idx="0">
                  <c:v>24.333333333372138</c:v>
                </c:pt>
                <c:pt idx="1">
                  <c:v>6.1666666666860692</c:v>
                </c:pt>
                <c:pt idx="2">
                  <c:v>5.6666666666278616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6A-4C31-A5C4-6630BEBAB9E5}"/>
            </c:ext>
          </c:extLst>
        </c:ser>
        <c:ser>
          <c:idx val="2"/>
          <c:order val="2"/>
          <c:tx>
            <c:v>Average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Data!$K$4:$K$6</c:f>
              <c:numCache>
                <c:formatCode>0.00</c:formatCode>
                <c:ptCount val="3"/>
                <c:pt idx="0">
                  <c:v>14</c:v>
                </c:pt>
                <c:pt idx="1">
                  <c:v>5.6111111111240461</c:v>
                </c:pt>
                <c:pt idx="2">
                  <c:v>5.1111111110658385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6A-4C31-A5C4-6630BEBAB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70127"/>
        <c:axId val="306083567"/>
      </c:lineChart>
      <c:catAx>
        <c:axId val="30607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83567"/>
        <c:crosses val="autoZero"/>
        <c:auto val="1"/>
        <c:lblAlgn val="ctr"/>
        <c:lblOffset val="100"/>
        <c:noMultiLvlLbl val="0"/>
      </c:catAx>
      <c:valAx>
        <c:axId val="306083567"/>
        <c:scaling>
          <c:orientation val="minMax"/>
          <c:max val="25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7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Data!$I$12:$I$14</c:f>
              <c:numCache>
                <c:formatCode>0.00</c:formatCode>
                <c:ptCount val="3"/>
                <c:pt idx="0">
                  <c:v>4.3333333333139308</c:v>
                </c:pt>
                <c:pt idx="1">
                  <c:v>3.4999999998835847</c:v>
                </c:pt>
                <c:pt idx="2">
                  <c:v>3.1666666666860692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B-497C-ADF7-C06AA8C3B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06511"/>
        <c:axId val="277308431"/>
      </c:lineChart>
      <c:catAx>
        <c:axId val="27730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8431"/>
        <c:crosses val="autoZero"/>
        <c:auto val="1"/>
        <c:lblAlgn val="ctr"/>
        <c:lblOffset val="100"/>
        <c:noMultiLvlLbl val="0"/>
      </c:catAx>
      <c:valAx>
        <c:axId val="277308431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Data!$I$8:$I$10</c:f>
              <c:numCache>
                <c:formatCode>0.00</c:formatCode>
                <c:ptCount val="3"/>
                <c:pt idx="0">
                  <c:v>2.4999999999417923</c:v>
                </c:pt>
                <c:pt idx="1">
                  <c:v>3.6666666665696539</c:v>
                </c:pt>
                <c:pt idx="2">
                  <c:v>2.1666666667442769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E-4EF1-BBC1-50A8BD0910A1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Data!$J$8:$J$10</c:f>
              <c:numCache>
                <c:formatCode>0.00</c:formatCode>
                <c:ptCount val="3"/>
                <c:pt idx="0">
                  <c:v>4.8333333333721384</c:v>
                </c:pt>
                <c:pt idx="1">
                  <c:v>4.5</c:v>
                </c:pt>
                <c:pt idx="2">
                  <c:v>3.1666666666860692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9E-4EF1-BBC1-50A8BD0910A1}"/>
            </c:ext>
          </c:extLst>
        </c:ser>
        <c:ser>
          <c:idx val="2"/>
          <c:order val="2"/>
          <c:tx>
            <c:v>Average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Data!$K$8:$K$10</c:f>
              <c:numCache>
                <c:formatCode>0.00</c:formatCode>
                <c:ptCount val="3"/>
                <c:pt idx="0">
                  <c:v>4</c:v>
                </c:pt>
                <c:pt idx="1">
                  <c:v>4</c:v>
                </c:pt>
                <c:pt idx="2">
                  <c:v>2.7222222222480923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9E-4EF1-BBC1-50A8BD091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88367"/>
        <c:axId val="306094607"/>
      </c:lineChart>
      <c:catAx>
        <c:axId val="306088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94607"/>
        <c:crosses val="autoZero"/>
        <c:auto val="1"/>
        <c:lblAlgn val="ctr"/>
        <c:lblOffset val="100"/>
        <c:noMultiLvlLbl val="0"/>
      </c:catAx>
      <c:valAx>
        <c:axId val="306094607"/>
        <c:scaling>
          <c:orientation val="minMax"/>
          <c:max val="5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8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443033887751985"/>
          <c:y val="8.3582086932829178E-3"/>
          <c:w val="0.1401024365597468"/>
          <c:h val="0.1971150798099242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Data!$I$16:$I$18</c:f>
              <c:numCache>
                <c:formatCode>0.00</c:formatCode>
                <c:ptCount val="3"/>
                <c:pt idx="0">
                  <c:v>22.951388888890506</c:v>
                </c:pt>
                <c:pt idx="1">
                  <c:v>13.236111111109494</c:v>
                </c:pt>
                <c:pt idx="2">
                  <c:v>8.0763888888905058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0-481E-81A3-55A29941D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08431"/>
        <c:axId val="277312751"/>
      </c:lineChart>
      <c:catAx>
        <c:axId val="27730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12751"/>
        <c:crosses val="autoZero"/>
        <c:auto val="1"/>
        <c:lblAlgn val="ctr"/>
        <c:lblOffset val="100"/>
        <c:noMultiLvlLbl val="0"/>
      </c:catAx>
      <c:valAx>
        <c:axId val="27731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between the beginning of lifting of the first tower section and the release of the lifting tool of the last blade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Data!$I$20:$I$22</c:f>
              <c:numCache>
                <c:formatCode>0.00</c:formatCode>
                <c:ptCount val="3"/>
                <c:pt idx="0">
                  <c:v>38.75</c:v>
                </c:pt>
                <c:pt idx="1">
                  <c:v>25.708333333335759</c:v>
                </c:pt>
                <c:pt idx="2">
                  <c:v>21.798611111109494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0-4848-9386-105CA44BE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322736"/>
        <c:axId val="1846323216"/>
      </c:lineChart>
      <c:catAx>
        <c:axId val="1846322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323216"/>
        <c:crosses val="autoZero"/>
        <c:auto val="1"/>
        <c:lblAlgn val="ctr"/>
        <c:lblOffset val="100"/>
        <c:noMultiLvlLbl val="0"/>
      </c:catAx>
      <c:valAx>
        <c:axId val="184632321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time at quayside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32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2C91E7-76A1-4D7F-8B86-B98DB561555A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50748C-701C-4AFA-86E9-5A1AA1EBBF08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2BA26D-9A4A-470A-B1AE-5B03C37C2E4E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3EB3A9-75AD-48C6-BD25-C0DE004428FD}">
  <sheetPr/>
  <sheetViews>
    <sheetView zoomScale="7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4AC98A-E2A9-44E7-A19F-09ABB8754F3C}">
  <sheetPr/>
  <sheetViews>
    <sheetView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E4AA09-C24C-A350-6B73-D666EA0741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B0BE2B2-BF8C-AD58-3181-49662FE8D8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38118C8-E008-0EE3-097E-EE5D9F3D49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3939966" cy="910023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39881FF-1053-02E1-FAF8-407DD5F384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3939966" cy="910023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0C28DEE-E8EC-EF4D-B36B-6DA8B7CDF2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523875</xdr:colOff>
      <xdr:row>22</xdr:row>
      <xdr:rowOff>85725</xdr:rowOff>
    </xdr:from>
    <xdr:to>
      <xdr:col>17</xdr:col>
      <xdr:colOff>673100</xdr:colOff>
      <xdr:row>42</xdr:row>
      <xdr:rowOff>132737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736409-8332-2B35-9BC7-CA2F670FC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4067175"/>
          <a:ext cx="7772400" cy="36760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FCD8-89BA-4EBB-BC93-CC354FB13EBA}">
  <dimension ref="A1:K42"/>
  <sheetViews>
    <sheetView showGridLines="0" tabSelected="1" workbookViewId="0">
      <selection activeCell="J22" sqref="J22"/>
    </sheetView>
  </sheetViews>
  <sheetFormatPr baseColWidth="10" defaultRowHeight="14.5" x14ac:dyDescent="0.35"/>
  <cols>
    <col min="1" max="1" width="41.7265625" customWidth="1"/>
    <col min="2" max="2" width="14.453125" customWidth="1"/>
    <col min="3" max="4" width="15" bestFit="1" customWidth="1"/>
  </cols>
  <sheetData>
    <row r="1" spans="1:11" x14ac:dyDescent="0.35">
      <c r="E1" s="46" t="s">
        <v>29</v>
      </c>
      <c r="F1" s="47"/>
      <c r="I1" t="s">
        <v>32</v>
      </c>
    </row>
    <row r="2" spans="1:11" x14ac:dyDescent="0.35">
      <c r="A2" s="12" t="s">
        <v>6</v>
      </c>
      <c r="B2" s="13" t="s">
        <v>17</v>
      </c>
      <c r="C2" s="13" t="s">
        <v>18</v>
      </c>
      <c r="D2" s="16" t="s">
        <v>19</v>
      </c>
      <c r="E2" s="23" t="s">
        <v>30</v>
      </c>
      <c r="F2" s="24" t="s">
        <v>31</v>
      </c>
      <c r="I2" s="4" t="s">
        <v>23</v>
      </c>
      <c r="J2" s="4"/>
      <c r="K2" s="4"/>
    </row>
    <row r="3" spans="1:11" x14ac:dyDescent="0.35">
      <c r="A3" s="10" t="s">
        <v>7</v>
      </c>
      <c r="B3" s="10"/>
      <c r="C3" s="11">
        <v>45790.583333333336</v>
      </c>
      <c r="D3" s="17"/>
      <c r="E3" s="25"/>
      <c r="F3" s="26"/>
      <c r="I3" t="s">
        <v>0</v>
      </c>
      <c r="J3" t="s">
        <v>1</v>
      </c>
      <c r="K3" t="s">
        <v>22</v>
      </c>
    </row>
    <row r="4" spans="1:11" x14ac:dyDescent="0.35">
      <c r="A4" s="6" t="s">
        <v>8</v>
      </c>
      <c r="B4" s="7">
        <v>45795.423611111109</v>
      </c>
      <c r="C4" s="7">
        <v>45795.659722222219</v>
      </c>
      <c r="D4" s="18">
        <v>45795.763888888891</v>
      </c>
      <c r="E4" s="27">
        <f t="shared" ref="E4:E10" si="0">(D4-B4)*24</f>
        <v>8.1666666667442769</v>
      </c>
      <c r="F4" s="28"/>
      <c r="I4" s="3">
        <f>MIN(E4:E6)</f>
        <v>8.1666666667442769</v>
      </c>
      <c r="J4" s="3">
        <f>MAX(E4:E6)</f>
        <v>24.333333333372138</v>
      </c>
      <c r="K4" s="3">
        <f>AVERAGE(E4:E6)</f>
        <v>14</v>
      </c>
    </row>
    <row r="5" spans="1:11" x14ac:dyDescent="0.35">
      <c r="A5" s="6" t="s">
        <v>9</v>
      </c>
      <c r="B5" s="7">
        <v>45807.326388888891</v>
      </c>
      <c r="C5" s="7">
        <v>45807.472222222219</v>
      </c>
      <c r="D5" s="18">
        <v>45807.722222222219</v>
      </c>
      <c r="E5" s="27">
        <f t="shared" si="0"/>
        <v>9.4999999998835847</v>
      </c>
      <c r="F5" s="28"/>
      <c r="I5" s="3">
        <f>MIN(E15:E17)</f>
        <v>5.1666666667442769</v>
      </c>
      <c r="J5" s="3">
        <f>MAX(E15:E17)</f>
        <v>6.1666666666860692</v>
      </c>
      <c r="K5" s="3">
        <f>AVERAGE(E15:E17)</f>
        <v>5.6111111111240461</v>
      </c>
    </row>
    <row r="6" spans="1:11" x14ac:dyDescent="0.35">
      <c r="A6" s="6" t="s">
        <v>10</v>
      </c>
      <c r="B6" s="7">
        <v>45809.555555555555</v>
      </c>
      <c r="C6" s="7">
        <v>45810.416666666664</v>
      </c>
      <c r="D6" s="18">
        <v>45810.569444444445</v>
      </c>
      <c r="E6" s="27">
        <f t="shared" si="0"/>
        <v>24.333333333372138</v>
      </c>
      <c r="F6" s="28"/>
      <c r="I6" s="3">
        <f>MIN(E27:E29)</f>
        <v>4.3333333333139308</v>
      </c>
      <c r="J6" s="3">
        <f>MAX(E27:E29)</f>
        <v>5.6666666666278616</v>
      </c>
      <c r="K6" s="3">
        <f>AVERAGE(E27:E29)</f>
        <v>5.1111111110658385</v>
      </c>
    </row>
    <row r="7" spans="1:11" x14ac:dyDescent="0.35">
      <c r="A7" s="6" t="s">
        <v>11</v>
      </c>
      <c r="B7" s="7">
        <v>45810.680555555555</v>
      </c>
      <c r="C7" s="7">
        <v>45810.743055555555</v>
      </c>
      <c r="D7" s="18">
        <v>45810.861111111109</v>
      </c>
      <c r="E7" s="27">
        <f t="shared" si="0"/>
        <v>4.3333333333139308</v>
      </c>
      <c r="F7" s="28"/>
      <c r="I7" s="4" t="s">
        <v>24</v>
      </c>
      <c r="J7" s="4"/>
      <c r="K7" s="4"/>
    </row>
    <row r="8" spans="1:11" x14ac:dyDescent="0.35">
      <c r="A8" s="6" t="s">
        <v>12</v>
      </c>
      <c r="B8" s="7">
        <v>45814.291666666664</v>
      </c>
      <c r="C8" s="7">
        <v>45814.416666666664</v>
      </c>
      <c r="D8" s="18">
        <v>45814.493055555555</v>
      </c>
      <c r="E8" s="27">
        <f t="shared" si="0"/>
        <v>4.8333333333721384</v>
      </c>
      <c r="F8" s="28"/>
      <c r="I8" s="3">
        <f>MIN(E8:E10)</f>
        <v>2.4999999999417923</v>
      </c>
      <c r="J8" s="3">
        <f>MAX(E8:E10)</f>
        <v>4.8333333333721384</v>
      </c>
      <c r="K8" s="3">
        <f>AVERAGE(E8:E10)</f>
        <v>4</v>
      </c>
    </row>
    <row r="9" spans="1:11" x14ac:dyDescent="0.35">
      <c r="A9" s="6" t="s">
        <v>13</v>
      </c>
      <c r="B9" s="7">
        <v>45815.270833333336</v>
      </c>
      <c r="C9" s="7">
        <v>45815.375</v>
      </c>
      <c r="D9" s="18">
        <v>45815.465277777781</v>
      </c>
      <c r="E9" s="27">
        <f t="shared" si="0"/>
        <v>4.6666666666860692</v>
      </c>
      <c r="F9" s="28"/>
      <c r="I9" s="3">
        <f>MIN(E19:E21)</f>
        <v>3.6666666665696539</v>
      </c>
      <c r="J9" s="3">
        <f>MAX(E19:E21)</f>
        <v>4.5</v>
      </c>
      <c r="K9" s="3">
        <f>AVERAGE(E19:E21)</f>
        <v>4</v>
      </c>
    </row>
    <row r="10" spans="1:11" x14ac:dyDescent="0.35">
      <c r="A10" s="6" t="s">
        <v>14</v>
      </c>
      <c r="B10" s="7">
        <v>45818.270833333336</v>
      </c>
      <c r="C10" s="7">
        <v>45818.333333333336</v>
      </c>
      <c r="D10" s="18">
        <v>45818.375</v>
      </c>
      <c r="E10" s="27">
        <f t="shared" si="0"/>
        <v>2.4999999999417923</v>
      </c>
      <c r="F10" s="28"/>
      <c r="I10" s="3">
        <f>MIN(E31:E33)</f>
        <v>2.1666666667442769</v>
      </c>
      <c r="J10" s="3">
        <f>MAX(E31:E33)</f>
        <v>3.1666666666860692</v>
      </c>
      <c r="K10" s="3">
        <f>AVERAGE(E31:E33)</f>
        <v>2.7222222222480923</v>
      </c>
    </row>
    <row r="11" spans="1:11" x14ac:dyDescent="0.35">
      <c r="A11" s="8" t="s">
        <v>15</v>
      </c>
      <c r="B11" s="8"/>
      <c r="C11" s="9">
        <v>45829.333333333336</v>
      </c>
      <c r="D11" s="19"/>
      <c r="E11" s="29"/>
      <c r="F11" s="30"/>
      <c r="I11" s="4" t="s">
        <v>2</v>
      </c>
      <c r="J11" s="4"/>
      <c r="K11" s="4"/>
    </row>
    <row r="12" spans="1:11" x14ac:dyDescent="0.35">
      <c r="B12" s="1"/>
      <c r="C12" s="2"/>
      <c r="D12" s="1"/>
      <c r="E12" s="31"/>
      <c r="F12" s="32"/>
      <c r="I12" s="3">
        <f>E7</f>
        <v>4.3333333333139308</v>
      </c>
      <c r="K12" s="1"/>
    </row>
    <row r="13" spans="1:11" x14ac:dyDescent="0.35">
      <c r="A13" s="12" t="s">
        <v>20</v>
      </c>
      <c r="B13" s="14"/>
      <c r="C13" s="15"/>
      <c r="D13" s="20"/>
      <c r="E13" s="33"/>
      <c r="F13" s="34"/>
      <c r="I13" s="3">
        <f>E18</f>
        <v>3.4999999998835847</v>
      </c>
    </row>
    <row r="14" spans="1:11" x14ac:dyDescent="0.35">
      <c r="A14" s="10" t="s">
        <v>7</v>
      </c>
      <c r="B14" s="10"/>
      <c r="C14" s="11">
        <v>45832.604166666664</v>
      </c>
      <c r="D14" s="17"/>
      <c r="E14" s="25"/>
      <c r="F14" s="26"/>
      <c r="I14" s="3">
        <f>E30</f>
        <v>3.1666666666860692</v>
      </c>
      <c r="J14" s="48">
        <f>(I12-I14)/I12</f>
        <v>0.26923076922301969</v>
      </c>
    </row>
    <row r="15" spans="1:11" x14ac:dyDescent="0.35">
      <c r="A15" s="6" t="s">
        <v>8</v>
      </c>
      <c r="B15" s="7">
        <v>45836.465277777781</v>
      </c>
      <c r="C15" s="7">
        <v>45836.604166666664</v>
      </c>
      <c r="D15" s="18">
        <v>45836.694444444445</v>
      </c>
      <c r="E15" s="27">
        <f t="shared" ref="E15:E21" si="1">(D15-B15)*24</f>
        <v>5.4999999999417923</v>
      </c>
      <c r="F15" s="28"/>
      <c r="I15" s="4" t="s">
        <v>4</v>
      </c>
      <c r="J15" s="4"/>
      <c r="K15" s="4"/>
    </row>
    <row r="16" spans="1:11" x14ac:dyDescent="0.35">
      <c r="A16" s="6" t="s">
        <v>9</v>
      </c>
      <c r="B16" s="7">
        <v>45837.395833333336</v>
      </c>
      <c r="C16" s="7">
        <v>45837.479166666664</v>
      </c>
      <c r="D16" s="18">
        <v>45837.652777777781</v>
      </c>
      <c r="E16" s="27">
        <f t="shared" si="1"/>
        <v>6.1666666666860692</v>
      </c>
      <c r="F16" s="28"/>
      <c r="I16" s="3">
        <f>D10-B4</f>
        <v>22.951388888890506</v>
      </c>
    </row>
    <row r="17" spans="1:11" x14ac:dyDescent="0.35">
      <c r="A17" s="6" t="s">
        <v>10</v>
      </c>
      <c r="B17" s="7">
        <v>45838.3125</v>
      </c>
      <c r="C17" s="7">
        <v>45838.4375</v>
      </c>
      <c r="D17" s="18">
        <v>45838.527777777781</v>
      </c>
      <c r="E17" s="27">
        <f t="shared" si="1"/>
        <v>5.1666666667442769</v>
      </c>
      <c r="F17" s="28"/>
      <c r="I17" s="3">
        <f>D21-B15</f>
        <v>13.236111111109494</v>
      </c>
    </row>
    <row r="18" spans="1:11" x14ac:dyDescent="0.35">
      <c r="A18" s="6" t="s">
        <v>11</v>
      </c>
      <c r="B18" s="7">
        <v>45838.701388888891</v>
      </c>
      <c r="C18" s="7">
        <v>45838.791666666664</v>
      </c>
      <c r="D18" s="18">
        <v>45838.847222222219</v>
      </c>
      <c r="E18" s="27">
        <f t="shared" si="1"/>
        <v>3.4999999998835847</v>
      </c>
      <c r="F18" s="28"/>
      <c r="I18" s="3">
        <f>D33-B27</f>
        <v>8.0763888888905058</v>
      </c>
      <c r="J18" s="48">
        <f>(I16-I18)/I16</f>
        <v>0.64810892586984847</v>
      </c>
    </row>
    <row r="19" spans="1:11" x14ac:dyDescent="0.35">
      <c r="A19" s="6" t="s">
        <v>12</v>
      </c>
      <c r="B19" s="7">
        <v>45842.520833333336</v>
      </c>
      <c r="C19" s="7">
        <v>45842.645833333336</v>
      </c>
      <c r="D19" s="18">
        <v>45842.673611111109</v>
      </c>
      <c r="E19" s="27">
        <f t="shared" si="1"/>
        <v>3.6666666665696539</v>
      </c>
      <c r="F19" s="28"/>
      <c r="I19" s="4" t="s">
        <v>5</v>
      </c>
      <c r="J19" s="4"/>
      <c r="K19" s="4"/>
    </row>
    <row r="20" spans="1:11" x14ac:dyDescent="0.35">
      <c r="A20" s="6" t="s">
        <v>13</v>
      </c>
      <c r="B20" s="7">
        <v>45848.236111111109</v>
      </c>
      <c r="C20" s="7">
        <v>45848.395833333336</v>
      </c>
      <c r="D20" s="18">
        <v>45848.423611111109</v>
      </c>
      <c r="E20" s="27">
        <f t="shared" si="1"/>
        <v>4.5</v>
      </c>
      <c r="F20" s="28"/>
      <c r="I20" s="3">
        <f>C11-C3</f>
        <v>38.75</v>
      </c>
    </row>
    <row r="21" spans="1:11" x14ac:dyDescent="0.35">
      <c r="A21" s="6" t="s">
        <v>14</v>
      </c>
      <c r="B21" s="7">
        <v>45849.541666666664</v>
      </c>
      <c r="C21" s="7">
        <v>45849.625</v>
      </c>
      <c r="D21" s="18">
        <v>45849.701388888891</v>
      </c>
      <c r="E21" s="27">
        <f t="shared" si="1"/>
        <v>3.8333333334303461</v>
      </c>
      <c r="F21" s="28"/>
      <c r="I21" s="3">
        <f>C22-C14</f>
        <v>25.708333333335759</v>
      </c>
    </row>
    <row r="22" spans="1:11" x14ac:dyDescent="0.35">
      <c r="A22" s="8" t="s">
        <v>15</v>
      </c>
      <c r="B22" s="8"/>
      <c r="C22" s="9">
        <v>45858.3125</v>
      </c>
      <c r="D22" s="19"/>
      <c r="E22" s="29"/>
      <c r="F22" s="30"/>
      <c r="I22" s="3">
        <f>C34-C26</f>
        <v>21.798611111109494</v>
      </c>
      <c r="J22" s="48">
        <f>(I20-I22)/I20</f>
        <v>0.43745519713265824</v>
      </c>
    </row>
    <row r="23" spans="1:11" x14ac:dyDescent="0.35">
      <c r="C23" s="2"/>
      <c r="E23" s="31"/>
      <c r="F23" s="32"/>
    </row>
    <row r="24" spans="1:11" x14ac:dyDescent="0.35">
      <c r="A24" s="12" t="s">
        <v>21</v>
      </c>
      <c r="B24" s="14"/>
      <c r="C24" s="15"/>
      <c r="D24" s="20"/>
      <c r="E24" s="33"/>
      <c r="F24" s="34"/>
    </row>
    <row r="25" spans="1:11" x14ac:dyDescent="0.35">
      <c r="A25" s="10" t="s">
        <v>16</v>
      </c>
      <c r="B25" s="10"/>
      <c r="C25" s="11">
        <v>45811</v>
      </c>
      <c r="D25" s="17"/>
      <c r="E25" s="25"/>
      <c r="F25" s="26"/>
    </row>
    <row r="26" spans="1:11" x14ac:dyDescent="0.35">
      <c r="A26" s="6" t="s">
        <v>7</v>
      </c>
      <c r="B26" s="6"/>
      <c r="C26" s="7">
        <v>45873.5625</v>
      </c>
      <c r="D26" s="21"/>
      <c r="E26" s="35"/>
      <c r="F26" s="36"/>
    </row>
    <row r="27" spans="1:11" x14ac:dyDescent="0.35">
      <c r="A27" s="6" t="s">
        <v>8</v>
      </c>
      <c r="B27" s="7">
        <v>45876.3125</v>
      </c>
      <c r="C27" s="7">
        <v>45876.409722222219</v>
      </c>
      <c r="D27" s="18">
        <v>45876.534722222219</v>
      </c>
      <c r="E27" s="27">
        <f t="shared" ref="E27:E33" si="2">(D27-B27)*24</f>
        <v>5.3333333332557231</v>
      </c>
      <c r="F27" s="28"/>
    </row>
    <row r="28" spans="1:11" x14ac:dyDescent="0.35">
      <c r="A28" s="6" t="s">
        <v>9</v>
      </c>
      <c r="B28" s="7">
        <v>45876.576388888891</v>
      </c>
      <c r="C28" s="7">
        <v>45876.743055555555</v>
      </c>
      <c r="D28" s="18">
        <v>45876.8125</v>
      </c>
      <c r="E28" s="27">
        <f t="shared" si="2"/>
        <v>5.6666666666278616</v>
      </c>
      <c r="F28" s="28"/>
    </row>
    <row r="29" spans="1:11" x14ac:dyDescent="0.35">
      <c r="A29" s="6" t="s">
        <v>10</v>
      </c>
      <c r="B29" s="7">
        <v>45878.3125</v>
      </c>
      <c r="C29" s="7">
        <v>45878.430555555555</v>
      </c>
      <c r="D29" s="18">
        <v>45878.493055555555</v>
      </c>
      <c r="E29" s="27">
        <f t="shared" si="2"/>
        <v>4.3333333333139308</v>
      </c>
      <c r="F29" s="28"/>
    </row>
    <row r="30" spans="1:11" x14ac:dyDescent="0.35">
      <c r="A30" s="6" t="s">
        <v>11</v>
      </c>
      <c r="B30" s="7">
        <v>45878.638888888891</v>
      </c>
      <c r="C30" s="7">
        <v>45878.708333333336</v>
      </c>
      <c r="D30" s="18">
        <v>45878.770833333336</v>
      </c>
      <c r="E30" s="27">
        <f t="shared" si="2"/>
        <v>3.1666666666860692</v>
      </c>
      <c r="F30" s="28"/>
    </row>
    <row r="31" spans="1:11" x14ac:dyDescent="0.35">
      <c r="A31" s="6" t="s">
        <v>12</v>
      </c>
      <c r="B31" s="7">
        <v>45882.486111111109</v>
      </c>
      <c r="C31" s="7">
        <v>45882.5625</v>
      </c>
      <c r="D31" s="18">
        <v>45882.618055555555</v>
      </c>
      <c r="E31" s="27">
        <f t="shared" si="2"/>
        <v>3.1666666666860692</v>
      </c>
      <c r="F31" s="28"/>
    </row>
    <row r="32" spans="1:11" x14ac:dyDescent="0.35">
      <c r="A32" s="6" t="s">
        <v>13</v>
      </c>
      <c r="B32" s="7">
        <v>45883.368055555555</v>
      </c>
      <c r="C32" s="7">
        <v>45883.4375</v>
      </c>
      <c r="D32" s="18">
        <v>45883.486111111109</v>
      </c>
      <c r="E32" s="27">
        <f t="shared" si="2"/>
        <v>2.8333333333139308</v>
      </c>
      <c r="F32" s="28"/>
    </row>
    <row r="33" spans="1:6" x14ac:dyDescent="0.35">
      <c r="A33" s="6" t="s">
        <v>14</v>
      </c>
      <c r="B33" s="7">
        <v>45884.298611111109</v>
      </c>
      <c r="C33" s="7">
        <v>45884.368055555555</v>
      </c>
      <c r="D33" s="18">
        <v>45884.388888888891</v>
      </c>
      <c r="E33" s="27">
        <f t="shared" si="2"/>
        <v>2.1666666667442769</v>
      </c>
      <c r="F33" s="28"/>
    </row>
    <row r="34" spans="1:6" x14ac:dyDescent="0.35">
      <c r="A34" s="8" t="s">
        <v>15</v>
      </c>
      <c r="B34" s="8"/>
      <c r="C34" s="9">
        <v>45895.361111111109</v>
      </c>
      <c r="D34" s="19"/>
      <c r="E34" s="37"/>
      <c r="F34" s="30"/>
    </row>
    <row r="35" spans="1:6" x14ac:dyDescent="0.35">
      <c r="E35" s="38"/>
      <c r="F35" s="32"/>
    </row>
    <row r="36" spans="1:6" x14ac:dyDescent="0.35">
      <c r="A36" s="5" t="s">
        <v>25</v>
      </c>
      <c r="B36" s="5"/>
      <c r="C36" s="5"/>
      <c r="D36" s="22"/>
      <c r="E36" s="39"/>
      <c r="F36" s="40">
        <f>C14-C11</f>
        <v>3.2708333333284827</v>
      </c>
    </row>
    <row r="37" spans="1:6" x14ac:dyDescent="0.35">
      <c r="A37" s="6" t="s">
        <v>26</v>
      </c>
      <c r="B37" s="6"/>
      <c r="C37" s="6"/>
      <c r="D37" s="21"/>
      <c r="E37" s="27"/>
      <c r="F37" s="41">
        <f>C26-C22</f>
        <v>15.25</v>
      </c>
    </row>
    <row r="38" spans="1:6" x14ac:dyDescent="0.35">
      <c r="A38" s="6" t="s">
        <v>27</v>
      </c>
      <c r="B38" s="6"/>
      <c r="C38" s="7">
        <v>45883.416666666664</v>
      </c>
      <c r="D38" s="21"/>
      <c r="E38" s="27"/>
      <c r="F38" s="41"/>
    </row>
    <row r="39" spans="1:6" x14ac:dyDescent="0.35">
      <c r="A39" s="8" t="s">
        <v>28</v>
      </c>
      <c r="B39" s="8"/>
      <c r="C39" s="9"/>
      <c r="D39" s="19"/>
      <c r="E39" s="37"/>
      <c r="F39" s="42">
        <f>C34-C38</f>
        <v>11.944444444445253</v>
      </c>
    </row>
    <row r="40" spans="1:6" x14ac:dyDescent="0.35">
      <c r="E40" s="38"/>
      <c r="F40" s="43"/>
    </row>
    <row r="41" spans="1:6" x14ac:dyDescent="0.35">
      <c r="A41" s="5" t="s">
        <v>3</v>
      </c>
      <c r="B41" s="5"/>
      <c r="C41" s="5"/>
      <c r="D41" s="22"/>
      <c r="E41" s="39"/>
      <c r="F41" s="40">
        <f>C34-C3</f>
        <v>104.77777777777374</v>
      </c>
    </row>
    <row r="42" spans="1:6" ht="15" thickBot="1" x14ac:dyDescent="0.4">
      <c r="A42" s="8" t="s">
        <v>33</v>
      </c>
      <c r="B42" s="8"/>
      <c r="C42" s="8"/>
      <c r="D42" s="19"/>
      <c r="E42" s="44"/>
      <c r="F42" s="45">
        <f>F41/3</f>
        <v>34.925925925924581</v>
      </c>
    </row>
  </sheetData>
  <mergeCells count="1">
    <mergeCell ref="E1:F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5</vt:i4>
      </vt:variant>
    </vt:vector>
  </HeadingPairs>
  <TitlesOfParts>
    <vt:vector size="6" baseType="lpstr">
      <vt:lpstr>Data</vt:lpstr>
      <vt:lpstr>Tours</vt:lpstr>
      <vt:lpstr>Nacelles</vt:lpstr>
      <vt:lpstr>Pales</vt:lpstr>
      <vt:lpstr>Total erection</vt:lpstr>
      <vt:lpstr>Total quayside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Dugué</dc:creator>
  <cp:lastModifiedBy>Charles Dugué</cp:lastModifiedBy>
  <dcterms:created xsi:type="dcterms:W3CDTF">2025-05-18T07:26:35Z</dcterms:created>
  <dcterms:modified xsi:type="dcterms:W3CDTF">2025-09-01T08:31:19Z</dcterms:modified>
</cp:coreProperties>
</file>