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ats\Documents\5440_adv_biomolecular\Projects\FINAL\"/>
    </mc:Choice>
  </mc:AlternateContent>
  <xr:revisionPtr revIDLastSave="0" documentId="13_ncr:1_{DC656A3F-6AF7-49C2-BF43-C1BA1A0A60CB}" xr6:coauthVersionLast="45" xr6:coauthVersionMax="45" xr10:uidLastSave="{00000000-0000-0000-0000-000000000000}"/>
  <bookViews>
    <workbookView xWindow="-110" yWindow="-110" windowWidth="19420" windowHeight="10420" activeTab="1" xr2:uid="{8478CCE5-E34C-4017-BD9F-DFBFBC209B0F}"/>
  </bookViews>
  <sheets>
    <sheet name="LSQ (Traditional)" sheetId="1" r:id="rId1"/>
    <sheet name="Confidence Max" sheetId="2" r:id="rId2"/>
  </sheets>
  <definedNames>
    <definedName name="solver_adj" localSheetId="1" hidden="1">'Confidence Max'!$B$1:$B$2</definedName>
    <definedName name="solver_adj" localSheetId="0" hidden="1">'LSQ (Traditional)'!$B$1:$B$2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0</definedName>
    <definedName name="solver_num" localSheetId="0" hidden="1">0</definedName>
    <definedName name="solver_nwt" localSheetId="1" hidden="1">1</definedName>
    <definedName name="solver_nwt" localSheetId="0" hidden="1">1</definedName>
    <definedName name="solver_opt" localSheetId="1" hidden="1">'Confidence Max'!$H$13</definedName>
    <definedName name="solver_opt" localSheetId="0" hidden="1">'LSQ (Traditional)'!$G$13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2" l="1"/>
  <c r="F7" i="2"/>
  <c r="H7" i="2"/>
  <c r="E8" i="2"/>
  <c r="F8" i="2"/>
  <c r="H8" i="2"/>
  <c r="E9" i="2"/>
  <c r="F9" i="2"/>
  <c r="H9" i="2"/>
  <c r="E10" i="2"/>
  <c r="F10" i="2"/>
  <c r="H10" i="2"/>
  <c r="E11" i="2"/>
  <c r="F11" i="2"/>
  <c r="H11" i="2"/>
  <c r="E6" i="2"/>
  <c r="F6" i="2"/>
  <c r="H6" i="2"/>
  <c r="H13" i="2"/>
  <c r="D6" i="1"/>
  <c r="E6" i="1"/>
  <c r="G6" i="1"/>
  <c r="D7" i="1"/>
  <c r="E7" i="1"/>
  <c r="G7" i="1"/>
  <c r="D8" i="1"/>
  <c r="E8" i="1"/>
  <c r="G8" i="1"/>
  <c r="D9" i="1"/>
  <c r="E9" i="1"/>
  <c r="G9" i="1"/>
  <c r="D10" i="1"/>
  <c r="E10" i="1"/>
  <c r="G10" i="1"/>
  <c r="D11" i="1"/>
  <c r="E11" i="1"/>
  <c r="G11" i="1"/>
  <c r="G13" i="1"/>
</calcChain>
</file>

<file path=xl/sharedStrings.xml><?xml version="1.0" encoding="utf-8"?>
<sst xmlns="http://schemas.openxmlformats.org/spreadsheetml/2006/main" count="23" uniqueCount="13">
  <si>
    <t>K</t>
  </si>
  <si>
    <t>n</t>
  </si>
  <si>
    <t>W1</t>
  </si>
  <si>
    <t>W2</t>
  </si>
  <si>
    <t>r1</t>
  </si>
  <si>
    <t>fI</t>
  </si>
  <si>
    <t>Square Error</t>
  </si>
  <si>
    <t xml:space="preserve">Total </t>
  </si>
  <si>
    <t>x</t>
  </si>
  <si>
    <t>experimental</t>
  </si>
  <si>
    <t>model</t>
  </si>
  <si>
    <t>error</t>
  </si>
  <si>
    <t>Squared Error
 (Normalized by 95% confidence)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</si>
</sst>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0" fontId="0" fillId="7" borderId="8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F179-A007-4460-B9C9-0827F6D7C32D}">
  <dimension ref="A1:G13"/>
  <sheetViews>
    <sheetView workbookViewId="0">
      <selection activeCell="J12" sqref="J12"/>
    </sheetView>
  </sheetViews>
  <sheetFormatPr defaultRowHeight="14.5" x14ac:dyDescent="0.35"/>
  <cols>
    <col min="2" max="2" width="11.90625" customWidth="1"/>
    <col min="7" max="7" width="11.26953125" customWidth="1"/>
  </cols>
  <sheetData>
    <row r="1" spans="1:7" x14ac:dyDescent="0.35">
      <c r="A1" s="1" t="s">
        <v>0</v>
      </c>
      <c r="B1" s="2">
        <v>0.65717851690437035</v>
      </c>
      <c r="D1" s="4" t="s">
        <v>2</v>
      </c>
      <c r="E1" s="3">
        <v>4.5100000000000001E-2</v>
      </c>
    </row>
    <row r="2" spans="1:7" x14ac:dyDescent="0.35">
      <c r="A2" s="1" t="s">
        <v>1</v>
      </c>
      <c r="B2" s="2">
        <v>2.4897589080523286</v>
      </c>
      <c r="D2" s="4" t="s">
        <v>3</v>
      </c>
      <c r="E2" s="3">
        <v>74</v>
      </c>
    </row>
    <row r="3" spans="1:7" x14ac:dyDescent="0.35">
      <c r="D3" s="4" t="s">
        <v>4</v>
      </c>
      <c r="E3" s="3">
        <v>69.579800000000006</v>
      </c>
    </row>
    <row r="5" spans="1:7" x14ac:dyDescent="0.35">
      <c r="A5" s="7" t="s">
        <v>8</v>
      </c>
      <c r="B5" s="7" t="s">
        <v>9</v>
      </c>
      <c r="C5" s="6"/>
      <c r="D5" s="5" t="s">
        <v>5</v>
      </c>
      <c r="E5" s="5" t="s">
        <v>10</v>
      </c>
      <c r="F5" s="6"/>
      <c r="G5" s="7" t="s">
        <v>6</v>
      </c>
    </row>
    <row r="6" spans="1:7" x14ac:dyDescent="0.35">
      <c r="A6" s="10">
        <v>0</v>
      </c>
      <c r="B6" s="11">
        <v>3.0030000000000001</v>
      </c>
      <c r="C6" s="6"/>
      <c r="D6" s="10">
        <f>((A6/$B$1)^$B$2)/(1+((A6/$B$1)^$B$2))</f>
        <v>0</v>
      </c>
      <c r="E6" s="11">
        <f>$E$3*(($E$1+$E$2*D6)/((1+$E$1+$E$2*D6)))</f>
        <v>3.0026303511625687</v>
      </c>
      <c r="F6" s="6"/>
      <c r="G6" s="16">
        <f>(B6-E6)^2</f>
        <v>1.3664026301438721E-7</v>
      </c>
    </row>
    <row r="7" spans="1:7" x14ac:dyDescent="0.35">
      <c r="A7" s="12">
        <v>5.5E-2</v>
      </c>
      <c r="B7" s="13">
        <v>6.3019999999999996</v>
      </c>
      <c r="C7" s="6"/>
      <c r="D7" s="12">
        <f>((A7/$B$1)^$B$2)/(1+((A7/$B$1)^$B$2))</f>
        <v>2.0740993887984355E-3</v>
      </c>
      <c r="E7" s="13">
        <f t="shared" ref="E7:E11" si="0">$E$3*(($E$1+$E$2*D7)/((1+$E$1+$E$2*D7)))</f>
        <v>11.528101114786507</v>
      </c>
      <c r="F7" s="6"/>
      <c r="G7" s="17">
        <f t="shared" ref="G7:G11" si="1">(B7-E7)^2</f>
        <v>27.312132861972774</v>
      </c>
    </row>
    <row r="8" spans="1:7" x14ac:dyDescent="0.35">
      <c r="A8" s="12">
        <v>9.2999999999999999E-2</v>
      </c>
      <c r="B8" s="13">
        <v>29.760999999999999</v>
      </c>
      <c r="C8" s="6"/>
      <c r="D8" s="12">
        <f>((A8/$B$1)^$B$2)/(1+((A8/$B$1)^$B$2))</f>
        <v>7.6272946982966468E-3</v>
      </c>
      <c r="E8" s="13">
        <f t="shared" si="0"/>
        <v>26.34963925997442</v>
      </c>
      <c r="F8" s="6"/>
      <c r="G8" s="17">
        <f t="shared" si="1"/>
        <v>11.637382098587864</v>
      </c>
    </row>
    <row r="9" spans="1:7" x14ac:dyDescent="0.35">
      <c r="A9" s="12">
        <v>0.18099999999999999</v>
      </c>
      <c r="B9" s="13">
        <v>52.002000000000002</v>
      </c>
      <c r="C9" s="6"/>
      <c r="D9" s="12">
        <f>((A9/$B$1)^$B$2)/(1+((A9/$B$1)^$B$2))</f>
        <v>3.8774687089367356E-2</v>
      </c>
      <c r="E9" s="13">
        <f t="shared" si="0"/>
        <v>51.804579575137083</v>
      </c>
      <c r="F9" s="6"/>
      <c r="G9" s="17">
        <f t="shared" si="1"/>
        <v>3.8974824153055532E-2</v>
      </c>
    </row>
    <row r="10" spans="1:7" x14ac:dyDescent="0.35">
      <c r="A10" s="12">
        <v>0.40500000000000003</v>
      </c>
      <c r="B10" s="13">
        <v>60.305999999999997</v>
      </c>
      <c r="C10" s="6"/>
      <c r="D10" s="12">
        <f>((A10/$B$1)^$B$2)/(1+((A10/$B$1)^$B$2))</f>
        <v>0.23054894136190507</v>
      </c>
      <c r="E10" s="13">
        <f t="shared" si="0"/>
        <v>65.736826971715942</v>
      </c>
      <c r="F10" s="6"/>
      <c r="G10" s="17">
        <f t="shared" si="1"/>
        <v>29.49388159671738</v>
      </c>
    </row>
    <row r="11" spans="1:7" x14ac:dyDescent="0.35">
      <c r="A11" s="14">
        <v>0.99</v>
      </c>
      <c r="B11" s="15">
        <v>68.653000000000006</v>
      </c>
      <c r="C11" s="6"/>
      <c r="D11" s="14">
        <f>((A11/$B$1)^$B$2)/(1+((A11/$B$1)^$B$2))</f>
        <v>0.7350070435646473</v>
      </c>
      <c r="E11" s="15">
        <f t="shared" si="0"/>
        <v>68.324653968189182</v>
      </c>
      <c r="F11" s="6"/>
      <c r="G11" s="18">
        <f t="shared" si="1"/>
        <v>0.10781111660591465</v>
      </c>
    </row>
    <row r="12" spans="1:7" x14ac:dyDescent="0.35">
      <c r="A12" s="6"/>
      <c r="B12" s="6"/>
      <c r="C12" s="6"/>
      <c r="D12" s="6"/>
      <c r="E12" s="6"/>
      <c r="F12" s="6"/>
      <c r="G12" s="6"/>
    </row>
    <row r="13" spans="1:7" x14ac:dyDescent="0.35">
      <c r="A13" s="6"/>
      <c r="B13" s="6"/>
      <c r="C13" s="6"/>
      <c r="D13" s="6"/>
      <c r="E13" s="6"/>
      <c r="F13" s="8" t="s">
        <v>7</v>
      </c>
      <c r="G13" s="9">
        <f>SUM(G6:G11)</f>
        <v>68.590182634677262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4D2DA-982E-41AC-A978-DB9F3A7CE1F5}">
  <dimension ref="A1:H13"/>
  <sheetViews>
    <sheetView tabSelected="1" workbookViewId="0">
      <selection activeCell="J11" sqref="J11"/>
    </sheetView>
  </sheetViews>
  <sheetFormatPr defaultRowHeight="14.5" x14ac:dyDescent="0.35"/>
  <cols>
    <col min="2" max="2" width="11.90625" customWidth="1"/>
    <col min="7" max="7" width="11.26953125" customWidth="1"/>
    <col min="8" max="8" width="30.26953125" customWidth="1"/>
  </cols>
  <sheetData>
    <row r="1" spans="1:8" x14ac:dyDescent="0.35">
      <c r="A1" s="1" t="s">
        <v>0</v>
      </c>
      <c r="B1" s="2">
        <v>0.41256991546548916</v>
      </c>
      <c r="E1" s="4" t="s">
        <v>2</v>
      </c>
      <c r="F1" s="3">
        <v>4.5100000000000001E-2</v>
      </c>
    </row>
    <row r="2" spans="1:8" x14ac:dyDescent="0.35">
      <c r="A2" s="1" t="s">
        <v>1</v>
      </c>
      <c r="B2" s="2">
        <v>3.339545303983273</v>
      </c>
      <c r="E2" s="4" t="s">
        <v>3</v>
      </c>
      <c r="F2" s="3">
        <v>74</v>
      </c>
    </row>
    <row r="3" spans="1:8" x14ac:dyDescent="0.35">
      <c r="E3" s="4" t="s">
        <v>4</v>
      </c>
      <c r="F3" s="3">
        <v>69.579800000000006</v>
      </c>
    </row>
    <row r="5" spans="1:8" ht="29" customHeight="1" x14ac:dyDescent="0.35">
      <c r="A5" s="23" t="s">
        <v>8</v>
      </c>
      <c r="B5" s="23" t="s">
        <v>9</v>
      </c>
      <c r="C5" s="23" t="s">
        <v>11</v>
      </c>
      <c r="D5" s="24"/>
      <c r="E5" s="25" t="s">
        <v>5</v>
      </c>
      <c r="F5" s="25" t="s">
        <v>10</v>
      </c>
      <c r="G5" s="6"/>
      <c r="H5" s="22" t="s">
        <v>12</v>
      </c>
    </row>
    <row r="6" spans="1:8" x14ac:dyDescent="0.35">
      <c r="A6" s="10">
        <v>0</v>
      </c>
      <c r="B6" s="20">
        <v>3.0030000000000001</v>
      </c>
      <c r="C6" s="11">
        <v>0.59</v>
      </c>
      <c r="E6" s="10">
        <f>((A6/$B$1)^$B$2)/(1+((A6/$B$1)^$B$2))</f>
        <v>0</v>
      </c>
      <c r="F6" s="11">
        <f>$F$3*(($F$1+$F$2*E6)/((1+$F$1+$F$2*E6)))</f>
        <v>3.0026303511625687</v>
      </c>
      <c r="G6" s="6"/>
      <c r="H6" s="16">
        <f>((B6-F6)^2)/C6</f>
        <v>2.3159366612608004E-7</v>
      </c>
    </row>
    <row r="7" spans="1:8" x14ac:dyDescent="0.35">
      <c r="A7" s="12">
        <v>5.5E-2</v>
      </c>
      <c r="B7" s="19">
        <v>6.3019999999999996</v>
      </c>
      <c r="C7" s="13">
        <v>1.2</v>
      </c>
      <c r="E7" s="12">
        <f>((A7/$B$1)^$B$2)/(1+((A7/$B$1)^$B$2))</f>
        <v>1.1937920951464169E-3</v>
      </c>
      <c r="F7" s="13">
        <f>$F$3*(($F$1+$F$2*E7)/((1+$F$1+$F$2*E7)))</f>
        <v>8.1916698441971558</v>
      </c>
      <c r="G7" s="6"/>
      <c r="H7" s="16">
        <f t="shared" ref="H7:H11" si="0">((B7-F7)^2)/C7</f>
        <v>2.9757101000567538</v>
      </c>
    </row>
    <row r="8" spans="1:8" x14ac:dyDescent="0.35">
      <c r="A8" s="12">
        <v>9.2999999999999999E-2</v>
      </c>
      <c r="B8" s="19">
        <v>29.760999999999999</v>
      </c>
      <c r="C8" s="13">
        <v>5.7</v>
      </c>
      <c r="E8" s="12">
        <f>((A8/$B$1)^$B$2)/(1+((A8/$B$1)^$B$2))</f>
        <v>6.8592433460505477E-3</v>
      </c>
      <c r="F8" s="13">
        <f>$F$3*(($F$1+$F$2*E8)/((1+$F$1+$F$2*E8)))</f>
        <v>24.76720473974267</v>
      </c>
      <c r="G8" s="6"/>
      <c r="H8" s="16">
        <f t="shared" si="0"/>
        <v>4.3750861581348355</v>
      </c>
    </row>
    <row r="9" spans="1:8" x14ac:dyDescent="0.35">
      <c r="A9" s="12">
        <v>0.18099999999999999</v>
      </c>
      <c r="B9" s="19">
        <v>52.002000000000002</v>
      </c>
      <c r="C9" s="13">
        <v>10.199999999999999</v>
      </c>
      <c r="E9" s="12">
        <f>((A9/$B$1)^$B$2)/(1+((A9/$B$1)^$B$2))</f>
        <v>6.0003104485082497E-2</v>
      </c>
      <c r="F9" s="13">
        <f>$F$3*(($F$1+$F$2*E9)/((1+$F$1+$F$2*E9)))</f>
        <v>56.895093081579539</v>
      </c>
      <c r="G9" s="6"/>
      <c r="H9" s="16">
        <f t="shared" si="0"/>
        <v>2.3472901867648557</v>
      </c>
    </row>
    <row r="10" spans="1:8" x14ac:dyDescent="0.35">
      <c r="A10" s="12">
        <v>0.40500000000000003</v>
      </c>
      <c r="B10" s="19">
        <v>60.305999999999997</v>
      </c>
      <c r="C10" s="13">
        <v>11.8</v>
      </c>
      <c r="E10" s="12">
        <f>((A10/$B$1)^$B$2)/(1+((A10/$B$1)^$B$2))</f>
        <v>0.48454398627851858</v>
      </c>
      <c r="F10" s="13">
        <f>$F$3*(($F$1+$F$2*E10)/((1+$F$1+$F$2*E10)))</f>
        <v>67.694237802378311</v>
      </c>
      <c r="G10" s="6"/>
      <c r="H10" s="16">
        <f t="shared" si="0"/>
        <v>4.6259371037705019</v>
      </c>
    </row>
    <row r="11" spans="1:8" x14ac:dyDescent="0.35">
      <c r="A11" s="14">
        <v>0.99</v>
      </c>
      <c r="B11" s="21">
        <v>68.653000000000006</v>
      </c>
      <c r="C11" s="15">
        <v>13.3</v>
      </c>
      <c r="E11" s="14">
        <f>((A11/$B$1)^$B$2)/(1+((A11/$B$1)^$B$2))</f>
        <v>0.94897668437152083</v>
      </c>
      <c r="F11" s="15">
        <f>$F$3*(($F$1+$F$2*E11)/((1+$F$1+$F$2*E11)))</f>
        <v>68.603506881840119</v>
      </c>
      <c r="G11" s="6"/>
      <c r="H11" s="9">
        <f t="shared" si="0"/>
        <v>1.8417810114199683E-4</v>
      </c>
    </row>
    <row r="12" spans="1:8" x14ac:dyDescent="0.35">
      <c r="A12" s="6"/>
      <c r="B12" s="6"/>
      <c r="C12" s="6"/>
      <c r="E12" s="6"/>
      <c r="F12" s="6"/>
      <c r="G12" s="6"/>
      <c r="H12" s="6"/>
    </row>
    <row r="13" spans="1:8" x14ac:dyDescent="0.35">
      <c r="A13" s="6"/>
      <c r="B13" s="6"/>
      <c r="C13" s="6"/>
      <c r="E13" s="6"/>
      <c r="F13" s="6"/>
      <c r="G13" s="8" t="s">
        <v>7</v>
      </c>
      <c r="H13" s="9">
        <f>SUM(H6:H11)</f>
        <v>14.324207958421754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LSQ (Traditional)</vt:lpstr>
      <vt:lpstr>Confidence 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gbats</dc:creator>
  <cp:lastModifiedBy>gbats</cp:lastModifiedBy>
  <dcterms:created xsi:type="dcterms:W3CDTF">2020-05-22T23:23:26Z</dcterms:created>
  <dcterms:modified xsi:type="dcterms:W3CDTF">2020-05-22T23:50:33Z</dcterms:modified>
</cp:coreProperties>
</file>