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ts\Documents\5440_adv_biomolecular\Projects\PRELIM\"/>
    </mc:Choice>
  </mc:AlternateContent>
  <xr:revisionPtr revIDLastSave="0" documentId="8_{F03A02FB-0582-446B-BCFF-3942E7D5B0C8}" xr6:coauthVersionLast="45" xr6:coauthVersionMax="45" xr10:uidLastSave="{00000000-0000-0000-0000-000000000000}"/>
  <bookViews>
    <workbookView xWindow="-9960" yWindow="-16320" windowWidth="29040" windowHeight="15840" xr2:uid="{5B2F388E-3FF4-4536-87E8-12EBB09406E8}"/>
  </bookViews>
  <sheets>
    <sheet name="Sheet1" sheetId="1" r:id="rId1"/>
  </sheets>
  <definedNames>
    <definedName name="solver_adj" localSheetId="0" hidden="1">Sheet1!$L$3,Sheet1!$L$4,Sheet1!$L$5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Sheet1!$L$4</definedName>
    <definedName name="solver_lhs2" localSheetId="0" hidden="1">Sheet1!$L$5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  <c r="G6" i="1" l="1"/>
  <c r="G7" i="1"/>
  <c r="G8" i="1"/>
  <c r="G9" i="1"/>
  <c r="G10" i="1"/>
  <c r="G11" i="1"/>
  <c r="G12" i="1"/>
  <c r="D7" i="1"/>
  <c r="D8" i="1"/>
  <c r="D9" i="1"/>
  <c r="D10" i="1"/>
  <c r="D11" i="1"/>
  <c r="D12" i="1"/>
  <c r="D6" i="1"/>
  <c r="I12" i="1" l="1"/>
  <c r="I8" i="1"/>
  <c r="I11" i="1"/>
  <c r="I7" i="1"/>
  <c r="I10" i="1"/>
  <c r="I9" i="1"/>
  <c r="I6" i="1"/>
  <c r="K12" i="1" l="1"/>
</calcChain>
</file>

<file path=xl/sharedStrings.xml><?xml version="1.0" encoding="utf-8"?>
<sst xmlns="http://schemas.openxmlformats.org/spreadsheetml/2006/main" count="15" uniqueCount="15">
  <si>
    <t>IPTG (mM)</t>
  </si>
  <si>
    <t>&lt;n&gt; (mRNA/cell)</t>
  </si>
  <si>
    <t>W1</t>
  </si>
  <si>
    <t>W2</t>
  </si>
  <si>
    <t>KX</t>
  </si>
  <si>
    <t>K</t>
  </si>
  <si>
    <t>n</t>
  </si>
  <si>
    <t>model</t>
  </si>
  <si>
    <t>fI</t>
  </si>
  <si>
    <t>square error</t>
  </si>
  <si>
    <t>&lt;n&gt; (nmol/gDW)</t>
  </si>
  <si>
    <t>A Quick LSQ Implementation because Python kept throwing errors</t>
  </si>
  <si>
    <t>sum Error</t>
  </si>
  <si>
    <t>Variable Parameters</t>
  </si>
  <si>
    <t>Fixed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</si>
</sst>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/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2A1A-B2A2-4F00-A89A-579F22ECDC77}">
  <dimension ref="B1:L14"/>
  <sheetViews>
    <sheetView tabSelected="1" workbookViewId="0">
      <selection activeCell="G23" sqref="G23"/>
    </sheetView>
  </sheetViews>
  <sheetFormatPr defaultRowHeight="14.5" x14ac:dyDescent="0.35"/>
  <cols>
    <col min="2" max="2" width="11.08984375" customWidth="1"/>
    <col min="3" max="3" width="14.81640625" customWidth="1"/>
    <col min="4" max="4" width="18" customWidth="1"/>
    <col min="5" max="5" width="9.26953125" customWidth="1"/>
    <col min="9" max="9" width="12.453125" customWidth="1"/>
    <col min="12" max="12" width="9.7265625" customWidth="1"/>
    <col min="13" max="13" width="11.81640625" bestFit="1" customWidth="1"/>
  </cols>
  <sheetData>
    <row r="1" spans="2:12" ht="15" thickBot="1" x14ac:dyDescent="0.4"/>
    <row r="2" spans="2:12" ht="15" thickBot="1" x14ac:dyDescent="0.4">
      <c r="K2" s="17" t="s">
        <v>13</v>
      </c>
      <c r="L2" s="18"/>
    </row>
    <row r="3" spans="2:12" x14ac:dyDescent="0.35">
      <c r="B3" t="s">
        <v>11</v>
      </c>
      <c r="K3" s="12" t="s">
        <v>3</v>
      </c>
      <c r="L3" s="13">
        <v>187.52156208805394</v>
      </c>
    </row>
    <row r="4" spans="2:12" ht="15" thickBot="1" x14ac:dyDescent="0.4">
      <c r="K4" s="12" t="s">
        <v>5</v>
      </c>
      <c r="L4" s="13">
        <v>0.22755510440539486</v>
      </c>
    </row>
    <row r="5" spans="2:12" ht="15" thickBot="1" x14ac:dyDescent="0.4">
      <c r="B5" s="5" t="s">
        <v>0</v>
      </c>
      <c r="C5" s="6" t="s">
        <v>1</v>
      </c>
      <c r="D5" s="9" t="s">
        <v>10</v>
      </c>
      <c r="F5" s="5" t="s">
        <v>8</v>
      </c>
      <c r="G5" s="6" t="s">
        <v>7</v>
      </c>
      <c r="I5" s="9" t="s">
        <v>9</v>
      </c>
      <c r="K5" s="14" t="s">
        <v>6</v>
      </c>
      <c r="L5" s="15">
        <v>1.5174358414138733</v>
      </c>
    </row>
    <row r="6" spans="2:12" ht="15" thickBot="1" x14ac:dyDescent="0.4">
      <c r="B6" s="1">
        <v>0</v>
      </c>
      <c r="C6" s="2">
        <v>19</v>
      </c>
      <c r="D6" s="10">
        <f>C6*0.0059306</f>
        <v>0.1126814</v>
      </c>
      <c r="F6" s="1">
        <f>(B6^$L$5)/(($L$4^$L$5)+(B6^$L$5))</f>
        <v>0</v>
      </c>
      <c r="G6" s="2">
        <f>$L$9*($L$8+$L$3*F6)/(1+$L$8+$L$3*F6)</f>
        <v>0.11268015881856809</v>
      </c>
      <c r="I6" s="10">
        <f>(D6-G6)^2</f>
        <v>1.540531346918679E-12</v>
      </c>
    </row>
    <row r="7" spans="2:12" ht="15" thickBot="1" x14ac:dyDescent="0.4">
      <c r="B7" s="1">
        <v>5.0000000000000001E-4</v>
      </c>
      <c r="C7" s="2">
        <v>21</v>
      </c>
      <c r="D7" s="10">
        <f>C7*0.0059306</f>
        <v>0.1245426</v>
      </c>
      <c r="E7" s="7"/>
      <c r="F7" s="1">
        <f>(B7^$L$5)/(($L$4^$L$5)+(B7^$L$5))</f>
        <v>9.2563215538999993E-5</v>
      </c>
      <c r="G7" s="2">
        <f>$L$9*($L$8+$L$3*F7)/(1+$L$8+$L$3*F7)</f>
        <v>0.11865820918204087</v>
      </c>
      <c r="I7" s="10">
        <f>(D7-G7)^2</f>
        <v>3.4626055298481767E-5</v>
      </c>
      <c r="K7" s="19" t="s">
        <v>14</v>
      </c>
      <c r="L7" s="18"/>
    </row>
    <row r="8" spans="2:12" x14ac:dyDescent="0.35">
      <c r="B8" s="1">
        <v>5.0000000000000001E-3</v>
      </c>
      <c r="C8" s="2">
        <v>41</v>
      </c>
      <c r="D8" s="10">
        <f>C8*0.0059306</f>
        <v>0.2431546</v>
      </c>
      <c r="E8" s="7"/>
      <c r="F8" s="1">
        <f>(B8^$L$5)/(($L$4^$L$5)+(B8^$L$5))</f>
        <v>3.0380370439078964E-3</v>
      </c>
      <c r="G8" s="2">
        <f>$L$9*($L$8+$L$3*F8)/(1+$L$8+$L$3*F8)</f>
        <v>0.24955266451589161</v>
      </c>
      <c r="I8" s="10">
        <f>(D8-G8)^2</f>
        <v>4.0935229549511418E-5</v>
      </c>
      <c r="K8" s="12" t="s">
        <v>2</v>
      </c>
      <c r="L8" s="13">
        <v>0.25678000000000001</v>
      </c>
    </row>
    <row r="9" spans="2:12" ht="15" thickBot="1" x14ac:dyDescent="0.4">
      <c r="B9" s="1">
        <v>1.2E-2</v>
      </c>
      <c r="C9" s="2">
        <v>67</v>
      </c>
      <c r="D9" s="10">
        <f>C9*0.0059306</f>
        <v>0.39735020000000004</v>
      </c>
      <c r="E9" s="7"/>
      <c r="F9" s="1">
        <f>(B9^$L$5)/(($L$4^$L$5)+(B9^$L$5))</f>
        <v>1.1373467820062905E-2</v>
      </c>
      <c r="G9" s="2">
        <f>$L$9*($L$8+$L$3*F9)/(1+$L$8+$L$3*F9)</f>
        <v>0.38879405777735909</v>
      </c>
      <c r="I9" s="10">
        <f>(D9-G9)^2</f>
        <v>7.3207569734059212E-5</v>
      </c>
      <c r="K9" s="14" t="s">
        <v>4</v>
      </c>
      <c r="L9" s="15">
        <v>0.55149999999999999</v>
      </c>
    </row>
    <row r="10" spans="2:12" ht="15" thickBot="1" x14ac:dyDescent="0.4">
      <c r="B10" s="1">
        <v>5.2999999999999999E-2</v>
      </c>
      <c r="C10" s="2">
        <v>86</v>
      </c>
      <c r="D10" s="10">
        <f>C10*0.0059306</f>
        <v>0.51003160000000003</v>
      </c>
      <c r="E10" s="7"/>
      <c r="F10" s="1">
        <f>(B10^$L$5)/(($L$4^$L$5)+(B10^$L$5))</f>
        <v>9.8761992506212912E-2</v>
      </c>
      <c r="G10" s="2">
        <f>$L$9*($L$8+$L$3*F10)/(1+$L$8+$L$3*F10)</f>
        <v>0.52361376607909105</v>
      </c>
      <c r="I10" s="10">
        <f>(D10-G10)^2</f>
        <v>1.8447523540001068E-4</v>
      </c>
    </row>
    <row r="11" spans="2:12" ht="15" thickBot="1" x14ac:dyDescent="0.4">
      <c r="B11" s="1">
        <v>0.216</v>
      </c>
      <c r="C11" s="2">
        <v>93</v>
      </c>
      <c r="D11" s="10">
        <f>C11*0.0059306</f>
        <v>0.55154579999999997</v>
      </c>
      <c r="E11" s="7"/>
      <c r="F11" s="1">
        <f>(B11^$L$5)/(($L$4^$L$5)+(B11^$L$5))</f>
        <v>0.48024037642382367</v>
      </c>
      <c r="G11" s="2">
        <f>$L$9*($L$8+$L$3*F11)/(1+$L$8+$L$3*F11)</f>
        <v>0.54546028168864102</v>
      </c>
      <c r="I11" s="10">
        <f>(D11-G11)^2</f>
        <v>3.7033533117885093E-5</v>
      </c>
      <c r="K11" s="16" t="s">
        <v>12</v>
      </c>
    </row>
    <row r="12" spans="2:12" ht="15" thickBot="1" x14ac:dyDescent="0.4">
      <c r="B12" s="3">
        <v>1</v>
      </c>
      <c r="C12" s="4">
        <v>93</v>
      </c>
      <c r="D12" s="11">
        <f>C12*0.0059306</f>
        <v>0.55154579999999997</v>
      </c>
      <c r="E12" s="7"/>
      <c r="F12" s="3">
        <f>(B12^$L$5)/(($L$4^$L$5)+(B12^$L$5))</f>
        <v>0.90433571714336536</v>
      </c>
      <c r="G12" s="4">
        <f>$L$9*($L$8+$L$3*F12)/(1+$L$8+$L$3*F12)</f>
        <v>0.54827181867510744</v>
      </c>
      <c r="I12" s="11">
        <f>(D12-G12)^2</f>
        <v>1.0718953715745104E-5</v>
      </c>
      <c r="K12" s="8">
        <f>SUM(I6:I12)</f>
        <v>3.809965783562246E-4</v>
      </c>
    </row>
    <row r="13" spans="2:12" x14ac:dyDescent="0.35">
      <c r="E13" s="7"/>
    </row>
    <row r="14" spans="2:12" x14ac:dyDescent="0.35">
      <c r="E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gbats</dc:creator>
  <cp:lastModifiedBy>gbats</cp:lastModifiedBy>
  <dcterms:created xsi:type="dcterms:W3CDTF">2020-05-11T04:36:55Z</dcterms:created>
  <dcterms:modified xsi:type="dcterms:W3CDTF">2020-05-12T07:03:20Z</dcterms:modified>
</cp:coreProperties>
</file>