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560" yWindow="560" windowWidth="25040" windowHeight="14920" tabRatio="500"/>
  </bookViews>
  <sheets>
    <sheet name="Sheet1" sheetId="1" r:id="rId1"/>
    <sheet name="Sheet1 (2)" sheetId="2" r:id="rId2"/>
    <sheet name="Sheet1 (3)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6" i="1" l="1"/>
  <c r="N45" i="3"/>
  <c r="N44" i="3"/>
  <c r="N38" i="3"/>
  <c r="H38" i="3"/>
  <c r="T35" i="3"/>
  <c r="R35" i="3"/>
  <c r="Q35" i="3"/>
  <c r="P35" i="3"/>
  <c r="O35" i="3"/>
  <c r="N35" i="3"/>
  <c r="K35" i="3"/>
  <c r="J35" i="3"/>
  <c r="I35" i="3"/>
  <c r="T34" i="3"/>
  <c r="R34" i="3"/>
  <c r="Q34" i="3"/>
  <c r="P34" i="3"/>
  <c r="O34" i="3"/>
  <c r="N34" i="3"/>
  <c r="K34" i="3"/>
  <c r="J34" i="3"/>
  <c r="I34" i="3"/>
  <c r="T33" i="3"/>
  <c r="R33" i="3"/>
  <c r="Q33" i="3"/>
  <c r="P33" i="3"/>
  <c r="O33" i="3"/>
  <c r="N33" i="3"/>
  <c r="K33" i="3"/>
  <c r="J33" i="3"/>
  <c r="I33" i="3"/>
  <c r="T32" i="3"/>
  <c r="R32" i="3"/>
  <c r="Q32" i="3"/>
  <c r="P32" i="3"/>
  <c r="O32" i="3"/>
  <c r="N32" i="3"/>
  <c r="K32" i="3"/>
  <c r="J32" i="3"/>
  <c r="I32" i="3"/>
  <c r="T31" i="3"/>
  <c r="R31" i="3"/>
  <c r="Q31" i="3"/>
  <c r="P31" i="3"/>
  <c r="O31" i="3"/>
  <c r="N31" i="3"/>
  <c r="K31" i="3"/>
  <c r="J31" i="3"/>
  <c r="I31" i="3"/>
  <c r="T30" i="3"/>
  <c r="R30" i="3"/>
  <c r="Q30" i="3"/>
  <c r="P30" i="3"/>
  <c r="O30" i="3"/>
  <c r="N30" i="3"/>
  <c r="K30" i="3"/>
  <c r="J30" i="3"/>
  <c r="I30" i="3"/>
  <c r="T29" i="3"/>
  <c r="R29" i="3"/>
  <c r="Q29" i="3"/>
  <c r="P29" i="3"/>
  <c r="O29" i="3"/>
  <c r="N29" i="3"/>
  <c r="K29" i="3"/>
  <c r="J29" i="3"/>
  <c r="I29" i="3"/>
  <c r="T28" i="3"/>
  <c r="R28" i="3"/>
  <c r="Q28" i="3"/>
  <c r="P28" i="3"/>
  <c r="O28" i="3"/>
  <c r="N28" i="3"/>
  <c r="K28" i="3"/>
  <c r="J28" i="3"/>
  <c r="I28" i="3"/>
  <c r="T27" i="3"/>
  <c r="R27" i="3"/>
  <c r="Q27" i="3"/>
  <c r="P27" i="3"/>
  <c r="O27" i="3"/>
  <c r="N27" i="3"/>
  <c r="K27" i="3"/>
  <c r="J27" i="3"/>
  <c r="I27" i="3"/>
  <c r="T26" i="3"/>
  <c r="R26" i="3"/>
  <c r="Q26" i="3"/>
  <c r="P26" i="3"/>
  <c r="O26" i="3"/>
  <c r="N26" i="3"/>
  <c r="K26" i="3"/>
  <c r="J26" i="3"/>
  <c r="I26" i="3"/>
  <c r="T25" i="3"/>
  <c r="R25" i="3"/>
  <c r="Q25" i="3"/>
  <c r="P25" i="3"/>
  <c r="O25" i="3"/>
  <c r="N25" i="3"/>
  <c r="K25" i="3"/>
  <c r="J25" i="3"/>
  <c r="I25" i="3"/>
  <c r="T24" i="3"/>
  <c r="R24" i="3"/>
  <c r="Q24" i="3"/>
  <c r="P24" i="3"/>
  <c r="O24" i="3"/>
  <c r="N24" i="3"/>
  <c r="K24" i="3"/>
  <c r="J24" i="3"/>
  <c r="I24" i="3"/>
  <c r="T23" i="3"/>
  <c r="R23" i="3"/>
  <c r="Q23" i="3"/>
  <c r="P23" i="3"/>
  <c r="O23" i="3"/>
  <c r="N23" i="3"/>
  <c r="K23" i="3"/>
  <c r="J23" i="3"/>
  <c r="I23" i="3"/>
  <c r="T22" i="3"/>
  <c r="R22" i="3"/>
  <c r="Q22" i="3"/>
  <c r="P22" i="3"/>
  <c r="O22" i="3"/>
  <c r="N22" i="3"/>
  <c r="K22" i="3"/>
  <c r="J22" i="3"/>
  <c r="I22" i="3"/>
  <c r="T21" i="3"/>
  <c r="R21" i="3"/>
  <c r="Q21" i="3"/>
  <c r="P21" i="3"/>
  <c r="O21" i="3"/>
  <c r="N21" i="3"/>
  <c r="K21" i="3"/>
  <c r="J21" i="3"/>
  <c r="I21" i="3"/>
  <c r="T20" i="3"/>
  <c r="R20" i="3"/>
  <c r="Q20" i="3"/>
  <c r="P20" i="3"/>
  <c r="O20" i="3"/>
  <c r="N20" i="3"/>
  <c r="K20" i="3"/>
  <c r="J20" i="3"/>
  <c r="I20" i="3"/>
  <c r="T19" i="3"/>
  <c r="R19" i="3"/>
  <c r="Q19" i="3"/>
  <c r="P19" i="3"/>
  <c r="O19" i="3"/>
  <c r="N19" i="3"/>
  <c r="K19" i="3"/>
  <c r="J19" i="3"/>
  <c r="I19" i="3"/>
  <c r="T18" i="3"/>
  <c r="R18" i="3"/>
  <c r="Q18" i="3"/>
  <c r="P18" i="3"/>
  <c r="O18" i="3"/>
  <c r="N18" i="3"/>
  <c r="K18" i="3"/>
  <c r="J18" i="3"/>
  <c r="I18" i="3"/>
  <c r="T17" i="3"/>
  <c r="R17" i="3"/>
  <c r="Q17" i="3"/>
  <c r="J17" i="3"/>
  <c r="L12" i="3"/>
  <c r="D7" i="3"/>
  <c r="N45" i="2"/>
  <c r="N44" i="2"/>
  <c r="N38" i="2"/>
  <c r="H38" i="2"/>
  <c r="T35" i="2"/>
  <c r="R35" i="2"/>
  <c r="Q35" i="2"/>
  <c r="P35" i="2"/>
  <c r="O35" i="2"/>
  <c r="N35" i="2"/>
  <c r="K35" i="2"/>
  <c r="J35" i="2"/>
  <c r="I35" i="2"/>
  <c r="T34" i="2"/>
  <c r="R34" i="2"/>
  <c r="Q34" i="2"/>
  <c r="P34" i="2"/>
  <c r="O34" i="2"/>
  <c r="N34" i="2"/>
  <c r="K34" i="2"/>
  <c r="J34" i="2"/>
  <c r="I34" i="2"/>
  <c r="T33" i="2"/>
  <c r="R33" i="2"/>
  <c r="Q33" i="2"/>
  <c r="P33" i="2"/>
  <c r="O33" i="2"/>
  <c r="N33" i="2"/>
  <c r="K33" i="2"/>
  <c r="J33" i="2"/>
  <c r="I33" i="2"/>
  <c r="T32" i="2"/>
  <c r="R32" i="2"/>
  <c r="Q32" i="2"/>
  <c r="P32" i="2"/>
  <c r="O32" i="2"/>
  <c r="N32" i="2"/>
  <c r="K32" i="2"/>
  <c r="J32" i="2"/>
  <c r="I32" i="2"/>
  <c r="T31" i="2"/>
  <c r="R31" i="2"/>
  <c r="Q31" i="2"/>
  <c r="P31" i="2"/>
  <c r="O31" i="2"/>
  <c r="N31" i="2"/>
  <c r="K31" i="2"/>
  <c r="J31" i="2"/>
  <c r="I31" i="2"/>
  <c r="T30" i="2"/>
  <c r="R30" i="2"/>
  <c r="Q30" i="2"/>
  <c r="P30" i="2"/>
  <c r="O30" i="2"/>
  <c r="N30" i="2"/>
  <c r="K30" i="2"/>
  <c r="J30" i="2"/>
  <c r="I30" i="2"/>
  <c r="T29" i="2"/>
  <c r="R29" i="2"/>
  <c r="Q29" i="2"/>
  <c r="P29" i="2"/>
  <c r="O29" i="2"/>
  <c r="N29" i="2"/>
  <c r="K29" i="2"/>
  <c r="J29" i="2"/>
  <c r="I29" i="2"/>
  <c r="T28" i="2"/>
  <c r="R28" i="2"/>
  <c r="Q28" i="2"/>
  <c r="P28" i="2"/>
  <c r="O28" i="2"/>
  <c r="N28" i="2"/>
  <c r="K28" i="2"/>
  <c r="J28" i="2"/>
  <c r="I28" i="2"/>
  <c r="T27" i="2"/>
  <c r="R27" i="2"/>
  <c r="Q27" i="2"/>
  <c r="P27" i="2"/>
  <c r="O27" i="2"/>
  <c r="N27" i="2"/>
  <c r="K27" i="2"/>
  <c r="J27" i="2"/>
  <c r="I27" i="2"/>
  <c r="T26" i="2"/>
  <c r="R26" i="2"/>
  <c r="Q26" i="2"/>
  <c r="P26" i="2"/>
  <c r="O26" i="2"/>
  <c r="N26" i="2"/>
  <c r="K26" i="2"/>
  <c r="J26" i="2"/>
  <c r="I26" i="2"/>
  <c r="T25" i="2"/>
  <c r="R25" i="2"/>
  <c r="Q25" i="2"/>
  <c r="P25" i="2"/>
  <c r="O25" i="2"/>
  <c r="N25" i="2"/>
  <c r="K25" i="2"/>
  <c r="J25" i="2"/>
  <c r="I25" i="2"/>
  <c r="T24" i="2"/>
  <c r="R24" i="2"/>
  <c r="Q24" i="2"/>
  <c r="P24" i="2"/>
  <c r="O24" i="2"/>
  <c r="N24" i="2"/>
  <c r="K24" i="2"/>
  <c r="J24" i="2"/>
  <c r="I24" i="2"/>
  <c r="T23" i="2"/>
  <c r="R23" i="2"/>
  <c r="Q23" i="2"/>
  <c r="P23" i="2"/>
  <c r="O23" i="2"/>
  <c r="N23" i="2"/>
  <c r="K23" i="2"/>
  <c r="J23" i="2"/>
  <c r="I23" i="2"/>
  <c r="T22" i="2"/>
  <c r="R22" i="2"/>
  <c r="Q22" i="2"/>
  <c r="P22" i="2"/>
  <c r="O22" i="2"/>
  <c r="N22" i="2"/>
  <c r="K22" i="2"/>
  <c r="J22" i="2"/>
  <c r="I22" i="2"/>
  <c r="T21" i="2"/>
  <c r="R21" i="2"/>
  <c r="Q21" i="2"/>
  <c r="P21" i="2"/>
  <c r="O21" i="2"/>
  <c r="N21" i="2"/>
  <c r="K21" i="2"/>
  <c r="J21" i="2"/>
  <c r="I21" i="2"/>
  <c r="T20" i="2"/>
  <c r="R20" i="2"/>
  <c r="Q20" i="2"/>
  <c r="P20" i="2"/>
  <c r="O20" i="2"/>
  <c r="N20" i="2"/>
  <c r="K20" i="2"/>
  <c r="J20" i="2"/>
  <c r="I20" i="2"/>
  <c r="T19" i="2"/>
  <c r="R19" i="2"/>
  <c r="Q19" i="2"/>
  <c r="P19" i="2"/>
  <c r="O19" i="2"/>
  <c r="N19" i="2"/>
  <c r="K19" i="2"/>
  <c r="J19" i="2"/>
  <c r="I19" i="2"/>
  <c r="T18" i="2"/>
  <c r="R18" i="2"/>
  <c r="Q18" i="2"/>
  <c r="P18" i="2"/>
  <c r="O18" i="2"/>
  <c r="N18" i="2"/>
  <c r="K18" i="2"/>
  <c r="J18" i="2"/>
  <c r="I18" i="2"/>
  <c r="T17" i="2"/>
  <c r="R17" i="2"/>
  <c r="Q17" i="2"/>
  <c r="J17" i="2"/>
  <c r="L12" i="2"/>
  <c r="D7" i="2"/>
  <c r="N45" i="1"/>
  <c r="L12" i="1"/>
  <c r="J17" i="1"/>
  <c r="N44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17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18" i="1"/>
  <c r="N38" i="1"/>
  <c r="H3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8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17" i="1"/>
  <c r="D7" i="1"/>
</calcChain>
</file>

<file path=xl/sharedStrings.xml><?xml version="1.0" encoding="utf-8"?>
<sst xmlns="http://schemas.openxmlformats.org/spreadsheetml/2006/main" count="60" uniqueCount="18">
  <si>
    <t>a</t>
  </si>
  <si>
    <t>b</t>
  </si>
  <si>
    <t>c</t>
  </si>
  <si>
    <t>Classes</t>
  </si>
  <si>
    <t>Cenarios</t>
  </si>
  <si>
    <t>Tr</t>
  </si>
  <si>
    <t>Taxa cresc. Medio codigo</t>
  </si>
  <si>
    <t>Taxa cresc. Medio cenários</t>
  </si>
  <si>
    <t>Releases</t>
  </si>
  <si>
    <t>tx cresc mensal</t>
  </si>
  <si>
    <t>tx cresc medio</t>
  </si>
  <si>
    <t>projeto pouco modular</t>
  </si>
  <si>
    <t>Correlação Classes X Cenarios</t>
  </si>
  <si>
    <t xml:space="preserve">nao preocuparam com a melhoria da qualidade interna </t>
  </si>
  <si>
    <t>não refatoraram</t>
  </si>
  <si>
    <t>QTDE Classes impactadas pelo Cenario</t>
  </si>
  <si>
    <t>Correlação Classes X Classes Afetadas</t>
  </si>
  <si>
    <t xml:space="preserve">o esforço de refatoração não foi direcionado para melhoria da complexidade estrutural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</si>
</sst>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wrapText="1"/>
    </xf>
    <xf numFmtId="4" fontId="0" fillId="0" borderId="0" xfId="0" applyNumberFormat="1"/>
  </cellXfs>
  <cellStyles count="5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Classes</c:v>
          </c:tx>
          <c:marker>
            <c:symbol val="none"/>
          </c:marker>
          <c:cat>
            <c:numRef>
              <c:f>Sheet1!$G$17:$G$35</c:f>
              <c:numCache>
                <c:formatCode>General</c:formatCode>
                <c:ptCount val="19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16.0</c:v>
                </c:pt>
                <c:pt idx="12">
                  <c:v>17.0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</c:numCache>
            </c:numRef>
          </c:cat>
          <c:val>
            <c:numRef>
              <c:f>Sheet1!$H$17:$H$35</c:f>
              <c:numCache>
                <c:formatCode>General</c:formatCode>
                <c:ptCount val="19"/>
                <c:pt idx="0">
                  <c:v>69.0</c:v>
                </c:pt>
                <c:pt idx="1">
                  <c:v>104.0</c:v>
                </c:pt>
                <c:pt idx="2">
                  <c:v>125.0</c:v>
                </c:pt>
                <c:pt idx="3">
                  <c:v>222.0</c:v>
                </c:pt>
                <c:pt idx="4">
                  <c:v>294.0</c:v>
                </c:pt>
                <c:pt idx="5">
                  <c:v>300.0</c:v>
                </c:pt>
                <c:pt idx="6">
                  <c:v>360.0</c:v>
                </c:pt>
                <c:pt idx="7">
                  <c:v>474.0</c:v>
                </c:pt>
                <c:pt idx="8">
                  <c:v>532.0</c:v>
                </c:pt>
                <c:pt idx="9">
                  <c:v>568.0</c:v>
                </c:pt>
                <c:pt idx="10">
                  <c:v>613.0</c:v>
                </c:pt>
                <c:pt idx="11">
                  <c:v>730.0</c:v>
                </c:pt>
                <c:pt idx="12">
                  <c:v>769.0</c:v>
                </c:pt>
                <c:pt idx="13">
                  <c:v>805.0</c:v>
                </c:pt>
                <c:pt idx="14">
                  <c:v>861.0</c:v>
                </c:pt>
                <c:pt idx="15">
                  <c:v>889.0</c:v>
                </c:pt>
                <c:pt idx="16">
                  <c:v>899.0</c:v>
                </c:pt>
                <c:pt idx="17">
                  <c:v>908.0</c:v>
                </c:pt>
                <c:pt idx="18">
                  <c:v>914.0</c:v>
                </c:pt>
              </c:numCache>
            </c:numRef>
          </c:val>
          <c:smooth val="0"/>
        </c:ser>
        <c:ser>
          <c:idx val="1"/>
          <c:order val="1"/>
          <c:tx>
            <c:v>Cenarios</c:v>
          </c:tx>
          <c:marker>
            <c:symbol val="none"/>
          </c:marker>
          <c:cat>
            <c:numRef>
              <c:f>Sheet1!$G$17:$G$35</c:f>
              <c:numCache>
                <c:formatCode>General</c:formatCode>
                <c:ptCount val="19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16.0</c:v>
                </c:pt>
                <c:pt idx="12">
                  <c:v>17.0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</c:numCache>
            </c:numRef>
          </c:cat>
          <c:val>
            <c:numRef>
              <c:f>Sheet1!$L$17:$L$35</c:f>
              <c:numCache>
                <c:formatCode>General</c:formatCode>
                <c:ptCount val="19"/>
                <c:pt idx="0">
                  <c:v>27.0</c:v>
                </c:pt>
                <c:pt idx="1">
                  <c:v>52.0</c:v>
                </c:pt>
                <c:pt idx="2">
                  <c:v>60.0</c:v>
                </c:pt>
                <c:pt idx="3">
                  <c:v>94.0</c:v>
                </c:pt>
                <c:pt idx="4">
                  <c:v>131.0</c:v>
                </c:pt>
                <c:pt idx="5">
                  <c:v>138.0</c:v>
                </c:pt>
                <c:pt idx="6">
                  <c:v>173.0</c:v>
                </c:pt>
                <c:pt idx="7">
                  <c:v>236.0</c:v>
                </c:pt>
                <c:pt idx="8">
                  <c:v>254.0</c:v>
                </c:pt>
                <c:pt idx="9">
                  <c:v>277.0</c:v>
                </c:pt>
                <c:pt idx="10">
                  <c:v>290.0</c:v>
                </c:pt>
                <c:pt idx="11">
                  <c:v>329.0</c:v>
                </c:pt>
                <c:pt idx="12">
                  <c:v>347.0</c:v>
                </c:pt>
                <c:pt idx="13">
                  <c:v>363.0</c:v>
                </c:pt>
                <c:pt idx="14">
                  <c:v>377.0</c:v>
                </c:pt>
                <c:pt idx="15">
                  <c:v>389.0</c:v>
                </c:pt>
                <c:pt idx="16">
                  <c:v>394.0</c:v>
                </c:pt>
                <c:pt idx="17">
                  <c:v>395.0</c:v>
                </c:pt>
                <c:pt idx="18">
                  <c:v>397.0</c:v>
                </c:pt>
              </c:numCache>
            </c:numRef>
          </c:val>
          <c:smooth val="0"/>
        </c:ser>
        <c:ser>
          <c:idx val="2"/>
          <c:order val="2"/>
          <c:tx>
            <c:v>Classes Impactadas</c:v>
          </c:tx>
          <c:marker>
            <c:symbol val="none"/>
          </c:marker>
          <c:cat>
            <c:numRef>
              <c:f>Sheet1!$G$17:$G$35</c:f>
              <c:numCache>
                <c:formatCode>General</c:formatCode>
                <c:ptCount val="19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16.0</c:v>
                </c:pt>
                <c:pt idx="12">
                  <c:v>17.0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</c:numCache>
            </c:numRef>
          </c:cat>
          <c:val>
            <c:numRef>
              <c:f>Sheet1!$M$17:$M$35</c:f>
              <c:numCache>
                <c:formatCode>General</c:formatCode>
                <c:ptCount val="19"/>
                <c:pt idx="0">
                  <c:v>21.0</c:v>
                </c:pt>
                <c:pt idx="1">
                  <c:v>40.0</c:v>
                </c:pt>
                <c:pt idx="2">
                  <c:v>46.0</c:v>
                </c:pt>
                <c:pt idx="3">
                  <c:v>72.0</c:v>
                </c:pt>
                <c:pt idx="4">
                  <c:v>98.0</c:v>
                </c:pt>
                <c:pt idx="5">
                  <c:v>101.0</c:v>
                </c:pt>
                <c:pt idx="6">
                  <c:v>126.0</c:v>
                </c:pt>
                <c:pt idx="7">
                  <c:v>175.0</c:v>
                </c:pt>
                <c:pt idx="8">
                  <c:v>183.0</c:v>
                </c:pt>
                <c:pt idx="9">
                  <c:v>197.0</c:v>
                </c:pt>
                <c:pt idx="10">
                  <c:v>209.0</c:v>
                </c:pt>
                <c:pt idx="11">
                  <c:v>235.0</c:v>
                </c:pt>
                <c:pt idx="12">
                  <c:v>246.0</c:v>
                </c:pt>
                <c:pt idx="13">
                  <c:v>256.0</c:v>
                </c:pt>
                <c:pt idx="14">
                  <c:v>268.0</c:v>
                </c:pt>
                <c:pt idx="15">
                  <c:v>274.0</c:v>
                </c:pt>
                <c:pt idx="16">
                  <c:v>277.0</c:v>
                </c:pt>
                <c:pt idx="17">
                  <c:v>280.0</c:v>
                </c:pt>
                <c:pt idx="18">
                  <c:v>281.0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234408"/>
        <c:axId val="2096140600"/>
      </c:lineChart>
      <c:catAx>
        <c:axId val="209623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140600"/>
        <c:crosses val="autoZero"/>
        <c:auto val="1"/>
        <c:lblAlgn val="ctr"/>
        <c:lblOffset val="100"/>
        <c:noMultiLvlLbl val="0"/>
      </c:catAx>
      <c:valAx>
        <c:axId val="209614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234408"/>
        <c:crosses val="autoZero"/>
        <c:crossBetween val="between"/>
        <c:majorUnit val="10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Tx. Cresc. Classes</c:v>
          </c:tx>
          <c:marker>
            <c:symbol val="none"/>
          </c:marker>
          <c:cat>
            <c:numRef>
              <c:f>'Sheet1 (3)'!$G$17:$G$35</c:f>
              <c:numCache>
                <c:formatCode>General</c:formatCode>
                <c:ptCount val="19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16.0</c:v>
                </c:pt>
                <c:pt idx="12">
                  <c:v>17.0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</c:numCache>
            </c:numRef>
          </c:cat>
          <c:val>
            <c:numRef>
              <c:f>'Sheet1 (3)'!$J$17:$J$35</c:f>
              <c:numCache>
                <c:formatCode>0%</c:formatCode>
                <c:ptCount val="19"/>
                <c:pt idx="0">
                  <c:v>0.0</c:v>
                </c:pt>
                <c:pt idx="1">
                  <c:v>0.507246376811594</c:v>
                </c:pt>
                <c:pt idx="2">
                  <c:v>0.201923076923077</c:v>
                </c:pt>
                <c:pt idx="3">
                  <c:v>0.776</c:v>
                </c:pt>
                <c:pt idx="4">
                  <c:v>0.324324324324324</c:v>
                </c:pt>
                <c:pt idx="5">
                  <c:v>0.0204081632653061</c:v>
                </c:pt>
                <c:pt idx="6">
                  <c:v>0.2</c:v>
                </c:pt>
                <c:pt idx="7">
                  <c:v>0.316666666666667</c:v>
                </c:pt>
                <c:pt idx="8">
                  <c:v>0.122362869198312</c:v>
                </c:pt>
                <c:pt idx="9">
                  <c:v>0.0676691729323308</c:v>
                </c:pt>
                <c:pt idx="10">
                  <c:v>0.0792253521126761</c:v>
                </c:pt>
                <c:pt idx="11">
                  <c:v>0.190864600326264</c:v>
                </c:pt>
                <c:pt idx="12">
                  <c:v>0.0534246575342466</c:v>
                </c:pt>
                <c:pt idx="13">
                  <c:v>0.046814044213264</c:v>
                </c:pt>
                <c:pt idx="14">
                  <c:v>0.0695652173913043</c:v>
                </c:pt>
                <c:pt idx="15">
                  <c:v>0.032520325203252</c:v>
                </c:pt>
                <c:pt idx="16">
                  <c:v>0.0112485939257593</c:v>
                </c:pt>
                <c:pt idx="17">
                  <c:v>0.0100111234705228</c:v>
                </c:pt>
                <c:pt idx="18">
                  <c:v>0.0066079295154185</c:v>
                </c:pt>
              </c:numCache>
            </c:numRef>
          </c:val>
          <c:smooth val="0"/>
        </c:ser>
        <c:ser>
          <c:idx val="1"/>
          <c:order val="1"/>
          <c:tx>
            <c:v>Tx. Cresc. Cenarios.</c:v>
          </c:tx>
          <c:marker>
            <c:symbol val="none"/>
          </c:marker>
          <c:cat>
            <c:numRef>
              <c:f>'Sheet1 (3)'!$G$17:$G$35</c:f>
              <c:numCache>
                <c:formatCode>General</c:formatCode>
                <c:ptCount val="19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16.0</c:v>
                </c:pt>
                <c:pt idx="12">
                  <c:v>17.0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</c:numCache>
            </c:numRef>
          </c:cat>
          <c:val>
            <c:numRef>
              <c:f>'Sheet1 (3)'!$O$17:$O$35</c:f>
              <c:numCache>
                <c:formatCode>0%</c:formatCode>
                <c:ptCount val="19"/>
                <c:pt idx="0">
                  <c:v>0.0</c:v>
                </c:pt>
                <c:pt idx="1">
                  <c:v>0.925925925925926</c:v>
                </c:pt>
                <c:pt idx="2">
                  <c:v>0.153846153846154</c:v>
                </c:pt>
                <c:pt idx="3">
                  <c:v>0.566666666666667</c:v>
                </c:pt>
                <c:pt idx="4">
                  <c:v>-0.0425531914893617</c:v>
                </c:pt>
                <c:pt idx="5">
                  <c:v>0.133333333333333</c:v>
                </c:pt>
                <c:pt idx="6">
                  <c:v>0.0980392156862745</c:v>
                </c:pt>
                <c:pt idx="7">
                  <c:v>0.696428571428571</c:v>
                </c:pt>
                <c:pt idx="8">
                  <c:v>0.0684210526315789</c:v>
                </c:pt>
                <c:pt idx="9">
                  <c:v>0.083743842364532</c:v>
                </c:pt>
                <c:pt idx="10">
                  <c:v>-0.0909090909090909</c:v>
                </c:pt>
                <c:pt idx="11">
                  <c:v>0.025</c:v>
                </c:pt>
                <c:pt idx="12">
                  <c:v>-0.0780487804878049</c:v>
                </c:pt>
                <c:pt idx="13">
                  <c:v>-0.206349206349206</c:v>
                </c:pt>
                <c:pt idx="14">
                  <c:v>-0.253333333333333</c:v>
                </c:pt>
                <c:pt idx="15">
                  <c:v>-0.116071428571429</c:v>
                </c:pt>
                <c:pt idx="16">
                  <c:v>-0.141414141414141</c:v>
                </c:pt>
                <c:pt idx="17">
                  <c:v>-0.0588235294117647</c:v>
                </c:pt>
                <c:pt idx="18">
                  <c:v>-0.375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659240"/>
        <c:axId val="-2147141720"/>
      </c:lineChart>
      <c:catAx>
        <c:axId val="213665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7141720"/>
        <c:crosses val="autoZero"/>
        <c:auto val="1"/>
        <c:lblAlgn val="ctr"/>
        <c:lblOffset val="100"/>
        <c:noMultiLvlLbl val="0"/>
      </c:catAx>
      <c:valAx>
        <c:axId val="-21471417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3665924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'Sheet1 (3)'!$L$17:$L$36</c:f>
              <c:numCache>
                <c:formatCode>General</c:formatCode>
                <c:ptCount val="20"/>
                <c:pt idx="0">
                  <c:v>27.0</c:v>
                </c:pt>
                <c:pt idx="1">
                  <c:v>52.0</c:v>
                </c:pt>
                <c:pt idx="2">
                  <c:v>60.0</c:v>
                </c:pt>
                <c:pt idx="3">
                  <c:v>94.0</c:v>
                </c:pt>
                <c:pt idx="4">
                  <c:v>90.0</c:v>
                </c:pt>
                <c:pt idx="5">
                  <c:v>102.0</c:v>
                </c:pt>
                <c:pt idx="6">
                  <c:v>112.0</c:v>
                </c:pt>
                <c:pt idx="7">
                  <c:v>190.0</c:v>
                </c:pt>
                <c:pt idx="8">
                  <c:v>203.0</c:v>
                </c:pt>
                <c:pt idx="9">
                  <c:v>220.0</c:v>
                </c:pt>
                <c:pt idx="10">
                  <c:v>200.0</c:v>
                </c:pt>
                <c:pt idx="11">
                  <c:v>205.0</c:v>
                </c:pt>
                <c:pt idx="12">
                  <c:v>189.0</c:v>
                </c:pt>
                <c:pt idx="13">
                  <c:v>150.0</c:v>
                </c:pt>
                <c:pt idx="14">
                  <c:v>112.0</c:v>
                </c:pt>
                <c:pt idx="15">
                  <c:v>99.0</c:v>
                </c:pt>
                <c:pt idx="16">
                  <c:v>85.0</c:v>
                </c:pt>
                <c:pt idx="17">
                  <c:v>80.0</c:v>
                </c:pt>
                <c:pt idx="18">
                  <c:v>50.0</c:v>
                </c:pt>
              </c:numCache>
            </c:numRef>
          </c:xVal>
          <c:yVal>
            <c:numRef>
              <c:f>'Sheet1 (3)'!$H$17:$H$35</c:f>
              <c:numCache>
                <c:formatCode>General</c:formatCode>
                <c:ptCount val="19"/>
                <c:pt idx="0">
                  <c:v>69.0</c:v>
                </c:pt>
                <c:pt idx="1">
                  <c:v>104.0</c:v>
                </c:pt>
                <c:pt idx="2">
                  <c:v>125.0</c:v>
                </c:pt>
                <c:pt idx="3">
                  <c:v>222.0</c:v>
                </c:pt>
                <c:pt idx="4">
                  <c:v>294.0</c:v>
                </c:pt>
                <c:pt idx="5">
                  <c:v>300.0</c:v>
                </c:pt>
                <c:pt idx="6">
                  <c:v>360.0</c:v>
                </c:pt>
                <c:pt idx="7">
                  <c:v>474.0</c:v>
                </c:pt>
                <c:pt idx="8">
                  <c:v>532.0</c:v>
                </c:pt>
                <c:pt idx="9">
                  <c:v>568.0</c:v>
                </c:pt>
                <c:pt idx="10">
                  <c:v>613.0</c:v>
                </c:pt>
                <c:pt idx="11">
                  <c:v>730.0</c:v>
                </c:pt>
                <c:pt idx="12">
                  <c:v>769.0</c:v>
                </c:pt>
                <c:pt idx="13">
                  <c:v>805.0</c:v>
                </c:pt>
                <c:pt idx="14">
                  <c:v>861.0</c:v>
                </c:pt>
                <c:pt idx="15">
                  <c:v>889.0</c:v>
                </c:pt>
                <c:pt idx="16">
                  <c:v>899.0</c:v>
                </c:pt>
                <c:pt idx="17">
                  <c:v>908.0</c:v>
                </c:pt>
                <c:pt idx="18">
                  <c:v>914.0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37384"/>
        <c:axId val="2104329032"/>
      </c:scatterChart>
      <c:valAx>
        <c:axId val="213523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329032"/>
        <c:crosses val="autoZero"/>
        <c:crossBetween val="midCat"/>
      </c:valAx>
      <c:valAx>
        <c:axId val="2104329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237384"/>
        <c:crosses val="autoZero"/>
        <c:crossBetween val="midCat"/>
        <c:majorUnit val="10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'Sheet1 (3)'!$L$17:$L$36</c:f>
              <c:numCache>
                <c:formatCode>General</c:formatCode>
                <c:ptCount val="20"/>
                <c:pt idx="0">
                  <c:v>27.0</c:v>
                </c:pt>
                <c:pt idx="1">
                  <c:v>52.0</c:v>
                </c:pt>
                <c:pt idx="2">
                  <c:v>60.0</c:v>
                </c:pt>
                <c:pt idx="3">
                  <c:v>94.0</c:v>
                </c:pt>
                <c:pt idx="4">
                  <c:v>90.0</c:v>
                </c:pt>
                <c:pt idx="5">
                  <c:v>102.0</c:v>
                </c:pt>
                <c:pt idx="6">
                  <c:v>112.0</c:v>
                </c:pt>
                <c:pt idx="7">
                  <c:v>190.0</c:v>
                </c:pt>
                <c:pt idx="8">
                  <c:v>203.0</c:v>
                </c:pt>
                <c:pt idx="9">
                  <c:v>220.0</c:v>
                </c:pt>
                <c:pt idx="10">
                  <c:v>200.0</c:v>
                </c:pt>
                <c:pt idx="11">
                  <c:v>205.0</c:v>
                </c:pt>
                <c:pt idx="12">
                  <c:v>189.0</c:v>
                </c:pt>
                <c:pt idx="13">
                  <c:v>150.0</c:v>
                </c:pt>
                <c:pt idx="14">
                  <c:v>112.0</c:v>
                </c:pt>
                <c:pt idx="15">
                  <c:v>99.0</c:v>
                </c:pt>
                <c:pt idx="16">
                  <c:v>85.0</c:v>
                </c:pt>
                <c:pt idx="17">
                  <c:v>80.0</c:v>
                </c:pt>
                <c:pt idx="18">
                  <c:v>50.0</c:v>
                </c:pt>
              </c:numCache>
            </c:numRef>
          </c:xVal>
          <c:yVal>
            <c:numRef>
              <c:f>'Sheet1 (3)'!$H$17:$H$35</c:f>
              <c:numCache>
                <c:formatCode>General</c:formatCode>
                <c:ptCount val="19"/>
                <c:pt idx="0">
                  <c:v>69.0</c:v>
                </c:pt>
                <c:pt idx="1">
                  <c:v>104.0</c:v>
                </c:pt>
                <c:pt idx="2">
                  <c:v>125.0</c:v>
                </c:pt>
                <c:pt idx="3">
                  <c:v>222.0</c:v>
                </c:pt>
                <c:pt idx="4">
                  <c:v>294.0</c:v>
                </c:pt>
                <c:pt idx="5">
                  <c:v>300.0</c:v>
                </c:pt>
                <c:pt idx="6">
                  <c:v>360.0</c:v>
                </c:pt>
                <c:pt idx="7">
                  <c:v>474.0</c:v>
                </c:pt>
                <c:pt idx="8">
                  <c:v>532.0</c:v>
                </c:pt>
                <c:pt idx="9">
                  <c:v>568.0</c:v>
                </c:pt>
                <c:pt idx="10">
                  <c:v>613.0</c:v>
                </c:pt>
                <c:pt idx="11">
                  <c:v>730.0</c:v>
                </c:pt>
                <c:pt idx="12">
                  <c:v>769.0</c:v>
                </c:pt>
                <c:pt idx="13">
                  <c:v>805.0</c:v>
                </c:pt>
                <c:pt idx="14">
                  <c:v>861.0</c:v>
                </c:pt>
                <c:pt idx="15">
                  <c:v>889.0</c:v>
                </c:pt>
                <c:pt idx="16">
                  <c:v>899.0</c:v>
                </c:pt>
                <c:pt idx="17">
                  <c:v>908.0</c:v>
                </c:pt>
                <c:pt idx="18">
                  <c:v>914.0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375608"/>
        <c:axId val="2136096680"/>
      </c:scatterChart>
      <c:valAx>
        <c:axId val="213237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096680"/>
        <c:crosses val="autoZero"/>
        <c:crossBetween val="midCat"/>
      </c:valAx>
      <c:valAx>
        <c:axId val="2136096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375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Tx. Cresc. Classes</c:v>
          </c:tx>
          <c:marker>
            <c:symbol val="none"/>
          </c:marker>
          <c:cat>
            <c:numRef>
              <c:f>Sheet1!$G$17:$G$35</c:f>
              <c:numCache>
                <c:formatCode>General</c:formatCode>
                <c:ptCount val="19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16.0</c:v>
                </c:pt>
                <c:pt idx="12">
                  <c:v>17.0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</c:numCache>
            </c:numRef>
          </c:cat>
          <c:val>
            <c:numRef>
              <c:f>Sheet1!$J$17:$J$35</c:f>
              <c:numCache>
                <c:formatCode>0%</c:formatCode>
                <c:ptCount val="19"/>
                <c:pt idx="0">
                  <c:v>0.0</c:v>
                </c:pt>
                <c:pt idx="1">
                  <c:v>0.507246376811594</c:v>
                </c:pt>
                <c:pt idx="2">
                  <c:v>0.201923076923077</c:v>
                </c:pt>
                <c:pt idx="3">
                  <c:v>0.776</c:v>
                </c:pt>
                <c:pt idx="4">
                  <c:v>0.324324324324324</c:v>
                </c:pt>
                <c:pt idx="5">
                  <c:v>0.0204081632653061</c:v>
                </c:pt>
                <c:pt idx="6">
                  <c:v>0.2</c:v>
                </c:pt>
                <c:pt idx="7">
                  <c:v>0.316666666666667</c:v>
                </c:pt>
                <c:pt idx="8">
                  <c:v>0.122362869198312</c:v>
                </c:pt>
                <c:pt idx="9">
                  <c:v>0.0676691729323308</c:v>
                </c:pt>
                <c:pt idx="10">
                  <c:v>0.0792253521126761</c:v>
                </c:pt>
                <c:pt idx="11">
                  <c:v>0.190864600326264</c:v>
                </c:pt>
                <c:pt idx="12">
                  <c:v>0.0534246575342466</c:v>
                </c:pt>
                <c:pt idx="13">
                  <c:v>0.046814044213264</c:v>
                </c:pt>
                <c:pt idx="14">
                  <c:v>0.0695652173913043</c:v>
                </c:pt>
                <c:pt idx="15">
                  <c:v>0.032520325203252</c:v>
                </c:pt>
                <c:pt idx="16">
                  <c:v>0.0112485939257593</c:v>
                </c:pt>
                <c:pt idx="17">
                  <c:v>0.0100111234705228</c:v>
                </c:pt>
                <c:pt idx="18">
                  <c:v>0.0066079295154185</c:v>
                </c:pt>
              </c:numCache>
            </c:numRef>
          </c:val>
          <c:smooth val="0"/>
        </c:ser>
        <c:ser>
          <c:idx val="1"/>
          <c:order val="1"/>
          <c:tx>
            <c:v>Tx. Cresc. Cenarios.</c:v>
          </c:tx>
          <c:marker>
            <c:symbol val="none"/>
          </c:marker>
          <c:cat>
            <c:numRef>
              <c:f>Sheet1!$G$17:$G$35</c:f>
              <c:numCache>
                <c:formatCode>General</c:formatCode>
                <c:ptCount val="19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16.0</c:v>
                </c:pt>
                <c:pt idx="12">
                  <c:v>17.0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</c:numCache>
            </c:numRef>
          </c:cat>
          <c:val>
            <c:numRef>
              <c:f>Sheet1!$O$17:$O$35</c:f>
              <c:numCache>
                <c:formatCode>0%</c:formatCode>
                <c:ptCount val="19"/>
                <c:pt idx="0">
                  <c:v>0.0</c:v>
                </c:pt>
                <c:pt idx="1">
                  <c:v>0.925925925925926</c:v>
                </c:pt>
                <c:pt idx="2">
                  <c:v>0.153846153846154</c:v>
                </c:pt>
                <c:pt idx="3">
                  <c:v>0.566666666666667</c:v>
                </c:pt>
                <c:pt idx="4">
                  <c:v>0.393617021276596</c:v>
                </c:pt>
                <c:pt idx="5">
                  <c:v>0.0534351145038168</c:v>
                </c:pt>
                <c:pt idx="6">
                  <c:v>0.253623188405797</c:v>
                </c:pt>
                <c:pt idx="7">
                  <c:v>0.364161849710983</c:v>
                </c:pt>
                <c:pt idx="8">
                  <c:v>0.076271186440678</c:v>
                </c:pt>
                <c:pt idx="9">
                  <c:v>0.0905511811023622</c:v>
                </c:pt>
                <c:pt idx="10">
                  <c:v>0.0469314079422383</c:v>
                </c:pt>
                <c:pt idx="11">
                  <c:v>0.13448275862069</c:v>
                </c:pt>
                <c:pt idx="12">
                  <c:v>0.0547112462006079</c:v>
                </c:pt>
                <c:pt idx="13">
                  <c:v>0.0461095100864553</c:v>
                </c:pt>
                <c:pt idx="14">
                  <c:v>0.0385674931129477</c:v>
                </c:pt>
                <c:pt idx="15">
                  <c:v>0.0318302387267904</c:v>
                </c:pt>
                <c:pt idx="16">
                  <c:v>0.012853470437018</c:v>
                </c:pt>
                <c:pt idx="17">
                  <c:v>0.00253807106598985</c:v>
                </c:pt>
                <c:pt idx="18">
                  <c:v>0.00506329113924051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237032"/>
        <c:axId val="2098310312"/>
      </c:lineChart>
      <c:catAx>
        <c:axId val="209723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8310312"/>
        <c:crosses val="autoZero"/>
        <c:auto val="1"/>
        <c:lblAlgn val="ctr"/>
        <c:lblOffset val="100"/>
        <c:noMultiLvlLbl val="0"/>
      </c:catAx>
      <c:valAx>
        <c:axId val="20983103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723703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Sheet1!$L$17:$L$36</c:f>
              <c:numCache>
                <c:formatCode>General</c:formatCode>
                <c:ptCount val="20"/>
                <c:pt idx="0">
                  <c:v>27.0</c:v>
                </c:pt>
                <c:pt idx="1">
                  <c:v>52.0</c:v>
                </c:pt>
                <c:pt idx="2">
                  <c:v>60.0</c:v>
                </c:pt>
                <c:pt idx="3">
                  <c:v>94.0</c:v>
                </c:pt>
                <c:pt idx="4">
                  <c:v>131.0</c:v>
                </c:pt>
                <c:pt idx="5">
                  <c:v>138.0</c:v>
                </c:pt>
                <c:pt idx="6">
                  <c:v>173.0</c:v>
                </c:pt>
                <c:pt idx="7">
                  <c:v>236.0</c:v>
                </c:pt>
                <c:pt idx="8">
                  <c:v>254.0</c:v>
                </c:pt>
                <c:pt idx="9">
                  <c:v>277.0</c:v>
                </c:pt>
                <c:pt idx="10">
                  <c:v>290.0</c:v>
                </c:pt>
                <c:pt idx="11">
                  <c:v>329.0</c:v>
                </c:pt>
                <c:pt idx="12">
                  <c:v>347.0</c:v>
                </c:pt>
                <c:pt idx="13">
                  <c:v>363.0</c:v>
                </c:pt>
                <c:pt idx="14">
                  <c:v>377.0</c:v>
                </c:pt>
                <c:pt idx="15">
                  <c:v>389.0</c:v>
                </c:pt>
                <c:pt idx="16">
                  <c:v>394.0</c:v>
                </c:pt>
                <c:pt idx="17">
                  <c:v>395.0</c:v>
                </c:pt>
                <c:pt idx="18">
                  <c:v>397.0</c:v>
                </c:pt>
              </c:numCache>
            </c:numRef>
          </c:xVal>
          <c:yVal>
            <c:numRef>
              <c:f>Sheet1!$H$17:$H$35</c:f>
              <c:numCache>
                <c:formatCode>General</c:formatCode>
                <c:ptCount val="19"/>
                <c:pt idx="0">
                  <c:v>69.0</c:v>
                </c:pt>
                <c:pt idx="1">
                  <c:v>104.0</c:v>
                </c:pt>
                <c:pt idx="2">
                  <c:v>125.0</c:v>
                </c:pt>
                <c:pt idx="3">
                  <c:v>222.0</c:v>
                </c:pt>
                <c:pt idx="4">
                  <c:v>294.0</c:v>
                </c:pt>
                <c:pt idx="5">
                  <c:v>300.0</c:v>
                </c:pt>
                <c:pt idx="6">
                  <c:v>360.0</c:v>
                </c:pt>
                <c:pt idx="7">
                  <c:v>474.0</c:v>
                </c:pt>
                <c:pt idx="8">
                  <c:v>532.0</c:v>
                </c:pt>
                <c:pt idx="9">
                  <c:v>568.0</c:v>
                </c:pt>
                <c:pt idx="10">
                  <c:v>613.0</c:v>
                </c:pt>
                <c:pt idx="11">
                  <c:v>730.0</c:v>
                </c:pt>
                <c:pt idx="12">
                  <c:v>769.0</c:v>
                </c:pt>
                <c:pt idx="13">
                  <c:v>805.0</c:v>
                </c:pt>
                <c:pt idx="14">
                  <c:v>861.0</c:v>
                </c:pt>
                <c:pt idx="15">
                  <c:v>889.0</c:v>
                </c:pt>
                <c:pt idx="16">
                  <c:v>899.0</c:v>
                </c:pt>
                <c:pt idx="17">
                  <c:v>908.0</c:v>
                </c:pt>
                <c:pt idx="18">
                  <c:v>914.0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450648"/>
        <c:axId val="2100621624"/>
      </c:scatterChart>
      <c:valAx>
        <c:axId val="209945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621624"/>
        <c:crosses val="autoZero"/>
        <c:crossBetween val="midCat"/>
      </c:valAx>
      <c:valAx>
        <c:axId val="210062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450648"/>
        <c:crosses val="autoZero"/>
        <c:crossBetween val="midCat"/>
        <c:majorUnit val="10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Sheet1!$L$17:$L$36</c:f>
              <c:numCache>
                <c:formatCode>General</c:formatCode>
                <c:ptCount val="20"/>
                <c:pt idx="0">
                  <c:v>27.0</c:v>
                </c:pt>
                <c:pt idx="1">
                  <c:v>52.0</c:v>
                </c:pt>
                <c:pt idx="2">
                  <c:v>60.0</c:v>
                </c:pt>
                <c:pt idx="3">
                  <c:v>94.0</c:v>
                </c:pt>
                <c:pt idx="4">
                  <c:v>131.0</c:v>
                </c:pt>
                <c:pt idx="5">
                  <c:v>138.0</c:v>
                </c:pt>
                <c:pt idx="6">
                  <c:v>173.0</c:v>
                </c:pt>
                <c:pt idx="7">
                  <c:v>236.0</c:v>
                </c:pt>
                <c:pt idx="8">
                  <c:v>254.0</c:v>
                </c:pt>
                <c:pt idx="9">
                  <c:v>277.0</c:v>
                </c:pt>
                <c:pt idx="10">
                  <c:v>290.0</c:v>
                </c:pt>
                <c:pt idx="11">
                  <c:v>329.0</c:v>
                </c:pt>
                <c:pt idx="12">
                  <c:v>347.0</c:v>
                </c:pt>
                <c:pt idx="13">
                  <c:v>363.0</c:v>
                </c:pt>
                <c:pt idx="14">
                  <c:v>377.0</c:v>
                </c:pt>
                <c:pt idx="15">
                  <c:v>389.0</c:v>
                </c:pt>
                <c:pt idx="16">
                  <c:v>394.0</c:v>
                </c:pt>
                <c:pt idx="17">
                  <c:v>395.0</c:v>
                </c:pt>
                <c:pt idx="18">
                  <c:v>397.0</c:v>
                </c:pt>
              </c:numCache>
            </c:numRef>
          </c:xVal>
          <c:yVal>
            <c:numRef>
              <c:f>Sheet1!$H$17:$H$35</c:f>
              <c:numCache>
                <c:formatCode>General</c:formatCode>
                <c:ptCount val="19"/>
                <c:pt idx="0">
                  <c:v>69.0</c:v>
                </c:pt>
                <c:pt idx="1">
                  <c:v>104.0</c:v>
                </c:pt>
                <c:pt idx="2">
                  <c:v>125.0</c:v>
                </c:pt>
                <c:pt idx="3">
                  <c:v>222.0</c:v>
                </c:pt>
                <c:pt idx="4">
                  <c:v>294.0</c:v>
                </c:pt>
                <c:pt idx="5">
                  <c:v>300.0</c:v>
                </c:pt>
                <c:pt idx="6">
                  <c:v>360.0</c:v>
                </c:pt>
                <c:pt idx="7">
                  <c:v>474.0</c:v>
                </c:pt>
                <c:pt idx="8">
                  <c:v>532.0</c:v>
                </c:pt>
                <c:pt idx="9">
                  <c:v>568.0</c:v>
                </c:pt>
                <c:pt idx="10">
                  <c:v>613.0</c:v>
                </c:pt>
                <c:pt idx="11">
                  <c:v>730.0</c:v>
                </c:pt>
                <c:pt idx="12">
                  <c:v>769.0</c:v>
                </c:pt>
                <c:pt idx="13">
                  <c:v>805.0</c:v>
                </c:pt>
                <c:pt idx="14">
                  <c:v>861.0</c:v>
                </c:pt>
                <c:pt idx="15">
                  <c:v>889.0</c:v>
                </c:pt>
                <c:pt idx="16">
                  <c:v>899.0</c:v>
                </c:pt>
                <c:pt idx="17">
                  <c:v>908.0</c:v>
                </c:pt>
                <c:pt idx="18">
                  <c:v>914.0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21320"/>
        <c:axId val="2132348120"/>
      </c:scatterChart>
      <c:valAx>
        <c:axId val="213552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348120"/>
        <c:crosses val="autoZero"/>
        <c:crossBetween val="midCat"/>
      </c:valAx>
      <c:valAx>
        <c:axId val="2132348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521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Classes</c:v>
          </c:tx>
          <c:marker>
            <c:symbol val="none"/>
          </c:marker>
          <c:cat>
            <c:numRef>
              <c:f>'Sheet1 (2)'!$G$17:$G$35</c:f>
              <c:numCache>
                <c:formatCode>General</c:formatCode>
                <c:ptCount val="19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16.0</c:v>
                </c:pt>
                <c:pt idx="12">
                  <c:v>17.0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</c:numCache>
            </c:numRef>
          </c:cat>
          <c:val>
            <c:numRef>
              <c:f>'Sheet1 (2)'!$H$17:$H$35</c:f>
              <c:numCache>
                <c:formatCode>General</c:formatCode>
                <c:ptCount val="19"/>
                <c:pt idx="0">
                  <c:v>69.0</c:v>
                </c:pt>
                <c:pt idx="1">
                  <c:v>104.0</c:v>
                </c:pt>
                <c:pt idx="2">
                  <c:v>125.0</c:v>
                </c:pt>
                <c:pt idx="3">
                  <c:v>222.0</c:v>
                </c:pt>
                <c:pt idx="4">
                  <c:v>294.0</c:v>
                </c:pt>
                <c:pt idx="5">
                  <c:v>300.0</c:v>
                </c:pt>
                <c:pt idx="6">
                  <c:v>360.0</c:v>
                </c:pt>
                <c:pt idx="7">
                  <c:v>474.0</c:v>
                </c:pt>
                <c:pt idx="8">
                  <c:v>532.0</c:v>
                </c:pt>
                <c:pt idx="9">
                  <c:v>568.0</c:v>
                </c:pt>
                <c:pt idx="10">
                  <c:v>613.0</c:v>
                </c:pt>
                <c:pt idx="11">
                  <c:v>730.0</c:v>
                </c:pt>
                <c:pt idx="12">
                  <c:v>769.0</c:v>
                </c:pt>
                <c:pt idx="13">
                  <c:v>805.0</c:v>
                </c:pt>
                <c:pt idx="14">
                  <c:v>861.0</c:v>
                </c:pt>
                <c:pt idx="15">
                  <c:v>889.0</c:v>
                </c:pt>
                <c:pt idx="16">
                  <c:v>899.0</c:v>
                </c:pt>
                <c:pt idx="17">
                  <c:v>908.0</c:v>
                </c:pt>
                <c:pt idx="18">
                  <c:v>914.0</c:v>
                </c:pt>
              </c:numCache>
            </c:numRef>
          </c:val>
          <c:smooth val="0"/>
        </c:ser>
        <c:ser>
          <c:idx val="1"/>
          <c:order val="1"/>
          <c:tx>
            <c:v>Cenarios</c:v>
          </c:tx>
          <c:marker>
            <c:symbol val="none"/>
          </c:marker>
          <c:cat>
            <c:numRef>
              <c:f>'Sheet1 (2)'!$G$17:$G$35</c:f>
              <c:numCache>
                <c:formatCode>General</c:formatCode>
                <c:ptCount val="19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16.0</c:v>
                </c:pt>
                <c:pt idx="12">
                  <c:v>17.0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</c:numCache>
            </c:numRef>
          </c:cat>
          <c:val>
            <c:numRef>
              <c:f>'Sheet1 (2)'!$L$17:$L$35</c:f>
              <c:numCache>
                <c:formatCode>General</c:formatCode>
                <c:ptCount val="19"/>
                <c:pt idx="0">
                  <c:v>27.0</c:v>
                </c:pt>
                <c:pt idx="1">
                  <c:v>80.0</c:v>
                </c:pt>
                <c:pt idx="2">
                  <c:v>90.0</c:v>
                </c:pt>
                <c:pt idx="3">
                  <c:v>125.0</c:v>
                </c:pt>
                <c:pt idx="4">
                  <c:v>158.0</c:v>
                </c:pt>
                <c:pt idx="5">
                  <c:v>181.0</c:v>
                </c:pt>
                <c:pt idx="6">
                  <c:v>199.0</c:v>
                </c:pt>
                <c:pt idx="7">
                  <c:v>273.0</c:v>
                </c:pt>
                <c:pt idx="8">
                  <c:v>295.0</c:v>
                </c:pt>
                <c:pt idx="9">
                  <c:v>309.0</c:v>
                </c:pt>
                <c:pt idx="10">
                  <c:v>333.0</c:v>
                </c:pt>
                <c:pt idx="11">
                  <c:v>377.0</c:v>
                </c:pt>
                <c:pt idx="12">
                  <c:v>396.0</c:v>
                </c:pt>
                <c:pt idx="13">
                  <c:v>401.0</c:v>
                </c:pt>
                <c:pt idx="14">
                  <c:v>482.0</c:v>
                </c:pt>
                <c:pt idx="15">
                  <c:v>499.0</c:v>
                </c:pt>
                <c:pt idx="16">
                  <c:v>555.0</c:v>
                </c:pt>
                <c:pt idx="17">
                  <c:v>584.0</c:v>
                </c:pt>
                <c:pt idx="18">
                  <c:v>650.0</c:v>
                </c:pt>
              </c:numCache>
            </c:numRef>
          </c:val>
          <c:smooth val="0"/>
        </c:ser>
        <c:ser>
          <c:idx val="2"/>
          <c:order val="2"/>
          <c:tx>
            <c:v>Classes Impactadas</c:v>
          </c:tx>
          <c:marker>
            <c:symbol val="none"/>
          </c:marker>
          <c:cat>
            <c:numRef>
              <c:f>'Sheet1 (2)'!$G$17:$G$35</c:f>
              <c:numCache>
                <c:formatCode>General</c:formatCode>
                <c:ptCount val="19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16.0</c:v>
                </c:pt>
                <c:pt idx="12">
                  <c:v>17.0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</c:numCache>
            </c:numRef>
          </c:cat>
          <c:val>
            <c:numRef>
              <c:f>'Sheet1 (2)'!$M$17:$M$35</c:f>
              <c:numCache>
                <c:formatCode>General</c:formatCode>
                <c:ptCount val="19"/>
                <c:pt idx="0">
                  <c:v>21.0</c:v>
                </c:pt>
                <c:pt idx="1">
                  <c:v>40.0</c:v>
                </c:pt>
                <c:pt idx="2">
                  <c:v>46.0</c:v>
                </c:pt>
                <c:pt idx="3">
                  <c:v>72.0</c:v>
                </c:pt>
                <c:pt idx="4">
                  <c:v>98.0</c:v>
                </c:pt>
                <c:pt idx="5">
                  <c:v>101.0</c:v>
                </c:pt>
                <c:pt idx="6">
                  <c:v>126.0</c:v>
                </c:pt>
                <c:pt idx="7">
                  <c:v>175.0</c:v>
                </c:pt>
                <c:pt idx="8">
                  <c:v>183.0</c:v>
                </c:pt>
                <c:pt idx="9">
                  <c:v>197.0</c:v>
                </c:pt>
                <c:pt idx="10">
                  <c:v>209.0</c:v>
                </c:pt>
                <c:pt idx="11">
                  <c:v>235.0</c:v>
                </c:pt>
                <c:pt idx="12">
                  <c:v>246.0</c:v>
                </c:pt>
                <c:pt idx="13">
                  <c:v>256.0</c:v>
                </c:pt>
                <c:pt idx="14">
                  <c:v>268.0</c:v>
                </c:pt>
                <c:pt idx="15">
                  <c:v>274.0</c:v>
                </c:pt>
                <c:pt idx="16">
                  <c:v>277.0</c:v>
                </c:pt>
                <c:pt idx="17">
                  <c:v>280.0</c:v>
                </c:pt>
                <c:pt idx="18">
                  <c:v>281.0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35560"/>
        <c:axId val="2135268616"/>
      </c:lineChart>
      <c:catAx>
        <c:axId val="210173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268616"/>
        <c:crosses val="autoZero"/>
        <c:auto val="1"/>
        <c:lblAlgn val="ctr"/>
        <c:lblOffset val="100"/>
        <c:noMultiLvlLbl val="0"/>
      </c:catAx>
      <c:valAx>
        <c:axId val="2135268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735560"/>
        <c:crosses val="autoZero"/>
        <c:crossBetween val="between"/>
        <c:majorUnit val="10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Tx. Cresc. Classes</c:v>
          </c:tx>
          <c:marker>
            <c:symbol val="none"/>
          </c:marker>
          <c:cat>
            <c:numRef>
              <c:f>'Sheet1 (2)'!$G$17:$G$35</c:f>
              <c:numCache>
                <c:formatCode>General</c:formatCode>
                <c:ptCount val="19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16.0</c:v>
                </c:pt>
                <c:pt idx="12">
                  <c:v>17.0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</c:numCache>
            </c:numRef>
          </c:cat>
          <c:val>
            <c:numRef>
              <c:f>'Sheet1 (2)'!$J$17:$J$35</c:f>
              <c:numCache>
                <c:formatCode>0%</c:formatCode>
                <c:ptCount val="19"/>
                <c:pt idx="0">
                  <c:v>0.0</c:v>
                </c:pt>
                <c:pt idx="1">
                  <c:v>0.507246376811594</c:v>
                </c:pt>
                <c:pt idx="2">
                  <c:v>0.201923076923077</c:v>
                </c:pt>
                <c:pt idx="3">
                  <c:v>0.776</c:v>
                </c:pt>
                <c:pt idx="4">
                  <c:v>0.324324324324324</c:v>
                </c:pt>
                <c:pt idx="5">
                  <c:v>0.0204081632653061</c:v>
                </c:pt>
                <c:pt idx="6">
                  <c:v>0.2</c:v>
                </c:pt>
                <c:pt idx="7">
                  <c:v>0.316666666666667</c:v>
                </c:pt>
                <c:pt idx="8">
                  <c:v>0.122362869198312</c:v>
                </c:pt>
                <c:pt idx="9">
                  <c:v>0.0676691729323308</c:v>
                </c:pt>
                <c:pt idx="10">
                  <c:v>0.0792253521126761</c:v>
                </c:pt>
                <c:pt idx="11">
                  <c:v>0.190864600326264</c:v>
                </c:pt>
                <c:pt idx="12">
                  <c:v>0.0534246575342466</c:v>
                </c:pt>
                <c:pt idx="13">
                  <c:v>0.046814044213264</c:v>
                </c:pt>
                <c:pt idx="14">
                  <c:v>0.0695652173913043</c:v>
                </c:pt>
                <c:pt idx="15">
                  <c:v>0.032520325203252</c:v>
                </c:pt>
                <c:pt idx="16">
                  <c:v>0.0112485939257593</c:v>
                </c:pt>
                <c:pt idx="17">
                  <c:v>0.0100111234705228</c:v>
                </c:pt>
                <c:pt idx="18">
                  <c:v>0.0066079295154185</c:v>
                </c:pt>
              </c:numCache>
            </c:numRef>
          </c:val>
          <c:smooth val="0"/>
        </c:ser>
        <c:ser>
          <c:idx val="1"/>
          <c:order val="1"/>
          <c:tx>
            <c:v>Tx. Cresc. Cenarios.</c:v>
          </c:tx>
          <c:marker>
            <c:symbol val="none"/>
          </c:marker>
          <c:cat>
            <c:numRef>
              <c:f>'Sheet1 (2)'!$G$17:$G$35</c:f>
              <c:numCache>
                <c:formatCode>General</c:formatCode>
                <c:ptCount val="19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16.0</c:v>
                </c:pt>
                <c:pt idx="12">
                  <c:v>17.0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</c:numCache>
            </c:numRef>
          </c:cat>
          <c:val>
            <c:numRef>
              <c:f>'Sheet1 (2)'!$O$17:$O$35</c:f>
              <c:numCache>
                <c:formatCode>0%</c:formatCode>
                <c:ptCount val="19"/>
                <c:pt idx="0">
                  <c:v>0.0</c:v>
                </c:pt>
                <c:pt idx="1">
                  <c:v>1.962962962962963</c:v>
                </c:pt>
                <c:pt idx="2">
                  <c:v>0.125</c:v>
                </c:pt>
                <c:pt idx="3">
                  <c:v>0.388888888888889</c:v>
                </c:pt>
                <c:pt idx="4">
                  <c:v>0.264</c:v>
                </c:pt>
                <c:pt idx="5">
                  <c:v>0.145569620253165</c:v>
                </c:pt>
                <c:pt idx="6">
                  <c:v>0.0994475138121547</c:v>
                </c:pt>
                <c:pt idx="7">
                  <c:v>0.371859296482412</c:v>
                </c:pt>
                <c:pt idx="8">
                  <c:v>0.0805860805860806</c:v>
                </c:pt>
                <c:pt idx="9">
                  <c:v>0.0474576271186441</c:v>
                </c:pt>
                <c:pt idx="10">
                  <c:v>0.0776699029126213</c:v>
                </c:pt>
                <c:pt idx="11">
                  <c:v>0.132132132132132</c:v>
                </c:pt>
                <c:pt idx="12">
                  <c:v>0.0503978779840849</c:v>
                </c:pt>
                <c:pt idx="13">
                  <c:v>0.0126262626262626</c:v>
                </c:pt>
                <c:pt idx="14">
                  <c:v>0.201995012468828</c:v>
                </c:pt>
                <c:pt idx="15">
                  <c:v>0.0352697095435685</c:v>
                </c:pt>
                <c:pt idx="16">
                  <c:v>0.112224448897796</c:v>
                </c:pt>
                <c:pt idx="17">
                  <c:v>0.0522522522522522</c:v>
                </c:pt>
                <c:pt idx="18">
                  <c:v>0.113013698630137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927848"/>
        <c:axId val="2103505448"/>
      </c:lineChart>
      <c:catAx>
        <c:axId val="213492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505448"/>
        <c:crosses val="autoZero"/>
        <c:auto val="1"/>
        <c:lblAlgn val="ctr"/>
        <c:lblOffset val="100"/>
        <c:noMultiLvlLbl val="0"/>
      </c:catAx>
      <c:valAx>
        <c:axId val="21035054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3492784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'Sheet1 (2)'!$L$17:$L$36</c:f>
              <c:numCache>
                <c:formatCode>General</c:formatCode>
                <c:ptCount val="20"/>
                <c:pt idx="0">
                  <c:v>27.0</c:v>
                </c:pt>
                <c:pt idx="1">
                  <c:v>80.0</c:v>
                </c:pt>
                <c:pt idx="2">
                  <c:v>90.0</c:v>
                </c:pt>
                <c:pt idx="3">
                  <c:v>125.0</c:v>
                </c:pt>
                <c:pt idx="4">
                  <c:v>158.0</c:v>
                </c:pt>
                <c:pt idx="5">
                  <c:v>181.0</c:v>
                </c:pt>
                <c:pt idx="6">
                  <c:v>199.0</c:v>
                </c:pt>
                <c:pt idx="7">
                  <c:v>273.0</c:v>
                </c:pt>
                <c:pt idx="8">
                  <c:v>295.0</c:v>
                </c:pt>
                <c:pt idx="9">
                  <c:v>309.0</c:v>
                </c:pt>
                <c:pt idx="10">
                  <c:v>333.0</c:v>
                </c:pt>
                <c:pt idx="11">
                  <c:v>377.0</c:v>
                </c:pt>
                <c:pt idx="12">
                  <c:v>396.0</c:v>
                </c:pt>
                <c:pt idx="13">
                  <c:v>401.0</c:v>
                </c:pt>
                <c:pt idx="14">
                  <c:v>482.0</c:v>
                </c:pt>
                <c:pt idx="15">
                  <c:v>499.0</c:v>
                </c:pt>
                <c:pt idx="16">
                  <c:v>555.0</c:v>
                </c:pt>
                <c:pt idx="17">
                  <c:v>584.0</c:v>
                </c:pt>
                <c:pt idx="18">
                  <c:v>650.0</c:v>
                </c:pt>
              </c:numCache>
            </c:numRef>
          </c:xVal>
          <c:yVal>
            <c:numRef>
              <c:f>'Sheet1 (2)'!$H$17:$H$35</c:f>
              <c:numCache>
                <c:formatCode>General</c:formatCode>
                <c:ptCount val="19"/>
                <c:pt idx="0">
                  <c:v>69.0</c:v>
                </c:pt>
                <c:pt idx="1">
                  <c:v>104.0</c:v>
                </c:pt>
                <c:pt idx="2">
                  <c:v>125.0</c:v>
                </c:pt>
                <c:pt idx="3">
                  <c:v>222.0</c:v>
                </c:pt>
                <c:pt idx="4">
                  <c:v>294.0</c:v>
                </c:pt>
                <c:pt idx="5">
                  <c:v>300.0</c:v>
                </c:pt>
                <c:pt idx="6">
                  <c:v>360.0</c:v>
                </c:pt>
                <c:pt idx="7">
                  <c:v>474.0</c:v>
                </c:pt>
                <c:pt idx="8">
                  <c:v>532.0</c:v>
                </c:pt>
                <c:pt idx="9">
                  <c:v>568.0</c:v>
                </c:pt>
                <c:pt idx="10">
                  <c:v>613.0</c:v>
                </c:pt>
                <c:pt idx="11">
                  <c:v>730.0</c:v>
                </c:pt>
                <c:pt idx="12">
                  <c:v>769.0</c:v>
                </c:pt>
                <c:pt idx="13">
                  <c:v>805.0</c:v>
                </c:pt>
                <c:pt idx="14">
                  <c:v>861.0</c:v>
                </c:pt>
                <c:pt idx="15">
                  <c:v>889.0</c:v>
                </c:pt>
                <c:pt idx="16">
                  <c:v>899.0</c:v>
                </c:pt>
                <c:pt idx="17">
                  <c:v>908.0</c:v>
                </c:pt>
                <c:pt idx="18">
                  <c:v>914.0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561160"/>
        <c:axId val="2136715528"/>
      </c:scatterChart>
      <c:valAx>
        <c:axId val="209856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715528"/>
        <c:crosses val="autoZero"/>
        <c:crossBetween val="midCat"/>
      </c:valAx>
      <c:valAx>
        <c:axId val="213671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561160"/>
        <c:crosses val="autoZero"/>
        <c:crossBetween val="midCat"/>
        <c:majorUnit val="10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'Sheet1 (2)'!$L$17:$L$36</c:f>
              <c:numCache>
                <c:formatCode>General</c:formatCode>
                <c:ptCount val="20"/>
                <c:pt idx="0">
                  <c:v>27.0</c:v>
                </c:pt>
                <c:pt idx="1">
                  <c:v>80.0</c:v>
                </c:pt>
                <c:pt idx="2">
                  <c:v>90.0</c:v>
                </c:pt>
                <c:pt idx="3">
                  <c:v>125.0</c:v>
                </c:pt>
                <c:pt idx="4">
                  <c:v>158.0</c:v>
                </c:pt>
                <c:pt idx="5">
                  <c:v>181.0</c:v>
                </c:pt>
                <c:pt idx="6">
                  <c:v>199.0</c:v>
                </c:pt>
                <c:pt idx="7">
                  <c:v>273.0</c:v>
                </c:pt>
                <c:pt idx="8">
                  <c:v>295.0</c:v>
                </c:pt>
                <c:pt idx="9">
                  <c:v>309.0</c:v>
                </c:pt>
                <c:pt idx="10">
                  <c:v>333.0</c:v>
                </c:pt>
                <c:pt idx="11">
                  <c:v>377.0</c:v>
                </c:pt>
                <c:pt idx="12">
                  <c:v>396.0</c:v>
                </c:pt>
                <c:pt idx="13">
                  <c:v>401.0</c:v>
                </c:pt>
                <c:pt idx="14">
                  <c:v>482.0</c:v>
                </c:pt>
                <c:pt idx="15">
                  <c:v>499.0</c:v>
                </c:pt>
                <c:pt idx="16">
                  <c:v>555.0</c:v>
                </c:pt>
                <c:pt idx="17">
                  <c:v>584.0</c:v>
                </c:pt>
                <c:pt idx="18">
                  <c:v>650.0</c:v>
                </c:pt>
              </c:numCache>
            </c:numRef>
          </c:xVal>
          <c:yVal>
            <c:numRef>
              <c:f>'Sheet1 (2)'!$H$17:$H$35</c:f>
              <c:numCache>
                <c:formatCode>General</c:formatCode>
                <c:ptCount val="19"/>
                <c:pt idx="0">
                  <c:v>69.0</c:v>
                </c:pt>
                <c:pt idx="1">
                  <c:v>104.0</c:v>
                </c:pt>
                <c:pt idx="2">
                  <c:v>125.0</c:v>
                </c:pt>
                <c:pt idx="3">
                  <c:v>222.0</c:v>
                </c:pt>
                <c:pt idx="4">
                  <c:v>294.0</c:v>
                </c:pt>
                <c:pt idx="5">
                  <c:v>300.0</c:v>
                </c:pt>
                <c:pt idx="6">
                  <c:v>360.0</c:v>
                </c:pt>
                <c:pt idx="7">
                  <c:v>474.0</c:v>
                </c:pt>
                <c:pt idx="8">
                  <c:v>532.0</c:v>
                </c:pt>
                <c:pt idx="9">
                  <c:v>568.0</c:v>
                </c:pt>
                <c:pt idx="10">
                  <c:v>613.0</c:v>
                </c:pt>
                <c:pt idx="11">
                  <c:v>730.0</c:v>
                </c:pt>
                <c:pt idx="12">
                  <c:v>769.0</c:v>
                </c:pt>
                <c:pt idx="13">
                  <c:v>805.0</c:v>
                </c:pt>
                <c:pt idx="14">
                  <c:v>861.0</c:v>
                </c:pt>
                <c:pt idx="15">
                  <c:v>889.0</c:v>
                </c:pt>
                <c:pt idx="16">
                  <c:v>899.0</c:v>
                </c:pt>
                <c:pt idx="17">
                  <c:v>908.0</c:v>
                </c:pt>
                <c:pt idx="18">
                  <c:v>914.0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145752"/>
        <c:axId val="2134953368"/>
      </c:scatterChart>
      <c:valAx>
        <c:axId val="2136145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953368"/>
        <c:crosses val="autoZero"/>
        <c:crossBetween val="midCat"/>
      </c:valAx>
      <c:valAx>
        <c:axId val="213495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145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Classes</c:v>
          </c:tx>
          <c:marker>
            <c:symbol val="none"/>
          </c:marker>
          <c:cat>
            <c:numRef>
              <c:f>'Sheet1 (3)'!$G$17:$G$35</c:f>
              <c:numCache>
                <c:formatCode>General</c:formatCode>
                <c:ptCount val="19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16.0</c:v>
                </c:pt>
                <c:pt idx="12">
                  <c:v>17.0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</c:numCache>
            </c:numRef>
          </c:cat>
          <c:val>
            <c:numRef>
              <c:f>'Sheet1 (3)'!$H$17:$H$35</c:f>
              <c:numCache>
                <c:formatCode>General</c:formatCode>
                <c:ptCount val="19"/>
                <c:pt idx="0">
                  <c:v>69.0</c:v>
                </c:pt>
                <c:pt idx="1">
                  <c:v>104.0</c:v>
                </c:pt>
                <c:pt idx="2">
                  <c:v>125.0</c:v>
                </c:pt>
                <c:pt idx="3">
                  <c:v>222.0</c:v>
                </c:pt>
                <c:pt idx="4">
                  <c:v>294.0</c:v>
                </c:pt>
                <c:pt idx="5">
                  <c:v>300.0</c:v>
                </c:pt>
                <c:pt idx="6">
                  <c:v>360.0</c:v>
                </c:pt>
                <c:pt idx="7">
                  <c:v>474.0</c:v>
                </c:pt>
                <c:pt idx="8">
                  <c:v>532.0</c:v>
                </c:pt>
                <c:pt idx="9">
                  <c:v>568.0</c:v>
                </c:pt>
                <c:pt idx="10">
                  <c:v>613.0</c:v>
                </c:pt>
                <c:pt idx="11">
                  <c:v>730.0</c:v>
                </c:pt>
                <c:pt idx="12">
                  <c:v>769.0</c:v>
                </c:pt>
                <c:pt idx="13">
                  <c:v>805.0</c:v>
                </c:pt>
                <c:pt idx="14">
                  <c:v>861.0</c:v>
                </c:pt>
                <c:pt idx="15">
                  <c:v>889.0</c:v>
                </c:pt>
                <c:pt idx="16">
                  <c:v>899.0</c:v>
                </c:pt>
                <c:pt idx="17">
                  <c:v>908.0</c:v>
                </c:pt>
                <c:pt idx="18">
                  <c:v>914.0</c:v>
                </c:pt>
              </c:numCache>
            </c:numRef>
          </c:val>
          <c:smooth val="0"/>
        </c:ser>
        <c:ser>
          <c:idx val="1"/>
          <c:order val="1"/>
          <c:tx>
            <c:v>Cenarios</c:v>
          </c:tx>
          <c:marker>
            <c:symbol val="none"/>
          </c:marker>
          <c:cat>
            <c:numRef>
              <c:f>'Sheet1 (3)'!$G$17:$G$35</c:f>
              <c:numCache>
                <c:formatCode>General</c:formatCode>
                <c:ptCount val="19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16.0</c:v>
                </c:pt>
                <c:pt idx="12">
                  <c:v>17.0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</c:numCache>
            </c:numRef>
          </c:cat>
          <c:val>
            <c:numRef>
              <c:f>'Sheet1 (3)'!$L$17:$L$35</c:f>
              <c:numCache>
                <c:formatCode>General</c:formatCode>
                <c:ptCount val="19"/>
                <c:pt idx="0">
                  <c:v>27.0</c:v>
                </c:pt>
                <c:pt idx="1">
                  <c:v>52.0</c:v>
                </c:pt>
                <c:pt idx="2">
                  <c:v>60.0</c:v>
                </c:pt>
                <c:pt idx="3">
                  <c:v>94.0</c:v>
                </c:pt>
                <c:pt idx="4">
                  <c:v>90.0</c:v>
                </c:pt>
                <c:pt idx="5">
                  <c:v>102.0</c:v>
                </c:pt>
                <c:pt idx="6">
                  <c:v>112.0</c:v>
                </c:pt>
                <c:pt idx="7">
                  <c:v>190.0</c:v>
                </c:pt>
                <c:pt idx="8">
                  <c:v>203.0</c:v>
                </c:pt>
                <c:pt idx="9">
                  <c:v>220.0</c:v>
                </c:pt>
                <c:pt idx="10">
                  <c:v>200.0</c:v>
                </c:pt>
                <c:pt idx="11">
                  <c:v>205.0</c:v>
                </c:pt>
                <c:pt idx="12">
                  <c:v>189.0</c:v>
                </c:pt>
                <c:pt idx="13">
                  <c:v>150.0</c:v>
                </c:pt>
                <c:pt idx="14">
                  <c:v>112.0</c:v>
                </c:pt>
                <c:pt idx="15">
                  <c:v>99.0</c:v>
                </c:pt>
                <c:pt idx="16">
                  <c:v>85.0</c:v>
                </c:pt>
                <c:pt idx="17">
                  <c:v>80.0</c:v>
                </c:pt>
                <c:pt idx="18">
                  <c:v>50.0</c:v>
                </c:pt>
              </c:numCache>
            </c:numRef>
          </c:val>
          <c:smooth val="0"/>
        </c:ser>
        <c:ser>
          <c:idx val="2"/>
          <c:order val="2"/>
          <c:tx>
            <c:v>Classes Impactadas</c:v>
          </c:tx>
          <c:marker>
            <c:symbol val="none"/>
          </c:marker>
          <c:cat>
            <c:numRef>
              <c:f>'Sheet1 (3)'!$G$17:$G$35</c:f>
              <c:numCache>
                <c:formatCode>General</c:formatCode>
                <c:ptCount val="19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16.0</c:v>
                </c:pt>
                <c:pt idx="12">
                  <c:v>17.0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</c:numCache>
            </c:numRef>
          </c:cat>
          <c:val>
            <c:numRef>
              <c:f>'Sheet1 (3)'!$M$17:$M$35</c:f>
              <c:numCache>
                <c:formatCode>General</c:formatCode>
                <c:ptCount val="19"/>
                <c:pt idx="0">
                  <c:v>21.0</c:v>
                </c:pt>
                <c:pt idx="1">
                  <c:v>40.0</c:v>
                </c:pt>
                <c:pt idx="2">
                  <c:v>46.0</c:v>
                </c:pt>
                <c:pt idx="3">
                  <c:v>72.0</c:v>
                </c:pt>
                <c:pt idx="4">
                  <c:v>98.0</c:v>
                </c:pt>
                <c:pt idx="5">
                  <c:v>101.0</c:v>
                </c:pt>
                <c:pt idx="6">
                  <c:v>126.0</c:v>
                </c:pt>
                <c:pt idx="7">
                  <c:v>175.0</c:v>
                </c:pt>
                <c:pt idx="8">
                  <c:v>183.0</c:v>
                </c:pt>
                <c:pt idx="9">
                  <c:v>197.0</c:v>
                </c:pt>
                <c:pt idx="10">
                  <c:v>209.0</c:v>
                </c:pt>
                <c:pt idx="11">
                  <c:v>235.0</c:v>
                </c:pt>
                <c:pt idx="12">
                  <c:v>246.0</c:v>
                </c:pt>
                <c:pt idx="13">
                  <c:v>256.0</c:v>
                </c:pt>
                <c:pt idx="14">
                  <c:v>268.0</c:v>
                </c:pt>
                <c:pt idx="15">
                  <c:v>274.0</c:v>
                </c:pt>
                <c:pt idx="16">
                  <c:v>277.0</c:v>
                </c:pt>
                <c:pt idx="17">
                  <c:v>280.0</c:v>
                </c:pt>
                <c:pt idx="18">
                  <c:v>281.0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09848"/>
        <c:axId val="2135475304"/>
      </c:lineChart>
      <c:catAx>
        <c:axId val="213690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475304"/>
        <c:crosses val="autoZero"/>
        <c:auto val="1"/>
        <c:lblAlgn val="ctr"/>
        <c:lblOffset val="100"/>
        <c:noMultiLvlLbl val="0"/>
      </c:catAx>
      <c:valAx>
        <c:axId val="2135475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909848"/>
        <c:crosses val="autoZero"/>
        <c:crossBetween val="between"/>
        <c:majorUnit val="10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660400</xdr:colOff>
      <xdr:row>40</xdr:row>
      <xdr:rowOff>63500</xdr:rowOff>
    </xdr:from>
    <xdr:to>
      <xdr:col>21</xdr:col>
      <xdr:colOff>355600</xdr:colOff>
      <xdr:row>51</xdr:row>
      <xdr:rowOff>49048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292100</xdr:colOff>
      <xdr:row>63</xdr:row>
      <xdr:rowOff>177800</xdr:rowOff>
    </xdr:from>
    <xdr:to>
      <xdr:col>25</xdr:col>
      <xdr:colOff>152400</xdr:colOff>
      <xdr:row>74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736600</xdr:colOff>
      <xdr:row>40</xdr:row>
      <xdr:rowOff>63500</xdr:rowOff>
    </xdr:from>
    <xdr:to>
      <xdr:col>27</xdr:col>
      <xdr:colOff>355600</xdr:colOff>
      <xdr:row>51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520700</xdr:colOff>
      <xdr:row>62</xdr:row>
      <xdr:rowOff>165100</xdr:rowOff>
    </xdr:from>
    <xdr:to>
      <xdr:col>16</xdr:col>
      <xdr:colOff>279400</xdr:colOff>
      <xdr:row>81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37</xdr:row>
      <xdr:rowOff>482600</xdr:rowOff>
    </xdr:from>
    <xdr:to>
      <xdr:col>15</xdr:col>
      <xdr:colOff>558800</xdr:colOff>
      <xdr:row>47</xdr:row>
      <xdr:rowOff>112548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292100</xdr:colOff>
      <xdr:row>63</xdr:row>
      <xdr:rowOff>177800</xdr:rowOff>
    </xdr:from>
    <xdr:to>
      <xdr:col>25</xdr:col>
      <xdr:colOff>152400</xdr:colOff>
      <xdr:row>74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736600</xdr:colOff>
      <xdr:row>37</xdr:row>
      <xdr:rowOff>482600</xdr:rowOff>
    </xdr:from>
    <xdr:to>
      <xdr:col>21</xdr:col>
      <xdr:colOff>355600</xdr:colOff>
      <xdr:row>47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520700</xdr:colOff>
      <xdr:row>62</xdr:row>
      <xdr:rowOff>165100</xdr:rowOff>
    </xdr:from>
    <xdr:to>
      <xdr:col>16</xdr:col>
      <xdr:colOff>279400</xdr:colOff>
      <xdr:row>81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48</xdr:row>
      <xdr:rowOff>165100</xdr:rowOff>
    </xdr:from>
    <xdr:to>
      <xdr:col>22</xdr:col>
      <xdr:colOff>812800</xdr:colOff>
      <xdr:row>59</xdr:row>
      <xdr:rowOff>150648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292100</xdr:colOff>
      <xdr:row>63</xdr:row>
      <xdr:rowOff>177800</xdr:rowOff>
    </xdr:from>
    <xdr:to>
      <xdr:col>25</xdr:col>
      <xdr:colOff>152400</xdr:colOff>
      <xdr:row>74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736600</xdr:colOff>
      <xdr:row>37</xdr:row>
      <xdr:rowOff>482600</xdr:rowOff>
    </xdr:from>
    <xdr:to>
      <xdr:col>21</xdr:col>
      <xdr:colOff>355600</xdr:colOff>
      <xdr:row>47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520700</xdr:colOff>
      <xdr:row>62</xdr:row>
      <xdr:rowOff>165100</xdr:rowOff>
    </xdr:from>
    <xdr:to>
      <xdr:col>16</xdr:col>
      <xdr:colOff>279400</xdr:colOff>
      <xdr:row>81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W55"/>
  <sheetViews>
    <sheetView tabSelected="1" topLeftCell="I31" workbookViewId="0">
      <selection activeCell="V54" sqref="V54"/>
    </sheetView>
  </sheetViews>
  <sheetFormatPr baseColWidth="10" defaultRowHeight="15" x14ac:dyDescent="0"/>
  <sheetData>
    <row r="7" spans="3:17">
      <c r="C7" t="s">
        <v>0</v>
      </c>
      <c r="D7">
        <f>D8/D9</f>
        <v>2.6666666666666665</v>
      </c>
    </row>
    <row r="8" spans="3:17">
      <c r="C8" t="s">
        <v>1</v>
      </c>
      <c r="D8">
        <v>40</v>
      </c>
    </row>
    <row r="9" spans="3:17">
      <c r="C9" t="s">
        <v>2</v>
      </c>
      <c r="D9">
        <v>15</v>
      </c>
    </row>
    <row r="12" spans="3:17">
      <c r="L12">
        <f>52/6</f>
        <v>8.6666666666666661</v>
      </c>
    </row>
    <row r="14" spans="3:17">
      <c r="H14" t="s">
        <v>3</v>
      </c>
      <c r="L14" t="s">
        <v>4</v>
      </c>
    </row>
    <row r="15" spans="3:17" ht="30">
      <c r="G15" t="s">
        <v>8</v>
      </c>
      <c r="J15" s="2" t="s">
        <v>9</v>
      </c>
      <c r="K15" s="2" t="s">
        <v>10</v>
      </c>
      <c r="M15" t="s">
        <v>15</v>
      </c>
      <c r="O15" s="2" t="s">
        <v>9</v>
      </c>
      <c r="P15" s="2" t="s">
        <v>10</v>
      </c>
      <c r="Q15" t="s">
        <v>5</v>
      </c>
    </row>
    <row r="16" spans="3:17">
      <c r="G16">
        <v>1</v>
      </c>
      <c r="H16">
        <v>0</v>
      </c>
      <c r="J16" s="2"/>
      <c r="K16" s="2"/>
      <c r="L16">
        <v>0</v>
      </c>
      <c r="O16" s="2"/>
    </row>
    <row r="17" spans="7:23">
      <c r="G17">
        <v>2</v>
      </c>
      <c r="H17">
        <v>69</v>
      </c>
      <c r="J17" s="1">
        <f>POWER((H17/$H$17),(1/G17))-1</f>
        <v>0</v>
      </c>
      <c r="L17">
        <v>27</v>
      </c>
      <c r="M17">
        <v>21</v>
      </c>
      <c r="O17" s="1">
        <v>0</v>
      </c>
      <c r="Q17" s="3">
        <f>L17/H17</f>
        <v>0.39130434782608697</v>
      </c>
      <c r="R17" s="3">
        <f>1-(L17/(3*H17))</f>
        <v>0.86956521739130432</v>
      </c>
      <c r="S17">
        <v>27</v>
      </c>
      <c r="T17" s="1">
        <f>S17/H17</f>
        <v>0.39130434782608697</v>
      </c>
    </row>
    <row r="18" spans="7:23">
      <c r="G18">
        <v>4</v>
      </c>
      <c r="H18">
        <v>104</v>
      </c>
      <c r="I18">
        <f>H18/H17</f>
        <v>1.5072463768115942</v>
      </c>
      <c r="J18" s="1">
        <f>(H18-H17)/H17</f>
        <v>0.50724637681159424</v>
      </c>
      <c r="K18" s="1">
        <f>POWER((H18/$H$17),(1/G18))-1</f>
        <v>0.10801607754116205</v>
      </c>
      <c r="L18">
        <v>52</v>
      </c>
      <c r="M18">
        <v>40</v>
      </c>
      <c r="N18">
        <f>L18/L17</f>
        <v>1.9259259259259258</v>
      </c>
      <c r="O18" s="1">
        <f>(L18-L17)/L17</f>
        <v>0.92592592592592593</v>
      </c>
      <c r="P18" s="1">
        <f>POWER((L18/$L$17),(1/G18))-1</f>
        <v>0.17803961434979843</v>
      </c>
      <c r="Q18" s="3">
        <f>L18/H18</f>
        <v>0.5</v>
      </c>
      <c r="R18" s="3">
        <f t="shared" ref="R18:R35" si="0">1-(L18/(6*H18))</f>
        <v>0.91666666666666663</v>
      </c>
      <c r="S18">
        <v>27</v>
      </c>
      <c r="T18" s="1">
        <f t="shared" ref="T18:T35" si="1">S18/H18</f>
        <v>0.25961538461538464</v>
      </c>
    </row>
    <row r="19" spans="7:23">
      <c r="G19">
        <v>5</v>
      </c>
      <c r="H19">
        <v>125</v>
      </c>
      <c r="I19">
        <f t="shared" ref="I19:I35" si="2">H19/H18</f>
        <v>1.2019230769230769</v>
      </c>
      <c r="J19" s="1">
        <f t="shared" ref="J19:J35" si="3">(H19-H18)/H18</f>
        <v>0.20192307692307693</v>
      </c>
      <c r="K19" s="1">
        <f t="shared" ref="K19:K35" si="4">POWER((H19/$H$17),(1/G19))-1</f>
        <v>0.12619134259897491</v>
      </c>
      <c r="L19">
        <v>60</v>
      </c>
      <c r="M19">
        <v>46</v>
      </c>
      <c r="N19">
        <f t="shared" ref="N19:N35" si="5">L19/L18</f>
        <v>1.1538461538461537</v>
      </c>
      <c r="O19" s="1">
        <f t="shared" ref="O19:O35" si="6">(L19-L18)/L18</f>
        <v>0.15384615384615385</v>
      </c>
      <c r="P19" s="1">
        <f t="shared" ref="P19:P35" si="7">POWER((L19/$L$17),(1/G19))-1</f>
        <v>0.17316067631184096</v>
      </c>
      <c r="Q19" s="3">
        <f>L19/H19</f>
        <v>0.48</v>
      </c>
      <c r="R19" s="3">
        <f t="shared" si="0"/>
        <v>0.92</v>
      </c>
      <c r="S19">
        <v>27</v>
      </c>
      <c r="T19" s="1">
        <f t="shared" si="1"/>
        <v>0.216</v>
      </c>
    </row>
    <row r="20" spans="7:23">
      <c r="G20">
        <v>7</v>
      </c>
      <c r="H20">
        <v>222</v>
      </c>
      <c r="I20">
        <f t="shared" si="2"/>
        <v>1.776</v>
      </c>
      <c r="J20" s="1">
        <f t="shared" si="3"/>
        <v>0.77600000000000002</v>
      </c>
      <c r="K20" s="1">
        <f t="shared" si="4"/>
        <v>0.18168182215594353</v>
      </c>
      <c r="L20">
        <v>94</v>
      </c>
      <c r="M20">
        <v>72</v>
      </c>
      <c r="N20">
        <f t="shared" si="5"/>
        <v>1.5666666666666667</v>
      </c>
      <c r="O20" s="1">
        <f t="shared" si="6"/>
        <v>0.56666666666666665</v>
      </c>
      <c r="P20" s="1">
        <f t="shared" si="7"/>
        <v>0.195074197904064</v>
      </c>
      <c r="Q20" s="3">
        <f>L20/H20</f>
        <v>0.42342342342342343</v>
      </c>
      <c r="R20" s="3">
        <f t="shared" si="0"/>
        <v>0.92942942942942941</v>
      </c>
      <c r="S20">
        <v>27</v>
      </c>
      <c r="T20" s="1">
        <f t="shared" si="1"/>
        <v>0.12162162162162163</v>
      </c>
    </row>
    <row r="21" spans="7:23">
      <c r="G21">
        <v>8</v>
      </c>
      <c r="H21">
        <v>294</v>
      </c>
      <c r="I21">
        <f t="shared" si="2"/>
        <v>1.3243243243243243</v>
      </c>
      <c r="J21" s="1">
        <f t="shared" si="3"/>
        <v>0.32432432432432434</v>
      </c>
      <c r="K21" s="1">
        <f t="shared" si="4"/>
        <v>0.19863589717009078</v>
      </c>
      <c r="L21">
        <v>131</v>
      </c>
      <c r="M21">
        <v>98</v>
      </c>
      <c r="N21">
        <f t="shared" si="5"/>
        <v>1.3936170212765957</v>
      </c>
      <c r="O21" s="1">
        <f t="shared" si="6"/>
        <v>0.39361702127659576</v>
      </c>
      <c r="P21" s="1">
        <f t="shared" si="7"/>
        <v>0.21825567024589332</v>
      </c>
      <c r="Q21" s="3">
        <f>L21/H21</f>
        <v>0.445578231292517</v>
      </c>
      <c r="R21" s="3">
        <f t="shared" si="0"/>
        <v>0.92573696145124718</v>
      </c>
      <c r="S21">
        <v>27</v>
      </c>
      <c r="T21" s="1">
        <f t="shared" si="1"/>
        <v>9.1836734693877556E-2</v>
      </c>
    </row>
    <row r="22" spans="7:23">
      <c r="G22">
        <v>9</v>
      </c>
      <c r="H22">
        <v>300</v>
      </c>
      <c r="I22">
        <f t="shared" si="2"/>
        <v>1.0204081632653061</v>
      </c>
      <c r="J22" s="1">
        <f t="shared" si="3"/>
        <v>2.0408163265306121E-2</v>
      </c>
      <c r="K22" s="1">
        <f t="shared" si="4"/>
        <v>0.17738671004831996</v>
      </c>
      <c r="L22">
        <v>138</v>
      </c>
      <c r="M22">
        <v>101</v>
      </c>
      <c r="N22">
        <f t="shared" si="5"/>
        <v>1.0534351145038168</v>
      </c>
      <c r="O22" s="1">
        <f t="shared" si="6"/>
        <v>5.3435114503816793E-2</v>
      </c>
      <c r="P22" s="1">
        <f t="shared" si="7"/>
        <v>0.19873703947985932</v>
      </c>
      <c r="Q22" s="3">
        <f>L22/H22</f>
        <v>0.46</v>
      </c>
      <c r="R22" s="3">
        <f t="shared" si="0"/>
        <v>0.92333333333333334</v>
      </c>
      <c r="S22">
        <v>27</v>
      </c>
      <c r="T22" s="1">
        <f t="shared" si="1"/>
        <v>0.09</v>
      </c>
    </row>
    <row r="23" spans="7:23">
      <c r="G23">
        <v>10</v>
      </c>
      <c r="H23">
        <v>360</v>
      </c>
      <c r="I23">
        <f t="shared" si="2"/>
        <v>1.2</v>
      </c>
      <c r="J23" s="1">
        <f t="shared" si="3"/>
        <v>0.2</v>
      </c>
      <c r="K23" s="1">
        <f t="shared" si="4"/>
        <v>0.17962872918499428</v>
      </c>
      <c r="L23">
        <v>173</v>
      </c>
      <c r="M23">
        <v>126</v>
      </c>
      <c r="N23">
        <f t="shared" si="5"/>
        <v>1.2536231884057971</v>
      </c>
      <c r="O23" s="1">
        <f t="shared" si="6"/>
        <v>0.25362318840579712</v>
      </c>
      <c r="P23" s="1">
        <f t="shared" si="7"/>
        <v>0.2041157412218888</v>
      </c>
      <c r="Q23" s="3">
        <f>L23/H23</f>
        <v>0.48055555555555557</v>
      </c>
      <c r="R23" s="3">
        <f t="shared" si="0"/>
        <v>0.9199074074074074</v>
      </c>
      <c r="S23">
        <v>27</v>
      </c>
      <c r="T23" s="1">
        <f t="shared" si="1"/>
        <v>7.4999999999999997E-2</v>
      </c>
    </row>
    <row r="24" spans="7:23">
      <c r="G24">
        <v>11</v>
      </c>
      <c r="H24">
        <v>474</v>
      </c>
      <c r="I24">
        <f t="shared" si="2"/>
        <v>1.3166666666666667</v>
      </c>
      <c r="J24" s="1">
        <f t="shared" si="3"/>
        <v>0.31666666666666665</v>
      </c>
      <c r="K24" s="1">
        <f t="shared" si="4"/>
        <v>0.19147374655884564</v>
      </c>
      <c r="L24">
        <v>236</v>
      </c>
      <c r="M24">
        <v>175</v>
      </c>
      <c r="N24">
        <f t="shared" si="5"/>
        <v>1.3641618497109826</v>
      </c>
      <c r="O24" s="1">
        <f t="shared" si="6"/>
        <v>0.36416184971098264</v>
      </c>
      <c r="P24" s="1">
        <f t="shared" si="7"/>
        <v>0.21785418942034762</v>
      </c>
      <c r="Q24" s="3">
        <f>L24/H24</f>
        <v>0.49789029535864981</v>
      </c>
      <c r="R24" s="3">
        <f t="shared" si="0"/>
        <v>0.91701828410689168</v>
      </c>
      <c r="S24">
        <v>27</v>
      </c>
      <c r="T24" s="1">
        <f t="shared" si="1"/>
        <v>5.6962025316455694E-2</v>
      </c>
    </row>
    <row r="25" spans="7:23">
      <c r="G25">
        <v>12</v>
      </c>
      <c r="H25">
        <v>532</v>
      </c>
      <c r="I25">
        <f t="shared" si="2"/>
        <v>1.1223628691983123</v>
      </c>
      <c r="J25" s="1">
        <f t="shared" si="3"/>
        <v>0.12236286919831224</v>
      </c>
      <c r="K25" s="1">
        <f t="shared" si="4"/>
        <v>0.18555546950547375</v>
      </c>
      <c r="L25">
        <v>254</v>
      </c>
      <c r="M25">
        <v>183</v>
      </c>
      <c r="N25">
        <f t="shared" si="5"/>
        <v>1.076271186440678</v>
      </c>
      <c r="O25" s="1">
        <f t="shared" si="6"/>
        <v>7.6271186440677971E-2</v>
      </c>
      <c r="P25" s="1">
        <f t="shared" si="7"/>
        <v>0.20537587779791577</v>
      </c>
      <c r="Q25" s="3">
        <f>L25/H25</f>
        <v>0.47744360902255639</v>
      </c>
      <c r="R25" s="3">
        <f t="shared" si="0"/>
        <v>0.92042606516290726</v>
      </c>
      <c r="S25">
        <v>27</v>
      </c>
      <c r="T25" s="1">
        <f t="shared" si="1"/>
        <v>5.0751879699248117E-2</v>
      </c>
    </row>
    <row r="26" spans="7:23">
      <c r="G26">
        <v>13</v>
      </c>
      <c r="H26">
        <v>568</v>
      </c>
      <c r="I26">
        <f t="shared" si="2"/>
        <v>1.0676691729323309</v>
      </c>
      <c r="J26" s="1">
        <f t="shared" si="3"/>
        <v>6.7669172932330823E-2</v>
      </c>
      <c r="K26" s="1">
        <f t="shared" si="4"/>
        <v>0.17604250601538962</v>
      </c>
      <c r="L26">
        <v>277</v>
      </c>
      <c r="M26">
        <v>197</v>
      </c>
      <c r="N26">
        <f t="shared" si="5"/>
        <v>1.0905511811023623</v>
      </c>
      <c r="O26" s="1">
        <f t="shared" si="6"/>
        <v>9.055118110236221E-2</v>
      </c>
      <c r="P26" s="1">
        <f t="shared" si="7"/>
        <v>0.19612936988121032</v>
      </c>
      <c r="Q26" s="3">
        <f>L26/H26</f>
        <v>0.48767605633802819</v>
      </c>
      <c r="R26" s="3">
        <f t="shared" si="0"/>
        <v>0.91872065727699526</v>
      </c>
      <c r="S26">
        <v>27</v>
      </c>
      <c r="T26" s="1">
        <f t="shared" si="1"/>
        <v>4.7535211267605633E-2</v>
      </c>
      <c r="W26">
        <f>230/397</f>
        <v>0.57934508816120911</v>
      </c>
    </row>
    <row r="27" spans="7:23">
      <c r="G27">
        <v>14</v>
      </c>
      <c r="H27">
        <v>613</v>
      </c>
      <c r="I27">
        <f t="shared" si="2"/>
        <v>1.079225352112676</v>
      </c>
      <c r="J27" s="1">
        <f t="shared" si="3"/>
        <v>7.9225352112676062E-2</v>
      </c>
      <c r="K27" s="1">
        <f t="shared" si="4"/>
        <v>0.16884777909762727</v>
      </c>
      <c r="L27">
        <v>290</v>
      </c>
      <c r="M27">
        <v>209</v>
      </c>
      <c r="N27">
        <f t="shared" si="5"/>
        <v>1.0469314079422383</v>
      </c>
      <c r="O27" s="1">
        <f t="shared" si="6"/>
        <v>4.6931407942238268E-2</v>
      </c>
      <c r="P27" s="1">
        <f t="shared" si="7"/>
        <v>0.18480070084121603</v>
      </c>
      <c r="Q27" s="3">
        <f>L27/H27</f>
        <v>0.4730831973898858</v>
      </c>
      <c r="R27" s="3">
        <f t="shared" si="0"/>
        <v>0.92115280043501901</v>
      </c>
      <c r="S27">
        <v>27</v>
      </c>
      <c r="T27" s="1">
        <f t="shared" si="1"/>
        <v>4.4045676998368678E-2</v>
      </c>
    </row>
    <row r="28" spans="7:23">
      <c r="G28">
        <v>16</v>
      </c>
      <c r="H28">
        <v>730</v>
      </c>
      <c r="I28">
        <f t="shared" si="2"/>
        <v>1.1908646003262642</v>
      </c>
      <c r="J28" s="1">
        <f t="shared" si="3"/>
        <v>0.19086460032626426</v>
      </c>
      <c r="K28" s="1">
        <f t="shared" si="4"/>
        <v>0.15885636532574932</v>
      </c>
      <c r="L28">
        <v>329</v>
      </c>
      <c r="M28">
        <v>235</v>
      </c>
      <c r="N28">
        <f t="shared" si="5"/>
        <v>1.1344827586206896</v>
      </c>
      <c r="O28" s="1">
        <f t="shared" si="6"/>
        <v>0.13448275862068965</v>
      </c>
      <c r="P28" s="1">
        <f t="shared" si="7"/>
        <v>0.16913458630895217</v>
      </c>
      <c r="Q28" s="3">
        <f>L28/H28</f>
        <v>0.4506849315068493</v>
      </c>
      <c r="R28" s="3">
        <f t="shared" si="0"/>
        <v>0.92488584474885849</v>
      </c>
      <c r="S28">
        <v>27</v>
      </c>
      <c r="T28" s="1">
        <f t="shared" si="1"/>
        <v>3.6986301369863014E-2</v>
      </c>
    </row>
    <row r="29" spans="7:23">
      <c r="G29">
        <v>17</v>
      </c>
      <c r="H29">
        <v>769</v>
      </c>
      <c r="I29">
        <f t="shared" si="2"/>
        <v>1.0534246575342465</v>
      </c>
      <c r="J29" s="1">
        <f t="shared" si="3"/>
        <v>5.3424657534246578E-2</v>
      </c>
      <c r="K29" s="1">
        <f t="shared" si="4"/>
        <v>0.1523722175319524</v>
      </c>
      <c r="L29">
        <v>347</v>
      </c>
      <c r="M29">
        <v>246</v>
      </c>
      <c r="N29">
        <f t="shared" si="5"/>
        <v>1.0547112462006079</v>
      </c>
      <c r="O29" s="1">
        <f t="shared" si="6"/>
        <v>5.4711246200607903E-2</v>
      </c>
      <c r="P29" s="1">
        <f t="shared" si="7"/>
        <v>0.16207264235172958</v>
      </c>
      <c r="Q29" s="3">
        <f>L29/H29</f>
        <v>0.45123537061118335</v>
      </c>
      <c r="R29" s="3">
        <f t="shared" si="0"/>
        <v>0.92479410489813607</v>
      </c>
      <c r="S29">
        <v>27</v>
      </c>
      <c r="T29" s="1">
        <f t="shared" si="1"/>
        <v>3.5110533159947985E-2</v>
      </c>
    </row>
    <row r="30" spans="7:23">
      <c r="G30">
        <v>19</v>
      </c>
      <c r="H30">
        <v>805</v>
      </c>
      <c r="I30">
        <f t="shared" si="2"/>
        <v>1.0468140442132641</v>
      </c>
      <c r="J30" s="1">
        <f t="shared" si="3"/>
        <v>4.6814044213263982E-2</v>
      </c>
      <c r="K30" s="1">
        <f t="shared" si="4"/>
        <v>0.1380336250691665</v>
      </c>
      <c r="L30">
        <v>363</v>
      </c>
      <c r="M30">
        <v>256</v>
      </c>
      <c r="N30">
        <f t="shared" si="5"/>
        <v>1.0461095100864553</v>
      </c>
      <c r="O30" s="1">
        <f t="shared" si="6"/>
        <v>4.6109510086455328E-2</v>
      </c>
      <c r="P30" s="1">
        <f t="shared" si="7"/>
        <v>0.14656054435700283</v>
      </c>
      <c r="Q30" s="3">
        <f>L30/H30</f>
        <v>0.45093167701863351</v>
      </c>
      <c r="R30" s="3">
        <f t="shared" si="0"/>
        <v>0.92484472049689437</v>
      </c>
      <c r="S30">
        <v>27</v>
      </c>
      <c r="T30" s="1">
        <f t="shared" si="1"/>
        <v>3.354037267080745E-2</v>
      </c>
    </row>
    <row r="31" spans="7:23">
      <c r="G31">
        <v>20</v>
      </c>
      <c r="H31">
        <v>861</v>
      </c>
      <c r="I31">
        <f t="shared" si="2"/>
        <v>1.0695652173913044</v>
      </c>
      <c r="J31" s="1">
        <f t="shared" si="3"/>
        <v>6.9565217391304349E-2</v>
      </c>
      <c r="K31" s="1">
        <f t="shared" si="4"/>
        <v>0.13450836668899657</v>
      </c>
      <c r="L31">
        <v>377</v>
      </c>
      <c r="M31">
        <v>268</v>
      </c>
      <c r="N31">
        <f t="shared" si="5"/>
        <v>1.0385674931129476</v>
      </c>
      <c r="O31" s="1">
        <f t="shared" si="6"/>
        <v>3.8567493112947659E-2</v>
      </c>
      <c r="P31" s="1">
        <f t="shared" si="7"/>
        <v>0.14090341295268871</v>
      </c>
      <c r="Q31" s="3">
        <f>L31/H31</f>
        <v>0.43786295005807202</v>
      </c>
      <c r="R31" s="3">
        <f t="shared" si="0"/>
        <v>0.92702284165698801</v>
      </c>
      <c r="S31">
        <v>27</v>
      </c>
      <c r="T31" s="1">
        <f t="shared" si="1"/>
        <v>3.1358885017421602E-2</v>
      </c>
    </row>
    <row r="32" spans="7:23">
      <c r="G32">
        <v>21</v>
      </c>
      <c r="H32">
        <v>889</v>
      </c>
      <c r="I32">
        <f t="shared" si="2"/>
        <v>1.032520325203252</v>
      </c>
      <c r="J32" s="1">
        <f t="shared" si="3"/>
        <v>3.2520325203252036E-2</v>
      </c>
      <c r="K32" s="1">
        <f t="shared" si="4"/>
        <v>0.12943086248825386</v>
      </c>
      <c r="L32">
        <v>389</v>
      </c>
      <c r="M32">
        <v>274</v>
      </c>
      <c r="N32">
        <f t="shared" si="5"/>
        <v>1.0318302387267904</v>
      </c>
      <c r="O32" s="1">
        <f t="shared" si="6"/>
        <v>3.1830238726790451E-2</v>
      </c>
      <c r="P32" s="1">
        <f t="shared" si="7"/>
        <v>0.13545716238251204</v>
      </c>
      <c r="Q32" s="3">
        <f>L32/H32</f>
        <v>0.43757030371203598</v>
      </c>
      <c r="R32" s="3">
        <f t="shared" si="0"/>
        <v>0.92707161604799404</v>
      </c>
      <c r="S32">
        <v>27</v>
      </c>
      <c r="T32" s="1">
        <f t="shared" si="1"/>
        <v>3.0371203599550055E-2</v>
      </c>
    </row>
    <row r="33" spans="7:20">
      <c r="G33">
        <v>22</v>
      </c>
      <c r="H33">
        <v>899</v>
      </c>
      <c r="I33">
        <f t="shared" si="2"/>
        <v>1.0112485939257594</v>
      </c>
      <c r="J33" s="1">
        <f t="shared" si="3"/>
        <v>1.1248593925759279E-2</v>
      </c>
      <c r="K33" s="1">
        <f t="shared" si="4"/>
        <v>0.12377082941995066</v>
      </c>
      <c r="L33">
        <v>394</v>
      </c>
      <c r="M33">
        <v>277</v>
      </c>
      <c r="N33">
        <f t="shared" si="5"/>
        <v>1.012853470437018</v>
      </c>
      <c r="O33" s="1">
        <f t="shared" si="6"/>
        <v>1.2853470437017995E-2</v>
      </c>
      <c r="P33" s="1">
        <f t="shared" si="7"/>
        <v>0.1295751035126218</v>
      </c>
      <c r="Q33" s="3">
        <f>L33/H33</f>
        <v>0.43826473859844273</v>
      </c>
      <c r="R33" s="3">
        <f t="shared" si="0"/>
        <v>0.92695587690025949</v>
      </c>
      <c r="S33">
        <v>27</v>
      </c>
      <c r="T33" s="1">
        <f t="shared" si="1"/>
        <v>3.0033370411568408E-2</v>
      </c>
    </row>
    <row r="34" spans="7:20">
      <c r="G34">
        <v>23</v>
      </c>
      <c r="H34">
        <v>908</v>
      </c>
      <c r="I34">
        <f t="shared" si="2"/>
        <v>1.0100111234705229</v>
      </c>
      <c r="J34" s="1">
        <f t="shared" si="3"/>
        <v>1.0011123470522803E-2</v>
      </c>
      <c r="K34" s="1">
        <f t="shared" si="4"/>
        <v>0.11856819795767515</v>
      </c>
      <c r="L34">
        <v>395</v>
      </c>
      <c r="M34">
        <v>280</v>
      </c>
      <c r="N34">
        <f t="shared" si="5"/>
        <v>1.0025380710659899</v>
      </c>
      <c r="O34" s="1">
        <f t="shared" si="6"/>
        <v>2.5380710659898475E-3</v>
      </c>
      <c r="P34" s="1">
        <f t="shared" si="7"/>
        <v>0.12373088871296067</v>
      </c>
      <c r="Q34" s="3">
        <f>L34/H34</f>
        <v>0.43502202643171806</v>
      </c>
      <c r="R34" s="3">
        <f t="shared" si="0"/>
        <v>0.92749632892804701</v>
      </c>
      <c r="S34">
        <v>27</v>
      </c>
      <c r="T34" s="1">
        <f t="shared" si="1"/>
        <v>2.9735682819383259E-2</v>
      </c>
    </row>
    <row r="35" spans="7:20">
      <c r="G35">
        <v>24</v>
      </c>
      <c r="H35">
        <v>914</v>
      </c>
      <c r="I35">
        <f t="shared" si="2"/>
        <v>1.0066079295154184</v>
      </c>
      <c r="J35" s="1">
        <f t="shared" si="3"/>
        <v>6.6079295154185024E-3</v>
      </c>
      <c r="K35" s="1">
        <f t="shared" si="4"/>
        <v>0.11366365391938205</v>
      </c>
      <c r="L35">
        <v>397</v>
      </c>
      <c r="M35">
        <v>281</v>
      </c>
      <c r="N35">
        <f t="shared" si="5"/>
        <v>1.0050632911392405</v>
      </c>
      <c r="O35" s="1">
        <f t="shared" si="6"/>
        <v>5.0632911392405064E-3</v>
      </c>
      <c r="P35" s="1">
        <f t="shared" si="7"/>
        <v>0.11851749384636268</v>
      </c>
      <c r="Q35" s="3">
        <f>L35/H35</f>
        <v>0.43435448577680524</v>
      </c>
      <c r="R35" s="3">
        <f t="shared" si="0"/>
        <v>0.92760758570386581</v>
      </c>
      <c r="S35">
        <v>27</v>
      </c>
      <c r="T35" s="1">
        <f t="shared" si="1"/>
        <v>2.9540481400437638E-2</v>
      </c>
    </row>
    <row r="38" spans="7:20" ht="58" customHeight="1">
      <c r="G38" s="2" t="s">
        <v>6</v>
      </c>
      <c r="H38" s="1">
        <f>POWER((H35/H17),(1/24))-1</f>
        <v>0.11366365391938205</v>
      </c>
      <c r="L38" s="2" t="s">
        <v>7</v>
      </c>
      <c r="M38" s="2"/>
      <c r="N38" s="1">
        <f>POWER((L35/L17),(1/24))-1</f>
        <v>0.11851749384636268</v>
      </c>
    </row>
    <row r="44" spans="7:20">
      <c r="J44" t="s">
        <v>12</v>
      </c>
      <c r="N44">
        <f>CORREL(H16:H35,L16:L35)</f>
        <v>0.99724454067988511</v>
      </c>
    </row>
    <row r="45" spans="7:20">
      <c r="J45" t="s">
        <v>16</v>
      </c>
      <c r="N45">
        <f>CORREL(H17:H36,M16:M35)</f>
        <v>0.99413050508402612</v>
      </c>
    </row>
    <row r="52" spans="11:11">
      <c r="K52" t="s">
        <v>11</v>
      </c>
    </row>
    <row r="53" spans="11:11">
      <c r="K53" t="s">
        <v>13</v>
      </c>
    </row>
    <row r="54" spans="11:11">
      <c r="K54" t="s">
        <v>14</v>
      </c>
    </row>
    <row r="55" spans="11:11">
      <c r="K55" t="s">
        <v>17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T55"/>
  <sheetViews>
    <sheetView topLeftCell="F24" workbookViewId="0">
      <selection activeCell="L36" sqref="L36"/>
    </sheetView>
  </sheetViews>
  <sheetFormatPr baseColWidth="10" defaultRowHeight="15" x14ac:dyDescent="0"/>
  <sheetData>
    <row r="7" spans="3:17">
      <c r="C7" t="s">
        <v>0</v>
      </c>
      <c r="D7">
        <f>D8/D9</f>
        <v>2.6666666666666665</v>
      </c>
    </row>
    <row r="8" spans="3:17">
      <c r="C8" t="s">
        <v>1</v>
      </c>
      <c r="D8">
        <v>40</v>
      </c>
    </row>
    <row r="9" spans="3:17">
      <c r="C9" t="s">
        <v>2</v>
      </c>
      <c r="D9">
        <v>15</v>
      </c>
    </row>
    <row r="12" spans="3:17">
      <c r="L12">
        <f>52/6</f>
        <v>8.6666666666666661</v>
      </c>
    </row>
    <row r="14" spans="3:17">
      <c r="H14" t="s">
        <v>3</v>
      </c>
      <c r="L14" t="s">
        <v>4</v>
      </c>
    </row>
    <row r="15" spans="3:17" ht="30">
      <c r="G15" t="s">
        <v>8</v>
      </c>
      <c r="J15" s="2" t="s">
        <v>9</v>
      </c>
      <c r="K15" s="2" t="s">
        <v>10</v>
      </c>
      <c r="M15" t="s">
        <v>15</v>
      </c>
      <c r="O15" s="2" t="s">
        <v>9</v>
      </c>
      <c r="P15" s="2" t="s">
        <v>10</v>
      </c>
      <c r="Q15" t="s">
        <v>5</v>
      </c>
    </row>
    <row r="16" spans="3:17">
      <c r="G16">
        <v>1</v>
      </c>
      <c r="H16">
        <v>0</v>
      </c>
      <c r="J16" s="2"/>
      <c r="K16" s="2"/>
      <c r="L16">
        <v>0</v>
      </c>
      <c r="O16" s="2"/>
    </row>
    <row r="17" spans="7:20">
      <c r="G17">
        <v>2</v>
      </c>
      <c r="H17">
        <v>69</v>
      </c>
      <c r="J17" s="1">
        <f>POWER((H17/$H$17),(1/G17))-1</f>
        <v>0</v>
      </c>
      <c r="L17">
        <v>27</v>
      </c>
      <c r="M17">
        <v>21</v>
      </c>
      <c r="O17" s="1">
        <v>0</v>
      </c>
      <c r="Q17" s="3">
        <f>L17/H17</f>
        <v>0.39130434782608697</v>
      </c>
      <c r="R17" s="3">
        <f>1-(L17/(3*H17))</f>
        <v>0.86956521739130432</v>
      </c>
      <c r="S17">
        <v>27</v>
      </c>
      <c r="T17" s="1">
        <f>S17/H17</f>
        <v>0.39130434782608697</v>
      </c>
    </row>
    <row r="18" spans="7:20">
      <c r="G18">
        <v>4</v>
      </c>
      <c r="H18">
        <v>104</v>
      </c>
      <c r="I18">
        <f>H18/H17</f>
        <v>1.5072463768115942</v>
      </c>
      <c r="J18" s="1">
        <f>(H18-H17)/H17</f>
        <v>0.50724637681159424</v>
      </c>
      <c r="K18" s="1">
        <f>POWER((H18/$H$17),(1/G18))-1</f>
        <v>0.10801607754116205</v>
      </c>
      <c r="L18">
        <v>80</v>
      </c>
      <c r="M18">
        <v>40</v>
      </c>
      <c r="N18">
        <f>L18/L17</f>
        <v>2.9629629629629628</v>
      </c>
      <c r="O18" s="1">
        <f>(L18-L17)/L17</f>
        <v>1.962962962962963</v>
      </c>
      <c r="P18" s="1">
        <f>POWER((L18/$L$17),(1/G18))-1</f>
        <v>0.31199311417695363</v>
      </c>
      <c r="Q18" s="3">
        <f>L18/H18</f>
        <v>0.76923076923076927</v>
      </c>
      <c r="R18" s="3">
        <f t="shared" ref="R18:R35" si="0">1-(L18/(6*H18))</f>
        <v>0.87179487179487181</v>
      </c>
      <c r="S18">
        <v>27</v>
      </c>
      <c r="T18" s="1">
        <f t="shared" ref="T18:T35" si="1">S18/H18</f>
        <v>0.25961538461538464</v>
      </c>
    </row>
    <row r="19" spans="7:20">
      <c r="G19">
        <v>5</v>
      </c>
      <c r="H19">
        <v>125</v>
      </c>
      <c r="I19">
        <f t="shared" ref="I19:I35" si="2">H19/H18</f>
        <v>1.2019230769230769</v>
      </c>
      <c r="J19" s="1">
        <f t="shared" ref="J19:J35" si="3">(H19-H18)/H18</f>
        <v>0.20192307692307693</v>
      </c>
      <c r="K19" s="1">
        <f t="shared" ref="K19:K35" si="4">POWER((H19/$H$17),(1/G19))-1</f>
        <v>0.12619134259897491</v>
      </c>
      <c r="L19">
        <v>90</v>
      </c>
      <c r="M19">
        <v>46</v>
      </c>
      <c r="N19">
        <f t="shared" ref="N19:N35" si="5">L19/L18</f>
        <v>1.125</v>
      </c>
      <c r="O19" s="1">
        <f t="shared" ref="O19:O35" si="6">(L19-L18)/L18</f>
        <v>0.125</v>
      </c>
      <c r="P19" s="1">
        <f t="shared" ref="P19:P35" si="7">POWER((L19/$L$17),(1/G19))-1</f>
        <v>0.27225963653939211</v>
      </c>
      <c r="Q19" s="3">
        <f>L19/H19</f>
        <v>0.72</v>
      </c>
      <c r="R19" s="3">
        <f t="shared" si="0"/>
        <v>0.88</v>
      </c>
      <c r="S19">
        <v>27</v>
      </c>
      <c r="T19" s="1">
        <f t="shared" si="1"/>
        <v>0.216</v>
      </c>
    </row>
    <row r="20" spans="7:20">
      <c r="G20">
        <v>7</v>
      </c>
      <c r="H20">
        <v>222</v>
      </c>
      <c r="I20">
        <f t="shared" si="2"/>
        <v>1.776</v>
      </c>
      <c r="J20" s="1">
        <f t="shared" si="3"/>
        <v>0.77600000000000002</v>
      </c>
      <c r="K20" s="1">
        <f t="shared" si="4"/>
        <v>0.18168182215594353</v>
      </c>
      <c r="L20">
        <v>125</v>
      </c>
      <c r="M20">
        <v>72</v>
      </c>
      <c r="N20">
        <f t="shared" si="5"/>
        <v>1.3888888888888888</v>
      </c>
      <c r="O20" s="1">
        <f t="shared" si="6"/>
        <v>0.3888888888888889</v>
      </c>
      <c r="P20" s="1">
        <f t="shared" si="7"/>
        <v>0.24473825059647325</v>
      </c>
      <c r="Q20" s="3">
        <f>L20/H20</f>
        <v>0.56306306306306309</v>
      </c>
      <c r="R20" s="3">
        <f t="shared" si="0"/>
        <v>0.90615615615615619</v>
      </c>
      <c r="S20">
        <v>27</v>
      </c>
      <c r="T20" s="1">
        <f t="shared" si="1"/>
        <v>0.12162162162162163</v>
      </c>
    </row>
    <row r="21" spans="7:20">
      <c r="G21">
        <v>8</v>
      </c>
      <c r="H21">
        <v>294</v>
      </c>
      <c r="I21">
        <f t="shared" si="2"/>
        <v>1.3243243243243243</v>
      </c>
      <c r="J21" s="1">
        <f t="shared" si="3"/>
        <v>0.32432432432432434</v>
      </c>
      <c r="K21" s="1">
        <f t="shared" si="4"/>
        <v>0.19863589717009078</v>
      </c>
      <c r="L21">
        <v>158</v>
      </c>
      <c r="M21">
        <v>98</v>
      </c>
      <c r="N21">
        <f t="shared" si="5"/>
        <v>1.264</v>
      </c>
      <c r="O21" s="1">
        <f t="shared" si="6"/>
        <v>0.26400000000000001</v>
      </c>
      <c r="P21" s="1">
        <f t="shared" si="7"/>
        <v>0.24712982466990119</v>
      </c>
      <c r="Q21" s="3">
        <f>L21/H21</f>
        <v>0.5374149659863946</v>
      </c>
      <c r="R21" s="3">
        <f t="shared" si="0"/>
        <v>0.91043083900226751</v>
      </c>
      <c r="S21">
        <v>27</v>
      </c>
      <c r="T21" s="1">
        <f t="shared" si="1"/>
        <v>9.1836734693877556E-2</v>
      </c>
    </row>
    <row r="22" spans="7:20">
      <c r="G22">
        <v>9</v>
      </c>
      <c r="H22">
        <v>300</v>
      </c>
      <c r="I22">
        <f t="shared" si="2"/>
        <v>1.0204081632653061</v>
      </c>
      <c r="J22" s="1">
        <f t="shared" si="3"/>
        <v>2.0408163265306121E-2</v>
      </c>
      <c r="K22" s="1">
        <f t="shared" si="4"/>
        <v>0.17738671004831996</v>
      </c>
      <c r="L22">
        <v>181</v>
      </c>
      <c r="M22">
        <v>101</v>
      </c>
      <c r="N22">
        <f t="shared" si="5"/>
        <v>1.1455696202531647</v>
      </c>
      <c r="O22" s="1">
        <f t="shared" si="6"/>
        <v>0.14556962025316456</v>
      </c>
      <c r="P22" s="1">
        <f t="shared" si="7"/>
        <v>0.23541467756499079</v>
      </c>
      <c r="Q22" s="3">
        <f>L22/H22</f>
        <v>0.60333333333333339</v>
      </c>
      <c r="R22" s="3">
        <f t="shared" si="0"/>
        <v>0.89944444444444449</v>
      </c>
      <c r="S22">
        <v>27</v>
      </c>
      <c r="T22" s="1">
        <f t="shared" si="1"/>
        <v>0.09</v>
      </c>
    </row>
    <row r="23" spans="7:20">
      <c r="G23">
        <v>10</v>
      </c>
      <c r="H23">
        <v>360</v>
      </c>
      <c r="I23">
        <f t="shared" si="2"/>
        <v>1.2</v>
      </c>
      <c r="J23" s="1">
        <f t="shared" si="3"/>
        <v>0.2</v>
      </c>
      <c r="K23" s="1">
        <f t="shared" si="4"/>
        <v>0.17962872918499428</v>
      </c>
      <c r="L23">
        <v>199</v>
      </c>
      <c r="M23">
        <v>126</v>
      </c>
      <c r="N23">
        <f t="shared" si="5"/>
        <v>1.0994475138121547</v>
      </c>
      <c r="O23" s="1">
        <f t="shared" si="6"/>
        <v>9.9447513812154692E-2</v>
      </c>
      <c r="P23" s="1">
        <f t="shared" si="7"/>
        <v>0.22109353309005719</v>
      </c>
      <c r="Q23" s="3">
        <f>L23/H23</f>
        <v>0.55277777777777781</v>
      </c>
      <c r="R23" s="3">
        <f t="shared" si="0"/>
        <v>0.90787037037037033</v>
      </c>
      <c r="S23">
        <v>27</v>
      </c>
      <c r="T23" s="1">
        <f t="shared" si="1"/>
        <v>7.4999999999999997E-2</v>
      </c>
    </row>
    <row r="24" spans="7:20">
      <c r="G24">
        <v>11</v>
      </c>
      <c r="H24">
        <v>474</v>
      </c>
      <c r="I24">
        <f t="shared" si="2"/>
        <v>1.3166666666666667</v>
      </c>
      <c r="J24" s="1">
        <f t="shared" si="3"/>
        <v>0.31666666666666665</v>
      </c>
      <c r="K24" s="1">
        <f t="shared" si="4"/>
        <v>0.19147374655884564</v>
      </c>
      <c r="L24">
        <v>273</v>
      </c>
      <c r="M24">
        <v>175</v>
      </c>
      <c r="N24">
        <f t="shared" si="5"/>
        <v>1.3718592964824121</v>
      </c>
      <c r="O24" s="1">
        <f t="shared" si="6"/>
        <v>0.37185929648241206</v>
      </c>
      <c r="P24" s="1">
        <f t="shared" si="7"/>
        <v>0.23408579390045525</v>
      </c>
      <c r="Q24" s="3">
        <f>L24/H24</f>
        <v>0.57594936708860756</v>
      </c>
      <c r="R24" s="3">
        <f t="shared" si="0"/>
        <v>0.90400843881856541</v>
      </c>
      <c r="S24">
        <v>27</v>
      </c>
      <c r="T24" s="1">
        <f t="shared" si="1"/>
        <v>5.6962025316455694E-2</v>
      </c>
    </row>
    <row r="25" spans="7:20">
      <c r="G25">
        <v>12</v>
      </c>
      <c r="H25">
        <v>532</v>
      </c>
      <c r="I25">
        <f t="shared" si="2"/>
        <v>1.1223628691983123</v>
      </c>
      <c r="J25" s="1">
        <f t="shared" si="3"/>
        <v>0.12236286919831224</v>
      </c>
      <c r="K25" s="1">
        <f t="shared" si="4"/>
        <v>0.18555546950547375</v>
      </c>
      <c r="L25">
        <v>295</v>
      </c>
      <c r="M25">
        <v>183</v>
      </c>
      <c r="N25">
        <f t="shared" si="5"/>
        <v>1.0805860805860805</v>
      </c>
      <c r="O25" s="1">
        <f t="shared" si="6"/>
        <v>8.0586080586080591E-2</v>
      </c>
      <c r="P25" s="1">
        <f t="shared" si="7"/>
        <v>0.2205011350782371</v>
      </c>
      <c r="Q25" s="3">
        <f>L25/H25</f>
        <v>0.55451127819548873</v>
      </c>
      <c r="R25" s="3">
        <f t="shared" si="0"/>
        <v>0.90758145363408516</v>
      </c>
      <c r="S25">
        <v>27</v>
      </c>
      <c r="T25" s="1">
        <f t="shared" si="1"/>
        <v>5.0751879699248117E-2</v>
      </c>
    </row>
    <row r="26" spans="7:20">
      <c r="G26">
        <v>13</v>
      </c>
      <c r="H26">
        <v>568</v>
      </c>
      <c r="I26">
        <f t="shared" si="2"/>
        <v>1.0676691729323309</v>
      </c>
      <c r="J26" s="1">
        <f t="shared" si="3"/>
        <v>6.7669172932330823E-2</v>
      </c>
      <c r="K26" s="1">
        <f t="shared" si="4"/>
        <v>0.17604250601538962</v>
      </c>
      <c r="L26">
        <v>309</v>
      </c>
      <c r="M26">
        <v>197</v>
      </c>
      <c r="N26">
        <f t="shared" si="5"/>
        <v>1.047457627118644</v>
      </c>
      <c r="O26" s="1">
        <f t="shared" si="6"/>
        <v>4.7457627118644069E-2</v>
      </c>
      <c r="P26" s="1">
        <f t="shared" si="7"/>
        <v>0.20623065869436297</v>
      </c>
      <c r="Q26" s="3">
        <f>L26/H26</f>
        <v>0.54401408450704225</v>
      </c>
      <c r="R26" s="3">
        <f t="shared" si="0"/>
        <v>0.909330985915493</v>
      </c>
      <c r="S26">
        <v>27</v>
      </c>
      <c r="T26" s="1">
        <f t="shared" si="1"/>
        <v>4.7535211267605633E-2</v>
      </c>
    </row>
    <row r="27" spans="7:20">
      <c r="G27">
        <v>14</v>
      </c>
      <c r="H27">
        <v>613</v>
      </c>
      <c r="I27">
        <f t="shared" si="2"/>
        <v>1.079225352112676</v>
      </c>
      <c r="J27" s="1">
        <f t="shared" si="3"/>
        <v>7.9225352112676062E-2</v>
      </c>
      <c r="K27" s="1">
        <f t="shared" si="4"/>
        <v>0.16884777909762727</v>
      </c>
      <c r="L27">
        <v>333</v>
      </c>
      <c r="M27">
        <v>209</v>
      </c>
      <c r="N27">
        <f t="shared" si="5"/>
        <v>1.0776699029126213</v>
      </c>
      <c r="O27" s="1">
        <f t="shared" si="6"/>
        <v>7.7669902912621352E-2</v>
      </c>
      <c r="P27" s="1">
        <f t="shared" si="7"/>
        <v>0.19655955529095515</v>
      </c>
      <c r="Q27" s="3">
        <f>L27/H27</f>
        <v>0.54323001631321366</v>
      </c>
      <c r="R27" s="3">
        <f t="shared" si="0"/>
        <v>0.9094616639477977</v>
      </c>
      <c r="S27">
        <v>27</v>
      </c>
      <c r="T27" s="1">
        <f t="shared" si="1"/>
        <v>4.4045676998368678E-2</v>
      </c>
    </row>
    <row r="28" spans="7:20">
      <c r="G28">
        <v>16</v>
      </c>
      <c r="H28">
        <v>730</v>
      </c>
      <c r="I28">
        <f t="shared" si="2"/>
        <v>1.1908646003262642</v>
      </c>
      <c r="J28" s="1">
        <f t="shared" si="3"/>
        <v>0.19086460032626426</v>
      </c>
      <c r="K28" s="1">
        <f t="shared" si="4"/>
        <v>0.15885636532574932</v>
      </c>
      <c r="L28">
        <v>377</v>
      </c>
      <c r="M28">
        <v>235</v>
      </c>
      <c r="N28">
        <f t="shared" si="5"/>
        <v>1.132132132132132</v>
      </c>
      <c r="O28" s="1">
        <f t="shared" si="6"/>
        <v>0.13213213213213212</v>
      </c>
      <c r="P28" s="1">
        <f t="shared" si="7"/>
        <v>0.17912839836383054</v>
      </c>
      <c r="Q28" s="3">
        <f>L28/H28</f>
        <v>0.51643835616438361</v>
      </c>
      <c r="R28" s="3">
        <f t="shared" si="0"/>
        <v>0.91392694063926938</v>
      </c>
      <c r="S28">
        <v>27</v>
      </c>
      <c r="T28" s="1">
        <f t="shared" si="1"/>
        <v>3.6986301369863014E-2</v>
      </c>
    </row>
    <row r="29" spans="7:20">
      <c r="G29">
        <v>17</v>
      </c>
      <c r="H29">
        <v>769</v>
      </c>
      <c r="I29">
        <f t="shared" si="2"/>
        <v>1.0534246575342465</v>
      </c>
      <c r="J29" s="1">
        <f t="shared" si="3"/>
        <v>5.3424657534246578E-2</v>
      </c>
      <c r="K29" s="1">
        <f t="shared" si="4"/>
        <v>0.1523722175319524</v>
      </c>
      <c r="L29">
        <v>396</v>
      </c>
      <c r="M29">
        <v>246</v>
      </c>
      <c r="N29">
        <f t="shared" si="5"/>
        <v>1.0503978779840848</v>
      </c>
      <c r="O29" s="1">
        <f t="shared" si="6"/>
        <v>5.0397877984084884E-2</v>
      </c>
      <c r="P29" s="1">
        <f t="shared" si="7"/>
        <v>0.17113707748403639</v>
      </c>
      <c r="Q29" s="3">
        <f>L29/H29</f>
        <v>0.51495448634590379</v>
      </c>
      <c r="R29" s="3">
        <f t="shared" si="0"/>
        <v>0.91417425227568272</v>
      </c>
      <c r="S29">
        <v>27</v>
      </c>
      <c r="T29" s="1">
        <f t="shared" si="1"/>
        <v>3.5110533159947985E-2</v>
      </c>
    </row>
    <row r="30" spans="7:20">
      <c r="G30">
        <v>19</v>
      </c>
      <c r="H30">
        <v>805</v>
      </c>
      <c r="I30">
        <f t="shared" si="2"/>
        <v>1.0468140442132641</v>
      </c>
      <c r="J30" s="1">
        <f t="shared" si="3"/>
        <v>4.6814044213263982E-2</v>
      </c>
      <c r="K30" s="1">
        <f t="shared" si="4"/>
        <v>0.1380336250691665</v>
      </c>
      <c r="L30">
        <v>401</v>
      </c>
      <c r="M30">
        <v>256</v>
      </c>
      <c r="N30">
        <f t="shared" si="5"/>
        <v>1.0126262626262625</v>
      </c>
      <c r="O30" s="1">
        <f t="shared" si="6"/>
        <v>1.2626262626262626E-2</v>
      </c>
      <c r="P30" s="1">
        <f t="shared" si="7"/>
        <v>0.15258420469063005</v>
      </c>
      <c r="Q30" s="3">
        <f>L30/H30</f>
        <v>0.49813664596273294</v>
      </c>
      <c r="R30" s="3">
        <f t="shared" si="0"/>
        <v>0.91697722567287787</v>
      </c>
      <c r="S30">
        <v>27</v>
      </c>
      <c r="T30" s="1">
        <f t="shared" si="1"/>
        <v>3.354037267080745E-2</v>
      </c>
    </row>
    <row r="31" spans="7:20">
      <c r="G31">
        <v>20</v>
      </c>
      <c r="H31">
        <v>861</v>
      </c>
      <c r="I31">
        <f t="shared" si="2"/>
        <v>1.0695652173913044</v>
      </c>
      <c r="J31" s="1">
        <f t="shared" si="3"/>
        <v>6.9565217391304349E-2</v>
      </c>
      <c r="K31" s="1">
        <f t="shared" si="4"/>
        <v>0.13450836668899657</v>
      </c>
      <c r="L31">
        <v>482</v>
      </c>
      <c r="M31">
        <v>268</v>
      </c>
      <c r="N31">
        <f t="shared" si="5"/>
        <v>1.2019950124688279</v>
      </c>
      <c r="O31" s="1">
        <f t="shared" si="6"/>
        <v>0.20199501246882792</v>
      </c>
      <c r="P31" s="1">
        <f t="shared" si="7"/>
        <v>0.15500579629952704</v>
      </c>
      <c r="Q31" s="3">
        <f>L31/H31</f>
        <v>0.55981416957026708</v>
      </c>
      <c r="R31" s="3">
        <f t="shared" si="0"/>
        <v>0.90669763840495543</v>
      </c>
      <c r="S31">
        <v>27</v>
      </c>
      <c r="T31" s="1">
        <f t="shared" si="1"/>
        <v>3.1358885017421602E-2</v>
      </c>
    </row>
    <row r="32" spans="7:20">
      <c r="G32">
        <v>21</v>
      </c>
      <c r="H32">
        <v>889</v>
      </c>
      <c r="I32">
        <f t="shared" si="2"/>
        <v>1.032520325203252</v>
      </c>
      <c r="J32" s="1">
        <f t="shared" si="3"/>
        <v>3.2520325203252036E-2</v>
      </c>
      <c r="K32" s="1">
        <f t="shared" si="4"/>
        <v>0.12943086248825386</v>
      </c>
      <c r="L32">
        <v>499</v>
      </c>
      <c r="M32">
        <v>274</v>
      </c>
      <c r="N32">
        <f t="shared" si="5"/>
        <v>1.0352697095435686</v>
      </c>
      <c r="O32" s="1">
        <f t="shared" si="6"/>
        <v>3.5269709543568464E-2</v>
      </c>
      <c r="P32" s="1">
        <f t="shared" si="7"/>
        <v>0.14900203830308789</v>
      </c>
      <c r="Q32" s="3">
        <f>L32/H32</f>
        <v>0.56130483689538813</v>
      </c>
      <c r="R32" s="3">
        <f t="shared" si="0"/>
        <v>0.90644919385076861</v>
      </c>
      <c r="S32">
        <v>27</v>
      </c>
      <c r="T32" s="1">
        <f t="shared" si="1"/>
        <v>3.0371203599550055E-2</v>
      </c>
    </row>
    <row r="33" spans="7:20">
      <c r="G33">
        <v>22</v>
      </c>
      <c r="H33">
        <v>899</v>
      </c>
      <c r="I33">
        <f t="shared" si="2"/>
        <v>1.0112485939257594</v>
      </c>
      <c r="J33" s="1">
        <f t="shared" si="3"/>
        <v>1.1248593925759279E-2</v>
      </c>
      <c r="K33" s="1">
        <f t="shared" si="4"/>
        <v>0.12377082941995066</v>
      </c>
      <c r="L33">
        <v>555</v>
      </c>
      <c r="M33">
        <v>277</v>
      </c>
      <c r="N33">
        <f t="shared" si="5"/>
        <v>1.1122244488977955</v>
      </c>
      <c r="O33" s="1">
        <f t="shared" si="6"/>
        <v>0.11222444889779559</v>
      </c>
      <c r="P33" s="1">
        <f t="shared" si="7"/>
        <v>0.1473042460419256</v>
      </c>
      <c r="Q33" s="3">
        <f>L33/H33</f>
        <v>0.61735261401557284</v>
      </c>
      <c r="R33" s="3">
        <f t="shared" si="0"/>
        <v>0.89710789766407117</v>
      </c>
      <c r="S33">
        <v>27</v>
      </c>
      <c r="T33" s="1">
        <f t="shared" si="1"/>
        <v>3.0033370411568408E-2</v>
      </c>
    </row>
    <row r="34" spans="7:20">
      <c r="G34">
        <v>23</v>
      </c>
      <c r="H34">
        <v>908</v>
      </c>
      <c r="I34">
        <f t="shared" si="2"/>
        <v>1.0100111234705229</v>
      </c>
      <c r="J34" s="1">
        <f t="shared" si="3"/>
        <v>1.0011123470522803E-2</v>
      </c>
      <c r="K34" s="1">
        <f t="shared" si="4"/>
        <v>0.11856819795767515</v>
      </c>
      <c r="L34">
        <v>584</v>
      </c>
      <c r="M34">
        <v>280</v>
      </c>
      <c r="N34">
        <f t="shared" si="5"/>
        <v>1.0522522522522522</v>
      </c>
      <c r="O34" s="1">
        <f t="shared" si="6"/>
        <v>5.2252252252252253E-2</v>
      </c>
      <c r="P34" s="1">
        <f t="shared" si="7"/>
        <v>0.14299837327025933</v>
      </c>
      <c r="Q34" s="3">
        <f>L34/H34</f>
        <v>0.64317180616740088</v>
      </c>
      <c r="R34" s="3">
        <f t="shared" si="0"/>
        <v>0.89280469897209991</v>
      </c>
      <c r="S34">
        <v>27</v>
      </c>
      <c r="T34" s="1">
        <f t="shared" si="1"/>
        <v>2.9735682819383259E-2</v>
      </c>
    </row>
    <row r="35" spans="7:20">
      <c r="G35">
        <v>24</v>
      </c>
      <c r="H35">
        <v>914</v>
      </c>
      <c r="I35">
        <f t="shared" si="2"/>
        <v>1.0066079295154184</v>
      </c>
      <c r="J35" s="1">
        <f t="shared" si="3"/>
        <v>6.6079295154185024E-3</v>
      </c>
      <c r="K35" s="1">
        <f t="shared" si="4"/>
        <v>0.11366365391938205</v>
      </c>
      <c r="L35">
        <v>650</v>
      </c>
      <c r="M35">
        <v>281</v>
      </c>
      <c r="N35">
        <f t="shared" si="5"/>
        <v>1.1130136986301369</v>
      </c>
      <c r="O35" s="1">
        <f t="shared" si="6"/>
        <v>0.11301369863013698</v>
      </c>
      <c r="P35" s="1">
        <f t="shared" si="7"/>
        <v>0.14173303290729145</v>
      </c>
      <c r="Q35" s="3">
        <f>L35/H35</f>
        <v>0.71115973741794314</v>
      </c>
      <c r="R35" s="3">
        <f t="shared" si="0"/>
        <v>0.88147337709700946</v>
      </c>
      <c r="S35">
        <v>27</v>
      </c>
      <c r="T35" s="1">
        <f t="shared" si="1"/>
        <v>2.9540481400437638E-2</v>
      </c>
    </row>
    <row r="38" spans="7:20" ht="58" customHeight="1">
      <c r="G38" s="2" t="s">
        <v>6</v>
      </c>
      <c r="H38" s="1">
        <f>POWER((H35/H17),(1/24))-1</f>
        <v>0.11366365391938205</v>
      </c>
      <c r="L38" s="2" t="s">
        <v>7</v>
      </c>
      <c r="M38" s="2"/>
      <c r="N38" s="1">
        <f>POWER((L35/L17),(1/24))-1</f>
        <v>0.14173303290729145</v>
      </c>
    </row>
    <row r="44" spans="7:20">
      <c r="J44" t="s">
        <v>12</v>
      </c>
      <c r="N44">
        <f>CORREL(H16:H35,L16:L35)</f>
        <v>0.97808816596438619</v>
      </c>
    </row>
    <row r="45" spans="7:20">
      <c r="J45" t="s">
        <v>16</v>
      </c>
      <c r="N45">
        <f>CORREL(H17:H36,M16:M35)</f>
        <v>0.99413050508402612</v>
      </c>
    </row>
    <row r="52" spans="11:11">
      <c r="K52" t="s">
        <v>11</v>
      </c>
    </row>
    <row r="53" spans="11:11">
      <c r="K53" t="s">
        <v>13</v>
      </c>
    </row>
    <row r="54" spans="11:11">
      <c r="K54" t="s">
        <v>14</v>
      </c>
    </row>
    <row r="55" spans="11:11">
      <c r="K55" t="s">
        <v>17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T55"/>
  <sheetViews>
    <sheetView topLeftCell="F34" workbookViewId="0">
      <selection activeCell="N44" sqref="N44"/>
    </sheetView>
  </sheetViews>
  <sheetFormatPr baseColWidth="10" defaultRowHeight="15" x14ac:dyDescent="0"/>
  <sheetData>
    <row r="7" spans="3:17">
      <c r="C7" t="s">
        <v>0</v>
      </c>
      <c r="D7">
        <f>D8/D9</f>
        <v>2.6666666666666665</v>
      </c>
    </row>
    <row r="8" spans="3:17">
      <c r="C8" t="s">
        <v>1</v>
      </c>
      <c r="D8">
        <v>40</v>
      </c>
    </row>
    <row r="9" spans="3:17">
      <c r="C9" t="s">
        <v>2</v>
      </c>
      <c r="D9">
        <v>15</v>
      </c>
    </row>
    <row r="12" spans="3:17">
      <c r="L12">
        <f>52/6</f>
        <v>8.6666666666666661</v>
      </c>
    </row>
    <row r="14" spans="3:17">
      <c r="H14" t="s">
        <v>3</v>
      </c>
      <c r="L14" t="s">
        <v>4</v>
      </c>
    </row>
    <row r="15" spans="3:17" ht="30">
      <c r="G15" t="s">
        <v>8</v>
      </c>
      <c r="J15" s="2" t="s">
        <v>9</v>
      </c>
      <c r="K15" s="2" t="s">
        <v>10</v>
      </c>
      <c r="M15" t="s">
        <v>15</v>
      </c>
      <c r="O15" s="2" t="s">
        <v>9</v>
      </c>
      <c r="P15" s="2" t="s">
        <v>10</v>
      </c>
      <c r="Q15" t="s">
        <v>5</v>
      </c>
    </row>
    <row r="16" spans="3:17">
      <c r="G16">
        <v>1</v>
      </c>
      <c r="H16">
        <v>0</v>
      </c>
      <c r="J16" s="2"/>
      <c r="K16" s="2"/>
      <c r="L16">
        <v>0</v>
      </c>
      <c r="O16" s="2"/>
    </row>
    <row r="17" spans="7:20">
      <c r="G17">
        <v>2</v>
      </c>
      <c r="H17">
        <v>69</v>
      </c>
      <c r="J17" s="1">
        <f>POWER((H17/$H$17),(1/G17))-1</f>
        <v>0</v>
      </c>
      <c r="L17">
        <v>27</v>
      </c>
      <c r="M17">
        <v>21</v>
      </c>
      <c r="O17" s="1">
        <v>0</v>
      </c>
      <c r="Q17" s="3">
        <f>L17/H17</f>
        <v>0.39130434782608697</v>
      </c>
      <c r="R17" s="3">
        <f>1-(L17/(3*H17))</f>
        <v>0.86956521739130432</v>
      </c>
      <c r="S17">
        <v>27</v>
      </c>
      <c r="T17" s="1">
        <f>S17/H17</f>
        <v>0.39130434782608697</v>
      </c>
    </row>
    <row r="18" spans="7:20">
      <c r="G18">
        <v>4</v>
      </c>
      <c r="H18">
        <v>104</v>
      </c>
      <c r="I18">
        <f>H18/H17</f>
        <v>1.5072463768115942</v>
      </c>
      <c r="J18" s="1">
        <f>(H18-H17)/H17</f>
        <v>0.50724637681159424</v>
      </c>
      <c r="K18" s="1">
        <f>POWER((H18/$H$17),(1/G18))-1</f>
        <v>0.10801607754116205</v>
      </c>
      <c r="L18">
        <v>52</v>
      </c>
      <c r="M18">
        <v>40</v>
      </c>
      <c r="N18">
        <f>L18/L17</f>
        <v>1.9259259259259258</v>
      </c>
      <c r="O18" s="1">
        <f>(L18-L17)/L17</f>
        <v>0.92592592592592593</v>
      </c>
      <c r="P18" s="1">
        <f>POWER((L18/$L$17),(1/G18))-1</f>
        <v>0.17803961434979843</v>
      </c>
      <c r="Q18" s="3">
        <f>L18/H18</f>
        <v>0.5</v>
      </c>
      <c r="R18" s="3">
        <f t="shared" ref="R18:R35" si="0">1-(L18/(6*H18))</f>
        <v>0.91666666666666663</v>
      </c>
      <c r="S18">
        <v>27</v>
      </c>
      <c r="T18" s="1">
        <f t="shared" ref="T18:T35" si="1">S18/H18</f>
        <v>0.25961538461538464</v>
      </c>
    </row>
    <row r="19" spans="7:20">
      <c r="G19">
        <v>5</v>
      </c>
      <c r="H19">
        <v>125</v>
      </c>
      <c r="I19">
        <f t="shared" ref="I19:I35" si="2">H19/H18</f>
        <v>1.2019230769230769</v>
      </c>
      <c r="J19" s="1">
        <f t="shared" ref="J19:J35" si="3">(H19-H18)/H18</f>
        <v>0.20192307692307693</v>
      </c>
      <c r="K19" s="1">
        <f t="shared" ref="K19:K35" si="4">POWER((H19/$H$17),(1/G19))-1</f>
        <v>0.12619134259897491</v>
      </c>
      <c r="L19">
        <v>60</v>
      </c>
      <c r="M19">
        <v>46</v>
      </c>
      <c r="N19">
        <f t="shared" ref="N19:N35" si="5">L19/L18</f>
        <v>1.1538461538461537</v>
      </c>
      <c r="O19" s="1">
        <f t="shared" ref="O19:O35" si="6">(L19-L18)/L18</f>
        <v>0.15384615384615385</v>
      </c>
      <c r="P19" s="1">
        <f t="shared" ref="P19:P35" si="7">POWER((L19/$L$17),(1/G19))-1</f>
        <v>0.17316067631184096</v>
      </c>
      <c r="Q19" s="3">
        <f>L19/H19</f>
        <v>0.48</v>
      </c>
      <c r="R19" s="3">
        <f t="shared" si="0"/>
        <v>0.92</v>
      </c>
      <c r="S19">
        <v>27</v>
      </c>
      <c r="T19" s="1">
        <f t="shared" si="1"/>
        <v>0.216</v>
      </c>
    </row>
    <row r="20" spans="7:20">
      <c r="G20">
        <v>7</v>
      </c>
      <c r="H20">
        <v>222</v>
      </c>
      <c r="I20">
        <f t="shared" si="2"/>
        <v>1.776</v>
      </c>
      <c r="J20" s="1">
        <f t="shared" si="3"/>
        <v>0.77600000000000002</v>
      </c>
      <c r="K20" s="1">
        <f t="shared" si="4"/>
        <v>0.18168182215594353</v>
      </c>
      <c r="L20">
        <v>94</v>
      </c>
      <c r="M20">
        <v>72</v>
      </c>
      <c r="N20">
        <f t="shared" si="5"/>
        <v>1.5666666666666667</v>
      </c>
      <c r="O20" s="1">
        <f t="shared" si="6"/>
        <v>0.56666666666666665</v>
      </c>
      <c r="P20" s="1">
        <f t="shared" si="7"/>
        <v>0.195074197904064</v>
      </c>
      <c r="Q20" s="3">
        <f>L20/H20</f>
        <v>0.42342342342342343</v>
      </c>
      <c r="R20" s="3">
        <f t="shared" si="0"/>
        <v>0.92942942942942941</v>
      </c>
      <c r="S20">
        <v>27</v>
      </c>
      <c r="T20" s="1">
        <f t="shared" si="1"/>
        <v>0.12162162162162163</v>
      </c>
    </row>
    <row r="21" spans="7:20">
      <c r="G21">
        <v>8</v>
      </c>
      <c r="H21">
        <v>294</v>
      </c>
      <c r="I21">
        <f t="shared" si="2"/>
        <v>1.3243243243243243</v>
      </c>
      <c r="J21" s="1">
        <f t="shared" si="3"/>
        <v>0.32432432432432434</v>
      </c>
      <c r="K21" s="1">
        <f t="shared" si="4"/>
        <v>0.19863589717009078</v>
      </c>
      <c r="L21">
        <v>90</v>
      </c>
      <c r="M21">
        <v>98</v>
      </c>
      <c r="N21">
        <f t="shared" si="5"/>
        <v>0.95744680851063835</v>
      </c>
      <c r="O21" s="1">
        <f t="shared" si="6"/>
        <v>-4.2553191489361701E-2</v>
      </c>
      <c r="P21" s="1">
        <f t="shared" si="7"/>
        <v>0.16241135352638159</v>
      </c>
      <c r="Q21" s="3">
        <f>L21/H21</f>
        <v>0.30612244897959184</v>
      </c>
      <c r="R21" s="3">
        <f t="shared" si="0"/>
        <v>0.94897959183673475</v>
      </c>
      <c r="S21">
        <v>27</v>
      </c>
      <c r="T21" s="1">
        <f t="shared" si="1"/>
        <v>9.1836734693877556E-2</v>
      </c>
    </row>
    <row r="22" spans="7:20">
      <c r="G22">
        <v>9</v>
      </c>
      <c r="H22">
        <v>300</v>
      </c>
      <c r="I22">
        <f t="shared" si="2"/>
        <v>1.0204081632653061</v>
      </c>
      <c r="J22" s="1">
        <f t="shared" si="3"/>
        <v>2.0408163265306121E-2</v>
      </c>
      <c r="K22" s="1">
        <f t="shared" si="4"/>
        <v>0.17738671004831996</v>
      </c>
      <c r="L22">
        <v>102</v>
      </c>
      <c r="M22">
        <v>101</v>
      </c>
      <c r="N22">
        <f t="shared" si="5"/>
        <v>1.1333333333333333</v>
      </c>
      <c r="O22" s="1">
        <f t="shared" si="6"/>
        <v>0.13333333333333333</v>
      </c>
      <c r="P22" s="1">
        <f t="shared" si="7"/>
        <v>0.15914396550541432</v>
      </c>
      <c r="Q22" s="3">
        <f>L22/H22</f>
        <v>0.34</v>
      </c>
      <c r="R22" s="3">
        <f t="shared" si="0"/>
        <v>0.94333333333333336</v>
      </c>
      <c r="S22">
        <v>27</v>
      </c>
      <c r="T22" s="1">
        <f t="shared" si="1"/>
        <v>0.09</v>
      </c>
    </row>
    <row r="23" spans="7:20">
      <c r="G23">
        <v>10</v>
      </c>
      <c r="H23">
        <v>360</v>
      </c>
      <c r="I23">
        <f t="shared" si="2"/>
        <v>1.2</v>
      </c>
      <c r="J23" s="1">
        <f t="shared" si="3"/>
        <v>0.2</v>
      </c>
      <c r="K23" s="1">
        <f t="shared" si="4"/>
        <v>0.17962872918499428</v>
      </c>
      <c r="L23">
        <v>112</v>
      </c>
      <c r="M23">
        <v>126</v>
      </c>
      <c r="N23">
        <f t="shared" si="5"/>
        <v>1.0980392156862746</v>
      </c>
      <c r="O23" s="1">
        <f t="shared" si="6"/>
        <v>9.8039215686274508E-2</v>
      </c>
      <c r="P23" s="1">
        <f t="shared" si="7"/>
        <v>0.1528835058916298</v>
      </c>
      <c r="Q23" s="3">
        <f>L23/H23</f>
        <v>0.31111111111111112</v>
      </c>
      <c r="R23" s="3">
        <f t="shared" si="0"/>
        <v>0.94814814814814818</v>
      </c>
      <c r="S23">
        <v>27</v>
      </c>
      <c r="T23" s="1">
        <f t="shared" si="1"/>
        <v>7.4999999999999997E-2</v>
      </c>
    </row>
    <row r="24" spans="7:20">
      <c r="G24">
        <v>11</v>
      </c>
      <c r="H24">
        <v>474</v>
      </c>
      <c r="I24">
        <f t="shared" si="2"/>
        <v>1.3166666666666667</v>
      </c>
      <c r="J24" s="1">
        <f t="shared" si="3"/>
        <v>0.31666666666666665</v>
      </c>
      <c r="K24" s="1">
        <f t="shared" si="4"/>
        <v>0.19147374655884564</v>
      </c>
      <c r="L24">
        <v>190</v>
      </c>
      <c r="M24">
        <v>175</v>
      </c>
      <c r="N24">
        <f t="shared" si="5"/>
        <v>1.6964285714285714</v>
      </c>
      <c r="O24" s="1">
        <f t="shared" si="6"/>
        <v>0.6964285714285714</v>
      </c>
      <c r="P24" s="1">
        <f t="shared" si="7"/>
        <v>0.19408554138488721</v>
      </c>
      <c r="Q24" s="3">
        <f>L24/H24</f>
        <v>0.40084388185654007</v>
      </c>
      <c r="R24" s="3">
        <f t="shared" si="0"/>
        <v>0.93319268635724328</v>
      </c>
      <c r="S24">
        <v>27</v>
      </c>
      <c r="T24" s="1">
        <f t="shared" si="1"/>
        <v>5.6962025316455694E-2</v>
      </c>
    </row>
    <row r="25" spans="7:20">
      <c r="G25">
        <v>12</v>
      </c>
      <c r="H25">
        <v>532</v>
      </c>
      <c r="I25">
        <f t="shared" si="2"/>
        <v>1.1223628691983123</v>
      </c>
      <c r="J25" s="1">
        <f t="shared" si="3"/>
        <v>0.12236286919831224</v>
      </c>
      <c r="K25" s="1">
        <f t="shared" si="4"/>
        <v>0.18555546950547375</v>
      </c>
      <c r="L25">
        <v>203</v>
      </c>
      <c r="M25">
        <v>183</v>
      </c>
      <c r="N25">
        <f t="shared" si="5"/>
        <v>1.0684210526315789</v>
      </c>
      <c r="O25" s="1">
        <f t="shared" si="6"/>
        <v>6.8421052631578952E-2</v>
      </c>
      <c r="P25" s="1">
        <f t="shared" si="7"/>
        <v>0.18307158284201597</v>
      </c>
      <c r="Q25" s="3">
        <f>L25/H25</f>
        <v>0.38157894736842107</v>
      </c>
      <c r="R25" s="3">
        <f t="shared" si="0"/>
        <v>0.93640350877192979</v>
      </c>
      <c r="S25">
        <v>27</v>
      </c>
      <c r="T25" s="1">
        <f t="shared" si="1"/>
        <v>5.0751879699248117E-2</v>
      </c>
    </row>
    <row r="26" spans="7:20">
      <c r="G26">
        <v>13</v>
      </c>
      <c r="H26">
        <v>568</v>
      </c>
      <c r="I26">
        <f t="shared" si="2"/>
        <v>1.0676691729323309</v>
      </c>
      <c r="J26" s="1">
        <f t="shared" si="3"/>
        <v>6.7669172932330823E-2</v>
      </c>
      <c r="K26" s="1">
        <f t="shared" si="4"/>
        <v>0.17604250601538962</v>
      </c>
      <c r="L26">
        <v>220</v>
      </c>
      <c r="M26">
        <v>197</v>
      </c>
      <c r="N26">
        <f t="shared" si="5"/>
        <v>1.083743842364532</v>
      </c>
      <c r="O26" s="1">
        <f t="shared" si="6"/>
        <v>8.3743842364532015E-2</v>
      </c>
      <c r="P26" s="1">
        <f t="shared" si="7"/>
        <v>0.17511793629355821</v>
      </c>
      <c r="Q26" s="3">
        <f>L26/H26</f>
        <v>0.38732394366197181</v>
      </c>
      <c r="R26" s="3">
        <f t="shared" si="0"/>
        <v>0.93544600938967137</v>
      </c>
      <c r="S26">
        <v>27</v>
      </c>
      <c r="T26" s="1">
        <f t="shared" si="1"/>
        <v>4.7535211267605633E-2</v>
      </c>
    </row>
    <row r="27" spans="7:20">
      <c r="G27">
        <v>14</v>
      </c>
      <c r="H27">
        <v>613</v>
      </c>
      <c r="I27">
        <f t="shared" si="2"/>
        <v>1.079225352112676</v>
      </c>
      <c r="J27" s="1">
        <f t="shared" si="3"/>
        <v>7.9225352112676062E-2</v>
      </c>
      <c r="K27" s="1">
        <f t="shared" si="4"/>
        <v>0.16884777909762727</v>
      </c>
      <c r="L27">
        <v>200</v>
      </c>
      <c r="M27">
        <v>209</v>
      </c>
      <c r="N27">
        <f t="shared" si="5"/>
        <v>0.90909090909090906</v>
      </c>
      <c r="O27" s="1">
        <f t="shared" si="6"/>
        <v>-9.0909090909090912E-2</v>
      </c>
      <c r="P27" s="1">
        <f t="shared" si="7"/>
        <v>0.15376940004532891</v>
      </c>
      <c r="Q27" s="3">
        <f>L27/H27</f>
        <v>0.32626427406199021</v>
      </c>
      <c r="R27" s="3">
        <f t="shared" si="0"/>
        <v>0.94562262098966832</v>
      </c>
      <c r="S27">
        <v>27</v>
      </c>
      <c r="T27" s="1">
        <f t="shared" si="1"/>
        <v>4.4045676998368678E-2</v>
      </c>
    </row>
    <row r="28" spans="7:20">
      <c r="G28">
        <v>16</v>
      </c>
      <c r="H28">
        <v>730</v>
      </c>
      <c r="I28">
        <f t="shared" si="2"/>
        <v>1.1908646003262642</v>
      </c>
      <c r="J28" s="1">
        <f t="shared" si="3"/>
        <v>0.19086460032626426</v>
      </c>
      <c r="K28" s="1">
        <f t="shared" si="4"/>
        <v>0.15885636532574932</v>
      </c>
      <c r="L28">
        <v>205</v>
      </c>
      <c r="M28">
        <v>235</v>
      </c>
      <c r="N28">
        <f t="shared" si="5"/>
        <v>1.0249999999999999</v>
      </c>
      <c r="O28" s="1">
        <f t="shared" si="6"/>
        <v>2.5000000000000001E-2</v>
      </c>
      <c r="P28" s="1">
        <f t="shared" si="7"/>
        <v>0.13507453635090183</v>
      </c>
      <c r="Q28" s="3">
        <f>L28/H28</f>
        <v>0.28082191780821919</v>
      </c>
      <c r="R28" s="3">
        <f t="shared" si="0"/>
        <v>0.95319634703196343</v>
      </c>
      <c r="S28">
        <v>27</v>
      </c>
      <c r="T28" s="1">
        <f t="shared" si="1"/>
        <v>3.6986301369863014E-2</v>
      </c>
    </row>
    <row r="29" spans="7:20">
      <c r="G29">
        <v>17</v>
      </c>
      <c r="H29">
        <v>769</v>
      </c>
      <c r="I29">
        <f t="shared" si="2"/>
        <v>1.0534246575342465</v>
      </c>
      <c r="J29" s="1">
        <f t="shared" si="3"/>
        <v>5.3424657534246578E-2</v>
      </c>
      <c r="K29" s="1">
        <f t="shared" si="4"/>
        <v>0.1523722175319524</v>
      </c>
      <c r="L29">
        <v>189</v>
      </c>
      <c r="M29">
        <v>246</v>
      </c>
      <c r="N29">
        <f t="shared" si="5"/>
        <v>0.92195121951219516</v>
      </c>
      <c r="O29" s="1">
        <f t="shared" si="6"/>
        <v>-7.8048780487804878E-2</v>
      </c>
      <c r="P29" s="1">
        <f t="shared" si="7"/>
        <v>0.12127373542594544</v>
      </c>
      <c r="Q29" s="3">
        <f>L29/H29</f>
        <v>0.24577373211963588</v>
      </c>
      <c r="R29" s="3">
        <f t="shared" si="0"/>
        <v>0.95903771131339399</v>
      </c>
      <c r="S29">
        <v>27</v>
      </c>
      <c r="T29" s="1">
        <f t="shared" si="1"/>
        <v>3.5110533159947985E-2</v>
      </c>
    </row>
    <row r="30" spans="7:20">
      <c r="G30">
        <v>19</v>
      </c>
      <c r="H30">
        <v>805</v>
      </c>
      <c r="I30">
        <f t="shared" si="2"/>
        <v>1.0468140442132641</v>
      </c>
      <c r="J30" s="1">
        <f t="shared" si="3"/>
        <v>4.6814044213263982E-2</v>
      </c>
      <c r="K30" s="1">
        <f t="shared" si="4"/>
        <v>0.1380336250691665</v>
      </c>
      <c r="L30">
        <v>150</v>
      </c>
      <c r="M30">
        <v>256</v>
      </c>
      <c r="N30">
        <f t="shared" si="5"/>
        <v>0.79365079365079361</v>
      </c>
      <c r="O30" s="1">
        <f t="shared" si="6"/>
        <v>-0.20634920634920634</v>
      </c>
      <c r="P30" s="1">
        <f t="shared" si="7"/>
        <v>9.4450651055574264E-2</v>
      </c>
      <c r="Q30" s="3">
        <f>L30/H30</f>
        <v>0.18633540372670807</v>
      </c>
      <c r="R30" s="3">
        <f t="shared" si="0"/>
        <v>0.96894409937888204</v>
      </c>
      <c r="S30">
        <v>27</v>
      </c>
      <c r="T30" s="1">
        <f t="shared" si="1"/>
        <v>3.354037267080745E-2</v>
      </c>
    </row>
    <row r="31" spans="7:20">
      <c r="G31">
        <v>20</v>
      </c>
      <c r="H31">
        <v>861</v>
      </c>
      <c r="I31">
        <f t="shared" si="2"/>
        <v>1.0695652173913044</v>
      </c>
      <c r="J31" s="1">
        <f t="shared" si="3"/>
        <v>6.9565217391304349E-2</v>
      </c>
      <c r="K31" s="1">
        <f t="shared" si="4"/>
        <v>0.13450836668899657</v>
      </c>
      <c r="L31">
        <v>112</v>
      </c>
      <c r="M31">
        <v>268</v>
      </c>
      <c r="N31">
        <f t="shared" si="5"/>
        <v>0.7466666666666667</v>
      </c>
      <c r="O31" s="1">
        <f t="shared" si="6"/>
        <v>-0.25333333333333335</v>
      </c>
      <c r="P31" s="1">
        <f t="shared" si="7"/>
        <v>7.3724129323556653E-2</v>
      </c>
      <c r="Q31" s="3">
        <f>L31/H31</f>
        <v>0.13008130081300814</v>
      </c>
      <c r="R31" s="3">
        <f t="shared" si="0"/>
        <v>0.97831978319783197</v>
      </c>
      <c r="S31">
        <v>27</v>
      </c>
      <c r="T31" s="1">
        <f t="shared" si="1"/>
        <v>3.1358885017421602E-2</v>
      </c>
    </row>
    <row r="32" spans="7:20">
      <c r="G32">
        <v>21</v>
      </c>
      <c r="H32">
        <v>889</v>
      </c>
      <c r="I32">
        <f t="shared" si="2"/>
        <v>1.032520325203252</v>
      </c>
      <c r="J32" s="1">
        <f t="shared" si="3"/>
        <v>3.2520325203252036E-2</v>
      </c>
      <c r="K32" s="1">
        <f t="shared" si="4"/>
        <v>0.12943086248825386</v>
      </c>
      <c r="L32">
        <v>99</v>
      </c>
      <c r="M32">
        <v>274</v>
      </c>
      <c r="N32">
        <f t="shared" si="5"/>
        <v>0.8839285714285714</v>
      </c>
      <c r="O32" s="1">
        <f t="shared" si="6"/>
        <v>-0.11607142857142858</v>
      </c>
      <c r="P32" s="1">
        <f t="shared" si="7"/>
        <v>6.3824696367319023E-2</v>
      </c>
      <c r="Q32" s="3">
        <f>L32/H32</f>
        <v>0.11136107986501688</v>
      </c>
      <c r="R32" s="3">
        <f t="shared" si="0"/>
        <v>0.98143982002249719</v>
      </c>
      <c r="S32">
        <v>27</v>
      </c>
      <c r="T32" s="1">
        <f t="shared" si="1"/>
        <v>3.0371203599550055E-2</v>
      </c>
    </row>
    <row r="33" spans="7:20">
      <c r="G33">
        <v>22</v>
      </c>
      <c r="H33">
        <v>899</v>
      </c>
      <c r="I33">
        <f t="shared" si="2"/>
        <v>1.0112485939257594</v>
      </c>
      <c r="J33" s="1">
        <f t="shared" si="3"/>
        <v>1.1248593925759279E-2</v>
      </c>
      <c r="K33" s="1">
        <f t="shared" si="4"/>
        <v>0.12377082941995066</v>
      </c>
      <c r="L33">
        <v>85</v>
      </c>
      <c r="M33">
        <v>277</v>
      </c>
      <c r="N33">
        <f t="shared" si="5"/>
        <v>0.85858585858585856</v>
      </c>
      <c r="O33" s="1">
        <f t="shared" si="6"/>
        <v>-0.14141414141414141</v>
      </c>
      <c r="P33" s="1">
        <f t="shared" si="7"/>
        <v>5.3510506163483962E-2</v>
      </c>
      <c r="Q33" s="3">
        <f>L33/H33</f>
        <v>9.4549499443826471E-2</v>
      </c>
      <c r="R33" s="3">
        <f t="shared" si="0"/>
        <v>0.98424175009269554</v>
      </c>
      <c r="S33">
        <v>27</v>
      </c>
      <c r="T33" s="1">
        <f t="shared" si="1"/>
        <v>3.0033370411568408E-2</v>
      </c>
    </row>
    <row r="34" spans="7:20">
      <c r="G34">
        <v>23</v>
      </c>
      <c r="H34">
        <v>908</v>
      </c>
      <c r="I34">
        <f t="shared" si="2"/>
        <v>1.0100111234705229</v>
      </c>
      <c r="J34" s="1">
        <f t="shared" si="3"/>
        <v>1.0011123470522803E-2</v>
      </c>
      <c r="K34" s="1">
        <f t="shared" si="4"/>
        <v>0.11856819795767515</v>
      </c>
      <c r="L34">
        <v>80</v>
      </c>
      <c r="M34">
        <v>280</v>
      </c>
      <c r="N34">
        <f t="shared" si="5"/>
        <v>0.94117647058823528</v>
      </c>
      <c r="O34" s="1">
        <f t="shared" si="6"/>
        <v>-5.8823529411764705E-2</v>
      </c>
      <c r="P34" s="1">
        <f t="shared" si="7"/>
        <v>4.8358536231921212E-2</v>
      </c>
      <c r="Q34" s="3">
        <f>L34/H34</f>
        <v>8.8105726872246701E-2</v>
      </c>
      <c r="R34" s="3">
        <f t="shared" si="0"/>
        <v>0.98531571218795888</v>
      </c>
      <c r="S34">
        <v>27</v>
      </c>
      <c r="T34" s="1">
        <f t="shared" si="1"/>
        <v>2.9735682819383259E-2</v>
      </c>
    </row>
    <row r="35" spans="7:20">
      <c r="G35">
        <v>24</v>
      </c>
      <c r="H35">
        <v>914</v>
      </c>
      <c r="I35">
        <f t="shared" si="2"/>
        <v>1.0066079295154184</v>
      </c>
      <c r="J35" s="1">
        <f t="shared" si="3"/>
        <v>6.6079295154185024E-3</v>
      </c>
      <c r="K35" s="1">
        <f t="shared" si="4"/>
        <v>0.11366365391938205</v>
      </c>
      <c r="L35">
        <v>50</v>
      </c>
      <c r="M35">
        <v>281</v>
      </c>
      <c r="N35">
        <f t="shared" si="5"/>
        <v>0.625</v>
      </c>
      <c r="O35" s="1">
        <f t="shared" si="6"/>
        <v>-0.375</v>
      </c>
      <c r="P35" s="1">
        <f t="shared" si="7"/>
        <v>2.6006849319189396E-2</v>
      </c>
      <c r="Q35" s="3">
        <f>L35/H35</f>
        <v>5.4704595185995623E-2</v>
      </c>
      <c r="R35" s="3">
        <f t="shared" si="0"/>
        <v>0.99088256746900072</v>
      </c>
      <c r="S35">
        <v>27</v>
      </c>
      <c r="T35" s="1">
        <f t="shared" si="1"/>
        <v>2.9540481400437638E-2</v>
      </c>
    </row>
    <row r="38" spans="7:20" ht="58" customHeight="1">
      <c r="G38" s="2" t="s">
        <v>6</v>
      </c>
      <c r="H38" s="1">
        <f>POWER((H35/H17),(1/24))-1</f>
        <v>0.11366365391938205</v>
      </c>
      <c r="L38" s="2" t="s">
        <v>7</v>
      </c>
      <c r="M38" s="2"/>
      <c r="N38" s="1">
        <f>POWER((L35/L17),(1/24))-1</f>
        <v>2.6006849319189396E-2</v>
      </c>
    </row>
    <row r="44" spans="7:20">
      <c r="J44" t="s">
        <v>12</v>
      </c>
      <c r="N44">
        <f>CORREL(H16:H35,L16:L35)</f>
        <v>0.41033592872030378</v>
      </c>
    </row>
    <row r="45" spans="7:20">
      <c r="J45" t="s">
        <v>16</v>
      </c>
      <c r="N45">
        <f>CORREL(H17:H36,M16:M35)</f>
        <v>0.99413050508402612</v>
      </c>
    </row>
    <row r="52" spans="11:11">
      <c r="K52" t="s">
        <v>11</v>
      </c>
    </row>
    <row r="53" spans="11:11">
      <c r="K53" t="s">
        <v>13</v>
      </c>
    </row>
    <row r="54" spans="11:11">
      <c r="K54" t="s">
        <v>14</v>
      </c>
    </row>
    <row r="55" spans="11:11">
      <c r="K55" t="s">
        <v>17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>Universidade de Brasília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Hilmer Rodrigues Neri</dc:creator>
  <cp:lastModifiedBy>Hilmer Rodrigues Neri</cp:lastModifiedBy>
  <dcterms:created xsi:type="dcterms:W3CDTF">2014-10-18T22:48:39Z</dcterms:created>
  <dcterms:modified xsi:type="dcterms:W3CDTF">2014-10-21T13:16:20Z</dcterms:modified>
</cp:coreProperties>
</file>