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y Snaps Photo Booth OC | Ph" sheetId="1" r:id="rId4"/>
    <sheet state="visible" name="Points of Interest" sheetId="2" r:id="rId5"/>
    <sheet state="visible" name="POI Images" sheetId="3" r:id="rId6"/>
    <sheet state="visible" name="FROM Directions" sheetId="4" r:id="rId7"/>
    <sheet state="visible" name="TO Directions" sheetId="5" r:id="rId8"/>
    <sheet state="visible" name="Iframe Embeds" sheetId="6" r:id="rId9"/>
  </sheets>
  <definedNames/>
  <calcPr/>
</workbook>
</file>

<file path=xl/sharedStrings.xml><?xml version="1.0" encoding="utf-8"?>
<sst xmlns="http://schemas.openxmlformats.org/spreadsheetml/2006/main" count="2900" uniqueCount="2186">
  <si>
    <t>Business Name</t>
  </si>
  <si>
    <t>Party Snaps Photo Booth OC | Photo Booth Rental Orange County</t>
  </si>
  <si>
    <t>Business Adress</t>
  </si>
  <si>
    <t>12911 Dungan Ln, Garden Grove, CA 92840, USA</t>
  </si>
  <si>
    <t>Business Phone</t>
  </si>
  <si>
    <t>+1 562-303-9926</t>
  </si>
  <si>
    <t>Business Website</t>
  </si>
  <si>
    <t>https://www.luckyfrogphotos.com/360photoboothrentallosangeles.html</t>
  </si>
  <si>
    <t>Business Status</t>
  </si>
  <si>
    <t>OPERATIONAL</t>
  </si>
  <si>
    <t>Business Rating</t>
  </si>
  <si>
    <t>Business Total Ratings</t>
  </si>
  <si>
    <t>Place ID</t>
  </si>
  <si>
    <t>ChIJS6qcHXvZ3IARO_aW9uFeY8M</t>
  </si>
  <si>
    <t>Knowledge Graph</t>
  </si>
  <si>
    <t>Suggest Edit</t>
  </si>
  <si>
    <t>Questions Ask</t>
  </si>
  <si>
    <t>Questions List</t>
  </si>
  <si>
    <t>Posts</t>
  </si>
  <si>
    <t>Products</t>
  </si>
  <si>
    <t>Lat &amp; Long</t>
  </si>
  <si>
    <t>https://www.google.com/maps?ll=@33.7753974,-117.921582&amp;z=17&amp;cid=14079201184688043579</t>
  </si>
  <si>
    <t>Maps URL</t>
  </si>
  <si>
    <t>https://www.google.com/maps/place/Party+Snaps+Photo+Booth+OC+%7C+Photo+Booth+Rental+Orange+County/@33.7753974,-117.9237707,17z/data=!3m1!4b1!4m5!3m4!1s0x0:0xc3635ee1f696f63b!8m2!3d33.7753974!4d-117.921582?shorturl=1</t>
  </si>
  <si>
    <t>Map</t>
  </si>
  <si>
    <t>https://www.google.com/maps/@33.7753974,-117.921582,17?ucbcb=1&amp;cid=14079201184688043579&amp;entry=ttu</t>
  </si>
  <si>
    <t>CID</t>
  </si>
  <si>
    <t>https://www.google.com/maps?cid=14079201184688043579</t>
  </si>
  <si>
    <t>directions FROM location</t>
  </si>
  <si>
    <t>https://www.google.com/maps/dir//33.7753974,-117.921582/@33.7753974,-117.921582,17?ucbcb=1&amp;entry=ttu</t>
  </si>
  <si>
    <t>directions TO location</t>
  </si>
  <si>
    <t>https://www.google.com/maps/dir/33.7753974,-117.921582/@33.7753974,-117.921582,17?ucbcb=1&amp;entry=ttu</t>
  </si>
  <si>
    <t>Street View Panorama</t>
  </si>
  <si>
    <t>https://www.google.com/maps/@?api=1&amp;map_action=pano&amp;viewpoint=33.7753974%2C-117.921582</t>
  </si>
  <si>
    <t>Satellite View</t>
  </si>
  <si>
    <t>https://www.google.com/maps/@?api=1&amp;map_action=map&amp;center=33.7753974%2C-117.921582&amp;zoom=17&amp;basemap=satellite</t>
  </si>
  <si>
    <t>Satellite Traffic View</t>
  </si>
  <si>
    <t>https://www.google.com/maps/@?api=1&amp;map_action=map&amp;center=33.7753974%2C-117.921582&amp;zoom=17&amp;basemap=satellite&amp;layer=traffic</t>
  </si>
  <si>
    <t>Transit View</t>
  </si>
  <si>
    <t>https://www.google.com/maps/dir///@33.7753974,-117.921582,17z?entry=ttu</t>
  </si>
  <si>
    <t>Layers View</t>
  </si>
  <si>
    <t>https://www.google.com/maps/place/Party+Snaps+Photo+Booth+OC+%7C+Photo+Booth+Rental+Orange+County/@33.7753974,-117.9237707,17z/data=!3m1!1e3!3m1!4b1!4m5!3m4!1s0x0:0xc3635ee1f696f63b!8m2!3d33.7753974!4d-117.921582?shorturl=1</t>
  </si>
  <si>
    <t>Layer Transit</t>
  </si>
  <si>
    <t>https://www.google.com/maps/place/Party+Snaps+Photo+Booth+OC+%7C+Photo+Booth+Rental+Orange+County/@33.7753974,-117.9237707,17z/data=!3m1!4b1!4m5!3m4!1s0x0:0xc3635ee1f696f63b!8m2!3d33.7753974!4d-117.921582!5m1!1e1?shorturl=1</t>
  </si>
  <si>
    <t>Layer Public Transportation</t>
  </si>
  <si>
    <t>https://www.google.com/maps/place/Party+Snaps+Photo+Booth+OC+%7C+Photo+Booth+Rental+Orange+County/@33.7753974,-117.9237707,17z/data=!3m1!4b1!4m5!3m4!1s0x0:0xc3635ee1f696f63b!8m2!3d33.7753974!4d-117.921582!5m1!1e2?shorturl=1</t>
  </si>
  <si>
    <t>Layer Bycicle</t>
  </si>
  <si>
    <t>https://www.google.com/maps/place/Party+Snaps+Photo+Booth+OC+%7C+Photo+Booth+Rental+Orange+County/@33.7753974,-117.9237707,17z/data=!3m1!4b1!4m5!3m4!1s0x0:0xc3635ee1f696f63b!8m2!3d33.7753974!4d-117.921582!5m1!1e3?shorturl=1</t>
  </si>
  <si>
    <t>Layer Terrain</t>
  </si>
  <si>
    <t>https://www.google.com/maps/place/Party+Snaps+Photo+Booth+OC+%7C+Photo+Booth+Rental+Orange+County/@33.7753974,-117.9237707,17z/data=!3m1!4b1!4m5!3m4!1s0x0:0xc3635ee1f696f63b!8m2!3d33.7753974!4d-117.921582!5m1!1e4?shorturl=1</t>
  </si>
  <si>
    <t>Layer Street View</t>
  </si>
  <si>
    <t>https://www.google.com/maps/place/Party+Snaps+Photo+Booth+OC+%7C+Photo+Booth+Rental+Orange+County/@33.7753974,-117.9237707,17z/data=!3m1!4b1!4m5!3m4!1s0x0:0xc3635ee1f696f63b!8m2!3d33.7753974!4d-117.921582!5m1!1e5?shorturl=1</t>
  </si>
  <si>
    <t>Layer Wildfires</t>
  </si>
  <si>
    <t>https://www.google.com/maps/place/Party+Snaps+Photo+Booth+OC+%7C+Photo+Booth+Rental+Orange+County/@33.7753974,-117.9237707,17z/data=!3m1!4b1!4m5!3m4!1s0x0:0xc3635ee1f696f63b!8m2!3d33.7753974!4d-117.921582!5m1!1e8?shorturl=1</t>
  </si>
  <si>
    <t>Layer Air Quality</t>
  </si>
  <si>
    <t>https://www.google.com/maps/place/Party+Snaps+Photo+Booth+OC+%7C+Photo+Booth+Rental+Orange+County/@33.7753974,-117.9237707,17z/data=!3m1!4b1!4m5!3m4!1s0x0:0xc3635ee1f696f63b!8m2!3d33.7753974!4d-117.921582!5m1!1e9?shorturl=1</t>
  </si>
  <si>
    <t>Layer Public Transportation &amp; Terrain</t>
  </si>
  <si>
    <t>https://www.google.com/maps/place/Party+Snaps+Photo+Booth+OC+%7C+Photo+Booth+Rental+Orange+County/@33.7753974,-117.9237707,17z/data=!3m1!4b1!4m5!3m4!1s0x0:0xc3635ee1f696f63b!8m2!3d33.7753974!4d-117.921582!5m2!1e2!1e4?shorturl=1</t>
  </si>
  <si>
    <t>Layer Transit &amp; Terrain</t>
  </si>
  <si>
    <t>https://www.google.com/maps/place/Party+Snaps+Photo+Booth+OC+%7C+Photo+Booth+Rental+Orange+County/@33.7753974,-117.9237707,17z/data=!3m1!4b1!4m5!3m4!1s0x0:0xc3635ee1f696f63b!8m2!3d33.7753974!4d-117.921582!5m2!1e1!1e4?shorturl=1</t>
  </si>
  <si>
    <t>Layer Public Transportation &amp; Terrain &amp; Street View</t>
  </si>
  <si>
    <t>https://www.google.com/maps/place/Party+Snaps+Photo+Booth+OC+%7C+Photo+Booth+Rental+Orange+County/@33.7753974,-117.9237707,17z/data=!3m1!4b1!4m5!3m4!1s0x0:0xc3635ee1f696f63b!8m2!3d33.7753974!4d-117.921582!5m3!1e2!1e4!1e5?shorturl=1</t>
  </si>
  <si>
    <t>Layer Transit &amp; Terrain &amp; Street View</t>
  </si>
  <si>
    <t>https://www.google.com/maps/place/Party+Snaps+Photo+Booth+OC+%7C+Photo+Booth+Rental+Orange+County/@33.7753974,-117.9237707,17z/data=!3m1!4b1!4m5!3m4!1s0x0:0xc3635ee1f696f63b!8m2!3d33.7753974!4d-117.921582!5m3!1e1!1e4!1e5?shorturl=1</t>
  </si>
  <si>
    <t>Photo 1</t>
  </si>
  <si>
    <t>https://drive.google.com/uc?export=view&amp;id=1KUTMWcpF-mT2G8pfsYYJt4lmfHGpusP2</t>
  </si>
  <si>
    <t>Photo 2</t>
  </si>
  <si>
    <t>https://drive.google.com/uc?export=view&amp;id=1CeuBwlaLVbb3Z8DZweQ1Q2MYElSzV1Ju</t>
  </si>
  <si>
    <t>Photo 3</t>
  </si>
  <si>
    <t>https://drive.google.com/uc?export=view&amp;id=1UdAHcQwGYQA9AnrLUlE9NRFWu0xMGPVG</t>
  </si>
  <si>
    <t>Photo 4</t>
  </si>
  <si>
    <t>https://drive.google.com/uc?export=view&amp;id=1KP3-Sv_gd3T-oJjCcbx5I303LwCd7YqO</t>
  </si>
  <si>
    <t>Photo 5</t>
  </si>
  <si>
    <t>https://drive.google.com/uc?export=view&amp;id=1ruRT2_iVDTCxqRZwx-86FXtUgb7e0ciI</t>
  </si>
  <si>
    <t>Photo 6</t>
  </si>
  <si>
    <t>https://drive.google.com/uc?export=view&amp;id=1GUoVIRGL4vChnueFcYog_zJaj7W6QrUd</t>
  </si>
  <si>
    <t>Photo 7</t>
  </si>
  <si>
    <t>https://drive.google.com/uc?export=view&amp;id=1nZECmxWTKczyQztsvqc7JqEKdXlzmzUm</t>
  </si>
  <si>
    <t>Photo 8</t>
  </si>
  <si>
    <t>https://drive.google.com/uc?export=view&amp;id=1Qvy7SXKY9Wp88-7S776udPYYcHOxX88g</t>
  </si>
  <si>
    <t>Photo 9</t>
  </si>
  <si>
    <t>https://drive.google.com/uc?export=view&amp;id=1SYw4FZRfmTBu-NOfRKXfqDvlq4v2FOak</t>
  </si>
  <si>
    <t>Photo 10</t>
  </si>
  <si>
    <t>https://drive.google.com/uc?export=view&amp;id=1tjV6aEO33gie3GjEU9ePhWAnpMjWCq2q</t>
  </si>
  <si>
    <t>folder</t>
  </si>
  <si>
    <t>https://drive.google.com/drive/folders/1y9Qu4fv0bQMcowAXRmHvOULeUCrBTxup</t>
  </si>
  <si>
    <t>file</t>
  </si>
  <si>
    <t>https://docs.google.com/spreadsheet/pub?key=1z0dgHYPCr7_FbWPFWpBn1EtcjbntqzfeSBUL64Z8aVM</t>
  </si>
  <si>
    <t>pubhtml</t>
  </si>
  <si>
    <t>https://docs.google.com/spreadsheets/d/1z0dgHYPCr7_FbWPFWpBn1EtcjbntqzfeSBUL64Z8aVM/pubhtml</t>
  </si>
  <si>
    <t>pub</t>
  </si>
  <si>
    <t>https://docs.google.com/spreadsheets/d/1z0dgHYPCr7_FbWPFWpBn1EtcjbntqzfeSBUL64Z8aVM/pub</t>
  </si>
  <si>
    <t>view</t>
  </si>
  <si>
    <t>https://docs.google.com/spreadsheets/d/1z0dgHYPCr7_FbWPFWpBn1EtcjbntqzfeSBUL64Z8aVM/view</t>
  </si>
  <si>
    <t>https://www.google.com/maps/place/Party+Snaps+Photo+Booth+OC+%7C+Photo+Booth+Rental+Orange+County/@33.7753974,-117.921582,17z/data=!3m1!4b1!4m5!3m4!1s0x0:0xc3635ee1f696f63b!8m2!3d33.7753974!4d-117.921582?shorturl=1</t>
  </si>
  <si>
    <t>https://www.google.com/search?q=Photo+Booth+Rental++Mission+Viejo&amp;kgmid=</t>
  </si>
  <si>
    <t>https://www.google.com/maps/place/Party+Snaps+Photo+Booth+OC+%7C+Photo+Booth+Rental+Orange+County/@33.7786774,-117.921582,14z/data=!3m1!4b1!4m5!3m4!1s0x0:0xc3635ee1f696f63b!8m2!3d33.7753974!4d-117.921582?shorturl=1</t>
  </si>
  <si>
    <t>https://www.google.com/search?q=Photo+Booth+Rental+Newport+Beach&amp;kgmid=</t>
  </si>
  <si>
    <t>https://www.google.com/maps/place/Party+Snaps+Photo+Booth+OC+%7C+Photo+Booth+Rental+Orange+County/@33.7804174,-117.921582,14z/data=!3m1!4b1!4m5!3m4!1s0x0:0xc3635ee1f696f63b!8m2!3d33.7753974!4d-117.921582?shorturl=1</t>
  </si>
  <si>
    <t>https://www.google.com/search?q=Photo+Booth+Rental+Orange&amp;kgmid=</t>
  </si>
  <si>
    <t>https://www.google.com/maps/place/Party+Snaps+Photo+Booth+OC+%7C+Photo+Booth+Rental+Orange+County/@33.7829574,-117.921582,15z/data=!3m1!4b1!4m5!3m4!1s0x0:0xc3635ee1f696f63b!8m2!3d33.7753974!4d-117.921582?shorturl=1</t>
  </si>
  <si>
    <t>https://www.google.com/search?q=Photo+Booth+Rental+Placentia&amp;kgmid=</t>
  </si>
  <si>
    <t>https://www.google.com/maps/place/Party+Snaps+Photo+Booth+OC+%7C+Photo+Booth+Rental+Orange+County/@33.7845174,-117.921582,17z/data=!3m1!4b1!4m5!3m4!1s0x0:0xc3635ee1f696f63b!8m2!3d33.7753974!4d-117.921582?shorturl=1</t>
  </si>
  <si>
    <t>https://www.google.com/search?q=Photo+Booth+Rental++Rancho+Santa+Margarita&amp;kgmid=</t>
  </si>
  <si>
    <t>https://www.google.com/maps/place/Party+Snaps+Photo+Booth+OC+%7C+Photo+Booth+Rental+Orange+County/@33.7864674,-117.921582,17z/data=!3m1!4b1!4m5!3m4!1s0x0:0xc3635ee1f696f63b!8m2!3d33.7753974!4d-117.921582?shorturl=1</t>
  </si>
  <si>
    <t>https://www.google.com/search?q=Photo+Booth+Rental++San+Clemente&amp;kgmid=</t>
  </si>
  <si>
    <t>https://www.google.com/maps/place/Party+Snaps+Photo+Booth+OC+%7C+Photo+Booth+Rental+Orange+County/@33.7880374,-117.921582,16z/data=!3m1!4b1!4m5!3m4!1s0x0:0xc3635ee1f696f63b!8m2!3d33.7753974!4d-117.921582?shorturl=1</t>
  </si>
  <si>
    <t>https://www.google.com/search?q=Photo+Booth+Rental+San+Juan+Capistrano&amp;kgmid=</t>
  </si>
  <si>
    <t>https://www.google.com/maps/place/Party+Snaps+Photo+Booth+OC+%7C+Photo+Booth+Rental+Orange+County/@33.7915274,-117.921582,17z/data=!3m1!4b1!4m5!3m4!1s0x0:0xc3635ee1f696f63b!8m2!3d33.7753974!4d-117.921582?shorturl=1</t>
  </si>
  <si>
    <t>https://www.google.com/search?q=Photo+Booth+Rental+Santa+Ana&amp;kgmid=</t>
  </si>
  <si>
    <t>https://www.google.com/maps/place/Party+Snaps+Photo+Booth+OC+%7C+Photo+Booth+Rental+Orange+County/@33.7934574,-117.921582,15z/data=!3m1!4b1!4m5!3m4!1s0x0:0xc3635ee1f696f63b!8m2!3d33.7753974!4d-117.921582?shorturl=1</t>
  </si>
  <si>
    <t>https://www.google.com/search?q=Photo+Booth+Rental+Seal+Beach&amp;kgmid=</t>
  </si>
  <si>
    <t>https://www.google.com/maps/place/Party+Snaps+Photo+Booth+OC+%7C+Photo+Booth+Rental+Orange+County/@33.7953774,-117.921582,15z/data=!3m1!4b1!4m5!3m4!1s0x0:0xc3635ee1f696f63b!8m2!3d33.7753974!4d-117.921582?shorturl=1</t>
  </si>
  <si>
    <t>https://www.google.com/search?q=Photo+Booth+Rental++Stanton&amp;kgmid=</t>
  </si>
  <si>
    <t>https://www.google.com/maps/place/Party+Snaps+Photo+Booth+OC+%7C+Photo+Booth+Rental+Orange+County/@33.7970474,-117.921582,17z/data=!3m1!4b1!4m5!3m4!1s0x0:0xc3635ee1f696f63b!8m2!3d33.7753974!4d-117.921582?shorturl=1</t>
  </si>
  <si>
    <t>https://www.google.com/search?q=Photo+Booth+Rental+Tustin&amp;kgmid=</t>
  </si>
  <si>
    <t>https://www.google.com/maps/place/Party+Snaps+Photo+Booth+OC+%7C+Photo+Booth+Rental+Orange+County/@33.7987674,-117.921582,18z/data=!3m1!4b1!4m5!3m4!1s0x0:0xc3635ee1f696f63b!8m2!3d33.7753974!4d-117.921582?shorturl=1</t>
  </si>
  <si>
    <t>https://www.google.com/search?q=Photo+Booth+Rental++Villa+Park&amp;kgmid=</t>
  </si>
  <si>
    <t>https://www.google.com/maps/place/Party+Snaps+Photo+Booth+OC+%7C+Photo+Booth+Rental+Orange+County/@33.8006174,-117.921582,16z/data=!3m1!4b1!4m5!3m4!1s0x0:0xc3635ee1f696f63b!8m2!3d33.7753974!4d-117.921582?shorturl=1</t>
  </si>
  <si>
    <t>https://www.google.com/search?q=Photo+Booth+Rental+Westminster&amp;kgmid=</t>
  </si>
  <si>
    <t>https://www.google.com/maps/place/Party+Snaps+Photo+Booth+OC+%7C+Photo+Booth+Rental+Orange+County/@33.8039674,-117.921582,14z/data=!3m1!4b1!4m5!3m4!1s0x0:0xc3635ee1f696f63b!8m2!3d33.7753974!4d-117.921582?shorturl=1</t>
  </si>
  <si>
    <t>https://www.google.com/search?q=Photo+Booth+Rental+Yorba+Linda&amp;kgmid=</t>
  </si>
  <si>
    <t>https://www.google.com/maps/place/Party+Snaps+Photo+Booth+OC+%7C+Photo+Booth+Rental+Orange+County/@33.8072174,-117.921582,15z/data=!3m1!4b1!4m5!3m4!1s0x0:0xc3635ee1f696f63b!8m2!3d33.7753974!4d-117.921582?shorturl=1</t>
  </si>
  <si>
    <t>https://www.google.com/search?q=Rent+Unique+Photo+Booths+in+SoCal+&amp;kgmid=</t>
  </si>
  <si>
    <t>https://www.google.com/maps/place/Party+Snaps+Photo+Booth+OC+%7C+Photo+Booth+Rental+Orange+County/@33.8091374,-117.921582,15z/data=!3m1!4b1!4m5!3m4!1s0x0:0xc3635ee1f696f63b!8m2!3d33.7753974!4d-117.921582?shorturl=1</t>
  </si>
  <si>
    <t>https://www.google.com/search?q=Photo+Booth+Rental+Birthday+Parties+&amp;kgmid=</t>
  </si>
  <si>
    <t>https://www.google.com/maps/place/Party+Snaps+Photo+Booth+OC+%7C+Photo+Booth+Rental+Orange+County/@33.8112574,-117.921582,15z/data=!3m1!4b1!4m5!3m4!1s0x0:0xc3635ee1f696f63b!8m2!3d33.7753974!4d-117.921582?shorturl=1</t>
  </si>
  <si>
    <t>https://www.google.com/search?q=Photo+Booth+Rental+Wedding+&amp;kgmid=</t>
  </si>
  <si>
    <t>https://www.google.com/maps/place/Party+Snaps+Photo+Booth+OC+%7C+Photo+Booth+Rental+Orange+County/@33.8134074,-117.921582,16z/data=!3m1!4b1!4m5!3m4!1s0x0:0xc3635ee1f696f63b!8m2!3d33.7753974!4d-117.921582?shorturl=1</t>
  </si>
  <si>
    <t>https://www.google.com/search?q=Photo+Booth+Rental+Fun+&amp;kgmid=</t>
  </si>
  <si>
    <t>https://www.google.com/maps/place/Party+Snaps+Photo+Booth+OC+%7C+Photo+Booth+Rental+Orange+County/@33.8160374,-117.921582,14z/data=!3m1!4b1!4m5!3m4!1s0x0:0xc3635ee1f696f63b!8m2!3d33.7753974!4d-117.921582?shorturl=1</t>
  </si>
  <si>
    <t>https://www.google.com/search?q=Photo+Booth+Rentals+Orange+County&amp;kgmid=</t>
  </si>
  <si>
    <t>https://www.google.com/maps/place/Party+Snaps+Photo+Booth+OC+%7C+Photo+Booth+Rental+Orange+County/@33.8176274,-117.921582,16z/data=!3m1!4b1!4m5!3m4!1s0x0:0xc3635ee1f696f63b!8m2!3d33.7753974!4d-117.921582?shorturl=1</t>
  </si>
  <si>
    <t>https://www.google.com/search?q=Photo+Booth+Rental+Occasions&amp;kgmid=</t>
  </si>
  <si>
    <t>https://docs.google.com/spreadsheets/d/1z0dgHYPCr7_FbWPFWpBn1EtcjbntqzfeSBUL64Z8aVM/edit#gid=0</t>
  </si>
  <si>
    <t>Points of Interest</t>
  </si>
  <si>
    <t>https://docs.google.com/spreadsheets/d/1z0dgHYPCr7_FbWPFWpBn1EtcjbntqzfeSBUL64Z8aVM/edit#gid=1328007660</t>
  </si>
  <si>
    <t>POI Images</t>
  </si>
  <si>
    <t>https://docs.google.com/spreadsheets/d/1z0dgHYPCr7_FbWPFWpBn1EtcjbntqzfeSBUL64Z8aVM/edit#gid=389892854</t>
  </si>
  <si>
    <t>FROM Directions</t>
  </si>
  <si>
    <t>https://docs.google.com/spreadsheets/d/1z0dgHYPCr7_FbWPFWpBn1EtcjbntqzfeSBUL64Z8aVM/edit#gid=1881024371</t>
  </si>
  <si>
    <t>TO Directions</t>
  </si>
  <si>
    <t>https://docs.google.com/spreadsheets/d/1z0dgHYPCr7_FbWPFWpBn1EtcjbntqzfeSBUL64Z8aVM/edit#gid=1781707892</t>
  </si>
  <si>
    <t>Iframe Embeds</t>
  </si>
  <si>
    <t>https://docs.google.com/spreadsheets/d/1z0dgHYPCr7_FbWPFWpBn1EtcjbntqzfeSBUL64Z8aVM/edit#gid=957011007</t>
  </si>
  <si>
    <t>Name</t>
  </si>
  <si>
    <t>Panorama</t>
  </si>
  <si>
    <t>Latitude</t>
  </si>
  <si>
    <t>Longitude</t>
  </si>
  <si>
    <t>Rating</t>
  </si>
  <si>
    <t>User Ratings</t>
  </si>
  <si>
    <t>Type</t>
  </si>
  <si>
    <t>ChIJTc95NnEl3YAR-fouPyOVnqY</t>
  </si>
  <si>
    <t>park, tourist_attraction, point_of_interest, establishment</t>
  </si>
  <si>
    <t>ChIJo3v5b9Ml3YARpBEkgT1ePPQ</t>
  </si>
  <si>
    <t>tourist_attraction, point_of_interest, establishment</t>
  </si>
  <si>
    <t>ChIJY-AbChTX3IAR7T4QCJvflZs</t>
  </si>
  <si>
    <t>ChIJp9qly8zX3IAR9BaSSJbG6KI</t>
  </si>
  <si>
    <t>ChIJTScrzW8h3YARC9ezTZ42KP4</t>
  </si>
  <si>
    <t>ChIJ6YrP-cnf3IARajvZAC9pdfY</t>
  </si>
  <si>
    <t>tourist_attraction, park, point_of_interest, establishment</t>
  </si>
  <si>
    <t>ChIJp5g5Q1Qs3YARzV3quVseiJA</t>
  </si>
  <si>
    <t>ChIJExyuNQDf3IARVP7U9Npt7gA</t>
  </si>
  <si>
    <t>ChIJy1uQXest3YARL2veACsSueQ</t>
  </si>
  <si>
    <t>ChIJo3h_9V8p3YARVTAekE45jq4</t>
  </si>
  <si>
    <t>tourist_attraction, amusement_park, point_of_interest, establishment</t>
  </si>
  <si>
    <t>ChIJrVNUNiHf3IARLWomTz62L98</t>
  </si>
  <si>
    <t>ChIJkatZ--ol3YAR-qecZyaCcOA</t>
  </si>
  <si>
    <t>point_of_interest, establishment</t>
  </si>
  <si>
    <t>ChIJUfsdLKXV3IAR-qpbMrcannI</t>
  </si>
  <si>
    <t>ChIJtQw0jtfX3IARiwjloLOkQs0</t>
  </si>
  <si>
    <t>shopping_mall, tourist_attraction, point_of_interest, establishment</t>
  </si>
  <si>
    <t>ChIJa147K9HX3IAR-lwiGIQv9i4</t>
  </si>
  <si>
    <t>ChIJ0RYcIEYk3YARTY_51Q_FyEU</t>
  </si>
  <si>
    <t>ChIJLTnvCMnd3IARhYZdY0HbWtM</t>
  </si>
  <si>
    <t>ChIJNWhHcwsn3YAR66eV_VxLTEY</t>
  </si>
  <si>
    <t>ChIJNVjXqOwp3YARIaclZ9IAqvE</t>
  </si>
  <si>
    <t>ChIJa2eOBtnX3IARc1NEdOGJ5oc</t>
  </si>
  <si>
    <t>amusement_park, park, point_of_interest, establishment</t>
  </si>
  <si>
    <t>ChIJs4wYDvDX3IARN3wIvWkH-Ho</t>
  </si>
  <si>
    <t>ChIJPQhS4djX3IARI9WzlAUOcV0</t>
  </si>
  <si>
    <t>ChIJRR0WM9HX3IARK9Sc4AyhmpE</t>
  </si>
  <si>
    <t>ChIJKx3EAdrX3IARl1SHBK4rtfg</t>
  </si>
  <si>
    <t>ChIJpz7j_ebd3IAR0X58vEZQ1Qo</t>
  </si>
  <si>
    <t>ChIJ_ZeHNnLX3IARmPvmqXfyxf0</t>
  </si>
  <si>
    <t>ChIJgd3UC9nX3IARpqMxlG1bXXw</t>
  </si>
  <si>
    <t>tourist_attraction, movie_theater, point_of_interest, establishment</t>
  </si>
  <si>
    <t>ChIJv6KV_yTd3IARuDLL0C8ziqA</t>
  </si>
  <si>
    <t>park, point_of_interest, establishment</t>
  </si>
  <si>
    <t>ChIJ0_1hDQAh3YARoBDe40sGzKs</t>
  </si>
  <si>
    <t>ChIJIV55rHHe3IARuE6JRWq530Y</t>
  </si>
  <si>
    <t>ChIJx29__NbX3IARe_a8KuLeoGE</t>
  </si>
  <si>
    <t>ChIJl2iDIY8q3YARjJuiD2cLzX4</t>
  </si>
  <si>
    <t>ChIJOeeS9dPX3IARnoCxvQs1n94</t>
  </si>
  <si>
    <t>ChIJH1HOFOfZ3IARSBIIYJPMa0Y</t>
  </si>
  <si>
    <t>ChIJ6YwrhQfZ3IARN8e7_TZkM84</t>
  </si>
  <si>
    <t>ChIJv4m3S8ba3IAR8STA5aSOQWY</t>
  </si>
  <si>
    <t>ChIJG4UFOBwk3YAReimtUAk67Rw</t>
  </si>
  <si>
    <t>ChIJl0TKIkXU3IARwjHULDgcB1c</t>
  </si>
  <si>
    <t>ChIJIcgMaNbX3IARMEZTBjZIDR8</t>
  </si>
  <si>
    <t>ChIJq9gHUWoh3YAREFAFqe8hrns</t>
  </si>
  <si>
    <t>ChIJ4y1OupfY3IARM-WCXfaxuUI</t>
  </si>
  <si>
    <t>tourist_attraction, museum, point_of_interest, establishment</t>
  </si>
  <si>
    <t>ChIJ8eS3DWbZ3IARMwvc1NMZ3fo</t>
  </si>
  <si>
    <t>ChIJk6Lnq8DV3IAR_uzNq31a2cM</t>
  </si>
  <si>
    <t>ChIJfbRGOwvd3IARjHOTYqmSBaE</t>
  </si>
  <si>
    <t>ChIJ_fxUKADf3IARX0Yjnn8j7bE</t>
  </si>
  <si>
    <t>ChIJUVEFGXvQ3IARKSp41glSFkg</t>
  </si>
  <si>
    <t>ChIJgfz___DX3IARb3yFVfINKoA</t>
  </si>
  <si>
    <t>ChIJC4tPjBHX3IARhEqioRHqpCw</t>
  </si>
  <si>
    <t>ChIJKR6IDgDV3IAReWTSt6SnPhY</t>
  </si>
  <si>
    <t>ChIJh8zqO8Pf3IARyh7csUanot4</t>
  </si>
  <si>
    <t>ChIJo3h_9V8p3YARRU45Q8H7_70</t>
  </si>
  <si>
    <t>ChIJ05zUHWLZ3IARoz1DRAx5ASY</t>
  </si>
  <si>
    <t>ChIJ92UvqVjW3IAROz3j6rKSO-M</t>
  </si>
  <si>
    <t>ChIJMXN0VYrV3IAR8s8J3L9GiMU</t>
  </si>
  <si>
    <t>ChIJi8yxxVMn3YARDSLczG1slsA</t>
  </si>
  <si>
    <t>ChIJba686R3Y3IARgPs2mxMAI98</t>
  </si>
  <si>
    <t>ChIJJVmW3w7b3IARKQcfrUrI3-U</t>
  </si>
  <si>
    <t>ChIJ9TWHTdHX3IARsElE7ASk9NU</t>
  </si>
  <si>
    <t>ChIJhU7OnqXb3IARwfu9g0cwRW0</t>
  </si>
  <si>
    <t>ChIJA0KBju_Z3IARAwCx_z8aAXY</t>
  </si>
  <si>
    <t>ChIJ5YU3sNDX3IARIClPzl5AXJ0</t>
  </si>
  <si>
    <t>art_gallery, point_of_interest, establishment</t>
  </si>
  <si>
    <t>ChIJh0OefQYm3YARN04Spvoc2SA</t>
  </si>
  <si>
    <t>art_gallery, jewelry_store, store, point_of_interest, establishment</t>
  </si>
  <si>
    <t>ChIJGz12-wkn3YARV_UY2EXffkY</t>
  </si>
  <si>
    <t>ChIJs-9YRAbZ3IARL1LfMHi6k1w</t>
  </si>
  <si>
    <t>ChIJC8LEuGDf3IARzhPF10KCv5Q</t>
  </si>
  <si>
    <t>ChIJD0tpV88m3YARc6MX4aUCEu8</t>
  </si>
  <si>
    <t>art_gallery, store, point_of_interest, establishment</t>
  </si>
  <si>
    <t>ChIJvUtV6fXe3IARn7W8nK3Q7Y4</t>
  </si>
  <si>
    <t>museum, tourist_attraction, art_gallery, point_of_interest, establishment</t>
  </si>
  <si>
    <t>ChIJc-5kUFnf3IARLOgUeC36MO4</t>
  </si>
  <si>
    <t>art_gallery, clothing_store, store, point_of_interest, establishment</t>
  </si>
  <si>
    <t>ChIJyTbZ2VIp3YAR9FJC_abqQeU</t>
  </si>
  <si>
    <t>ChIJ-0jU9Xsg3YARTfGR3zAZFyY</t>
  </si>
  <si>
    <t>ChIJeX7N1jHf3IARqZHDsJNjqis</t>
  </si>
  <si>
    <t>ChIJFQfbHGYm3YARUR3A_kDAPbU</t>
  </si>
  <si>
    <t>ChIJNe9HIU4n3YARBHXKX_Ac58Q</t>
  </si>
  <si>
    <t>ChIJf7LjJNDe3IAR_sTtN8tBxEc</t>
  </si>
  <si>
    <t>art_gallery, real_estate_agency, point_of_interest, establishment</t>
  </si>
  <si>
    <t>ChIJ4ZsM8QYg3YARNLZaJGcFaL4</t>
  </si>
  <si>
    <t>ChIJTZVd8yLX3IARsdEvpkWVSDU</t>
  </si>
  <si>
    <t>ChIJHet7lgko3YARacE5pLx1ACo</t>
  </si>
  <si>
    <t>ChIJK6WXAcPX3IARY_zcHqnuYfY</t>
  </si>
  <si>
    <t>ChIJVQOw7tfX3IARWEpbN3_7cKg</t>
  </si>
  <si>
    <t>ChIJeRnmeQfZ3IARMEOJAEa3xZw</t>
  </si>
  <si>
    <t>ChIJVVXl2lm1woARw7xg56sKqzM</t>
  </si>
  <si>
    <t>ChIJnSUh2t3Z3IAR6zHLu8CJB2A</t>
  </si>
  <si>
    <t>art_gallery, furniture_store, home_goods_store, point_of_interest, store, establishment</t>
  </si>
  <si>
    <t>ChIJP0fh6LvY3IARYlFMJY7tkbY</t>
  </si>
  <si>
    <t>ChIJKbLlakfZ3IAR_yDed-5RJHk</t>
  </si>
  <si>
    <t>ChIJjV4xxE4n3YARiIiIEppFJz4</t>
  </si>
  <si>
    <t>ChIJ9bkRxTHf3IARc8I2lBv8eIE</t>
  </si>
  <si>
    <t>ChIJo6_fZuEr3YARLxk3dwNU9Gc</t>
  </si>
  <si>
    <t>ChIJMxSTvmrf3IARbN6n46CTj4E</t>
  </si>
  <si>
    <t>ChIJvZ4gfjrf3IARTvJW5s-sN0U</t>
  </si>
  <si>
    <t>ChIJIchFRw4q3YARvm_mdEUmeCk</t>
  </si>
  <si>
    <t>painter, art_gallery, home_goods_store, point_of_interest, store, establishment</t>
  </si>
  <si>
    <t>ChIJ3Y_bX0Eh3YARYyE1XhRlvp4</t>
  </si>
  <si>
    <t>museum, tourist_attraction, art_gallery, point_of_interest, store, establishment</t>
  </si>
  <si>
    <t>ChIJKazNmswm3YARAqFs08-J4N8</t>
  </si>
  <si>
    <t>ChIJ28tkYXsrw4ART8LJ9lD9u1M</t>
  </si>
  <si>
    <t>art_gallery, point_of_interest, store, establishment</t>
  </si>
  <si>
    <t>ChIJzyeifYHW3IARSDYgf5N4Rlg</t>
  </si>
  <si>
    <t>art_gallery, jewelry_store, park, home_goods_store, food, point_of_interest, clothing_store, store, establishment</t>
  </si>
  <si>
    <t>ChIJk7xgilbe3IARj2UZLWQL53c</t>
  </si>
  <si>
    <t>ChIJFb7wu_3e3IARG69Sl7f2S7k</t>
  </si>
  <si>
    <t>ChIJWajRk8_V3IAR4UieqPb8Bj4</t>
  </si>
  <si>
    <t>ChIJN5T5mKvf3IARTzM3-To7nso</t>
  </si>
  <si>
    <t>art_gallery, point_of_interest, finance, establishment</t>
  </si>
  <si>
    <t>ChIJH5JYDG3c3IARSEwW4JJpukg</t>
  </si>
  <si>
    <t>ChIJkbdbHVbe3IAR5ul7BIHU358</t>
  </si>
  <si>
    <t>ChIJDU4KUVbe3IARmrj0XDmymRk</t>
  </si>
  <si>
    <t>ChIJBx5SM3Ep3YARTO1UHhFitgE</t>
  </si>
  <si>
    <t>ChIJnUjukTjR3IARlclHheksKTE</t>
  </si>
  <si>
    <t>art_gallery, school, point_of_interest, establishment</t>
  </si>
  <si>
    <t>ChIJQ1mQQG3X3IAR2T1nQf4fpVQ</t>
  </si>
  <si>
    <t>ChIJo8rjAF3Z3IARgkLh7CJCS_0</t>
  </si>
  <si>
    <t>art_gallery, home_goods_store, point_of_interest, store, establishment</t>
  </si>
  <si>
    <t>ChIJocTA_QbZ3IAR1HoTmQ5bxZI</t>
  </si>
  <si>
    <t>clothing_store, art_gallery, point_of_interest, store, establishment</t>
  </si>
  <si>
    <t>ChIJJ4hfpEXZ3IARvgEHFwrug8Q</t>
  </si>
  <si>
    <t>ChIJzXSnKUEm3YAR0D_GL9N7M-s</t>
  </si>
  <si>
    <t>ChIJL3Jnn97Z3IAR09e9gOvYNFw</t>
  </si>
  <si>
    <t>art_gallery, book_store, point_of_interest, clothing_store, store, establishment</t>
  </si>
  <si>
    <t>ChIJzZS01ira3IARPtmrpPgmabY</t>
  </si>
  <si>
    <t>art_gallery, jewelry_store, point_of_interest, store, finance, establishment</t>
  </si>
  <si>
    <t>ChIJ2a5JxfbSwoARiyN8Y7OA1GE</t>
  </si>
  <si>
    <t>ChIJxxYSHv7V3IAR7zC4dZiP_aI</t>
  </si>
  <si>
    <t>art_gallery, book_store, point_of_interest, store, establishment</t>
  </si>
  <si>
    <t>ChIJ7zKOKyva3IARddu1VnRAhco</t>
  </si>
  <si>
    <t>ChIJCdmxKQbZ3IARjgtT1L6CtH0</t>
  </si>
  <si>
    <t>ChIJRzeeNcPb3IARfrxD8pb22hY</t>
  </si>
  <si>
    <t>ChIJ7Ur6mkXc3IARjuKEyNOgee4</t>
  </si>
  <si>
    <t>art_gallery, general_contractor, point_of_interest, store, establishment</t>
  </si>
  <si>
    <t>ChIJD30GxsbX3IARUl1fG6x90HA</t>
  </si>
  <si>
    <t>ChIJ_es3TT8n3YARofH4JNCE0II</t>
  </si>
  <si>
    <t>ChIJQ4lfNcjX3IARoc7PpSS-bN8</t>
  </si>
  <si>
    <t>art_gallery, moving_company, storage, point_of_interest, establishment</t>
  </si>
  <si>
    <t>ChIJsYabWQrf3IARR2_Gt_3FUp0</t>
  </si>
  <si>
    <t>ChIJ12Azg4fY3IARDYWkNtLYgDo</t>
  </si>
  <si>
    <t>department_store, hardware_store, electronics_store, grocery_or_supermarket, bakery, furniture_store, home_goods_store, food, point_of_interest, clothing_store, store, establishment</t>
  </si>
  <si>
    <t>ChIJATN5HsPX3IARhs0aJ32--xw</t>
  </si>
  <si>
    <t>restaurant, meal_takeaway, bakery, food, point_of_interest, store, establishment</t>
  </si>
  <si>
    <t>ChIJ8Xrdf_HX3IARtCjgJHFjHCs</t>
  </si>
  <si>
    <t>grocery_or_supermarket, supermarket, florist, bakery, food, point_of_interest, store, establishment</t>
  </si>
  <si>
    <t>ChIJJbznwzoo3YARAcB9juzgtwk</t>
  </si>
  <si>
    <t>grocery_or_supermarket, liquor_store, florist, bakery, health, food, point_of_interest, store, establishment</t>
  </si>
  <si>
    <t>ChIJl0znByfY3IARuFkbyEuyldc</t>
  </si>
  <si>
    <t>cafe, bakery, restaurant, food, point_of_interest, store, establishment</t>
  </si>
  <si>
    <t>ChIJMbD3MnnW3IARblyB7qzq9Fc</t>
  </si>
  <si>
    <t>liquor_store, electronics_store, bakery, food, point_of_interest, store, establishment</t>
  </si>
  <si>
    <t>ChIJaRncL0Mm3YARs9osub8nU1s</t>
  </si>
  <si>
    <t>ChIJNWBPkekp3YARrWqqohO8V5k</t>
  </si>
  <si>
    <t>ChIJReoT_qDe3IARWa7Rjl5gTHI</t>
  </si>
  <si>
    <t>ChIJ_TJIYiPW3IARqRdJ9LJLd9U</t>
  </si>
  <si>
    <t>ChIJHc8Mgjnf3IARITip435LtwY</t>
  </si>
  <si>
    <t>bakery, restaurant, food, point_of_interest, store, establishment</t>
  </si>
  <si>
    <t>ChIJzc3_stHX3IARSJhx24CYHVk</t>
  </si>
  <si>
    <t>cafe, bakery, bar, restaurant, food, point_of_interest, store, establishment</t>
  </si>
  <si>
    <t>ChIJYSfaY8zX3IARt4e-Vb8bzNQ</t>
  </si>
  <si>
    <t>grocery_or_supermarket, department_store, supermarket, bakery, food, point_of_interest, store, establishment</t>
  </si>
  <si>
    <t>ChIJMX-5FfIu3YARIGiClpoP52c</t>
  </si>
  <si>
    <t>bakery, meal_takeaway, restaurant, food, point_of_interest, store, establishment</t>
  </si>
  <si>
    <t>ChIJ_4ShTBwq3YAR_nzQsPUUH-M</t>
  </si>
  <si>
    <t>ChIJ0ShDJWHf3IARWRZ_QjsRjf8</t>
  </si>
  <si>
    <t>ChIJs4WczQbW3IARvaVPeXzU89g</t>
  </si>
  <si>
    <t>ChIJ-5uvgC_f3IARejMFH8Z5xFE</t>
  </si>
  <si>
    <t>ChIJQZuhI2gm3YAR7c1JCv3cwJU</t>
  </si>
  <si>
    <t>ChIJq_lspREn3YARue-Wemnon2U</t>
  </si>
  <si>
    <t>ChIJ26FAxira3IARGEk3dXawOnc</t>
  </si>
  <si>
    <t>ChIJl0znByfY3IARSBzFq0YakjA</t>
  </si>
  <si>
    <t>ChIJsfm0LDEn3YAR6dCdiyhVfiY</t>
  </si>
  <si>
    <t>ChIJnTeJDffe3IARPOC9YGp9tjg</t>
  </si>
  <si>
    <t>ChIJd2CFk-bV3IARSNTjbosSas4</t>
  </si>
  <si>
    <t>ChIJMQvNpGrf3IARniHOUItOHgI</t>
  </si>
  <si>
    <t>bakery, food, point_of_interest, store, establishment</t>
  </si>
  <si>
    <t>ChIJbad2yeDZ3IAR34_q2wtSH3I</t>
  </si>
  <si>
    <t>restaurant, bakery, food, point_of_interest, store, establishment</t>
  </si>
  <si>
    <t>ChIJv3IK2t0l3YARrWEp8gpT1fY</t>
  </si>
  <si>
    <t>ChIJS0j_YgDf3IARTZbC945iFwM</t>
  </si>
  <si>
    <t>ChIJJwv2vrwp3YARs9P7DsVU8-s</t>
  </si>
  <si>
    <t>ChIJC78znOkp3YARn_5WhNc7emE</t>
  </si>
  <si>
    <t>ChIJ84i_jh8p3YARjuw921nbbFw</t>
  </si>
  <si>
    <t>ChIJr0ZUkr4n3YARni4y06zaWfs</t>
  </si>
  <si>
    <t>bakery, cafe, food, point_of_interest, store, establishment</t>
  </si>
  <si>
    <t>ChIJyaIKPYTe3IARfmhSAvGyCFM</t>
  </si>
  <si>
    <t>ChIJI9VrCUXc3IARxLtQ2nOkIYg</t>
  </si>
  <si>
    <t>ChIJM0QrZLDQ3IARb0O2qeP1SiQ</t>
  </si>
  <si>
    <t>bakery, meal_takeaway, bar, restaurant, food, point_of_interest, store, establishment</t>
  </si>
  <si>
    <t>ChIJJ0exQEXe3IARQ4ueOiaUKjQ</t>
  </si>
  <si>
    <t>ChIJVcikUy_f3IARKAJqPvB0kTM</t>
  </si>
  <si>
    <t>cafe, meal_takeaway, bakery, restaurant, food, point_of_interest, store, establishment</t>
  </si>
  <si>
    <t>ChIJObOlBu4m3YAR-0rVhzIBaVc</t>
  </si>
  <si>
    <t>ChIJZ0niwzoo3YARZSdg_nru3eA</t>
  </si>
  <si>
    <t>ChIJ3173it3b3IARNecHiqjB4sM</t>
  </si>
  <si>
    <t>ChIJccWQ3afW3IARMWk8xU7Klis</t>
  </si>
  <si>
    <t>ChIJizNTYbEm3YARCoBPbb4p_JE</t>
  </si>
  <si>
    <t>ChIJcSzKdk4q3YARwUH2UZcKAnc</t>
  </si>
  <si>
    <t>ChIJE4fiqs4p3YARQNiR7nP6uw4</t>
  </si>
  <si>
    <t>supermarket, grocery_or_supermarket, bakery, food, point_of_interest, store, establishment</t>
  </si>
  <si>
    <t>ChIJl65fCbAp3YAR_raUly5nmfE</t>
  </si>
  <si>
    <t>ChIJY0_ZGIDe3IARvc542OqLQ18</t>
  </si>
  <si>
    <t>ChIJ3wcZIxTa3IARzoBa9JSlFuI</t>
  </si>
  <si>
    <t>cafe, bakery, food, point_of_interest, store, establishment</t>
  </si>
  <si>
    <t>ChIJQ1w1o9DV3IARITVwmQx-Iqc</t>
  </si>
  <si>
    <t>ChIJOalKR8Qg3YARFVhPWJ6JbM4</t>
  </si>
  <si>
    <t>ChIJ51DnXjMn3YARn340SndDBhQ</t>
  </si>
  <si>
    <t>ChIJtxmVvHkp3YARaDsx9aAV7qM</t>
  </si>
  <si>
    <t>ChIJZ_peVoYu3YAR1VYj8k1ZScY</t>
  </si>
  <si>
    <t>ChIJf9AqVxEo3YARtRX2nwltdXk</t>
  </si>
  <si>
    <t>ChIJawWuC1JYwokRqdcj0dVQziU</t>
  </si>
  <si>
    <t>ChIJAay0bqko3YAR1szMsuOMyzA</t>
  </si>
  <si>
    <t>ChIJ9_ciipvZ3IARAEhnkRWNQ9w</t>
  </si>
  <si>
    <t>ChIJbb8gqbom3YARkhMn4PlXk0I</t>
  </si>
  <si>
    <t>ChIJBUkfyYDb3IARTdEgVd_QZ_k</t>
  </si>
  <si>
    <t>ChIJxznQYygv3YAREYWzJsn2k9g</t>
  </si>
  <si>
    <t>Image URL</t>
  </si>
  <si>
    <t>Embed Code</t>
  </si>
  <si>
    <t>https://drive.google.com/uc?export=view&amp;id=1Qpbi7Y0EpZJmWTUBAU2jHoDaErysVVyn</t>
  </si>
  <si>
    <t>&lt;iframe src="https://drive.google.com/uc?export=view&amp;id=1Qpbi7Y0EpZJmWTUBAU2jHoDaErysVVyn" width="600" height="600" frameborder="0" style="border:0" loading="lazy" allowfullscreen&gt;&lt;/iframe&gt;</t>
  </si>
  <si>
    <t>https://drive.google.com/uc?export=view&amp;id=1pLhlyVLpouKjhScvlPlqRrJ37yu1lYYj</t>
  </si>
  <si>
    <t>&lt;iframe src="https://drive.google.com/uc?export=view&amp;id=1pLhlyVLpouKjhScvlPlqRrJ37yu1lYYj" width="600" height="600" frameborder="0" style="border:0" loading="lazy" allowfullscreen&gt;&lt;/iframe&gt;</t>
  </si>
  <si>
    <t>https://drive.google.com/uc?export=view&amp;id=13y257t27z6mhNl-sYVsZfOITtkzL0g_R</t>
  </si>
  <si>
    <t>&lt;iframe src="https://drive.google.com/uc?export=view&amp;id=13y257t27z6mhNl-sYVsZfOITtkzL0g_R" width="600" height="600" frameborder="0" style="border:0" loading="lazy" allowfullscreen&gt;&lt;/iframe&gt;</t>
  </si>
  <si>
    <t>https://drive.google.com/uc?export=view&amp;id=1IBlj3eNy-v_R1tN7z3PP0e3mjpxP_O1g</t>
  </si>
  <si>
    <t>&lt;iframe src="https://drive.google.com/uc?export=view&amp;id=1IBlj3eNy-v_R1tN7z3PP0e3mjpxP_O1g" width="600" height="600" frameborder="0" style="border:0" loading="lazy" allowfullscreen&gt;&lt;/iframe&gt;</t>
  </si>
  <si>
    <t>https://drive.google.com/uc?export=view&amp;id=1MQg8lf-CgB4VMZhkDZYSNEBm93j0Nyaa</t>
  </si>
  <si>
    <t>&lt;iframe src="https://drive.google.com/uc?export=view&amp;id=1MQg8lf-CgB4VMZhkDZYSNEBm93j0Nyaa" width="600" height="600" frameborder="0" style="border:0" loading="lazy" allowfullscreen&gt;&lt;/iframe&gt;</t>
  </si>
  <si>
    <t>Origin</t>
  </si>
  <si>
    <t>Destination</t>
  </si>
  <si>
    <t>best</t>
  </si>
  <si>
    <t>driving</t>
  </si>
  <si>
    <t>address</t>
  </si>
  <si>
    <t>direction</t>
  </si>
  <si>
    <t>iframe</t>
  </si>
  <si>
    <t>Seabridge Park</t>
  </si>
  <si>
    <t>https://www.google.com/maps/dir/?api=1&amp;origin=Party+Snaps+Photo+Booth+OC+|+Photo+Booth+Rental+Orange+County&amp;origin_place_id=ChIJS6qcHXvZ3IARO_aW9uFeY8M&amp;destination=Seabridge+Park&amp;destination_place_id=ChIJTc95NnEl3YAR-fouPyOVnqY&amp;travelmode=best</t>
  </si>
  <si>
    <t>https://www.google.com/maps/dir/?api=1&amp;origin=Party+Snaps+Photo+Booth+OC+|+Photo+Booth+Rental+Orange+County&amp;origin_place_id=ChIJS6qcHXvZ3IARO_aW9uFeY8M&amp;destination=Seabridge+Park&amp;destination_place_id=ChIJTc95NnEl3YAR-fouPyOVnqY&amp;travelmode=driving</t>
  </si>
  <si>
    <t>https://maps.google.com?saddr=33.7753974,-117.921582&amp;daddr=33.726893,-118.0718469</t>
  </si>
  <si>
    <t>https://www.google.com/maps/dir/33.7753974,-117.921582/33.726893,-118.0718469</t>
  </si>
  <si>
    <t>&lt;iframe src="https://www.google.com/maps/embed?pb=!1m26!1m12!1m3!1d6449.198386797689!2d-118.0718469!3d33.726893!2m3!1f0!2f0!3f0!3m2!1i1024!2i708!4f10.1!4m11!3e0!4m3!2sParty+Snaps+Photo+Booth+OC+|+Photo+Booth+Rental+Orange+County!1d33.7753974!2d-117.921582!4m5!5s0x0:0xc3635ee1f696f63b!2sSeabridge+Park!3m2!1d33.726893!2d-118.0718469!5e0!3m2!1sen!2slt!4v1682029416597!5m2!1sen!2slt" width="800" height="800" style="border:0;" allowfullscreen="" loading="lazy" referrerpolicy="no-referrer-when-downgrade"&gt;&lt;/iframe&gt;</t>
  </si>
  <si>
    <t>Pacific Coast Highway</t>
  </si>
  <si>
    <t>https://www.google.com/maps/dir/?api=1&amp;origin=Party+Snaps+Photo+Booth+OC+|+Photo+Booth+Rental+Orange+County&amp;origin_place_id=ChIJS6qcHXvZ3IARO_aW9uFeY8M&amp;destination=Pacific+Coast+Highway&amp;destination_place_id=ChIJo3v5b9Ml3YARpBEkgT1ePPQ&amp;travelmode=best</t>
  </si>
  <si>
    <t>https://www.google.com/maps/dir/?api=1&amp;origin=Party+Snaps+Photo+Booth+OC+|+Photo+Booth+Rental+Orange+County&amp;origin_place_id=ChIJS6qcHXvZ3IARO_aW9uFeY8M&amp;destination=Pacific+Coast+Highway&amp;destination_place_id=ChIJo3v5b9Ml3YARpBEkgT1ePPQ&amp;travelmode=driving</t>
  </si>
  <si>
    <t>https://maps.google.com?saddr=33.7753974,-117.921582&amp;daddr=33.7315608,-118.0847841</t>
  </si>
  <si>
    <t>https://www.google.com/maps/dir/33.7753974,-117.921582/33.7315608,-118.0847841</t>
  </si>
  <si>
    <t>&lt;iframe src="https://www.google.com/maps/embed?pb=!1m26!1m12!1m3!1d6449.198386797689!2d-118.0847841!3d33.7315608!2m3!1f0!2f0!3f0!3m2!1i1024!2i708!4f10.1!4m11!3e0!4m3!2sParty+Snaps+Photo+Booth+OC+|+Photo+Booth+Rental+Orange+County!1d33.7753974!2d-117.921582!4m5!5s0x0:0xc3635ee1f696f63b!2sPacific+Coast+Highway!3m2!1d33.7315608!2d-118.0847841!5e0!3m2!1sen!2slt!4v1682029416597!5m2!1sen!2slt" width="800" height="800" style="border:0;" allowfullscreen="" loading="lazy" referrerpolicy="no-referrer-when-downgrade"&gt;&lt;/iframe&gt;</t>
  </si>
  <si>
    <t>Temple of the Forbidden Eye</t>
  </si>
  <si>
    <t>https://www.google.com/maps/dir/?api=1&amp;origin=Party+Snaps+Photo+Booth+OC+|+Photo+Booth+Rental+Orange+County&amp;origin_place_id=ChIJS6qcHXvZ3IARO_aW9uFeY8M&amp;destination=Temple+of+the+Forbidden+Eye&amp;destination_place_id=ChIJY-AbChTX3IAR7T4QCJvflZs&amp;travelmode=best</t>
  </si>
  <si>
    <t>https://www.google.com/maps/dir/?api=1&amp;origin=Party+Snaps+Photo+Booth+OC+|+Photo+Booth+Rental+Orange+County&amp;origin_place_id=ChIJS6qcHXvZ3IARO_aW9uFeY8M&amp;destination=Temple+of+the+Forbidden+Eye&amp;destination_place_id=ChIJY-AbChTX3IAR7T4QCJvflZs&amp;travelmode=driving</t>
  </si>
  <si>
    <t>https://maps.google.com?saddr=33.7753974,-117.921582&amp;daddr=33.8110413,-117.9205341</t>
  </si>
  <si>
    <t>https://www.google.com/maps/dir/33.7753974,-117.921582/33.8110413,-117.9205341</t>
  </si>
  <si>
    <t>&lt;iframe src="https://www.google.com/maps/embed?pb=!1m26!1m12!1m3!1d6449.198386797689!2d-117.9205341!3d33.8110413!2m3!1f0!2f0!3f0!3m2!1i1024!2i708!4f10.1!4m11!3e0!4m3!2sParty+Snaps+Photo+Booth+OC+|+Photo+Booth+Rental+Orange+County!1d33.7753974!2d-117.921582!4m5!5s0x0:0xc3635ee1f696f63b!2sTemple+of+the+Forbidden+Eye!3m2!1d33.8110413!2d-117.9205341!5e0!3m2!1sen!2slt!4v1682029416597!5m2!1sen!2slt" width="800" height="800" style="border:0;" allowfullscreen="" loading="lazy" referrerpolicy="no-referrer-when-downgrade"&gt;&lt;/iframe&gt;</t>
  </si>
  <si>
    <t>San Fransokyo Square Bridge</t>
  </si>
  <si>
    <t>https://www.google.com/maps/dir/?api=1&amp;origin=Party+Snaps+Photo+Booth+OC+|+Photo+Booth+Rental+Orange+County&amp;origin_place_id=ChIJS6qcHXvZ3IARO_aW9uFeY8M&amp;destination=San+Fransokyo+Square+Bridge&amp;destination_place_id=ChIJp9qly8zX3IAR9BaSSJbG6KI&amp;travelmode=best</t>
  </si>
  <si>
    <t>https://www.google.com/maps/dir/?api=1&amp;origin=Party+Snaps+Photo+Booth+OC+|+Photo+Booth+Rental+Orange+County&amp;origin_place_id=ChIJS6qcHXvZ3IARO_aW9uFeY8M&amp;destination=San+Fransokyo+Square+Bridge&amp;destination_place_id=ChIJp9qly8zX3IAR9BaSSJbG6KI&amp;travelmode=driving</t>
  </si>
  <si>
    <t>https://maps.google.com?saddr=33.7753974,-117.921582&amp;daddr=33.8058948,-117.9205295</t>
  </si>
  <si>
    <t>https://www.google.com/maps/dir/33.7753974,-117.921582/33.8058948,-117.9205295</t>
  </si>
  <si>
    <t>&lt;iframe src="https://www.google.com/maps/embed?pb=!1m26!1m12!1m3!1d6449.198386797689!2d-117.9205295!3d33.8058948!2m3!1f0!2f0!3f0!3m2!1i1024!2i708!4f10.1!4m11!3e0!4m3!2sParty+Snaps+Photo+Booth+OC+|+Photo+Booth+Rental+Orange+County!1d33.7753974!2d-117.921582!4m5!5s0x0:0xc3635ee1f696f63b!2sSan+Fransokyo+Square+Bridge!3m2!1d33.8058948!2d-117.9205295!5e0!3m2!1sen!2slt!4v1682029416597!5m2!1sen!2slt" width="800" height="800" style="border:0;" allowfullscreen="" loading="lazy" referrerpolicy="no-referrer-when-downgrade"&gt;&lt;/iframe&gt;</t>
  </si>
  <si>
    <t>Surfing Walk of Fame</t>
  </si>
  <si>
    <t>https://www.google.com/maps/dir/?api=1&amp;origin=Party+Snaps+Photo+Booth+OC+|+Photo+Booth+Rental+Orange+County&amp;origin_place_id=ChIJS6qcHXvZ3IARO_aW9uFeY8M&amp;destination=Surfing+Walk+of+Fame&amp;destination_place_id=ChIJTScrzW8h3YARC9ezTZ42KP4&amp;travelmode=best</t>
  </si>
  <si>
    <t>https://www.google.com/maps/dir/?api=1&amp;origin=Party+Snaps+Photo+Booth+OC+|+Photo+Booth+Rental+Orange+County&amp;origin_place_id=ChIJS6qcHXvZ3IARO_aW9uFeY8M&amp;destination=Surfing+Walk+of+Fame&amp;destination_place_id=ChIJTScrzW8h3YARC9ezTZ42KP4&amp;travelmode=driving</t>
  </si>
  <si>
    <t>https://maps.google.com?saddr=33.7753974,-117.921582&amp;daddr=33.6575879,-118.0018541</t>
  </si>
  <si>
    <t>https://www.google.com/maps/dir/33.7753974,-117.921582/33.6575879,-118.0018541</t>
  </si>
  <si>
    <t>&lt;iframe src="https://www.google.com/maps/embed?pb=!1m26!1m12!1m3!1d6449.198386797689!2d-118.0018541!3d33.6575879!2m3!1f0!2f0!3f0!3m2!1i1024!2i708!4f10.1!4m11!3e0!4m3!2sParty+Snaps+Photo+Booth+OC+|+Photo+Booth+Rental+Orange+County!1d33.7753974!2d-117.921582!4m5!5s0x0:0xc3635ee1f696f63b!2sSurfing+Walk+of+Fame!3m2!1d33.6575879!2d-118.0018541!5e0!3m2!1sen!2slt!4v1682029416597!5m2!1sen!2slt" width="800" height="800" style="border:0;" allowfullscreen="" loading="lazy" referrerpolicy="no-referrer-when-downgrade"&gt;&lt;/iframe&gt;</t>
  </si>
  <si>
    <t>Upper Newport Bay Nature Preserve</t>
  </si>
  <si>
    <t>https://www.google.com/maps/dir/?api=1&amp;origin=Party+Snaps+Photo+Booth+OC+|+Photo+Booth+Rental+Orange+County&amp;origin_place_id=ChIJS6qcHXvZ3IARO_aW9uFeY8M&amp;destination=Upper+Newport+Bay+Nature+Preserve&amp;destination_place_id=ChIJ6YrP-cnf3IARajvZAC9pdfY&amp;travelmode=best</t>
  </si>
  <si>
    <t>https://www.google.com/maps/dir/?api=1&amp;origin=Party+Snaps+Photo+Booth+OC+|+Photo+Booth+Rental+Orange+County&amp;origin_place_id=ChIJS6qcHXvZ3IARO_aW9uFeY8M&amp;destination=Upper+Newport+Bay+Nature+Preserve&amp;destination_place_id=ChIJ6YrP-cnf3IARajvZAC9pdfY&amp;travelmode=driving</t>
  </si>
  <si>
    <t>https://maps.google.com?saddr=33.7753974,-117.921582&amp;daddr=33.6545476,-117.8863015</t>
  </si>
  <si>
    <t>https://www.google.com/maps/dir/33.7753974,-117.921582/33.6545476,-117.8863015</t>
  </si>
  <si>
    <t>&lt;iframe src="https://www.google.com/maps/embed?pb=!1m26!1m12!1m3!1d6449.198386797689!2d-117.8863015!3d33.6545476!2m3!1f0!2f0!3f0!3m2!1i1024!2i708!4f10.1!4m11!3e0!4m3!2sParty+Snaps+Photo+Booth+OC+|+Photo+Booth+Rental+Orange+County!1d33.7753974!2d-117.921582!4m5!5s0x0:0xc3635ee1f696f63b!2sUpper+Newport+Bay+Nature+Preserve!3m2!1d33.6545476!2d-117.8863015!5e0!3m2!1sen!2slt!4v1682029416597!5m2!1sen!2slt" width="800" height="800" style="border:0;" allowfullscreen="" loading="lazy" referrerpolicy="no-referrer-when-downgrade"&gt;&lt;/iframe&gt;</t>
  </si>
  <si>
    <t>Cerritos Heritage Park</t>
  </si>
  <si>
    <t>https://www.google.com/maps/dir/?api=1&amp;origin=Party+Snaps+Photo+Booth+OC+|+Photo+Booth+Rental+Orange+County&amp;origin_place_id=ChIJS6qcHXvZ3IARO_aW9uFeY8M&amp;destination=Cerritos+Heritage+Park&amp;destination_place_id=ChIJp5g5Q1Qs3YARzV3quVseiJA&amp;travelmode=best</t>
  </si>
  <si>
    <t>https://www.google.com/maps/dir/?api=1&amp;origin=Party+Snaps+Photo+Booth+OC+|+Photo+Booth+Rental+Orange+County&amp;origin_place_id=ChIJS6qcHXvZ3IARO_aW9uFeY8M&amp;destination=Cerritos+Heritage+Park&amp;destination_place_id=ChIJp5g5Q1Qs3YARzV3quVseiJA&amp;travelmode=driving</t>
  </si>
  <si>
    <t>https://maps.google.com?saddr=33.7753974,-117.921582&amp;daddr=33.8633838,-118.0618202</t>
  </si>
  <si>
    <t>https://www.google.com/maps/dir/33.7753974,-117.921582/33.8633838,-118.0618202</t>
  </si>
  <si>
    <t>&lt;iframe src="https://www.google.com/maps/embed?pb=!1m26!1m12!1m3!1d6449.198386797689!2d-118.0618202!3d33.8633838!2m3!1f0!2f0!3f0!3m2!1i1024!2i708!4f10.1!4m11!3e0!4m3!2sParty+Snaps+Photo+Booth+OC+|+Photo+Booth+Rental+Orange+County!1d33.7753974!2d-117.921582!4m5!5s0x0:0xc3635ee1f696f63b!2sCerritos+Heritage+Park!3m2!1d33.8633838!2d-118.0618202!5e0!3m2!1sen!2slt!4v1682029416597!5m2!1sen!2slt" width="800" height="800" style="border:0;" allowfullscreen="" loading="lazy" referrerpolicy="no-referrer-when-downgrade"&gt;&lt;/iframe&gt;</t>
  </si>
  <si>
    <t>Mason Park Fountain</t>
  </si>
  <si>
    <t>https://www.google.com/maps/dir/?api=1&amp;origin=Party+Snaps+Photo+Booth+OC+|+Photo+Booth+Rental+Orange+County&amp;origin_place_id=ChIJS6qcHXvZ3IARO_aW9uFeY8M&amp;destination=Mason+Park+Fountain&amp;destination_place_id=ChIJExyuNQDf3IARVP7U9Npt7gA&amp;travelmode=best</t>
  </si>
  <si>
    <t>https://www.google.com/maps/dir/?api=1&amp;origin=Party+Snaps+Photo+Booth+OC+|+Photo+Booth+Rental+Orange+County&amp;origin_place_id=ChIJS6qcHXvZ3IARO_aW9uFeY8M&amp;destination=Mason+Park+Fountain&amp;destination_place_id=ChIJExyuNQDf3IARVP7U9Npt7gA&amp;travelmode=driving</t>
  </si>
  <si>
    <t>https://maps.google.com?saddr=33.7753974,-117.921582&amp;daddr=33.656119,-117.8341694</t>
  </si>
  <si>
    <t>https://www.google.com/maps/dir/33.7753974,-117.921582/33.656119,-117.8341694</t>
  </si>
  <si>
    <t>&lt;iframe src="https://www.google.com/maps/embed?pb=!1m26!1m12!1m3!1d6449.198386797689!2d-117.8341694!3d33.656119!2m3!1f0!2f0!3f0!3m2!1i1024!2i708!4f10.1!4m11!3e0!4m3!2sParty+Snaps+Photo+Booth+OC+|+Photo+Booth+Rental+Orange+County!1d33.7753974!2d-117.921582!4m5!5s0x0:0xc3635ee1f696f63b!2sMason+Park+Fountain!3m2!1d33.656119!2d-117.8341694!5e0!3m2!1sen!2slt!4v1682029416597!5m2!1sen!2slt" width="800" height="800" style="border:0;" allowfullscreen="" loading="lazy" referrerpolicy="no-referrer-when-downgrade"&gt;&lt;/iframe&gt;</t>
  </si>
  <si>
    <t>Little India</t>
  </si>
  <si>
    <t>https://www.google.com/maps/dir/?api=1&amp;origin=Party+Snaps+Photo+Booth+OC+|+Photo+Booth+Rental+Orange+County&amp;origin_place_id=ChIJS6qcHXvZ3IARO_aW9uFeY8M&amp;destination=Little+India&amp;destination_place_id=ChIJy1uQXest3YARL2veACsSueQ&amp;travelmode=best</t>
  </si>
  <si>
    <t>https://www.google.com/maps/dir/?api=1&amp;origin=Party+Snaps+Photo+Booth+OC+|+Photo+Booth+Rental+Orange+County&amp;origin_place_id=ChIJS6qcHXvZ3IARO_aW9uFeY8M&amp;destination=Little+India&amp;destination_place_id=ChIJy1uQXest3YARL2veACsSueQ&amp;travelmode=driving</t>
  </si>
  <si>
    <t>https://maps.google.com?saddr=33.7753974,-117.921582&amp;daddr=33.8663341,-118.082187</t>
  </si>
  <si>
    <t>https://www.google.com/maps/dir/33.7753974,-117.921582/33.8663341,-118.082187</t>
  </si>
  <si>
    <t>&lt;iframe src="https://www.google.com/maps/embed?pb=!1m26!1m12!1m3!1d6449.198386797689!2d-118.082187!3d33.8663341!2m3!1f0!2f0!3f0!3m2!1i1024!2i708!4f10.1!4m11!3e0!4m3!2sParty+Snaps+Photo+Booth+OC+|+Photo+Booth+Rental+Orange+County!1d33.7753974!2d-117.921582!4m5!5s0x0:0xc3635ee1f696f63b!2sLittle+India!3m2!1d33.8663341!2d-118.082187!5e0!3m2!1sen!2slt!4v1682029416597!5m2!1sen!2slt" width="800" height="800" style="border:0;" allowfullscreen="" loading="lazy" referrerpolicy="no-referrer-when-downgrade"&gt;&lt;/iframe&gt;</t>
  </si>
  <si>
    <t>Knott's Berry Farm</t>
  </si>
  <si>
    <t>https://www.google.com/maps/dir/?api=1&amp;origin=Party+Snaps+Photo+Booth+OC+|+Photo+Booth+Rental+Orange+County&amp;origin_place_id=ChIJS6qcHXvZ3IARO_aW9uFeY8M&amp;destination=Knott's+Berry+Farm&amp;destination_place_id=ChIJo3h_9V8p3YARVTAekE45jq4&amp;travelmode=best</t>
  </si>
  <si>
    <t>https://www.google.com/maps/dir/?api=1&amp;origin=Party+Snaps+Photo+Booth+OC+|+Photo+Booth+Rental+Orange+County&amp;origin_place_id=ChIJS6qcHXvZ3IARO_aW9uFeY8M&amp;destination=Knott's+Berry+Farm&amp;destination_place_id=ChIJo3h_9V8p3YARVTAekE45jq4&amp;travelmode=driving</t>
  </si>
  <si>
    <t>https://maps.google.com?saddr=33.7753974,-117.921582&amp;daddr=33.8443038,-118.0002265</t>
  </si>
  <si>
    <t>https://www.google.com/maps/dir/33.7753974,-117.921582/33.8443038,-118.0002265</t>
  </si>
  <si>
    <t>&lt;iframe src="https://www.google.com/maps/embed?pb=!1m26!1m12!1m3!1d6449.198386797689!2d-118.0002265!3d33.8443038!2m3!1f0!2f0!3f0!3m2!1i1024!2i708!4f10.1!4m11!3e0!4m3!2sParty+Snaps+Photo+Booth+OC+|+Photo+Booth+Rental+Orange+County!1d33.7753974!2d-117.921582!4m5!5s0x0:0xc3635ee1f696f63b!2sKnott's+Berry+Farm!3m2!1d33.8443038!2d-118.0002265!5e0!3m2!1sen!2slt!4v1682029416597!5m2!1sen!2slt" width="800" height="800" style="border:0;" allowfullscreen="" loading="lazy" referrerpolicy="no-referrer-when-downgrade"&gt;&lt;/iframe&gt;</t>
  </si>
  <si>
    <t>Noguchi Garden</t>
  </si>
  <si>
    <t>https://www.google.com/maps/dir/?api=1&amp;origin=Party+Snaps+Photo+Booth+OC+|+Photo+Booth+Rental+Orange+County&amp;origin_place_id=ChIJS6qcHXvZ3IARO_aW9uFeY8M&amp;destination=Noguchi+Garden&amp;destination_place_id=ChIJrVNUNiHf3IARLWomTz62L98&amp;travelmode=best</t>
  </si>
  <si>
    <t>https://www.google.com/maps/dir/?api=1&amp;origin=Party+Snaps+Photo+Booth+OC+|+Photo+Booth+Rental+Orange+County&amp;origin_place_id=ChIJS6qcHXvZ3IARO_aW9uFeY8M&amp;destination=Noguchi+Garden&amp;destination_place_id=ChIJrVNUNiHf3IARLWomTz62L98&amp;travelmode=driving</t>
  </si>
  <si>
    <t>https://maps.google.com?saddr=33.7753974,-117.921582&amp;daddr=33.6890595,-117.8822393</t>
  </si>
  <si>
    <t>https://www.google.com/maps/dir/33.7753974,-117.921582/33.6890595,-117.8822393</t>
  </si>
  <si>
    <t>&lt;iframe src="https://www.google.com/maps/embed?pb=!1m26!1m12!1m3!1d6449.198386797689!2d-117.8822393!3d33.6890595!2m3!1f0!2f0!3f0!3m2!1i1024!2i708!4f10.1!4m11!3e0!4m3!2sParty+Snaps+Photo+Booth+OC+|+Photo+Booth+Rental+Orange+County!1d33.7753974!2d-117.921582!4m5!5s0x0:0xc3635ee1f696f63b!2sNoguchi+Garden!3m2!1d33.6890595!2d-117.8822393!5e0!3m2!1sen!2slt!4v1682029416597!5m2!1sen!2slt" width="800" height="800" style="border:0;" allowfullscreen="" loading="lazy" referrerpolicy="no-referrer-when-downgrade"&gt;&lt;/iframe&gt;</t>
  </si>
  <si>
    <t>Scenic Overlook &amp; Information Kiosk</t>
  </si>
  <si>
    <t>https://www.google.com/maps/dir/?api=1&amp;origin=Party+Snaps+Photo+Booth+OC+|+Photo+Booth+Rental+Orange+County&amp;origin_place_id=ChIJS6qcHXvZ3IARO_aW9uFeY8M&amp;destination=Scenic+Overlook+&amp;+Information+Kiosk&amp;destination_place_id=ChIJkatZ--ol3YAR-qecZyaCcOA&amp;travelmode=best</t>
  </si>
  <si>
    <t>https://www.google.com/maps/dir/?api=1&amp;origin=Party+Snaps+Photo+Booth+OC+|+Photo+Booth+Rental+Orange+County&amp;origin_place_id=ChIJS6qcHXvZ3IARO_aW9uFeY8M&amp;destination=Scenic+Overlook+&amp;+Information+Kiosk&amp;destination_place_id=ChIJkatZ--ol3YAR-qecZyaCcOA&amp;travelmode=driving</t>
  </si>
  <si>
    <t>https://maps.google.com?saddr=33.7753974,-117.921582&amp;daddr=33.70391499999999,-118.0528429</t>
  </si>
  <si>
    <t>https://www.google.com/maps/dir/33.7753974,-117.921582/33.70391499999999,-118.0528429</t>
  </si>
  <si>
    <t>&lt;iframe src="https://www.google.com/maps/embed?pb=!1m26!1m12!1m3!1d6449.198386797689!2d-118.0528429!3d33.70391499999999!2m3!1f0!2f0!3f0!3m2!1i1024!2i708!4f10.1!4m11!3e0!4m3!2sParty+Snaps+Photo+Booth+OC+|+Photo+Booth+Rental+Orange+County!1d33.7753974!2d-117.921582!4m5!5s0x0:0xc3635ee1f696f63b!2sScenic+Overlook+&amp;+Information+Kiosk!3m2!1d33.70391499999999!2d-118.0528429!5e0!3m2!1sen!2slt!4v1682029416597!5m2!1sen!2slt" width="800" height="800" style="border:0;" allowfullscreen="" loading="lazy" referrerpolicy="no-referrer-when-downgrade"&gt;&lt;/iframe&gt;</t>
  </si>
  <si>
    <t>Mountain View Park</t>
  </si>
  <si>
    <t>https://www.google.com/maps/dir/?api=1&amp;origin=Party+Snaps+Photo+Booth+OC+|+Photo+Booth+Rental+Orange+County&amp;origin_place_id=ChIJS6qcHXvZ3IARO_aW9uFeY8M&amp;destination=Mountain+View+Park&amp;destination_place_id=ChIJUfsdLKXV3IAR-qpbMrcannI&amp;travelmode=best</t>
  </si>
  <si>
    <t>https://www.google.com/maps/dir/?api=1&amp;origin=Party+Snaps+Photo+Booth+OC+|+Photo+Booth+Rental+Orange+County&amp;origin_place_id=ChIJS6qcHXvZ3IARO_aW9uFeY8M&amp;destination=Mountain+View+Park&amp;destination_place_id=ChIJUfsdLKXV3IAR-qpbMrcannI&amp;travelmode=driving</t>
  </si>
  <si>
    <t>https://maps.google.com?saddr=33.7753974,-117.921582&amp;daddr=33.8984132,-117.8922051</t>
  </si>
  <si>
    <t>https://www.google.com/maps/dir/33.7753974,-117.921582/33.8984132,-117.8922051</t>
  </si>
  <si>
    <t>&lt;iframe src="https://www.google.com/maps/embed?pb=!1m26!1m12!1m3!1d6449.198386797689!2d-117.8922051!3d33.8984132!2m3!1f0!2f0!3f0!3m2!1i1024!2i708!4f10.1!4m11!3e0!4m3!2sParty+Snaps+Photo+Booth+OC+|+Photo+Booth+Rental+Orange+County!1d33.7753974!2d-117.921582!4m5!5s0x0:0xc3635ee1f696f63b!2sMountain+View+Park!3m2!1d33.8984132!2d-117.8922051!5e0!3m2!1sen!2slt!4v1682029416597!5m2!1sen!2slt" width="800" height="800" style="border:0;" allowfullscreen="" loading="lazy" referrerpolicy="no-referrer-when-downgrade"&gt;&lt;/iframe&gt;</t>
  </si>
  <si>
    <t>Downtown Disney District</t>
  </si>
  <si>
    <t>https://www.google.com/maps/dir/?api=1&amp;origin=Party+Snaps+Photo+Booth+OC+|+Photo+Booth+Rental+Orange+County&amp;origin_place_id=ChIJS6qcHXvZ3IARO_aW9uFeY8M&amp;destination=Downtown+Disney+District&amp;destination_place_id=ChIJtQw0jtfX3IARiwjloLOkQs0&amp;travelmode=best</t>
  </si>
  <si>
    <t>https://www.google.com/maps/dir/?api=1&amp;origin=Party+Snaps+Photo+Booth+OC+|+Photo+Booth+Rental+Orange+County&amp;origin_place_id=ChIJS6qcHXvZ3IARO_aW9uFeY8M&amp;destination=Downtown+Disney+District&amp;destination_place_id=ChIJtQw0jtfX3IARiwjloLOkQs0&amp;travelmode=driving</t>
  </si>
  <si>
    <t>https://maps.google.com?saddr=33.7753974,-117.921582&amp;daddr=33.8097925,-117.9237869</t>
  </si>
  <si>
    <t>https://www.google.com/maps/dir/33.7753974,-117.921582/33.8097925,-117.9237869</t>
  </si>
  <si>
    <t>&lt;iframe src="https://www.google.com/maps/embed?pb=!1m26!1m12!1m3!1d6449.198386797689!2d-117.9237869!3d33.8097925!2m3!1f0!2f0!3f0!3m2!1i1024!2i708!4f10.1!4m11!3e0!4m3!2sParty+Snaps+Photo+Booth+OC+|+Photo+Booth+Rental+Orange+County!1d33.7753974!2d-117.921582!4m5!5s0x0:0xc3635ee1f696f63b!2sDowntown+Disney+District!3m2!1d33.8097925!2d-117.9237869!5e0!3m2!1sen!2slt!4v1682029416597!5m2!1sen!2slt" width="800" height="800" style="border:0;" allowfullscreen="" loading="lazy" referrerpolicy="no-referrer-when-downgrade"&gt;&lt;/iframe&gt;</t>
  </si>
  <si>
    <t>Disneyland Park</t>
  </si>
  <si>
    <t>https://www.google.com/maps/dir/?api=1&amp;origin=Party+Snaps+Photo+Booth+OC+|+Photo+Booth+Rental+Orange+County&amp;origin_place_id=ChIJS6qcHXvZ3IARO_aW9uFeY8M&amp;destination=Disneyland+Park&amp;destination_place_id=ChIJa147K9HX3IAR-lwiGIQv9i4&amp;travelmode=best</t>
  </si>
  <si>
    <t>https://www.google.com/maps/dir/?api=1&amp;origin=Party+Snaps+Photo+Booth+OC+|+Photo+Booth+Rental+Orange+County&amp;origin_place_id=ChIJS6qcHXvZ3IARO_aW9uFeY8M&amp;destination=Disneyland+Park&amp;destination_place_id=ChIJa147K9HX3IAR-lwiGIQv9i4&amp;travelmode=driving</t>
  </si>
  <si>
    <t>https://maps.google.com?saddr=33.7753974,-117.921582&amp;daddr=33.8120918,-117.9189742</t>
  </si>
  <si>
    <t>https://www.google.com/maps/dir/33.7753974,-117.921582/33.8120918,-117.9189742</t>
  </si>
  <si>
    <t>&lt;iframe src="https://www.google.com/maps/embed?pb=!1m26!1m12!1m3!1d6449.198386797689!2d-117.9189742!3d33.8120918!2m3!1f0!2f0!3f0!3m2!1i1024!2i708!4f10.1!4m11!3e0!4m3!2sParty+Snaps+Photo+Booth+OC+|+Photo+Booth+Rental+Orange+County!1d33.7753974!2d-117.921582!4m5!5s0x0:0xc3635ee1f696f63b!2sDisneyland+Park!3m2!1d33.8120918!2d-117.9189742!5e0!3m2!1sen!2slt!4v1682029416597!5m2!1sen!2slt" width="800" height="800" style="border:0;" allowfullscreen="" loading="lazy" referrerpolicy="no-referrer-when-downgrade"&gt;&lt;/iframe&gt;</t>
  </si>
  <si>
    <t>Bolsa Chica Ecological Reserve</t>
  </si>
  <si>
    <t>https://www.google.com/maps/dir/?api=1&amp;origin=Party+Snaps+Photo+Booth+OC+|+Photo+Booth+Rental+Orange+County&amp;origin_place_id=ChIJS6qcHXvZ3IARO_aW9uFeY8M&amp;destination=Bolsa+Chica+Ecological+Reserve&amp;destination_place_id=ChIJ0RYcIEYk3YARTY_51Q_FyEU&amp;travelmode=best</t>
  </si>
  <si>
    <t>https://www.google.com/maps/dir/?api=1&amp;origin=Party+Snaps+Photo+Booth+OC+|+Photo+Booth+Rental+Orange+County&amp;origin_place_id=ChIJS6qcHXvZ3IARO_aW9uFeY8M&amp;destination=Bolsa+Chica+Ecological+Reserve&amp;destination_place_id=ChIJ0RYcIEYk3YARTY_51Q_FyEU&amp;travelmode=driving</t>
  </si>
  <si>
    <t>https://maps.google.com?saddr=33.7753974,-117.921582&amp;daddr=33.6956195,-118.0464005</t>
  </si>
  <si>
    <t>https://www.google.com/maps/dir/33.7753974,-117.921582/33.6956195,-118.0464005</t>
  </si>
  <si>
    <t>&lt;iframe src="https://www.google.com/maps/embed?pb=!1m26!1m12!1m3!1d6449.198386797689!2d-118.0464005!3d33.6956195!2m3!1f0!2f0!3f0!3m2!1i1024!2i708!4f10.1!4m11!3e0!4m3!2sParty+Snaps+Photo+Booth+OC+|+Photo+Booth+Rental+Orange+County!1d33.7753974!2d-117.921582!4m5!5s0x0:0xc3635ee1f696f63b!2sBolsa+Chica+Ecological+Reserve!3m2!1d33.6956195!2d-118.0464005!5e0!3m2!1sen!2slt!4v1682029416597!5m2!1sen!2slt" width="800" height="800" style="border:0;" allowfullscreen="" loading="lazy" referrerpolicy="no-referrer-when-downgrade"&gt;&lt;/iframe&gt;</t>
  </si>
  <si>
    <t>Concordia Vista Point</t>
  </si>
  <si>
    <t>https://www.google.com/maps/dir/?api=1&amp;origin=Party+Snaps+Photo+Booth+OC+|+Photo+Booth+Rental+Orange+County&amp;origin_place_id=ChIJS6qcHXvZ3IARO_aW9uFeY8M&amp;destination=Concordia+Vista+Point&amp;destination_place_id=ChIJLTnvCMnd3IARhYZdY0HbWtM&amp;travelmode=best</t>
  </si>
  <si>
    <t>https://www.google.com/maps/dir/?api=1&amp;origin=Party+Snaps+Photo+Booth+OC+|+Photo+Booth+Rental+Orange+County&amp;origin_place_id=ChIJS6qcHXvZ3IARO_aW9uFeY8M&amp;destination=Concordia+Vista+Point&amp;destination_place_id=ChIJLTnvCMnd3IARhYZdY0HbWtM&amp;travelmode=driving</t>
  </si>
  <si>
    <t>https://maps.google.com?saddr=33.7753974,-117.921582&amp;daddr=33.655202,-117.8127211</t>
  </si>
  <si>
    <t>https://www.google.com/maps/dir/33.7753974,-117.921582/33.655202,-117.8127211</t>
  </si>
  <si>
    <t>&lt;iframe src="https://www.google.com/maps/embed?pb=!1m26!1m12!1m3!1d6449.198386797689!2d-117.8127211!3d33.655202!2m3!1f0!2f0!3f0!3m2!1i1024!2i708!4f10.1!4m11!3e0!4m3!2sParty+Snaps+Photo+Booth+OC+|+Photo+Booth+Rental+Orange+County!1d33.7753974!2d-117.921582!4m5!5s0x0:0xc3635ee1f696f63b!2sConcordia+Vista+Point!3m2!1d33.655202!2d-117.8127211!5e0!3m2!1sen!2slt!4v1682029416597!5m2!1sen!2slt" width="800" height="800" style="border:0;" allowfullscreen="" loading="lazy" referrerpolicy="no-referrer-when-downgrade"&gt;&lt;/iframe&gt;</t>
  </si>
  <si>
    <t>Mile Square Regional Park</t>
  </si>
  <si>
    <t>https://www.google.com/maps/dir/?api=1&amp;origin=Party+Snaps+Photo+Booth+OC+|+Photo+Booth+Rental+Orange+County&amp;origin_place_id=ChIJS6qcHXvZ3IARO_aW9uFeY8M&amp;destination=Mile+Square+Regional+Park&amp;destination_place_id=ChIJNWhHcwsn3YAR66eV_VxLTEY&amp;travelmode=best</t>
  </si>
  <si>
    <t>https://www.google.com/maps/dir/?api=1&amp;origin=Party+Snaps+Photo+Booth+OC+|+Photo+Booth+Rental+Orange+County&amp;origin_place_id=ChIJS6qcHXvZ3IARO_aW9uFeY8M&amp;destination=Mile+Square+Regional+Park&amp;destination_place_id=ChIJNWhHcwsn3YAR66eV_VxLTEY&amp;travelmode=driving</t>
  </si>
  <si>
    <t>https://maps.google.com?saddr=33.7753974,-117.921582&amp;daddr=33.7190281,-117.9382728</t>
  </si>
  <si>
    <t>https://www.google.com/maps/dir/33.7753974,-117.921582/33.7190281,-117.9382728</t>
  </si>
  <si>
    <t>&lt;iframe src="https://www.google.com/maps/embed?pb=!1m26!1m12!1m3!1d6449.198386797689!2d-117.9382728!3d33.7190281!2m3!1f0!2f0!3f0!3m2!1i1024!2i708!4f10.1!4m11!3e0!4m3!2sParty+Snaps+Photo+Booth+OC+|+Photo+Booth+Rental+Orange+County!1d33.7753974!2d-117.921582!4m5!5s0x0:0xc3635ee1f696f63b!2sMile+Square+Regional+Park!3m2!1d33.7190281!2d-117.9382728!5e0!3m2!1sen!2slt!4v1682029416597!5m2!1sen!2slt" width="800" height="800" style="border:0;" allowfullscreen="" loading="lazy" referrerpolicy="no-referrer-when-downgrade"&gt;&lt;/iframe&gt;</t>
  </si>
  <si>
    <t>Historical Main Street Archway</t>
  </si>
  <si>
    <t>https://www.google.com/maps/dir/?api=1&amp;origin=Party+Snaps+Photo+Booth+OC+|+Photo+Booth+Rental+Orange+County&amp;origin_place_id=ChIJS6qcHXvZ3IARO_aW9uFeY8M&amp;destination=Historical+Main+Street+Archway&amp;destination_place_id=ChIJNVjXqOwp3YARIaclZ9IAqvE&amp;travelmode=best</t>
  </si>
  <si>
    <t>https://www.google.com/maps/dir/?api=1&amp;origin=Party+Snaps+Photo+Booth+OC+|+Photo+Booth+Rental+Orange+County&amp;origin_place_id=ChIJS6qcHXvZ3IARO_aW9uFeY8M&amp;destination=Historical+Main+Street+Archway&amp;destination_place_id=ChIJNVjXqOwp3YARIaclZ9IAqvE&amp;travelmode=driving</t>
  </si>
  <si>
    <t>https://maps.google.com?saddr=33.7753974,-117.921582&amp;daddr=33.7743356,-117.9409542</t>
  </si>
  <si>
    <t>https://www.google.com/maps/dir/33.7753974,-117.921582/33.7743356,-117.9409542</t>
  </si>
  <si>
    <t>&lt;iframe src="https://www.google.com/maps/embed?pb=!1m26!1m12!1m3!1d6449.198386797689!2d-117.9409542!3d33.7743356!2m3!1f0!2f0!3f0!3m2!1i1024!2i708!4f10.1!4m11!3e0!4m3!2sParty+Snaps+Photo+Booth+OC+|+Photo+Booth+Rental+Orange+County!1d33.7753974!2d-117.921582!4m5!5s0x0:0xc3635ee1f696f63b!2sHistorical+Main+Street+Archway!3m2!1d33.7743356!2d-117.9409542!5e0!3m2!1sen!2slt!4v1682029416597!5m2!1sen!2slt" width="800" height="800" style="border:0;" allowfullscreen="" loading="lazy" referrerpolicy="no-referrer-when-downgrade"&gt;&lt;/iframe&gt;</t>
  </si>
  <si>
    <t>Paradise Gardens Park</t>
  </si>
  <si>
    <t>https://www.google.com/maps/dir/?api=1&amp;origin=Party+Snaps+Photo+Booth+OC+|+Photo+Booth+Rental+Orange+County&amp;origin_place_id=ChIJS6qcHXvZ3IARO_aW9uFeY8M&amp;destination=Paradise+Gardens+Park&amp;destination_place_id=ChIJa2eOBtnX3IARc1NEdOGJ5oc&amp;travelmode=best</t>
  </si>
  <si>
    <t>https://www.google.com/maps/dir/?api=1&amp;origin=Party+Snaps+Photo+Booth+OC+|+Photo+Booth+Rental+Orange+County&amp;origin_place_id=ChIJS6qcHXvZ3IARO_aW9uFeY8M&amp;destination=Paradise+Gardens+Park&amp;destination_place_id=ChIJa2eOBtnX3IARc1NEdOGJ5oc&amp;travelmode=driving</t>
  </si>
  <si>
    <t>https://maps.google.com?saddr=33.7753974,-117.921582&amp;daddr=33.805822,-117.9214318</t>
  </si>
  <si>
    <t>https://www.google.com/maps/dir/33.7753974,-117.921582/33.805822,-117.9214318</t>
  </si>
  <si>
    <t>&lt;iframe src="https://www.google.com/maps/embed?pb=!1m26!1m12!1m3!1d6449.198386797689!2d-117.9214318!3d33.805822!2m3!1f0!2f0!3f0!3m2!1i1024!2i708!4f10.1!4m11!3e0!4m3!2sParty+Snaps+Photo+Booth+OC+|+Photo+Booth+Rental+Orange+County!1d33.7753974!2d-117.921582!4m5!5s0x0:0xc3635ee1f696f63b!2sParadise+Gardens+Park!3m2!1d33.805822!2d-117.9214318!5e0!3m2!1sen!2slt!4v1682029416597!5m2!1sen!2slt" width="800" height="800" style="border:0;" allowfullscreen="" loading="lazy" referrerpolicy="no-referrer-when-downgrade"&gt;&lt;/iframe&gt;</t>
  </si>
  <si>
    <t>San Fransokyo Square</t>
  </si>
  <si>
    <t>https://www.google.com/maps/dir/?api=1&amp;origin=Party+Snaps+Photo+Booth+OC+|+Photo+Booth+Rental+Orange+County&amp;origin_place_id=ChIJS6qcHXvZ3IARO_aW9uFeY8M&amp;destination=San+Fransokyo+Square&amp;destination_place_id=ChIJs4wYDvDX3IARN3wIvWkH-Ho&amp;travelmode=best</t>
  </si>
  <si>
    <t>https://www.google.com/maps/dir/?api=1&amp;origin=Party+Snaps+Photo+Booth+OC+|+Photo+Booth+Rental+Orange+County&amp;origin_place_id=ChIJS6qcHXvZ3IARO_aW9uFeY8M&amp;destination=San+Fransokyo+Square&amp;destination_place_id=ChIJs4wYDvDX3IARN3wIvWkH-Ho&amp;travelmode=driving</t>
  </si>
  <si>
    <t>https://maps.google.com?saddr=33.7753974,-117.921582&amp;daddr=33.8056901,-117.9199596</t>
  </si>
  <si>
    <t>https://www.google.com/maps/dir/33.7753974,-117.921582/33.8056901,-117.9199596</t>
  </si>
  <si>
    <t>&lt;iframe src="https://www.google.com/maps/embed?pb=!1m26!1m12!1m3!1d6449.198386797689!2d-117.9199596!3d33.8056901!2m3!1f0!2f0!3f0!3m2!1i1024!2i708!4f10.1!4m11!3e0!4m3!2sParty+Snaps+Photo+Booth+OC+|+Photo+Booth+Rental+Orange+County!1d33.7753974!2d-117.921582!4m5!5s0x0:0xc3635ee1f696f63b!2sSan+Fransokyo+Square!3m2!1d33.8056901!2d-117.9199596!5e0!3m2!1sen!2slt!4v1682029416597!5m2!1sen!2slt" width="800" height="800" style="border:0;" allowfullscreen="" loading="lazy" referrerpolicy="no-referrer-when-downgrade"&gt;&lt;/iframe&gt;</t>
  </si>
  <si>
    <t>Pixar Pier</t>
  </si>
  <si>
    <t>https://www.google.com/maps/dir/?api=1&amp;origin=Party+Snaps+Photo+Booth+OC+|+Photo+Booth+Rental+Orange+County&amp;origin_place_id=ChIJS6qcHXvZ3IARO_aW9uFeY8M&amp;destination=Pixar+Pier&amp;destination_place_id=ChIJPQhS4djX3IARI9WzlAUOcV0&amp;travelmode=best</t>
  </si>
  <si>
    <t>https://www.google.com/maps/dir/?api=1&amp;origin=Party+Snaps+Photo+Booth+OC+|+Photo+Booth+Rental+Orange+County&amp;origin_place_id=ChIJS6qcHXvZ3IARO_aW9uFeY8M&amp;destination=Pixar+Pier&amp;destination_place_id=ChIJPQhS4djX3IARI9WzlAUOcV0&amp;travelmode=driving</t>
  </si>
  <si>
    <t>https://maps.google.com?saddr=33.7753974,-117.921582&amp;daddr=33.8054175,-117.9208423</t>
  </si>
  <si>
    <t>https://www.google.com/maps/dir/33.7753974,-117.921582/33.8054175,-117.9208423</t>
  </si>
  <si>
    <t>&lt;iframe src="https://www.google.com/maps/embed?pb=!1m26!1m12!1m3!1d6449.198386797689!2d-117.9208423!3d33.8054175!2m3!1f0!2f0!3f0!3m2!1i1024!2i708!4f10.1!4m11!3e0!4m3!2sParty+Snaps+Photo+Booth+OC+|+Photo+Booth+Rental+Orange+County!1d33.7753974!2d-117.921582!4m5!5s0x0:0xc3635ee1f696f63b!2sPixar+Pier!3m2!1d33.8054175!2d-117.9208423!5e0!3m2!1sen!2slt!4v1682029416597!5m2!1sen!2slt" width="800" height="800" style="border:0;" allowfullscreen="" loading="lazy" referrerpolicy="no-referrer-when-downgrade"&gt;&lt;/iframe&gt;</t>
  </si>
  <si>
    <t>Sleeping Beauty Castle Walkthrough</t>
  </si>
  <si>
    <t>https://www.google.com/maps/dir/?api=1&amp;origin=Party+Snaps+Photo+Booth+OC+|+Photo+Booth+Rental+Orange+County&amp;origin_place_id=ChIJS6qcHXvZ3IARO_aW9uFeY8M&amp;destination=Sleeping+Beauty+Castle+Walkthrough&amp;destination_place_id=ChIJRR0WM9HX3IARK9Sc4AyhmpE&amp;travelmode=best</t>
  </si>
  <si>
    <t>https://www.google.com/maps/dir/?api=1&amp;origin=Party+Snaps+Photo+Booth+OC+|+Photo+Booth+Rental+Orange+County&amp;origin_place_id=ChIJS6qcHXvZ3IARO_aW9uFeY8M&amp;destination=Sleeping+Beauty+Castle+Walkthrough&amp;destination_place_id=ChIJRR0WM9HX3IARK9Sc4AyhmpE&amp;travelmode=driving</t>
  </si>
  <si>
    <t>https://maps.google.com?saddr=33.7753974,-117.921582&amp;daddr=33.8127953,-117.9189693</t>
  </si>
  <si>
    <t>https://www.google.com/maps/dir/33.7753974,-117.921582/33.8127953,-117.9189693</t>
  </si>
  <si>
    <t>&lt;iframe src="https://www.google.com/maps/embed?pb=!1m26!1m12!1m3!1d6449.198386797689!2d-117.9189693!3d33.8127953!2m3!1f0!2f0!3f0!3m2!1i1024!2i708!4f10.1!4m11!3e0!4m3!2sParty+Snaps+Photo+Booth+OC+|+Photo+Booth+Rental+Orange+County!1d33.7753974!2d-117.921582!4m5!5s0x0:0xc3635ee1f696f63b!2sSleeping+Beauty+Castle+Walkthrough!3m2!1d33.8127953!2d-117.9189693!5e0!3m2!1sen!2slt!4v1682029416597!5m2!1sen!2slt" width="800" height="800" style="border:0;" allowfullscreen="" loading="lazy" referrerpolicy="no-referrer-when-downgrade"&gt;&lt;/iframe&gt;</t>
  </si>
  <si>
    <t>Disneyland Esplanade</t>
  </si>
  <si>
    <t>https://www.google.com/maps/dir/?api=1&amp;origin=Party+Snaps+Photo+Booth+OC+|+Photo+Booth+Rental+Orange+County&amp;origin_place_id=ChIJS6qcHXvZ3IARO_aW9uFeY8M&amp;destination=Disneyland+Esplanade&amp;destination_place_id=ChIJKx3EAdrX3IARl1SHBK4rtfg&amp;travelmode=best</t>
  </si>
  <si>
    <t>https://www.google.com/maps/dir/?api=1&amp;origin=Party+Snaps+Photo+Booth+OC+|+Photo+Booth+Rental+Orange+County&amp;origin_place_id=ChIJS6qcHXvZ3IARO_aW9uFeY8M&amp;destination=Disneyland+Esplanade&amp;destination_place_id=ChIJKx3EAdrX3IARl1SHBK4rtfg&amp;travelmode=driving</t>
  </si>
  <si>
    <t>https://maps.google.com?saddr=33.7753974,-117.921582&amp;daddr=33.8090944,-117.9189738</t>
  </si>
  <si>
    <t>https://www.google.com/maps/dir/33.7753974,-117.921582/33.8090944,-117.9189738</t>
  </si>
  <si>
    <t>&lt;iframe src="https://www.google.com/maps/embed?pb=!1m26!1m12!1m3!1d6449.198386797689!2d-117.9189738!3d33.8090944!2m3!1f0!2f0!3f0!3m2!1i1024!2i708!4f10.1!4m11!3e0!4m3!2sParty+Snaps+Photo+Booth+OC+|+Photo+Booth+Rental+Orange+County!1d33.7753974!2d-117.921582!4m5!5s0x0:0xc3635ee1f696f63b!2sDisneyland+Esplanade!3m2!1d33.8090944!2d-117.9189738!5e0!3m2!1sen!2slt!4v1682029416597!5m2!1sen!2slt" width="800" height="800" style="border:0;" allowfullscreen="" loading="lazy" referrerpolicy="no-referrer-when-downgrade"&gt;&lt;/iframe&gt;</t>
  </si>
  <si>
    <t>William R Mason Regional Park</t>
  </si>
  <si>
    <t>https://www.google.com/maps/dir/?api=1&amp;origin=Party+Snaps+Photo+Booth+OC+|+Photo+Booth+Rental+Orange+County&amp;origin_place_id=ChIJS6qcHXvZ3IARO_aW9uFeY8M&amp;destination=William+R+Mason+Regional+Park&amp;destination_place_id=ChIJpz7j_ebd3IAR0X58vEZQ1Qo&amp;travelmode=best</t>
  </si>
  <si>
    <t>https://www.google.com/maps/dir/?api=1&amp;origin=Party+Snaps+Photo+Booth+OC+|+Photo+Booth+Rental+Orange+County&amp;origin_place_id=ChIJS6qcHXvZ3IARO_aW9uFeY8M&amp;destination=William+R+Mason+Regional+Park&amp;destination_place_id=ChIJpz7j_ebd3IAR0X58vEZQ1Qo&amp;travelmode=driving</t>
  </si>
  <si>
    <t>https://maps.google.com?saddr=33.7753974,-117.921582&amp;daddr=33.65697890000001,-117.8316019</t>
  </si>
  <si>
    <t>https://www.google.com/maps/dir/33.7753974,-117.921582/33.65697890000001,-117.8316019</t>
  </si>
  <si>
    <t>&lt;iframe src="https://www.google.com/maps/embed?pb=!1m26!1m12!1m3!1d6449.198386797689!2d-117.8316019!3d33.65697890000001!2m3!1f0!2f0!3f0!3m2!1i1024!2i708!4f10.1!4m11!3e0!4m3!2sParty+Snaps+Photo+Booth+OC+|+Photo+Booth+Rental+Orange+County!1d33.7753974!2d-117.921582!4m5!5s0x0:0xc3635ee1f696f63b!2sWilliam+R+Mason+Regional+Park!3m2!1d33.65697890000001!2d-117.8316019!5e0!3m2!1sen!2slt!4v1682029416597!5m2!1sen!2slt" width="800" height="800" style="border:0;" allowfullscreen="" loading="lazy" referrerpolicy="no-referrer-when-downgrade"&gt;&lt;/iframe&gt;</t>
  </si>
  <si>
    <t>Frontierland Shootin’ Exposition</t>
  </si>
  <si>
    <t>https://www.google.com/maps/dir/?api=1&amp;origin=Party+Snaps+Photo+Booth+OC+|+Photo+Booth+Rental+Orange+County&amp;origin_place_id=ChIJS6qcHXvZ3IARO_aW9uFeY8M&amp;destination=Frontierland+Shootin’+Exposition&amp;destination_place_id=ChIJ_ZeHNnLX3IARmPvmqXfyxf0&amp;travelmode=best</t>
  </si>
  <si>
    <t>https://www.google.com/maps/dir/?api=1&amp;origin=Party+Snaps+Photo+Booth+OC+|+Photo+Booth+Rental+Orange+County&amp;origin_place_id=ChIJS6qcHXvZ3IARO_aW9uFeY8M&amp;destination=Frontierland+Shootin’+Exposition&amp;destination_place_id=ChIJ_ZeHNnLX3IARmPvmqXfyxf0&amp;travelmode=driving</t>
  </si>
  <si>
    <t>https://maps.google.com?saddr=33.7753974,-117.921582&amp;daddr=33.8122999,-117.9198595</t>
  </si>
  <si>
    <t>https://www.google.com/maps/dir/33.7753974,-117.921582/33.8122999,-117.9198595</t>
  </si>
  <si>
    <t>&lt;iframe src="https://www.google.com/maps/embed?pb=!1m26!1m12!1m3!1d6449.198386797689!2d-117.9198595!3d33.8122999!2m3!1f0!2f0!3f0!3m2!1i1024!2i708!4f10.1!4m11!3e0!4m3!2sParty+Snaps+Photo+Booth+OC+|+Photo+Booth+Rental+Orange+County!1d33.7753974!2d-117.921582!4m5!5s0x0:0xc3635ee1f696f63b!2sFrontierland+Shootin’+Exposition!3m2!1d33.8122999!2d-117.9198595!5e0!3m2!1sen!2slt!4v1682029416597!5m2!1sen!2slt" width="800" height="800" style="border:0;" allowfullscreen="" loading="lazy" referrerpolicy="no-referrer-when-downgrade"&gt;&lt;/iframe&gt;</t>
  </si>
  <si>
    <t>World of Color - ONE</t>
  </si>
  <si>
    <t>https://www.google.com/maps/dir/?api=1&amp;origin=Party+Snaps+Photo+Booth+OC+|+Photo+Booth+Rental+Orange+County&amp;origin_place_id=ChIJS6qcHXvZ3IARO_aW9uFeY8M&amp;destination=World+of+Color+-+ONE&amp;destination_place_id=ChIJgd3UC9nX3IARpqMxlG1bXXw&amp;travelmode=best</t>
  </si>
  <si>
    <t>https://www.google.com/maps/dir/?api=1&amp;origin=Party+Snaps+Photo+Booth+OC+|+Photo+Booth+Rental+Orange+County&amp;origin_place_id=ChIJS6qcHXvZ3IARO_aW9uFeY8M&amp;destination=World+of+Color+-+ONE&amp;destination_place_id=ChIJgd3UC9nX3IARpqMxlG1bXXw&amp;travelmode=driving</t>
  </si>
  <si>
    <t>https://maps.google.com?saddr=33.7753974,-117.921582&amp;daddr=33.8054575,-117.9216412</t>
  </si>
  <si>
    <t>https://www.google.com/maps/dir/33.7753974,-117.921582/33.8054575,-117.9216412</t>
  </si>
  <si>
    <t>&lt;iframe src="https://www.google.com/maps/embed?pb=!1m26!1m12!1m3!1d6449.198386797689!2d-117.9216412!3d33.8054575!2m3!1f0!2f0!3f0!3m2!1i1024!2i708!4f10.1!4m11!3e0!4m3!2sParty+Snaps+Photo+Booth+OC+|+Photo+Booth+Rental+Orange+County!1d33.7753974!2d-117.921582!4m5!5s0x0:0xc3635ee1f696f63b!2sWorld+of+Color+-+ONE!3m2!1d33.8054575!2d-117.9216412!5e0!3m2!1sen!2slt!4v1682029416597!5m2!1sen!2slt" width="800" height="800" style="border:0;" allowfullscreen="" loading="lazy" referrerpolicy="no-referrer-when-downgrade"&gt;&lt;/iframe&gt;</t>
  </si>
  <si>
    <t>Vista Point Bench</t>
  </si>
  <si>
    <t>https://www.google.com/maps/dir/?api=1&amp;origin=Party+Snaps+Photo+Booth+OC+|+Photo+Booth+Rental+Orange+County&amp;origin_place_id=ChIJS6qcHXvZ3IARO_aW9uFeY8M&amp;destination=Vista+Point+Bench&amp;destination_place_id=ChIJv6KV_yTd3IARuDLL0C8ziqA&amp;travelmode=best</t>
  </si>
  <si>
    <t>https://www.google.com/maps/dir/?api=1&amp;origin=Party+Snaps+Photo+Booth+OC+|+Photo+Booth+Rental+Orange+County&amp;origin_place_id=ChIJS6qcHXvZ3IARO_aW9uFeY8M&amp;destination=Vista+Point+Bench&amp;destination_place_id=ChIJv6KV_yTd3IARuDLL0C8ziqA&amp;travelmode=driving</t>
  </si>
  <si>
    <t>https://maps.google.com?saddr=33.7753974,-117.921582&amp;daddr=33.6548401,-117.8220874</t>
  </si>
  <si>
    <t>https://www.google.com/maps/dir/33.7753974,-117.921582/33.6548401,-117.8220874</t>
  </si>
  <si>
    <t>&lt;iframe src="https://www.google.com/maps/embed?pb=!1m26!1m12!1m3!1d6449.198386797689!2d-117.8220874!3d33.6548401!2m3!1f0!2f0!3f0!3m2!1i1024!2i708!4f10.1!4m11!3e0!4m3!2sParty+Snaps+Photo+Booth+OC+|+Photo+Booth+Rental+Orange+County!1d33.7753974!2d-117.921582!4m5!5s0x0:0xc3635ee1f696f63b!2sVista+Point+Bench!3m2!1d33.6548401!2d-117.8220874!5e0!3m2!1sen!2slt!4v1682029416597!5m2!1sen!2slt" width="800" height="800" style="border:0;" allowfullscreen="" loading="lazy" referrerpolicy="no-referrer-when-downgrade"&gt;&lt;/iframe&gt;</t>
  </si>
  <si>
    <t>Main Street Huntington Beach</t>
  </si>
  <si>
    <t>https://www.google.com/maps/dir/?api=1&amp;origin=Party+Snaps+Photo+Booth+OC+|+Photo+Booth+Rental+Orange+County&amp;origin_place_id=ChIJS6qcHXvZ3IARO_aW9uFeY8M&amp;destination=Main+Street+Huntington+Beach&amp;destination_place_id=ChIJ0_1hDQAh3YARoBDe40sGzKs&amp;travelmode=best</t>
  </si>
  <si>
    <t>https://www.google.com/maps/dir/?api=1&amp;origin=Party+Snaps+Photo+Booth+OC+|+Photo+Booth+Rental+Orange+County&amp;origin_place_id=ChIJS6qcHXvZ3IARO_aW9uFeY8M&amp;destination=Main+Street+Huntington+Beach&amp;destination_place_id=ChIJ0_1hDQAh3YARoBDe40sGzKs&amp;travelmode=driving</t>
  </si>
  <si>
    <t>https://maps.google.com?saddr=33.7753974,-117.921582&amp;daddr=33.6581292,-118.001037</t>
  </si>
  <si>
    <t>https://www.google.com/maps/dir/33.7753974,-117.921582/33.6581292,-118.001037</t>
  </si>
  <si>
    <t>&lt;iframe src="https://www.google.com/maps/embed?pb=!1m26!1m12!1m3!1d6449.198386797689!2d-118.001037!3d33.6581292!2m3!1f0!2f0!3f0!3m2!1i1024!2i708!4f10.1!4m11!3e0!4m3!2sParty+Snaps+Photo+Booth+OC+|+Photo+Booth+Rental+Orange+County!1d33.7753974!2d-117.921582!4m5!5s0x0:0xc3635ee1f696f63b!2sMain+Street+Huntington+Beach!3m2!1d33.6581292!2d-118.001037!5e0!3m2!1sen!2slt!4v1682029416597!5m2!1sen!2slt" width="800" height="800" style="border:0;" allowfullscreen="" loading="lazy" referrerpolicy="no-referrer-when-downgrade"&gt;&lt;/iframe&gt;</t>
  </si>
  <si>
    <t>IRWD San Joaquin Marsh &amp; Wildlife Sanctuary</t>
  </si>
  <si>
    <t>https://www.google.com/maps/dir/?api=1&amp;origin=Party+Snaps+Photo+Booth+OC+|+Photo+Booth+Rental+Orange+County&amp;origin_place_id=ChIJS6qcHXvZ3IARO_aW9uFeY8M&amp;destination=IRWD+San+Joaquin+Marsh+&amp;+Wildlife+Sanctuary&amp;destination_place_id=ChIJIV55rHHe3IARuE6JRWq530Y&amp;travelmode=best</t>
  </si>
  <si>
    <t>https://www.google.com/maps/dir/?api=1&amp;origin=Party+Snaps+Photo+Booth+OC+|+Photo+Booth+Rental+Orange+County&amp;origin_place_id=ChIJS6qcHXvZ3IARO_aW9uFeY8M&amp;destination=IRWD+San+Joaquin+Marsh+&amp;+Wildlife+Sanctuary&amp;destination_place_id=ChIJIV55rHHe3IARuE6JRWq530Y&amp;travelmode=driving</t>
  </si>
  <si>
    <t>https://maps.google.com?saddr=33.7753974,-117.921582&amp;daddr=33.6612156,-117.8404283</t>
  </si>
  <si>
    <t>https://www.google.com/maps/dir/33.7753974,-117.921582/33.6612156,-117.8404283</t>
  </si>
  <si>
    <t>&lt;iframe src="https://www.google.com/maps/embed?pb=!1m26!1m12!1m3!1d6449.198386797689!2d-117.8404283!3d33.6612156!2m3!1f0!2f0!3f0!3m2!1i1024!2i708!4f10.1!4m11!3e0!4m3!2sParty+Snaps+Photo+Booth+OC+|+Photo+Booth+Rental+Orange+County!1d33.7753974!2d-117.921582!4m5!5s0x0:0xc3635ee1f696f63b!2sIRWD+San+Joaquin+Marsh+&amp;+Wildlife+Sanctuary!3m2!1d33.6612156!2d-117.8404283!5e0!3m2!1sen!2slt!4v1682029416597!5m2!1sen!2slt" width="800" height="800" style="border:0;" allowfullscreen="" loading="lazy" referrerpolicy="no-referrer-when-downgrade"&gt;&lt;/iframe&gt;</t>
  </si>
  <si>
    <t>Pirate's Lair on Tom Sawyer Island</t>
  </si>
  <si>
    <t>https://www.google.com/maps/dir/?api=1&amp;origin=Party+Snaps+Photo+Booth+OC+|+Photo+Booth+Rental+Orange+County&amp;origin_place_id=ChIJS6qcHXvZ3IARO_aW9uFeY8M&amp;destination=Pirate's+Lair+on+Tom+Sawyer+Island&amp;destination_place_id=ChIJx29__NbX3IARe_a8KuLeoGE&amp;travelmode=best</t>
  </si>
  <si>
    <t>https://www.google.com/maps/dir/?api=1&amp;origin=Party+Snaps+Photo+Booth+OC+|+Photo+Booth+Rental+Orange+County&amp;origin_place_id=ChIJS6qcHXvZ3IARO_aW9uFeY8M&amp;destination=Pirate's+Lair+on+Tom+Sawyer+Island&amp;destination_place_id=ChIJx29__NbX3IARe_a8KuLeoGE&amp;travelmode=driving</t>
  </si>
  <si>
    <t>https://maps.google.com?saddr=33.7753974,-117.921582&amp;daddr=33.8121436,-117.9210796</t>
  </si>
  <si>
    <t>https://www.google.com/maps/dir/33.7753974,-117.921582/33.8121436,-117.9210796</t>
  </si>
  <si>
    <t>&lt;iframe src="https://www.google.com/maps/embed?pb=!1m26!1m12!1m3!1d6449.198386797689!2d-117.9210796!3d33.8121436!2m3!1f0!2f0!3f0!3m2!1i1024!2i708!4f10.1!4m11!3e0!4m3!2sParty+Snaps+Photo+Booth+OC+|+Photo+Booth+Rental+Orange+County!1d33.7753974!2d-117.921582!4m5!5s0x0:0xc3635ee1f696f63b!2sPirate's+Lair+on+Tom+Sawyer+Island!3m2!1d33.8121436!2d-117.9210796!5e0!3m2!1sen!2slt!4v1682029416597!5m2!1sen!2slt" width="800" height="800" style="border:0;" allowfullscreen="" loading="lazy" referrerpolicy="no-referrer-when-downgrade"&gt;&lt;/iframe&gt;</t>
  </si>
  <si>
    <t>Laguna Lake Park</t>
  </si>
  <si>
    <t>https://www.google.com/maps/dir/?api=1&amp;origin=Party+Snaps+Photo+Booth+OC+|+Photo+Booth+Rental+Orange+County&amp;origin_place_id=ChIJS6qcHXvZ3IARO_aW9uFeY8M&amp;destination=Laguna+Lake+Park&amp;destination_place_id=ChIJl2iDIY8q3YARjJuiD2cLzX4&amp;travelmode=best</t>
  </si>
  <si>
    <t>https://www.google.com/maps/dir/?api=1&amp;origin=Party+Snaps+Photo+Booth+OC+|+Photo+Booth+Rental+Orange+County&amp;origin_place_id=ChIJS6qcHXvZ3IARO_aW9uFeY8M&amp;destination=Laguna+Lake+Park&amp;destination_place_id=ChIJl2iDIY8q3YARjJuiD2cLzX4&amp;travelmode=driving</t>
  </si>
  <si>
    <t>https://maps.google.com?saddr=33.7753974,-117.921582&amp;daddr=33.9036277,-117.9397933</t>
  </si>
  <si>
    <t>https://www.google.com/maps/dir/33.7753974,-117.921582/33.9036277,-117.9397933</t>
  </si>
  <si>
    <t>&lt;iframe src="https://www.google.com/maps/embed?pb=!1m26!1m12!1m3!1d6449.198386797689!2d-117.9397933!3d33.9036277!2m3!1f0!2f0!3f0!3m2!1i1024!2i708!4f10.1!4m11!3e0!4m3!2sParty+Snaps+Photo+Booth+OC+|+Photo+Booth+Rental+Orange+County!1d33.7753974!2d-117.921582!4m5!5s0x0:0xc3635ee1f696f63b!2sLaguna+Lake+Park!3m2!1d33.9036277!2d-117.9397933!5e0!3m2!1sen!2slt!4v1682029416597!5m2!1sen!2slt" width="800" height="800" style="border:0;" allowfullscreen="" loading="lazy" referrerpolicy="no-referrer-when-downgrade"&gt;&lt;/iframe&gt;</t>
  </si>
  <si>
    <t>Minnie's House</t>
  </si>
  <si>
    <t>https://www.google.com/maps/dir/?api=1&amp;origin=Party+Snaps+Photo+Booth+OC+|+Photo+Booth+Rental+Orange+County&amp;origin_place_id=ChIJS6qcHXvZ3IARO_aW9uFeY8M&amp;destination=Minnie's+House&amp;destination_place_id=ChIJOeeS9dPX3IARnoCxvQs1n94&amp;travelmode=best</t>
  </si>
  <si>
    <t>https://www.google.com/maps/dir/?api=1&amp;origin=Party+Snaps+Photo+Booth+OC+|+Photo+Booth+Rental+Orange+County&amp;origin_place_id=ChIJS6qcHXvZ3IARO_aW9uFeY8M&amp;destination=Minnie's+House&amp;destination_place_id=ChIJOeeS9dPX3IARnoCxvQs1n94&amp;travelmode=driving</t>
  </si>
  <si>
    <t>https://maps.google.com?saddr=33.7753974,-117.921582&amp;daddr=33.8155864,-117.9190319</t>
  </si>
  <si>
    <t>https://www.google.com/maps/dir/33.7753974,-117.921582/33.8155864,-117.9190319</t>
  </si>
  <si>
    <t>&lt;iframe src="https://www.google.com/maps/embed?pb=!1m26!1m12!1m3!1d6449.198386797689!2d-117.9190319!3d33.8155864!2m3!1f0!2f0!3f0!3m2!1i1024!2i708!4f10.1!4m11!3e0!4m3!2sParty+Snaps+Photo+Booth+OC+|+Photo+Booth+Rental+Orange+County!1d33.7753974!2d-117.921582!4m5!5s0x0:0xc3635ee1f696f63b!2sMinnie's+House!3m2!1d33.8155864!2d-117.9190319!5e0!3m2!1sen!2slt!4v1682029416597!5m2!1sen!2slt" width="800" height="800" style="border:0;" allowfullscreen="" loading="lazy" referrerpolicy="no-referrer-when-downgrade"&gt;&lt;/iframe&gt;</t>
  </si>
  <si>
    <t>Plaza Park</t>
  </si>
  <si>
    <t>https://www.google.com/maps/dir/?api=1&amp;origin=Party+Snaps+Photo+Booth+OC+|+Photo+Booth+Rental+Orange+County&amp;origin_place_id=ChIJS6qcHXvZ3IARO_aW9uFeY8M&amp;destination=Plaza+Park&amp;destination_place_id=ChIJH1HOFOfZ3IARSBIIYJPMa0Y&amp;travelmode=best</t>
  </si>
  <si>
    <t>https://www.google.com/maps/dir/?api=1&amp;origin=Party+Snaps+Photo+Booth+OC+|+Photo+Booth+Rental+Orange+County&amp;origin_place_id=ChIJS6qcHXvZ3IARO_aW9uFeY8M&amp;destination=Plaza+Park&amp;destination_place_id=ChIJH1HOFOfZ3IARSBIIYJPMa0Y&amp;travelmode=driving</t>
  </si>
  <si>
    <t>https://maps.google.com?saddr=33.7753974,-117.921582&amp;daddr=33.7878618,-117.853114</t>
  </si>
  <si>
    <t>https://www.google.com/maps/dir/33.7753974,-117.921582/33.7878618,-117.853114</t>
  </si>
  <si>
    <t>&lt;iframe src="https://www.google.com/maps/embed?pb=!1m26!1m12!1m3!1d6449.198386797689!2d-117.853114!3d33.7878618!2m3!1f0!2f0!3f0!3m2!1i1024!2i708!4f10.1!4m11!3e0!4m3!2sParty+Snaps+Photo+Booth+OC+|+Photo+Booth+Rental+Orange+County!1d33.7753974!2d-117.921582!4m5!5s0x0:0xc3635ee1f696f63b!2sPlaza+Park!3m2!1d33.7878618!2d-117.853114!5e0!3m2!1sen!2slt!4v1682029416597!5m2!1sen!2slt" width="800" height="800" style="border:0;" allowfullscreen="" loading="lazy" referrerpolicy="no-referrer-when-downgrade"&gt;&lt;/iframe&gt;</t>
  </si>
  <si>
    <t>Downtown Santa Ana Historic District</t>
  </si>
  <si>
    <t>https://www.google.com/maps/dir/?api=1&amp;origin=Party+Snaps+Photo+Booth+OC+|+Photo+Booth+Rental+Orange+County&amp;origin_place_id=ChIJS6qcHXvZ3IARO_aW9uFeY8M&amp;destination=Downtown+Santa+Ana+Historic+District&amp;destination_place_id=ChIJ6YwrhQfZ3IARN8e7_TZkM84&amp;travelmode=best</t>
  </si>
  <si>
    <t>https://www.google.com/maps/dir/?api=1&amp;origin=Party+Snaps+Photo+Booth+OC+|+Photo+Booth+Rental+Orange+County&amp;origin_place_id=ChIJS6qcHXvZ3IARO_aW9uFeY8M&amp;destination=Downtown+Santa+Ana+Historic+District&amp;destination_place_id=ChIJ6YwrhQfZ3IARN8e7_TZkM84&amp;travelmode=driving</t>
  </si>
  <si>
    <t>https://maps.google.com?saddr=33.7753974,-117.921582&amp;daddr=33.747677,-117.8667056</t>
  </si>
  <si>
    <t>https://www.google.com/maps/dir/33.7753974,-117.921582/33.747677,-117.8667056</t>
  </si>
  <si>
    <t>&lt;iframe src="https://www.google.com/maps/embed?pb=!1m26!1m12!1m3!1d6449.198386797689!2d-117.8667056!3d33.747677!2m3!1f0!2f0!3f0!3m2!1i1024!2i708!4f10.1!4m11!3e0!4m3!2sParty+Snaps+Photo+Booth+OC+|+Photo+Booth+Rental+Orange+County!1d33.7753974!2d-117.921582!4m5!5s0x0:0xc3635ee1f696f63b!2sDowntown+Santa+Ana+Historic+District!3m2!1d33.747677!2d-117.8667056!5e0!3m2!1sen!2slt!4v1682029416597!5m2!1sen!2slt" width="800" height="800" style="border:0;" allowfullscreen="" loading="lazy" referrerpolicy="no-referrer-when-downgrade"&gt;&lt;/iframe&gt;</t>
  </si>
  <si>
    <t>Irvine Regional Park</t>
  </si>
  <si>
    <t>https://www.google.com/maps/dir/?api=1&amp;origin=Party+Snaps+Photo+Booth+OC+|+Photo+Booth+Rental+Orange+County&amp;origin_place_id=ChIJS6qcHXvZ3IARO_aW9uFeY8M&amp;destination=Irvine+Regional+Park&amp;destination_place_id=ChIJv4m3S8ba3IAR8STA5aSOQWY&amp;travelmode=best</t>
  </si>
  <si>
    <t>https://www.google.com/maps/dir/?api=1&amp;origin=Party+Snaps+Photo+Booth+OC+|+Photo+Booth+Rental+Orange+County&amp;origin_place_id=ChIJS6qcHXvZ3IARO_aW9uFeY8M&amp;destination=Irvine+Regional+Park&amp;destination_place_id=ChIJv4m3S8ba3IAR8STA5aSOQWY&amp;travelmode=driving</t>
  </si>
  <si>
    <t>https://maps.google.com?saddr=33.7753974,-117.921582&amp;daddr=33.7963676,-117.7576044</t>
  </si>
  <si>
    <t>https://www.google.com/maps/dir/33.7753974,-117.921582/33.7963676,-117.7576044</t>
  </si>
  <si>
    <t>&lt;iframe src="https://www.google.com/maps/embed?pb=!1m26!1m12!1m3!1d6449.198386797689!2d-117.7576044!3d33.7963676!2m3!1f0!2f0!3f0!3m2!1i1024!2i708!4f10.1!4m11!3e0!4m3!2sParty+Snaps+Photo+Booth+OC+|+Photo+Booth+Rental+Orange+County!1d33.7753974!2d-117.921582!4m5!5s0x0:0xc3635ee1f696f63b!2sIrvine+Regional+Park!3m2!1d33.7963676!2d-117.7576044!5e0!3m2!1sen!2slt!4v1682029416597!5m2!1sen!2slt" width="800" height="800" style="border:0;" allowfullscreen="" loading="lazy" referrerpolicy="no-referrer-when-downgrade"&gt;&lt;/iframe&gt;</t>
  </si>
  <si>
    <t>Harriett M. Wieder Regional Park</t>
  </si>
  <si>
    <t>https://www.google.com/maps/dir/?api=1&amp;origin=Party+Snaps+Photo+Booth+OC+|+Photo+Booth+Rental+Orange+County&amp;origin_place_id=ChIJS6qcHXvZ3IARO_aW9uFeY8M&amp;destination=Harriett+M.+Wieder+Regional+Park&amp;destination_place_id=ChIJG4UFOBwk3YAReimtUAk67Rw&amp;travelmode=best</t>
  </si>
  <si>
    <t>https://www.google.com/maps/dir/?api=1&amp;origin=Party+Snaps+Photo+Booth+OC+|+Photo+Booth+Rental+Orange+County&amp;origin_place_id=ChIJS6qcHXvZ3IARO_aW9uFeY8M&amp;destination=Harriett+M.+Wieder+Regional+Park&amp;destination_place_id=ChIJG4UFOBwk3YAReimtUAk67Rw&amp;travelmode=driving</t>
  </si>
  <si>
    <t>https://maps.google.com?saddr=33.7753974,-117.921582&amp;daddr=33.6849886,-118.0224512</t>
  </si>
  <si>
    <t>https://www.google.com/maps/dir/33.7753974,-117.921582/33.6849886,-118.0224512</t>
  </si>
  <si>
    <t>&lt;iframe src="https://www.google.com/maps/embed?pb=!1m26!1m12!1m3!1d6449.198386797689!2d-118.0224512!3d33.6849886!2m3!1f0!2f0!3f0!3m2!1i1024!2i708!4f10.1!4m11!3e0!4m3!2sParty+Snaps+Photo+Booth+OC+|+Photo+Booth+Rental+Orange+County!1d33.7753974!2d-117.921582!4m5!5s0x0:0xc3635ee1f696f63b!2sHarriett+M.+Wieder+Regional+Park!3m2!1d33.6849886!2d-118.0224512!5e0!3m2!1sen!2slt!4v1682029416597!5m2!1sen!2slt" width="800" height="800" style="border:0;" allowfullscreen="" loading="lazy" referrerpolicy="no-referrer-when-downgrade"&gt;&lt;/iframe&gt;</t>
  </si>
  <si>
    <t>Tri-City Park</t>
  </si>
  <si>
    <t>https://www.google.com/maps/dir/?api=1&amp;origin=Party+Snaps+Photo+Booth+OC+|+Photo+Booth+Rental+Orange+County&amp;origin_place_id=ChIJS6qcHXvZ3IARO_aW9uFeY8M&amp;destination=Tri-City+Park&amp;destination_place_id=ChIJl0TKIkXU3IARwjHULDgcB1c&amp;travelmode=best</t>
  </si>
  <si>
    <t>https://www.google.com/maps/dir/?api=1&amp;origin=Party+Snaps+Photo+Booth+OC+|+Photo+Booth+Rental+Orange+County&amp;origin_place_id=ChIJS6qcHXvZ3IARO_aW9uFeY8M&amp;destination=Tri-City+Park&amp;destination_place_id=ChIJl0TKIkXU3IARwjHULDgcB1c&amp;travelmode=driving</t>
  </si>
  <si>
    <t>https://maps.google.com?saddr=33.7753974,-117.921582&amp;daddr=33.903739,-117.8651883</t>
  </si>
  <si>
    <t>https://www.google.com/maps/dir/33.7753974,-117.921582/33.903739,-117.8651883</t>
  </si>
  <si>
    <t>&lt;iframe src="https://www.google.com/maps/embed?pb=!1m26!1m12!1m3!1d6449.198386797689!2d-117.8651883!3d33.903739!2m3!1f0!2f0!3f0!3m2!1i1024!2i708!4f10.1!4m11!3e0!4m3!2sParty+Snaps+Photo+Booth+OC+|+Photo+Booth+Rental+Orange+County!1d33.7753974!2d-117.921582!4m5!5s0x0:0xc3635ee1f696f63b!2sTri-City+Park!3m2!1d33.903739!2d-117.8651883!5e0!3m2!1sen!2slt!4v1682029416597!5m2!1sen!2slt" width="800" height="800" style="border:0;" allowfullscreen="" loading="lazy" referrerpolicy="no-referrer-when-downgrade"&gt;&lt;/iframe&gt;</t>
  </si>
  <si>
    <t>The Many Adventures of Winnie the Pooh</t>
  </si>
  <si>
    <t>https://www.google.com/maps/dir/?api=1&amp;origin=Party+Snaps+Photo+Booth+OC+|+Photo+Booth+Rental+Orange+County&amp;origin_place_id=ChIJS6qcHXvZ3IARO_aW9uFeY8M&amp;destination=The+Many+Adventures+of+Winnie+the+Pooh&amp;destination_place_id=ChIJIcgMaNbX3IARMEZTBjZIDR8&amp;travelmode=best</t>
  </si>
  <si>
    <t>https://www.google.com/maps/dir/?api=1&amp;origin=Party+Snaps+Photo+Booth+OC+|+Photo+Booth+Rental+Orange+County&amp;origin_place_id=ChIJS6qcHXvZ3IARO_aW9uFeY8M&amp;destination=The+Many+Adventures+of+Winnie+the+Pooh&amp;destination_place_id=ChIJIcgMaNbX3IARMEZTBjZIDR8&amp;travelmode=driving</t>
  </si>
  <si>
    <t>https://maps.google.com?saddr=33.7753974,-117.921582&amp;daddr=33.812525,-117.923135</t>
  </si>
  <si>
    <t>https://www.google.com/maps/dir/33.7753974,-117.921582/33.812525,-117.923135</t>
  </si>
  <si>
    <t>&lt;iframe src="https://www.google.com/maps/embed?pb=!1m26!1m12!1m3!1d6449.198386797689!2d-117.923135!3d33.812525!2m3!1f0!2f0!3f0!3m2!1i1024!2i708!4f10.1!4m11!3e0!4m3!2sParty+Snaps+Photo+Booth+OC+|+Photo+Booth+Rental+Orange+County!1d33.7753974!2d-117.921582!4m5!5s0x0:0xc3635ee1f696f63b!2sThe+Many+Adventures+of+Winnie+the+Pooh!3m2!1d33.812525!2d-117.923135!5e0!3m2!1sen!2slt!4v1682029416597!5m2!1sen!2slt" width="800" height="800" style="border:0;" allowfullscreen="" loading="lazy" referrerpolicy="no-referrer-when-downgrade"&gt;&lt;/iframe&gt;</t>
  </si>
  <si>
    <t>Wetland &amp; Riparian Habitat</t>
  </si>
  <si>
    <t>https://www.google.com/maps/dir/?api=1&amp;origin=Party+Snaps+Photo+Booth+OC+|+Photo+Booth+Rental+Orange+County&amp;origin_place_id=ChIJS6qcHXvZ3IARO_aW9uFeY8M&amp;destination=Wetland+&amp;+Riparian+Habitat&amp;destination_place_id=ChIJq9gHUWoh3YAREFAFqe8hrns&amp;travelmode=best</t>
  </si>
  <si>
    <t>https://www.google.com/maps/dir/?api=1&amp;origin=Party+Snaps+Photo+Booth+OC+|+Photo+Booth+Rental+Orange+County&amp;origin_place_id=ChIJS6qcHXvZ3IARO_aW9uFeY8M&amp;destination=Wetland+&amp;+Riparian+Habitat&amp;destination_place_id=ChIJq9gHUWoh3YAREFAFqe8hrns&amp;travelmode=driving</t>
  </si>
  <si>
    <t>https://maps.google.com?saddr=33.7753974,-117.921582&amp;daddr=33.6672495,-117.9379792</t>
  </si>
  <si>
    <t>https://www.google.com/maps/dir/33.7753974,-117.921582/33.6672495,-117.9379792</t>
  </si>
  <si>
    <t>&lt;iframe src="https://www.google.com/maps/embed?pb=!1m26!1m12!1m3!1d6449.198386797689!2d-117.9379792!3d33.6672495!2m3!1f0!2f0!3f0!3m2!1i1024!2i708!4f10.1!4m11!3e0!4m3!2sParty+Snaps+Photo+Booth+OC+|+Photo+Booth+Rental+Orange+County!1d33.7753974!2d-117.921582!4m5!5s0x0:0xc3635ee1f696f63b!2sWetland+&amp;+Riparian+Habitat!3m2!1d33.6672495!2d-117.9379792!5e0!3m2!1sen!2slt!4v1682029416597!5m2!1sen!2slt" width="800" height="800" style="border:0;" allowfullscreen="" loading="lazy" referrerpolicy="no-referrer-when-downgrade"&gt;&lt;/iframe&gt;</t>
  </si>
  <si>
    <t>Heritage Museum of Orange County</t>
  </si>
  <si>
    <t>https://www.google.com/maps/dir/?api=1&amp;origin=Party+Snaps+Photo+Booth+OC+|+Photo+Booth+Rental+Orange+County&amp;origin_place_id=ChIJS6qcHXvZ3IARO_aW9uFeY8M&amp;destination=Heritage+Museum+of+Orange+County&amp;destination_place_id=ChIJ4y1OupfY3IARM-WCXfaxuUI&amp;travelmode=best</t>
  </si>
  <si>
    <t>https://www.google.com/maps/dir/?api=1&amp;origin=Party+Snaps+Photo+Booth+OC+|+Photo+Booth+Rental+Orange+County&amp;origin_place_id=ChIJS6qcHXvZ3IARO_aW9uFeY8M&amp;destination=Heritage+Museum+of+Orange+County&amp;destination_place_id=ChIJ4y1OupfY3IARM-WCXfaxuUI&amp;travelmode=driving</t>
  </si>
  <si>
    <t>https://maps.google.com?saddr=33.7753974,-117.921582&amp;daddr=33.7207429,-117.9106923</t>
  </si>
  <si>
    <t>https://www.google.com/maps/dir/33.7753974,-117.921582/33.7207429,-117.9106923</t>
  </si>
  <si>
    <t>&lt;iframe src="https://www.google.com/maps/embed?pb=!1m26!1m12!1m3!1d6449.198386797689!2d-117.9106923!3d33.7207429!2m3!1f0!2f0!3f0!3m2!1i1024!2i708!4f10.1!4m11!3e0!4m3!2sParty+Snaps+Photo+Booth+OC+|+Photo+Booth+Rental+Orange+County!1d33.7753974!2d-117.921582!4m5!5s0x0:0xc3635ee1f696f63b!2sHeritage+Museum+of+Orange+County!3m2!1d33.7207429!2d-117.9106923!5e0!3m2!1sen!2slt!4v1682029416597!5m2!1sen!2slt" width="800" height="800" style="border:0;" allowfullscreen="" loading="lazy" referrerpolicy="no-referrer-when-downgrade"&gt;&lt;/iframe&gt;</t>
  </si>
  <si>
    <t>Fountain of Youth</t>
  </si>
  <si>
    <t>https://www.google.com/maps/dir/?api=1&amp;origin=Party+Snaps+Photo+Booth+OC+|+Photo+Booth+Rental+Orange+County&amp;origin_place_id=ChIJS6qcHXvZ3IARO_aW9uFeY8M&amp;destination=Fountain+of+Youth&amp;destination_place_id=ChIJ8eS3DWbZ3IARMwvc1NMZ3fo&amp;travelmode=best</t>
  </si>
  <si>
    <t>https://www.google.com/maps/dir/?api=1&amp;origin=Party+Snaps+Photo+Booth+OC+|+Photo+Booth+Rental+Orange+County&amp;origin_place_id=ChIJS6qcHXvZ3IARO_aW9uFeY8M&amp;destination=Fountain+of+Youth&amp;destination_place_id=ChIJ8eS3DWbZ3IARMwvc1NMZ3fo&amp;travelmode=driving</t>
  </si>
  <si>
    <t>https://maps.google.com?saddr=33.7753974,-117.921582&amp;daddr=33.7080622,-117.8929641</t>
  </si>
  <si>
    <t>https://www.google.com/maps/dir/33.7753974,-117.921582/33.7080622,-117.8929641</t>
  </si>
  <si>
    <t>&lt;iframe src="https://www.google.com/maps/embed?pb=!1m26!1m12!1m3!1d6449.198386797689!2d-117.8929641!3d33.7080622!2m3!1f0!2f0!3f0!3m2!1i1024!2i708!4f10.1!4m11!3e0!4m3!2sParty+Snaps+Photo+Booth+OC+|+Photo+Booth+Rental+Orange+County!1d33.7753974!2d-117.921582!4m5!5s0x0:0xc3635ee1f696f63b!2sFountain+of+Youth!3m2!1d33.7080622!2d-117.8929641!5e0!3m2!1sen!2slt!4v1682029416597!5m2!1sen!2slt" width="800" height="800" style="border:0;" allowfullscreen="" loading="lazy" referrerpolicy="no-referrer-when-downgrade"&gt;&lt;/iframe&gt;</t>
  </si>
  <si>
    <t>Fullerton Union Pacific Depot</t>
  </si>
  <si>
    <t>https://www.google.com/maps/dir/?api=1&amp;origin=Party+Snaps+Photo+Booth+OC+|+Photo+Booth+Rental+Orange+County&amp;origin_place_id=ChIJS6qcHXvZ3IARO_aW9uFeY8M&amp;destination=Fullerton+Union+Pacific+Depot&amp;destination_place_id=ChIJk6Lnq8DV3IAR_uzNq31a2cM&amp;travelmode=best</t>
  </si>
  <si>
    <t>https://www.google.com/maps/dir/?api=1&amp;origin=Party+Snaps+Photo+Booth+OC+|+Photo+Booth+Rental+Orange+County&amp;origin_place_id=ChIJS6qcHXvZ3IARO_aW9uFeY8M&amp;destination=Fullerton+Union+Pacific+Depot&amp;destination_place_id=ChIJk6Lnq8DV3IAR_uzNq31a2cM&amp;travelmode=driving</t>
  </si>
  <si>
    <t>https://maps.google.com?saddr=33.7753974,-117.921582&amp;daddr=33.8694127,-117.9241305</t>
  </si>
  <si>
    <t>https://www.google.com/maps/dir/33.7753974,-117.921582/33.8694127,-117.9241305</t>
  </si>
  <si>
    <t>&lt;iframe src="https://www.google.com/maps/embed?pb=!1m26!1m12!1m3!1d6449.198386797689!2d-117.9241305!3d33.8694127!2m3!1f0!2f0!3f0!3m2!1i1024!2i708!4f10.1!4m11!3e0!4m3!2sParty+Snaps+Photo+Booth+OC+|+Photo+Booth+Rental+Orange+County!1d33.7753974!2d-117.921582!4m5!5s0x0:0xc3635ee1f696f63b!2sFullerton+Union+Pacific+Depot!3m2!1d33.8694127!2d-117.9241305!5e0!3m2!1sen!2slt!4v1682029416597!5m2!1sen!2slt" width="800" height="800" style="border:0;" allowfullscreen="" loading="lazy" referrerpolicy="no-referrer-when-downgrade"&gt;&lt;/iframe&gt;</t>
  </si>
  <si>
    <t>MixNFT LLC.</t>
  </si>
  <si>
    <t>https://www.google.com/maps/dir/?api=1&amp;origin=Party+Snaps+Photo+Booth+OC+|+Photo+Booth+Rental+Orange+County&amp;origin_place_id=ChIJS6qcHXvZ3IARO_aW9uFeY8M&amp;destination=MixNFT+LLC.&amp;destination_place_id=ChIJfbRGOwvd3IARjHOTYqmSBaE&amp;travelmode=best</t>
  </si>
  <si>
    <t>https://www.google.com/maps/dir/?api=1&amp;origin=Party+Snaps+Photo+Booth+OC+|+Photo+Booth+Rental+Orange+County&amp;origin_place_id=ChIJS6qcHXvZ3IARO_aW9uFeY8M&amp;destination=MixNFT+LLC.&amp;destination_place_id=ChIJfbRGOwvd3IARjHOTYqmSBaE&amp;travelmode=driving</t>
  </si>
  <si>
    <t>https://maps.google.com?saddr=33.7753974,-117.921582&amp;daddr=33.66887,-117.7804812</t>
  </si>
  <si>
    <t>https://www.google.com/maps/dir/33.7753974,-117.921582/33.66887,-117.7804812</t>
  </si>
  <si>
    <t>&lt;iframe src="https://www.google.com/maps/embed?pb=!1m26!1m12!1m3!1d6449.198386797689!2d-117.7804812!3d33.66887!2m3!1f0!2f0!3f0!3m2!1i1024!2i708!4f10.1!4m11!3e0!4m3!2sParty+Snaps+Photo+Booth+OC+|+Photo+Booth+Rental+Orange+County!1d33.7753974!2d-117.921582!4m5!5s0x0:0xc3635ee1f696f63b!2sMixNFT+LLC.!3m2!1d33.66887!2d-117.7804812!5e0!3m2!1sen!2slt!4v1682029416597!5m2!1sen!2slt" width="800" height="800" style="border:0;" allowfullscreen="" loading="lazy" referrerpolicy="no-referrer-when-downgrade"&gt;&lt;/iframe&gt;</t>
  </si>
  <si>
    <t>Water park</t>
  </si>
  <si>
    <t>https://www.google.com/maps/dir/?api=1&amp;origin=Party+Snaps+Photo+Booth+OC+|+Photo+Booth+Rental+Orange+County&amp;origin_place_id=ChIJS6qcHXvZ3IARO_aW9uFeY8M&amp;destination=Water+park&amp;destination_place_id=ChIJ_fxUKADf3IARX0Yjnn8j7bE&amp;travelmode=best</t>
  </si>
  <si>
    <t>https://www.google.com/maps/dir/?api=1&amp;origin=Party+Snaps+Photo+Booth+OC+|+Photo+Booth+Rental+Orange+County&amp;origin_place_id=ChIJS6qcHXvZ3IARO_aW9uFeY8M&amp;destination=Water+park&amp;destination_place_id=ChIJ_fxUKADf3IARX0Yjnn8j7bE&amp;travelmode=driving</t>
  </si>
  <si>
    <t>https://maps.google.com?saddr=33.7753974,-117.921582&amp;daddr=33.6675001,-117.8625971</t>
  </si>
  <si>
    <t>https://www.google.com/maps/dir/33.7753974,-117.921582/33.6675001,-117.8625971</t>
  </si>
  <si>
    <t>&lt;iframe src="https://www.google.com/maps/embed?pb=!1m26!1m12!1m3!1d6449.198386797689!2d-117.8625971!3d33.6675001!2m3!1f0!2f0!3f0!3m2!1i1024!2i708!4f10.1!4m11!3e0!4m3!2sParty+Snaps+Photo+Booth+OC+|+Photo+Booth+Rental+Orange+County!1d33.7753974!2d-117.921582!4m5!5s0x0:0xc3635ee1f696f63b!2sWater+park!3m2!1d33.6675001!2d-117.8625971!5e0!3m2!1sen!2slt!4v1682029416597!5m2!1sen!2slt" width="800" height="800" style="border:0;" allowfullscreen="" loading="lazy" referrerpolicy="no-referrer-when-downgrade"&gt;&lt;/iframe&gt;</t>
  </si>
  <si>
    <t>Santiago Oaks Regional Park</t>
  </si>
  <si>
    <t>https://www.google.com/maps/dir/?api=1&amp;origin=Party+Snaps+Photo+Booth+OC+|+Photo+Booth+Rental+Orange+County&amp;origin_place_id=ChIJS6qcHXvZ3IARO_aW9uFeY8M&amp;destination=Santiago+Oaks+Regional+Park&amp;destination_place_id=ChIJUVEFGXvQ3IARKSp41glSFkg&amp;travelmode=best</t>
  </si>
  <si>
    <t>https://www.google.com/maps/dir/?api=1&amp;origin=Party+Snaps+Photo+Booth+OC+|+Photo+Booth+Rental+Orange+County&amp;origin_place_id=ChIJS6qcHXvZ3IARO_aW9uFeY8M&amp;destination=Santiago+Oaks+Regional+Park&amp;destination_place_id=ChIJUVEFGXvQ3IARKSp41glSFkg&amp;travelmode=driving</t>
  </si>
  <si>
    <t>https://maps.google.com?saddr=33.7753974,-117.921582&amp;daddr=33.8215337,-117.7761679</t>
  </si>
  <si>
    <t>https://www.google.com/maps/dir/33.7753974,-117.921582/33.8215337,-117.7761679</t>
  </si>
  <si>
    <t>&lt;iframe src="https://www.google.com/maps/embed?pb=!1m26!1m12!1m3!1d6449.198386797689!2d-117.7761679!3d33.8215337!2m3!1f0!2f0!3f0!3m2!1i1024!2i708!4f10.1!4m11!3e0!4m3!2sParty+Snaps+Photo+Booth+OC+|+Photo+Booth+Rental+Orange+County!1d33.7753974!2d-117.921582!4m5!5s0x0:0xc3635ee1f696f63b!2sSantiago+Oaks+Regional+Park!3m2!1d33.8215337!2d-117.7761679!5e0!3m2!1sen!2slt!4v1682029416597!5m2!1sen!2slt" width="800" height="800" style="border:0;" allowfullscreen="" loading="lazy" referrerpolicy="no-referrer-when-downgrade"&gt;&lt;/iframe&gt;</t>
  </si>
  <si>
    <t>Pioneer Park</t>
  </si>
  <si>
    <t>https://www.google.com/maps/dir/?api=1&amp;origin=Party+Snaps+Photo+Booth+OC+|+Photo+Booth+Rental+Orange+County&amp;origin_place_id=ChIJS6qcHXvZ3IARO_aW9uFeY8M&amp;destination=Pioneer+Park&amp;destination_place_id=ChIJgfz___DX3IARb3yFVfINKoA&amp;travelmode=best</t>
  </si>
  <si>
    <t>https://www.google.com/maps/dir/?api=1&amp;origin=Party+Snaps+Photo+Booth+OC+|+Photo+Booth+Rental+Orange+County&amp;origin_place_id=ChIJS6qcHXvZ3IARO_aW9uFeY8M&amp;destination=Pioneer+Park&amp;destination_place_id=ChIJgfz___DX3IARb3yFVfINKoA&amp;travelmode=driving</t>
  </si>
  <si>
    <t>https://maps.google.com?saddr=33.7753974,-117.921582&amp;daddr=33.788456,-117.9106586</t>
  </si>
  <si>
    <t>https://www.google.com/maps/dir/33.7753974,-117.921582/33.788456,-117.9106586</t>
  </si>
  <si>
    <t>&lt;iframe src="https://www.google.com/maps/embed?pb=!1m26!1m12!1m3!1d6449.198386797689!2d-117.9106586!3d33.788456!2m3!1f0!2f0!3f0!3m2!1i1024!2i708!4f10.1!4m11!3e0!4m3!2sParty+Snaps+Photo+Booth+OC+|+Photo+Booth+Rental+Orange+County!1d33.7753974!2d-117.921582!4m5!5s0x0:0xc3635ee1f696f63b!2sPioneer+Park!3m2!1d33.788456!2d-117.9106586!5e0!3m2!1sen!2slt!4v1682029416597!5m2!1sen!2slt" width="800" height="800" style="border:0;" allowfullscreen="" loading="lazy" referrerpolicy="no-referrer-when-downgrade"&gt;&lt;/iframe&gt;</t>
  </si>
  <si>
    <t>Snow White's Enchanted Wish</t>
  </si>
  <si>
    <t>https://www.google.com/maps/dir/?api=1&amp;origin=Party+Snaps+Photo+Booth+OC+|+Photo+Booth+Rental+Orange+County&amp;origin_place_id=ChIJS6qcHXvZ3IARO_aW9uFeY8M&amp;destination=Snow+White's+Enchanted+Wish&amp;destination_place_id=ChIJC4tPjBHX3IARhEqioRHqpCw&amp;travelmode=best</t>
  </si>
  <si>
    <t>https://www.google.com/maps/dir/?api=1&amp;origin=Party+Snaps+Photo+Booth+OC+|+Photo+Booth+Rental+Orange+County&amp;origin_place_id=ChIJS6qcHXvZ3IARO_aW9uFeY8M&amp;destination=Snow+White's+Enchanted+Wish&amp;destination_place_id=ChIJC4tPjBHX3IARhEqioRHqpCw&amp;travelmode=driving</t>
  </si>
  <si>
    <t>https://maps.google.com?saddr=33.7753974,-117.921582&amp;daddr=33.8127559,-117.918767</t>
  </si>
  <si>
    <t>https://www.google.com/maps/dir/33.7753974,-117.921582/33.8127559,-117.918767</t>
  </si>
  <si>
    <t>&lt;iframe src="https://www.google.com/maps/embed?pb=!1m26!1m12!1m3!1d6449.198386797689!2d-117.918767!3d33.8127559!2m3!1f0!2f0!3f0!3m2!1i1024!2i708!4f10.1!4m11!3e0!4m3!2sParty+Snaps+Photo+Booth+OC+|+Photo+Booth+Rental+Orange+County!1d33.7753974!2d-117.921582!4m5!5s0x0:0xc3635ee1f696f63b!2sSnow+White's+Enchanted+Wish!3m2!1d33.8127559!2d-117.918767!5e0!3m2!1sen!2slt!4v1682029416597!5m2!1sen!2slt" width="800" height="800" style="border:0;" allowfullscreen="" loading="lazy" referrerpolicy="no-referrer-when-downgrade"&gt;&lt;/iframe&gt;</t>
  </si>
  <si>
    <t>Customer Parking Only</t>
  </si>
  <si>
    <t>https://www.google.com/maps/dir/?api=1&amp;origin=Party+Snaps+Photo+Booth+OC+|+Photo+Booth+Rental+Orange+County&amp;origin_place_id=ChIJS6qcHXvZ3IARO_aW9uFeY8M&amp;destination=Customer+Parking+Only&amp;destination_place_id=ChIJKR6IDgDV3IAReWTSt6SnPhY&amp;travelmode=best</t>
  </si>
  <si>
    <t>https://www.google.com/maps/dir/?api=1&amp;origin=Party+Snaps+Photo+Booth+OC+|+Photo+Booth+Rental+Orange+County&amp;origin_place_id=ChIJS6qcHXvZ3IARO_aW9uFeY8M&amp;destination=Customer+Parking+Only&amp;destination_place_id=ChIJKR6IDgDV3IAReWTSt6SnPhY&amp;travelmode=driving</t>
  </si>
  <si>
    <t>https://maps.google.com?saddr=33.7753974,-117.921582&amp;daddr=33.8742006,-117.9236204</t>
  </si>
  <si>
    <t>https://www.google.com/maps/dir/33.7753974,-117.921582/33.8742006,-117.9236204</t>
  </si>
  <si>
    <t>&lt;iframe src="https://www.google.com/maps/embed?pb=!1m26!1m12!1m3!1d6449.198386797689!2d-117.9236204!3d33.8742006!2m3!1f0!2f0!3f0!3m2!1i1024!2i708!4f10.1!4m11!3e0!4m3!2sParty+Snaps+Photo+Booth+OC+|+Photo+Booth+Rental+Orange+County!1d33.7753974!2d-117.921582!4m5!5s0x0:0xc3635ee1f696f63b!2sCustomer+Parking+Only!3m2!1d33.8742006!2d-117.9236204!5e0!3m2!1sen!2slt!4v1682029416597!5m2!1sen!2slt" width="800" height="800" style="border:0;" allowfullscreen="" loading="lazy" referrerpolicy="no-referrer-when-downgrade"&gt;&lt;/iframe&gt;</t>
  </si>
  <si>
    <t>Bayview Trail</t>
  </si>
  <si>
    <t>https://www.google.com/maps/dir/?api=1&amp;origin=Party+Snaps+Photo+Booth+OC+|+Photo+Booth+Rental+Orange+County&amp;origin_place_id=ChIJS6qcHXvZ3IARO_aW9uFeY8M&amp;destination=Bayview+Trail&amp;destination_place_id=ChIJh8zqO8Pf3IARyh7csUanot4&amp;travelmode=best</t>
  </si>
  <si>
    <t>https://www.google.com/maps/dir/?api=1&amp;origin=Party+Snaps+Photo+Booth+OC+|+Photo+Booth+Rental+Orange+County&amp;origin_place_id=ChIJS6qcHXvZ3IARO_aW9uFeY8M&amp;destination=Bayview+Trail&amp;destination_place_id=ChIJh8zqO8Pf3IARyh7csUanot4&amp;travelmode=driving</t>
  </si>
  <si>
    <t>https://maps.google.com?saddr=33.7753974,-117.921582&amp;daddr=33.6428508,-117.8940708</t>
  </si>
  <si>
    <t>https://www.google.com/maps/dir/33.7753974,-117.921582/33.6428508,-117.8940708</t>
  </si>
  <si>
    <t>&lt;iframe src="https://www.google.com/maps/embed?pb=!1m26!1m12!1m3!1d6449.198386797689!2d-117.8940708!3d33.6428508!2m3!1f0!2f0!3f0!3m2!1i1024!2i708!4f10.1!4m11!3e0!4m3!2sParty+Snaps+Photo+Booth+OC+|+Photo+Booth+Rental+Orange+County!1d33.7753974!2d-117.921582!4m5!5s0x0:0xc3635ee1f696f63b!2sBayview+Trail!3m2!1d33.6428508!2d-117.8940708!5e0!3m2!1sen!2slt!4v1682029416597!5m2!1sen!2slt" width="800" height="800" style="border:0;" allowfullscreen="" loading="lazy" referrerpolicy="no-referrer-when-downgrade"&gt;&lt;/iframe&gt;</t>
  </si>
  <si>
    <t>Knott's Soak City</t>
  </si>
  <si>
    <t>https://www.google.com/maps/dir/?api=1&amp;origin=Party+Snaps+Photo+Booth+OC+|+Photo+Booth+Rental+Orange+County&amp;origin_place_id=ChIJS6qcHXvZ3IARO_aW9uFeY8M&amp;destination=Knott's+Soak+City&amp;destination_place_id=ChIJo3h_9V8p3YARRU45Q8H7_70&amp;travelmode=best</t>
  </si>
  <si>
    <t>https://www.google.com/maps/dir/?api=1&amp;origin=Party+Snaps+Photo+Booth+OC+|+Photo+Booth+Rental+Orange+County&amp;origin_place_id=ChIJS6qcHXvZ3IARO_aW9uFeY8M&amp;destination=Knott's+Soak+City&amp;destination_place_id=ChIJo3h_9V8p3YARRU45Q8H7_70&amp;travelmode=driving</t>
  </si>
  <si>
    <t>https://maps.google.com?saddr=33.7753974,-117.921582&amp;daddr=33.8410301,-117.9949727</t>
  </si>
  <si>
    <t>https://www.google.com/maps/dir/33.7753974,-117.921582/33.8410301,-117.9949727</t>
  </si>
  <si>
    <t>&lt;iframe src="https://www.google.com/maps/embed?pb=!1m26!1m12!1m3!1d6449.198386797689!2d-117.9949727!3d33.8410301!2m3!1f0!2f0!3f0!3m2!1i1024!2i708!4f10.1!4m11!3e0!4m3!2sParty+Snaps+Photo+Booth+OC+|+Photo+Booth+Rental+Orange+County!1d33.7753974!2d-117.921582!4m5!5s0x0:0xc3635ee1f696f63b!2sKnott's+Soak+City!3m2!1d33.8410301!2d-117.9949727!5e0!3m2!1sen!2slt!4v1682029416597!5m2!1sen!2slt" width="800" height="800" style="border:0;" allowfullscreen="" loading="lazy" referrerpolicy="no-referrer-when-downgrade"&gt;&lt;/iframe&gt;</t>
  </si>
  <si>
    <t>Rio danta ana. Ca</t>
  </si>
  <si>
    <t>https://www.google.com/maps/dir/?api=1&amp;origin=Party+Snaps+Photo+Booth+OC+|+Photo+Booth+Rental+Orange+County&amp;origin_place_id=ChIJS6qcHXvZ3IARO_aW9uFeY8M&amp;destination=Rio+danta+ana.+Ca&amp;destination_place_id=ChIJ05zUHWLZ3IARoz1DRAx5ASY&amp;travelmode=best</t>
  </si>
  <si>
    <t>https://www.google.com/maps/dir/?api=1&amp;origin=Party+Snaps+Photo+Booth+OC+|+Photo+Booth+Rental+Orange+County&amp;origin_place_id=ChIJS6qcHXvZ3IARO_aW9uFeY8M&amp;destination=Rio+danta+ana.+Ca&amp;destination_place_id=ChIJ05zUHWLZ3IARoz1DRAx5ASY&amp;travelmode=driving</t>
  </si>
  <si>
    <t>https://maps.google.com?saddr=33.7753974,-117.921582&amp;daddr=33.7394191,-117.920378</t>
  </si>
  <si>
    <t>https://www.google.com/maps/dir/33.7753974,-117.921582/33.7394191,-117.920378</t>
  </si>
  <si>
    <t>&lt;iframe src="https://www.google.com/maps/embed?pb=!1m26!1m12!1m3!1d6449.198386797689!2d-117.920378!3d33.7394191!2m3!1f0!2f0!3f0!3m2!1i1024!2i708!4f10.1!4m11!3e0!4m3!2sParty+Snaps+Photo+Booth+OC+|+Photo+Booth+Rental+Orange+County!1d33.7753974!2d-117.921582!4m5!5s0x0:0xc3635ee1f696f63b!2sRio+danta+ana.+Ca!3m2!1d33.7394191!2d-117.920378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</si>
  <si>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https://www.google.com/maps/dir/?api=1&amp;origin=Party+Snaps+Photo+Booth+OC+|+Photo+Booth+Rental+Orange+County&amp;origin_place_id=ChIJS6qcHXvZ3IARO_aW9uFeY8M&amp;destination=Pioneer+Park&amp;destination_place_id=ChIJ92UvqVjW3IAROz3j6rKSO-M&amp;travelmode=best</t>
  </si>
  <si>
    <t>https://www.google.com/maps/dir/?api=1&amp;origin=Party+Snaps+Photo+Booth+OC+|+Photo+Booth+Rental+Orange+County&amp;origin_place_id=ChIJS6qcHXvZ3IARO_aW9uFeY8M&amp;destination=Pioneer+Park&amp;destination_place_id=ChIJ92UvqVjW3IAROz3j6rKSO-M&amp;travelmode=driving</t>
  </si>
  <si>
    <t>https://maps.google.com?saddr=33.7753974,-117.921582&amp;daddr=33.844477,-117.8780963</t>
  </si>
  <si>
    <t>https://www.google.com/maps/dir/33.7753974,-117.921582/33.844477,-117.8780963</t>
  </si>
  <si>
    <t>&lt;iframe src="https://www.google.com/maps/embed?pb=!1m26!1m12!1m3!1d6449.198386797689!2d-117.8780963!3d33.844477!2m3!1f0!2f0!3f0!3m2!1i1024!2i708!4f10.1!4m11!3e0!4m3!2sParty+Snaps+Photo+Booth+OC+|+Photo+Booth+Rental+Orange+County!1d33.7753974!2d-117.921582!4m5!5s0x0:0xc3635ee1f696f63b!2sPioneer+Park!3m2!1d33.844477!2d-117.8780963!5e0!3m2!1sen!2slt!4v1682029416597!5m2!1sen!2slt" width="800" height="800" style="border:0;" allowfullscreen="" loading="lazy" referrerpolicy="no-referrer-when-downgrade"&gt;&lt;/iframe&gt;</t>
  </si>
  <si>
    <t>Hillcrest Park</t>
  </si>
  <si>
    <t>https://www.google.com/maps/dir/?api=1&amp;origin=Party+Snaps+Photo+Booth+OC+|+Photo+Booth+Rental+Orange+County&amp;origin_place_id=ChIJS6qcHXvZ3IARO_aW9uFeY8M&amp;destination=Hillcrest+Park&amp;destination_place_id=ChIJMXN0VYrV3IAR8s8J3L9GiMU&amp;travelmode=best</t>
  </si>
  <si>
    <t>https://www.google.com/maps/dir/?api=1&amp;origin=Party+Snaps+Photo+Booth+OC+|+Photo+Booth+Rental+Orange+County&amp;origin_place_id=ChIJS6qcHXvZ3IARO_aW9uFeY8M&amp;destination=Hillcrest+Park&amp;destination_place_id=ChIJMXN0VYrV3IAR8s8J3L9GiMU&amp;travelmode=driving</t>
  </si>
  <si>
    <t>https://maps.google.com?saddr=33.7753974,-117.921582&amp;daddr=33.88271,-117.9212387</t>
  </si>
  <si>
    <t>https://www.google.com/maps/dir/33.7753974,-117.921582/33.88271,-117.9212387</t>
  </si>
  <si>
    <t>&lt;iframe src="https://www.google.com/maps/embed?pb=!1m26!1m12!1m3!1d6449.198386797689!2d-117.9212387!3d33.88271!2m3!1f0!2f0!3f0!3m2!1i1024!2i708!4f10.1!4m11!3e0!4m3!2sParty+Snaps+Photo+Booth+OC+|+Photo+Booth+Rental+Orange+County!1d33.7753974!2d-117.921582!4m5!5s0x0:0xc3635ee1f696f63b!2sHillcrest+Park!3m2!1d33.88271!2d-117.9212387!5e0!3m2!1sen!2slt!4v1682029416597!5m2!1sen!2slt" width="800" height="800" style="border:0;" allowfullscreen="" loading="lazy" referrerpolicy="no-referrer-when-downgrade"&gt;&lt;/iframe&gt;</t>
  </si>
  <si>
    <t>Public Art "Dolphin Fountain"</t>
  </si>
  <si>
    <t>https://www.google.com/maps/dir/?api=1&amp;origin=Party+Snaps+Photo+Booth+OC+|+Photo+Booth+Rental+Orange+County&amp;origin_place_id=ChIJS6qcHXvZ3IARO_aW9uFeY8M&amp;destination=Public+Art+"Dolphin+Fountain"&amp;destination_place_id=ChIJi8yxxVMn3YARDSLczG1slsA&amp;travelmode=best</t>
  </si>
  <si>
    <t>https://www.google.com/maps/dir/?api=1&amp;origin=Party+Snaps+Photo+Booth+OC+|+Photo+Booth+Rental+Orange+County&amp;origin_place_id=ChIJS6qcHXvZ3IARO_aW9uFeY8M&amp;destination=Public+Art+"Dolphin+Fountain"&amp;destination_place_id=ChIJi8yxxVMn3YARDSLczG1slsA&amp;travelmode=driving</t>
  </si>
  <si>
    <t>https://maps.google.com?saddr=33.7753974,-117.921582&amp;daddr=33.7442071,-117.9688773</t>
  </si>
  <si>
    <t>https://www.google.com/maps/dir/33.7753974,-117.921582/33.7442071,-117.9688773</t>
  </si>
  <si>
    <t>&lt;iframe src="https://www.google.com/maps/embed?pb=!1m26!1m12!1m3!1d6449.198386797689!2d-117.9688773!3d33.7442071!2m3!1f0!2f0!3f0!3m2!1i1024!2i708!4f10.1!4m11!3e0!4m3!2sParty+Snaps+Photo+Booth+OC+|+Photo+Booth+Rental+Orange+County!1d33.7753974!2d-117.921582!4m5!5s0x0:0xc3635ee1f696f63b!2sPublic+Art+"Dolphin+Fountain"!3m2!1d33.7442071!2d-117.9688773!5e0!3m2!1sen!2slt!4v1682029416597!5m2!1sen!2slt" width="800" height="800" style="border:0;" allowfullscreen="" loading="lazy" referrerpolicy="no-referrer-when-downgrade"&gt;&lt;/iframe&gt;</t>
  </si>
  <si>
    <t>Haster Basin Recreational Park</t>
  </si>
  <si>
    <t>https://www.google.com/maps/dir/?api=1&amp;origin=Party+Snaps+Photo+Booth+OC+|+Photo+Booth+Rental+Orange+County&amp;origin_place_id=ChIJS6qcHXvZ3IARO_aW9uFeY8M&amp;destination=Haster+Basin+Recreational+Park&amp;destination_place_id=ChIJba686R3Y3IARgPs2mxMAI98&amp;travelmode=best</t>
  </si>
  <si>
    <t>https://www.google.com/maps/dir/?api=1&amp;origin=Party+Snaps+Photo+Booth+OC+|+Photo+Booth+Rental+Orange+County&amp;origin_place_id=ChIJS6qcHXvZ3IARO_aW9uFeY8M&amp;destination=Haster+Basin+Recreational+Park&amp;destination_place_id=ChIJba686R3Y3IARgPs2mxMAI98&amp;travelmode=driving</t>
  </si>
  <si>
    <t>https://maps.google.com?saddr=33.7753974,-117.921582&amp;daddr=33.781178,-117.906741</t>
  </si>
  <si>
    <t>https://www.google.com/maps/dir/33.7753974,-117.921582/33.781178,-117.906741</t>
  </si>
  <si>
    <t>&lt;iframe src="https://www.google.com/maps/embed?pb=!1m26!1m12!1m3!1d6449.198386797689!2d-117.906741!3d33.781178!2m3!1f0!2f0!3f0!3m2!1i1024!2i708!4f10.1!4m11!3e0!4m3!2sParty+Snaps+Photo+Booth+OC+|+Photo+Booth+Rental+Orange+County!1d33.7753974!2d-117.921582!4m5!5s0x0:0xc3635ee1f696f63b!2sHaster+Basin+Recreational+Park!3m2!1d33.781178!2d-117.906741!5e0!3m2!1sen!2slt!4v1682029416597!5m2!1sen!2slt" width="800" height="800" style="border:0;" allowfullscreen="" loading="lazy" referrerpolicy="no-referrer-when-downgrade"&gt;&lt;/iframe&gt;</t>
  </si>
  <si>
    <t>Plaza square park Orange County</t>
  </si>
  <si>
    <t>https://www.google.com/maps/dir/?api=1&amp;origin=Party+Snaps+Photo+Booth+OC+|+Photo+Booth+Rental+Orange+County&amp;origin_place_id=ChIJS6qcHXvZ3IARO_aW9uFeY8M&amp;destination=Plaza+square+park+Orange+County&amp;destination_place_id=ChIJJVmW3w7b3IARKQcfrUrI3-U&amp;travelmode=best</t>
  </si>
  <si>
    <t>https://www.google.com/maps/dir/?api=1&amp;origin=Party+Snaps+Photo+Booth+OC+|+Photo+Booth+Rental+Orange+County&amp;origin_place_id=ChIJS6qcHXvZ3IARO_aW9uFeY8M&amp;destination=Plaza+square+park+Orange+County&amp;destination_place_id=ChIJJVmW3w7b3IARKQcfrUrI3-U&amp;travelmode=driving</t>
  </si>
  <si>
    <t>https://maps.google.com?saddr=33.7753974,-117.921582&amp;daddr=33.7174708,-117.8311428</t>
  </si>
  <si>
    <t>https://www.google.com/maps/dir/33.7753974,-117.921582/33.7174708,-117.8311428</t>
  </si>
  <si>
    <t>&lt;iframe src="https://www.google.com/maps/embed?pb=!1m26!1m12!1m3!1d6449.198386797689!2d-117.8311428!3d33.7174708!2m3!1f0!2f0!3f0!3m2!1i1024!2i708!4f10.1!4m11!3e0!4m3!2sParty+Snaps+Photo+Booth+OC+|+Photo+Booth+Rental+Orange+County!1d33.7753974!2d-117.921582!4m5!5s0x0:0xc3635ee1f696f63b!2sPlaza+square+park+Orange+County!3m2!1d33.7174708!2d-117.8311428!5e0!3m2!1sen!2slt!4v1682029416597!5m2!1sen!2slt" width="800" height="800" style="border:0;" allowfullscreen="" loading="lazy" referrerpolicy="no-referrer-when-downgrade"&gt;&lt;/iframe&gt;</t>
  </si>
  <si>
    <t>Storybook Land Canal Boats</t>
  </si>
  <si>
    <t>https://www.google.com/maps/dir/?api=1&amp;origin=Party+Snaps+Photo+Booth+OC+|+Photo+Booth+Rental+Orange+County&amp;origin_place_id=ChIJS6qcHXvZ3IARO_aW9uFeY8M&amp;destination=Storybook+Land+Canal+Boats&amp;destination_place_id=ChIJ9TWHTdHX3IARsElE7ASk9NU&amp;travelmode=best</t>
  </si>
  <si>
    <t>https://www.google.com/maps/dir/?api=1&amp;origin=Party+Snaps+Photo+Booth+OC+|+Photo+Booth+Rental+Orange+County&amp;origin_place_id=ChIJS6qcHXvZ3IARO_aW9uFeY8M&amp;destination=Storybook+Land+Canal+Boats&amp;destination_place_id=ChIJ9TWHTdHX3IARsElE7ASk9NU&amp;travelmode=driving</t>
  </si>
  <si>
    <t>https://maps.google.com?saddr=33.7753974,-117.921582&amp;daddr=33.8136285,-117.9182653</t>
  </si>
  <si>
    <t>https://www.google.com/maps/dir/33.7753974,-117.921582/33.8136285,-117.9182653</t>
  </si>
  <si>
    <t>&lt;iframe src="https://www.google.com/maps/embed?pb=!1m26!1m12!1m3!1d6449.198386797689!2d-117.9182653!3d33.8136285!2m3!1f0!2f0!3f0!3m2!1i1024!2i708!4f10.1!4m11!3e0!4m3!2sParty+Snaps+Photo+Booth+OC+|+Photo+Booth+Rental+Orange+County!1d33.7753974!2d-117.921582!4m5!5s0x0:0xc3635ee1f696f63b!2sStorybook+Land+Canal+Boats!3m2!1d33.8136285!2d-117.9182653!5e0!3m2!1sen!2slt!4v1682029416597!5m2!1sen!2slt" width="800" height="800" style="border:0;" allowfullscreen="" loading="lazy" referrerpolicy="no-referrer-when-downgrade"&gt;&lt;/iframe&gt;</t>
  </si>
  <si>
    <t>California Historical Site No 203</t>
  </si>
  <si>
    <t>https://www.google.com/maps/dir/?api=1&amp;origin=Party+Snaps+Photo+Booth+OC+|+Photo+Booth+Rental+Orange+County&amp;origin_place_id=ChIJS6qcHXvZ3IARO_aW9uFeY8M&amp;destination=California+Historical+Site+No+203&amp;destination_place_id=ChIJhU7OnqXb3IARwfu9g0cwRW0&amp;travelmode=best</t>
  </si>
  <si>
    <t>https://www.google.com/maps/dir/?api=1&amp;origin=Party+Snaps+Photo+Booth+OC+|+Photo+Booth+Rental+Orange+County&amp;origin_place_id=ChIJS6qcHXvZ3IARO_aW9uFeY8M&amp;destination=California+Historical+Site+No+203&amp;destination_place_id=ChIJhU7OnqXb3IARwfu9g0cwRW0&amp;travelmode=driving</t>
  </si>
  <si>
    <t>https://maps.google.com?saddr=33.7753974,-117.921582&amp;daddr=33.7566764,-117.7927065</t>
  </si>
  <si>
    <t>https://www.google.com/maps/dir/33.7753974,-117.921582/33.7566764,-117.7927065</t>
  </si>
  <si>
    <t>&lt;iframe src="https://www.google.com/maps/embed?pb=!1m26!1m12!1m3!1d6449.198386797689!2d-117.7927065!3d33.7566764!2m3!1f0!2f0!3f0!3m2!1i1024!2i708!4f10.1!4m11!3e0!4m3!2sParty+Snaps+Photo+Booth+OC+|+Photo+Booth+Rental+Orange+County!1d33.7753974!2d-117.921582!4m5!5s0x0:0xc3635ee1f696f63b!2sCalifornia+Historical+Site+No+203!3m2!1d33.7566764!2d-117.7927065!5e0!3m2!1sen!2slt!4v1682029416597!5m2!1sen!2slt" width="800" height="800" style="border:0;" allowfullscreen="" loading="lazy" referrerpolicy="no-referrer-when-downgrade"&gt;&lt;/iframe&gt;</t>
  </si>
  <si>
    <t>Pitcher Park</t>
  </si>
  <si>
    <t>https://www.google.com/maps/dir/?api=1&amp;origin=Party+Snaps+Photo+Booth+OC+|+Photo+Booth+Rental+Orange+County&amp;origin_place_id=ChIJS6qcHXvZ3IARO_aW9uFeY8M&amp;destination=Pitcher+Park&amp;destination_place_id=ChIJA0KBju_Z3IARAwCx_z8aAXY&amp;travelmode=best</t>
  </si>
  <si>
    <t>https://www.google.com/maps/dir/?api=1&amp;origin=Party+Snaps+Photo+Booth+OC+|+Photo+Booth+Rental+Orange+County&amp;origin_place_id=ChIJS6qcHXvZ3IARO_aW9uFeY8M&amp;destination=Pitcher+Park&amp;destination_place_id=ChIJA0KBju_Z3IARAwCx_z8aAXY&amp;travelmode=driving</t>
  </si>
  <si>
    <t>https://maps.google.com?saddr=33.7753974,-117.921582&amp;daddr=33.7858162,-117.8448715</t>
  </si>
  <si>
    <t>https://www.google.com/maps/dir/33.7753974,-117.921582/33.7858162,-117.8448715</t>
  </si>
  <si>
    <t>&lt;iframe src="https://www.google.com/maps/embed?pb=!1m26!1m12!1m3!1d6449.198386797689!2d-117.8448715!3d33.7858162!2m3!1f0!2f0!3f0!3m2!1i1024!2i708!4f10.1!4m11!3e0!4m3!2sParty+Snaps+Photo+Booth+OC+|+Photo+Booth+Rental+Orange+County!1d33.7753974!2d-117.921582!4m5!5s0x0:0xc3635ee1f696f63b!2sPitcher+Park!3m2!1d33.7858162!2d-117.8448715!5e0!3m2!1sen!2slt!4v1682029416597!5m2!1sen!2slt" width="800" height="800" style="border:0;" allowfullscreen="" loading="lazy" referrerpolicy="no-referrer-when-downgrade"&gt;&lt;/iframe&gt;</t>
  </si>
  <si>
    <t>The Disney Gallery</t>
  </si>
  <si>
    <t>https://www.google.com/maps/dir/?api=1&amp;origin=Party+Snaps+Photo+Booth+OC+|+Photo+Booth+Rental+Orange+County&amp;origin_place_id=ChIJS6qcHXvZ3IARO_aW9uFeY8M&amp;destination=The+Disney+Gallery&amp;destination_place_id=ChIJ5YU3sNDX3IARIClPzl5AXJ0&amp;travelmode=best</t>
  </si>
  <si>
    <t>https://www.google.com/maps/dir/?api=1&amp;origin=Party+Snaps+Photo+Booth+OC+|+Photo+Booth+Rental+Orange+County&amp;origin_place_id=ChIJS6qcHXvZ3IARO_aW9uFeY8M&amp;destination=The+Disney+Gallery&amp;destination_place_id=ChIJ5YU3sNDX3IARIClPzl5AXJ0&amp;travelmode=driving</t>
  </si>
  <si>
    <t>https://maps.google.com?saddr=33.7753974,-117.921582&amp;daddr=33.8102168,-117.9185402</t>
  </si>
  <si>
    <t>https://www.google.com/maps/dir/33.7753974,-117.921582/33.8102168,-117.9185402</t>
  </si>
  <si>
    <t>&lt;iframe src="https://www.google.com/maps/embed?pb=!1m26!1m12!1m3!1d6449.198386797689!2d-117.9185402!3d33.8102168!2m3!1f0!2f0!3f0!3m2!1i1024!2i708!4f10.1!4m11!3e0!4m3!2sParty+Snaps+Photo+Booth+OC+|+Photo+Booth+Rental+Orange+County!1d33.7753974!2d-117.921582!4m5!5s0x0:0xc3635ee1f696f63b!2sThe+Disney+Gallery!3m2!1d33.8102168!2d-117.9185402!5e0!3m2!1sen!2slt!4v1682029416597!5m2!1sen!2slt" width="800" height="800" style="border:0;" allowfullscreen="" loading="lazy" referrerpolicy="no-referrer-when-downgrade"&gt;&lt;/iframe&gt;</t>
  </si>
  <si>
    <t>Shima's Gallery</t>
  </si>
  <si>
    <t>https://www.google.com/maps/dir/?api=1&amp;origin=Party+Snaps+Photo+Booth+OC+|+Photo+Booth+Rental+Orange+County&amp;origin_place_id=ChIJS6qcHXvZ3IARO_aW9uFeY8M&amp;destination=Shima's+Gallery&amp;destination_place_id=ChIJh0OefQYm3YARN04Spvoc2SA&amp;travelmode=best</t>
  </si>
  <si>
    <t>https://www.google.com/maps/dir/?api=1&amp;origin=Party+Snaps+Photo+Booth+OC+|+Photo+Booth+Rental+Orange+County&amp;origin_place_id=ChIJS6qcHXvZ3IARO_aW9uFeY8M&amp;destination=Shima's+Gallery&amp;destination_place_id=ChIJh0OefQYm3YARN04Spvoc2SA&amp;travelmode=driving</t>
  </si>
  <si>
    <t>https://maps.google.com?saddr=33.7753974,-117.921582&amp;daddr=33.7474492,-118.012285</t>
  </si>
  <si>
    <t>https://www.google.com/maps/dir/33.7753974,-117.921582/33.7474492,-118.012285</t>
  </si>
  <si>
    <t>&lt;iframe src="https://www.google.com/maps/embed?pb=!1m26!1m12!1m3!1d6449.198386797689!2d-118.012285!3d33.7474492!2m3!1f0!2f0!3f0!3m2!1i1024!2i708!4f10.1!4m11!3e0!4m3!2sParty+Snaps+Photo+Booth+OC+|+Photo+Booth+Rental+Orange+County!1d33.7753974!2d-117.921582!4m5!5s0x0:0xc3635ee1f696f63b!2sShima's+Gallery!3m2!1d33.7474492!2d-118.012285!5e0!3m2!1sen!2slt!4v1682029416597!5m2!1sen!2slt" width="800" height="800" style="border:0;" allowfullscreen="" loading="lazy" referrerpolicy="no-referrer-when-downgrade"&gt;&lt;/iframe&gt;</t>
  </si>
  <si>
    <t>Saigon Performing Arts Center</t>
  </si>
  <si>
    <t>https://www.google.com/maps/dir/?api=1&amp;origin=Party+Snaps+Photo+Booth+OC+|+Photo+Booth+Rental+Orange+County&amp;origin_place_id=ChIJS6qcHXvZ3IARO_aW9uFeY8M&amp;destination=Saigon+Performing+Arts+Center&amp;destination_place_id=ChIJGz12-wkn3YARV_UY2EXffkY&amp;travelmode=best</t>
  </si>
  <si>
    <t>https://www.google.com/maps/dir/?api=1&amp;origin=Party+Snaps+Photo+Booth+OC+|+Photo+Booth+Rental+Orange+County&amp;origin_place_id=ChIJS6qcHXvZ3IARO_aW9uFeY8M&amp;destination=Saigon+Performing+Arts+Center&amp;destination_place_id=ChIJGz12-wkn3YARV_UY2EXffkY&amp;travelmode=driving</t>
  </si>
  <si>
    <t>https://maps.google.com?saddr=33.7753974,-117.921582&amp;daddr=33.727637,-117.956357</t>
  </si>
  <si>
    <t>https://www.google.com/maps/dir/33.7753974,-117.921582/33.727637,-117.956357</t>
  </si>
  <si>
    <t>&lt;iframe src="https://www.google.com/maps/embed?pb=!1m26!1m12!1m3!1d6449.198386797689!2d-117.956357!3d33.727637!2m3!1f0!2f0!3f0!3m2!1i1024!2i708!4f10.1!4m11!3e0!4m3!2sParty+Snaps+Photo+Booth+OC+|+Photo+Booth+Rental+Orange+County!1d33.7753974!2d-117.921582!4m5!5s0x0:0xc3635ee1f696f63b!2sSaigon+Performing+Arts+Center!3m2!1d33.727637!2d-117.956357!5e0!3m2!1sen!2slt!4v1682029416597!5m2!1sen!2slt" width="800" height="800" style="border:0;" allowfullscreen="" loading="lazy" referrerpolicy="no-referrer-when-downgrade"&gt;&lt;/iframe&gt;</t>
  </si>
  <si>
    <t>Orange County Center For Contemporary Art</t>
  </si>
  <si>
    <t>https://www.google.com/maps/dir/?api=1&amp;origin=Party+Snaps+Photo+Booth+OC+|+Photo+Booth+Rental+Orange+County&amp;origin_place_id=ChIJS6qcHXvZ3IARO_aW9uFeY8M&amp;destination=Orange+County+Center+For+Contemporary+Art&amp;destination_place_id=ChIJs-9YRAbZ3IARL1LfMHi6k1w&amp;travelmode=best</t>
  </si>
  <si>
    <t>https://www.google.com/maps/dir/?api=1&amp;origin=Party+Snaps+Photo+Booth+OC+|+Photo+Booth+Rental+Orange+County&amp;origin_place_id=ChIJS6qcHXvZ3IARO_aW9uFeY8M&amp;destination=Orange+County+Center+For+Contemporary+Art&amp;destination_place_id=ChIJs-9YRAbZ3IARL1LfMHi6k1w&amp;travelmode=driving</t>
  </si>
  <si>
    <t>https://maps.google.com?saddr=33.7753974,-117.921582&amp;daddr=33.7461209,-117.8683658</t>
  </si>
  <si>
    <t>https://www.google.com/maps/dir/33.7753974,-117.921582/33.7461209,-117.8683658</t>
  </si>
  <si>
    <t>&lt;iframe src="https://www.google.com/maps/embed?pb=!1m26!1m12!1m3!1d6449.198386797689!2d-117.8683658!3d33.7461209!2m3!1f0!2f0!3f0!3m2!1i1024!2i708!4f10.1!4m11!3e0!4m3!2sParty+Snaps+Photo+Booth+OC+|+Photo+Booth+Rental+Orange+County!1d33.7753974!2d-117.921582!4m5!5s0x0:0xc3635ee1f696f63b!2sOrange+County+Center+For+Contemporary+Art!3m2!1d33.7461209!2d-117.8683658!5e0!3m2!1sen!2slt!4v1682029416597!5m2!1sen!2slt" width="800" height="800" style="border:0;" allowfullscreen="" loading="lazy" referrerpolicy="no-referrer-when-downgrade"&gt;&lt;/iframe&gt;</t>
  </si>
  <si>
    <t>Art Gallery International</t>
  </si>
  <si>
    <t>https://www.google.com/maps/dir/?api=1&amp;origin=Party+Snaps+Photo+Booth+OC+|+Photo+Booth+Rental+Orange+County&amp;origin_place_id=ChIJS6qcHXvZ3IARO_aW9uFeY8M&amp;destination=Art+Gallery+International&amp;destination_place_id=ChIJC8LEuGDf3IARzhPF10KCv5Q&amp;travelmode=best</t>
  </si>
  <si>
    <t>https://www.google.com/maps/dir/?api=1&amp;origin=Party+Snaps+Photo+Booth+OC+|+Photo+Booth+Rental+Orange+County&amp;origin_place_id=ChIJS6qcHXvZ3IARO_aW9uFeY8M&amp;destination=Art+Gallery+International&amp;destination_place_id=ChIJC8LEuGDf3IARzhPF10KCv5Q&amp;travelmode=driving</t>
  </si>
  <si>
    <t>https://maps.google.com?saddr=33.7753974,-117.921582&amp;daddr=33.6741008,-117.9205522</t>
  </si>
  <si>
    <t>https://www.google.com/maps/dir/33.7753974,-117.921582/33.6741008,-117.9205522</t>
  </si>
  <si>
    <t>&lt;iframe src="https://www.google.com/maps/embed?pb=!1m26!1m12!1m3!1d6449.198386797689!2d-117.9205522!3d33.6741008!2m3!1f0!2f0!3f0!3m2!1i1024!2i708!4f10.1!4m11!3e0!4m3!2sParty+Snaps+Photo+Booth+OC+|+Photo+Booth+Rental+Orange+County!1d33.7753974!2d-117.921582!4m5!5s0x0:0xc3635ee1f696f63b!2sArt+Gallery+International!3m2!1d33.6741008!2d-117.9205522!5e0!3m2!1sen!2slt!4v1682029416597!5m2!1sen!2slt" width="800" height="800" style="border:0;" allowfullscreen="" loading="lazy" referrerpolicy="no-referrer-when-downgrade"&gt;&lt;/iframe&gt;</t>
  </si>
  <si>
    <t>Players Club Tattoo Parlor</t>
  </si>
  <si>
    <t>https://www.google.com/maps/dir/?api=1&amp;origin=Party+Snaps+Photo+Booth+OC+|+Photo+Booth+Rental+Orange+County&amp;origin_place_id=ChIJS6qcHXvZ3IARO_aW9uFeY8M&amp;destination=Players+Club+Tattoo+Parlor&amp;destination_place_id=ChIJD0tpV88m3YARc6MX4aUCEu8&amp;travelmode=best</t>
  </si>
  <si>
    <t>https://www.google.com/maps/dir/?api=1&amp;origin=Party+Snaps+Photo+Booth+OC+|+Photo+Booth+Rental+Orange+County&amp;origin_place_id=ChIJS6qcHXvZ3IARO_aW9uFeY8M&amp;destination=Players+Club+Tattoo+Parlor&amp;destination_place_id=ChIJD0tpV88m3YARc6MX4aUCEu8&amp;travelmode=driving</t>
  </si>
  <si>
    <t>https://maps.google.com?saddr=33.7753974,-117.921582&amp;daddr=33.6888847,-117.9880447</t>
  </si>
  <si>
    <t>https://www.google.com/maps/dir/33.7753974,-117.921582/33.6888847,-117.9880447</t>
  </si>
  <si>
    <t>&lt;iframe src="https://www.google.com/maps/embed?pb=!1m26!1m12!1m3!1d6449.198386797689!2d-117.9880447!3d33.6888847!2m3!1f0!2f0!3f0!3m2!1i1024!2i708!4f10.1!4m11!3e0!4m3!2sParty+Snaps+Photo+Booth+OC+|+Photo+Booth+Rental+Orange+County!1d33.7753974!2d-117.921582!4m5!5s0x0:0xc3635ee1f696f63b!2sPlayers+Club+Tattoo+Parlor!3m2!1d33.6888847!2d-117.9880447!5e0!3m2!1sen!2slt!4v1682029416597!5m2!1sen!2slt" width="800" height="800" style="border:0;" allowfullscreen="" loading="lazy" referrerpolicy="no-referrer-when-downgrade"&gt;&lt;/iframe&gt;</t>
  </si>
  <si>
    <t>Jack &amp; Shanaz Langson Institute &amp; Museum of California Art (Langson IMCA)</t>
  </si>
  <si>
    <t>https://www.google.com/maps/dir/?api=1&amp;origin=Party+Snaps+Photo+Booth+OC+|+Photo+Booth+Rental+Orange+County&amp;origin_place_id=ChIJS6qcHXvZ3IARO_aW9uFeY8M&amp;destination=Jack+&amp;+Shanaz+Langson+Institute+&amp;+Museum+of+California+Art+(Langson+IMCA)&amp;destination_place_id=ChIJvUtV6fXe3IARn7W8nK3Q7Y4&amp;travelmode=best</t>
  </si>
  <si>
    <t>https://www.google.com/maps/dir/?api=1&amp;origin=Party+Snaps+Photo+Booth+OC+|+Photo+Booth+Rental+Orange+County&amp;origin_place_id=ChIJS6qcHXvZ3IARO_aW9uFeY8M&amp;destination=Jack+&amp;+Shanaz+Langson+Institute+&amp;+Museum+of+California+Art+(Langson+IMCA)&amp;destination_place_id=ChIJvUtV6fXe3IARn7W8nK3Q7Y4&amp;travelmode=driving</t>
  </si>
  <si>
    <t>https://maps.google.com?saddr=33.7753974,-117.921582&amp;daddr=33.6712363,-117.8582175</t>
  </si>
  <si>
    <t>https://www.google.com/maps/dir/33.7753974,-117.921582/33.6712363,-117.8582175</t>
  </si>
  <si>
    <t>&lt;iframe src="https://www.google.com/maps/embed?pb=!1m26!1m12!1m3!1d6449.198386797689!2d-117.8582175!3d33.6712363!2m3!1f0!2f0!3f0!3m2!1i1024!2i708!4f10.1!4m11!3e0!4m3!2sParty+Snaps+Photo+Booth+OC+|+Photo+Booth+Rental+Orange+County!1d33.7753974!2d-117.921582!4m5!5s0x0:0xc3635ee1f696f63b!2sJack+&amp;+Shanaz+Langson+Institute+&amp;+Museum+of+California+Art+(Langson+IMCA)!3m2!1d33.6712363!2d-117.8582175!5e0!3m2!1sen!2slt!4v1682029416597!5m2!1sen!2slt" width="800" height="800" style="border:0;" allowfullscreen="" loading="lazy" referrerpolicy="no-referrer-when-downgrade"&gt;&lt;/iframe&gt;</t>
  </si>
  <si>
    <t>Life After Death Tattoo</t>
  </si>
  <si>
    <t>https://www.google.com/maps/dir/?api=1&amp;origin=Party+Snaps+Photo+Booth+OC+|+Photo+Booth+Rental+Orange+County&amp;origin_place_id=ChIJS6qcHXvZ3IARO_aW9uFeY8M&amp;destination=Life+After+Death+Tattoo&amp;destination_place_id=ChIJc-5kUFnf3IARLOgUeC36MO4&amp;travelmode=best</t>
  </si>
  <si>
    <t>https://www.google.com/maps/dir/?api=1&amp;origin=Party+Snaps+Photo+Booth+OC+|+Photo+Booth+Rental+Orange+County&amp;origin_place_id=ChIJS6qcHXvZ3IARO_aW9uFeY8M&amp;destination=Life+After+Death+Tattoo&amp;destination_place_id=ChIJc-5kUFnf3IARLOgUeC36MO4&amp;travelmode=driving</t>
  </si>
  <si>
    <t>https://maps.google.com?saddr=33.7753974,-117.921582&amp;daddr=33.681003,-117.9196948</t>
  </si>
  <si>
    <t>https://www.google.com/maps/dir/33.7753974,-117.921582/33.681003,-117.9196948</t>
  </si>
  <si>
    <t>&lt;iframe src="https://www.google.com/maps/embed?pb=!1m26!1m12!1m3!1d6449.198386797689!2d-117.9196948!3d33.681003!2m3!1f0!2f0!3f0!3m2!1i1024!2i708!4f10.1!4m11!3e0!4m3!2sParty+Snaps+Photo+Booth+OC+|+Photo+Booth+Rental+Orange+County!1d33.7753974!2d-117.921582!4m5!5s0x0:0xc3635ee1f696f63b!2sLife+After+Death+Tattoo!3m2!1d33.681003!2d-117.9196948!5e0!3m2!1sen!2slt!4v1682029416597!5m2!1sen!2slt" width="800" height="800" style="border:0;" allowfullscreen="" loading="lazy" referrerpolicy="no-referrer-when-downgrade"&gt;&lt;/iframe&gt;</t>
  </si>
  <si>
    <t>Spiritual Journey Tattoo</t>
  </si>
  <si>
    <t>https://www.google.com/maps/dir/?api=1&amp;origin=Party+Snaps+Photo+Booth+OC+|+Photo+Booth+Rental+Orange+County&amp;origin_place_id=ChIJS6qcHXvZ3IARO_aW9uFeY8M&amp;destination=Spiritual+Journey+Tattoo&amp;destination_place_id=ChIJyTbZ2VIp3YAR9FJC_abqQeU&amp;travelmode=best</t>
  </si>
  <si>
    <t>https://www.google.com/maps/dir/?api=1&amp;origin=Party+Snaps+Photo+Booth+OC+|+Photo+Booth+Rental+Orange+County&amp;origin_place_id=ChIJS6qcHXvZ3IARO_aW9uFeY8M&amp;destination=Spiritual+Journey+Tattoo&amp;destination_place_id=ChIJyTbZ2VIp3YAR9FJC_abqQeU&amp;travelmode=driving</t>
  </si>
  <si>
    <t>https://maps.google.com?saddr=33.7753974,-117.921582&amp;daddr=33.80364909999999,-118.008544</t>
  </si>
  <si>
    <t>https://www.google.com/maps/dir/33.7753974,-117.921582/33.80364909999999,-118.008544</t>
  </si>
  <si>
    <t>&lt;iframe src="https://www.google.com/maps/embed?pb=!1m26!1m12!1m3!1d6449.198386797689!2d-118.008544!3d33.80364909999999!2m3!1f0!2f0!3f0!3m2!1i1024!2i708!4f10.1!4m11!3e0!4m3!2sParty+Snaps+Photo+Booth+OC+|+Photo+Booth+Rental+Orange+County!1d33.7753974!2d-117.921582!4m5!5s0x0:0xc3635ee1f696f63b!2sSpiritual+Journey+Tattoo!3m2!1d33.80364909999999!2d-118.008544!5e0!3m2!1sen!2slt!4v1682029416597!5m2!1sen!2slt" width="800" height="800" style="border:0;" allowfullscreen="" loading="lazy" referrerpolicy="no-referrer-when-downgrade"&gt;&lt;/iframe&gt;</t>
  </si>
  <si>
    <t>Location1980</t>
  </si>
  <si>
    <t>https://www.google.com/maps/dir/?api=1&amp;origin=Party+Snaps+Photo+Booth+OC+|+Photo+Booth+Rental+Orange+County&amp;origin_place_id=ChIJS6qcHXvZ3IARO_aW9uFeY8M&amp;destination=Location1980&amp;destination_place_id=ChIJ-0jU9Xsg3YARTfGR3zAZFyY&amp;travelmode=best</t>
  </si>
  <si>
    <t>https://www.google.com/maps/dir/?api=1&amp;origin=Party+Snaps+Photo+Booth+OC+|+Photo+Booth+Rental+Orange+County&amp;origin_place_id=ChIJS6qcHXvZ3IARO_aW9uFeY8M&amp;destination=Location1980&amp;destination_place_id=ChIJ-0jU9Xsg3YARTfGR3zAZFyY&amp;travelmode=driving</t>
  </si>
  <si>
    <t>https://maps.google.com?saddr=33.7753974,-117.921582&amp;daddr=33.6463497,-117.931867</t>
  </si>
  <si>
    <t>https://www.google.com/maps/dir/33.7753974,-117.921582/33.6463497,-117.931867</t>
  </si>
  <si>
    <t>&lt;iframe src="https://www.google.com/maps/embed?pb=!1m26!1m12!1m3!1d6449.198386797689!2d-117.931867!3d33.6463497!2m3!1f0!2f0!3f0!3m2!1i1024!2i708!4f10.1!4m11!3e0!4m3!2sParty+Snaps+Photo+Booth+OC+|+Photo+Booth+Rental+Orange+County!1d33.7753974!2d-117.921582!4m5!5s0x0:0xc3635ee1f696f63b!2sLocation1980!3m2!1d33.6463497!2d-117.931867!5e0!3m2!1sen!2slt!4v1682029416597!5m2!1sen!2slt" width="800" height="800" style="border:0;" allowfullscreen="" loading="lazy" referrerpolicy="no-referrer-when-downgrade"&gt;&lt;/iframe&gt;</t>
  </si>
  <si>
    <t>OCFA / Showcase Gallery</t>
  </si>
  <si>
    <t>https://www.google.com/maps/dir/?api=1&amp;origin=Party+Snaps+Photo+Booth+OC+|+Photo+Booth+Rental+Orange+County&amp;origin_place_id=ChIJS6qcHXvZ3IARO_aW9uFeY8M&amp;destination=OCFA+/+Showcase+Gallery&amp;destination_place_id=ChIJeX7N1jHf3IARqZHDsJNjqis&amp;travelmode=best</t>
  </si>
  <si>
    <t>https://www.google.com/maps/dir/?api=1&amp;origin=Party+Snaps+Photo+Booth+OC+|+Photo+Booth+Rental+Orange+County&amp;origin_place_id=ChIJS6qcHXvZ3IARO_aW9uFeY8M&amp;destination=OCFA+/+Showcase+Gallery&amp;destination_place_id=ChIJeX7N1jHf3IARqZHDsJNjqis&amp;travelmode=driving</t>
  </si>
  <si>
    <t>https://maps.google.com?saddr=33.7753974,-117.921582&amp;daddr=33.695992,-117.8906166</t>
  </si>
  <si>
    <t>https://www.google.com/maps/dir/33.7753974,-117.921582/33.695992,-117.8906166</t>
  </si>
  <si>
    <t>&lt;iframe src="https://www.google.com/maps/embed?pb=!1m26!1m12!1m3!1d6449.198386797689!2d-117.8906166!3d33.695992!2m3!1f0!2f0!3f0!3m2!1i1024!2i708!4f10.1!4m11!3e0!4m3!2sParty+Snaps+Photo+Booth+OC+|+Photo+Booth+Rental+Orange+County!1d33.7753974!2d-117.921582!4m5!5s0x0:0xc3635ee1f696f63b!2sOCFA+/+Showcase+Gallery!3m2!1d33.695992!2d-117.8906166!5e0!3m2!1sen!2slt!4v1682029416597!5m2!1sen!2slt" width="800" height="800" style="border:0;" allowfullscreen="" loading="lazy" referrerpolicy="no-referrer-when-downgrade"&gt;&lt;/iframe&gt;</t>
  </si>
  <si>
    <t>Sullen Art Collective</t>
  </si>
  <si>
    <t>https://www.google.com/maps/dir/?api=1&amp;origin=Party+Snaps+Photo+Booth+OC+|+Photo+Booth+Rental+Orange+County&amp;origin_place_id=ChIJS6qcHXvZ3IARO_aW9uFeY8M&amp;destination=Sullen+Art+Collective&amp;destination_place_id=ChIJFQfbHGYm3YARUR3A_kDAPbU&amp;travelmode=best</t>
  </si>
  <si>
    <t>https://www.google.com/maps/dir/?api=1&amp;origin=Party+Snaps+Photo+Booth+OC+|+Photo+Booth+Rental+Orange+County&amp;origin_place_id=ChIJS6qcHXvZ3IARO_aW9uFeY8M&amp;destination=Sullen+Art+Collective&amp;destination_place_id=ChIJFQfbHGYm3YARUR3A_kDAPbU&amp;travelmode=driving</t>
  </si>
  <si>
    <t>https://maps.google.com?saddr=33.7753974,-117.921582&amp;daddr=33.7255918,-118.00057</t>
  </si>
  <si>
    <t>https://www.google.com/maps/dir/33.7753974,-117.921582/33.7255918,-118.00057</t>
  </si>
  <si>
    <t>&lt;iframe src="https://www.google.com/maps/embed?pb=!1m26!1m12!1m3!1d6449.198386797689!2d-118.00057!3d33.7255918!2m3!1f0!2f0!3f0!3m2!1i1024!2i708!4f10.1!4m11!3e0!4m3!2sParty+Snaps+Photo+Booth+OC+|+Photo+Booth+Rental+Orange+County!1d33.7753974!2d-117.921582!4m5!5s0x0:0xc3635ee1f696f63b!2sSullen+Art+Collective!3m2!1d33.7255918!2d-118.00057!5e0!3m2!1sen!2slt!4v1682029416597!5m2!1sen!2slt" width="800" height="800" style="border:0;" allowfullscreen="" loading="lazy" referrerpolicy="no-referrer-when-downgrade"&gt;&lt;/iframe&gt;</t>
  </si>
  <si>
    <t>Black Market Art</t>
  </si>
  <si>
    <t>https://www.google.com/maps/dir/?api=1&amp;origin=Party+Snaps+Photo+Booth+OC+|+Photo+Booth+Rental+Orange+County&amp;origin_place_id=ChIJS6qcHXvZ3IARO_aW9uFeY8M&amp;destination=Black+Market+Art&amp;destination_place_id=ChIJNe9HIU4n3YARBHXKX_Ac58Q&amp;travelmode=best</t>
  </si>
  <si>
    <t>https://www.google.com/maps/dir/?api=1&amp;origin=Party+Snaps+Photo+Booth+OC+|+Photo+Booth+Rental+Orange+County&amp;origin_place_id=ChIJS6qcHXvZ3IARO_aW9uFeY8M&amp;destination=Black+Market+Art&amp;destination_place_id=ChIJNe9HIU4n3YARBHXKX_Ac58Q&amp;travelmode=driving</t>
  </si>
  <si>
    <t>https://maps.google.com?saddr=33.7753974,-117.921582&amp;daddr=33.6985708,-117.9371513</t>
  </si>
  <si>
    <t>https://www.google.com/maps/dir/33.7753974,-117.921582/33.6985708,-117.9371513</t>
  </si>
  <si>
    <t>&lt;iframe src="https://www.google.com/maps/embed?pb=!1m26!1m12!1m3!1d6449.198386797689!2d-117.9371513!3d33.6985708!2m3!1f0!2f0!3f0!3m2!1i1024!2i708!4f10.1!4m11!3e0!4m3!2sParty+Snaps+Photo+Booth+OC+|+Photo+Booth+Rental+Orange+County!1d33.7753974!2d-117.921582!4m5!5s0x0:0xc3635ee1f696f63b!2sBlack+Market+Art!3m2!1d33.6985708!2d-117.9371513!5e0!3m2!1sen!2slt!4v1682029416597!5m2!1sen!2slt" width="800" height="800" style="border:0;" allowfullscreen="" loading="lazy" referrerpolicy="no-referrer-when-downgrade"&gt;&lt;/iframe&gt;</t>
  </si>
  <si>
    <t>Skyline Sales and Design Gallery</t>
  </si>
  <si>
    <t>https://www.google.com/maps/dir/?api=1&amp;origin=Party+Snaps+Photo+Booth+OC+|+Photo+Booth+Rental+Orange+County&amp;origin_place_id=ChIJS6qcHXvZ3IARO_aW9uFeY8M&amp;destination=Skyline+Sales+and+Design+Gallery&amp;destination_place_id=ChIJf7LjJNDe3IAR_sTtN8tBxEc&amp;travelmode=best</t>
  </si>
  <si>
    <t>https://www.google.com/maps/dir/?api=1&amp;origin=Party+Snaps+Photo+Booth+OC+|+Photo+Booth+Rental+Orange+County&amp;origin_place_id=ChIJS6qcHXvZ3IARO_aW9uFeY8M&amp;destination=Skyline+Sales+and+Design+Gallery&amp;destination_place_id=ChIJf7LjJNDe3IAR_sTtN8tBxEc&amp;travelmode=driving</t>
  </si>
  <si>
    <t>https://maps.google.com?saddr=33.7753974,-117.921582&amp;daddr=33.7002831,-117.8671498</t>
  </si>
  <si>
    <t>https://www.google.com/maps/dir/33.7753974,-117.921582/33.7002831,-117.8671498</t>
  </si>
  <si>
    <t>&lt;iframe src="https://www.google.com/maps/embed?pb=!1m26!1m12!1m3!1d6449.198386797689!2d-117.8671498!3d33.7002831!2m3!1f0!2f0!3f0!3m2!1i1024!2i708!4f10.1!4m11!3e0!4m3!2sParty+Snaps+Photo+Booth+OC+|+Photo+Booth+Rental+Orange+County!1d33.7753974!2d-117.921582!4m5!5s0x0:0xc3635ee1f696f63b!2sSkyline+Sales+and+Design+Gallery!3m2!1d33.7002831!2d-117.8671498!5e0!3m2!1sen!2slt!4v1682029416597!5m2!1sen!2slt" width="800" height="800" style="border:0;" allowfullscreen="" loading="lazy" referrerpolicy="no-referrer-when-downgrade"&gt;&lt;/iframe&gt;</t>
  </si>
  <si>
    <t>Peter J Art</t>
  </si>
  <si>
    <t>https://www.google.com/maps/dir/?api=1&amp;origin=Party+Snaps+Photo+Booth+OC+|+Photo+Booth+Rental+Orange+County&amp;origin_place_id=ChIJS6qcHXvZ3IARO_aW9uFeY8M&amp;destination=Peter+J+Art&amp;destination_place_id=ChIJ4ZsM8QYg3YARNLZaJGcFaL4&amp;travelmode=best</t>
  </si>
  <si>
    <t>https://www.google.com/maps/dir/?api=1&amp;origin=Party+Snaps+Photo+Booth+OC+|+Photo+Booth+Rental+Orange+County&amp;origin_place_id=ChIJS6qcHXvZ3IARO_aW9uFeY8M&amp;destination=Peter+J+Art&amp;destination_place_id=ChIJ4ZsM8QYg3YARNLZaJGcFaL4&amp;travelmode=driving</t>
  </si>
  <si>
    <t>https://maps.google.com?saddr=33.7753974,-117.921582&amp;daddr=33.7163733,-117.8466904</t>
  </si>
  <si>
    <t>https://www.google.com/maps/dir/33.7753974,-117.921582/33.7163733,-117.8466904</t>
  </si>
  <si>
    <t>&lt;iframe src="https://www.google.com/maps/embed?pb=!1m26!1m12!1m3!1d6449.198386797689!2d-117.8466904!3d33.7163733!2m3!1f0!2f0!3f0!3m2!1i1024!2i708!4f10.1!4m11!3e0!4m3!2sParty+Snaps+Photo+Booth+OC+|+Photo+Booth+Rental+Orange+County!1d33.7753974!2d-117.921582!4m5!5s0x0:0xc3635ee1f696f63b!2sPeter+J+Art!3m2!1d33.7163733!2d-117.8466904!5e0!3m2!1sen!2slt!4v1682029416597!5m2!1sen!2slt" width="800" height="800" style="border:0;" allowfullscreen="" loading="lazy" referrerpolicy="no-referrer-when-downgrade"&gt;&lt;/iframe&gt;</t>
  </si>
  <si>
    <t>Welman Art Studio</t>
  </si>
  <si>
    <t>https://www.google.com/maps/dir/?api=1&amp;origin=Party+Snaps+Photo+Booth+OC+|+Photo+Booth+Rental+Orange+County&amp;origin_place_id=ChIJS6qcHXvZ3IARO_aW9uFeY8M&amp;destination=Welman+Art+Studio&amp;destination_place_id=ChIJTZVd8yLX3IARsdEvpkWVSDU&amp;travelmode=best</t>
  </si>
  <si>
    <t>https://www.google.com/maps/dir/?api=1&amp;origin=Party+Snaps+Photo+Booth+OC+|+Photo+Booth+Rental+Orange+County&amp;origin_place_id=ChIJS6qcHXvZ3IARO_aW9uFeY8M&amp;destination=Welman+Art+Studio&amp;destination_place_id=ChIJTZVd8yLX3IARsdEvpkWVSDU&amp;travelmode=driving</t>
  </si>
  <si>
    <t>https://maps.google.com?saddr=33.7753974,-117.921582&amp;daddr=33.8279083,-117.8533815</t>
  </si>
  <si>
    <t>https://www.google.com/maps/dir/33.7753974,-117.921582/33.8279083,-117.8533815</t>
  </si>
  <si>
    <t>&lt;iframe src="https://www.google.com/maps/embed?pb=!1m26!1m12!1m3!1d6449.198386797689!2d-117.8533815!3d33.8279083!2m3!1f0!2f0!3f0!3m2!1i1024!2i708!4f10.1!4m11!3e0!4m3!2sParty+Snaps+Photo+Booth+OC+|+Photo+Booth+Rental+Orange+County!1d33.7753974!2d-117.921582!4m5!5s0x0:0xc3635ee1f696f63b!2sWelman+Art+Studio!3m2!1d33.8279083!2d-117.8533815!5e0!3m2!1sen!2slt!4v1682029416597!5m2!1sen!2slt" width="800" height="800" style="border:0;" allowfullscreen="" loading="lazy" referrerpolicy="no-referrer-when-downgrade"&gt;&lt;/iframe&gt;</t>
  </si>
  <si>
    <t>Black Umbrella Tattoo and Art Gallery</t>
  </si>
  <si>
    <t>https://www.google.com/maps/dir/?api=1&amp;origin=Party+Snaps+Photo+Booth+OC+|+Photo+Booth+Rental+Orange+County&amp;origin_place_id=ChIJS6qcHXvZ3IARO_aW9uFeY8M&amp;destination=Black+Umbrella+Tattoo+and+Art+Gallery&amp;destination_place_id=ChIJHet7lgko3YARacE5pLx1ACo&amp;travelmode=best</t>
  </si>
  <si>
    <t>https://www.google.com/maps/dir/?api=1&amp;origin=Party+Snaps+Photo+Booth+OC+|+Photo+Booth+Rental+Orange+County&amp;origin_place_id=ChIJS6qcHXvZ3IARO_aW9uFeY8M&amp;destination=Black+Umbrella+Tattoo+and+Art+Gallery&amp;destination_place_id=ChIJHet7lgko3YARacE5pLx1ACo&amp;travelmode=driving</t>
  </si>
  <si>
    <t>https://maps.google.com?saddr=33.7753974,-117.921582&amp;daddr=33.7746275,-117.9412804</t>
  </si>
  <si>
    <t>https://www.google.com/maps/dir/33.7753974,-117.921582/33.7746275,-117.9412804</t>
  </si>
  <si>
    <t>&lt;iframe src="https://www.google.com/maps/embed?pb=!1m26!1m12!1m3!1d6449.198386797689!2d-117.9412804!3d33.7746275!2m3!1f0!2f0!3f0!3m2!1i1024!2i708!4f10.1!4m11!3e0!4m3!2sParty+Snaps+Photo+Booth+OC+|+Photo+Booth+Rental+Orange+County!1d33.7753974!2d-117.921582!4m5!5s0x0:0xc3635ee1f696f63b!2sBlack+Umbrella+Tattoo+and+Art+Gallery!3m2!1d33.7746275!2d-117.9412804!5e0!3m2!1sen!2slt!4v1682029416597!5m2!1sen!2slt" width="800" height="800" style="border:0;" allowfullscreen="" loading="lazy" referrerpolicy="no-referrer-when-downgrade"&gt;&lt;/iframe&gt;</t>
  </si>
  <si>
    <t>S. Preston Art + Designs</t>
  </si>
  <si>
    <t>https://www.google.com/maps/dir/?api=1&amp;origin=Party+Snaps+Photo+Booth+OC+|+Photo+Booth+Rental+Orange+County&amp;origin_place_id=ChIJS6qcHXvZ3IARO_aW9uFeY8M&amp;destination=S.+Preston+Art+++Designs&amp;destination_place_id=ChIJK6WXAcPX3IARY_zcHqnuYfY&amp;travelmode=best</t>
  </si>
  <si>
    <t>https://www.google.com/maps/dir/?api=1&amp;origin=Party+Snaps+Photo+Booth+OC+|+Photo+Booth+Rental+Orange+County&amp;origin_place_id=ChIJS6qcHXvZ3IARO_aW9uFeY8M&amp;destination=S.+Preston+Art+++Designs&amp;destination_place_id=ChIJK6WXAcPX3IARY_zcHqnuYfY&amp;travelmode=driving</t>
  </si>
  <si>
    <t>https://maps.google.com?saddr=33.7753974,-117.921582&amp;daddr=33.80422540000001,-117.9112129</t>
  </si>
  <si>
    <t>https://www.google.com/maps/dir/33.7753974,-117.921582/33.80422540000001,-117.9112129</t>
  </si>
  <si>
    <t>&lt;iframe src="https://www.google.com/maps/embed?pb=!1m26!1m12!1m3!1d6449.198386797689!2d-117.9112129!3d33.80422540000001!2m3!1f0!2f0!3f0!3m2!1i1024!2i708!4f10.1!4m11!3e0!4m3!2sParty+Snaps+Photo+Booth+OC+|+Photo+Booth+Rental+Orange+County!1d33.7753974!2d-117.921582!4m5!5s0x0:0xc3635ee1f696f63b!2sS.+Preston+Art+++Designs!3m2!1d33.80422540000001!2d-117.9112129!5e0!3m2!1sen!2slt!4v1682029416597!5m2!1sen!2slt" width="800" height="800" style="border:0;" allowfullscreen="" loading="lazy" referrerpolicy="no-referrer-when-downgrade"&gt;&lt;/iframe&gt;</t>
  </si>
  <si>
    <t>Kamans Art Shoppe</t>
  </si>
  <si>
    <t>https://www.google.com/maps/dir/?api=1&amp;origin=Party+Snaps+Photo+Booth+OC+|+Photo+Booth+Rental+Orange+County&amp;origin_place_id=ChIJS6qcHXvZ3IARO_aW9uFeY8M&amp;destination=Kamans+Art+Shoppe&amp;destination_place_id=ChIJVQOw7tfX3IARWEpbN3_7cKg&amp;travelmode=best</t>
  </si>
  <si>
    <t>https://www.google.com/maps/dir/?api=1&amp;origin=Party+Snaps+Photo+Booth+OC+|+Photo+Booth+Rental+Orange+County&amp;origin_place_id=ChIJS6qcHXvZ3IARO_aW9uFeY8M&amp;destination=Kamans+Art+Shoppe&amp;destination_place_id=ChIJVQOw7tfX3IARWEpbN3_7cKg&amp;travelmode=driving</t>
  </si>
  <si>
    <t>https://maps.google.com?saddr=33.7753974,-117.921582&amp;daddr=33.80914919999999,-117.9240197</t>
  </si>
  <si>
    <t>https://www.google.com/maps/dir/33.7753974,-117.921582/33.80914919999999,-117.9240197</t>
  </si>
  <si>
    <t>&lt;iframe src="https://www.google.com/maps/embed?pb=!1m26!1m12!1m3!1d6449.198386797689!2d-117.9240197!3d33.80914919999999!2m3!1f0!2f0!3f0!3m2!1i1024!2i708!4f10.1!4m11!3e0!4m3!2sParty+Snaps+Photo+Booth+OC+|+Photo+Booth+Rental+Orange+County!1d33.7753974!2d-117.921582!4m5!5s0x0:0xc3635ee1f696f63b!2sKamans+Art+Shoppe!3m2!1d33.80914919999999!2d-117.9240197!5e0!3m2!1sen!2slt!4v1682029416597!5m2!1sen!2slt" width="800" height="800" style="border:0;" allowfullscreen="" loading="lazy" referrerpolicy="no-referrer-when-downgrade"&gt;&lt;/iframe&gt;</t>
  </si>
  <si>
    <t>AvantGarden the Art Gallery</t>
  </si>
  <si>
    <t>https://www.google.com/maps/dir/?api=1&amp;origin=Party+Snaps+Photo+Booth+OC+|+Photo+Booth+Rental+Orange+County&amp;origin_place_id=ChIJS6qcHXvZ3IARO_aW9uFeY8M&amp;destination=AvantGarden+the+Art+Gallery&amp;destination_place_id=ChIJeRnmeQfZ3IARMEOJAEa3xZw&amp;travelmode=best</t>
  </si>
  <si>
    <t>https://www.google.com/maps/dir/?api=1&amp;origin=Party+Snaps+Photo+Booth+OC+|+Photo+Booth+Rental+Orange+County&amp;origin_place_id=ChIJS6qcHXvZ3IARO_aW9uFeY8M&amp;destination=AvantGarden+the+Art+Gallery&amp;destination_place_id=ChIJeRnmeQfZ3IARMEOJAEa3xZw&amp;travelmode=driving</t>
  </si>
  <si>
    <t>https://maps.google.com?saddr=33.7753974,-117.921582&amp;daddr=33.7487108,-117.8694894</t>
  </si>
  <si>
    <t>https://www.google.com/maps/dir/33.7753974,-117.921582/33.7487108,-117.8694894</t>
  </si>
  <si>
    <t>&lt;iframe src="https://www.google.com/maps/embed?pb=!1m26!1m12!1m3!1d6449.198386797689!2d-117.8694894!3d33.7487108!2m3!1f0!2f0!3f0!3m2!1i1024!2i708!4f10.1!4m11!3e0!4m3!2sParty+Snaps+Photo+Booth+OC+|+Photo+Booth+Rental+Orange+County!1d33.7753974!2d-117.921582!4m5!5s0x0:0xc3635ee1f696f63b!2sAvantGarden+the+Art+Gallery!3m2!1d33.7487108!2d-117.8694894!5e0!3m2!1sen!2slt!4v1682029416597!5m2!1sen!2slt" width="800" height="800" style="border:0;" allowfullscreen="" loading="lazy" referrerpolicy="no-referrer-when-downgrade"&gt;&lt;/iframe&gt;</t>
  </si>
  <si>
    <t>Premier Artists Collection</t>
  </si>
  <si>
    <t>https://www.google.com/maps/dir/?api=1&amp;origin=Party+Snaps+Photo+Booth+OC+|+Photo+Booth+Rental+Orange+County&amp;origin_place_id=ChIJS6qcHXvZ3IARO_aW9uFeY8M&amp;destination=Premier+Artists+Collection&amp;destination_place_id=ChIJVVXl2lm1woARw7xg56sKqzM&amp;travelmode=best</t>
  </si>
  <si>
    <t>https://www.google.com/maps/dir/?api=1&amp;origin=Party+Snaps+Photo+Booth+OC+|+Photo+Booth+Rental+Orange+County&amp;origin_place_id=ChIJS6qcHXvZ3IARO_aW9uFeY8M&amp;destination=Premier+Artists+Collection&amp;destination_place_id=ChIJVVXl2lm1woARw7xg56sKqzM&amp;travelmode=driving</t>
  </si>
  <si>
    <t>https://maps.google.com?saddr=33.7753974,-117.921582&amp;daddr=33.74660739999999,-117.8698707</t>
  </si>
  <si>
    <t>https://www.google.com/maps/dir/33.7753974,-117.921582/33.74660739999999,-117.8698707</t>
  </si>
  <si>
    <t>&lt;iframe src="https://www.google.com/maps/embed?pb=!1m26!1m12!1m3!1d6449.198386797689!2d-117.8698707!3d33.74660739999999!2m3!1f0!2f0!3f0!3m2!1i1024!2i708!4f10.1!4m11!3e0!4m3!2sParty+Snaps+Photo+Booth+OC+|+Photo+Booth+Rental+Orange+County!1d33.7753974!2d-117.921582!4m5!5s0x0:0xc3635ee1f696f63b!2sPremier+Artists+Collection!3m2!1d33.74660739999999!2d-117.8698707!5e0!3m2!1sen!2slt!4v1682029416597!5m2!1sen!2slt" width="800" height="800" style="border:0;" allowfullscreen="" loading="lazy" referrerpolicy="no-referrer-when-downgrade"&gt;&lt;/iframe&gt;</t>
  </si>
  <si>
    <t>The Potting Shed by Carlisle</t>
  </si>
  <si>
    <t>https://www.google.com/maps/dir/?api=1&amp;origin=Party+Snaps+Photo+Booth+OC+|+Photo+Booth+Rental+Orange+County&amp;origin_place_id=ChIJS6qcHXvZ3IARO_aW9uFeY8M&amp;destination=The+Potting+Shed+by+Carlisle&amp;destination_place_id=ChIJnSUh2t3Z3IAR6zHLu8CJB2A&amp;travelmode=best</t>
  </si>
  <si>
    <t>https://www.google.com/maps/dir/?api=1&amp;origin=Party+Snaps+Photo+Booth+OC+|+Photo+Booth+Rental+Orange+County&amp;origin_place_id=ChIJS6qcHXvZ3IARO_aW9uFeY8M&amp;destination=The+Potting+Shed+by+Carlisle&amp;destination_place_id=ChIJnSUh2t3Z3IAR6zHLu8CJB2A&amp;travelmode=driving</t>
  </si>
  <si>
    <t>https://maps.google.com?saddr=33.7753974,-117.921582&amp;daddr=33.7876447,-117.8525736</t>
  </si>
  <si>
    <t>https://www.google.com/maps/dir/33.7753974,-117.921582/33.7876447,-117.8525736</t>
  </si>
  <si>
    <t>&lt;iframe src="https://www.google.com/maps/embed?pb=!1m26!1m12!1m3!1d6449.198386797689!2d-117.8525736!3d33.7876447!2m3!1f0!2f0!3f0!3m2!1i1024!2i708!4f10.1!4m11!3e0!4m3!2sParty+Snaps+Photo+Booth+OC+|+Photo+Booth+Rental+Orange+County!1d33.7753974!2d-117.921582!4m5!5s0x0:0xc3635ee1f696f63b!2sThe+Potting+Shed+by+Carlisle!3m2!1d33.7876447!2d-117.8525736!5e0!3m2!1sen!2slt!4v1682029416597!5m2!1sen!2slt" width="800" height="800" style="border:0;" allowfullscreen="" loading="lazy" referrerpolicy="no-referrer-when-downgrade"&gt;&lt;/iframe&gt;</t>
  </si>
  <si>
    <t>Model Home Art</t>
  </si>
  <si>
    <t>https://www.google.com/maps/dir/?api=1&amp;origin=Party+Snaps+Photo+Booth+OC+|+Photo+Booth+Rental+Orange+County&amp;origin_place_id=ChIJS6qcHXvZ3IARO_aW9uFeY8M&amp;destination=Model+Home+Art&amp;destination_place_id=ChIJP0fh6LvY3IARYlFMJY7tkbY&amp;travelmode=best</t>
  </si>
  <si>
    <t>https://www.google.com/maps/dir/?api=1&amp;origin=Party+Snaps+Photo+Booth+OC+|+Photo+Booth+Rental+Orange+County&amp;origin_place_id=ChIJS6qcHXvZ3IARO_aW9uFeY8M&amp;destination=Model+Home+Art&amp;destination_place_id=ChIJP0fh6LvY3IARYlFMJY7tkbY&amp;travelmode=driving</t>
  </si>
  <si>
    <t>https://maps.google.com?saddr=33.7753974,-117.921582&amp;daddr=33.71305989999999,-117.9082197</t>
  </si>
  <si>
    <t>https://www.google.com/maps/dir/33.7753974,-117.921582/33.71305989999999,-117.9082197</t>
  </si>
  <si>
    <t>&lt;iframe src="https://www.google.com/maps/embed?pb=!1m26!1m12!1m3!1d6449.198386797689!2d-117.9082197!3d33.71305989999999!2m3!1f0!2f0!3f0!3m2!1i1024!2i708!4f10.1!4m11!3e0!4m3!2sParty+Snaps+Photo+Booth+OC+|+Photo+Booth+Rental+Orange+County!1d33.7753974!2d-117.921582!4m5!5s0x0:0xc3635ee1f696f63b!2sModel+Home+Art!3m2!1d33.71305989999999!2d-117.9082197!5e0!3m2!1sen!2slt!4v1682029416597!5m2!1sen!2slt" width="800" height="800" style="border:0;" allowfullscreen="" loading="lazy" referrerpolicy="no-referrer-when-downgrade"&gt;&lt;/iframe&gt;</t>
  </si>
  <si>
    <t>MyPetMyArt</t>
  </si>
  <si>
    <t>https://www.google.com/maps/dir/?api=1&amp;origin=Party+Snaps+Photo+Booth+OC+|+Photo+Booth+Rental+Orange+County&amp;origin_place_id=ChIJS6qcHXvZ3IARO_aW9uFeY8M&amp;destination=MyPetMyArt&amp;destination_place_id=ChIJKbLlakfZ3IAR_yDed-5RJHk&amp;travelmode=best</t>
  </si>
  <si>
    <t>https://www.google.com/maps/dir/?api=1&amp;origin=Party+Snaps+Photo+Booth+OC+|+Photo+Booth+Rental+Orange+County&amp;origin_place_id=ChIJS6qcHXvZ3IARO_aW9uFeY8M&amp;destination=MyPetMyArt&amp;destination_place_id=ChIJKbLlakfZ3IAR_yDed-5RJHk&amp;travelmode=driving</t>
  </si>
  <si>
    <t>https://maps.google.com?saddr=33.7753974,-117.921582&amp;daddr=33.726123,-117.853244</t>
  </si>
  <si>
    <t>https://www.google.com/maps/dir/33.7753974,-117.921582/33.726123,-117.853244</t>
  </si>
  <si>
    <t>&lt;iframe src="https://www.google.com/maps/embed?pb=!1m26!1m12!1m3!1d6449.198386797689!2d-117.853244!3d33.726123!2m3!1f0!2f0!3f0!3m2!1i1024!2i708!4f10.1!4m11!3e0!4m3!2sParty+Snaps+Photo+Booth+OC+|+Photo+Booth+Rental+Orange+County!1d33.7753974!2d-117.921582!4m5!5s0x0:0xc3635ee1f696f63b!2sMyPetMyArt!3m2!1d33.726123!2d-117.853244!5e0!3m2!1sen!2slt!4v1682029416597!5m2!1sen!2slt" width="800" height="800" style="border:0;" allowfullscreen="" loading="lazy" referrerpolicy="no-referrer-when-downgrade"&gt;&lt;/iframe&gt;</t>
  </si>
  <si>
    <t>CONSIGN IT</t>
  </si>
  <si>
    <t>https://www.google.com/maps/dir/?api=1&amp;origin=Party+Snaps+Photo+Booth+OC+|+Photo+Booth+Rental+Orange+County&amp;origin_place_id=ChIJS6qcHXvZ3IARO_aW9uFeY8M&amp;destination=CONSIGN+IT&amp;destination_place_id=ChIJjV4xxE4n3YARiIiIEppFJz4&amp;travelmode=best</t>
  </si>
  <si>
    <t>https://www.google.com/maps/dir/?api=1&amp;origin=Party+Snaps+Photo+Booth+OC+|+Photo+Booth+Rental+Orange+County&amp;origin_place_id=ChIJS6qcHXvZ3IARO_aW9uFeY8M&amp;destination=CONSIGN+IT&amp;destination_place_id=ChIJjV4xxE4n3YARiIiIEppFJz4&amp;travelmode=driving</t>
  </si>
  <si>
    <t>https://maps.google.com?saddr=33.7753974,-117.921582&amp;daddr=33.697265,-117.9413533</t>
  </si>
  <si>
    <t>https://www.google.com/maps/dir/33.7753974,-117.921582/33.697265,-117.9413533</t>
  </si>
  <si>
    <t>&lt;iframe src="https://www.google.com/maps/embed?pb=!1m26!1m12!1m3!1d6449.198386797689!2d-117.9413533!3d33.697265!2m3!1f0!2f0!3f0!3m2!1i1024!2i708!4f10.1!4m11!3e0!4m3!2sParty+Snaps+Photo+Booth+OC+|+Photo+Booth+Rental+Orange+County!1d33.7753974!2d-117.921582!4m5!5s0x0:0xc3635ee1f696f63b!2sCONSIGN+IT!3m2!1d33.697265!2d-117.9413533!5e0!3m2!1sen!2slt!4v1682029416597!5m2!1sen!2slt" width="800" height="800" style="border:0;" allowfullscreen="" loading="lazy" referrerpolicy="no-referrer-when-downgrade"&gt;&lt;/iframe&gt;</t>
  </si>
  <si>
    <t>Bear Street Gallery</t>
  </si>
  <si>
    <t>https://www.google.com/maps/dir/?api=1&amp;origin=Party+Snaps+Photo+Booth+OC+|+Photo+Booth+Rental+Orange+County&amp;origin_place_id=ChIJS6qcHXvZ3IARO_aW9uFeY8M&amp;destination=Bear+Street+Gallery&amp;destination_place_id=ChIJ9bkRxTHf3IARc8I2lBv8eIE&amp;travelmode=best</t>
  </si>
  <si>
    <t>https://www.google.com/maps/dir/?api=1&amp;origin=Party+Snaps+Photo+Booth+OC+|+Photo+Booth+Rental+Orange+County&amp;origin_place_id=ChIJS6qcHXvZ3IARO_aW9uFeY8M&amp;destination=Bear+Street+Gallery&amp;destination_place_id=ChIJ9bkRxTHf3IARc8I2lBv8eIE&amp;travelmode=driving</t>
  </si>
  <si>
    <t>https://maps.google.com?saddr=33.7753974,-117.921582&amp;daddr=33.69596629999999,-117.8906395</t>
  </si>
  <si>
    <t>https://www.google.com/maps/dir/33.7753974,-117.921582/33.69596629999999,-117.8906395</t>
  </si>
  <si>
    <t>&lt;iframe src="https://www.google.com/maps/embed?pb=!1m26!1m12!1m3!1d6449.198386797689!2d-117.8906395!3d33.69596629999999!2m3!1f0!2f0!3f0!3m2!1i1024!2i708!4f10.1!4m11!3e0!4m3!2sParty+Snaps+Photo+Booth+OC+|+Photo+Booth+Rental+Orange+County!1d33.7753974!2d-117.921582!4m5!5s0x0:0xc3635ee1f696f63b!2sBear+Street+Gallery!3m2!1d33.69596629999999!2d-117.8906395!5e0!3m2!1sen!2slt!4v1682029416597!5m2!1sen!2slt" width="800" height="800" style="border:0;" allowfullscreen="" loading="lazy" referrerpolicy="no-referrer-when-downgrade"&gt;&lt;/iframe&gt;</t>
  </si>
  <si>
    <t>Kaman's Caricatures</t>
  </si>
  <si>
    <t>https://www.google.com/maps/dir/?api=1&amp;origin=Party+Snaps+Photo+Booth+OC+|+Photo+Booth+Rental+Orange+County&amp;origin_place_id=ChIJS6qcHXvZ3IARO_aW9uFeY8M&amp;destination=Kaman's+Caricatures&amp;destination_place_id=ChIJo6_fZuEr3YARLxk3dwNU9Gc&amp;travelmode=best</t>
  </si>
  <si>
    <t>https://www.google.com/maps/dir/?api=1&amp;origin=Party+Snaps+Photo+Booth+OC+|+Photo+Booth+Rental+Orange+County&amp;origin_place_id=ChIJS6qcHXvZ3IARO_aW9uFeY8M&amp;destination=Kaman's+Caricatures&amp;destination_place_id=ChIJo6_fZuEr3YARLxk3dwNU9Gc&amp;travelmode=driving</t>
  </si>
  <si>
    <t>https://maps.google.com?saddr=33.7753974,-117.921582&amp;daddr=33.8444098,-118.0005938</t>
  </si>
  <si>
    <t>https://www.google.com/maps/dir/33.7753974,-117.921582/33.8444098,-118.0005938</t>
  </si>
  <si>
    <t>&lt;iframe src="https://www.google.com/maps/embed?pb=!1m26!1m12!1m3!1d6449.198386797689!2d-118.0005938!3d33.8444098!2m3!1f0!2f0!3f0!3m2!1i1024!2i708!4f10.1!4m11!3e0!4m3!2sParty+Snaps+Photo+Booth+OC+|+Photo+Booth+Rental+Orange+County!1d33.7753974!2d-117.921582!4m5!5s0x0:0xc3635ee1f696f63b!2sKaman's+Caricatures!3m2!1d33.8444098!2d-118.0005938!5e0!3m2!1sen!2slt!4v1682029416597!5m2!1sen!2slt" width="800" height="800" style="border:0;" allowfullscreen="" loading="lazy" referrerpolicy="no-referrer-when-downgrade"&gt;&lt;/iframe&gt;</t>
  </si>
  <si>
    <t>Creative Spirit</t>
  </si>
  <si>
    <t>https://www.google.com/maps/dir/?api=1&amp;origin=Party+Snaps+Photo+Booth+OC+|+Photo+Booth+Rental+Orange+County&amp;origin_place_id=ChIJS6qcHXvZ3IARO_aW9uFeY8M&amp;destination=Creative+Spirit&amp;destination_place_id=ChIJMxSTvmrf3IARbN6n46CTj4E&amp;travelmode=best</t>
  </si>
  <si>
    <t>https://www.google.com/maps/dir/?api=1&amp;origin=Party+Snaps+Photo+Booth+OC+|+Photo+Booth+Rental+Orange+County&amp;origin_place_id=ChIJS6qcHXvZ3IARO_aW9uFeY8M&amp;destination=Creative+Spirit&amp;destination_place_id=ChIJMxSTvmrf3IARbN6n46CTj4E&amp;travelmode=driving</t>
  </si>
  <si>
    <t>https://maps.google.com?saddr=33.7753974,-117.921582&amp;daddr=33.67815189999999,-117.9033172</t>
  </si>
  <si>
    <t>https://www.google.com/maps/dir/33.7753974,-117.921582/33.67815189999999,-117.9033172</t>
  </si>
  <si>
    <t>&lt;iframe src="https://www.google.com/maps/embed?pb=!1m26!1m12!1m3!1d6449.198386797689!2d-117.9033172!3d33.67815189999999!2m3!1f0!2f0!3f0!3m2!1i1024!2i708!4f10.1!4m11!3e0!4m3!2sParty+Snaps+Photo+Booth+OC+|+Photo+Booth+Rental+Orange+County!1d33.7753974!2d-117.921582!4m5!5s0x0:0xc3635ee1f696f63b!2sCreative+Spirit!3m2!1d33.67815189999999!2d-117.9033172!5e0!3m2!1sen!2slt!4v1682029416597!5m2!1sen!2slt" width="800" height="800" style="border:0;" allowfullscreen="" loading="lazy" referrerpolicy="no-referrer-when-downgrade"&gt;&lt;/iframe&gt;</t>
  </si>
  <si>
    <t>Martin Lawrence Galleries</t>
  </si>
  <si>
    <t>https://www.google.com/maps/dir/?api=1&amp;origin=Party+Snaps+Photo+Booth+OC+|+Photo+Booth+Rental+Orange+County&amp;origin_place_id=ChIJS6qcHXvZ3IARO_aW9uFeY8M&amp;destination=Martin+Lawrence+Galleries&amp;destination_place_id=ChIJvZ4gfjrf3IARTvJW5s-sN0U&amp;travelmode=best</t>
  </si>
  <si>
    <t>https://www.google.com/maps/dir/?api=1&amp;origin=Party+Snaps+Photo+Booth+OC+|+Photo+Booth+Rental+Orange+County&amp;origin_place_id=ChIJS6qcHXvZ3IARO_aW9uFeY8M&amp;destination=Martin+Lawrence+Galleries&amp;destination_place_id=ChIJvZ4gfjrf3IARTvJW5s-sN0U&amp;travelmode=driving</t>
  </si>
  <si>
    <t>https://maps.google.com?saddr=33.7753974,-117.921582&amp;daddr=33.691918,-117.8926705</t>
  </si>
  <si>
    <t>https://www.google.com/maps/dir/33.7753974,-117.921582/33.691918,-117.8926705</t>
  </si>
  <si>
    <t>&lt;iframe src="https://www.google.com/maps/embed?pb=!1m26!1m12!1m3!1d6449.198386797689!2d-117.8926705!3d33.691918!2m3!1f0!2f0!3f0!3m2!1i1024!2i708!4f10.1!4m11!3e0!4m3!2sParty+Snaps+Photo+Booth+OC+|+Photo+Booth+Rental+Orange+County!1d33.7753974!2d-117.921582!4m5!5s0x0:0xc3635ee1f696f63b!2sMartin+Lawrence+Galleries!3m2!1d33.691918!2d-117.8926705!5e0!3m2!1sen!2slt!4v1682029416597!5m2!1sen!2slt" width="800" height="800" style="border:0;" allowfullscreen="" loading="lazy" referrerpolicy="no-referrer-when-downgrade"&gt;&lt;/iframe&gt;</t>
  </si>
  <si>
    <t>We Draw For You in Fullerton CA</t>
  </si>
  <si>
    <t>https://www.google.com/maps/dir/?api=1&amp;origin=Party+Snaps+Photo+Booth+OC+|+Photo+Booth+Rental+Orange+County&amp;origin_place_id=ChIJS6qcHXvZ3IARO_aW9uFeY8M&amp;destination=We+Draw+For+You+in+Fullerton+CA&amp;destination_place_id=ChIJIchFRw4q3YARvm_mdEUmeCk&amp;travelmode=best</t>
  </si>
  <si>
    <t>https://www.google.com/maps/dir/?api=1&amp;origin=Party+Snaps+Photo+Booth+OC+|+Photo+Booth+Rental+Orange+County&amp;origin_place_id=ChIJS6qcHXvZ3IARO_aW9uFeY8M&amp;destination=We+Draw+For+You+in+Fullerton+CA&amp;destination_place_id=ChIJIchFRw4q3YARvm_mdEUmeCk&amp;travelmode=driving</t>
  </si>
  <si>
    <t>https://maps.google.com?saddr=33.7753974,-117.921582&amp;daddr=33.87058029999999,-117.9252662</t>
  </si>
  <si>
    <t>https://www.google.com/maps/dir/33.7753974,-117.921582/33.87058029999999,-117.9252662</t>
  </si>
  <si>
    <t>&lt;iframe src="https://www.google.com/maps/embed?pb=!1m26!1m12!1m3!1d6449.198386797689!2d-117.9252662!3d33.87058029999999!2m3!1f0!2f0!3f0!3m2!1i1024!2i708!4f10.1!4m11!3e0!4m3!2sParty+Snaps+Photo+Booth+OC+|+Photo+Booth+Rental+Orange+County!1d33.7753974!2d-117.921582!4m5!5s0x0:0xc3635ee1f696f63b!2sWe+Draw+For+You+in+Fullerton+CA!3m2!1d33.87058029999999!2d-117.9252662!5e0!3m2!1sen!2slt!4v1682029416597!5m2!1sen!2slt" width="800" height="800" style="border:0;" allowfullscreen="" loading="lazy" referrerpolicy="no-referrer-when-downgrade"&gt;&lt;/iframe&gt;</t>
  </si>
  <si>
    <t>Huntington Beach International Surfing Museum</t>
  </si>
  <si>
    <t>https://www.google.com/maps/dir/?api=1&amp;origin=Party+Snaps+Photo+Booth+OC+|+Photo+Booth+Rental+Orange+County&amp;origin_place_id=ChIJS6qcHXvZ3IARO_aW9uFeY8M&amp;destination=Huntington+Beach+International+Surfing+Museum&amp;destination_place_id=ChIJ3Y_bX0Eh3YARYyE1XhRlvp4&amp;travelmode=best</t>
  </si>
  <si>
    <t>https://www.google.com/maps/dir/?api=1&amp;origin=Party+Snaps+Photo+Booth+OC+|+Photo+Booth+Rental+Orange+County&amp;origin_place_id=ChIJS6qcHXvZ3IARO_aW9uFeY8M&amp;destination=Huntington+Beach+International+Surfing+Museum&amp;destination_place_id=ChIJ3Y_bX0Eh3YARYyE1XhRlvp4&amp;travelmode=driving</t>
  </si>
  <si>
    <t>https://maps.google.com?saddr=33.7753974,-117.921582&amp;daddr=33.6591472,-118.0007611</t>
  </si>
  <si>
    <t>https://www.google.com/maps/dir/33.7753974,-117.921582/33.6591472,-118.0007611</t>
  </si>
  <si>
    <t>&lt;iframe src="https://www.google.com/maps/embed?pb=!1m26!1m12!1m3!1d6449.198386797689!2d-118.0007611!3d33.6591472!2m3!1f0!2f0!3f0!3m2!1i1024!2i708!4f10.1!4m11!3e0!4m3!2sParty+Snaps+Photo+Booth+OC+|+Photo+Booth+Rental+Orange+County!1d33.7753974!2d-117.921582!4m5!5s0x0:0xc3635ee1f696f63b!2sHuntington+Beach+International+Surfing+Museum!3m2!1d33.6591472!2d-118.0007611!5e0!3m2!1sen!2slt!4v1682029416597!5m2!1sen!2slt" width="800" height="800" style="border:0;" allowfullscreen="" loading="lazy" referrerpolicy="no-referrer-when-downgrade"&gt;&lt;/iframe&gt;</t>
  </si>
  <si>
    <t>E C Art Gallery</t>
  </si>
  <si>
    <t>https://www.google.com/maps/dir/?api=1&amp;origin=Party+Snaps+Photo+Booth+OC+|+Photo+Booth+Rental+Orange+County&amp;origin_place_id=ChIJS6qcHXvZ3IARO_aW9uFeY8M&amp;destination=E+C+Art+Gallery&amp;destination_place_id=ChIJKazNmswm3YARAqFs08-J4N8&amp;travelmode=best</t>
  </si>
  <si>
    <t>https://www.google.com/maps/dir/?api=1&amp;origin=Party+Snaps+Photo+Booth+OC+|+Photo+Booth+Rental+Orange+County&amp;origin_place_id=ChIJS6qcHXvZ3IARO_aW9uFeY8M&amp;destination=E+C+Art+Gallery&amp;destination_place_id=ChIJKazNmswm3YARAqFs08-J4N8&amp;travelmode=driving</t>
  </si>
  <si>
    <t>https://maps.google.com?saddr=33.7753974,-117.921582&amp;daddr=33.68065129999999,-117.9879195</t>
  </si>
  <si>
    <t>https://www.google.com/maps/dir/33.7753974,-117.921582/33.68065129999999,-117.9879195</t>
  </si>
  <si>
    <t>&lt;iframe src="https://www.google.com/maps/embed?pb=!1m26!1m12!1m3!1d6449.198386797689!2d-117.9879195!3d33.68065129999999!2m3!1f0!2f0!3f0!3m2!1i1024!2i708!4f10.1!4m11!3e0!4m3!2sParty+Snaps+Photo+Booth+OC+|+Photo+Booth+Rental+Orange+County!1d33.7753974!2d-117.921582!4m5!5s0x0:0xc3635ee1f696f63b!2sE+C+Art+Gallery!3m2!1d33.68065129999999!2d-117.9879195!5e0!3m2!1sen!2slt!4v1682029416597!5m2!1sen!2slt" width="800" height="800" style="border:0;" allowfullscreen="" loading="lazy" referrerpolicy="no-referrer-when-downgrade"&gt;&lt;/iframe&gt;</t>
  </si>
  <si>
    <t>LIULI Crystal Art - Corporate Office</t>
  </si>
  <si>
    <t>https://www.google.com/maps/dir/?api=1&amp;origin=Party+Snaps+Photo+Booth+OC+|+Photo+Booth+Rental+Orange+County&amp;origin_place_id=ChIJS6qcHXvZ3IARO_aW9uFeY8M&amp;destination=LIULI+Crystal+Art+-+Corporate+Office&amp;destination_place_id=ChIJ28tkYXsrw4ART8LJ9lD9u1M&amp;travelmode=best</t>
  </si>
  <si>
    <t>https://www.google.com/maps/dir/?api=1&amp;origin=Party+Snaps+Photo+Booth+OC+|+Photo+Booth+Rental+Orange+County&amp;origin_place_id=ChIJS6qcHXvZ3IARO_aW9uFeY8M&amp;destination=LIULI+Crystal+Art+-+Corporate+Office&amp;destination_place_id=ChIJ28tkYXsrw4ART8LJ9lD9u1M&amp;travelmode=driving</t>
  </si>
  <si>
    <t>https://maps.google.com?saddr=33.7753974,-117.921582&amp;daddr=33.6828992,-117.8743193</t>
  </si>
  <si>
    <t>https://www.google.com/maps/dir/33.7753974,-117.921582/33.6828992,-117.8743193</t>
  </si>
  <si>
    <t>&lt;iframe src="https://www.google.com/maps/embed?pb=!1m26!1m12!1m3!1d6449.198386797689!2d-117.8743193!3d33.6828992!2m3!1f0!2f0!3f0!3m2!1i1024!2i708!4f10.1!4m11!3e0!4m3!2sParty+Snaps+Photo+Booth+OC+|+Photo+Booth+Rental+Orange+County!1d33.7753974!2d-117.921582!4m5!5s0x0:0xc3635ee1f696f63b!2sLIULI+Crystal+Art+-+Corporate+Office!3m2!1d33.6828992!2d-117.8743193!5e0!3m2!1sen!2slt!4v1682029416597!5m2!1sen!2slt" width="800" height="800" style="border:0;" allowfullscreen="" loading="lazy" referrerpolicy="no-referrer-when-downgrade"&gt;&lt;/iframe&gt;</t>
  </si>
  <si>
    <t>Hecho En Mexico - The Mexican Art &amp; Gift Store</t>
  </si>
  <si>
    <t>https://www.google.com/maps/dir/?api=1&amp;origin=Party+Snaps+Photo+Booth+OC+|+Photo+Booth+Rental+Orange+County&amp;origin_place_id=ChIJS6qcHXvZ3IARO_aW9uFeY8M&amp;destination=Hecho+En+Mexico+-+The+Mexican+Art+&amp;+Gift+Store&amp;destination_place_id=ChIJzyeifYHW3IARSDYgf5N4Rlg&amp;travelmode=best</t>
  </si>
  <si>
    <t>https://www.google.com/maps/dir/?api=1&amp;origin=Party+Snaps+Photo+Booth+OC+|+Photo+Booth+Rental+Orange+County&amp;origin_place_id=ChIJS6qcHXvZ3IARO_aW9uFeY8M&amp;destination=Hecho+En+Mexico+-+The+Mexican+Art+&amp;+Gift+Store&amp;destination_place_id=ChIJzyeifYHW3IARSDYgf5N4Rlg&amp;travelmode=driving</t>
  </si>
  <si>
    <t>https://maps.google.com?saddr=33.7753974,-117.921582&amp;daddr=33.8691937,-117.8720434</t>
  </si>
  <si>
    <t>https://www.google.com/maps/dir/33.7753974,-117.921582/33.8691937,-117.8720434</t>
  </si>
  <si>
    <t>&lt;iframe src="https://www.google.com/maps/embed?pb=!1m26!1m12!1m3!1d6449.198386797689!2d-117.8720434!3d33.8691937!2m3!1f0!2f0!3f0!3m2!1i1024!2i708!4f10.1!4m11!3e0!4m3!2sParty+Snaps+Photo+Booth+OC+|+Photo+Booth+Rental+Orange+County!1d33.7753974!2d-117.921582!4m5!5s0x0:0xc3635ee1f696f63b!2sHecho+En+Mexico+-+The+Mexican+Art+&amp;+Gift+Store!3m2!1d33.8691937!2d-117.8720434!5e0!3m2!1sen!2slt!4v1682029416597!5m2!1sen!2slt" width="800" height="800" style="border:0;" allowfullscreen="" loading="lazy" referrerpolicy="no-referrer-when-downgrade"&gt;&lt;/iframe&gt;</t>
  </si>
  <si>
    <t>Susan Spiritus Gallery</t>
  </si>
  <si>
    <t>https://www.google.com/maps/dir/?api=1&amp;origin=Party+Snaps+Photo+Booth+OC+|+Photo+Booth+Rental+Orange+County&amp;origin_place_id=ChIJS6qcHXvZ3IARO_aW9uFeY8M&amp;destination=Susan+Spiritus+Gallery&amp;destination_place_id=ChIJk7xgilbe3IARj2UZLWQL53c&amp;travelmode=best</t>
  </si>
  <si>
    <t>https://www.google.com/maps/dir/?api=1&amp;origin=Party+Snaps+Photo+Booth+OC+|+Photo+Booth+Rental+Orange+County&amp;origin_place_id=ChIJS6qcHXvZ3IARO_aW9uFeY8M&amp;destination=Susan+Spiritus+Gallery&amp;destination_place_id=ChIJk7xgilbe3IARj2UZLWQL53c&amp;travelmode=driving</t>
  </si>
  <si>
    <t>https://maps.google.com?saddr=33.7753974,-117.921582&amp;daddr=33.6788653,-117.8562718</t>
  </si>
  <si>
    <t>https://www.google.com/maps/dir/33.7753974,-117.921582/33.6788653,-117.8562718</t>
  </si>
  <si>
    <t>&lt;iframe src="https://www.google.com/maps/embed?pb=!1m26!1m12!1m3!1d6449.198386797689!2d-117.8562718!3d33.6788653!2m3!1f0!2f0!3f0!3m2!1i1024!2i708!4f10.1!4m11!3e0!4m3!2sParty+Snaps+Photo+Booth+OC+|+Photo+Booth+Rental+Orange+County!1d33.7753974!2d-117.921582!4m5!5s0x0:0xc3635ee1f696f63b!2sSusan+Spiritus+Gallery!3m2!1d33.6788653!2d-117.8562718!5e0!3m2!1sen!2slt!4v1682029416597!5m2!1sen!2slt" width="800" height="800" style="border:0;" allowfullscreen="" loading="lazy" referrerpolicy="no-referrer-when-downgrade"&gt;&lt;/iframe&gt;</t>
  </si>
  <si>
    <t>VisionArt Galleries</t>
  </si>
  <si>
    <t>https://www.google.com/maps/dir/?api=1&amp;origin=Party+Snaps+Photo+Booth+OC+|+Photo+Booth+Rental+Orange+County&amp;origin_place_id=ChIJS6qcHXvZ3IARO_aW9uFeY8M&amp;destination=VisionArt+Galleries&amp;destination_place_id=ChIJFb7wu_3e3IARG69Sl7f2S7k&amp;travelmode=best</t>
  </si>
  <si>
    <t>https://www.google.com/maps/dir/?api=1&amp;origin=Party+Snaps+Photo+Booth+OC+|+Photo+Booth+Rental+Orange+County&amp;origin_place_id=ChIJS6qcHXvZ3IARO_aW9uFeY8M&amp;destination=VisionArt+Galleries&amp;destination_place_id=ChIJFb7wu_3e3IARG69Sl7f2S7k&amp;travelmode=driving</t>
  </si>
  <si>
    <t>https://maps.google.com?saddr=33.7753974,-117.921582&amp;daddr=33.7193592,-117.8063678</t>
  </si>
  <si>
    <t>https://www.google.com/maps/dir/33.7753974,-117.921582/33.7193592,-117.8063678</t>
  </si>
  <si>
    <t>&lt;iframe src="https://www.google.com/maps/embed?pb=!1m26!1m12!1m3!1d6449.198386797689!2d-117.8063678!3d33.7193592!2m3!1f0!2f0!3f0!3m2!1i1024!2i708!4f10.1!4m11!3e0!4m3!2sParty+Snaps+Photo+Booth+OC+|+Photo+Booth+Rental+Orange+County!1d33.7753974!2d-117.921582!4m5!5s0x0:0xc3635ee1f696f63b!2sVisionArt+Galleries!3m2!1d33.7193592!2d-117.8063678!5e0!3m2!1sen!2slt!4v1682029416597!5m2!1sen!2slt" width="800" height="800" style="border:0;" allowfullscreen="" loading="lazy" referrerpolicy="no-referrer-when-downgrade"&gt;&lt;/iframe&gt;</t>
  </si>
  <si>
    <t>Exit Gallery</t>
  </si>
  <si>
    <t>https://www.google.com/maps/dir/?api=1&amp;origin=Party+Snaps+Photo+Booth+OC+|+Photo+Booth+Rental+Orange+County&amp;origin_place_id=ChIJS6qcHXvZ3IARO_aW9uFeY8M&amp;destination=Exit+Gallery&amp;destination_place_id=ChIJWajRk8_V3IAR4UieqPb8Bj4&amp;travelmode=best</t>
  </si>
  <si>
    <t>https://www.google.com/maps/dir/?api=1&amp;origin=Party+Snaps+Photo+Booth+OC+|+Photo+Booth+Rental+Orange+County&amp;origin_place_id=ChIJS6qcHXvZ3IARO_aW9uFeY8M&amp;destination=Exit+Gallery&amp;destination_place_id=ChIJWajRk8_V3IAR4UieqPb8Bj4&amp;travelmode=driving</t>
  </si>
  <si>
    <t>https://maps.google.com?saddr=33.7753974,-117.921582&amp;daddr=33.8800225,-117.8887993</t>
  </si>
  <si>
    <t>https://www.google.com/maps/dir/33.7753974,-117.921582/33.8800225,-117.8887993</t>
  </si>
  <si>
    <t>&lt;iframe src="https://www.google.com/maps/embed?pb=!1m26!1m12!1m3!1d6449.198386797689!2d-117.8887993!3d33.8800225!2m3!1f0!2f0!3f0!3m2!1i1024!2i708!4f10.1!4m11!3e0!4m3!2sParty+Snaps+Photo+Booth+OC+|+Photo+Booth+Rental+Orange+County!1d33.7753974!2d-117.921582!4m5!5s0x0:0xc3635ee1f696f63b!2sExit+Gallery!3m2!1d33.8800225!2d-117.8887993!5e0!3m2!1sen!2slt!4v1682029416597!5m2!1sen!2slt" width="800" height="800" style="border:0;" allowfullscreen="" loading="lazy" referrerpolicy="no-referrer-when-downgrade"&gt;&lt;/iframe&gt;</t>
  </si>
  <si>
    <t>Miriam L Smith Art Consultant</t>
  </si>
  <si>
    <t>https://www.google.com/maps/dir/?api=1&amp;origin=Party+Snaps+Photo+Booth+OC+|+Photo+Booth+Rental+Orange+County&amp;origin_place_id=ChIJS6qcHXvZ3IARO_aW9uFeY8M&amp;destination=Miriam+L+Smith+Art+Consultant&amp;destination_place_id=ChIJN5T5mKvf3IARTzM3-To7nso&amp;travelmode=best</t>
  </si>
  <si>
    <t>https://www.google.com/maps/dir/?api=1&amp;origin=Party+Snaps+Photo+Booth+OC+|+Photo+Booth+Rental+Orange+County&amp;origin_place_id=ChIJS6qcHXvZ3IARO_aW9uFeY8M&amp;destination=Miriam+L+Smith+Art+Consultant&amp;destination_place_id=ChIJN5T5mKvf3IARTzM3-To7nso&amp;travelmode=driving</t>
  </si>
  <si>
    <t>https://maps.google.com?saddr=33.7753974,-117.921582&amp;daddr=33.67667550000001,-117.8586729</t>
  </si>
  <si>
    <t>https://www.google.com/maps/dir/33.7753974,-117.921582/33.67667550000001,-117.8586729</t>
  </si>
  <si>
    <t>&lt;iframe src="https://www.google.com/maps/embed?pb=!1m26!1m12!1m3!1d6449.198386797689!2d-117.8586729!3d33.67667550000001!2m3!1f0!2f0!3f0!3m2!1i1024!2i708!4f10.1!4m11!3e0!4m3!2sParty+Snaps+Photo+Booth+OC+|+Photo+Booth+Rental+Orange+County!1d33.7753974!2d-117.921582!4m5!5s0x0:0xc3635ee1f696f63b!2sMiriam+L+Smith+Art+Consultant!3m2!1d33.67667550000001!2d-117.8586729!5e0!3m2!1sen!2slt!4v1682029416597!5m2!1sen!2slt" width="800" height="800" style="border:0;" allowfullscreen="" loading="lazy" referrerpolicy="no-referrer-when-downgrade"&gt;&lt;/iframe&gt;</t>
  </si>
  <si>
    <t>Art &amp; Stone</t>
  </si>
  <si>
    <t>https://www.google.com/maps/dir/?api=1&amp;origin=Party+Snaps+Photo+Booth+OC+|+Photo+Booth+Rental+Orange+County&amp;origin_place_id=ChIJS6qcHXvZ3IARO_aW9uFeY8M&amp;destination=Art+&amp;+Stone&amp;destination_place_id=ChIJH5JYDG3c3IARSEwW4JJpukg&amp;travelmode=best</t>
  </si>
  <si>
    <t>https://www.google.com/maps/dir/?api=1&amp;origin=Party+Snaps+Photo+Booth+OC+|+Photo+Booth+Rental+Orange+County&amp;origin_place_id=ChIJS6qcHXvZ3IARO_aW9uFeY8M&amp;destination=Art+&amp;+Stone&amp;destination_place_id=ChIJH5JYDG3c3IARSEwW4JJpukg&amp;travelmode=driving</t>
  </si>
  <si>
    <t>https://maps.google.com?saddr=33.7753974,-117.921582&amp;daddr=33.7123748,-117.8055677</t>
  </si>
  <si>
    <t>https://www.google.com/maps/dir/33.7753974,-117.921582/33.7123748,-117.8055677</t>
  </si>
  <si>
    <t>&lt;iframe src="https://www.google.com/maps/embed?pb=!1m26!1m12!1m3!1d6449.198386797689!2d-117.8055677!3d33.7123748!2m3!1f0!2f0!3f0!3m2!1i1024!2i708!4f10.1!4m11!3e0!4m3!2sParty+Snaps+Photo+Booth+OC+|+Photo+Booth+Rental+Orange+County!1d33.7753974!2d-117.921582!4m5!5s0x0:0xc3635ee1f696f63b!2sArt+&amp;+Stone!3m2!1d33.7123748!2d-117.8055677!5e0!3m2!1sen!2slt!4v1682029416597!5m2!1sen!2slt" width="800" height="800" style="border:0;" allowfullscreen="" loading="lazy" referrerpolicy="no-referrer-when-downgrade"&gt;&lt;/iframe&gt;</t>
  </si>
  <si>
    <t>Virginia Bader Fine Arts</t>
  </si>
  <si>
    <t>https://www.google.com/maps/dir/?api=1&amp;origin=Party+Snaps+Photo+Booth+OC+|+Photo+Booth+Rental+Orange+County&amp;origin_place_id=ChIJS6qcHXvZ3IARO_aW9uFeY8M&amp;destination=Virginia+Bader+Fine+Arts&amp;destination_place_id=ChIJkbdbHVbe3IAR5ul7BIHU358&amp;travelmode=best</t>
  </si>
  <si>
    <t>https://www.google.com/maps/dir/?api=1&amp;origin=Party+Snaps+Photo+Booth+OC+|+Photo+Booth+Rental+Orange+County&amp;origin_place_id=ChIJS6qcHXvZ3IARO_aW9uFeY8M&amp;destination=Virginia+Bader+Fine+Arts&amp;destination_place_id=ChIJkbdbHVbe3IAR5ul7BIHU358&amp;travelmode=driving</t>
  </si>
  <si>
    <t>https://maps.google.com?saddr=33.7753974,-117.921582&amp;daddr=33.6663954,-117.8713752</t>
  </si>
  <si>
    <t>https://www.google.com/maps/dir/33.7753974,-117.921582/33.6663954,-117.8713752</t>
  </si>
  <si>
    <t>&lt;iframe src="https://www.google.com/maps/embed?pb=!1m26!1m12!1m3!1d6449.198386797689!2d-117.8713752!3d33.6663954!2m3!1f0!2f0!3f0!3m2!1i1024!2i708!4f10.1!4m11!3e0!4m3!2sParty+Snaps+Photo+Booth+OC+|+Photo+Booth+Rental+Orange+County!1d33.7753974!2d-117.921582!4m5!5s0x0:0xc3635ee1f696f63b!2sVirginia+Bader+Fine+Arts!3m2!1d33.6663954!2d-117.8713752!5e0!3m2!1sen!2slt!4v1682029416597!5m2!1sen!2slt" width="800" height="800" style="border:0;" allowfullscreen="" loading="lazy" referrerpolicy="no-referrer-when-downgrade"&gt;&lt;/iframe&gt;</t>
  </si>
  <si>
    <t>Godbey School of Art</t>
  </si>
  <si>
    <t>https://www.google.com/maps/dir/?api=1&amp;origin=Party+Snaps+Photo+Booth+OC+|+Photo+Booth+Rental+Orange+County&amp;origin_place_id=ChIJS6qcHXvZ3IARO_aW9uFeY8M&amp;destination=Godbey+School+of+Art&amp;destination_place_id=ChIJDU4KUVbe3IARmrj0XDmymRk&amp;travelmode=best</t>
  </si>
  <si>
    <t>https://www.google.com/maps/dir/?api=1&amp;origin=Party+Snaps+Photo+Booth+OC+|+Photo+Booth+Rental+Orange+County&amp;origin_place_id=ChIJS6qcHXvZ3IARO_aW9uFeY8M&amp;destination=Godbey+School+of+Art&amp;destination_place_id=ChIJDU4KUVbe3IARmrj0XDmymRk&amp;travelmode=driving</t>
  </si>
  <si>
    <t>https://maps.google.com?saddr=33.7753974,-117.921582&amp;daddr=33.6642232,-117.8692168</t>
  </si>
  <si>
    <t>https://www.google.com/maps/dir/33.7753974,-117.921582/33.6642232,-117.8692168</t>
  </si>
  <si>
    <t>&lt;iframe src="https://www.google.com/maps/embed?pb=!1m26!1m12!1m3!1d6449.198386797689!2d-117.8692168!3d33.6642232!2m3!1f0!2f0!3f0!3m2!1i1024!2i708!4f10.1!4m11!3e0!4m3!2sParty+Snaps+Photo+Booth+OC+|+Photo+Booth+Rental+Orange+County!1d33.7753974!2d-117.921582!4m5!5s0x0:0xc3635ee1f696f63b!2sGodbey+School+of+Art!3m2!1d33.6642232!2d-117.8692168!5e0!3m2!1sen!2slt!4v1682029416597!5m2!1sen!2slt" width="800" height="800" style="border:0;" allowfullscreen="" loading="lazy" referrerpolicy="no-referrer-when-downgrade"&gt;&lt;/iframe&gt;</t>
  </si>
  <si>
    <t>Koolsville Studio &amp; Gallery</t>
  </si>
  <si>
    <t>https://www.google.com/maps/dir/?api=1&amp;origin=Party+Snaps+Photo+Booth+OC+|+Photo+Booth+Rental+Orange+County&amp;origin_place_id=ChIJS6qcHXvZ3IARO_aW9uFeY8M&amp;destination=Koolsville+Studio+&amp;+Gallery&amp;destination_place_id=ChIJBx5SM3Ep3YARTO1UHhFitgE&amp;travelmode=best</t>
  </si>
  <si>
    <t>https://www.google.com/maps/dir/?api=1&amp;origin=Party+Snaps+Photo+Booth+OC+|+Photo+Booth+Rental+Orange+County&amp;origin_place_id=ChIJS6qcHXvZ3IARO_aW9uFeY8M&amp;destination=Koolsville+Studio+&amp;+Gallery&amp;destination_place_id=ChIJBx5SM3Ep3YARTO1UHhFitgE&amp;travelmode=driving</t>
  </si>
  <si>
    <t>https://maps.google.com?saddr=33.7753974,-117.921582&amp;daddr=33.8326303,-117.9777529</t>
  </si>
  <si>
    <t>https://www.google.com/maps/dir/33.7753974,-117.921582/33.8326303,-117.9777529</t>
  </si>
  <si>
    <t>&lt;iframe src="https://www.google.com/maps/embed?pb=!1m26!1m12!1m3!1d6449.198386797689!2d-117.9777529!3d33.8326303!2m3!1f0!2f0!3f0!3m2!1i1024!2i708!4f10.1!4m11!3e0!4m3!2sParty+Snaps+Photo+Booth+OC+|+Photo+Booth+Rental+Orange+County!1d33.7753974!2d-117.921582!4m5!5s0x0:0xc3635ee1f696f63b!2sKoolsville+Studio+&amp;+Gallery!3m2!1d33.8326303!2d-117.9777529!5e0!3m2!1sen!2slt!4v1682029416597!5m2!1sen!2slt" width="800" height="800" style="border:0;" allowfullscreen="" loading="lazy" referrerpolicy="no-referrer-when-downgrade"&gt;&lt;/iframe&gt;</t>
  </si>
  <si>
    <t>Strand Art Co</t>
  </si>
  <si>
    <t>https://www.google.com/maps/dir/?api=1&amp;origin=Party+Snaps+Photo+Booth+OC+|+Photo+Booth+Rental+Orange+County&amp;origin_place_id=ChIJS6qcHXvZ3IARO_aW9uFeY8M&amp;destination=Strand+Art+Co&amp;destination_place_id=ChIJnUjukTjR3IARlclHheksKTE&amp;travelmode=best</t>
  </si>
  <si>
    <t>https://www.google.com/maps/dir/?api=1&amp;origin=Party+Snaps+Photo+Booth+OC+|+Photo+Booth+Rental+Orange+County&amp;origin_place_id=ChIJS6qcHXvZ3IARO_aW9uFeY8M&amp;destination=Strand+Art+Co&amp;destination_place_id=ChIJnUjukTjR3IARlclHheksKTE&amp;travelmode=driving</t>
  </si>
  <si>
    <t>https://maps.google.com?saddr=33.7753974,-117.921582&amp;daddr=33.8644763,-117.8159019</t>
  </si>
  <si>
    <t>https://www.google.com/maps/dir/33.7753974,-117.921582/33.8644763,-117.8159019</t>
  </si>
  <si>
    <t>&lt;iframe src="https://www.google.com/maps/embed?pb=!1m26!1m12!1m3!1d6449.198386797689!2d-117.8159019!3d33.8644763!2m3!1f0!2f0!3f0!3m2!1i1024!2i708!4f10.1!4m11!3e0!4m3!2sParty+Snaps+Photo+Booth+OC+|+Photo+Booth+Rental+Orange+County!1d33.7753974!2d-117.921582!4m5!5s0x0:0xc3635ee1f696f63b!2sStrand+Art+Co!3m2!1d33.8644763!2d-117.8159019!5e0!3m2!1sen!2slt!4v1682029416597!5m2!1sen!2slt" width="800" height="800" style="border:0;" allowfullscreen="" loading="lazy" referrerpolicy="no-referrer-when-downgrade"&gt;&lt;/iframe&gt;</t>
  </si>
  <si>
    <t>Gallery Ten Studio</t>
  </si>
  <si>
    <t>https://www.google.com/maps/dir/?api=1&amp;origin=Party+Snaps+Photo+Booth+OC+|+Photo+Booth+Rental+Orange+County&amp;origin_place_id=ChIJS6qcHXvZ3IARO_aW9uFeY8M&amp;destination=Gallery+Ten+Studio&amp;destination_place_id=ChIJQ1mQQG3X3IAR2T1nQf4fpVQ&amp;travelmode=best</t>
  </si>
  <si>
    <t>https://www.google.com/maps/dir/?api=1&amp;origin=Party+Snaps+Photo+Booth+OC+|+Photo+Booth+Rental+Orange+County&amp;origin_place_id=ChIJS6qcHXvZ3IARO_aW9uFeY8M&amp;destination=Gallery+Ten+Studio&amp;destination_place_id=ChIJQ1mQQG3X3IAR2T1nQf4fpVQ&amp;travelmode=driving</t>
  </si>
  <si>
    <t>https://maps.google.com?saddr=33.7753974,-117.921582&amp;daddr=33.8111753,-117.8648957</t>
  </si>
  <si>
    <t>https://www.google.com/maps/dir/33.7753974,-117.921582/33.8111753,-117.8648957</t>
  </si>
  <si>
    <t>&lt;iframe src="https://www.google.com/maps/embed?pb=!1m26!1m12!1m3!1d6449.198386797689!2d-117.8648957!3d33.8111753!2m3!1f0!2f0!3f0!3m2!1i1024!2i708!4f10.1!4m11!3e0!4m3!2sParty+Snaps+Photo+Booth+OC+|+Photo+Booth+Rental+Orange+County!1d33.7753974!2d-117.921582!4m5!5s0x0:0xc3635ee1f696f63b!2sGallery+Ten+Studio!3m2!1d33.8111753!2d-117.8648957!5e0!3m2!1sen!2slt!4v1682029416597!5m2!1sen!2slt" width="800" height="800" style="border:0;" allowfullscreen="" loading="lazy" referrerpolicy="no-referrer-when-downgrade"&gt;&lt;/iframe&gt;</t>
  </si>
  <si>
    <t>On The Wall Gallery and Frames</t>
  </si>
  <si>
    <t>https://www.google.com/maps/dir/?api=1&amp;origin=Party+Snaps+Photo+Booth+OC+|+Photo+Booth+Rental+Orange+County&amp;origin_place_id=ChIJS6qcHXvZ3IARO_aW9uFeY8M&amp;destination=On+The+Wall+Gallery+and+Frames&amp;destination_place_id=ChIJo8rjAF3Z3IARgkLh7CJCS_0&amp;travelmode=best</t>
  </si>
  <si>
    <t>https://www.google.com/maps/dir/?api=1&amp;origin=Party+Snaps+Photo+Booth+OC+|+Photo+Booth+Rental+Orange+County&amp;origin_place_id=ChIJS6qcHXvZ3IARO_aW9uFeY8M&amp;destination=On+The+Wall+Gallery+and+Frames&amp;destination_place_id=ChIJo8rjAF3Z3IARgkLh7CJCS_0&amp;travelmode=driving</t>
  </si>
  <si>
    <t>https://maps.google.com?saddr=33.7753974,-117.921582&amp;daddr=33.7333521,-117.8399001</t>
  </si>
  <si>
    <t>https://www.google.com/maps/dir/33.7753974,-117.921582/33.7333521,-117.8399001</t>
  </si>
  <si>
    <t>&lt;iframe src="https://www.google.com/maps/embed?pb=!1m26!1m12!1m3!1d6449.198386797689!2d-117.8399001!3d33.7333521!2m3!1f0!2f0!3f0!3m2!1i1024!2i708!4f10.1!4m11!3e0!4m3!2sParty+Snaps+Photo+Booth+OC+|+Photo+Booth+Rental+Orange+County!1d33.7753974!2d-117.921582!4m5!5s0x0:0xc3635ee1f696f63b!2sOn+The+Wall+Gallery+and+Frames!3m2!1d33.7333521!2d-117.8399001!5e0!3m2!1sen!2slt!4v1682029416597!5m2!1sen!2slt" width="800" height="800" style="border:0;" allowfullscreen="" loading="lazy" referrerpolicy="no-referrer-when-downgrade"&gt;&lt;/iframe&gt;</t>
  </si>
  <si>
    <t>GCS Clothing Store</t>
  </si>
  <si>
    <t>https://www.google.com/maps/dir/?api=1&amp;origin=Party+Snaps+Photo+Booth+OC+|+Photo+Booth+Rental+Orange+County&amp;origin_place_id=ChIJS6qcHXvZ3IARO_aW9uFeY8M&amp;destination=GCS+Clothing+Store&amp;destination_place_id=ChIJocTA_QbZ3IAR1HoTmQ5bxZI&amp;travelmode=best</t>
  </si>
  <si>
    <t>https://www.google.com/maps/dir/?api=1&amp;origin=Party+Snaps+Photo+Booth+OC+|+Photo+Booth+Rental+Orange+County&amp;origin_place_id=ChIJS6qcHXvZ3IARO_aW9uFeY8M&amp;destination=GCS+Clothing+Store&amp;destination_place_id=ChIJocTA_QbZ3IAR1HoTmQ5bxZI&amp;travelmode=driving</t>
  </si>
  <si>
    <t>https://maps.google.com?saddr=33.7753974,-117.921582&amp;daddr=33.747634,-117.8662737</t>
  </si>
  <si>
    <t>https://www.google.com/maps/dir/33.7753974,-117.921582/33.747634,-117.8662737</t>
  </si>
  <si>
    <t>&lt;iframe src="https://www.google.com/maps/embed?pb=!1m26!1m12!1m3!1d6449.198386797689!2d-117.8662737!3d33.747634!2m3!1f0!2f0!3f0!3m2!1i1024!2i708!4f10.1!4m11!3e0!4m3!2sParty+Snaps+Photo+Booth+OC+|+Photo+Booth+Rental+Orange+County!1d33.7753974!2d-117.921582!4m5!5s0x0:0xc3635ee1f696f63b!2sGCS+Clothing+Store!3m2!1d33.747634!2d-117.8662737!5e0!3m2!1sen!2slt!4v1682029416597!5m2!1sen!2slt" width="800" height="800" style="border:0;" allowfullscreen="" loading="lazy" referrerpolicy="no-referrer-when-downgrade"&gt;&lt;/iframe&gt;</t>
  </si>
  <si>
    <t>Little Angels Galleries</t>
  </si>
  <si>
    <t>https://www.google.com/maps/dir/?api=1&amp;origin=Party+Snaps+Photo+Booth+OC+|+Photo+Booth+Rental+Orange+County&amp;origin_place_id=ChIJS6qcHXvZ3IARO_aW9uFeY8M&amp;destination=Little+Angels+Galleries&amp;destination_place_id=ChIJJ4hfpEXZ3IARvgEHFwrug8Q&amp;travelmode=best</t>
  </si>
  <si>
    <t>https://www.google.com/maps/dir/?api=1&amp;origin=Party+Snaps+Photo+Booth+OC+|+Photo+Booth+Rental+Orange+County&amp;origin_place_id=ChIJS6qcHXvZ3IARO_aW9uFeY8M&amp;destination=Little+Angels+Galleries&amp;destination_place_id=ChIJJ4hfpEXZ3IARvgEHFwrug8Q&amp;travelmode=driving</t>
  </si>
  <si>
    <t>https://maps.google.com?saddr=33.7753974,-117.921582&amp;daddr=33.7259293,-117.8465954</t>
  </si>
  <si>
    <t>https://www.google.com/maps/dir/33.7753974,-117.921582/33.7259293,-117.8465954</t>
  </si>
  <si>
    <t>&lt;iframe src="https://www.google.com/maps/embed?pb=!1m26!1m12!1m3!1d6449.198386797689!2d-117.8465954!3d33.7259293!2m3!1f0!2f0!3f0!3m2!1i1024!2i708!4f10.1!4m11!3e0!4m3!2sParty+Snaps+Photo+Booth+OC+|+Photo+Booth+Rental+Orange+County!1d33.7753974!2d-117.921582!4m5!5s0x0:0xc3635ee1f696f63b!2sLittle+Angels+Galleries!3m2!1d33.7259293!2d-117.8465954!5e0!3m2!1sen!2slt!4v1682029416597!5m2!1sen!2slt" width="800" height="800" style="border:0;" allowfullscreen="" loading="lazy" referrerpolicy="no-referrer-when-downgrade"&gt;&lt;/iframe&gt;</t>
  </si>
  <si>
    <t>Ziggy's Smoke Shop</t>
  </si>
  <si>
    <t>https://www.google.com/maps/dir/?api=1&amp;origin=Party+Snaps+Photo+Booth+OC+|+Photo+Booth+Rental+Orange+County&amp;origin_place_id=ChIJS6qcHXvZ3IARO_aW9uFeY8M&amp;destination=Ziggy's+Smoke+Shop&amp;destination_place_id=ChIJzXSnKUEm3YAR0D_GL9N7M-s&amp;travelmode=best</t>
  </si>
  <si>
    <t>https://www.google.com/maps/dir/?api=1&amp;origin=Party+Snaps+Photo+Booth+OC+|+Photo+Booth+Rental+Orange+County&amp;origin_place_id=ChIJS6qcHXvZ3IARO_aW9uFeY8M&amp;destination=Ziggy's+Smoke+Shop&amp;destination_place_id=ChIJzXSnKUEm3YAR0D_GL9N7M-s&amp;travelmode=driving</t>
  </si>
  <si>
    <t>https://maps.google.com?saddr=33.7753974,-117.921582&amp;daddr=33.7378011,-117.9898408</t>
  </si>
  <si>
    <t>https://www.google.com/maps/dir/33.7753974,-117.921582/33.7378011,-117.9898408</t>
  </si>
  <si>
    <t>&lt;iframe src="https://www.google.com/maps/embed?pb=!1m26!1m12!1m3!1d6449.198386797689!2d-117.9898408!3d33.7378011!2m3!1f0!2f0!3f0!3m2!1i1024!2i708!4f10.1!4m11!3e0!4m3!2sParty+Snaps+Photo+Booth+OC+|+Photo+Booth+Rental+Orange+County!1d33.7753974!2d-117.921582!4m5!5s0x0:0xc3635ee1f696f63b!2sZiggy's+Smoke+Shop!3m2!1d33.7378011!2d-117.9898408!5e0!3m2!1sen!2slt!4v1682029416597!5m2!1sen!2slt" width="800" height="800" style="border:0;" allowfullscreen="" loading="lazy" referrerpolicy="no-referrer-when-downgrade"&gt;&lt;/iframe&gt;</t>
  </si>
  <si>
    <t>Matoska Trading Company</t>
  </si>
  <si>
    <t>https://www.google.com/maps/dir/?api=1&amp;origin=Party+Snaps+Photo+Booth+OC+|+Photo+Booth+Rental+Orange+County&amp;origin_place_id=ChIJS6qcHXvZ3IARO_aW9uFeY8M&amp;destination=Matoska+Trading+Company&amp;destination_place_id=ChIJL3Jnn97Z3IAR09e9gOvYNFw&amp;travelmode=best</t>
  </si>
  <si>
    <t>https://www.google.com/maps/dir/?api=1&amp;origin=Party+Snaps+Photo+Booth+OC+|+Photo+Booth+Rental+Orange+County&amp;origin_place_id=ChIJS6qcHXvZ3IARO_aW9uFeY8M&amp;destination=Matoska+Trading+Company&amp;destination_place_id=ChIJL3Jnn97Z3IAR09e9gOvYNFw&amp;travelmode=driving</t>
  </si>
  <si>
    <t>https://maps.google.com?saddr=33.7753974,-117.921582&amp;daddr=33.7886556,-117.8529222</t>
  </si>
  <si>
    <t>https://www.google.com/maps/dir/33.7753974,-117.921582/33.7886556,-117.8529222</t>
  </si>
  <si>
    <t>&lt;iframe src="https://www.google.com/maps/embed?pb=!1m26!1m12!1m3!1d6449.198386797689!2d-117.8529222!3d33.7886556!2m3!1f0!2f0!3f0!3m2!1i1024!2i708!4f10.1!4m11!3e0!4m3!2sParty+Snaps+Photo+Booth+OC+|+Photo+Booth+Rental+Orange+County!1d33.7753974!2d-117.921582!4m5!5s0x0:0xc3635ee1f696f63b!2sMatoska+Trading+Company!3m2!1d33.7886556!2d-117.8529222!5e0!3m2!1sen!2slt!4v1682029416597!5m2!1sen!2slt" width="800" height="800" style="border:0;" allowfullscreen="" loading="lazy" referrerpolicy="no-referrer-when-downgrade"&gt;&lt;/iframe&gt;</t>
  </si>
  <si>
    <t>Chemers Gallery</t>
  </si>
  <si>
    <t>https://www.google.com/maps/dir/?api=1&amp;origin=Party+Snaps+Photo+Booth+OC+|+Photo+Booth+Rental+Orange+County&amp;origin_place_id=ChIJS6qcHXvZ3IARO_aW9uFeY8M&amp;destination=Chemers+Gallery&amp;destination_place_id=ChIJzZS01ira3IARPtmrpPgmabY&amp;travelmode=best</t>
  </si>
  <si>
    <t>https://www.google.com/maps/dir/?api=1&amp;origin=Party+Snaps+Photo+Booth+OC+|+Photo+Booth+Rental+Orange+County&amp;origin_place_id=ChIJS6qcHXvZ3IARO_aW9uFeY8M&amp;destination=Chemers+Gallery&amp;destination_place_id=ChIJzZS01ira3IARPtmrpPgmabY&amp;travelmode=driving</t>
  </si>
  <si>
    <t>https://maps.google.com?saddr=33.7753974,-117.921582&amp;daddr=33.7584117,-117.8287594</t>
  </si>
  <si>
    <t>https://www.google.com/maps/dir/33.7753974,-117.921582/33.7584117,-117.8287594</t>
  </si>
  <si>
    <t>&lt;iframe src="https://www.google.com/maps/embed?pb=!1m26!1m12!1m3!1d6449.198386797689!2d-117.8287594!3d33.7584117!2m3!1f0!2f0!3f0!3m2!1i1024!2i708!4f10.1!4m11!3e0!4m3!2sParty+Snaps+Photo+Booth+OC+|+Photo+Booth+Rental+Orange+County!1d33.7753974!2d-117.921582!4m5!5s0x0:0xc3635ee1f696f63b!2sChemers+Gallery!3m2!1d33.7584117!2d-117.8287594!5e0!3m2!1sen!2slt!4v1682029416597!5m2!1sen!2slt" width="800" height="800" style="border:0;" allowfullscreen="" loading="lazy" referrerpolicy="no-referrer-when-downgrade"&gt;&lt;/iframe&gt;</t>
  </si>
  <si>
    <t>Art Emporium Inc.</t>
  </si>
  <si>
    <t>https://www.google.com/maps/dir/?api=1&amp;origin=Party+Snaps+Photo+Booth+OC+|+Photo+Booth+Rental+Orange+County&amp;origin_place_id=ChIJS6qcHXvZ3IARO_aW9uFeY8M&amp;destination=Art+Emporium+Inc.&amp;destination_place_id=ChIJ2a5JxfbSwoARiyN8Y7OA1GE&amp;travelmode=best</t>
  </si>
  <si>
    <t>https://www.google.com/maps/dir/?api=1&amp;origin=Party+Snaps+Photo+Booth+OC+|+Photo+Booth+Rental+Orange+County&amp;origin_place_id=ChIJS6qcHXvZ3IARO_aW9uFeY8M&amp;destination=Art+Emporium+Inc.&amp;destination_place_id=ChIJ2a5JxfbSwoARiyN8Y7OA1GE&amp;travelmode=driving</t>
  </si>
  <si>
    <t>https://maps.google.com?saddr=33.7753974,-117.921582&amp;daddr=33.8595268,-117.829158</t>
  </si>
  <si>
    <t>https://www.google.com/maps/dir/33.7753974,-117.921582/33.8595268,-117.829158</t>
  </si>
  <si>
    <t>&lt;iframe src="https://www.google.com/maps/embed?pb=!1m26!1m12!1m3!1d6449.198386797689!2d-117.829158!3d33.8595268!2m3!1f0!2f0!3f0!3m2!1i1024!2i708!4f10.1!4m11!3e0!4m3!2sParty+Snaps+Photo+Booth+OC+|+Photo+Booth+Rental+Orange+County!1d33.7753974!2d-117.921582!4m5!5s0x0:0xc3635ee1f696f63b!2sArt+Emporium+Inc.!3m2!1d33.8595268!2d-117.829158!5e0!3m2!1sen!2slt!4v1682029416597!5m2!1sen!2slt" width="800" height="800" style="border:0;" allowfullscreen="" loading="lazy" referrerpolicy="no-referrer-when-downgrade"&gt;&lt;/iframe&gt;</t>
  </si>
  <si>
    <t>Comic Book Hideout</t>
  </si>
  <si>
    <t>https://www.google.com/maps/dir/?api=1&amp;origin=Party+Snaps+Photo+Booth+OC+|+Photo+Booth+Rental+Orange+County&amp;origin_place_id=ChIJS6qcHXvZ3IARO_aW9uFeY8M&amp;destination=Comic+Book+Hideout&amp;destination_place_id=ChIJxxYSHv7V3IAR7zC4dZiP_aI&amp;travelmode=best</t>
  </si>
  <si>
    <t>https://www.google.com/maps/dir/?api=1&amp;origin=Party+Snaps+Photo+Booth+OC+|+Photo+Booth+Rental+Orange+County&amp;origin_place_id=ChIJS6qcHXvZ3IARO_aW9uFeY8M&amp;destination=Comic+Book+Hideout&amp;destination_place_id=ChIJxxYSHv7V3IAR7zC4dZiP_aI&amp;travelmode=driving</t>
  </si>
  <si>
    <t>https://maps.google.com?saddr=33.7753974,-117.921582&amp;daddr=33.870475,-117.927175</t>
  </si>
  <si>
    <t>https://www.google.com/maps/dir/33.7753974,-117.921582/33.870475,-117.927175</t>
  </si>
  <si>
    <t>&lt;iframe src="https://www.google.com/maps/embed?pb=!1m26!1m12!1m3!1d6449.198386797689!2d-117.927175!3d33.870475!2m3!1f0!2f0!3f0!3m2!1i1024!2i708!4f10.1!4m11!3e0!4m3!2sParty+Snaps+Photo+Booth+OC+|+Photo+Booth+Rental+Orange+County!1d33.7753974!2d-117.921582!4m5!5s0x0:0xc3635ee1f696f63b!2sComic+Book+Hideout!3m2!1d33.870475!2d-117.927175!5e0!3m2!1sen!2slt!4v1682029416597!5m2!1sen!2slt" width="800" height="800" style="border:0;" allowfullscreen="" loading="lazy" referrerpolicy="no-referrer-when-downgrade"&gt;&lt;/iframe&gt;</t>
  </si>
  <si>
    <t>Winston's Estate Gallery</t>
  </si>
  <si>
    <t>https://www.google.com/maps/dir/?api=1&amp;origin=Party+Snaps+Photo+Booth+OC+|+Photo+Booth+Rental+Orange+County&amp;origin_place_id=ChIJS6qcHXvZ3IARO_aW9uFeY8M&amp;destination=Winston's+Estate+Gallery&amp;destination_place_id=ChIJ7zKOKyva3IARddu1VnRAhco&amp;travelmode=best</t>
  </si>
  <si>
    <t>https://www.google.com/maps/dir/?api=1&amp;origin=Party+Snaps+Photo+Booth+OC+|+Photo+Booth+Rental+Orange+County&amp;origin_place_id=ChIJS6qcHXvZ3IARO_aW9uFeY8M&amp;destination=Winston's+Estate+Gallery&amp;destination_place_id=ChIJ7zKOKyva3IARddu1VnRAhco&amp;travelmode=driving</t>
  </si>
  <si>
    <t>https://maps.google.com?saddr=33.7753974,-117.921582&amp;daddr=33.7586801,-117.827571</t>
  </si>
  <si>
    <t>https://www.google.com/maps/dir/33.7753974,-117.921582/33.7586801,-117.827571</t>
  </si>
  <si>
    <t>&lt;iframe src="https://www.google.com/maps/embed?pb=!1m26!1m12!1m3!1d6449.198386797689!2d-117.827571!3d33.7586801!2m3!1f0!2f0!3f0!3m2!1i1024!2i708!4f10.1!4m11!3e0!4m3!2sParty+Snaps+Photo+Booth+OC+|+Photo+Booth+Rental+Orange+County!1d33.7753974!2d-117.921582!4m5!5s0x0:0xc3635ee1f696f63b!2sWinston's+Estate+Gallery!3m2!1d33.7586801!2d-117.827571!5e0!3m2!1sen!2slt!4v1682029416597!5m2!1sen!2slt" width="800" height="800" style="border:0;" allowfullscreen="" loading="lazy" referrerpolicy="no-referrer-when-downgrade"&gt;&lt;/iframe&gt;</t>
  </si>
  <si>
    <t>Artist Walk Corporation</t>
  </si>
  <si>
    <t>https://www.google.com/maps/dir/?api=1&amp;origin=Party+Snaps+Photo+Booth+OC+|+Photo+Booth+Rental+Orange+County&amp;origin_place_id=ChIJS6qcHXvZ3IARO_aW9uFeY8M&amp;destination=Artist+Walk+Corporation&amp;destination_place_id=ChIJCdmxKQbZ3IARjgtT1L6CtH0&amp;travelmode=best</t>
  </si>
  <si>
    <t>https://www.google.com/maps/dir/?api=1&amp;origin=Party+Snaps+Photo+Booth+OC+|+Photo+Booth+Rental+Orange+County&amp;origin_place_id=ChIJS6qcHXvZ3IARO_aW9uFeY8M&amp;destination=Artist+Walk+Corporation&amp;destination_place_id=ChIJCdmxKQbZ3IARjgtT1L6CtH0&amp;travelmode=driving</t>
  </si>
  <si>
    <t>https://maps.google.com?saddr=33.7753974,-117.921582&amp;daddr=33.7463367,-117.8664641</t>
  </si>
  <si>
    <t>https://www.google.com/maps/dir/33.7753974,-117.921582/33.7463367,-117.8664641</t>
  </si>
  <si>
    <t>&lt;iframe src="https://www.google.com/maps/embed?pb=!1m26!1m12!1m3!1d6449.198386797689!2d-117.8664641!3d33.7463367!2m3!1f0!2f0!3f0!3m2!1i1024!2i708!4f10.1!4m11!3e0!4m3!2sParty+Snaps+Photo+Booth+OC+|+Photo+Booth+Rental+Orange+County!1d33.7753974!2d-117.921582!4m5!5s0x0:0xc3635ee1f696f63b!2sArtist+Walk+Corporation!3m2!1d33.7463367!2d-117.8664641!5e0!3m2!1sen!2slt!4v1682029416597!5m2!1sen!2slt" width="800" height="800" style="border:0;" allowfullscreen="" loading="lazy" referrerpolicy="no-referrer-when-downgrade"&gt;&lt;/iframe&gt;</t>
  </si>
  <si>
    <t>Fine Art Studio</t>
  </si>
  <si>
    <t>https://www.google.com/maps/dir/?api=1&amp;origin=Party+Snaps+Photo+Booth+OC+|+Photo+Booth+Rental+Orange+County&amp;origin_place_id=ChIJS6qcHXvZ3IARO_aW9uFeY8M&amp;destination=Fine+Art+Studio&amp;destination_place_id=ChIJRzeeNcPb3IARfrxD8pb22hY&amp;travelmode=best</t>
  </si>
  <si>
    <t>https://www.google.com/maps/dir/?api=1&amp;origin=Party+Snaps+Photo+Booth+OC+|+Photo+Booth+Rental+Orange+County&amp;origin_place_id=ChIJS6qcHXvZ3IARO_aW9uFeY8M&amp;destination=Fine+Art+Studio&amp;destination_place_id=ChIJRzeeNcPb3IARfrxD8pb22hY&amp;travelmode=driving</t>
  </si>
  <si>
    <t>https://maps.google.com?saddr=33.7753974,-117.921582&amp;daddr=33.7449258,-117.8190992</t>
  </si>
  <si>
    <t>https://www.google.com/maps/dir/33.7753974,-117.921582/33.7449258,-117.8190992</t>
  </si>
  <si>
    <t>&lt;iframe src="https://www.google.com/maps/embed?pb=!1m26!1m12!1m3!1d6449.198386797689!2d-117.8190992!3d33.7449258!2m3!1f0!2f0!3f0!3m2!1i1024!2i708!4f10.1!4m11!3e0!4m3!2sParty+Snaps+Photo+Booth+OC+|+Photo+Booth+Rental+Orange+County!1d33.7753974!2d-117.921582!4m5!5s0x0:0xc3635ee1f696f63b!2sFine+Art+Studio!3m2!1d33.7449258!2d-117.8190992!5e0!3m2!1sen!2slt!4v1682029416597!5m2!1sen!2slt" width="800" height="800" style="border:0;" allowfullscreen="" loading="lazy" referrerpolicy="no-referrer-when-downgrade"&gt;&lt;/iframe&gt;</t>
  </si>
  <si>
    <t>The Great Frame Up</t>
  </si>
  <si>
    <t>https://www.google.com/maps/dir/?api=1&amp;origin=Party+Snaps+Photo+Booth+OC+|+Photo+Booth+Rental+Orange+County&amp;origin_place_id=ChIJS6qcHXvZ3IARO_aW9uFeY8M&amp;destination=The+Great+Frame+Up&amp;destination_place_id=ChIJ7Ur6mkXc3IARjuKEyNOgee4&amp;travelmode=best</t>
  </si>
  <si>
    <t>https://www.google.com/maps/dir/?api=1&amp;origin=Party+Snaps+Photo+Booth+OC+|+Photo+Booth+Rental+Orange+County&amp;origin_place_id=ChIJS6qcHXvZ3IARO_aW9uFeY8M&amp;destination=The+Great+Frame+Up&amp;destination_place_id=ChIJ7Ur6mkXc3IARjuKEyNOgee4&amp;travelmode=driving</t>
  </si>
  <si>
    <t>https://maps.google.com?saddr=33.7753974,-117.921582&amp;daddr=33.6764684,-117.8559138</t>
  </si>
  <si>
    <t>https://www.google.com/maps/dir/33.7753974,-117.921582/33.6764684,-117.8559138</t>
  </si>
  <si>
    <t>&lt;iframe src="https://www.google.com/maps/embed?pb=!1m26!1m12!1m3!1d6449.198386797689!2d-117.8559138!3d33.6764684!2m3!1f0!2f0!3f0!3m2!1i1024!2i708!4f10.1!4m11!3e0!4m3!2sParty+Snaps+Photo+Booth+OC+|+Photo+Booth+Rental+Orange+County!1d33.7753974!2d-117.921582!4m5!5s0x0:0xc3635ee1f696f63b!2sThe+Great+Frame+Up!3m2!1d33.6764684!2d-117.8559138!5e0!3m2!1sen!2slt!4v1682029416597!5m2!1sen!2slt" width="800" height="800" style="border:0;" allowfullscreen="" loading="lazy" referrerpolicy="no-referrer-when-downgrade"&gt;&lt;/iframe&gt;</t>
  </si>
  <si>
    <t>Kaman's Art Shoppes</t>
  </si>
  <si>
    <t>https://www.google.com/maps/dir/?api=1&amp;origin=Party+Snaps+Photo+Booth+OC+|+Photo+Booth+Rental+Orange+County&amp;origin_place_id=ChIJS6qcHXvZ3IARO_aW9uFeY8M&amp;destination=Kaman's+Art+Shoppes&amp;destination_place_id=ChIJD30GxsbX3IARUl1fG6x90HA&amp;travelmode=best</t>
  </si>
  <si>
    <t>https://www.google.com/maps/dir/?api=1&amp;origin=Party+Snaps+Photo+Booth+OC+|+Photo+Booth+Rental+Orange+County&amp;origin_place_id=ChIJS6qcHXvZ3IARO_aW9uFeY8M&amp;destination=Kaman's+Art+Shoppes&amp;destination_place_id=ChIJD30GxsbX3IARUl1fG6x90HA&amp;travelmode=driving</t>
  </si>
  <si>
    <t>https://maps.google.com?saddr=33.7753974,-117.921582&amp;daddr=33.83409899999999,-117.916153</t>
  </si>
  <si>
    <t>https://www.google.com/maps/dir/33.7753974,-117.921582/33.83409899999999,-117.916153</t>
  </si>
  <si>
    <t>&lt;iframe src="https://www.google.com/maps/embed?pb=!1m26!1m12!1m3!1d6449.198386797689!2d-117.916153!3d33.83409899999999!2m3!1f0!2f0!3f0!3m2!1i1024!2i708!4f10.1!4m11!3e0!4m3!2sParty+Snaps+Photo+Booth+OC+|+Photo+Booth+Rental+Orange+County!1d33.7753974!2d-117.921582!4m5!5s0x0:0xc3635ee1f696f63b!2sKaman's+Art+Shoppes!3m2!1d33.83409899999999!2d-117.916153!5e0!3m2!1sen!2slt!4v1682029416597!5m2!1sen!2slt" width="800" height="800" style="border:0;" allowfullscreen="" loading="lazy" referrerpolicy="no-referrer-when-downgrade"&gt;&lt;/iframe&gt;</t>
  </si>
  <si>
    <t>Correia Art Glass</t>
  </si>
  <si>
    <t>https://www.google.com/maps/dir/?api=1&amp;origin=Party+Snaps+Photo+Booth+OC+|+Photo+Booth+Rental+Orange+County&amp;origin_place_id=ChIJS6qcHXvZ3IARO_aW9uFeY8M&amp;destination=Correia+Art+Glass&amp;destination_place_id=ChIJ_es3TT8n3YARofH4JNCE0II&amp;travelmode=best</t>
  </si>
  <si>
    <t>https://www.google.com/maps/dir/?api=1&amp;origin=Party+Snaps+Photo+Booth+OC+|+Photo+Booth+Rental+Orange+County&amp;origin_place_id=ChIJS6qcHXvZ3IARO_aW9uFeY8M&amp;destination=Correia+Art+Glass&amp;destination_place_id=ChIJ_es3TT8n3YARofH4JNCE0II&amp;travelmode=driving</t>
  </si>
  <si>
    <t>https://maps.google.com?saddr=33.7753974,-117.921582&amp;daddr=33.7041392,-117.9491825</t>
  </si>
  <si>
    <t>https://www.google.com/maps/dir/33.7753974,-117.921582/33.7041392,-117.9491825</t>
  </si>
  <si>
    <t>&lt;iframe src="https://www.google.com/maps/embed?pb=!1m26!1m12!1m3!1d6449.198386797689!2d-117.9491825!3d33.7041392!2m3!1f0!2f0!3f0!3m2!1i1024!2i708!4f10.1!4m11!3e0!4m3!2sParty+Snaps+Photo+Booth+OC+|+Photo+Booth+Rental+Orange+County!1d33.7753974!2d-117.921582!4m5!5s0x0:0xc3635ee1f696f63b!2sCorreia+Art+Glass!3m2!1d33.7041392!2d-117.9491825!5e0!3m2!1sen!2slt!4v1682029416597!5m2!1sen!2slt" width="800" height="800" style="border:0;" allowfullscreen="" loading="lazy" referrerpolicy="no-referrer-when-downgrade"&gt;&lt;/iframe&gt;</t>
  </si>
  <si>
    <t>Orange County Fine Art Storage</t>
  </si>
  <si>
    <t>https://www.google.com/maps/dir/?api=1&amp;origin=Party+Snaps+Photo+Booth+OC+|+Photo+Booth+Rental+Orange+County&amp;origin_place_id=ChIJS6qcHXvZ3IARO_aW9uFeY8M&amp;destination=Orange+County+Fine+Art+Storage&amp;destination_place_id=ChIJQ4lfNcjX3IARoc7PpSS-bN8&amp;travelmode=best</t>
  </si>
  <si>
    <t>https://www.google.com/maps/dir/?api=1&amp;origin=Party+Snaps+Photo+Booth+OC+|+Photo+Booth+Rental+Orange+County&amp;origin_place_id=ChIJS6qcHXvZ3IARO_aW9uFeY8M&amp;destination=Orange+County+Fine+Art+Storage&amp;destination_place_id=ChIJQ4lfNcjX3IARoc7PpSS-bN8&amp;travelmode=driving</t>
  </si>
  <si>
    <t>https://maps.google.com?saddr=33.7753974,-117.921582&amp;daddr=33.8157388,-117.9029278</t>
  </si>
  <si>
    <t>https://www.google.com/maps/dir/33.7753974,-117.921582/33.8157388,-117.9029278</t>
  </si>
  <si>
    <t>&lt;iframe src="https://www.google.com/maps/embed?pb=!1m26!1m12!1m3!1d6449.198386797689!2d-117.9029278!3d33.8157388!2m3!1f0!2f0!3f0!3m2!1i1024!2i708!4f10.1!4m11!3e0!4m3!2sParty+Snaps+Photo+Booth+OC+|+Photo+Booth+Rental+Orange+County!1d33.7753974!2d-117.921582!4m5!5s0x0:0xc3635ee1f696f63b!2sOrange+County+Fine+Art+Storage!3m2!1d33.8157388!2d-117.9029278!5e0!3m2!1sen!2slt!4v1682029416597!5m2!1sen!2slt" width="800" height="800" style="border:0;" allowfullscreen="" loading="lazy" referrerpolicy="no-referrer-when-downgrade"&gt;&lt;/iframe&gt;</t>
  </si>
  <si>
    <t>Coast Coin &amp; Collectables and "The Other Side Gallery" featuring both vintage and contemporary art</t>
  </si>
  <si>
    <t>https://www.google.com/maps/dir/?api=1&amp;origin=Party+Snaps+Photo+Booth+OC+|+Photo+Booth+Rental+Orange+County&amp;origin_place_id=ChIJS6qcHXvZ3IARO_aW9uFeY8M&amp;destination=Coast+Coin+&amp;+Collectables+and+"The+Other+Side+Gallery"+featuring+both+vintage+and+contemporary+art&amp;destination_place_id=ChIJsYabWQrf3IARR2_Gt_3FUp0&amp;travelmode=best</t>
  </si>
  <si>
    <t>https://www.google.com/maps/dir/?api=1&amp;origin=Party+Snaps+Photo+Booth+OC+|+Photo+Booth+Rental+Orange+County&amp;origin_place_id=ChIJS6qcHXvZ3IARO_aW9uFeY8M&amp;destination=Coast+Coin+&amp;+Collectables+and+"The+Other+Side+Gallery"+featuring+both+vintage+and+contemporary+art&amp;destination_place_id=ChIJsYabWQrf3IARR2_Gt_3FUp0&amp;travelmode=driving</t>
  </si>
  <si>
    <t>https://maps.google.com?saddr=33.7753974,-117.921582&amp;daddr=33.66212470000001,-117.8968397</t>
  </si>
  <si>
    <t>https://www.google.com/maps/dir/33.7753974,-117.921582/33.66212470000001,-117.8968397</t>
  </si>
  <si>
    <t>&lt;iframe src="https://www.google.com/maps/embed?pb=!1m26!1m12!1m3!1d6449.198386797689!2d-117.8968397!3d33.66212470000001!2m3!1f0!2f0!3f0!3m2!1i1024!2i708!4f10.1!4m11!3e0!4m3!2sParty+Snaps+Photo+Booth+OC+|+Photo+Booth+Rental+Orange+County!1d33.7753974!2d-117.921582!4m5!5s0x0:0xc3635ee1f696f63b!2sCoast+Coin+&amp;+Collectables+and+"The+Other+Side+Gallery"+featuring+both+vintage+and+contemporary+art!3m2!1d33.66212470000001!2d-117.8968397!5e0!3m2!1sen!2slt!4v1682029416597!5m2!1sen!2slt" width="800" height="800" style="border:0;" allowfullscreen="" loading="lazy" referrerpolicy="no-referrer-when-downgrade"&gt;&lt;/iframe&gt;</t>
  </si>
  <si>
    <t>Walmart Supercenter</t>
  </si>
  <si>
    <t>https://www.google.com/maps/dir/?api=1&amp;origin=Party+Snaps+Photo+Booth+OC+|+Photo+Booth+Rental+Orange+County&amp;origin_place_id=ChIJS6qcHXvZ3IARO_aW9uFeY8M&amp;destination=Walmart+Supercenter&amp;destination_place_id=ChIJ12Azg4fY3IARDYWkNtLYgDo&amp;travelmode=best</t>
  </si>
  <si>
    <t>https://www.google.com/maps/dir/?api=1&amp;origin=Party+Snaps+Photo+Booth+OC+|+Photo+Booth+Rental+Orange+County&amp;origin_place_id=ChIJS6qcHXvZ3IARO_aW9uFeY8M&amp;destination=Walmart+Supercenter&amp;destination_place_id=ChIJ12Azg4fY3IARDYWkNtLYgDo&amp;travelmode=driving</t>
  </si>
  <si>
    <t>https://maps.google.com?saddr=33.7753974,-117.921582&amp;daddr=33.73735509999999,-117.9151971</t>
  </si>
  <si>
    <t>https://www.google.com/maps/dir/33.7753974,-117.921582/33.73735509999999,-117.9151971</t>
  </si>
  <si>
    <t>&lt;iframe src="https://www.google.com/maps/embed?pb=!1m26!1m12!1m3!1d6449.198386797689!2d-117.9151971!3d33.73735509999999!2m3!1f0!2f0!3f0!3m2!1i1024!2i708!4f10.1!4m11!3e0!4m3!2sParty+Snaps+Photo+Booth+OC+|+Photo+Booth+Rental+Orange+County!1d33.7753974!2d-117.921582!4m5!5s0x0:0xc3635ee1f696f63b!2sWalmart+Supercenter!3m2!1d33.73735509999999!2d-117.9151971!5e0!3m2!1sen!2slt!4v1682029416597!5m2!1sen!2slt" width="800" height="800" style="border:0;" allowfullscreen="" loading="lazy" referrerpolicy="no-referrer-when-downgrade"&gt;&lt;/iframe&gt;</t>
  </si>
  <si>
    <t>The Cheesecake Factory</t>
  </si>
  <si>
    <t>https://www.google.com/maps/dir/?api=1&amp;origin=Party+Snaps+Photo+Booth+OC+|+Photo+Booth+Rental+Orange+County&amp;origin_place_id=ChIJS6qcHXvZ3IARO_aW9uFeY8M&amp;destination=The+Cheesecake+Factory&amp;destination_place_id=ChIJATN5HsPX3IARhs0aJ32--xw&amp;travelmode=best</t>
  </si>
  <si>
    <t>https://www.google.com/maps/dir/?api=1&amp;origin=Party+Snaps+Photo+Booth+OC+|+Photo+Booth+Rental+Orange+County&amp;origin_place_id=ChIJS6qcHXvZ3IARO_aW9uFeY8M&amp;destination=The+Cheesecake+Factory&amp;destination_place_id=ChIJATN5HsPX3IARhs0aJ32--xw&amp;travelmode=driving</t>
  </si>
  <si>
    <t>https://maps.google.com?saddr=33.7753974,-117.921582&amp;daddr=33.8037089,-117.9104045</t>
  </si>
  <si>
    <t>https://www.google.com/maps/dir/33.7753974,-117.921582/33.8037089,-117.9104045</t>
  </si>
  <si>
    <t>&lt;iframe src="https://www.google.com/maps/embed?pb=!1m26!1m12!1m3!1d6449.198386797689!2d-117.9104045!3d33.8037089!2m3!1f0!2f0!3f0!3m2!1i1024!2i708!4f10.1!4m11!3e0!4m3!2sParty+Snaps+Photo+Booth+OC+|+Photo+Booth+Rental+Orange+County!1d33.7753974!2d-117.921582!4m5!5s0x0:0xc3635ee1f696f63b!2sThe+Cheesecake+Factory!3m2!1d33.8037089!2d-117.9104045!5e0!3m2!1sen!2slt!4v1682029416597!5m2!1sen!2slt" width="800" height="800" style="border:0;" allowfullscreen="" loading="lazy" referrerpolicy="no-referrer-when-downgrade"&gt;&lt;/iframe&gt;</t>
  </si>
  <si>
    <t>Vons</t>
  </si>
  <si>
    <t>https://www.google.com/maps/dir/?api=1&amp;origin=Party+Snaps+Photo+Booth+OC+|+Photo+Booth+Rental+Orange+County&amp;origin_place_id=ChIJS6qcHXvZ3IARO_aW9uFeY8M&amp;destination=Vons&amp;destination_place_id=ChIJ8Xrdf_HX3IARtCjgJHFjHCs&amp;travelmode=best</t>
  </si>
  <si>
    <t>https://www.google.com/maps/dir/?api=1&amp;origin=Party+Snaps+Photo+Booth+OC+|+Photo+Booth+Rental+Orange+County&amp;origin_place_id=ChIJS6qcHXvZ3IARO_aW9uFeY8M&amp;destination=Vons&amp;destination_place_id=ChIJ8Xrdf_HX3IARtCjgJHFjHCs&amp;travelmode=driving</t>
  </si>
  <si>
    <t>https://maps.google.com?saddr=33.7753974,-117.921582&amp;daddr=33.7895413,-117.9072586</t>
  </si>
  <si>
    <t>https://www.google.com/maps/dir/33.7753974,-117.921582/33.7895413,-117.9072586</t>
  </si>
  <si>
    <t>&lt;iframe src="https://www.google.com/maps/embed?pb=!1m26!1m12!1m3!1d6449.198386797689!2d-117.9072586!3d33.7895413!2m3!1f0!2f0!3f0!3m2!1i1024!2i708!4f10.1!4m11!3e0!4m3!2sParty+Snaps+Photo+Booth+OC+|+Photo+Booth+Rental+Orange+County!1d33.7753974!2d-117.921582!4m5!5s0x0:0xc3635ee1f696f63b!2sVons!3m2!1d33.7895413!2d-117.9072586!5e0!3m2!1sen!2slt!4v1682029416597!5m2!1sen!2slt" width="800" height="800" style="border:0;" allowfullscreen="" loading="lazy" referrerpolicy="no-referrer-when-downgrade"&gt;&lt;/iframe&gt;</t>
  </si>
  <si>
    <t>Food 4 Less</t>
  </si>
  <si>
    <t>https://www.google.com/maps/dir/?api=1&amp;origin=Party+Snaps+Photo+Booth+OC+|+Photo+Booth+Rental+Orange+County&amp;origin_place_id=ChIJS6qcHXvZ3IARO_aW9uFeY8M&amp;destination=Food+4+Less&amp;destination_place_id=ChIJJbznwzoo3YARAcB9juzgtwk&amp;travelmode=best</t>
  </si>
  <si>
    <t>https://www.google.com/maps/dir/?api=1&amp;origin=Party+Snaps+Photo+Booth+OC+|+Photo+Booth+Rental+Orange+County&amp;origin_place_id=ChIJS6qcHXvZ3IARO_aW9uFeY8M&amp;destination=Food+4+Less&amp;destination_place_id=ChIJJbznwzoo3YARAcB9juzgtwk&amp;travelmode=driving</t>
  </si>
  <si>
    <t>https://maps.google.com?saddr=33.7753974,-117.921582&amp;daddr=33.8018936,-117.9377523</t>
  </si>
  <si>
    <t>https://www.google.com/maps/dir/33.7753974,-117.921582/33.8018936,-117.9377523</t>
  </si>
  <si>
    <t>&lt;iframe src="https://www.google.com/maps/embed?pb=!1m26!1m12!1m3!1d6449.198386797689!2d-117.9377523!3d33.8018936!2m3!1f0!2f0!3f0!3m2!1i1024!2i708!4f10.1!4m11!3e0!4m3!2sParty+Snaps+Photo+Booth+OC+|+Photo+Booth+Rental+Orange+County!1d33.7753974!2d-117.921582!4m5!5s0x0:0xc3635ee1f696f63b!2sFood+4+Less!3m2!1d33.8018936!2d-117.9377523!5e0!3m2!1sen!2slt!4v1682029416597!5m2!1sen!2slt" width="800" height="800" style="border:0;" allowfullscreen="" loading="lazy" referrerpolicy="no-referrer-when-downgrade"&gt;&lt;/iframe&gt;</t>
  </si>
  <si>
    <t>Krispy Kreme</t>
  </si>
  <si>
    <t>https://www.google.com/maps/dir/?api=1&amp;origin=Party+Snaps+Photo+Booth+OC+|+Photo+Booth+Rental+Orange+County&amp;origin_place_id=ChIJS6qcHXvZ3IARO_aW9uFeY8M&amp;destination=Krispy+Kreme&amp;destination_place_id=ChIJl0znByfY3IARuFkbyEuyldc&amp;travelmode=best</t>
  </si>
  <si>
    <t>https://www.google.com/maps/dir/?api=1&amp;origin=Party+Snaps+Photo+Booth+OC+|+Photo+Booth+Rental+Orange+County&amp;origin_place_id=ChIJS6qcHXvZ3IARO_aW9uFeY8M&amp;destination=Krispy+Kreme&amp;destination_place_id=ChIJl0znByfY3IARuFkbyEuyldc&amp;travelmode=driving</t>
  </si>
  <si>
    <t>https://maps.google.com?saddr=33.7753974,-117.921582&amp;daddr=33.783688,-117.8905022</t>
  </si>
  <si>
    <t>https://www.google.com/maps/dir/33.7753974,-117.921582/33.783688,-117.8905022</t>
  </si>
  <si>
    <t>&lt;iframe src="https://www.google.com/maps/embed?pb=!1m26!1m12!1m3!1d6449.198386797689!2d-117.8905022!3d33.783688!2m3!1f0!2f0!3f0!3m2!1i1024!2i708!4f10.1!4m11!3e0!4m3!2sParty+Snaps+Photo+Booth+OC+|+Photo+Booth+Rental+Orange+County!1d33.7753974!2d-117.921582!4m5!5s0x0:0xc3635ee1f696f63b!2sKrispy+Kreme!3m2!1d33.783688!2d-117.8905022!5e0!3m2!1sen!2slt!4v1682029416597!5m2!1sen!2slt" width="800" height="800" style="border:0;" allowfullscreen="" loading="lazy" referrerpolicy="no-referrer-when-downgrade"&gt;&lt;/iframe&gt;</t>
  </si>
  <si>
    <t>Sam's Club</t>
  </si>
  <si>
    <t>https://www.google.com/maps/dir/?api=1&amp;origin=Party+Snaps+Photo+Booth+OC+|+Photo+Booth+Rental+Orange+County&amp;origin_place_id=ChIJS6qcHXvZ3IARO_aW9uFeY8M&amp;destination=Sam's+Club&amp;destination_place_id=ChIJMbD3MnnW3IARblyB7qzq9Fc&amp;travelmode=best</t>
  </si>
  <si>
    <t>https://www.google.com/maps/dir/?api=1&amp;origin=Party+Snaps+Photo+Booth+OC+|+Photo+Booth+Rental+Orange+County&amp;origin_place_id=ChIJS6qcHXvZ3IARO_aW9uFeY8M&amp;destination=Sam's+Club&amp;destination_place_id=ChIJMbD3MnnW3IARblyB7qzq9Fc&amp;travelmode=driving</t>
  </si>
  <si>
    <t>https://maps.google.com?saddr=33.7753974,-117.921582&amp;daddr=33.8663889,-117.8825</t>
  </si>
  <si>
    <t>https://www.google.com/maps/dir/33.7753974,-117.921582/33.8663889,-117.8825</t>
  </si>
  <si>
    <t>&lt;iframe src="https://www.google.com/maps/embed?pb=!1m26!1m12!1m3!1d6449.198386797689!2d-117.8825!3d33.8663889!2m3!1f0!2f0!3f0!3m2!1i1024!2i708!4f10.1!4m11!3e0!4m3!2sParty+Snaps+Photo+Booth+OC+|+Photo+Booth+Rental+Orange+County!1d33.7753974!2d-117.921582!4m5!5s0x0:0xc3635ee1f696f63b!2sSam's+Club!3m2!1d33.8663889!2d-117.8825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</si>
  <si>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https://www.google.com/maps/dir/?api=1&amp;origin=Party+Snaps+Photo+Booth+OC+|+Photo+Booth+Rental+Orange+County&amp;origin_place_id=ChIJS6qcHXvZ3IARO_aW9uFeY8M&amp;destination=The+Cheesecake+Factory&amp;destination_place_id=ChIJaRncL0Mm3YARs9osub8nU1s&amp;travelmode=best</t>
  </si>
  <si>
    <t>https://www.google.com/maps/dir/?api=1&amp;origin=Party+Snaps+Photo+Booth+OC+|+Photo+Booth+Rental+Orange+County&amp;origin_place_id=ChIJS6qcHXvZ3IARO_aW9uFeY8M&amp;destination=The+Cheesecake+Factory&amp;destination_place_id=ChIJaRncL0Mm3YARs9osub8nU1s&amp;travelmode=driving</t>
  </si>
  <si>
    <t>https://maps.google.com?saddr=33.7753974,-117.921582&amp;daddr=33.732545,-117.9916177</t>
  </si>
  <si>
    <t>https://www.google.com/maps/dir/33.7753974,-117.921582/33.732545,-117.9916177</t>
  </si>
  <si>
    <t>&lt;iframe src="https://www.google.com/maps/embed?pb=!1m26!1m12!1m3!1d6449.198386797689!2d-117.9916177!3d33.732545!2m3!1f0!2f0!3f0!3m2!1i1024!2i708!4f10.1!4m11!3e0!4m3!2sParty+Snaps+Photo+Booth+OC+|+Photo+Booth+Rental+Orange+County!1d33.7753974!2d-117.921582!4m5!5s0x0:0xc3635ee1f696f63b!2sThe+Cheesecake+Factory!3m2!1d33.732545!2d-117.9916177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</si>
  <si>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https://www.google.com/maps/dir/?api=1&amp;origin=Party+Snaps+Photo+Booth+OC+|+Photo+Booth+Rental+Orange+County&amp;origin_place_id=ChIJS6qcHXvZ3IARO_aW9uFeY8M&amp;destination=Walmart+Supercenter&amp;destination_place_id=ChIJNWBPkekp3YARrWqqohO8V5k&amp;travelmode=best</t>
  </si>
  <si>
    <t>https://www.google.com/maps/dir/?api=1&amp;origin=Party+Snaps+Photo+Booth+OC+|+Photo+Booth+Rental+Orange+County&amp;origin_place_id=ChIJS6qcHXvZ3IARO_aW9uFeY8M&amp;destination=Walmart+Supercenter&amp;destination_place_id=ChIJNWBPkekp3YARrWqqohO8V5k&amp;travelmode=driving</t>
  </si>
  <si>
    <t>https://maps.google.com?saddr=33.7753974,-117.921582&amp;daddr=33.8360996,-117.9383548</t>
  </si>
  <si>
    <t>https://www.google.com/maps/dir/33.7753974,-117.921582/33.8360996,-117.9383548</t>
  </si>
  <si>
    <t>&lt;iframe src="https://www.google.com/maps/embed?pb=!1m26!1m12!1m3!1d6449.198386797689!2d-117.9383548!3d33.8360996!2m3!1f0!2f0!3f0!3m2!1i1024!2i708!4f10.1!4m11!3e0!4m3!2sParty+Snaps+Photo+Booth+OC+|+Photo+Booth+Rental+Orange+County!1d33.7753974!2d-117.921582!4m5!5s0x0:0xc3635ee1f696f63b!2sWalmart+Supercenter!3m2!1d33.8360996!2d-117.9383548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</si>
  <si>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https://www.google.com/maps/dir/?api=1&amp;origin=Party+Snaps+Photo+Booth+OC+|+Photo+Booth+Rental+Orange+County&amp;origin_place_id=ChIJS6qcHXvZ3IARO_aW9uFeY8M&amp;destination=Walmart+Supercenter&amp;destination_place_id=ChIJReoT_qDe3IARWa7Rjl5gTHI&amp;travelmode=best</t>
  </si>
  <si>
    <t>https://www.google.com/maps/dir/?api=1&amp;origin=Party+Snaps+Photo+Booth+OC+|+Photo+Booth+Rental+Orange+County&amp;origin_place_id=ChIJS6qcHXvZ3IARO_aW9uFeY8M&amp;destination=Walmart+Supercenter&amp;destination_place_id=ChIJReoT_qDe3IARWa7Rjl5gTHI&amp;travelmode=driving</t>
  </si>
  <si>
    <t>https://maps.google.com?saddr=33.7753974,-117.921582&amp;daddr=33.69864930000001,-117.8354906</t>
  </si>
  <si>
    <t>https://www.google.com/maps/dir/33.7753974,-117.921582/33.69864930000001,-117.8354906</t>
  </si>
  <si>
    <t>&lt;iframe src="https://www.google.com/maps/embed?pb=!1m26!1m12!1m3!1d6449.198386797689!2d-117.8354906!3d33.69864930000001!2m3!1f0!2f0!3f0!3m2!1i1024!2i708!4f10.1!4m11!3e0!4m3!2sParty+Snaps+Photo+Booth+OC+|+Photo+Booth+Rental+Orange+County!1d33.7753974!2d-117.921582!4m5!5s0x0:0xc3635ee1f696f63b!2sWalmart+Supercenter!3m2!1d33.69864930000001!2d-117.8354906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</si>
  <si>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https://www.google.com/maps/dir/?api=1&amp;origin=Party+Snaps+Photo+Booth+OC+|+Photo+Booth+Rental+Orange+County&amp;origin_place_id=ChIJS6qcHXvZ3IARO_aW9uFeY8M&amp;destination=Vons&amp;destination_place_id=ChIJ_TJIYiPW3IARqRdJ9LJLd9U&amp;travelmode=best</t>
  </si>
  <si>
    <t>https://www.google.com/maps/dir/?api=1&amp;origin=Party+Snaps+Photo+Booth+OC+|+Photo+Booth+Rental+Orange+County&amp;origin_place_id=ChIJS6qcHXvZ3IARO_aW9uFeY8M&amp;destination=Vons&amp;destination_place_id=ChIJ_TJIYiPW3IARqRdJ9LJLd9U&amp;travelmode=driving</t>
  </si>
  <si>
    <t>https://maps.google.com?saddr=33.7753974,-117.921582&amp;daddr=33.8351106,-117.9145887</t>
  </si>
  <si>
    <t>https://www.google.com/maps/dir/33.7753974,-117.921582/33.8351106,-117.9145887</t>
  </si>
  <si>
    <t>&lt;iframe src="https://www.google.com/maps/embed?pb=!1m26!1m12!1m3!1d6449.198386797689!2d-117.9145887!3d33.8351106!2m3!1f0!2f0!3f0!3m2!1i1024!2i708!4f10.1!4m11!3e0!4m3!2sParty+Snaps+Photo+Booth+OC+|+Photo+Booth+Rental+Orange+County!1d33.7753974!2d-117.921582!4m5!5s0x0:0xc3635ee1f696f63b!2sVons!3m2!1d33.8351106!2d-117.9145887!5e0!3m2!1sen!2slt!4v1682029416597!5m2!1sen!2slt" width="800" height="800" style="border:0;" allowfullscreen="" loading="lazy" referrerpolicy="no-referrer-when-downgrade"&gt;&lt;/iframe&gt;</t>
  </si>
  <si>
    <t>Boudin SF</t>
  </si>
  <si>
    <t>https://www.google.com/maps/dir/?api=1&amp;origin=Party+Snaps+Photo+Booth+OC+|+Photo+Booth+Rental+Orange+County&amp;origin_place_id=ChIJS6qcHXvZ3IARO_aW9uFeY8M&amp;destination=Boudin+SF&amp;destination_place_id=ChIJHc8Mgjnf3IARITip435LtwY&amp;travelmode=best</t>
  </si>
  <si>
    <t>https://www.google.com/maps/dir/?api=1&amp;origin=Party+Snaps+Photo+Booth+OC+|+Photo+Booth+Rental+Orange+County&amp;origin_place_id=ChIJS6qcHXvZ3IARO_aW9uFeY8M&amp;destination=Boudin+SF&amp;destination_place_id=ChIJHc8Mgjnf3IARITip435LtwY&amp;travelmode=driving</t>
  </si>
  <si>
    <t>https://maps.google.com?saddr=33.7753974,-117.921582&amp;daddr=33.6891211,-117.8949549</t>
  </si>
  <si>
    <t>https://www.google.com/maps/dir/33.7753974,-117.921582/33.6891211,-117.8949549</t>
  </si>
  <si>
    <t>&lt;iframe src="https://www.google.com/maps/embed?pb=!1m26!1m12!1m3!1d6449.198386797689!2d-117.8949549!3d33.6891211!2m3!1f0!2f0!3f0!3m2!1i1024!2i708!4f10.1!4m11!3e0!4m3!2sParty+Snaps+Photo+Booth+OC+|+Photo+Booth+Rental+Orange+County!1d33.7753974!2d-117.921582!4m5!5s0x0:0xc3635ee1f696f63b!2sBoudin+SF!3m2!1d33.6891211!2d-117.8949549!5e0!3m2!1sen!2slt!4v1682029416597!5m2!1sen!2slt" width="800" height="800" style="border:0;" allowfullscreen="" loading="lazy" referrerpolicy="no-referrer-when-downgrade"&gt;&lt;/iframe&gt;</t>
  </si>
  <si>
    <t>Mimi's Cafe</t>
  </si>
  <si>
    <t>https://www.google.com/maps/dir/?api=1&amp;origin=Party+Snaps+Photo+Booth+OC+|+Photo+Booth+Rental+Orange+County&amp;origin_place_id=ChIJS6qcHXvZ3IARO_aW9uFeY8M&amp;destination=Mimi's+Cafe&amp;destination_place_id=ChIJzc3_stHX3IARSJhx24CYHVk&amp;travelmode=best</t>
  </si>
  <si>
    <t>https://www.google.com/maps/dir/?api=1&amp;origin=Party+Snaps+Photo+Booth+OC+|+Photo+Booth+Rental+Orange+County&amp;origin_place_id=ChIJS6qcHXvZ3IARO_aW9uFeY8M&amp;destination=Mimi's+Cafe&amp;destination_place_id=ChIJzc3_stHX3IARSJhx24CYHVk&amp;travelmode=driving</t>
  </si>
  <si>
    <t>https://maps.google.com?saddr=33.7753974,-117.921582&amp;daddr=33.812251,-117.914931</t>
  </si>
  <si>
    <t>https://www.google.com/maps/dir/33.7753974,-117.921582/33.812251,-117.914931</t>
  </si>
  <si>
    <t>&lt;iframe src="https://www.google.com/maps/embed?pb=!1m26!1m12!1m3!1d6449.198386797689!2d-117.914931!3d33.812251!2m3!1f0!2f0!3f0!3m2!1i1024!2i708!4f10.1!4m11!3e0!4m3!2sParty+Snaps+Photo+Booth+OC+|+Photo+Booth+Rental+Orange+County!1d33.7753974!2d-117.921582!4m5!5s0x0:0xc3635ee1f696f63b!2sMimi's+Cafe!3m2!1d33.812251!2d-117.914931!5e0!3m2!1sen!2slt!4v1682029416597!5m2!1sen!2slt" width="800" height="800" style="border:0;" allowfullscreen="" loading="lazy" referrerpolicy="no-referrer-when-downgrade"&gt;&lt;/iframe&gt;</t>
  </si>
  <si>
    <t>Walmart Neighborhood Market</t>
  </si>
  <si>
    <t>https://www.google.com/maps/dir/?api=1&amp;origin=Party+Snaps+Photo+Booth+OC+|+Photo+Booth+Rental+Orange+County&amp;origin_place_id=ChIJS6qcHXvZ3IARO_aW9uFeY8M&amp;destination=Walmart+Neighborhood+Market&amp;destination_place_id=ChIJYSfaY8zX3IARt4e-Vb8bzNQ&amp;travelmode=best</t>
  </si>
  <si>
    <t>https://www.google.com/maps/dir/?api=1&amp;origin=Party+Snaps+Photo+Booth+OC+|+Photo+Booth+Rental+Orange+County&amp;origin_place_id=ChIJS6qcHXvZ3IARO_aW9uFeY8M&amp;destination=Walmart+Neighborhood+Market&amp;destination_place_id=ChIJYSfaY8zX3IARt4e-Vb8bzNQ&amp;travelmode=driving</t>
  </si>
  <si>
    <t>https://maps.google.com?saddr=33.7753974,-117.921582&amp;daddr=33.81949480000001,-117.9079655</t>
  </si>
  <si>
    <t>https://www.google.com/maps/dir/33.7753974,-117.921582/33.81949480000001,-117.9079655</t>
  </si>
  <si>
    <t>&lt;iframe src="https://www.google.com/maps/embed?pb=!1m26!1m12!1m3!1d6449.198386797689!2d-117.9079655!3d33.81949480000001!2m3!1f0!2f0!3f0!3m2!1i1024!2i708!4f10.1!4m11!3e0!4m3!2sParty+Snaps+Photo+Booth+OC+|+Photo+Booth+Rental+Orange+County!1d33.7753974!2d-117.921582!4m5!5s0x0:0xc3635ee1f696f63b!2sWalmart+Neighborhood+Market!3m2!1d33.81949480000001!2d-117.9079655!5e0!3m2!1sen!2slt!4v1682029416597!5m2!1sen!2slt" width="800" height="800" style="border:0;" allowfullscreen="" loading="lazy" referrerpolicy="no-referrer-when-downgrade"&gt;&lt;/iframe&gt;</t>
  </si>
  <si>
    <t>Katella Bakery, Deli &amp; Restaurant</t>
  </si>
  <si>
    <t>https://www.google.com/maps/dir/?api=1&amp;origin=Party+Snaps+Photo+Booth+OC+|+Photo+Booth+Rental+Orange+County&amp;origin_place_id=ChIJS6qcHXvZ3IARO_aW9uFeY8M&amp;destination=Katella+Bakery,+Deli+&amp;+Restaurant&amp;destination_place_id=ChIJMX-5FfIu3YARIGiClpoP52c&amp;travelmode=best</t>
  </si>
  <si>
    <t>https://www.google.com/maps/dir/?api=1&amp;origin=Party+Snaps+Photo+Booth+OC+|+Photo+Booth+Rental+Orange+County&amp;origin_place_id=ChIJS6qcHXvZ3IARO_aW9uFeY8M&amp;destination=Katella+Bakery,+Deli+&amp;+Restaurant&amp;destination_place_id=ChIJMX-5FfIu3YARIGiClpoP52c&amp;travelmode=driving</t>
  </si>
  <si>
    <t>https://maps.google.com?saddr=33.7753974,-117.921582&amp;daddr=33.8027114,-118.0548541</t>
  </si>
  <si>
    <t>https://www.google.com/maps/dir/33.7753974,-117.921582/33.8027114,-118.0548541</t>
  </si>
  <si>
    <t>&lt;iframe src="https://www.google.com/maps/embed?pb=!1m26!1m12!1m3!1d6449.198386797689!2d-118.0548541!3d33.8027114!2m3!1f0!2f0!3f0!3m2!1i1024!2i708!4f10.1!4m11!3e0!4m3!2sParty+Snaps+Photo+Booth+OC+|+Photo+Booth+Rental+Orange+County!1d33.7753974!2d-117.921582!4m5!5s0x0:0xc3635ee1f696f63b!2sKatella+Bakery,+Deli+&amp;+Restaurant!3m2!1d33.8027114!2d-118.0548541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</si>
  <si>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https://www.google.com/maps/dir/?api=1&amp;origin=Party+Snaps+Photo+Booth+OC+|+Photo+Booth+Rental+Orange+County&amp;origin_place_id=ChIJS6qcHXvZ3IARO_aW9uFeY8M&amp;destination=Food+4+Less&amp;destination_place_id=ChIJ_4ShTBwq3YAR_nzQsPUUH-M&amp;travelmode=best</t>
  </si>
  <si>
    <t>https://www.google.com/maps/dir/?api=1&amp;origin=Party+Snaps+Photo+Booth+OC+|+Photo+Booth+Rental+Orange+County&amp;origin_place_id=ChIJS6qcHXvZ3IARO_aW9uFeY8M&amp;destination=Food+4+Less&amp;destination_place_id=ChIJ_4ShTBwq3YAR_nzQsPUUH-M&amp;travelmode=driving</t>
  </si>
  <si>
    <t>https://maps.google.com?saddr=33.7753974,-117.921582&amp;daddr=33.8577517,-117.9406464</t>
  </si>
  <si>
    <t>https://www.google.com/maps/dir/33.7753974,-117.921582/33.8577517,-117.9406464</t>
  </si>
  <si>
    <t>&lt;iframe src="https://www.google.com/maps/embed?pb=!1m26!1m12!1m3!1d6449.198386797689!2d-117.9406464!3d33.8577517!2m3!1f0!2f0!3f0!3m2!1i1024!2i708!4f10.1!4m11!3e0!4m3!2sParty+Snaps+Photo+Booth+OC+|+Photo+Booth+Rental+Orange+County!1d33.7753974!2d-117.921582!4m5!5s0x0:0xc3635ee1f696f63b!2sFood+4+Less!3m2!1d33.8577517!2d-117.9406464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</si>
  <si>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https://www.google.com/maps/dir/?api=1&amp;origin=Party+Snaps+Photo+Booth+OC+|+Photo+Booth+Rental+Orange+County&amp;origin_place_id=ChIJS6qcHXvZ3IARO_aW9uFeY8M&amp;destination=Vons&amp;destination_place_id=ChIJ0ShDJWHf3IARWRZ_QjsRjf8&amp;travelmode=best</t>
  </si>
  <si>
    <t>https://www.google.com/maps/dir/?api=1&amp;origin=Party+Snaps+Photo+Booth+OC+|+Photo+Booth+Rental+Orange+County&amp;origin_place_id=ChIJS6qcHXvZ3IARO_aW9uFeY8M&amp;destination=Vons&amp;destination_place_id=ChIJ0ShDJWHf3IARWRZ_QjsRjf8&amp;travelmode=driving</t>
  </si>
  <si>
    <t>https://maps.google.com?saddr=33.7753974,-117.921582&amp;daddr=33.67187089999999,-117.920254</t>
  </si>
  <si>
    <t>https://www.google.com/maps/dir/33.7753974,-117.921582/33.67187089999999,-117.920254</t>
  </si>
  <si>
    <t>&lt;iframe src="https://www.google.com/maps/embed?pb=!1m26!1m12!1m3!1d6449.198386797689!2d-117.920254!3d33.67187089999999!2m3!1f0!2f0!3f0!3m2!1i1024!2i708!4f10.1!4m11!3e0!4m3!2sParty+Snaps+Photo+Booth+OC+|+Photo+Booth+Rental+Orange+County!1d33.7753974!2d-117.921582!4m5!5s0x0:0xc3635ee1f696f63b!2sVons!3m2!1d33.67187089999999!2d-117.920254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</si>
  <si>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https://www.google.com/maps/dir/?api=1&amp;origin=Party+Snaps+Photo+Booth+OC+|+Photo+Booth+Rental+Orange+County&amp;origin_place_id=ChIJS6qcHXvZ3IARO_aW9uFeY8M&amp;destination=Walmart+Supercenter&amp;destination_place_id=ChIJs4WczQbW3IARvaVPeXzU89g&amp;travelmode=best</t>
  </si>
  <si>
    <t>https://www.google.com/maps/dir/?api=1&amp;origin=Party+Snaps+Photo+Booth+OC+|+Photo+Booth+Rental+Orange+County&amp;origin_place_id=ChIJS6qcHXvZ3IARO_aW9uFeY8M&amp;destination=Walmart+Supercenter&amp;destination_place_id=ChIJs4WczQbW3IARvaVPeXzU89g&amp;travelmode=driving</t>
  </si>
  <si>
    <t>https://maps.google.com?saddr=33.7753974,-117.921582&amp;daddr=33.8574168,-117.9188587</t>
  </si>
  <si>
    <t>https://www.google.com/maps/dir/33.7753974,-117.921582/33.8574168,-117.9188587</t>
  </si>
  <si>
    <t>&lt;iframe src="https://www.google.com/maps/embed?pb=!1m26!1m12!1m3!1d6449.198386797689!2d-117.9188587!3d33.8574168!2m3!1f0!2f0!3f0!3m2!1i1024!2i708!4f10.1!4m11!3e0!4m3!2sParty+Snaps+Photo+Booth+OC+|+Photo+Booth+Rental+Orange+County!1d33.7753974!2d-117.921582!4m5!5s0x0:0xc3635ee1f696f63b!2sWalmart+Supercenter!3m2!1d33.8574168!2d-117.9188587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</si>
  <si>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https://www.google.com/maps/dir/?api=1&amp;origin=Party+Snaps+Photo+Booth+OC+|+Photo+Booth+Rental+Orange+County&amp;origin_place_id=ChIJS6qcHXvZ3IARO_aW9uFeY8M&amp;destination=Boudin+SF&amp;destination_place_id=ChIJ-5uvgC_f3IARejMFH8Z5xFE&amp;travelmode=best</t>
  </si>
  <si>
    <t>https://www.google.com/maps/dir/?api=1&amp;origin=Party+Snaps+Photo+Booth+OC+|+Photo+Booth+Rental+Orange+County&amp;origin_place_id=ChIJS6qcHXvZ3IARO_aW9uFeY8M&amp;destination=Boudin+SF&amp;destination_place_id=ChIJ-5uvgC_f3IARejMFH8Z5xFE&amp;travelmode=driving</t>
  </si>
  <si>
    <t>https://maps.google.com?saddr=33.7753974,-117.921582&amp;daddr=33.6909083,-117.8872643</t>
  </si>
  <si>
    <t>https://www.google.com/maps/dir/33.7753974,-117.921582/33.6909083,-117.8872643</t>
  </si>
  <si>
    <t>&lt;iframe src="https://www.google.com/maps/embed?pb=!1m26!1m12!1m3!1d6449.198386797689!2d-117.8872643!3d33.6909083!2m3!1f0!2f0!3f0!3m2!1i1024!2i708!4f10.1!4m11!3e0!4m3!2sParty+Snaps+Photo+Booth+OC+|+Photo+Booth+Rental+Orange+County!1d33.7753974!2d-117.921582!4m5!5s0x0:0xc3635ee1f696f63b!2sBoudin+SF!3m2!1d33.6909083!2d-117.8872643!5e0!3m2!1sen!2slt!4v1682029416597!5m2!1sen!2slt" width="800" height="800" style="border:0;" allowfullscreen="" loading="lazy" referrerpolicy="no-referrer-when-downgrade"&gt;&lt;/iframe&gt;</t>
  </si>
  <si>
    <t>Corner Bakery</t>
  </si>
  <si>
    <t>https://www.google.com/maps/dir/?api=1&amp;origin=Party+Snaps+Photo+Booth+OC+|+Photo+Booth+Rental+Orange+County&amp;origin_place_id=ChIJS6qcHXvZ3IARO_aW9uFeY8M&amp;destination=Corner+Bakery&amp;destination_place_id=ChIJQZuhI2gm3YAR7c1JCv3cwJU&amp;travelmode=best</t>
  </si>
  <si>
    <t>https://www.google.com/maps/dir/?api=1&amp;origin=Party+Snaps+Photo+Booth+OC+|+Photo+Booth+Rental+Orange+County&amp;origin_place_id=ChIJS6qcHXvZ3IARO_aW9uFeY8M&amp;destination=Corner+Bakery&amp;destination_place_id=ChIJQZuhI2gm3YAR7c1JCv3cwJU&amp;travelmode=driving</t>
  </si>
  <si>
    <t>https://maps.google.com?saddr=33.7753974,-117.921582&amp;daddr=33.7304725,-117.995964</t>
  </si>
  <si>
    <t>https://www.google.com/maps/dir/33.7753974,-117.921582/33.7304725,-117.995964</t>
  </si>
  <si>
    <t>&lt;iframe src="https://www.google.com/maps/embed?pb=!1m26!1m12!1m3!1d6449.198386797689!2d-117.995964!3d33.7304725!2m3!1f0!2f0!3f0!3m2!1i1024!2i708!4f10.1!4m11!3e0!4m3!2sParty+Snaps+Photo+Booth+OC+|+Photo+Booth+Rental+Orange+County!1d33.7753974!2d-117.921582!4m5!5s0x0:0xc3635ee1f696f63b!2sCorner+Bakery!3m2!1d33.7304725!2d-117.995964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</si>
  <si>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https://www.google.com/maps/dir/?api=1&amp;origin=Party+Snaps+Photo+Booth+OC+|+Photo+Booth+Rental+Orange+County&amp;origin_place_id=ChIJS6qcHXvZ3IARO_aW9uFeY8M&amp;destination=Sam's+Club&amp;destination_place_id=ChIJq_lspREn3YARue-Wemnon2U&amp;travelmode=best</t>
  </si>
  <si>
    <t>https://www.google.com/maps/dir/?api=1&amp;origin=Party+Snaps+Photo+Booth+OC+|+Photo+Booth+Rental+Orange+County&amp;origin_place_id=ChIJS6qcHXvZ3IARO_aW9uFeY8M&amp;destination=Sam's+Club&amp;destination_place_id=ChIJq_lspREn3YARue-Wemnon2U&amp;travelmode=driving</t>
  </si>
  <si>
    <t>https://maps.google.com?saddr=33.7753974,-117.921582&amp;daddr=33.7136411,-117.9556891</t>
  </si>
  <si>
    <t>https://www.google.com/maps/dir/33.7753974,-117.921582/33.7136411,-117.9556891</t>
  </si>
  <si>
    <t>&lt;iframe src="https://www.google.com/maps/embed?pb=!1m26!1m12!1m3!1d6449.198386797689!2d-117.9556891!3d33.7136411!2m3!1f0!2f0!3f0!3m2!1i1024!2i708!4f10.1!4m11!3e0!4m3!2sParty+Snaps+Photo+Booth+OC+|+Photo+Booth+Rental+Orange+County!1d33.7753974!2d-117.921582!4m5!5s0x0:0xc3635ee1f696f63b!2sSam's+Club!3m2!1d33.7136411!2d-117.9556891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</si>
  <si>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https://www.google.com/maps/dir/?api=1&amp;origin=Party+Snaps+Photo+Booth+OC+|+Photo+Booth+Rental+Orange+County&amp;origin_place_id=ChIJS6qcHXvZ3IARO_aW9uFeY8M&amp;destination=Mimi's+Cafe&amp;destination_place_id=ChIJ26FAxira3IARGEk3dXawOnc&amp;travelmode=best</t>
  </si>
  <si>
    <t>https://www.google.com/maps/dir/?api=1&amp;origin=Party+Snaps+Photo+Booth+OC+|+Photo+Booth+Rental+Orange+County&amp;origin_place_id=ChIJS6qcHXvZ3IARO_aW9uFeY8M&amp;destination=Mimi's+Cafe&amp;destination_place_id=ChIJ26FAxira3IARGEk3dXawOnc&amp;travelmode=driving</t>
  </si>
  <si>
    <t>https://maps.google.com?saddr=33.7753974,-117.921582&amp;daddr=33.760243,-117.830241</t>
  </si>
  <si>
    <t>https://www.google.com/maps/dir/33.7753974,-117.921582/33.760243,-117.830241</t>
  </si>
  <si>
    <t>&lt;iframe src="https://www.google.com/maps/embed?pb=!1m26!1m12!1m3!1d6449.198386797689!2d-117.830241!3d33.760243!2m3!1f0!2f0!3f0!3m2!1i1024!2i708!4f10.1!4m11!3e0!4m3!2sParty+Snaps+Photo+Booth+OC+|+Photo+Booth+Rental+Orange+County!1d33.7753974!2d-117.921582!4m5!5s0x0:0xc3635ee1f696f63b!2sMimi's+Cafe!3m2!1d33.760243!2d-117.830241!5e0!3m2!1sen!2slt!4v1682029416597!5m2!1sen!2slt" width="800" height="800" style="border:0;" allowfullscreen="" loading="lazy" referrerpolicy="no-referrer-when-downgrade"&gt;&lt;/iframe&gt;</t>
  </si>
  <si>
    <t>Wetzel's Pretzels</t>
  </si>
  <si>
    <t>https://www.google.com/maps/dir/?api=1&amp;origin=Party+Snaps+Photo+Booth+OC+|+Photo+Booth+Rental+Orange+County&amp;origin_place_id=ChIJS6qcHXvZ3IARO_aW9uFeY8M&amp;destination=Wetzel's+Pretzels&amp;destination_place_id=ChIJl0znByfY3IARSBzFq0YakjA&amp;travelmode=best</t>
  </si>
  <si>
    <t>https://www.google.com/maps/dir/?api=1&amp;origin=Party+Snaps+Photo+Booth+OC+|+Photo+Booth+Rental+Orange+County&amp;origin_place_id=ChIJS6qcHXvZ3IARO_aW9uFeY8M&amp;destination=Wetzel's+Pretzels&amp;destination_place_id=ChIJl0znByfY3IARSBzFq0YakjA&amp;travelmode=driving</t>
  </si>
  <si>
    <t>https://maps.google.com?saddr=33.7753974,-117.921582&amp;daddr=33.7819265,-117.8925679</t>
  </si>
  <si>
    <t>https://www.google.com/maps/dir/33.7753974,-117.921582/33.7819265,-117.8925679</t>
  </si>
  <si>
    <t>&lt;iframe src="https://www.google.com/maps/embed?pb=!1m26!1m12!1m3!1d6449.198386797689!2d-117.8925679!3d33.7819265!2m3!1f0!2f0!3f0!3m2!1i1024!2i708!4f10.1!4m11!3e0!4m3!2sParty+Snaps+Photo+Booth+OC+|+Photo+Booth+Rental+Orange+County!1d33.7753974!2d-117.921582!4m5!5s0x0:0xc3635ee1f696f63b!2sWetzel's+Pretzels!3m2!1d33.7819265!2d-117.8925679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</si>
  <si>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https://www.google.com/maps/dir/?api=1&amp;origin=Party+Snaps+Photo+Booth+OC+|+Photo+Booth+Rental+Orange+County&amp;origin_place_id=ChIJS6qcHXvZ3IARO_aW9uFeY8M&amp;destination=Mimi's+Cafe&amp;destination_place_id=ChIJsfm0LDEn3YAR6dCdiyhVfiY&amp;travelmode=best</t>
  </si>
  <si>
    <t>https://www.google.com/maps/dir/?api=1&amp;origin=Party+Snaps+Photo+Booth+OC+|+Photo+Booth+Rental+Orange+County&amp;origin_place_id=ChIJS6qcHXvZ3IARO_aW9uFeY8M&amp;destination=Mimi's+Cafe&amp;destination_place_id=ChIJsfm0LDEn3YAR6dCdiyhVfiY&amp;travelmode=driving</t>
  </si>
  <si>
    <t>https://maps.google.com?saddr=33.7753974,-117.921582&amp;daddr=33.694822,-117.954561</t>
  </si>
  <si>
    <t>https://www.google.com/maps/dir/33.7753974,-117.921582/33.694822,-117.954561</t>
  </si>
  <si>
    <t>&lt;iframe src="https://www.google.com/maps/embed?pb=!1m26!1m12!1m3!1d6449.198386797689!2d-117.954561!3d33.694822!2m3!1f0!2f0!3f0!3m2!1i1024!2i708!4f10.1!4m11!3e0!4m3!2sParty+Snaps+Photo+Booth+OC+|+Photo+Booth+Rental+Orange+County!1d33.7753974!2d-117.921582!4m5!5s0x0:0xc3635ee1f696f63b!2sMimi's+Cafe!3m2!1d33.694822!2d-117.954561!5e0!3m2!1sen!2slt!4v1682029416597!5m2!1sen!2slt" width="800" height="800" style="border:0;" allowfullscreen="" loading="lazy" referrerpolicy="no-referrer-when-downgrade"&gt;&lt;/iframe&gt;</t>
  </si>
  <si>
    <t>Bruegger's Bagels</t>
  </si>
  <si>
    <t>https://www.google.com/maps/dir/?api=1&amp;origin=Party+Snaps+Photo+Booth+OC+|+Photo+Booth+Rental+Orange+County&amp;origin_place_id=ChIJS6qcHXvZ3IARO_aW9uFeY8M&amp;destination=Bruegger's+Bagels&amp;destination_place_id=ChIJnTeJDffe3IARPOC9YGp9tjg&amp;travelmode=best</t>
  </si>
  <si>
    <t>https://www.google.com/maps/dir/?api=1&amp;origin=Party+Snaps+Photo+Booth+OC+|+Photo+Booth+Rental+Orange+County&amp;origin_place_id=ChIJS6qcHXvZ3IARO_aW9uFeY8M&amp;destination=Bruegger's+Bagels&amp;destination_place_id=ChIJnTeJDffe3IARPOC9YGp9tjg&amp;travelmode=driving</t>
  </si>
  <si>
    <t>https://maps.google.com?saddr=33.7753974,-117.921582&amp;daddr=33.6712471,-117.8646863</t>
  </si>
  <si>
    <t>https://www.google.com/maps/dir/33.7753974,-117.921582/33.6712471,-117.8646863</t>
  </si>
  <si>
    <t>&lt;iframe src="https://www.google.com/maps/embed?pb=!1m26!1m12!1m3!1d6449.198386797689!2d-117.8646863!3d33.6712471!2m3!1f0!2f0!3f0!3m2!1i1024!2i708!4f10.1!4m11!3e0!4m3!2sParty+Snaps+Photo+Booth+OC+|+Photo+Booth+Rental+Orange+County!1d33.7753974!2d-117.921582!4m5!5s0x0:0xc3635ee1f696f63b!2sBruegger's+Bagels!3m2!1d33.6712471!2d-117.8646863!5e0!3m2!1sen!2slt!4v1682029416597!5m2!1sen!2slt" width="800" height="800" style="border:0;" allowfullscreen="" loading="lazy" referrerpolicy="no-referrer-when-downgrade"&gt;&lt;/iframe&gt;</t>
  </si>
  <si>
    <t>Patty's Cakes and Desserts</t>
  </si>
  <si>
    <t>https://www.google.com/maps/dir/?api=1&amp;origin=Party+Snaps+Photo+Booth+OC+|+Photo+Booth+Rental+Orange+County&amp;origin_place_id=ChIJS6qcHXvZ3IARO_aW9uFeY8M&amp;destination=Patty's+Cakes+and+Desserts&amp;destination_place_id=ChIJd2CFk-bV3IARSNTjbosSas4&amp;travelmode=best</t>
  </si>
  <si>
    <t>https://www.google.com/maps/dir/?api=1&amp;origin=Party+Snaps+Photo+Booth+OC+|+Photo+Booth+Rental+Orange+County&amp;origin_place_id=ChIJS6qcHXvZ3IARO_aW9uFeY8M&amp;destination=Patty's+Cakes+and+Desserts&amp;destination_place_id=ChIJd2CFk-bV3IARSNTjbosSas4&amp;travelmode=driving</t>
  </si>
  <si>
    <t>https://maps.google.com?saddr=33.7753974,-117.921582&amp;daddr=33.8704237,-117.9406891</t>
  </si>
  <si>
    <t>https://www.google.com/maps/dir/33.7753974,-117.921582/33.8704237,-117.9406891</t>
  </si>
  <si>
    <t>&lt;iframe src="https://www.google.com/maps/embed?pb=!1m26!1m12!1m3!1d6449.198386797689!2d-117.9406891!3d33.8704237!2m3!1f0!2f0!3f0!3m2!1i1024!2i708!4f10.1!4m11!3e0!4m3!2sParty+Snaps+Photo+Booth+OC+|+Photo+Booth+Rental+Orange+County!1d33.7753974!2d-117.921582!4m5!5s0x0:0xc3635ee1f696f63b!2sPatty's+Cakes+and+Desserts!3m2!1d33.8704237!2d-117.9406891!5e0!3m2!1sen!2slt!4v1682029416597!5m2!1sen!2slt" width="800" height="800" style="border:0;" allowfullscreen="" loading="lazy" referrerpolicy="no-referrer-when-downgrade"&gt;&lt;/iframe&gt;</t>
  </si>
  <si>
    <t>Sunflour Natural Bakery</t>
  </si>
  <si>
    <t>https://www.google.com/maps/dir/?api=1&amp;origin=Party+Snaps+Photo+Booth+OC+|+Photo+Booth+Rental+Orange+County&amp;origin_place_id=ChIJS6qcHXvZ3IARO_aW9uFeY8M&amp;destination=Sunflour+Natural+Bakery&amp;destination_place_id=ChIJMQvNpGrf3IARniHOUItOHgI&amp;travelmode=best</t>
  </si>
  <si>
    <t>https://www.google.com/maps/dir/?api=1&amp;origin=Party+Snaps+Photo+Booth+OC+|+Photo+Booth+Rental+Orange+County&amp;origin_place_id=ChIJS6qcHXvZ3IARO_aW9uFeY8M&amp;destination=Sunflour+Natural+Bakery&amp;destination_place_id=ChIJMQvNpGrf3IARniHOUItOHgI&amp;travelmode=driving</t>
  </si>
  <si>
    <t>https://maps.google.com?saddr=33.7753974,-117.921582&amp;daddr=33.6789014,-117.9021773</t>
  </si>
  <si>
    <t>https://www.google.com/maps/dir/33.7753974,-117.921582/33.6789014,-117.9021773</t>
  </si>
  <si>
    <t>&lt;iframe src="https://www.google.com/maps/embed?pb=!1m26!1m12!1m3!1d6449.198386797689!2d-117.9021773!3d33.6789014!2m3!1f0!2f0!3f0!3m2!1i1024!2i708!4f10.1!4m11!3e0!4m3!2sParty+Snaps+Photo+Booth+OC+|+Photo+Booth+Rental+Orange+County!1d33.7753974!2d-117.921582!4m5!5s0x0:0xc3635ee1f696f63b!2sSunflour+Natural+Bakery!3m2!1d33.6789014!2d-117.9021773!5e0!3m2!1sen!2slt!4v1682029416597!5m2!1sen!2slt" width="800" height="800" style="border:0;" allowfullscreen="" loading="lazy" referrerpolicy="no-referrer-when-downgrade"&gt;&lt;/iframe&gt;</t>
  </si>
  <si>
    <t>The Filling Station Cafe</t>
  </si>
  <si>
    <t>https://www.google.com/maps/dir/?api=1&amp;origin=Party+Snaps+Photo+Booth+OC+|+Photo+Booth+Rental+Orange+County&amp;origin_place_id=ChIJS6qcHXvZ3IARO_aW9uFeY8M&amp;destination=The+Filling+Station+Cafe&amp;destination_place_id=ChIJbad2yeDZ3IAR34_q2wtSH3I&amp;travelmode=best</t>
  </si>
  <si>
    <t>https://www.google.com/maps/dir/?api=1&amp;origin=Party+Snaps+Photo+Booth+OC+|+Photo+Booth+Rental+Orange+County&amp;origin_place_id=ChIJS6qcHXvZ3IARO_aW9uFeY8M&amp;destination=The+Filling+Station+Cafe&amp;destination_place_id=ChIJbad2yeDZ3IAR34_q2wtSH3I&amp;travelmode=driving</t>
  </si>
  <si>
    <t>https://maps.google.com?saddr=33.7753974,-117.921582&amp;daddr=33.7898045,-117.8529302</t>
  </si>
  <si>
    <t>https://www.google.com/maps/dir/33.7753974,-117.921582/33.7898045,-117.8529302</t>
  </si>
  <si>
    <t>&lt;iframe src="https://www.google.com/maps/embed?pb=!1m26!1m12!1m3!1d6449.198386797689!2d-117.8529302!3d33.7898045!2m3!1f0!2f0!3f0!3m2!1i1024!2i708!4f10.1!4m11!3e0!4m3!2sParty+Snaps+Photo+Booth+OC+|+Photo+Booth+Rental+Orange+County!1d33.7753974!2d-117.921582!4m5!5s0x0:0xc3635ee1f696f63b!2sThe+Filling+Station+Cafe!3m2!1d33.7898045!2d-117.8529302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</si>
  <si>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https://www.google.com/maps/dir/?api=1&amp;origin=Party+Snaps+Photo+Booth+OC+|+Photo+Booth+Rental+Orange+County&amp;origin_place_id=ChIJS6qcHXvZ3IARO_aW9uFeY8M&amp;destination=Vons&amp;destination_place_id=ChIJv3IK2t0l3YARrWEp8gpT1fY&amp;travelmode=best</t>
  </si>
  <si>
    <t>https://www.google.com/maps/dir/?api=1&amp;origin=Party+Snaps+Photo+Booth+OC+|+Photo+Booth+Rental+Orange+County&amp;origin_place_id=ChIJS6qcHXvZ3IARO_aW9uFeY8M&amp;destination=Vons&amp;destination_place_id=ChIJv3IK2t0l3YARrWEp8gpT1fY&amp;travelmode=driving</t>
  </si>
  <si>
    <t>https://maps.google.com?saddr=33.7753974,-117.921582&amp;daddr=33.7285806,-118.0248269</t>
  </si>
  <si>
    <t>https://www.google.com/maps/dir/33.7753974,-117.921582/33.7285806,-118.0248269</t>
  </si>
  <si>
    <t>&lt;iframe src="https://www.google.com/maps/embed?pb=!1m26!1m12!1m3!1d6449.198386797689!2d-118.0248269!3d33.7285806!2m3!1f0!2f0!3f0!3m2!1i1024!2i708!4f10.1!4m11!3e0!4m3!2sParty+Snaps+Photo+Booth+OC+|+Photo+Booth+Rental+Orange+County!1d33.7753974!2d-117.921582!4m5!5s0x0:0xc3635ee1f696f63b!2sVons!3m2!1d33.7285806!2d-118.0248269!5e0!3m2!1sen!2slt!4v1682029416597!5m2!1sen!2slt" width="800" height="800" style="border:0;" allowfullscreen="" loading="lazy" referrerpolicy="no-referrer-when-downgrade"&gt;&lt;/iframe&gt;</t>
  </si>
  <si>
    <t>Cinderella Cakes</t>
  </si>
  <si>
    <t>https://www.google.com/maps/dir/?api=1&amp;origin=Party+Snaps+Photo+Booth+OC+|+Photo+Booth+Rental+Orange+County&amp;origin_place_id=ChIJS6qcHXvZ3IARO_aW9uFeY8M&amp;destination=Cinderella+Cakes&amp;destination_place_id=ChIJS0j_YgDf3IARTZbC945iFwM&amp;travelmode=best</t>
  </si>
  <si>
    <t>https://www.google.com/maps/dir/?api=1&amp;origin=Party+Snaps+Photo+Booth+OC+|+Photo+Booth+Rental+Orange+County&amp;origin_place_id=ChIJS6qcHXvZ3IARO_aW9uFeY8M&amp;destination=Cinderella+Cakes&amp;destination_place_id=ChIJS0j_YgDf3IARTZbC945iFwM&amp;travelmode=driving</t>
  </si>
  <si>
    <t>https://maps.google.com?saddr=33.7753974,-117.921582&amp;daddr=33.6439464,-117.9185539</t>
  </si>
  <si>
    <t>https://www.google.com/maps/dir/33.7753974,-117.921582/33.6439464,-117.9185539</t>
  </si>
  <si>
    <t>&lt;iframe src="https://www.google.com/maps/embed?pb=!1m26!1m12!1m3!1d6449.198386797689!2d-117.9185539!3d33.6439464!2m3!1f0!2f0!3f0!3m2!1i1024!2i708!4f10.1!4m11!3e0!4m3!2sParty+Snaps+Photo+Booth+OC+|+Photo+Booth+Rental+Orange+County!1d33.7753974!2d-117.921582!4m5!5s0x0:0xc3635ee1f696f63b!2sCinderella+Cakes!3m2!1d33.6439464!2d-117.9185539!5e0!3m2!1sen!2slt!4v1682029416597!5m2!1sen!2slt" width="800" height="800" style="border:0;" allowfullscreen="" loading="lazy" referrerpolicy="no-referrer-when-downgrade"&gt;&lt;/iframe&gt;</t>
  </si>
  <si>
    <t>Forn Al Hara</t>
  </si>
  <si>
    <t>https://www.google.com/maps/dir/?api=1&amp;origin=Party+Snaps+Photo+Booth+OC+|+Photo+Booth+Rental+Orange+County&amp;origin_place_id=ChIJS6qcHXvZ3IARO_aW9uFeY8M&amp;destination=Forn+Al+Hara&amp;destination_place_id=ChIJJwv2vrwp3YARs9P7DsVU8-s&amp;travelmode=best</t>
  </si>
  <si>
    <t>https://www.google.com/maps/dir/?api=1&amp;origin=Party+Snaps+Photo+Booth+OC+|+Photo+Booth+Rental+Orange+County&amp;origin_place_id=ChIJS6qcHXvZ3IARO_aW9uFeY8M&amp;destination=Forn+Al+Hara&amp;destination_place_id=ChIJJwv2vrwp3YARs9P7DsVU8-s&amp;travelmode=driving</t>
  </si>
  <si>
    <t>https://maps.google.com?saddr=33.7753974,-117.921582&amp;daddr=33.8260455,-117.9582466</t>
  </si>
  <si>
    <t>https://www.google.com/maps/dir/33.7753974,-117.921582/33.8260455,-117.9582466</t>
  </si>
  <si>
    <t>&lt;iframe src="https://www.google.com/maps/embed?pb=!1m26!1m12!1m3!1d6449.198386797689!2d-117.9582466!3d33.8260455!2m3!1f0!2f0!3f0!3m2!1i1024!2i708!4f10.1!4m11!3e0!4m3!2sParty+Snaps+Photo+Booth+OC+|+Photo+Booth+Rental+Orange+County!1d33.7753974!2d-117.921582!4m5!5s0x0:0xc3635ee1f696f63b!2sForn+Al+Hara!3m2!1d33.8260455!2d-117.9582466!5e0!3m2!1sen!2slt!4v1682029416597!5m2!1sen!2slt" width="800" height="800" style="border:0;" allowfullscreen="" loading="lazy" referrerpolicy="no-referrer-when-downgrade"&gt;&lt;/iframe&gt;</t>
  </si>
  <si>
    <t>Baskin-Robbins</t>
  </si>
  <si>
    <t>https://www.google.com/maps/dir/?api=1&amp;origin=Party+Snaps+Photo+Booth+OC+|+Photo+Booth+Rental+Orange+County&amp;origin_place_id=ChIJS6qcHXvZ3IARO_aW9uFeY8M&amp;destination=Baskin-Robbins&amp;destination_place_id=ChIJC78znOkp3YARn_5WhNc7emE&amp;travelmode=best</t>
  </si>
  <si>
    <t>https://www.google.com/maps/dir/?api=1&amp;origin=Party+Snaps+Photo+Booth+OC+|+Photo+Booth+Rental+Orange+County&amp;origin_place_id=ChIJS6qcHXvZ3IARO_aW9uFeY8M&amp;destination=Baskin-Robbins&amp;destination_place_id=ChIJC78znOkp3YARn_5WhNc7emE&amp;travelmode=driving</t>
  </si>
  <si>
    <t>https://maps.google.com?saddr=33.7753974,-117.921582&amp;daddr=33.83823110000001,-117.9382878</t>
  </si>
  <si>
    <t>https://www.google.com/maps/dir/33.7753974,-117.921582/33.83823110000001,-117.9382878</t>
  </si>
  <si>
    <t>&lt;iframe src="https://www.google.com/maps/embed?pb=!1m26!1m12!1m3!1d6449.198386797689!2d-117.9382878!3d33.83823110000001!2m3!1f0!2f0!3f0!3m2!1i1024!2i708!4f10.1!4m11!3e0!4m3!2sParty+Snaps+Photo+Booth+OC+|+Photo+Booth+Rental+Orange+County!1d33.7753974!2d-117.921582!4m5!5s0x0:0xc3635ee1f696f63b!2sBaskin-Robbins!3m2!1d33.83823110000001!2d-117.9382878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</si>
  <si>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https://www.google.com/maps/dir/?api=1&amp;origin=Party+Snaps+Photo+Booth+OC+|+Photo+Booth+Rental+Orange+County&amp;origin_place_id=ChIJS6qcHXvZ3IARO_aW9uFeY8M&amp;destination=Food+4+Less&amp;destination_place_id=ChIJ84i_jh8p3YARjuw921nbbFw&amp;travelmode=best</t>
  </si>
  <si>
    <t>https://www.google.com/maps/dir/?api=1&amp;origin=Party+Snaps+Photo+Booth+OC+|+Photo+Booth+Rental+Orange+County&amp;origin_place_id=ChIJS6qcHXvZ3IARO_aW9uFeY8M&amp;destination=Food+4+Less&amp;destination_place_id=ChIJ84i_jh8p3YARjuw921nbbFw&amp;travelmode=driving</t>
  </si>
  <si>
    <t>https://maps.google.com?saddr=33.7753974,-117.921582&amp;daddr=33.8015013,-117.9947224</t>
  </si>
  <si>
    <t>https://www.google.com/maps/dir/33.7753974,-117.921582/33.8015013,-117.9947224</t>
  </si>
  <si>
    <t>&lt;iframe src="https://www.google.com/maps/embed?pb=!1m26!1m12!1m3!1d6449.198386797689!2d-117.9947224!3d33.8015013!2m3!1f0!2f0!3f0!3m2!1i1024!2i708!4f10.1!4m11!3e0!4m3!2sParty+Snaps+Photo+Booth+OC+|+Photo+Booth+Rental+Orange+County!1d33.7753974!2d-117.921582!4m5!5s0x0:0xc3635ee1f696f63b!2sFood+4+Less!3m2!1d33.8015013!2d-117.9947224!5e0!3m2!1sen!2slt!4v1682029416597!5m2!1sen!2slt" width="800" height="800" style="border:0;" allowfullscreen="" loading="lazy" referrerpolicy="no-referrer-when-downgrade"&gt;&lt;/iframe&gt;</t>
  </si>
  <si>
    <t>Lily's Bakery</t>
  </si>
  <si>
    <t>https://www.google.com/maps/dir/?api=1&amp;origin=Party+Snaps+Photo+Booth+OC+|+Photo+Booth+Rental+Orange+County&amp;origin_place_id=ChIJS6qcHXvZ3IARO_aW9uFeY8M&amp;destination=Lily's+Bakery&amp;destination_place_id=ChIJr0ZUkr4n3YARni4y06zaWfs&amp;travelmode=best</t>
  </si>
  <si>
    <t>https://www.google.com/maps/dir/?api=1&amp;origin=Party+Snaps+Photo+Booth+OC+|+Photo+Booth+Rental+Orange+County&amp;origin_place_id=ChIJS6qcHXvZ3IARO_aW9uFeY8M&amp;destination=Lily's+Bakery&amp;destination_place_id=ChIJr0ZUkr4n3YARni4y06zaWfs&amp;travelmode=driving</t>
  </si>
  <si>
    <t>https://maps.google.com?saddr=33.7753974,-117.921582&amp;daddr=33.7454272,-117.9519667</t>
  </si>
  <si>
    <t>https://www.google.com/maps/dir/33.7753974,-117.921582/33.7454272,-117.9519667</t>
  </si>
  <si>
    <t>&lt;iframe src="https://www.google.com/maps/embed?pb=!1m26!1m12!1m3!1d6449.198386797689!2d-117.9519667!3d33.7454272!2m3!1f0!2f0!3f0!3m2!1i1024!2i708!4f10.1!4m11!3e0!4m3!2sParty+Snaps+Photo+Booth+OC+|+Photo+Booth+Rental+Orange+County!1d33.7753974!2d-117.921582!4m5!5s0x0:0xc3635ee1f696f63b!2sLily's+Bakery!3m2!1d33.7454272!2d-117.9519667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</si>
  <si>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https://www.google.com/maps/dir/?api=1&amp;origin=Party+Snaps+Photo+Booth+OC+|+Photo+Booth+Rental+Orange+County&amp;origin_place_id=ChIJS6qcHXvZ3IARO_aW9uFeY8M&amp;destination=Boudin+SF&amp;destination_place_id=ChIJyaIKPYTe3IARfmhSAvGyCFM&amp;travelmode=best</t>
  </si>
  <si>
    <t>https://www.google.com/maps/dir/?api=1&amp;origin=Party+Snaps+Photo+Booth+OC+|+Photo+Booth+Rental+Orange+County&amp;origin_place_id=ChIJS6qcHXvZ3IARO_aW9uFeY8M&amp;destination=Boudin+SF&amp;destination_place_id=ChIJyaIKPYTe3IARfmhSAvGyCFM&amp;travelmode=driving</t>
  </si>
  <si>
    <t>https://maps.google.com?saddr=33.7753974,-117.921582&amp;daddr=33.6804283,-117.838138</t>
  </si>
  <si>
    <t>https://www.google.com/maps/dir/33.7753974,-117.921582/33.6804283,-117.838138</t>
  </si>
  <si>
    <t>&lt;iframe src="https://www.google.com/maps/embed?pb=!1m26!1m12!1m3!1d6449.198386797689!2d-117.838138!3d33.6804283!2m3!1f0!2f0!3f0!3m2!1i1024!2i708!4f10.1!4m11!3e0!4m3!2sParty+Snaps+Photo+Booth+OC+|+Photo+Booth+Rental+Orange+County!1d33.7753974!2d-117.921582!4m5!5s0x0:0xc3635ee1f696f63b!2sBoudin+SF!3m2!1d33.6804283!2d-117.838138!5e0!3m2!1sen!2slt!4v1682029416597!5m2!1sen!2slt" width="800" height="800" style="border:0;" allowfullscreen="" loading="lazy" referrerpolicy="no-referrer-when-downgrade"&gt;&lt;/iframe&gt;</t>
  </si>
  <si>
    <t>J. J. Bakery</t>
  </si>
  <si>
    <t>https://www.google.com/maps/dir/?api=1&amp;origin=Party+Snaps+Photo+Booth+OC+|+Photo+Booth+Rental+Orange+County&amp;origin_place_id=ChIJS6qcHXvZ3IARO_aW9uFeY8M&amp;destination=J.+J.+Bakery&amp;destination_place_id=ChIJI9VrCUXc3IARxLtQ2nOkIYg&amp;travelmode=best</t>
  </si>
  <si>
    <t>https://www.google.com/maps/dir/?api=1&amp;origin=Party+Snaps+Photo+Booth+OC+|+Photo+Booth+Rental+Orange+County&amp;origin_place_id=ChIJS6qcHXvZ3IARO_aW9uFeY8M&amp;destination=J.+J.+Bakery&amp;destination_place_id=ChIJI9VrCUXc3IARxLtQ2nOkIYg&amp;travelmode=driving</t>
  </si>
  <si>
    <t>https://maps.google.com?saddr=33.7753974,-117.921582&amp;daddr=33.6956199,-117.7983225</t>
  </si>
  <si>
    <t>https://www.google.com/maps/dir/33.7753974,-117.921582/33.6956199,-117.7983225</t>
  </si>
  <si>
    <t>&lt;iframe src="https://www.google.com/maps/embed?pb=!1m26!1m12!1m3!1d6449.198386797689!2d-117.7983225!3d33.6956199!2m3!1f0!2f0!3f0!3m2!1i1024!2i708!4f10.1!4m11!3e0!4m3!2sParty+Snaps+Photo+Booth+OC+|+Photo+Booth+Rental+Orange+County!1d33.7753974!2d-117.921582!4m5!5s0x0:0xc3635ee1f696f63b!2sJ.+J.+Bakery!3m2!1d33.6956199!2d-117.7983225!5e0!3m2!1sen!2slt!4v1682029416597!5m2!1sen!2slt" width="800" height="800" style="border:0;" allowfullscreen="" loading="lazy" referrerpolicy="no-referrer-when-downgrade"&gt;&lt;/iframe&gt;</t>
  </si>
  <si>
    <t>Rockwell's Bakery</t>
  </si>
  <si>
    <t>https://www.google.com/maps/dir/?api=1&amp;origin=Party+Snaps+Photo+Booth+OC+|+Photo+Booth+Rental+Orange+County&amp;origin_place_id=ChIJS6qcHXvZ3IARO_aW9uFeY8M&amp;destination=Rockwell's+Bakery&amp;destination_place_id=ChIJM0QrZLDQ3IARb0O2qeP1SiQ&amp;travelmode=best</t>
  </si>
  <si>
    <t>https://www.google.com/maps/dir/?api=1&amp;origin=Party+Snaps+Photo+Booth+OC+|+Photo+Booth+Rental+Orange+County&amp;origin_place_id=ChIJS6qcHXvZ3IARO_aW9uFeY8M&amp;destination=Rockwell's+Bakery&amp;destination_place_id=ChIJM0QrZLDQ3IARb0O2qeP1SiQ&amp;travelmode=driving</t>
  </si>
  <si>
    <t>https://maps.google.com?saddr=33.7753974,-117.921582&amp;daddr=33.815,-117.8205556</t>
  </si>
  <si>
    <t>https://www.google.com/maps/dir/33.7753974,-117.921582/33.815,-117.8205556</t>
  </si>
  <si>
    <t>&lt;iframe src="https://www.google.com/maps/embed?pb=!1m26!1m12!1m3!1d6449.198386797689!2d-117.8205556!3d33.815!2m3!1f0!2f0!3f0!3m2!1i1024!2i708!4f10.1!4m11!3e0!4m3!2sParty+Snaps+Photo+Booth+OC+|+Photo+Booth+Rental+Orange+County!1d33.7753974!2d-117.921582!4m5!5s0x0:0xc3635ee1f696f63b!2sRockwell's+Bakery!3m2!1d33.815!2d-117.8205556!5e0!3m2!1sen!2slt!4v1682029416597!5m2!1sen!2slt" width="800" height="800" style="border:0;" allowfullscreen="" loading="lazy" referrerpolicy="no-referrer-when-downgrade"&gt;&lt;/iframe&gt;</t>
  </si>
  <si>
    <t>Shirley's Bagels</t>
  </si>
  <si>
    <t>https://www.google.com/maps/dir/?api=1&amp;origin=Party+Snaps+Photo+Booth+OC+|+Photo+Booth+Rental+Orange+County&amp;origin_place_id=ChIJS6qcHXvZ3IARO_aW9uFeY8M&amp;destination=Shirley's+Bagels&amp;destination_place_id=ChIJJ0exQEXe3IARQ4ueOiaUKjQ&amp;travelmode=best</t>
  </si>
  <si>
    <t>https://www.google.com/maps/dir/?api=1&amp;origin=Party+Snaps+Photo+Booth+OC+|+Photo+Booth+Rental+Orange+County&amp;origin_place_id=ChIJS6qcHXvZ3IARO_aW9uFeY8M&amp;destination=Shirley's+Bagels&amp;destination_place_id=ChIJJ0exQEXe3IARQ4ueOiaUKjQ&amp;travelmode=driving</t>
  </si>
  <si>
    <t>https://maps.google.com?saddr=33.7753974,-117.921582&amp;daddr=33.6567304,-117.8644533</t>
  </si>
  <si>
    <t>https://www.google.com/maps/dir/33.7753974,-117.921582/33.6567304,-117.8644533</t>
  </si>
  <si>
    <t>&lt;iframe src="https://www.google.com/maps/embed?pb=!1m26!1m12!1m3!1d6449.198386797689!2d-117.8644533!3d33.6567304!2m3!1f0!2f0!3f0!3m2!1i1024!2i708!4f10.1!4m11!3e0!4m3!2sParty+Snaps+Photo+Booth+OC+|+Photo+Booth+Rental+Orange+County!1d33.7753974!2d-117.921582!4m5!5s0x0:0xc3635ee1f696f63b!2sShirley's+Bagels!3m2!1d33.6567304!2d-117.8644533!5e0!3m2!1sen!2slt!4v1682029416597!5m2!1sen!2slt" width="800" height="800" style="border:0;" allowfullscreen="" loading="lazy" referrerpolicy="no-referrer-when-downgrade"&gt;&lt;/iframe&gt;</t>
  </si>
  <si>
    <t>Panera Bread</t>
  </si>
  <si>
    <t>https://www.google.com/maps/dir/?api=1&amp;origin=Party+Snaps+Photo+Booth+OC+|+Photo+Booth+Rental+Orange+County&amp;origin_place_id=ChIJS6qcHXvZ3IARO_aW9uFeY8M&amp;destination=Panera+Bread&amp;destination_place_id=ChIJVcikUy_f3IARKAJqPvB0kTM&amp;travelmode=best</t>
  </si>
  <si>
    <t>https://www.google.com/maps/dir/?api=1&amp;origin=Party+Snaps+Photo+Booth+OC+|+Photo+Booth+Rental+Orange+County&amp;origin_place_id=ChIJS6qcHXvZ3IARO_aW9uFeY8M&amp;destination=Panera+Bread&amp;destination_place_id=ChIJVcikUy_f3IARKAJqPvB0kTM&amp;travelmode=driving</t>
  </si>
  <si>
    <t>https://maps.google.com?saddr=33.7753974,-117.921582&amp;daddr=33.6944499,-117.8837986</t>
  </si>
  <si>
    <t>https://www.google.com/maps/dir/33.7753974,-117.921582/33.6944499,-117.8837986</t>
  </si>
  <si>
    <t>&lt;iframe src="https://www.google.com/maps/embed?pb=!1m26!1m12!1m3!1d6449.198386797689!2d-117.8837986!3d33.6944499!2m3!1f0!2f0!3f0!3m2!1i1024!2i708!4f10.1!4m11!3e0!4m3!2sParty+Snaps+Photo+Booth+OC+|+Photo+Booth+Rental+Orange+County!1d33.7753974!2d-117.921582!4m5!5s0x0:0xc3635ee1f696f63b!2sPanera+Bread!3m2!1d33.6944499!2d-117.8837986!5e0!3m2!1sen!2slt!4v1682029416597!5m2!1sen!2slt" width="800" height="800" style="border:0;" allowfullscreen="" loading="lazy" referrerpolicy="no-referrer-when-downgrade"&gt;&lt;/iframe&gt;</t>
  </si>
  <si>
    <t>The Donuttery</t>
  </si>
  <si>
    <t>https://www.google.com/maps/dir/?api=1&amp;origin=Party+Snaps+Photo+Booth+OC+|+Photo+Booth+Rental+Orange+County&amp;origin_place_id=ChIJS6qcHXvZ3IARO_aW9uFeY8M&amp;destination=The+Donuttery&amp;destination_place_id=ChIJObOlBu4m3YAR-0rVhzIBaVc&amp;travelmode=best</t>
  </si>
  <si>
    <t>https://www.google.com/maps/dir/?api=1&amp;origin=Party+Snaps+Photo+Booth+OC+|+Photo+Booth+Rental+Orange+County&amp;origin_place_id=ChIJS6qcHXvZ3IARO_aW9uFeY8M&amp;destination=The+Donuttery&amp;destination_place_id=ChIJObOlBu4m3YAR-0rVhzIBaVc&amp;travelmode=driving</t>
  </si>
  <si>
    <t>https://maps.google.com?saddr=33.7753974,-117.921582&amp;daddr=33.7094376,-117.9886883</t>
  </si>
  <si>
    <t>https://www.google.com/maps/dir/33.7753974,-117.921582/33.7094376,-117.9886883</t>
  </si>
  <si>
    <t>&lt;iframe src="https://www.google.com/maps/embed?pb=!1m26!1m12!1m3!1d6449.198386797689!2d-117.9886883!3d33.7094376!2m3!1f0!2f0!3f0!3m2!1i1024!2i708!4f10.1!4m11!3e0!4m3!2sParty+Snaps+Photo+Booth+OC+|+Photo+Booth+Rental+Orange+County!1d33.7753974!2d-117.921582!4m5!5s0x0:0xc3635ee1f696f63b!2sThe+Donuttery!3m2!1d33.7094376!2d-117.9886883!5e0!3m2!1sen!2slt!4v1682029416597!5m2!1sen!2slt" width="800" height="800" style="border:0;" allowfullscreen="" loading="lazy" referrerpolicy="no-referrer-when-downgrade"&gt;&lt;/iframe&gt;</t>
  </si>
  <si>
    <t>M &amp; M Donuts</t>
  </si>
  <si>
    <t>https://www.google.com/maps/dir/?api=1&amp;origin=Party+Snaps+Photo+Booth+OC+|+Photo+Booth+Rental+Orange+County&amp;origin_place_id=ChIJS6qcHXvZ3IARO_aW9uFeY8M&amp;destination=M+&amp;+M+Donuts&amp;destination_place_id=ChIJZ0niwzoo3YARZSdg_nru3eA&amp;travelmode=best</t>
  </si>
  <si>
    <t>https://www.google.com/maps/dir/?api=1&amp;origin=Party+Snaps+Photo+Booth+OC+|+Photo+Booth+Rental+Orange+County&amp;origin_place_id=ChIJS6qcHXvZ3IARO_aW9uFeY8M&amp;destination=M+&amp;+M+Donuts&amp;destination_place_id=ChIJZ0niwzoo3YARZSdg_nru3eA&amp;travelmode=driving</t>
  </si>
  <si>
    <t>https://maps.google.com?saddr=33.7753974,-117.921582&amp;daddr=33.80282510000001,-117.9376099</t>
  </si>
  <si>
    <t>https://www.google.com/maps/dir/33.7753974,-117.921582/33.80282510000001,-117.9376099</t>
  </si>
  <si>
    <t>&lt;iframe src="https://www.google.com/maps/embed?pb=!1m26!1m12!1m3!1d6449.198386797689!2d-117.9376099!3d33.80282510000001!2m3!1f0!2f0!3f0!3m2!1i1024!2i708!4f10.1!4m11!3e0!4m3!2sParty+Snaps+Photo+Booth+OC+|+Photo+Booth+Rental+Orange+County!1d33.7753974!2d-117.921582!4m5!5s0x0:0xc3635ee1f696f63b!2sM+&amp;+M+Donuts!3m2!1d33.80282510000001!2d-117.9376099!5e0!3m2!1sen!2slt!4v1682029416597!5m2!1sen!2slt" width="800" height="800" style="border:0;" allowfullscreen="" loading="lazy" referrerpolicy="no-referrer-when-downgrade"&gt;&lt;/iframe&gt;</t>
  </si>
  <si>
    <t>Cream Pan</t>
  </si>
  <si>
    <t>https://www.google.com/maps/dir/?api=1&amp;origin=Party+Snaps+Photo+Booth+OC+|+Photo+Booth+Rental+Orange+County&amp;origin_place_id=ChIJS6qcHXvZ3IARO_aW9uFeY8M&amp;destination=Cream+Pan&amp;destination_place_id=ChIJ3173it3b3IARNecHiqjB4sM&amp;travelmode=best</t>
  </si>
  <si>
    <t>https://www.google.com/maps/dir/?api=1&amp;origin=Party+Snaps+Photo+Booth+OC+|+Photo+Booth+Rental+Orange+County&amp;origin_place_id=ChIJS6qcHXvZ3IARO_aW9uFeY8M&amp;destination=Cream+Pan&amp;destination_place_id=ChIJ3173it3b3IARNecHiqjB4sM&amp;travelmode=driving</t>
  </si>
  <si>
    <t>https://maps.google.com?saddr=33.7753974,-117.921582&amp;daddr=33.7398913,-117.8239486</t>
  </si>
  <si>
    <t>https://www.google.com/maps/dir/33.7753974,-117.921582/33.7398913,-117.8239486</t>
  </si>
  <si>
    <t>&lt;iframe src="https://www.google.com/maps/embed?pb=!1m26!1m12!1m3!1d6449.198386797689!2d-117.8239486!3d33.7398913!2m3!1f0!2f0!3f0!3m2!1i1024!2i708!4f10.1!4m11!3e0!4m3!2sParty+Snaps+Photo+Booth+OC+|+Photo+Booth+Rental+Orange+County!1d33.7753974!2d-117.921582!4m5!5s0x0:0xc3635ee1f696f63b!2sCream+Pan!3m2!1d33.7398913!2d-117.8239486!5e0!3m2!1sen!2slt!4v1682029416597!5m2!1sen!2slt" width="800" height="800" style="border:0;" allowfullscreen="" loading="lazy" referrerpolicy="no-referrer-when-downgrade"&gt;&lt;/iframe&gt;</t>
  </si>
  <si>
    <t>Ralphs</t>
  </si>
  <si>
    <t>https://www.google.com/maps/dir/?api=1&amp;origin=Party+Snaps+Photo+Booth+OC+|+Photo+Booth+Rental+Orange+County&amp;origin_place_id=ChIJS6qcHXvZ3IARO_aW9uFeY8M&amp;destination=Ralphs&amp;destination_place_id=ChIJccWQ3afW3IARMWk8xU7Klis&amp;travelmode=best</t>
  </si>
  <si>
    <t>https://www.google.com/maps/dir/?api=1&amp;origin=Party+Snaps+Photo+Booth+OC+|+Photo+Booth+Rental+Orange+County&amp;origin_place_id=ChIJS6qcHXvZ3IARO_aW9uFeY8M&amp;destination=Ralphs&amp;destination_place_id=ChIJccWQ3afW3IARMWk8xU7Klis&amp;travelmode=driving</t>
  </si>
  <si>
    <t>https://maps.google.com?saddr=33.7753974,-117.921582&amp;daddr=33.87751279999999,-117.8417856</t>
  </si>
  <si>
    <t>https://www.google.com/maps/dir/33.7753974,-117.921582/33.87751279999999,-117.8417856</t>
  </si>
  <si>
    <t>&lt;iframe src="https://www.google.com/maps/embed?pb=!1m26!1m12!1m3!1d6449.198386797689!2d-117.8417856!3d33.87751279999999!2m3!1f0!2f0!3f0!3m2!1i1024!2i708!4f10.1!4m11!3e0!4m3!2sParty+Snaps+Photo+Booth+OC+|+Photo+Booth+Rental+Orange+County!1d33.7753974!2d-117.921582!4m5!5s0x0:0xc3635ee1f696f63b!2sRalphs!3m2!1d33.87751279999999!2d-117.8417856!5e0!3m2!1sen!2slt!4v1682029416597!5m2!1sen!2slt" width="800" height="800" style="border:0;" allowfullscreen="" loading="lazy" referrerpolicy="no-referrer-when-downgrade"&gt;&lt;/iframe&gt;</t>
  </si>
  <si>
    <t>Albertsons</t>
  </si>
  <si>
    <t>https://www.google.com/maps/dir/?api=1&amp;origin=Party+Snaps+Photo+Booth+OC+|+Photo+Booth+Rental+Orange+County&amp;origin_place_id=ChIJS6qcHXvZ3IARO_aW9uFeY8M&amp;destination=Albertsons&amp;destination_place_id=ChIJizNTYbEm3YARCoBPbb4p_JE&amp;travelmode=best</t>
  </si>
  <si>
    <t>https://www.google.com/maps/dir/?api=1&amp;origin=Party+Snaps+Photo+Booth+OC+|+Photo+Booth+Rental+Orange+County&amp;origin_place_id=ChIJS6qcHXvZ3IARO_aW9uFeY8M&amp;destination=Albertsons&amp;destination_place_id=ChIJizNTYbEm3YARCoBPbb4p_JE&amp;travelmode=driving</t>
  </si>
  <si>
    <t>https://maps.google.com?saddr=33.7753974,-117.921582&amp;daddr=33.6809033,-118.0028616</t>
  </si>
  <si>
    <t>https://www.google.com/maps/dir/33.7753974,-117.921582/33.6809033,-118.0028616</t>
  </si>
  <si>
    <t>&lt;iframe src="https://www.google.com/maps/embed?pb=!1m26!1m12!1m3!1d6449.198386797689!2d-118.0028616!3d33.6809033!2m3!1f0!2f0!3f0!3m2!1i1024!2i708!4f10.1!4m11!3e0!4m3!2sParty+Snaps+Photo+Booth+OC+|+Photo+Booth+Rental+Orange+County!1d33.7753974!2d-117.921582!4m5!5s0x0:0xc3635ee1f696f63b!2sAlbertsons!3m2!1d33.6809033!2d-118.0028616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</si>
  <si>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https://www.google.com/maps/dir/?api=1&amp;origin=Party+Snaps+Photo+Booth+OC+|+Photo+Booth+Rental+Orange+County&amp;origin_place_id=ChIJS6qcHXvZ3IARO_aW9uFeY8M&amp;destination=Albertsons&amp;destination_place_id=ChIJcSzKdk4q3YARwUH2UZcKAnc&amp;travelmode=best</t>
  </si>
  <si>
    <t>https://www.google.com/maps/dir/?api=1&amp;origin=Party+Snaps+Photo+Booth+OC+|+Photo+Booth+Rental+Orange+County&amp;origin_place_id=ChIJS6qcHXvZ3IARO_aW9uFeY8M&amp;destination=Albertsons&amp;destination_place_id=ChIJcSzKdk4q3YARwUH2UZcKAnc&amp;travelmode=driving</t>
  </si>
  <si>
    <t>https://maps.google.com?saddr=33.7753974,-117.921582&amp;daddr=33.8784952,-117.9659799</t>
  </si>
  <si>
    <t>https://www.google.com/maps/dir/33.7753974,-117.921582/33.8784952,-117.9659799</t>
  </si>
  <si>
    <t>&lt;iframe src="https://www.google.com/maps/embed?pb=!1m26!1m12!1m3!1d6449.198386797689!2d-117.9659799!3d33.8784952!2m3!1f0!2f0!3f0!3m2!1i1024!2i708!4f10.1!4m11!3e0!4m3!2sParty+Snaps+Photo+Booth+OC+|+Photo+Booth+Rental+Orange+County!1d33.7753974!2d-117.921582!4m5!5s0x0:0xc3635ee1f696f63b!2sAlbertsons!3m2!1d33.8784952!2d-117.9659799!5e0!3m2!1sen!2slt!4v1682029416597!5m2!1sen!2slt" width="800" height="800" style="border:0;" allowfullscreen="" loading="lazy" referrerpolicy="no-referrer-when-downgrade"&gt;&lt;/iframe&gt;</t>
  </si>
  <si>
    <t>Northgate Market</t>
  </si>
  <si>
    <t>https://www.google.com/maps/dir/?api=1&amp;origin=Party+Snaps+Photo+Booth+OC+|+Photo+Booth+Rental+Orange+County&amp;origin_place_id=ChIJS6qcHXvZ3IARO_aW9uFeY8M&amp;destination=Northgate+Market&amp;destination_place_id=ChIJE4fiqs4p3YARQNiR7nP6uw4&amp;travelmode=best</t>
  </si>
  <si>
    <t>https://www.google.com/maps/dir/?api=1&amp;origin=Party+Snaps+Photo+Booth+OC+|+Photo+Booth+Rental+Orange+County&amp;origin_place_id=ChIJS6qcHXvZ3IARO_aW9uFeY8M&amp;destination=Northgate+Market&amp;destination_place_id=ChIJE4fiqs4p3YARQNiR7nP6uw4&amp;travelmode=driving</t>
  </si>
  <si>
    <t>https://maps.google.com?saddr=33.7753974,-117.921582&amp;daddr=33.8192628,-117.9426858</t>
  </si>
  <si>
    <t>https://www.google.com/maps/dir/33.7753974,-117.921582/33.8192628,-117.9426858</t>
  </si>
  <si>
    <t>&lt;iframe src="https://www.google.com/maps/embed?pb=!1m26!1m12!1m3!1d6449.198386797689!2d-117.9426858!3d33.8192628!2m3!1f0!2f0!3f0!3m2!1i1024!2i708!4f10.1!4m11!3e0!4m3!2sParty+Snaps+Photo+Booth+OC+|+Photo+Booth+Rental+Orange+County!1d33.7753974!2d-117.921582!4m5!5s0x0:0xc3635ee1f696f63b!2sNorthgate+Market!3m2!1d33.8192628!2d-117.9426858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</si>
  <si>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https://www.google.com/maps/dir/?api=1&amp;origin=Party+Snaps+Photo+Booth+OC+|+Photo+Booth+Rental+Orange+County&amp;origin_place_id=ChIJS6qcHXvZ3IARO_aW9uFeY8M&amp;destination=Ralphs&amp;destination_place_id=ChIJl65fCbAp3YAR_raUly5nmfE&amp;travelmode=best</t>
  </si>
  <si>
    <t>https://www.google.com/maps/dir/?api=1&amp;origin=Party+Snaps+Photo+Booth+OC+|+Photo+Booth+Rental+Orange+County&amp;origin_place_id=ChIJS6qcHXvZ3IARO_aW9uFeY8M&amp;destination=Ralphs&amp;destination_place_id=ChIJl65fCbAp3YAR_raUly5nmfE&amp;travelmode=driving</t>
  </si>
  <si>
    <t>https://maps.google.com?saddr=33.7753974,-117.921582&amp;daddr=33.81954820000001,-117.9601836</t>
  </si>
  <si>
    <t>https://www.google.com/maps/dir/33.7753974,-117.921582/33.81954820000001,-117.9601836</t>
  </si>
  <si>
    <t>&lt;iframe src="https://www.google.com/maps/embed?pb=!1m26!1m12!1m3!1d6449.198386797689!2d-117.9601836!3d33.81954820000001!2m3!1f0!2f0!3f0!3m2!1i1024!2i708!4f10.1!4m11!3e0!4m3!2sParty+Snaps+Photo+Booth+OC+|+Photo+Booth+Rental+Orange+County!1d33.7753974!2d-117.921582!4m5!5s0x0:0xc3635ee1f696f63b!2sRalphs!3m2!1d33.81954820000001!2d-117.9601836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</si>
  <si>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https://www.google.com/maps/dir/?api=1&amp;origin=Party+Snaps+Photo+Booth+OC+|+Photo+Booth+Rental+Orange+County&amp;origin_place_id=ChIJS6qcHXvZ3IARO_aW9uFeY8M&amp;destination=Corner+Bakery&amp;destination_place_id=ChIJY0_ZGIDe3IARvc542OqLQ18&amp;travelmode=best</t>
  </si>
  <si>
    <t>https://www.google.com/maps/dir/?api=1&amp;origin=Party+Snaps+Photo+Booth+OC+|+Photo+Booth+Rental+Orange+County&amp;origin_place_id=ChIJS6qcHXvZ3IARO_aW9uFeY8M&amp;destination=Corner+Bakery&amp;destination_place_id=ChIJY0_ZGIDe3IARvc542OqLQ18&amp;travelmode=driving</t>
  </si>
  <si>
    <t>https://maps.google.com?saddr=33.7753974,-117.921582&amp;daddr=33.6772612,-117.8318941</t>
  </si>
  <si>
    <t>https://www.google.com/maps/dir/33.7753974,-117.921582/33.6772612,-117.8318941</t>
  </si>
  <si>
    <t>&lt;iframe src="https://www.google.com/maps/embed?pb=!1m26!1m12!1m3!1d6449.198386797689!2d-117.8318941!3d33.6772612!2m3!1f0!2f0!3f0!3m2!1i1024!2i708!4f10.1!4m11!3e0!4m3!2sParty+Snaps+Photo+Booth+OC+|+Photo+Booth+Rental+Orange+County!1d33.7753974!2d-117.921582!4m5!5s0x0:0xc3635ee1f696f63b!2sCorner+Bakery!3m2!1d33.6772612!2d-117.8318941!5e0!3m2!1sen!2slt!4v1682029416597!5m2!1sen!2slt" width="800" height="800" style="border:0;" allowfullscreen="" loading="lazy" referrerpolicy="no-referrer-when-downgrade"&gt;&lt;/iframe&gt;</t>
  </si>
  <si>
    <t>DK's Donuts</t>
  </si>
  <si>
    <t>https://www.google.com/maps/dir/?api=1&amp;origin=Party+Snaps+Photo+Booth+OC+|+Photo+Booth+Rental+Orange+County&amp;origin_place_id=ChIJS6qcHXvZ3IARO_aW9uFeY8M&amp;destination=DK's+Donuts&amp;destination_place_id=ChIJ3wcZIxTa3IARzoBa9JSlFuI&amp;travelmode=best</t>
  </si>
  <si>
    <t>https://www.google.com/maps/dir/?api=1&amp;origin=Party+Snaps+Photo+Booth+OC+|+Photo+Booth+Rental+Orange+County&amp;origin_place_id=ChIJS6qcHXvZ3IARO_aW9uFeY8M&amp;destination=DK's+Donuts&amp;destination_place_id=ChIJ3wcZIxTa3IARzoBa9JSlFuI&amp;travelmode=driving</t>
  </si>
  <si>
    <t>https://maps.google.com?saddr=33.7753974,-117.921582&amp;daddr=33.7875677,-117.8129853</t>
  </si>
  <si>
    <t>https://www.google.com/maps/dir/33.7753974,-117.921582/33.7875677,-117.8129853</t>
  </si>
  <si>
    <t>&lt;iframe src="https://www.google.com/maps/embed?pb=!1m26!1m12!1m3!1d6449.198386797689!2d-117.8129853!3d33.7875677!2m3!1f0!2f0!3f0!3m2!1i1024!2i708!4f10.1!4m11!3e0!4m3!2sParty+Snaps+Photo+Booth+OC+|+Photo+Booth+Rental+Orange+County!1d33.7753974!2d-117.921582!4m5!5s0x0:0xc3635ee1f696f63b!2sDK's+Donuts!3m2!1d33.7875677!2d-117.8129853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</si>
  <si>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https://www.google.com/maps/dir/?api=1&amp;origin=Party+Snaps+Photo+Booth+OC+|+Photo+Booth+Rental+Orange+County&amp;origin_place_id=ChIJS6qcHXvZ3IARO_aW9uFeY8M&amp;destination=Panera+Bread&amp;destination_place_id=ChIJQ1w1o9DV3IARITVwmQx-Iqc&amp;travelmode=best</t>
  </si>
  <si>
    <t>https://www.google.com/maps/dir/?api=1&amp;origin=Party+Snaps+Photo+Booth+OC+|+Photo+Booth+Rental+Orange+County&amp;origin_place_id=ChIJS6qcHXvZ3IARO_aW9uFeY8M&amp;destination=Panera+Bread&amp;destination_place_id=ChIJQ1w1o9DV3IARITVwmQx-Iqc&amp;travelmode=driving</t>
  </si>
  <si>
    <t>https://maps.google.com?saddr=33.7753974,-117.921582&amp;daddr=33.87541290000001,-117.8890802</t>
  </si>
  <si>
    <t>https://www.google.com/maps/dir/33.7753974,-117.921582/33.87541290000001,-117.8890802</t>
  </si>
  <si>
    <t>&lt;iframe src="https://www.google.com/maps/embed?pb=!1m26!1m12!1m3!1d6449.198386797689!2d-117.8890802!3d33.87541290000001!2m3!1f0!2f0!3f0!3m2!1i1024!2i708!4f10.1!4m11!3e0!4m3!2sParty+Snaps+Photo+Booth+OC+|+Photo+Booth+Rental+Orange+County!1d33.7753974!2d-117.921582!4m5!5s0x0:0xc3635ee1f696f63b!2sPanera+Bread!3m2!1d33.87541290000001!2d-117.8890802!5e0!3m2!1sen!2slt!4v1682029416597!5m2!1sen!2slt" width="800" height="800" style="border:0;" allowfullscreen="" loading="lazy" referrerpolicy="no-referrer-when-downgrade"&gt;&lt;/iframe&gt;</t>
  </si>
  <si>
    <t>Polly's Pies Restaurant &amp; Bakery</t>
  </si>
  <si>
    <t>https://www.google.com/maps/dir/?api=1&amp;origin=Party+Snaps+Photo+Booth+OC+|+Photo+Booth+Rental+Orange+County&amp;origin_place_id=ChIJS6qcHXvZ3IARO_aW9uFeY8M&amp;destination=Polly's+Pies+Restaurant+&amp;+Bakery&amp;destination_place_id=ChIJOalKR8Qg3YARFVhPWJ6JbM4&amp;travelmode=best</t>
  </si>
  <si>
    <t>https://www.google.com/maps/dir/?api=1&amp;origin=Party+Snaps+Photo+Booth+OC+|+Photo+Booth+Rental+Orange+County&amp;origin_place_id=ChIJS6qcHXvZ3IARO_aW9uFeY8M&amp;destination=Polly's+Pies+Restaurant+&amp;+Bakery&amp;destination_place_id=ChIJOalKR8Qg3YARFVhPWJ6JbM4&amp;travelmode=driving</t>
  </si>
  <si>
    <t>https://maps.google.com?saddr=33.7753974,-117.921582&amp;daddr=33.672638,-117.95708</t>
  </si>
  <si>
    <t>https://www.google.com/maps/dir/33.7753974,-117.921582/33.672638,-117.95708</t>
  </si>
  <si>
    <t>&lt;iframe src="https://www.google.com/maps/embed?pb=!1m26!1m12!1m3!1d6449.198386797689!2d-117.95708!3d33.672638!2m3!1f0!2f0!3f0!3m2!1i1024!2i708!4f10.1!4m11!3e0!4m3!2sParty+Snaps+Photo+Booth+OC+|+Photo+Booth+Rental+Orange+County!1d33.7753974!2d-117.921582!4m5!5s0x0:0xc3635ee1f696f63b!2sPolly's+Pies+Restaurant+&amp;+Bakery!3m2!1d33.672638!2d-117.95708!5e0!3m2!1sen!2slt!4v1682029416597!5m2!1sen!2slt" width="800" height="800" style="border:0;" allowfullscreen="" loading="lazy" referrerpolicy="no-referrer-when-downgrade"&gt;&lt;/iframe&gt;</t>
  </si>
  <si>
    <t>Marie Callender's</t>
  </si>
  <si>
    <t>https://www.google.com/maps/dir/?api=1&amp;origin=Party+Snaps+Photo+Booth+OC+|+Photo+Booth+Rental+Orange+County&amp;origin_place_id=ChIJS6qcHXvZ3IARO_aW9uFeY8M&amp;destination=Marie+Callender's&amp;destination_place_id=ChIJ51DnXjMn3YARn340SndDBhQ&amp;travelmode=best</t>
  </si>
  <si>
    <t>https://www.google.com/maps/dir/?api=1&amp;origin=Party+Snaps+Photo+Booth+OC+|+Photo+Booth+Rental+Orange+County&amp;origin_place_id=ChIJS6qcHXvZ3IARO_aW9uFeY8M&amp;destination=Marie+Callender's&amp;destination_place_id=ChIJ51DnXjMn3YARn340SndDBhQ&amp;travelmode=driving</t>
  </si>
  <si>
    <t>https://maps.google.com?saddr=33.7753974,-117.921582&amp;daddr=33.6883792,-117.954609</t>
  </si>
  <si>
    <t>https://www.google.com/maps/dir/33.7753974,-117.921582/33.6883792,-117.954609</t>
  </si>
  <si>
    <t>&lt;iframe src="https://www.google.com/maps/embed?pb=!1m26!1m12!1m3!1d6449.198386797689!2d-117.954609!3d33.6883792!2m3!1f0!2f0!3f0!3m2!1i1024!2i708!4f10.1!4m11!3e0!4m3!2sParty+Snaps+Photo+Booth+OC+|+Photo+Booth+Rental+Orange+County!1d33.7753974!2d-117.921582!4m5!5s0x0:0xc3635ee1f696f63b!2sMarie+Callender's!3m2!1d33.6883792!2d-117.954609!5e0!3m2!1sen!2slt!4v1682029416597!5m2!1sen!2slt" width="800" height="800" style="border:0;" allowfullscreen="" loading="lazy" referrerpolicy="no-referrer-when-downgrade"&gt;&lt;/iframe&gt;</t>
  </si>
  <si>
    <t>Amazing Cakes</t>
  </si>
  <si>
    <t>https://www.google.com/maps/dir/?api=1&amp;origin=Party+Snaps+Photo+Booth+OC+|+Photo+Booth+Rental+Orange+County&amp;origin_place_id=ChIJS6qcHXvZ3IARO_aW9uFeY8M&amp;destination=Amazing+Cakes&amp;destination_place_id=ChIJtxmVvHkp3YARaDsx9aAV7qM&amp;travelmode=best</t>
  </si>
  <si>
    <t>https://www.google.com/maps/dir/?api=1&amp;origin=Party+Snaps+Photo+Booth+OC+|+Photo+Booth+Rental+Orange+County&amp;origin_place_id=ChIJS6qcHXvZ3IARO_aW9uFeY8M&amp;destination=Amazing+Cakes&amp;destination_place_id=ChIJtxmVvHkp3YARaDsx9aAV7qM&amp;travelmode=driving</t>
  </si>
  <si>
    <t>https://maps.google.com?saddr=33.7753974,-117.921582&amp;daddr=33.83842509999999,-117.9755782</t>
  </si>
  <si>
    <t>https://www.google.com/maps/dir/33.7753974,-117.921582/33.83842509999999,-117.9755782</t>
  </si>
  <si>
    <t>&lt;iframe src="https://www.google.com/maps/embed?pb=!1m26!1m12!1m3!1d6449.198386797689!2d-117.9755782!3d33.83842509999999!2m3!1f0!2f0!3f0!3m2!1i1024!2i708!4f10.1!4m11!3e0!4m3!2sParty+Snaps+Photo+Booth+OC+|+Photo+Booth+Rental+Orange+County!1d33.7753974!2d-117.921582!4m5!5s0x0:0xc3635ee1f696f63b!2sAmazing+Cakes!3m2!1d33.83842509999999!2d-117.9755782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</si>
  <si>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https://www.google.com/maps/dir/?api=1&amp;origin=Party+Snaps+Photo+Booth+OC+|+Photo+Booth+Rental+Orange+County&amp;origin_place_id=ChIJS6qcHXvZ3IARO_aW9uFeY8M&amp;destination=Ralphs&amp;destination_place_id=ChIJZ_peVoYu3YAR1VYj8k1ZScY&amp;travelmode=best</t>
  </si>
  <si>
    <t>https://www.google.com/maps/dir/?api=1&amp;origin=Party+Snaps+Photo+Booth+OC+|+Photo+Booth+Rental+Orange+County&amp;origin_place_id=ChIJS6qcHXvZ3IARO_aW9uFeY8M&amp;destination=Ralphs&amp;destination_place_id=ChIJZ_peVoYu3YAR1VYj8k1ZScY&amp;travelmode=driving</t>
  </si>
  <si>
    <t>https://maps.google.com?saddr=33.7753974,-117.921582&amp;daddr=33.8184139,-118.0620029</t>
  </si>
  <si>
    <t>https://www.google.com/maps/dir/33.7753974,-117.921582/33.8184139,-118.0620029</t>
  </si>
  <si>
    <t>&lt;iframe src="https://www.google.com/maps/embed?pb=!1m26!1m12!1m3!1d6449.198386797689!2d-118.0620029!3d33.8184139!2m3!1f0!2f0!3f0!3m2!1i1024!2i708!4f10.1!4m11!3e0!4m3!2sParty+Snaps+Photo+Booth+OC+|+Photo+Booth+Rental+Orange+County!1d33.7753974!2d-117.921582!4m5!5s0x0:0xc3635ee1f696f63b!2sRalphs!3m2!1d33.8184139!2d-118.0620029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</si>
  <si>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https://www.google.com/maps/dir/?api=1&amp;origin=Party+Snaps+Photo+Booth+OC+|+Photo+Booth+Rental+Orange+County&amp;origin_place_id=ChIJS6qcHXvZ3IARO_aW9uFeY8M&amp;destination=Ralphs&amp;destination_place_id=ChIJf9AqVxEo3YARtRX2nwltdXk&amp;travelmode=best</t>
  </si>
  <si>
    <t>https://www.google.com/maps/dir/?api=1&amp;origin=Party+Snaps+Photo+Booth+OC+|+Photo+Booth+Rental+Orange+County&amp;origin_place_id=ChIJS6qcHXvZ3IARO_aW9uFeY8M&amp;destination=Ralphs&amp;destination_place_id=ChIJf9AqVxEo3YARtRX2nwltdXk&amp;travelmode=driving</t>
  </si>
  <si>
    <t>https://maps.google.com?saddr=33.7753974,-117.921582&amp;daddr=33.7876321,-117.9425722</t>
  </si>
  <si>
    <t>https://www.google.com/maps/dir/33.7753974,-117.921582/33.7876321,-117.9425722</t>
  </si>
  <si>
    <t>&lt;iframe src="https://www.google.com/maps/embed?pb=!1m26!1m12!1m3!1d6449.198386797689!2d-117.9425722!3d33.7876321!2m3!1f0!2f0!3f0!3m2!1i1024!2i708!4f10.1!4m11!3e0!4m3!2sParty+Snaps+Photo+Booth+OC+|+Photo+Booth+Rental+Orange+County!1d33.7753974!2d-117.921582!4m5!5s0x0:0xc3635ee1f696f63b!2sRalphs!3m2!1d33.7876321!2d-117.9425722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</si>
  <si>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https://www.google.com/maps/dir/?api=1&amp;origin=Party+Snaps+Photo+Booth+OC+|+Photo+Booth+Rental+Orange+County&amp;origin_place_id=ChIJS6qcHXvZ3IARO_aW9uFeY8M&amp;destination=Baskin-Robbins&amp;destination_place_id=ChIJawWuC1JYwokRqdcj0dVQziU&amp;travelmode=best</t>
  </si>
  <si>
    <t>https://www.google.com/maps/dir/?api=1&amp;origin=Party+Snaps+Photo+Booth+OC+|+Photo+Booth+Rental+Orange+County&amp;origin_place_id=ChIJS6qcHXvZ3IARO_aW9uFeY8M&amp;destination=Baskin-Robbins&amp;destination_place_id=ChIJawWuC1JYwokRqdcj0dVQziU&amp;travelmode=driving</t>
  </si>
  <si>
    <t>https://maps.google.com?saddr=33.7753974,-117.921582&amp;daddr=33.7602786,-117.8688445</t>
  </si>
  <si>
    <t>https://www.google.com/maps/dir/33.7753974,-117.921582/33.7602786,-117.8688445</t>
  </si>
  <si>
    <t>&lt;iframe src="https://www.google.com/maps/embed?pb=!1m26!1m12!1m3!1d6449.198386797689!2d-117.8688445!3d33.7602786!2m3!1f0!2f0!3f0!3m2!1i1024!2i708!4f10.1!4m11!3e0!4m3!2sParty+Snaps+Photo+Booth+OC+|+Photo+Booth+Rental+Orange+County!1d33.7753974!2d-117.921582!4m5!5s0x0:0xc3635ee1f696f63b!2sBaskin-Robbins!3m2!1d33.7602786!2d-117.8688445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</si>
  <si>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https://www.google.com/maps/dir/?api=1&amp;origin=Party+Snaps+Photo+Booth+OC+|+Photo+Booth+Rental+Orange+County&amp;origin_place_id=ChIJS6qcHXvZ3IARO_aW9uFeY8M&amp;destination=Baskin-Robbins&amp;destination_place_id=ChIJAay0bqko3YAR1szMsuOMyzA&amp;travelmode=best</t>
  </si>
  <si>
    <t>https://www.google.com/maps/dir/?api=1&amp;origin=Party+Snaps+Photo+Booth+OC+|+Photo+Booth+Rental+Orange+County&amp;origin_place_id=ChIJS6qcHXvZ3IARO_aW9uFeY8M&amp;destination=Baskin-Robbins&amp;destination_place_id=ChIJAay0bqko3YAR1szMsuOMyzA&amp;travelmode=driving</t>
  </si>
  <si>
    <t>https://maps.google.com?saddr=33.7753974,-117.921582&amp;daddr=33.76010309999999,-118.0105823</t>
  </si>
  <si>
    <t>https://www.google.com/maps/dir/33.7753974,-117.921582/33.76010309999999,-118.0105823</t>
  </si>
  <si>
    <t>&lt;iframe src="https://www.google.com/maps/embed?pb=!1m26!1m12!1m3!1d6449.198386797689!2d-118.0105823!3d33.76010309999999!2m3!1f0!2f0!3f0!3m2!1i1024!2i708!4f10.1!4m11!3e0!4m3!2sParty+Snaps+Photo+Booth+OC+|+Photo+Booth+Rental+Orange+County!1d33.7753974!2d-117.921582!4m5!5s0x0:0xc3635ee1f696f63b!2sBaskin-Robbins!3m2!1d33.76010309999999!2d-118.0105823!5e0!3m2!1sen!2slt!4v1682029416597!5m2!1sen!2slt" width="800" height="800" style="border:0;" allowfullscreen="" loading="lazy" referrerpolicy="no-referrer-when-downgrade"&gt;&lt;/iframe&gt;</t>
  </si>
  <si>
    <t>Baker Recovery Services</t>
  </si>
  <si>
    <t>https://www.google.com/maps/dir/?api=1&amp;origin=Party+Snaps+Photo+Booth+OC+|+Photo+Booth+Rental+Orange+County&amp;origin_place_id=ChIJS6qcHXvZ3IARO_aW9uFeY8M&amp;destination=Baker+Recovery+Services&amp;destination_place_id=ChIJ9_ciipvZ3IARAEhnkRWNQ9w&amp;travelmode=best</t>
  </si>
  <si>
    <t>https://www.google.com/maps/dir/?api=1&amp;origin=Party+Snaps+Photo+Booth+OC+|+Photo+Booth+Rental+Orange+County&amp;origin_place_id=ChIJS6qcHXvZ3IARO_aW9uFeY8M&amp;destination=Baker+Recovery+Services&amp;destination_place_id=ChIJ9_ciipvZ3IARAEhnkRWNQ9w&amp;travelmode=driving</t>
  </si>
  <si>
    <t>https://maps.google.com?saddr=33.7753974,-117.921582&amp;daddr=33.760245,-117.846949</t>
  </si>
  <si>
    <t>https://www.google.com/maps/dir/33.7753974,-117.921582/33.760245,-117.846949</t>
  </si>
  <si>
    <t>&lt;iframe src="https://www.google.com/maps/embed?pb=!1m26!1m12!1m3!1d6449.198386797689!2d-117.846949!3d33.760245!2m3!1f0!2f0!3f0!3m2!1i1024!2i708!4f10.1!4m11!3e0!4m3!2sParty+Snaps+Photo+Booth+OC+|+Photo+Booth+Rental+Orange+County!1d33.7753974!2d-117.921582!4m5!5s0x0:0xc3635ee1f696f63b!2sBaker+Recovery+Services!3m2!1d33.760245!2d-117.846949!5e0!3m2!1sen!2slt!4v1682029416597!5m2!1sen!2slt" width="800" height="800" style="border:0;" allowfullscreen="" loading="lazy" referrerpolicy="no-referrer-when-downgrade"&gt;&lt;/iframe&gt;</t>
  </si>
  <si>
    <t>Ralphs Fresh Fare</t>
  </si>
  <si>
    <t>https://www.google.com/maps/dir/?api=1&amp;origin=Party+Snaps+Photo+Booth+OC+|+Photo+Booth+Rental+Orange+County&amp;origin_place_id=ChIJS6qcHXvZ3IARO_aW9uFeY8M&amp;destination=Ralphs+Fresh+Fare&amp;destination_place_id=ChIJbb8gqbom3YARkhMn4PlXk0I&amp;travelmode=best</t>
  </si>
  <si>
    <t>https://www.google.com/maps/dir/?api=1&amp;origin=Party+Snaps+Photo+Booth+OC+|+Photo+Booth+Rental+Orange+County&amp;origin_place_id=ChIJS6qcHXvZ3IARO_aW9uFeY8M&amp;destination=Ralphs+Fresh+Fare&amp;destination_place_id=ChIJbb8gqbom3YARkhMn4PlXk0I&amp;travelmode=driving</t>
  </si>
  <si>
    <t>https://maps.google.com?saddr=33.7753974,-117.921582&amp;daddr=33.68529989999999,-118.0079134</t>
  </si>
  <si>
    <t>https://www.google.com/maps/dir/33.7753974,-117.921582/33.68529989999999,-118.0079134</t>
  </si>
  <si>
    <t>&lt;iframe src="https://www.google.com/maps/embed?pb=!1m26!1m12!1m3!1d6449.198386797689!2d-118.0079134!3d33.68529989999999!2m3!1f0!2f0!3f0!3m2!1i1024!2i708!4f10.1!4m11!3e0!4m3!2sParty+Snaps+Photo+Booth+OC+|+Photo+Booth+Rental+Orange+County!1d33.7753974!2d-117.921582!4m5!5s0x0:0xc3635ee1f696f63b!2sRalphs+Fresh+Fare!3m2!1d33.68529989999999!2d-118.0079134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</si>
  <si>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https://www.google.com/maps/dir/?api=1&amp;origin=Party+Snaps+Photo+Booth+OC+|+Photo+Booth+Rental+Orange+County&amp;origin_place_id=ChIJS6qcHXvZ3IARO_aW9uFeY8M&amp;destination=Ralphs+Fresh+Fare&amp;destination_place_id=ChIJBUkfyYDb3IARTdEgVd_QZ_k&amp;travelmode=best</t>
  </si>
  <si>
    <t>https://www.google.com/maps/dir/?api=1&amp;origin=Party+Snaps+Photo+Booth+OC+|+Photo+Booth+Rental+Orange+County&amp;origin_place_id=ChIJS6qcHXvZ3IARO_aW9uFeY8M&amp;destination=Ralphs+Fresh+Fare&amp;destination_place_id=ChIJBUkfyYDb3IARTdEgVd_QZ_k&amp;travelmode=driving</t>
  </si>
  <si>
    <t>https://maps.google.com?saddr=33.7753974,-117.921582&amp;daddr=33.7293613,-117.7901329</t>
  </si>
  <si>
    <t>https://www.google.com/maps/dir/33.7753974,-117.921582/33.7293613,-117.7901329</t>
  </si>
  <si>
    <t>&lt;iframe src="https://www.google.com/maps/embed?pb=!1m26!1m12!1m3!1d6449.198386797689!2d-117.7901329!3d33.7293613!2m3!1f0!2f0!3f0!3m2!1i1024!2i708!4f10.1!4m11!3e0!4m3!2sParty+Snaps+Photo+Booth+OC+|+Photo+Booth+Rental+Orange+County!1d33.7753974!2d-117.921582!4m5!5s0x0:0xc3635ee1f696f63b!2sRalphs+Fresh+Fare!3m2!1d33.7293613!2d-117.7901329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</si>
  <si>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https://www.google.com/maps/dir/?api=1&amp;origin=Party+Snaps+Photo+Booth+OC+|+Photo+Booth+Rental+Orange+County&amp;origin_place_id=ChIJS6qcHXvZ3IARO_aW9uFeY8M&amp;destination=Vons&amp;destination_place_id=ChIJxznQYygv3YAREYWzJsn2k9g&amp;travelmode=best</t>
  </si>
  <si>
    <t>https://www.google.com/maps/dir/?api=1&amp;origin=Party+Snaps+Photo+Booth+OC+|+Photo+Booth+Rental+Orange+County&amp;origin_place_id=ChIJS6qcHXvZ3IARO_aW9uFeY8M&amp;destination=Vons&amp;destination_place_id=ChIJxznQYygv3YAREYWzJsn2k9g&amp;travelmode=driving</t>
  </si>
  <si>
    <t>https://maps.google.com?saddr=33.7753974,-117.921582&amp;daddr=33.7902157,-118.0292156</t>
  </si>
  <si>
    <t>https://www.google.com/maps/dir/33.7753974,-117.921582/33.7902157,-118.0292156</t>
  </si>
  <si>
    <t>&lt;iframe src="https://www.google.com/maps/embed?pb=!1m26!1m12!1m3!1d6449.198386797689!2d-118.0292156!3d33.7902157!2m3!1f0!2f0!3f0!3m2!1i1024!2i708!4f10.1!4m11!3e0!4m3!2sParty+Snaps+Photo+Booth+OC+|+Photo+Booth+Rental+Orange+County!1d33.7753974!2d-117.921582!4m5!5s0x0:0xc3635ee1f696f63b!2sVons!3m2!1d33.7902157!2d-118.0292156!5e0!3m2!1sen!2slt!4v1682029416597!5m2!1sen!2slt" width="800" height="800" style="border:0;" allowfullscreen="" loading="lazy" referrerpolicy="no-referrer-when-downgrade"&gt;&lt;/iframe&gt;</t>
  </si>
  <si>
    <t>https://www.google.com/maps/dir/?api=1&amp;origin=Seabridge+Park&amp;origin_place_id=ChIJTc95NnEl3YAR-fouPyOVnqY&amp;destination=Party+Snaps+Photo+Booth+OC+|+Photo+Booth+Rental+Orange+County&amp;destination_place_id=ChIJS6qcHXvZ3IARO_aW9uFeY8M&amp;travelmode=best</t>
  </si>
  <si>
    <t>https://www.google.com/maps/dir/?api=1&amp;origin=Seabridge+Park&amp;origin_place_id=ChIJTc95NnEl3YAR-fouPyOVnqY&amp;destination=Party+Snaps+Photo+Booth+OC+|+Photo+Booth+Rental+Orange+County&amp;destination_place_id=ChIJS6qcHXvZ3IARO_aW9uFeY8M&amp;travelmode=driving</t>
  </si>
  <si>
    <t>https://maps.google.com?saddr=33.726893,-118.0718469&amp;daddr=33.7753974,-117.921582</t>
  </si>
  <si>
    <t>https://www.google.com/maps/dir/33.726893,-118.0718469/33.7753974,-117.921582</t>
  </si>
  <si>
    <t>https://www.google.com/maps/dir/?api=1&amp;origin=Pacific+Coast+Highway&amp;origin_place_id=ChIJo3v5b9Ml3YARpBEkgT1ePPQ&amp;destination=Party+Snaps+Photo+Booth+OC+|+Photo+Booth+Rental+Orange+County&amp;destination_place_id=ChIJS6qcHXvZ3IARO_aW9uFeY8M&amp;travelmode=best</t>
  </si>
  <si>
    <t>https://www.google.com/maps/dir/?api=1&amp;origin=Pacific+Coast+Highway&amp;origin_place_id=ChIJo3v5b9Ml3YARpBEkgT1ePPQ&amp;destination=Party+Snaps+Photo+Booth+OC+|+Photo+Booth+Rental+Orange+County&amp;destination_place_id=ChIJS6qcHXvZ3IARO_aW9uFeY8M&amp;travelmode=driving</t>
  </si>
  <si>
    <t>https://maps.google.com?saddr=33.7315608,-118.0847841&amp;daddr=33.7753974,-117.921582</t>
  </si>
  <si>
    <t>https://www.google.com/maps/dir/33.7315608,-118.0847841/33.7753974,-117.921582</t>
  </si>
  <si>
    <t>https://www.google.com/maps/dir/?api=1&amp;origin=Temple+of+the+Forbidden+Eye&amp;origin_place_id=ChIJY-AbChTX3IAR7T4QCJvflZs&amp;destination=Party+Snaps+Photo+Booth+OC+|+Photo+Booth+Rental+Orange+County&amp;destination_place_id=ChIJS6qcHXvZ3IARO_aW9uFeY8M&amp;travelmode=best</t>
  </si>
  <si>
    <t>https://www.google.com/maps/dir/?api=1&amp;origin=Temple+of+the+Forbidden+Eye&amp;origin_place_id=ChIJY-AbChTX3IAR7T4QCJvflZs&amp;destination=Party+Snaps+Photo+Booth+OC+|+Photo+Booth+Rental+Orange+County&amp;destination_place_id=ChIJS6qcHXvZ3IARO_aW9uFeY8M&amp;travelmode=driving</t>
  </si>
  <si>
    <t>https://maps.google.com?saddr=33.8110413,-117.9205341&amp;daddr=33.7753974,-117.921582</t>
  </si>
  <si>
    <t>https://www.google.com/maps/dir/33.8110413,-117.9205341/33.7753974,-117.921582</t>
  </si>
  <si>
    <t>https://www.google.com/maps/dir/?api=1&amp;origin=San+Fransokyo+Square+Bridge&amp;origin_place_id=ChIJp9qly8zX3IAR9BaSSJbG6KI&amp;destination=Party+Snaps+Photo+Booth+OC+|+Photo+Booth+Rental+Orange+County&amp;destination_place_id=ChIJS6qcHXvZ3IARO_aW9uFeY8M&amp;travelmode=best</t>
  </si>
  <si>
    <t>https://www.google.com/maps/dir/?api=1&amp;origin=San+Fransokyo+Square+Bridge&amp;origin_place_id=ChIJp9qly8zX3IAR9BaSSJbG6KI&amp;destination=Party+Snaps+Photo+Booth+OC+|+Photo+Booth+Rental+Orange+County&amp;destination_place_id=ChIJS6qcHXvZ3IARO_aW9uFeY8M&amp;travelmode=driving</t>
  </si>
  <si>
    <t>https://maps.google.com?saddr=33.8058948,-117.9205295&amp;daddr=33.7753974,-117.921582</t>
  </si>
  <si>
    <t>https://www.google.com/maps/dir/33.8058948,-117.9205295/33.7753974,-117.921582</t>
  </si>
  <si>
    <t>https://www.google.com/maps/dir/?api=1&amp;origin=Surfing+Walk+of+Fame&amp;origin_place_id=ChIJTScrzW8h3YARC9ezTZ42KP4&amp;destination=Party+Snaps+Photo+Booth+OC+|+Photo+Booth+Rental+Orange+County&amp;destination_place_id=ChIJS6qcHXvZ3IARO_aW9uFeY8M&amp;travelmode=best</t>
  </si>
  <si>
    <t>https://www.google.com/maps/dir/?api=1&amp;origin=Surfing+Walk+of+Fame&amp;origin_place_id=ChIJTScrzW8h3YARC9ezTZ42KP4&amp;destination=Party+Snaps+Photo+Booth+OC+|+Photo+Booth+Rental+Orange+County&amp;destination_place_id=ChIJS6qcHXvZ3IARO_aW9uFeY8M&amp;travelmode=driving</t>
  </si>
  <si>
    <t>https://maps.google.com?saddr=33.6575879,-118.0018541&amp;daddr=33.7753974,-117.921582</t>
  </si>
  <si>
    <t>https://www.google.com/maps/dir/33.6575879,-118.0018541/33.7753974,-117.921582</t>
  </si>
  <si>
    <t>https://www.google.com/maps/dir/?api=1&amp;origin=Upper+Newport+Bay+Nature+Preserve&amp;origin_place_id=ChIJ6YrP-cnf3IARajvZAC9pdfY&amp;destination=Party+Snaps+Photo+Booth+OC+|+Photo+Booth+Rental+Orange+County&amp;destination_place_id=ChIJS6qcHXvZ3IARO_aW9uFeY8M&amp;travelmode=best</t>
  </si>
  <si>
    <t>https://www.google.com/maps/dir/?api=1&amp;origin=Upper+Newport+Bay+Nature+Preserve&amp;origin_place_id=ChIJ6YrP-cnf3IARajvZAC9pdfY&amp;destination=Party+Snaps+Photo+Booth+OC+|+Photo+Booth+Rental+Orange+County&amp;destination_place_id=ChIJS6qcHXvZ3IARO_aW9uFeY8M&amp;travelmode=driving</t>
  </si>
  <si>
    <t>https://maps.google.com?saddr=33.6545476,-117.8863015&amp;daddr=33.7753974,-117.921582</t>
  </si>
  <si>
    <t>https://www.google.com/maps/dir/33.6545476,-117.8863015/33.7753974,-117.921582</t>
  </si>
  <si>
    <t>https://www.google.com/maps/dir/?api=1&amp;origin=Cerritos+Heritage+Park&amp;origin_place_id=ChIJp5g5Q1Qs3YARzV3quVseiJA&amp;destination=Party+Snaps+Photo+Booth+OC+|+Photo+Booth+Rental+Orange+County&amp;destination_place_id=ChIJS6qcHXvZ3IARO_aW9uFeY8M&amp;travelmode=best</t>
  </si>
  <si>
    <t>https://www.google.com/maps/dir/?api=1&amp;origin=Cerritos+Heritage+Park&amp;origin_place_id=ChIJp5g5Q1Qs3YARzV3quVseiJA&amp;destination=Party+Snaps+Photo+Booth+OC+|+Photo+Booth+Rental+Orange+County&amp;destination_place_id=ChIJS6qcHXvZ3IARO_aW9uFeY8M&amp;travelmode=driving</t>
  </si>
  <si>
    <t>https://maps.google.com?saddr=33.8633838,-118.0618202&amp;daddr=33.7753974,-117.921582</t>
  </si>
  <si>
    <t>https://www.google.com/maps/dir/33.8633838,-118.0618202/33.7753974,-117.921582</t>
  </si>
  <si>
    <t>https://www.google.com/maps/dir/?api=1&amp;origin=Mason+Park+Fountain&amp;origin_place_id=ChIJExyuNQDf3IARVP7U9Npt7gA&amp;destination=Party+Snaps+Photo+Booth+OC+|+Photo+Booth+Rental+Orange+County&amp;destination_place_id=ChIJS6qcHXvZ3IARO_aW9uFeY8M&amp;travelmode=best</t>
  </si>
  <si>
    <t>https://www.google.com/maps/dir/?api=1&amp;origin=Mason+Park+Fountain&amp;origin_place_id=ChIJExyuNQDf3IARVP7U9Npt7gA&amp;destination=Party+Snaps+Photo+Booth+OC+|+Photo+Booth+Rental+Orange+County&amp;destination_place_id=ChIJS6qcHXvZ3IARO_aW9uFeY8M&amp;travelmode=driving</t>
  </si>
  <si>
    <t>https://maps.google.com?saddr=33.656119,-117.8341694&amp;daddr=33.7753974,-117.921582</t>
  </si>
  <si>
    <t>https://www.google.com/maps/dir/33.656119,-117.8341694/33.7753974,-117.921582</t>
  </si>
  <si>
    <t>https://www.google.com/maps/dir/?api=1&amp;origin=Little+India&amp;origin_place_id=ChIJy1uQXest3YARL2veACsSueQ&amp;destination=Party+Snaps+Photo+Booth+OC+|+Photo+Booth+Rental+Orange+County&amp;destination_place_id=ChIJS6qcHXvZ3IARO_aW9uFeY8M&amp;travelmode=best</t>
  </si>
  <si>
    <t>https://www.google.com/maps/dir/?api=1&amp;origin=Little+India&amp;origin_place_id=ChIJy1uQXest3YARL2veACsSueQ&amp;destination=Party+Snaps+Photo+Booth+OC+|+Photo+Booth+Rental+Orange+County&amp;destination_place_id=ChIJS6qcHXvZ3IARO_aW9uFeY8M&amp;travelmode=driving</t>
  </si>
  <si>
    <t>https://maps.google.com?saddr=33.8663341,-118.082187&amp;daddr=33.7753974,-117.921582</t>
  </si>
  <si>
    <t>https://www.google.com/maps/dir/33.8663341,-118.082187/33.7753974,-117.921582</t>
  </si>
  <si>
    <t>https://www.google.com/maps/dir/?api=1&amp;origin=Knott's+Berry+Farm&amp;origin_place_id=ChIJo3h_9V8p3YARVTAekE45jq4&amp;destination=Party+Snaps+Photo+Booth+OC+|+Photo+Booth+Rental+Orange+County&amp;destination_place_id=ChIJS6qcHXvZ3IARO_aW9uFeY8M&amp;travelmode=best</t>
  </si>
  <si>
    <t>https://www.google.com/maps/dir/?api=1&amp;origin=Knott's+Berry+Farm&amp;origin_place_id=ChIJo3h_9V8p3YARVTAekE45jq4&amp;destination=Party+Snaps+Photo+Booth+OC+|+Photo+Booth+Rental+Orange+County&amp;destination_place_id=ChIJS6qcHXvZ3IARO_aW9uFeY8M&amp;travelmode=driving</t>
  </si>
  <si>
    <t>https://maps.google.com?saddr=33.8443038,-118.0002265&amp;daddr=33.7753974,-117.921582</t>
  </si>
  <si>
    <t>https://www.google.com/maps/dir/33.8443038,-118.0002265/33.7753974,-117.921582</t>
  </si>
  <si>
    <t>https://www.google.com/maps/dir/?api=1&amp;origin=Noguchi+Garden&amp;origin_place_id=ChIJrVNUNiHf3IARLWomTz62L98&amp;destination=Party+Snaps+Photo+Booth+OC+|+Photo+Booth+Rental+Orange+County&amp;destination_place_id=ChIJS6qcHXvZ3IARO_aW9uFeY8M&amp;travelmode=best</t>
  </si>
  <si>
    <t>https://www.google.com/maps/dir/?api=1&amp;origin=Noguchi+Garden&amp;origin_place_id=ChIJrVNUNiHf3IARLWomTz62L98&amp;destination=Party+Snaps+Photo+Booth+OC+|+Photo+Booth+Rental+Orange+County&amp;destination_place_id=ChIJS6qcHXvZ3IARO_aW9uFeY8M&amp;travelmode=driving</t>
  </si>
  <si>
    <t>https://maps.google.com?saddr=33.6890595,-117.8822393&amp;daddr=33.7753974,-117.921582</t>
  </si>
  <si>
    <t>https://www.google.com/maps/dir/33.6890595,-117.8822393/33.7753974,-117.921582</t>
  </si>
  <si>
    <t>https://www.google.com/maps/dir/?api=1&amp;origin=Scenic+Overlook+&amp;+Information+Kiosk&amp;origin_place_id=ChIJkatZ--ol3YAR-qecZyaCcOA&amp;destination=Party+Snaps+Photo+Booth+OC+|+Photo+Booth+Rental+Orange+County&amp;destination_place_id=ChIJS6qcHXvZ3IARO_aW9uFeY8M&amp;travelmode=best</t>
  </si>
  <si>
    <t>https://www.google.com/maps/dir/?api=1&amp;origin=Scenic+Overlook+&amp;+Information+Kiosk&amp;origin_place_id=ChIJkatZ--ol3YAR-qecZyaCcOA&amp;destination=Party+Snaps+Photo+Booth+OC+|+Photo+Booth+Rental+Orange+County&amp;destination_place_id=ChIJS6qcHXvZ3IARO_aW9uFeY8M&amp;travelmode=driving</t>
  </si>
  <si>
    <t>https://maps.google.com?saddr=33.70391499999999,-118.0528429&amp;daddr=33.7753974,-117.921582</t>
  </si>
  <si>
    <t>https://www.google.com/maps/dir/33.70391499999999,-118.0528429/33.7753974,-117.921582</t>
  </si>
  <si>
    <t>https://www.google.com/maps/dir/?api=1&amp;origin=Mountain+View+Park&amp;origin_place_id=ChIJUfsdLKXV3IAR-qpbMrcannI&amp;destination=Party+Snaps+Photo+Booth+OC+|+Photo+Booth+Rental+Orange+County&amp;destination_place_id=ChIJS6qcHXvZ3IARO_aW9uFeY8M&amp;travelmode=best</t>
  </si>
  <si>
    <t>https://www.google.com/maps/dir/?api=1&amp;origin=Mountain+View+Park&amp;origin_place_id=ChIJUfsdLKXV3IAR-qpbMrcannI&amp;destination=Party+Snaps+Photo+Booth+OC+|+Photo+Booth+Rental+Orange+County&amp;destination_place_id=ChIJS6qcHXvZ3IARO_aW9uFeY8M&amp;travelmode=driving</t>
  </si>
  <si>
    <t>https://maps.google.com?saddr=33.8984132,-117.8922051&amp;daddr=33.7753974,-117.921582</t>
  </si>
  <si>
    <t>https://www.google.com/maps/dir/33.8984132,-117.8922051/33.7753974,-117.921582</t>
  </si>
  <si>
    <t>https://www.google.com/maps/dir/?api=1&amp;origin=Downtown+Disney+District&amp;origin_place_id=ChIJtQw0jtfX3IARiwjloLOkQs0&amp;destination=Party+Snaps+Photo+Booth+OC+|+Photo+Booth+Rental+Orange+County&amp;destination_place_id=ChIJS6qcHXvZ3IARO_aW9uFeY8M&amp;travelmode=best</t>
  </si>
  <si>
    <t>https://www.google.com/maps/dir/?api=1&amp;origin=Downtown+Disney+District&amp;origin_place_id=ChIJtQw0jtfX3IARiwjloLOkQs0&amp;destination=Party+Snaps+Photo+Booth+OC+|+Photo+Booth+Rental+Orange+County&amp;destination_place_id=ChIJS6qcHXvZ3IARO_aW9uFeY8M&amp;travelmode=driving</t>
  </si>
  <si>
    <t>https://maps.google.com?saddr=33.8097925,-117.9237869&amp;daddr=33.7753974,-117.921582</t>
  </si>
  <si>
    <t>https://www.google.com/maps/dir/33.8097925,-117.9237869/33.7753974,-117.921582</t>
  </si>
  <si>
    <t>https://www.google.com/maps/dir/?api=1&amp;origin=Disneyland+Park&amp;origin_place_id=ChIJa147K9HX3IAR-lwiGIQv9i4&amp;destination=Party+Snaps+Photo+Booth+OC+|+Photo+Booth+Rental+Orange+County&amp;destination_place_id=ChIJS6qcHXvZ3IARO_aW9uFeY8M&amp;travelmode=best</t>
  </si>
  <si>
    <t>https://www.google.com/maps/dir/?api=1&amp;origin=Disneyland+Park&amp;origin_place_id=ChIJa147K9HX3IAR-lwiGIQv9i4&amp;destination=Party+Snaps+Photo+Booth+OC+|+Photo+Booth+Rental+Orange+County&amp;destination_place_id=ChIJS6qcHXvZ3IARO_aW9uFeY8M&amp;travelmode=driving</t>
  </si>
  <si>
    <t>https://maps.google.com?saddr=33.8120918,-117.9189742&amp;daddr=33.7753974,-117.921582</t>
  </si>
  <si>
    <t>https://www.google.com/maps/dir/33.8120918,-117.9189742/33.7753974,-117.921582</t>
  </si>
  <si>
    <t>https://www.google.com/maps/dir/?api=1&amp;origin=Bolsa+Chica+Ecological+Reserve&amp;origin_place_id=ChIJ0RYcIEYk3YARTY_51Q_FyEU&amp;destination=Party+Snaps+Photo+Booth+OC+|+Photo+Booth+Rental+Orange+County&amp;destination_place_id=ChIJS6qcHXvZ3IARO_aW9uFeY8M&amp;travelmode=best</t>
  </si>
  <si>
    <t>https://www.google.com/maps/dir/?api=1&amp;origin=Bolsa+Chica+Ecological+Reserve&amp;origin_place_id=ChIJ0RYcIEYk3YARTY_51Q_FyEU&amp;destination=Party+Snaps+Photo+Booth+OC+|+Photo+Booth+Rental+Orange+County&amp;destination_place_id=ChIJS6qcHXvZ3IARO_aW9uFeY8M&amp;travelmode=driving</t>
  </si>
  <si>
    <t>https://maps.google.com?saddr=33.6956195,-118.0464005&amp;daddr=33.7753974,-117.921582</t>
  </si>
  <si>
    <t>https://www.google.com/maps/dir/33.6956195,-118.0464005/33.7753974,-117.921582</t>
  </si>
  <si>
    <t>https://www.google.com/maps/dir/?api=1&amp;origin=Concordia+Vista+Point&amp;origin_place_id=ChIJLTnvCMnd3IARhYZdY0HbWtM&amp;destination=Party+Snaps+Photo+Booth+OC+|+Photo+Booth+Rental+Orange+County&amp;destination_place_id=ChIJS6qcHXvZ3IARO_aW9uFeY8M&amp;travelmode=best</t>
  </si>
  <si>
    <t>https://www.google.com/maps/dir/?api=1&amp;origin=Concordia+Vista+Point&amp;origin_place_id=ChIJLTnvCMnd3IARhYZdY0HbWtM&amp;destination=Party+Snaps+Photo+Booth+OC+|+Photo+Booth+Rental+Orange+County&amp;destination_place_id=ChIJS6qcHXvZ3IARO_aW9uFeY8M&amp;travelmode=driving</t>
  </si>
  <si>
    <t>https://maps.google.com?saddr=33.655202,-117.8127211&amp;daddr=33.7753974,-117.921582</t>
  </si>
  <si>
    <t>https://www.google.com/maps/dir/33.655202,-117.8127211/33.7753974,-117.921582</t>
  </si>
  <si>
    <t>https://www.google.com/maps/dir/?api=1&amp;origin=Mile+Square+Regional+Park&amp;origin_place_id=ChIJNWhHcwsn3YAR66eV_VxLTEY&amp;destination=Party+Snaps+Photo+Booth+OC+|+Photo+Booth+Rental+Orange+County&amp;destination_place_id=ChIJS6qcHXvZ3IARO_aW9uFeY8M&amp;travelmode=best</t>
  </si>
  <si>
    <t>https://www.google.com/maps/dir/?api=1&amp;origin=Mile+Square+Regional+Park&amp;origin_place_id=ChIJNWhHcwsn3YAR66eV_VxLTEY&amp;destination=Party+Snaps+Photo+Booth+OC+|+Photo+Booth+Rental+Orange+County&amp;destination_place_id=ChIJS6qcHXvZ3IARO_aW9uFeY8M&amp;travelmode=driving</t>
  </si>
  <si>
    <t>https://maps.google.com?saddr=33.7190281,-117.9382728&amp;daddr=33.7753974,-117.921582</t>
  </si>
  <si>
    <t>https://www.google.com/maps/dir/33.7190281,-117.9382728/33.7753974,-117.921582</t>
  </si>
  <si>
    <t>https://www.google.com/maps/dir/?api=1&amp;origin=Historical+Main+Street+Archway&amp;origin_place_id=ChIJNVjXqOwp3YARIaclZ9IAqvE&amp;destination=Party+Snaps+Photo+Booth+OC+|+Photo+Booth+Rental+Orange+County&amp;destination_place_id=ChIJS6qcHXvZ3IARO_aW9uFeY8M&amp;travelmode=best</t>
  </si>
  <si>
    <t>https://www.google.com/maps/dir/?api=1&amp;origin=Historical+Main+Street+Archway&amp;origin_place_id=ChIJNVjXqOwp3YARIaclZ9IAqvE&amp;destination=Party+Snaps+Photo+Booth+OC+|+Photo+Booth+Rental+Orange+County&amp;destination_place_id=ChIJS6qcHXvZ3IARO_aW9uFeY8M&amp;travelmode=driving</t>
  </si>
  <si>
    <t>https://maps.google.com?saddr=33.7743356,-117.9409542&amp;daddr=33.7753974,-117.921582</t>
  </si>
  <si>
    <t>https://www.google.com/maps/dir/33.7743356,-117.9409542/33.7753974,-117.921582</t>
  </si>
  <si>
    <t>https://www.google.com/maps/dir/?api=1&amp;origin=Paradise+Gardens+Park&amp;origin_place_id=ChIJa2eOBtnX3IARc1NEdOGJ5oc&amp;destination=Party+Snaps+Photo+Booth+OC+|+Photo+Booth+Rental+Orange+County&amp;destination_place_id=ChIJS6qcHXvZ3IARO_aW9uFeY8M&amp;travelmode=best</t>
  </si>
  <si>
    <t>https://www.google.com/maps/dir/?api=1&amp;origin=Paradise+Gardens+Park&amp;origin_place_id=ChIJa2eOBtnX3IARc1NEdOGJ5oc&amp;destination=Party+Snaps+Photo+Booth+OC+|+Photo+Booth+Rental+Orange+County&amp;destination_place_id=ChIJS6qcHXvZ3IARO_aW9uFeY8M&amp;travelmode=driving</t>
  </si>
  <si>
    <t>https://maps.google.com?saddr=33.805822,-117.9214318&amp;daddr=33.7753974,-117.921582</t>
  </si>
  <si>
    <t>https://www.google.com/maps/dir/33.805822,-117.9214318/33.7753974,-117.921582</t>
  </si>
  <si>
    <t>https://www.google.com/maps/dir/?api=1&amp;origin=San+Fransokyo+Square&amp;origin_place_id=ChIJs4wYDvDX3IARN3wIvWkH-Ho&amp;destination=Party+Snaps+Photo+Booth+OC+|+Photo+Booth+Rental+Orange+County&amp;destination_place_id=ChIJS6qcHXvZ3IARO_aW9uFeY8M&amp;travelmode=best</t>
  </si>
  <si>
    <t>https://www.google.com/maps/dir/?api=1&amp;origin=San+Fransokyo+Square&amp;origin_place_id=ChIJs4wYDvDX3IARN3wIvWkH-Ho&amp;destination=Party+Snaps+Photo+Booth+OC+|+Photo+Booth+Rental+Orange+County&amp;destination_place_id=ChIJS6qcHXvZ3IARO_aW9uFeY8M&amp;travelmode=driving</t>
  </si>
  <si>
    <t>https://maps.google.com?saddr=33.8056901,-117.9199596&amp;daddr=33.7753974,-117.921582</t>
  </si>
  <si>
    <t>https://www.google.com/maps/dir/33.8056901,-117.9199596/33.7753974,-117.921582</t>
  </si>
  <si>
    <t>https://www.google.com/maps/dir/?api=1&amp;origin=Pixar+Pier&amp;origin_place_id=ChIJPQhS4djX3IARI9WzlAUOcV0&amp;destination=Party+Snaps+Photo+Booth+OC+|+Photo+Booth+Rental+Orange+County&amp;destination_place_id=ChIJS6qcHXvZ3IARO_aW9uFeY8M&amp;travelmode=best</t>
  </si>
  <si>
    <t>https://www.google.com/maps/dir/?api=1&amp;origin=Pixar+Pier&amp;origin_place_id=ChIJPQhS4djX3IARI9WzlAUOcV0&amp;destination=Party+Snaps+Photo+Booth+OC+|+Photo+Booth+Rental+Orange+County&amp;destination_place_id=ChIJS6qcHXvZ3IARO_aW9uFeY8M&amp;travelmode=driving</t>
  </si>
  <si>
    <t>https://maps.google.com?saddr=33.8054175,-117.9208423&amp;daddr=33.7753974,-117.921582</t>
  </si>
  <si>
    <t>https://www.google.com/maps/dir/33.8054175,-117.9208423/33.7753974,-117.921582</t>
  </si>
  <si>
    <t>https://www.google.com/maps/dir/?api=1&amp;origin=Sleeping+Beauty+Castle+Walkthrough&amp;origin_place_id=ChIJRR0WM9HX3IARK9Sc4AyhmpE&amp;destination=Party+Snaps+Photo+Booth+OC+|+Photo+Booth+Rental+Orange+County&amp;destination_place_id=ChIJS6qcHXvZ3IARO_aW9uFeY8M&amp;travelmode=best</t>
  </si>
  <si>
    <t>https://www.google.com/maps/dir/?api=1&amp;origin=Sleeping+Beauty+Castle+Walkthrough&amp;origin_place_id=ChIJRR0WM9HX3IARK9Sc4AyhmpE&amp;destination=Party+Snaps+Photo+Booth+OC+|+Photo+Booth+Rental+Orange+County&amp;destination_place_id=ChIJS6qcHXvZ3IARO_aW9uFeY8M&amp;travelmode=driving</t>
  </si>
  <si>
    <t>https://maps.google.com?saddr=33.8127953,-117.9189693&amp;daddr=33.7753974,-117.921582</t>
  </si>
  <si>
    <t>https://www.google.com/maps/dir/33.8127953,-117.9189693/33.7753974,-117.921582</t>
  </si>
  <si>
    <t>https://www.google.com/maps/dir/?api=1&amp;origin=Disneyland+Esplanade&amp;origin_place_id=ChIJKx3EAdrX3IARl1SHBK4rtfg&amp;destination=Party+Snaps+Photo+Booth+OC+|+Photo+Booth+Rental+Orange+County&amp;destination_place_id=ChIJS6qcHXvZ3IARO_aW9uFeY8M&amp;travelmode=best</t>
  </si>
  <si>
    <t>https://www.google.com/maps/dir/?api=1&amp;origin=Disneyland+Esplanade&amp;origin_place_id=ChIJKx3EAdrX3IARl1SHBK4rtfg&amp;destination=Party+Snaps+Photo+Booth+OC+|+Photo+Booth+Rental+Orange+County&amp;destination_place_id=ChIJS6qcHXvZ3IARO_aW9uFeY8M&amp;travelmode=driving</t>
  </si>
  <si>
    <t>https://maps.google.com?saddr=33.8090944,-117.9189738&amp;daddr=33.7753974,-117.921582</t>
  </si>
  <si>
    <t>https://www.google.com/maps/dir/33.8090944,-117.9189738/33.7753974,-117.921582</t>
  </si>
  <si>
    <t>https://www.google.com/maps/dir/?api=1&amp;origin=William+R+Mason+Regional+Park&amp;origin_place_id=ChIJpz7j_ebd3IAR0X58vEZQ1Qo&amp;destination=Party+Snaps+Photo+Booth+OC+|+Photo+Booth+Rental+Orange+County&amp;destination_place_id=ChIJS6qcHXvZ3IARO_aW9uFeY8M&amp;travelmode=best</t>
  </si>
  <si>
    <t>https://www.google.com/maps/dir/?api=1&amp;origin=William+R+Mason+Regional+Park&amp;origin_place_id=ChIJpz7j_ebd3IAR0X58vEZQ1Qo&amp;destination=Party+Snaps+Photo+Booth+OC+|+Photo+Booth+Rental+Orange+County&amp;destination_place_id=ChIJS6qcHXvZ3IARO_aW9uFeY8M&amp;travelmode=driving</t>
  </si>
  <si>
    <t>https://maps.google.com?saddr=33.65697890000001,-117.8316019&amp;daddr=33.7753974,-117.921582</t>
  </si>
  <si>
    <t>https://www.google.com/maps/dir/33.65697890000001,-117.8316019/33.7753974,-117.921582</t>
  </si>
  <si>
    <t>https://www.google.com/maps/dir/?api=1&amp;origin=Frontierland+Shootin’+Exposition&amp;origin_place_id=ChIJ_ZeHNnLX3IARmPvmqXfyxf0&amp;destination=Party+Snaps+Photo+Booth+OC+|+Photo+Booth+Rental+Orange+County&amp;destination_place_id=ChIJS6qcHXvZ3IARO_aW9uFeY8M&amp;travelmode=best</t>
  </si>
  <si>
    <t>https://www.google.com/maps/dir/?api=1&amp;origin=Frontierland+Shootin’+Exposition&amp;origin_place_id=ChIJ_ZeHNnLX3IARmPvmqXfyxf0&amp;destination=Party+Snaps+Photo+Booth+OC+|+Photo+Booth+Rental+Orange+County&amp;destination_place_id=ChIJS6qcHXvZ3IARO_aW9uFeY8M&amp;travelmode=driving</t>
  </si>
  <si>
    <t>https://maps.google.com?saddr=33.8122999,-117.9198595&amp;daddr=33.7753974,-117.921582</t>
  </si>
  <si>
    <t>https://www.google.com/maps/dir/33.8122999,-117.9198595/33.7753974,-117.921582</t>
  </si>
  <si>
    <t>https://www.google.com/maps/dir/?api=1&amp;origin=World+of+Color+-+ONE&amp;origin_place_id=ChIJgd3UC9nX3IARpqMxlG1bXXw&amp;destination=Party+Snaps+Photo+Booth+OC+|+Photo+Booth+Rental+Orange+County&amp;destination_place_id=ChIJS6qcHXvZ3IARO_aW9uFeY8M&amp;travelmode=best</t>
  </si>
  <si>
    <t>https://www.google.com/maps/dir/?api=1&amp;origin=World+of+Color+-+ONE&amp;origin_place_id=ChIJgd3UC9nX3IARpqMxlG1bXXw&amp;destination=Party+Snaps+Photo+Booth+OC+|+Photo+Booth+Rental+Orange+County&amp;destination_place_id=ChIJS6qcHXvZ3IARO_aW9uFeY8M&amp;travelmode=driving</t>
  </si>
  <si>
    <t>https://maps.google.com?saddr=33.8054575,-117.9216412&amp;daddr=33.7753974,-117.921582</t>
  </si>
  <si>
    <t>https://www.google.com/maps/dir/33.8054575,-117.9216412/33.7753974,-117.921582</t>
  </si>
  <si>
    <t>https://www.google.com/maps/dir/?api=1&amp;origin=Vista+Point+Bench&amp;origin_place_id=ChIJv6KV_yTd3IARuDLL0C8ziqA&amp;destination=Party+Snaps+Photo+Booth+OC+|+Photo+Booth+Rental+Orange+County&amp;destination_place_id=ChIJS6qcHXvZ3IARO_aW9uFeY8M&amp;travelmode=best</t>
  </si>
  <si>
    <t>https://www.google.com/maps/dir/?api=1&amp;origin=Vista+Point+Bench&amp;origin_place_id=ChIJv6KV_yTd3IARuDLL0C8ziqA&amp;destination=Party+Snaps+Photo+Booth+OC+|+Photo+Booth+Rental+Orange+County&amp;destination_place_id=ChIJS6qcHXvZ3IARO_aW9uFeY8M&amp;travelmode=driving</t>
  </si>
  <si>
    <t>https://maps.google.com?saddr=33.6548401,-117.8220874&amp;daddr=33.7753974,-117.921582</t>
  </si>
  <si>
    <t>https://www.google.com/maps/dir/33.6548401,-117.8220874/33.7753974,-117.921582</t>
  </si>
  <si>
    <t>https://www.google.com/maps/dir/?api=1&amp;origin=Main+Street+Huntington+Beach&amp;origin_place_id=ChIJ0_1hDQAh3YARoBDe40sGzKs&amp;destination=Party+Snaps+Photo+Booth+OC+|+Photo+Booth+Rental+Orange+County&amp;destination_place_id=ChIJS6qcHXvZ3IARO_aW9uFeY8M&amp;travelmode=best</t>
  </si>
  <si>
    <t>https://www.google.com/maps/dir/?api=1&amp;origin=Main+Street+Huntington+Beach&amp;origin_place_id=ChIJ0_1hDQAh3YARoBDe40sGzKs&amp;destination=Party+Snaps+Photo+Booth+OC+|+Photo+Booth+Rental+Orange+County&amp;destination_place_id=ChIJS6qcHXvZ3IARO_aW9uFeY8M&amp;travelmode=driving</t>
  </si>
  <si>
    <t>https://maps.google.com?saddr=33.6581292,-118.001037&amp;daddr=33.7753974,-117.921582</t>
  </si>
  <si>
    <t>https://www.google.com/maps/dir/33.6581292,-118.001037/33.7753974,-117.921582</t>
  </si>
  <si>
    <t>https://www.google.com/maps/dir/?api=1&amp;origin=IRWD+San+Joaquin+Marsh+&amp;+Wildlife+Sanctuary&amp;origin_place_id=ChIJIV55rHHe3IARuE6JRWq530Y&amp;destination=Party+Snaps+Photo+Booth+OC+|+Photo+Booth+Rental+Orange+County&amp;destination_place_id=ChIJS6qcHXvZ3IARO_aW9uFeY8M&amp;travelmode=best</t>
  </si>
  <si>
    <t>https://www.google.com/maps/dir/?api=1&amp;origin=IRWD+San+Joaquin+Marsh+&amp;+Wildlife+Sanctuary&amp;origin_place_id=ChIJIV55rHHe3IARuE6JRWq530Y&amp;destination=Party+Snaps+Photo+Booth+OC+|+Photo+Booth+Rental+Orange+County&amp;destination_place_id=ChIJS6qcHXvZ3IARO_aW9uFeY8M&amp;travelmode=driving</t>
  </si>
  <si>
    <t>https://maps.google.com?saddr=33.6612156,-117.8404283&amp;daddr=33.7753974,-117.921582</t>
  </si>
  <si>
    <t>https://www.google.com/maps/dir/33.6612156,-117.8404283/33.7753974,-117.921582</t>
  </si>
  <si>
    <t>https://www.google.com/maps/dir/?api=1&amp;origin=Pirate's+Lair+on+Tom+Sawyer+Island&amp;origin_place_id=ChIJx29__NbX3IARe_a8KuLeoGE&amp;destination=Party+Snaps+Photo+Booth+OC+|+Photo+Booth+Rental+Orange+County&amp;destination_place_id=ChIJS6qcHXvZ3IARO_aW9uFeY8M&amp;travelmode=best</t>
  </si>
  <si>
    <t>https://www.google.com/maps/dir/?api=1&amp;origin=Pirate's+Lair+on+Tom+Sawyer+Island&amp;origin_place_id=ChIJx29__NbX3IARe_a8KuLeoGE&amp;destination=Party+Snaps+Photo+Booth+OC+|+Photo+Booth+Rental+Orange+County&amp;destination_place_id=ChIJS6qcHXvZ3IARO_aW9uFeY8M&amp;travelmode=driving</t>
  </si>
  <si>
    <t>https://maps.google.com?saddr=33.8121436,-117.9210796&amp;daddr=33.7753974,-117.921582</t>
  </si>
  <si>
    <t>https://www.google.com/maps/dir/33.8121436,-117.9210796/33.7753974,-117.921582</t>
  </si>
  <si>
    <t>https://www.google.com/maps/dir/?api=1&amp;origin=Laguna+Lake+Park&amp;origin_place_id=ChIJl2iDIY8q3YARjJuiD2cLzX4&amp;destination=Party+Snaps+Photo+Booth+OC+|+Photo+Booth+Rental+Orange+County&amp;destination_place_id=ChIJS6qcHXvZ3IARO_aW9uFeY8M&amp;travelmode=best</t>
  </si>
  <si>
    <t>https://www.google.com/maps/dir/?api=1&amp;origin=Laguna+Lake+Park&amp;origin_place_id=ChIJl2iDIY8q3YARjJuiD2cLzX4&amp;destination=Party+Snaps+Photo+Booth+OC+|+Photo+Booth+Rental+Orange+County&amp;destination_place_id=ChIJS6qcHXvZ3IARO_aW9uFeY8M&amp;travelmode=driving</t>
  </si>
  <si>
    <t>https://maps.google.com?saddr=33.9036277,-117.9397933&amp;daddr=33.7753974,-117.921582</t>
  </si>
  <si>
    <t>https://www.google.com/maps/dir/33.9036277,-117.9397933/33.7753974,-117.921582</t>
  </si>
  <si>
    <t>https://www.google.com/maps/dir/?api=1&amp;origin=Minnie's+House&amp;origin_place_id=ChIJOeeS9dPX3IARnoCxvQs1n94&amp;destination=Party+Snaps+Photo+Booth+OC+|+Photo+Booth+Rental+Orange+County&amp;destination_place_id=ChIJS6qcHXvZ3IARO_aW9uFeY8M&amp;travelmode=best</t>
  </si>
  <si>
    <t>https://www.google.com/maps/dir/?api=1&amp;origin=Minnie's+House&amp;origin_place_id=ChIJOeeS9dPX3IARnoCxvQs1n94&amp;destination=Party+Snaps+Photo+Booth+OC+|+Photo+Booth+Rental+Orange+County&amp;destination_place_id=ChIJS6qcHXvZ3IARO_aW9uFeY8M&amp;travelmode=driving</t>
  </si>
  <si>
    <t>https://maps.google.com?saddr=33.8155864,-117.9190319&amp;daddr=33.7753974,-117.921582</t>
  </si>
  <si>
    <t>https://www.google.com/maps/dir/33.8155864,-117.9190319/33.7753974,-117.921582</t>
  </si>
  <si>
    <t>https://www.google.com/maps/dir/?api=1&amp;origin=Plaza+Park&amp;origin_place_id=ChIJH1HOFOfZ3IARSBIIYJPMa0Y&amp;destination=Party+Snaps+Photo+Booth+OC+|+Photo+Booth+Rental+Orange+County&amp;destination_place_id=ChIJS6qcHXvZ3IARO_aW9uFeY8M&amp;travelmode=best</t>
  </si>
  <si>
    <t>https://www.google.com/maps/dir/?api=1&amp;origin=Plaza+Park&amp;origin_place_id=ChIJH1HOFOfZ3IARSBIIYJPMa0Y&amp;destination=Party+Snaps+Photo+Booth+OC+|+Photo+Booth+Rental+Orange+County&amp;destination_place_id=ChIJS6qcHXvZ3IARO_aW9uFeY8M&amp;travelmode=driving</t>
  </si>
  <si>
    <t>https://maps.google.com?saddr=33.7878618,-117.853114&amp;daddr=33.7753974,-117.921582</t>
  </si>
  <si>
    <t>https://www.google.com/maps/dir/33.7878618,-117.853114/33.7753974,-117.921582</t>
  </si>
  <si>
    <t>https://www.google.com/maps/dir/?api=1&amp;origin=Downtown+Santa+Ana+Historic+District&amp;origin_place_id=ChIJ6YwrhQfZ3IARN8e7_TZkM84&amp;destination=Party+Snaps+Photo+Booth+OC+|+Photo+Booth+Rental+Orange+County&amp;destination_place_id=ChIJS6qcHXvZ3IARO_aW9uFeY8M&amp;travelmode=best</t>
  </si>
  <si>
    <t>https://www.google.com/maps/dir/?api=1&amp;origin=Downtown+Santa+Ana+Historic+District&amp;origin_place_id=ChIJ6YwrhQfZ3IARN8e7_TZkM84&amp;destination=Party+Snaps+Photo+Booth+OC+|+Photo+Booth+Rental+Orange+County&amp;destination_place_id=ChIJS6qcHXvZ3IARO_aW9uFeY8M&amp;travelmode=driving</t>
  </si>
  <si>
    <t>https://maps.google.com?saddr=33.747677,-117.8667056&amp;daddr=33.7753974,-117.921582</t>
  </si>
  <si>
    <t>https://www.google.com/maps/dir/33.747677,-117.8667056/33.7753974,-117.921582</t>
  </si>
  <si>
    <t>https://www.google.com/maps/dir/?api=1&amp;origin=Irvine+Regional+Park&amp;origin_place_id=ChIJv4m3S8ba3IAR8STA5aSOQWY&amp;destination=Party+Snaps+Photo+Booth+OC+|+Photo+Booth+Rental+Orange+County&amp;destination_place_id=ChIJS6qcHXvZ3IARO_aW9uFeY8M&amp;travelmode=best</t>
  </si>
  <si>
    <t>https://www.google.com/maps/dir/?api=1&amp;origin=Irvine+Regional+Park&amp;origin_place_id=ChIJv4m3S8ba3IAR8STA5aSOQWY&amp;destination=Party+Snaps+Photo+Booth+OC+|+Photo+Booth+Rental+Orange+County&amp;destination_place_id=ChIJS6qcHXvZ3IARO_aW9uFeY8M&amp;travelmode=driving</t>
  </si>
  <si>
    <t>https://maps.google.com?saddr=33.7963676,-117.7576044&amp;daddr=33.7753974,-117.921582</t>
  </si>
  <si>
    <t>https://www.google.com/maps/dir/33.7963676,-117.7576044/33.7753974,-117.921582</t>
  </si>
  <si>
    <t>https://www.google.com/maps/dir/?api=1&amp;origin=Harriett+M.+Wieder+Regional+Park&amp;origin_place_id=ChIJG4UFOBwk3YAReimtUAk67Rw&amp;destination=Party+Snaps+Photo+Booth+OC+|+Photo+Booth+Rental+Orange+County&amp;destination_place_id=ChIJS6qcHXvZ3IARO_aW9uFeY8M&amp;travelmode=best</t>
  </si>
  <si>
    <t>https://www.google.com/maps/dir/?api=1&amp;origin=Harriett+M.+Wieder+Regional+Park&amp;origin_place_id=ChIJG4UFOBwk3YAReimtUAk67Rw&amp;destination=Party+Snaps+Photo+Booth+OC+|+Photo+Booth+Rental+Orange+County&amp;destination_place_id=ChIJS6qcHXvZ3IARO_aW9uFeY8M&amp;travelmode=driving</t>
  </si>
  <si>
    <t>https://maps.google.com?saddr=33.6849886,-118.0224512&amp;daddr=33.7753974,-117.921582</t>
  </si>
  <si>
    <t>https://www.google.com/maps/dir/33.6849886,-118.0224512/33.7753974,-117.921582</t>
  </si>
  <si>
    <t>https://www.google.com/maps/dir/?api=1&amp;origin=Tri-City+Park&amp;origin_place_id=ChIJl0TKIkXU3IARwjHULDgcB1c&amp;destination=Party+Snaps+Photo+Booth+OC+|+Photo+Booth+Rental+Orange+County&amp;destination_place_id=ChIJS6qcHXvZ3IARO_aW9uFeY8M&amp;travelmode=best</t>
  </si>
  <si>
    <t>https://www.google.com/maps/dir/?api=1&amp;origin=Tri-City+Park&amp;origin_place_id=ChIJl0TKIkXU3IARwjHULDgcB1c&amp;destination=Party+Snaps+Photo+Booth+OC+|+Photo+Booth+Rental+Orange+County&amp;destination_place_id=ChIJS6qcHXvZ3IARO_aW9uFeY8M&amp;travelmode=driving</t>
  </si>
  <si>
    <t>https://maps.google.com?saddr=33.903739,-117.8651883&amp;daddr=33.7753974,-117.921582</t>
  </si>
  <si>
    <t>https://www.google.com/maps/dir/33.903739,-117.8651883/33.7753974,-117.921582</t>
  </si>
  <si>
    <t>https://www.google.com/maps/dir/?api=1&amp;origin=The+Many+Adventures+of+Winnie+the+Pooh&amp;origin_place_id=ChIJIcgMaNbX3IARMEZTBjZIDR8&amp;destination=Party+Snaps+Photo+Booth+OC+|+Photo+Booth+Rental+Orange+County&amp;destination_place_id=ChIJS6qcHXvZ3IARO_aW9uFeY8M&amp;travelmode=best</t>
  </si>
  <si>
    <t>https://www.google.com/maps/dir/?api=1&amp;origin=The+Many+Adventures+of+Winnie+the+Pooh&amp;origin_place_id=ChIJIcgMaNbX3IARMEZTBjZIDR8&amp;destination=Party+Snaps+Photo+Booth+OC+|+Photo+Booth+Rental+Orange+County&amp;destination_place_id=ChIJS6qcHXvZ3IARO_aW9uFeY8M&amp;travelmode=driving</t>
  </si>
  <si>
    <t>https://maps.google.com?saddr=33.812525,-117.923135&amp;daddr=33.7753974,-117.921582</t>
  </si>
  <si>
    <t>https://www.google.com/maps/dir/33.812525,-117.923135/33.7753974,-117.921582</t>
  </si>
  <si>
    <t>https://www.google.com/maps/dir/?api=1&amp;origin=Wetland+&amp;+Riparian+Habitat&amp;origin_place_id=ChIJq9gHUWoh3YAREFAFqe8hrns&amp;destination=Party+Snaps+Photo+Booth+OC+|+Photo+Booth+Rental+Orange+County&amp;destination_place_id=ChIJS6qcHXvZ3IARO_aW9uFeY8M&amp;travelmode=best</t>
  </si>
  <si>
    <t>https://www.google.com/maps/dir/?api=1&amp;origin=Wetland+&amp;+Riparian+Habitat&amp;origin_place_id=ChIJq9gHUWoh3YAREFAFqe8hrns&amp;destination=Party+Snaps+Photo+Booth+OC+|+Photo+Booth+Rental+Orange+County&amp;destination_place_id=ChIJS6qcHXvZ3IARO_aW9uFeY8M&amp;travelmode=driving</t>
  </si>
  <si>
    <t>https://maps.google.com?saddr=33.6672495,-117.9379792&amp;daddr=33.7753974,-117.921582</t>
  </si>
  <si>
    <t>https://www.google.com/maps/dir/33.6672495,-117.9379792/33.7753974,-117.921582</t>
  </si>
  <si>
    <t>https://www.google.com/maps/dir/?api=1&amp;origin=Heritage+Museum+of+Orange+County&amp;origin_place_id=ChIJ4y1OupfY3IARM-WCXfaxuUI&amp;destination=Party+Snaps+Photo+Booth+OC+|+Photo+Booth+Rental+Orange+County&amp;destination_place_id=ChIJS6qcHXvZ3IARO_aW9uFeY8M&amp;travelmode=best</t>
  </si>
  <si>
    <t>https://www.google.com/maps/dir/?api=1&amp;origin=Heritage+Museum+of+Orange+County&amp;origin_place_id=ChIJ4y1OupfY3IARM-WCXfaxuUI&amp;destination=Party+Snaps+Photo+Booth+OC+|+Photo+Booth+Rental+Orange+County&amp;destination_place_id=ChIJS6qcHXvZ3IARO_aW9uFeY8M&amp;travelmode=driving</t>
  </si>
  <si>
    <t>https://maps.google.com?saddr=33.7207429,-117.9106923&amp;daddr=33.7753974,-117.921582</t>
  </si>
  <si>
    <t>https://www.google.com/maps/dir/33.7207429,-117.9106923/33.7753974,-117.921582</t>
  </si>
  <si>
    <t>https://www.google.com/maps/dir/?api=1&amp;origin=Fountain+of+Youth&amp;origin_place_id=ChIJ8eS3DWbZ3IARMwvc1NMZ3fo&amp;destination=Party+Snaps+Photo+Booth+OC+|+Photo+Booth+Rental+Orange+County&amp;destination_place_id=ChIJS6qcHXvZ3IARO_aW9uFeY8M&amp;travelmode=best</t>
  </si>
  <si>
    <t>https://www.google.com/maps/dir/?api=1&amp;origin=Fountain+of+Youth&amp;origin_place_id=ChIJ8eS3DWbZ3IARMwvc1NMZ3fo&amp;destination=Party+Snaps+Photo+Booth+OC+|+Photo+Booth+Rental+Orange+County&amp;destination_place_id=ChIJS6qcHXvZ3IARO_aW9uFeY8M&amp;travelmode=driving</t>
  </si>
  <si>
    <t>https://maps.google.com?saddr=33.7080622,-117.8929641&amp;daddr=33.7753974,-117.921582</t>
  </si>
  <si>
    <t>https://www.google.com/maps/dir/33.7080622,-117.8929641/33.7753974,-117.921582</t>
  </si>
  <si>
    <t>https://www.google.com/maps/dir/?api=1&amp;origin=Fullerton+Union+Pacific+Depot&amp;origin_place_id=ChIJk6Lnq8DV3IAR_uzNq31a2cM&amp;destination=Party+Snaps+Photo+Booth+OC+|+Photo+Booth+Rental+Orange+County&amp;destination_place_id=ChIJS6qcHXvZ3IARO_aW9uFeY8M&amp;travelmode=best</t>
  </si>
  <si>
    <t>https://www.google.com/maps/dir/?api=1&amp;origin=Fullerton+Union+Pacific+Depot&amp;origin_place_id=ChIJk6Lnq8DV3IAR_uzNq31a2cM&amp;destination=Party+Snaps+Photo+Booth+OC+|+Photo+Booth+Rental+Orange+County&amp;destination_place_id=ChIJS6qcHXvZ3IARO_aW9uFeY8M&amp;travelmode=driving</t>
  </si>
  <si>
    <t>https://maps.google.com?saddr=33.8694127,-117.9241305&amp;daddr=33.7753974,-117.921582</t>
  </si>
  <si>
    <t>https://www.google.com/maps/dir/33.8694127,-117.9241305/33.7753974,-117.921582</t>
  </si>
  <si>
    <t>https://www.google.com/maps/dir/?api=1&amp;origin=MixNFT+LLC.&amp;origin_place_id=ChIJfbRGOwvd3IARjHOTYqmSBaE&amp;destination=Party+Snaps+Photo+Booth+OC+|+Photo+Booth+Rental+Orange+County&amp;destination_place_id=ChIJS6qcHXvZ3IARO_aW9uFeY8M&amp;travelmode=best</t>
  </si>
  <si>
    <t>https://www.google.com/maps/dir/?api=1&amp;origin=MixNFT+LLC.&amp;origin_place_id=ChIJfbRGOwvd3IARjHOTYqmSBaE&amp;destination=Party+Snaps+Photo+Booth+OC+|+Photo+Booth+Rental+Orange+County&amp;destination_place_id=ChIJS6qcHXvZ3IARO_aW9uFeY8M&amp;travelmode=driving</t>
  </si>
  <si>
    <t>https://maps.google.com?saddr=33.66887,-117.7804812&amp;daddr=33.7753974,-117.921582</t>
  </si>
  <si>
    <t>https://www.google.com/maps/dir/33.66887,-117.7804812/33.7753974,-117.921582</t>
  </si>
  <si>
    <t>https://www.google.com/maps/dir/?api=1&amp;origin=Water+park&amp;origin_place_id=ChIJ_fxUKADf3IARX0Yjnn8j7bE&amp;destination=Party+Snaps+Photo+Booth+OC+|+Photo+Booth+Rental+Orange+County&amp;destination_place_id=ChIJS6qcHXvZ3IARO_aW9uFeY8M&amp;travelmode=best</t>
  </si>
  <si>
    <t>https://www.google.com/maps/dir/?api=1&amp;origin=Water+park&amp;origin_place_id=ChIJ_fxUKADf3IARX0Yjnn8j7bE&amp;destination=Party+Snaps+Photo+Booth+OC+|+Photo+Booth+Rental+Orange+County&amp;destination_place_id=ChIJS6qcHXvZ3IARO_aW9uFeY8M&amp;travelmode=driving</t>
  </si>
  <si>
    <t>https://maps.google.com?saddr=33.6675001,-117.8625971&amp;daddr=33.7753974,-117.921582</t>
  </si>
  <si>
    <t>https://www.google.com/maps/dir/33.6675001,-117.8625971/33.7753974,-117.921582</t>
  </si>
  <si>
    <t>https://www.google.com/maps/dir/?api=1&amp;origin=Santiago+Oaks+Regional+Park&amp;origin_place_id=ChIJUVEFGXvQ3IARKSp41glSFkg&amp;destination=Party+Snaps+Photo+Booth+OC+|+Photo+Booth+Rental+Orange+County&amp;destination_place_id=ChIJS6qcHXvZ3IARO_aW9uFeY8M&amp;travelmode=best</t>
  </si>
  <si>
    <t>https://www.google.com/maps/dir/?api=1&amp;origin=Santiago+Oaks+Regional+Park&amp;origin_place_id=ChIJUVEFGXvQ3IARKSp41glSFkg&amp;destination=Party+Snaps+Photo+Booth+OC+|+Photo+Booth+Rental+Orange+County&amp;destination_place_id=ChIJS6qcHXvZ3IARO_aW9uFeY8M&amp;travelmode=driving</t>
  </si>
  <si>
    <t>https://maps.google.com?saddr=33.8215337,-117.7761679&amp;daddr=33.7753974,-117.921582</t>
  </si>
  <si>
    <t>https://www.google.com/maps/dir/33.8215337,-117.7761679/33.7753974,-117.921582</t>
  </si>
  <si>
    <t>https://www.google.com/maps/dir/?api=1&amp;origin=Pioneer+Park&amp;origin_place_id=ChIJgfz___DX3IARb3yFVfINKoA&amp;destination=Party+Snaps+Photo+Booth+OC+|+Photo+Booth+Rental+Orange+County&amp;destination_place_id=ChIJS6qcHXvZ3IARO_aW9uFeY8M&amp;travelmode=best</t>
  </si>
  <si>
    <t>https://www.google.com/maps/dir/?api=1&amp;origin=Pioneer+Park&amp;origin_place_id=ChIJgfz___DX3IARb3yFVfINKoA&amp;destination=Party+Snaps+Photo+Booth+OC+|+Photo+Booth+Rental+Orange+County&amp;destination_place_id=ChIJS6qcHXvZ3IARO_aW9uFeY8M&amp;travelmode=driving</t>
  </si>
  <si>
    <t>https://maps.google.com?saddr=33.788456,-117.9106586&amp;daddr=33.7753974,-117.921582</t>
  </si>
  <si>
    <t>https://www.google.com/maps/dir/33.788456,-117.9106586/33.7753974,-117.921582</t>
  </si>
  <si>
    <t>https://www.google.com/maps/dir/?api=1&amp;origin=Snow+White's+Enchanted+Wish&amp;origin_place_id=ChIJC4tPjBHX3IARhEqioRHqpCw&amp;destination=Party+Snaps+Photo+Booth+OC+|+Photo+Booth+Rental+Orange+County&amp;destination_place_id=ChIJS6qcHXvZ3IARO_aW9uFeY8M&amp;travelmode=best</t>
  </si>
  <si>
    <t>https://www.google.com/maps/dir/?api=1&amp;origin=Snow+White's+Enchanted+Wish&amp;origin_place_id=ChIJC4tPjBHX3IARhEqioRHqpCw&amp;destination=Party+Snaps+Photo+Booth+OC+|+Photo+Booth+Rental+Orange+County&amp;destination_place_id=ChIJS6qcHXvZ3IARO_aW9uFeY8M&amp;travelmode=driving</t>
  </si>
  <si>
    <t>https://maps.google.com?saddr=33.8127559,-117.918767&amp;daddr=33.7753974,-117.921582</t>
  </si>
  <si>
    <t>https://www.google.com/maps/dir/33.8127559,-117.918767/33.7753974,-117.921582</t>
  </si>
  <si>
    <t>https://www.google.com/maps/dir/?api=1&amp;origin=Customer+Parking+Only&amp;origin_place_id=ChIJKR6IDgDV3IAReWTSt6SnPhY&amp;destination=Party+Snaps+Photo+Booth+OC+|+Photo+Booth+Rental+Orange+County&amp;destination_place_id=ChIJS6qcHXvZ3IARO_aW9uFeY8M&amp;travelmode=best</t>
  </si>
  <si>
    <t>https://www.google.com/maps/dir/?api=1&amp;origin=Customer+Parking+Only&amp;origin_place_id=ChIJKR6IDgDV3IAReWTSt6SnPhY&amp;destination=Party+Snaps+Photo+Booth+OC+|+Photo+Booth+Rental+Orange+County&amp;destination_place_id=ChIJS6qcHXvZ3IARO_aW9uFeY8M&amp;travelmode=driving</t>
  </si>
  <si>
    <t>https://maps.google.com?saddr=33.8742006,-117.9236204&amp;daddr=33.7753974,-117.921582</t>
  </si>
  <si>
    <t>https://www.google.com/maps/dir/33.8742006,-117.9236204/33.7753974,-117.921582</t>
  </si>
  <si>
    <t>https://www.google.com/maps/dir/?api=1&amp;origin=Bayview+Trail&amp;origin_place_id=ChIJh8zqO8Pf3IARyh7csUanot4&amp;destination=Party+Snaps+Photo+Booth+OC+|+Photo+Booth+Rental+Orange+County&amp;destination_place_id=ChIJS6qcHXvZ3IARO_aW9uFeY8M&amp;travelmode=best</t>
  </si>
  <si>
    <t>https://www.google.com/maps/dir/?api=1&amp;origin=Bayview+Trail&amp;origin_place_id=ChIJh8zqO8Pf3IARyh7csUanot4&amp;destination=Party+Snaps+Photo+Booth+OC+|+Photo+Booth+Rental+Orange+County&amp;destination_place_id=ChIJS6qcHXvZ3IARO_aW9uFeY8M&amp;travelmode=driving</t>
  </si>
  <si>
    <t>https://maps.google.com?saddr=33.6428508,-117.8940708&amp;daddr=33.7753974,-117.921582</t>
  </si>
  <si>
    <t>https://www.google.com/maps/dir/33.6428508,-117.8940708/33.7753974,-117.921582</t>
  </si>
  <si>
    <t>https://www.google.com/maps/dir/?api=1&amp;origin=Knott's+Soak+City&amp;origin_place_id=ChIJo3h_9V8p3YARRU45Q8H7_70&amp;destination=Party+Snaps+Photo+Booth+OC+|+Photo+Booth+Rental+Orange+County&amp;destination_place_id=ChIJS6qcHXvZ3IARO_aW9uFeY8M&amp;travelmode=best</t>
  </si>
  <si>
    <t>https://www.google.com/maps/dir/?api=1&amp;origin=Knott's+Soak+City&amp;origin_place_id=ChIJo3h_9V8p3YARRU45Q8H7_70&amp;destination=Party+Snaps+Photo+Booth+OC+|+Photo+Booth+Rental+Orange+County&amp;destination_place_id=ChIJS6qcHXvZ3IARO_aW9uFeY8M&amp;travelmode=driving</t>
  </si>
  <si>
    <t>https://maps.google.com?saddr=33.8410301,-117.9949727&amp;daddr=33.7753974,-117.921582</t>
  </si>
  <si>
    <t>https://www.google.com/maps/dir/33.8410301,-117.9949727/33.7753974,-117.921582</t>
  </si>
  <si>
    <t>https://www.google.com/maps/dir/?api=1&amp;origin=Rio+danta+ana.+Ca&amp;origin_place_id=ChIJ05zUHWLZ3IARoz1DRAx5ASY&amp;destination=Party+Snaps+Photo+Booth+OC+|+Photo+Booth+Rental+Orange+County&amp;destination_place_id=ChIJS6qcHXvZ3IARO_aW9uFeY8M&amp;travelmode=best</t>
  </si>
  <si>
    <t>https://www.google.com/maps/dir/?api=1&amp;origin=Rio+danta+ana.+Ca&amp;origin_place_id=ChIJ05zUHWLZ3IARoz1DRAx5ASY&amp;destination=Party+Snaps+Photo+Booth+OC+|+Photo+Booth+Rental+Orange+County&amp;destination_place_id=ChIJS6qcHXvZ3IARO_aW9uFeY8M&amp;travelmode=driving</t>
  </si>
  <si>
    <t>https://maps.google.com?saddr=33.7394191,-117.920378&amp;daddr=33.7753974,-117.921582</t>
  </si>
  <si>
    <t>https://www.google.com/maps/dir/33.7394191,-117.920378/33.7753974,-117.921582</t>
  </si>
  <si>
    <t>https://www.google.com/maps/dir/?api=1&amp;origin=Pioneer+Park&amp;origin_place_id=ChIJ92UvqVjW3IAROz3j6rKSO-M&amp;destination=Party+Snaps+Photo+Booth+OC+|+Photo+Booth+Rental+Orange+County&amp;destination_place_id=ChIJS6qcHXvZ3IARO_aW9uFeY8M&amp;travelmode=best</t>
  </si>
  <si>
    <t>https://www.google.com/maps/dir/?api=1&amp;origin=Pioneer+Park&amp;origin_place_id=ChIJ92UvqVjW3IAROz3j6rKSO-M&amp;destination=Party+Snaps+Photo+Booth+OC+|+Photo+Booth+Rental+Orange+County&amp;destination_place_id=ChIJS6qcHXvZ3IARO_aW9uFeY8M&amp;travelmode=driving</t>
  </si>
  <si>
    <t>https://maps.google.com?saddr=33.844477,-117.8780963&amp;daddr=33.7753974,-117.921582</t>
  </si>
  <si>
    <t>https://www.google.com/maps/dir/33.844477,-117.8780963/33.7753974,-117.921582</t>
  </si>
  <si>
    <t>https://www.google.com/maps/dir/?api=1&amp;origin=Hillcrest+Park&amp;origin_place_id=ChIJMXN0VYrV3IAR8s8J3L9GiMU&amp;destination=Party+Snaps+Photo+Booth+OC+|+Photo+Booth+Rental+Orange+County&amp;destination_place_id=ChIJS6qcHXvZ3IARO_aW9uFeY8M&amp;travelmode=best</t>
  </si>
  <si>
    <t>https://www.google.com/maps/dir/?api=1&amp;origin=Hillcrest+Park&amp;origin_place_id=ChIJMXN0VYrV3IAR8s8J3L9GiMU&amp;destination=Party+Snaps+Photo+Booth+OC+|+Photo+Booth+Rental+Orange+County&amp;destination_place_id=ChIJS6qcHXvZ3IARO_aW9uFeY8M&amp;travelmode=driving</t>
  </si>
  <si>
    <t>https://maps.google.com?saddr=33.88271,-117.9212387&amp;daddr=33.7753974,-117.921582</t>
  </si>
  <si>
    <t>https://www.google.com/maps/dir/33.88271,-117.9212387/33.7753974,-117.921582</t>
  </si>
  <si>
    <t>https://www.google.com/maps/dir/?api=1&amp;origin=Public+Art+"Dolphin+Fountain"&amp;origin_place_id=ChIJi8yxxVMn3YARDSLczG1slsA&amp;destination=Party+Snaps+Photo+Booth+OC+|+Photo+Booth+Rental+Orange+County&amp;destination_place_id=ChIJS6qcHXvZ3IARO_aW9uFeY8M&amp;travelmode=best</t>
  </si>
  <si>
    <t>https://www.google.com/maps/dir/?api=1&amp;origin=Public+Art+"Dolphin+Fountain"&amp;origin_place_id=ChIJi8yxxVMn3YARDSLczG1slsA&amp;destination=Party+Snaps+Photo+Booth+OC+|+Photo+Booth+Rental+Orange+County&amp;destination_place_id=ChIJS6qcHXvZ3IARO_aW9uFeY8M&amp;travelmode=driving</t>
  </si>
  <si>
    <t>https://maps.google.com?saddr=33.7442071,-117.9688773&amp;daddr=33.7753974,-117.921582</t>
  </si>
  <si>
    <t>https://www.google.com/maps/dir/33.7442071,-117.9688773/33.7753974,-117.921582</t>
  </si>
  <si>
    <t>https://www.google.com/maps/dir/?api=1&amp;origin=Haster+Basin+Recreational+Park&amp;origin_place_id=ChIJba686R3Y3IARgPs2mxMAI98&amp;destination=Party+Snaps+Photo+Booth+OC+|+Photo+Booth+Rental+Orange+County&amp;destination_place_id=ChIJS6qcHXvZ3IARO_aW9uFeY8M&amp;travelmode=best</t>
  </si>
  <si>
    <t>https://www.google.com/maps/dir/?api=1&amp;origin=Haster+Basin+Recreational+Park&amp;origin_place_id=ChIJba686R3Y3IARgPs2mxMAI98&amp;destination=Party+Snaps+Photo+Booth+OC+|+Photo+Booth+Rental+Orange+County&amp;destination_place_id=ChIJS6qcHXvZ3IARO_aW9uFeY8M&amp;travelmode=driving</t>
  </si>
  <si>
    <t>https://maps.google.com?saddr=33.781178,-117.906741&amp;daddr=33.7753974,-117.921582</t>
  </si>
  <si>
    <t>https://www.google.com/maps/dir/33.781178,-117.906741/33.7753974,-117.921582</t>
  </si>
  <si>
    <t>https://www.google.com/maps/dir/?api=1&amp;origin=Plaza+square+park+Orange+County&amp;origin_place_id=ChIJJVmW3w7b3IARKQcfrUrI3-U&amp;destination=Party+Snaps+Photo+Booth+OC+|+Photo+Booth+Rental+Orange+County&amp;destination_place_id=ChIJS6qcHXvZ3IARO_aW9uFeY8M&amp;travelmode=best</t>
  </si>
  <si>
    <t>https://www.google.com/maps/dir/?api=1&amp;origin=Plaza+square+park+Orange+County&amp;origin_place_id=ChIJJVmW3w7b3IARKQcfrUrI3-U&amp;destination=Party+Snaps+Photo+Booth+OC+|+Photo+Booth+Rental+Orange+County&amp;destination_place_id=ChIJS6qcHXvZ3IARO_aW9uFeY8M&amp;travelmode=driving</t>
  </si>
  <si>
    <t>https://maps.google.com?saddr=33.7174708,-117.8311428&amp;daddr=33.7753974,-117.921582</t>
  </si>
  <si>
    <t>https://www.google.com/maps/dir/33.7174708,-117.8311428/33.7753974,-117.921582</t>
  </si>
  <si>
    <t>https://www.google.com/maps/dir/?api=1&amp;origin=Storybook+Land+Canal+Boats&amp;origin_place_id=ChIJ9TWHTdHX3IARsElE7ASk9NU&amp;destination=Party+Snaps+Photo+Booth+OC+|+Photo+Booth+Rental+Orange+County&amp;destination_place_id=ChIJS6qcHXvZ3IARO_aW9uFeY8M&amp;travelmode=best</t>
  </si>
  <si>
    <t>https://www.google.com/maps/dir/?api=1&amp;origin=Storybook+Land+Canal+Boats&amp;origin_place_id=ChIJ9TWHTdHX3IARsElE7ASk9NU&amp;destination=Party+Snaps+Photo+Booth+OC+|+Photo+Booth+Rental+Orange+County&amp;destination_place_id=ChIJS6qcHXvZ3IARO_aW9uFeY8M&amp;travelmode=driving</t>
  </si>
  <si>
    <t>https://maps.google.com?saddr=33.8136285,-117.9182653&amp;daddr=33.7753974,-117.921582</t>
  </si>
  <si>
    <t>https://www.google.com/maps/dir/33.8136285,-117.9182653/33.7753974,-117.921582</t>
  </si>
  <si>
    <t>https://www.google.com/maps/dir/?api=1&amp;origin=California+Historical+Site+No+203&amp;origin_place_id=ChIJhU7OnqXb3IARwfu9g0cwRW0&amp;destination=Party+Snaps+Photo+Booth+OC+|+Photo+Booth+Rental+Orange+County&amp;destination_place_id=ChIJS6qcHXvZ3IARO_aW9uFeY8M&amp;travelmode=best</t>
  </si>
  <si>
    <t>https://www.google.com/maps/dir/?api=1&amp;origin=California+Historical+Site+No+203&amp;origin_place_id=ChIJhU7OnqXb3IARwfu9g0cwRW0&amp;destination=Party+Snaps+Photo+Booth+OC+|+Photo+Booth+Rental+Orange+County&amp;destination_place_id=ChIJS6qcHXvZ3IARO_aW9uFeY8M&amp;travelmode=driving</t>
  </si>
  <si>
    <t>https://maps.google.com?saddr=33.7566764,-117.7927065&amp;daddr=33.7753974,-117.921582</t>
  </si>
  <si>
    <t>https://www.google.com/maps/dir/33.7566764,-117.7927065/33.7753974,-117.921582</t>
  </si>
  <si>
    <t>https://www.google.com/maps/dir/?api=1&amp;origin=Pitcher+Park&amp;origin_place_id=ChIJA0KBju_Z3IARAwCx_z8aAXY&amp;destination=Party+Snaps+Photo+Booth+OC+|+Photo+Booth+Rental+Orange+County&amp;destination_place_id=ChIJS6qcHXvZ3IARO_aW9uFeY8M&amp;travelmode=best</t>
  </si>
  <si>
    <t>https://www.google.com/maps/dir/?api=1&amp;origin=Pitcher+Park&amp;origin_place_id=ChIJA0KBju_Z3IARAwCx_z8aAXY&amp;destination=Party+Snaps+Photo+Booth+OC+|+Photo+Booth+Rental+Orange+County&amp;destination_place_id=ChIJS6qcHXvZ3IARO_aW9uFeY8M&amp;travelmode=driving</t>
  </si>
  <si>
    <t>https://maps.google.com?saddr=33.7858162,-117.8448715&amp;daddr=33.7753974,-117.921582</t>
  </si>
  <si>
    <t>https://www.google.com/maps/dir/33.7858162,-117.8448715/33.7753974,-117.921582</t>
  </si>
  <si>
    <t>https://www.google.com/maps/dir/?api=1&amp;origin=The+Disney+Gallery&amp;origin_place_id=ChIJ5YU3sNDX3IARIClPzl5AXJ0&amp;destination=Party+Snaps+Photo+Booth+OC+|+Photo+Booth+Rental+Orange+County&amp;destination_place_id=ChIJS6qcHXvZ3IARO_aW9uFeY8M&amp;travelmode=best</t>
  </si>
  <si>
    <t>https://www.google.com/maps/dir/?api=1&amp;origin=The+Disney+Gallery&amp;origin_place_id=ChIJ5YU3sNDX3IARIClPzl5AXJ0&amp;destination=Party+Snaps+Photo+Booth+OC+|+Photo+Booth+Rental+Orange+County&amp;destination_place_id=ChIJS6qcHXvZ3IARO_aW9uFeY8M&amp;travelmode=driving</t>
  </si>
  <si>
    <t>https://maps.google.com?saddr=33.8102168,-117.9185402&amp;daddr=33.7753974,-117.921582</t>
  </si>
  <si>
    <t>https://www.google.com/maps/dir/33.8102168,-117.9185402/33.7753974,-117.921582</t>
  </si>
  <si>
    <t>https://www.google.com/maps/dir/?api=1&amp;origin=Shima's+Gallery&amp;origin_place_id=ChIJh0OefQYm3YARN04Spvoc2SA&amp;destination=Party+Snaps+Photo+Booth+OC+|+Photo+Booth+Rental+Orange+County&amp;destination_place_id=ChIJS6qcHXvZ3IARO_aW9uFeY8M&amp;travelmode=best</t>
  </si>
  <si>
    <t>https://www.google.com/maps/dir/?api=1&amp;origin=Shima's+Gallery&amp;origin_place_id=ChIJh0OefQYm3YARN04Spvoc2SA&amp;destination=Party+Snaps+Photo+Booth+OC+|+Photo+Booth+Rental+Orange+County&amp;destination_place_id=ChIJS6qcHXvZ3IARO_aW9uFeY8M&amp;travelmode=driving</t>
  </si>
  <si>
    <t>https://maps.google.com?saddr=33.7474492,-118.012285&amp;daddr=33.7753974,-117.921582</t>
  </si>
  <si>
    <t>https://www.google.com/maps/dir/33.7474492,-118.012285/33.7753974,-117.921582</t>
  </si>
  <si>
    <t>https://www.google.com/maps/dir/?api=1&amp;origin=Saigon+Performing+Arts+Center&amp;origin_place_id=ChIJGz12-wkn3YARV_UY2EXffkY&amp;destination=Party+Snaps+Photo+Booth+OC+|+Photo+Booth+Rental+Orange+County&amp;destination_place_id=ChIJS6qcHXvZ3IARO_aW9uFeY8M&amp;travelmode=best</t>
  </si>
  <si>
    <t>https://www.google.com/maps/dir/?api=1&amp;origin=Saigon+Performing+Arts+Center&amp;origin_place_id=ChIJGz12-wkn3YARV_UY2EXffkY&amp;destination=Party+Snaps+Photo+Booth+OC+|+Photo+Booth+Rental+Orange+County&amp;destination_place_id=ChIJS6qcHXvZ3IARO_aW9uFeY8M&amp;travelmode=driving</t>
  </si>
  <si>
    <t>https://maps.google.com?saddr=33.727637,-117.956357&amp;daddr=33.7753974,-117.921582</t>
  </si>
  <si>
    <t>https://www.google.com/maps/dir/33.727637,-117.956357/33.7753974,-117.921582</t>
  </si>
  <si>
    <t>https://www.google.com/maps/dir/?api=1&amp;origin=Orange+County+Center+For+Contemporary+Art&amp;origin_place_id=ChIJs-9YRAbZ3IARL1LfMHi6k1w&amp;destination=Party+Snaps+Photo+Booth+OC+|+Photo+Booth+Rental+Orange+County&amp;destination_place_id=ChIJS6qcHXvZ3IARO_aW9uFeY8M&amp;travelmode=best</t>
  </si>
  <si>
    <t>https://www.google.com/maps/dir/?api=1&amp;origin=Orange+County+Center+For+Contemporary+Art&amp;origin_place_id=ChIJs-9YRAbZ3IARL1LfMHi6k1w&amp;destination=Party+Snaps+Photo+Booth+OC+|+Photo+Booth+Rental+Orange+County&amp;destination_place_id=ChIJS6qcHXvZ3IARO_aW9uFeY8M&amp;travelmode=driving</t>
  </si>
  <si>
    <t>https://maps.google.com?saddr=33.7461209,-117.8683658&amp;daddr=33.7753974,-117.921582</t>
  </si>
  <si>
    <t>https://www.google.com/maps/dir/33.7461209,-117.8683658/33.7753974,-117.921582</t>
  </si>
  <si>
    <t>https://www.google.com/maps/dir/?api=1&amp;origin=Art+Gallery+International&amp;origin_place_id=ChIJC8LEuGDf3IARzhPF10KCv5Q&amp;destination=Party+Snaps+Photo+Booth+OC+|+Photo+Booth+Rental+Orange+County&amp;destination_place_id=ChIJS6qcHXvZ3IARO_aW9uFeY8M&amp;travelmode=best</t>
  </si>
  <si>
    <t>https://www.google.com/maps/dir/?api=1&amp;origin=Art+Gallery+International&amp;origin_place_id=ChIJC8LEuGDf3IARzhPF10KCv5Q&amp;destination=Party+Snaps+Photo+Booth+OC+|+Photo+Booth+Rental+Orange+County&amp;destination_place_id=ChIJS6qcHXvZ3IARO_aW9uFeY8M&amp;travelmode=driving</t>
  </si>
  <si>
    <t>https://maps.google.com?saddr=33.6741008,-117.9205522&amp;daddr=33.7753974,-117.921582</t>
  </si>
  <si>
    <t>https://www.google.com/maps/dir/33.6741008,-117.9205522/33.7753974,-117.921582</t>
  </si>
  <si>
    <t>https://www.google.com/maps/dir/?api=1&amp;origin=Players+Club+Tattoo+Parlor&amp;origin_place_id=ChIJD0tpV88m3YARc6MX4aUCEu8&amp;destination=Party+Snaps+Photo+Booth+OC+|+Photo+Booth+Rental+Orange+County&amp;destination_place_id=ChIJS6qcHXvZ3IARO_aW9uFeY8M&amp;travelmode=best</t>
  </si>
  <si>
    <t>https://www.google.com/maps/dir/?api=1&amp;origin=Players+Club+Tattoo+Parlor&amp;origin_place_id=ChIJD0tpV88m3YARc6MX4aUCEu8&amp;destination=Party+Snaps+Photo+Booth+OC+|+Photo+Booth+Rental+Orange+County&amp;destination_place_id=ChIJS6qcHXvZ3IARO_aW9uFeY8M&amp;travelmode=driving</t>
  </si>
  <si>
    <t>https://maps.google.com?saddr=33.6888847,-117.9880447&amp;daddr=33.7753974,-117.921582</t>
  </si>
  <si>
    <t>https://www.google.com/maps/dir/33.6888847,-117.9880447/33.7753974,-117.921582</t>
  </si>
  <si>
    <t>https://www.google.com/maps/dir/?api=1&amp;origin=Jack+&amp;+Shanaz+Langson+Institute+&amp;+Museum+of+California+Art+(Langson+IMCA)&amp;origin_place_id=ChIJvUtV6fXe3IARn7W8nK3Q7Y4&amp;destination=Party+Snaps+Photo+Booth+OC+|+Photo+Booth+Rental+Orange+County&amp;destination_place_id=ChIJS6qcHXvZ3IARO_aW9uFeY8M&amp;travelmode=best</t>
  </si>
  <si>
    <t>https://www.google.com/maps/dir/?api=1&amp;origin=Jack+&amp;+Shanaz+Langson+Institute+&amp;+Museum+of+California+Art+(Langson+IMCA)&amp;origin_place_id=ChIJvUtV6fXe3IARn7W8nK3Q7Y4&amp;destination=Party+Snaps+Photo+Booth+OC+|+Photo+Booth+Rental+Orange+County&amp;destination_place_id=ChIJS6qcHXvZ3IARO_aW9uFeY8M&amp;travelmode=driving</t>
  </si>
  <si>
    <t>https://maps.google.com?saddr=33.6712363,-117.8582175&amp;daddr=33.7753974,-117.921582</t>
  </si>
  <si>
    <t>https://www.google.com/maps/dir/33.6712363,-117.8582175/33.7753974,-117.921582</t>
  </si>
  <si>
    <t>https://www.google.com/maps/dir/?api=1&amp;origin=Life+After+Death+Tattoo&amp;origin_place_id=ChIJc-5kUFnf3IARLOgUeC36MO4&amp;destination=Party+Snaps+Photo+Booth+OC+|+Photo+Booth+Rental+Orange+County&amp;destination_place_id=ChIJS6qcHXvZ3IARO_aW9uFeY8M&amp;travelmode=best</t>
  </si>
  <si>
    <t>https://www.google.com/maps/dir/?api=1&amp;origin=Life+After+Death+Tattoo&amp;origin_place_id=ChIJc-5kUFnf3IARLOgUeC36MO4&amp;destination=Party+Snaps+Photo+Booth+OC+|+Photo+Booth+Rental+Orange+County&amp;destination_place_id=ChIJS6qcHXvZ3IARO_aW9uFeY8M&amp;travelmode=driving</t>
  </si>
  <si>
    <t>https://maps.google.com?saddr=33.681003,-117.9196948&amp;daddr=33.7753974,-117.921582</t>
  </si>
  <si>
    <t>https://www.google.com/maps/dir/33.681003,-117.9196948/33.7753974,-117.921582</t>
  </si>
  <si>
    <t>https://www.google.com/maps/dir/?api=1&amp;origin=Spiritual+Journey+Tattoo&amp;origin_place_id=ChIJyTbZ2VIp3YAR9FJC_abqQeU&amp;destination=Party+Snaps+Photo+Booth+OC+|+Photo+Booth+Rental+Orange+County&amp;destination_place_id=ChIJS6qcHXvZ3IARO_aW9uFeY8M&amp;travelmode=best</t>
  </si>
  <si>
    <t>https://www.google.com/maps/dir/?api=1&amp;origin=Spiritual+Journey+Tattoo&amp;origin_place_id=ChIJyTbZ2VIp3YAR9FJC_abqQeU&amp;destination=Party+Snaps+Photo+Booth+OC+|+Photo+Booth+Rental+Orange+County&amp;destination_place_id=ChIJS6qcHXvZ3IARO_aW9uFeY8M&amp;travelmode=driving</t>
  </si>
  <si>
    <t>https://maps.google.com?saddr=33.80364909999999,-118.008544&amp;daddr=33.7753974,-117.921582</t>
  </si>
  <si>
    <t>https://www.google.com/maps/dir/33.80364909999999,-118.008544/33.7753974,-117.921582</t>
  </si>
  <si>
    <t>https://www.google.com/maps/dir/?api=1&amp;origin=Location1980&amp;origin_place_id=ChIJ-0jU9Xsg3YARTfGR3zAZFyY&amp;destination=Party+Snaps+Photo+Booth+OC+|+Photo+Booth+Rental+Orange+County&amp;destination_place_id=ChIJS6qcHXvZ3IARO_aW9uFeY8M&amp;travelmode=best</t>
  </si>
  <si>
    <t>https://www.google.com/maps/dir/?api=1&amp;origin=Location1980&amp;origin_place_id=ChIJ-0jU9Xsg3YARTfGR3zAZFyY&amp;destination=Party+Snaps+Photo+Booth+OC+|+Photo+Booth+Rental+Orange+County&amp;destination_place_id=ChIJS6qcHXvZ3IARO_aW9uFeY8M&amp;travelmode=driving</t>
  </si>
  <si>
    <t>https://maps.google.com?saddr=33.6463497,-117.931867&amp;daddr=33.7753974,-117.921582</t>
  </si>
  <si>
    <t>https://www.google.com/maps/dir/33.6463497,-117.931867/33.7753974,-117.921582</t>
  </si>
  <si>
    <t>https://www.google.com/maps/dir/?api=1&amp;origin=OCFA+/+Showcase+Gallery&amp;origin_place_id=ChIJeX7N1jHf3IARqZHDsJNjqis&amp;destination=Party+Snaps+Photo+Booth+OC+|+Photo+Booth+Rental+Orange+County&amp;destination_place_id=ChIJS6qcHXvZ3IARO_aW9uFeY8M&amp;travelmode=best</t>
  </si>
  <si>
    <t>https://www.google.com/maps/dir/?api=1&amp;origin=OCFA+/+Showcase+Gallery&amp;origin_place_id=ChIJeX7N1jHf3IARqZHDsJNjqis&amp;destination=Party+Snaps+Photo+Booth+OC+|+Photo+Booth+Rental+Orange+County&amp;destination_place_id=ChIJS6qcHXvZ3IARO_aW9uFeY8M&amp;travelmode=driving</t>
  </si>
  <si>
    <t>https://maps.google.com?saddr=33.695992,-117.8906166&amp;daddr=33.7753974,-117.921582</t>
  </si>
  <si>
    <t>https://www.google.com/maps/dir/33.695992,-117.8906166/33.7753974,-117.921582</t>
  </si>
  <si>
    <t>https://www.google.com/maps/dir/?api=1&amp;origin=Sullen+Art+Collective&amp;origin_place_id=ChIJFQfbHGYm3YARUR3A_kDAPbU&amp;destination=Party+Snaps+Photo+Booth+OC+|+Photo+Booth+Rental+Orange+County&amp;destination_place_id=ChIJS6qcHXvZ3IARO_aW9uFeY8M&amp;travelmode=best</t>
  </si>
  <si>
    <t>https://www.google.com/maps/dir/?api=1&amp;origin=Sullen+Art+Collective&amp;origin_place_id=ChIJFQfbHGYm3YARUR3A_kDAPbU&amp;destination=Party+Snaps+Photo+Booth+OC+|+Photo+Booth+Rental+Orange+County&amp;destination_place_id=ChIJS6qcHXvZ3IARO_aW9uFeY8M&amp;travelmode=driving</t>
  </si>
  <si>
    <t>https://maps.google.com?saddr=33.7255918,-118.00057&amp;daddr=33.7753974,-117.921582</t>
  </si>
  <si>
    <t>https://www.google.com/maps/dir/33.7255918,-118.00057/33.7753974,-117.921582</t>
  </si>
  <si>
    <t>https://www.google.com/maps/dir/?api=1&amp;origin=Black+Market+Art&amp;origin_place_id=ChIJNe9HIU4n3YARBHXKX_Ac58Q&amp;destination=Party+Snaps+Photo+Booth+OC+|+Photo+Booth+Rental+Orange+County&amp;destination_place_id=ChIJS6qcHXvZ3IARO_aW9uFeY8M&amp;travelmode=best</t>
  </si>
  <si>
    <t>https://www.google.com/maps/dir/?api=1&amp;origin=Black+Market+Art&amp;origin_place_id=ChIJNe9HIU4n3YARBHXKX_Ac58Q&amp;destination=Party+Snaps+Photo+Booth+OC+|+Photo+Booth+Rental+Orange+County&amp;destination_place_id=ChIJS6qcHXvZ3IARO_aW9uFeY8M&amp;travelmode=driving</t>
  </si>
  <si>
    <t>https://maps.google.com?saddr=33.6985708,-117.9371513&amp;daddr=33.7753974,-117.921582</t>
  </si>
  <si>
    <t>https://www.google.com/maps/dir/33.6985708,-117.9371513/33.7753974,-117.921582</t>
  </si>
  <si>
    <t>https://www.google.com/maps/dir/?api=1&amp;origin=Skyline+Sales+and+Design+Gallery&amp;origin_place_id=ChIJf7LjJNDe3IAR_sTtN8tBxEc&amp;destination=Party+Snaps+Photo+Booth+OC+|+Photo+Booth+Rental+Orange+County&amp;destination_place_id=ChIJS6qcHXvZ3IARO_aW9uFeY8M&amp;travelmode=best</t>
  </si>
  <si>
    <t>https://www.google.com/maps/dir/?api=1&amp;origin=Skyline+Sales+and+Design+Gallery&amp;origin_place_id=ChIJf7LjJNDe3IAR_sTtN8tBxEc&amp;destination=Party+Snaps+Photo+Booth+OC+|+Photo+Booth+Rental+Orange+County&amp;destination_place_id=ChIJS6qcHXvZ3IARO_aW9uFeY8M&amp;travelmode=driving</t>
  </si>
  <si>
    <t>https://maps.google.com?saddr=33.7002831,-117.8671498&amp;daddr=33.7753974,-117.921582</t>
  </si>
  <si>
    <t>https://www.google.com/maps/dir/33.7002831,-117.8671498/33.7753974,-117.921582</t>
  </si>
  <si>
    <t>https://www.google.com/maps/dir/?api=1&amp;origin=Peter+J+Art&amp;origin_place_id=ChIJ4ZsM8QYg3YARNLZaJGcFaL4&amp;destination=Party+Snaps+Photo+Booth+OC+|+Photo+Booth+Rental+Orange+County&amp;destination_place_id=ChIJS6qcHXvZ3IARO_aW9uFeY8M&amp;travelmode=best</t>
  </si>
  <si>
    <t>https://www.google.com/maps/dir/?api=1&amp;origin=Peter+J+Art&amp;origin_place_id=ChIJ4ZsM8QYg3YARNLZaJGcFaL4&amp;destination=Party+Snaps+Photo+Booth+OC+|+Photo+Booth+Rental+Orange+County&amp;destination_place_id=ChIJS6qcHXvZ3IARO_aW9uFeY8M&amp;travelmode=driving</t>
  </si>
  <si>
    <t>https://maps.google.com?saddr=33.7163733,-117.8466904&amp;daddr=33.7753974,-117.921582</t>
  </si>
  <si>
    <t>https://www.google.com/maps/dir/33.7163733,-117.8466904/33.7753974,-117.921582</t>
  </si>
  <si>
    <t>https://www.google.com/maps/dir/?api=1&amp;origin=Welman+Art+Studio&amp;origin_place_id=ChIJTZVd8yLX3IARsdEvpkWVSDU&amp;destination=Party+Snaps+Photo+Booth+OC+|+Photo+Booth+Rental+Orange+County&amp;destination_place_id=ChIJS6qcHXvZ3IARO_aW9uFeY8M&amp;travelmode=best</t>
  </si>
  <si>
    <t>https://www.google.com/maps/dir/?api=1&amp;origin=Welman+Art+Studio&amp;origin_place_id=ChIJTZVd8yLX3IARsdEvpkWVSDU&amp;destination=Party+Snaps+Photo+Booth+OC+|+Photo+Booth+Rental+Orange+County&amp;destination_place_id=ChIJS6qcHXvZ3IARO_aW9uFeY8M&amp;travelmode=driving</t>
  </si>
  <si>
    <t>https://maps.google.com?saddr=33.8279083,-117.8533815&amp;daddr=33.7753974,-117.921582</t>
  </si>
  <si>
    <t>https://www.google.com/maps/dir/33.8279083,-117.8533815/33.7753974,-117.921582</t>
  </si>
  <si>
    <t>https://www.google.com/maps/dir/?api=1&amp;origin=Black+Umbrella+Tattoo+and+Art+Gallery&amp;origin_place_id=ChIJHet7lgko3YARacE5pLx1ACo&amp;destination=Party+Snaps+Photo+Booth+OC+|+Photo+Booth+Rental+Orange+County&amp;destination_place_id=ChIJS6qcHXvZ3IARO_aW9uFeY8M&amp;travelmode=best</t>
  </si>
  <si>
    <t>https://www.google.com/maps/dir/?api=1&amp;origin=Black+Umbrella+Tattoo+and+Art+Gallery&amp;origin_place_id=ChIJHet7lgko3YARacE5pLx1ACo&amp;destination=Party+Snaps+Photo+Booth+OC+|+Photo+Booth+Rental+Orange+County&amp;destination_place_id=ChIJS6qcHXvZ3IARO_aW9uFeY8M&amp;travelmode=driving</t>
  </si>
  <si>
    <t>https://maps.google.com?saddr=33.7746275,-117.9412804&amp;daddr=33.7753974,-117.921582</t>
  </si>
  <si>
    <t>https://www.google.com/maps/dir/33.7746275,-117.9412804/33.7753974,-117.921582</t>
  </si>
  <si>
    <t>https://www.google.com/maps/dir/?api=1&amp;origin=S.+Preston+Art+++Designs&amp;origin_place_id=ChIJK6WXAcPX3IARY_zcHqnuYfY&amp;destination=Party+Snaps+Photo+Booth+OC+|+Photo+Booth+Rental+Orange+County&amp;destination_place_id=ChIJS6qcHXvZ3IARO_aW9uFeY8M&amp;travelmode=best</t>
  </si>
  <si>
    <t>https://www.google.com/maps/dir/?api=1&amp;origin=S.+Preston+Art+++Designs&amp;origin_place_id=ChIJK6WXAcPX3IARY_zcHqnuYfY&amp;destination=Party+Snaps+Photo+Booth+OC+|+Photo+Booth+Rental+Orange+County&amp;destination_place_id=ChIJS6qcHXvZ3IARO_aW9uFeY8M&amp;travelmode=driving</t>
  </si>
  <si>
    <t>https://maps.google.com?saddr=33.80422540000001,-117.9112129&amp;daddr=33.7753974,-117.921582</t>
  </si>
  <si>
    <t>https://www.google.com/maps/dir/33.80422540000001,-117.9112129/33.7753974,-117.921582</t>
  </si>
  <si>
    <t>https://www.google.com/maps/dir/?api=1&amp;origin=Kamans+Art+Shoppe&amp;origin_place_id=ChIJVQOw7tfX3IARWEpbN3_7cKg&amp;destination=Party+Snaps+Photo+Booth+OC+|+Photo+Booth+Rental+Orange+County&amp;destination_place_id=ChIJS6qcHXvZ3IARO_aW9uFeY8M&amp;travelmode=best</t>
  </si>
  <si>
    <t>https://www.google.com/maps/dir/?api=1&amp;origin=Kamans+Art+Shoppe&amp;origin_place_id=ChIJVQOw7tfX3IARWEpbN3_7cKg&amp;destination=Party+Snaps+Photo+Booth+OC+|+Photo+Booth+Rental+Orange+County&amp;destination_place_id=ChIJS6qcHXvZ3IARO_aW9uFeY8M&amp;travelmode=driving</t>
  </si>
  <si>
    <t>https://maps.google.com?saddr=33.80914919999999,-117.9240197&amp;daddr=33.7753974,-117.921582</t>
  </si>
  <si>
    <t>https://www.google.com/maps/dir/33.80914919999999,-117.9240197/33.7753974,-117.921582</t>
  </si>
  <si>
    <t>https://www.google.com/maps/dir/?api=1&amp;origin=AvantGarden+the+Art+Gallery&amp;origin_place_id=ChIJeRnmeQfZ3IARMEOJAEa3xZw&amp;destination=Party+Snaps+Photo+Booth+OC+|+Photo+Booth+Rental+Orange+County&amp;destination_place_id=ChIJS6qcHXvZ3IARO_aW9uFeY8M&amp;travelmode=best</t>
  </si>
  <si>
    <t>https://www.google.com/maps/dir/?api=1&amp;origin=AvantGarden+the+Art+Gallery&amp;origin_place_id=ChIJeRnmeQfZ3IARMEOJAEa3xZw&amp;destination=Party+Snaps+Photo+Booth+OC+|+Photo+Booth+Rental+Orange+County&amp;destination_place_id=ChIJS6qcHXvZ3IARO_aW9uFeY8M&amp;travelmode=driving</t>
  </si>
  <si>
    <t>https://maps.google.com?saddr=33.7487108,-117.8694894&amp;daddr=33.7753974,-117.921582</t>
  </si>
  <si>
    <t>https://www.google.com/maps/dir/33.7487108,-117.8694894/33.7753974,-117.921582</t>
  </si>
  <si>
    <t>https://www.google.com/maps/dir/?api=1&amp;origin=Premier+Artists+Collection&amp;origin_place_id=ChIJVVXl2lm1woARw7xg56sKqzM&amp;destination=Party+Snaps+Photo+Booth+OC+|+Photo+Booth+Rental+Orange+County&amp;destination_place_id=ChIJS6qcHXvZ3IARO_aW9uFeY8M&amp;travelmode=best</t>
  </si>
  <si>
    <t>https://www.google.com/maps/dir/?api=1&amp;origin=Premier+Artists+Collection&amp;origin_place_id=ChIJVVXl2lm1woARw7xg56sKqzM&amp;destination=Party+Snaps+Photo+Booth+OC+|+Photo+Booth+Rental+Orange+County&amp;destination_place_id=ChIJS6qcHXvZ3IARO_aW9uFeY8M&amp;travelmode=driving</t>
  </si>
  <si>
    <t>https://maps.google.com?saddr=33.74660739999999,-117.8698707&amp;daddr=33.7753974,-117.921582</t>
  </si>
  <si>
    <t>https://www.google.com/maps/dir/33.74660739999999,-117.8698707/33.7753974,-117.921582</t>
  </si>
  <si>
    <t>https://www.google.com/maps/dir/?api=1&amp;origin=The+Potting+Shed+by+Carlisle&amp;origin_place_id=ChIJnSUh2t3Z3IAR6zHLu8CJB2A&amp;destination=Party+Snaps+Photo+Booth+OC+|+Photo+Booth+Rental+Orange+County&amp;destination_place_id=ChIJS6qcHXvZ3IARO_aW9uFeY8M&amp;travelmode=best</t>
  </si>
  <si>
    <t>https://www.google.com/maps/dir/?api=1&amp;origin=The+Potting+Shed+by+Carlisle&amp;origin_place_id=ChIJnSUh2t3Z3IAR6zHLu8CJB2A&amp;destination=Party+Snaps+Photo+Booth+OC+|+Photo+Booth+Rental+Orange+County&amp;destination_place_id=ChIJS6qcHXvZ3IARO_aW9uFeY8M&amp;travelmode=driving</t>
  </si>
  <si>
    <t>https://maps.google.com?saddr=33.7876447,-117.8525736&amp;daddr=33.7753974,-117.921582</t>
  </si>
  <si>
    <t>https://www.google.com/maps/dir/33.7876447,-117.8525736/33.7753974,-117.921582</t>
  </si>
  <si>
    <t>https://www.google.com/maps/dir/?api=1&amp;origin=Model+Home+Art&amp;origin_place_id=ChIJP0fh6LvY3IARYlFMJY7tkbY&amp;destination=Party+Snaps+Photo+Booth+OC+|+Photo+Booth+Rental+Orange+County&amp;destination_place_id=ChIJS6qcHXvZ3IARO_aW9uFeY8M&amp;travelmode=best</t>
  </si>
  <si>
    <t>https://www.google.com/maps/dir/?api=1&amp;origin=Model+Home+Art&amp;origin_place_id=ChIJP0fh6LvY3IARYlFMJY7tkbY&amp;destination=Party+Snaps+Photo+Booth+OC+|+Photo+Booth+Rental+Orange+County&amp;destination_place_id=ChIJS6qcHXvZ3IARO_aW9uFeY8M&amp;travelmode=driving</t>
  </si>
  <si>
    <t>https://maps.google.com?saddr=33.71305989999999,-117.9082197&amp;daddr=33.7753974,-117.921582</t>
  </si>
  <si>
    <t>https://www.google.com/maps/dir/33.71305989999999,-117.9082197/33.7753974,-117.921582</t>
  </si>
  <si>
    <t>https://www.google.com/maps/dir/?api=1&amp;origin=MyPetMyArt&amp;origin_place_id=ChIJKbLlakfZ3IAR_yDed-5RJHk&amp;destination=Party+Snaps+Photo+Booth+OC+|+Photo+Booth+Rental+Orange+County&amp;destination_place_id=ChIJS6qcHXvZ3IARO_aW9uFeY8M&amp;travelmode=best</t>
  </si>
  <si>
    <t>https://www.google.com/maps/dir/?api=1&amp;origin=MyPetMyArt&amp;origin_place_id=ChIJKbLlakfZ3IAR_yDed-5RJHk&amp;destination=Party+Snaps+Photo+Booth+OC+|+Photo+Booth+Rental+Orange+County&amp;destination_place_id=ChIJS6qcHXvZ3IARO_aW9uFeY8M&amp;travelmode=driving</t>
  </si>
  <si>
    <t>https://maps.google.com?saddr=33.726123,-117.853244&amp;daddr=33.7753974,-117.921582</t>
  </si>
  <si>
    <t>https://www.google.com/maps/dir/33.726123,-117.853244/33.7753974,-117.921582</t>
  </si>
  <si>
    <t>https://www.google.com/maps/dir/?api=1&amp;origin=CONSIGN+IT&amp;origin_place_id=ChIJjV4xxE4n3YARiIiIEppFJz4&amp;destination=Party+Snaps+Photo+Booth+OC+|+Photo+Booth+Rental+Orange+County&amp;destination_place_id=ChIJS6qcHXvZ3IARO_aW9uFeY8M&amp;travelmode=best</t>
  </si>
  <si>
    <t>https://www.google.com/maps/dir/?api=1&amp;origin=CONSIGN+IT&amp;origin_place_id=ChIJjV4xxE4n3YARiIiIEppFJz4&amp;destination=Party+Snaps+Photo+Booth+OC+|+Photo+Booth+Rental+Orange+County&amp;destination_place_id=ChIJS6qcHXvZ3IARO_aW9uFeY8M&amp;travelmode=driving</t>
  </si>
  <si>
    <t>https://maps.google.com?saddr=33.697265,-117.9413533&amp;daddr=33.7753974,-117.921582</t>
  </si>
  <si>
    <t>https://www.google.com/maps/dir/33.697265,-117.9413533/33.7753974,-117.921582</t>
  </si>
  <si>
    <t>https://www.google.com/maps/dir/?api=1&amp;origin=Bear+Street+Gallery&amp;origin_place_id=ChIJ9bkRxTHf3IARc8I2lBv8eIE&amp;destination=Party+Snaps+Photo+Booth+OC+|+Photo+Booth+Rental+Orange+County&amp;destination_place_id=ChIJS6qcHXvZ3IARO_aW9uFeY8M&amp;travelmode=best</t>
  </si>
  <si>
    <t>https://www.google.com/maps/dir/?api=1&amp;origin=Bear+Street+Gallery&amp;origin_place_id=ChIJ9bkRxTHf3IARc8I2lBv8eIE&amp;destination=Party+Snaps+Photo+Booth+OC+|+Photo+Booth+Rental+Orange+County&amp;destination_place_id=ChIJS6qcHXvZ3IARO_aW9uFeY8M&amp;travelmode=driving</t>
  </si>
  <si>
    <t>https://maps.google.com?saddr=33.69596629999999,-117.8906395&amp;daddr=33.7753974,-117.921582</t>
  </si>
  <si>
    <t>https://www.google.com/maps/dir/33.69596629999999,-117.8906395/33.7753974,-117.921582</t>
  </si>
  <si>
    <t>https://www.google.com/maps/dir/?api=1&amp;origin=Kaman's+Caricatures&amp;origin_place_id=ChIJo6_fZuEr3YARLxk3dwNU9Gc&amp;destination=Party+Snaps+Photo+Booth+OC+|+Photo+Booth+Rental+Orange+County&amp;destination_place_id=ChIJS6qcHXvZ3IARO_aW9uFeY8M&amp;travelmode=best</t>
  </si>
  <si>
    <t>https://www.google.com/maps/dir/?api=1&amp;origin=Kaman's+Caricatures&amp;origin_place_id=ChIJo6_fZuEr3YARLxk3dwNU9Gc&amp;destination=Party+Snaps+Photo+Booth+OC+|+Photo+Booth+Rental+Orange+County&amp;destination_place_id=ChIJS6qcHXvZ3IARO_aW9uFeY8M&amp;travelmode=driving</t>
  </si>
  <si>
    <t>https://maps.google.com?saddr=33.8444098,-118.0005938&amp;daddr=33.7753974,-117.921582</t>
  </si>
  <si>
    <t>https://www.google.com/maps/dir/33.8444098,-118.0005938/33.7753974,-117.921582</t>
  </si>
  <si>
    <t>https://www.google.com/maps/dir/?api=1&amp;origin=Creative+Spirit&amp;origin_place_id=ChIJMxSTvmrf3IARbN6n46CTj4E&amp;destination=Party+Snaps+Photo+Booth+OC+|+Photo+Booth+Rental+Orange+County&amp;destination_place_id=ChIJS6qcHXvZ3IARO_aW9uFeY8M&amp;travelmode=best</t>
  </si>
  <si>
    <t>https://www.google.com/maps/dir/?api=1&amp;origin=Creative+Spirit&amp;origin_place_id=ChIJMxSTvmrf3IARbN6n46CTj4E&amp;destination=Party+Snaps+Photo+Booth+OC+|+Photo+Booth+Rental+Orange+County&amp;destination_place_id=ChIJS6qcHXvZ3IARO_aW9uFeY8M&amp;travelmode=driving</t>
  </si>
  <si>
    <t>https://maps.google.com?saddr=33.67815189999999,-117.9033172&amp;daddr=33.7753974,-117.921582</t>
  </si>
  <si>
    <t>https://www.google.com/maps/dir/33.67815189999999,-117.9033172/33.7753974,-117.921582</t>
  </si>
  <si>
    <t>https://www.google.com/maps/dir/?api=1&amp;origin=Martin+Lawrence+Galleries&amp;origin_place_id=ChIJvZ4gfjrf3IARTvJW5s-sN0U&amp;destination=Party+Snaps+Photo+Booth+OC+|+Photo+Booth+Rental+Orange+County&amp;destination_place_id=ChIJS6qcHXvZ3IARO_aW9uFeY8M&amp;travelmode=best</t>
  </si>
  <si>
    <t>https://www.google.com/maps/dir/?api=1&amp;origin=Martin+Lawrence+Galleries&amp;origin_place_id=ChIJvZ4gfjrf3IARTvJW5s-sN0U&amp;destination=Party+Snaps+Photo+Booth+OC+|+Photo+Booth+Rental+Orange+County&amp;destination_place_id=ChIJS6qcHXvZ3IARO_aW9uFeY8M&amp;travelmode=driving</t>
  </si>
  <si>
    <t>https://maps.google.com?saddr=33.691918,-117.8926705&amp;daddr=33.7753974,-117.921582</t>
  </si>
  <si>
    <t>https://www.google.com/maps/dir/33.691918,-117.8926705/33.7753974,-117.921582</t>
  </si>
  <si>
    <t>https://www.google.com/maps/dir/?api=1&amp;origin=We+Draw+For+You+in+Fullerton+CA&amp;origin_place_id=ChIJIchFRw4q3YARvm_mdEUmeCk&amp;destination=Party+Snaps+Photo+Booth+OC+|+Photo+Booth+Rental+Orange+County&amp;destination_place_id=ChIJS6qcHXvZ3IARO_aW9uFeY8M&amp;travelmode=best</t>
  </si>
  <si>
    <t>https://www.google.com/maps/dir/?api=1&amp;origin=We+Draw+For+You+in+Fullerton+CA&amp;origin_place_id=ChIJIchFRw4q3YARvm_mdEUmeCk&amp;destination=Party+Snaps+Photo+Booth+OC+|+Photo+Booth+Rental+Orange+County&amp;destination_place_id=ChIJS6qcHXvZ3IARO_aW9uFeY8M&amp;travelmode=driving</t>
  </si>
  <si>
    <t>https://maps.google.com?saddr=33.87058029999999,-117.9252662&amp;daddr=33.7753974,-117.921582</t>
  </si>
  <si>
    <t>https://www.google.com/maps/dir/33.87058029999999,-117.9252662/33.7753974,-117.921582</t>
  </si>
  <si>
    <t>https://www.google.com/maps/dir/?api=1&amp;origin=Huntington+Beach+International+Surfing+Museum&amp;origin_place_id=ChIJ3Y_bX0Eh3YARYyE1XhRlvp4&amp;destination=Party+Snaps+Photo+Booth+OC+|+Photo+Booth+Rental+Orange+County&amp;destination_place_id=ChIJS6qcHXvZ3IARO_aW9uFeY8M&amp;travelmode=best</t>
  </si>
  <si>
    <t>https://www.google.com/maps/dir/?api=1&amp;origin=Huntington+Beach+International+Surfing+Museum&amp;origin_place_id=ChIJ3Y_bX0Eh3YARYyE1XhRlvp4&amp;destination=Party+Snaps+Photo+Booth+OC+|+Photo+Booth+Rental+Orange+County&amp;destination_place_id=ChIJS6qcHXvZ3IARO_aW9uFeY8M&amp;travelmode=driving</t>
  </si>
  <si>
    <t>https://maps.google.com?saddr=33.6591472,-118.0007611&amp;daddr=33.7753974,-117.921582</t>
  </si>
  <si>
    <t>https://www.google.com/maps/dir/33.6591472,-118.0007611/33.7753974,-117.921582</t>
  </si>
  <si>
    <t>https://www.google.com/maps/dir/?api=1&amp;origin=E+C+Art+Gallery&amp;origin_place_id=ChIJKazNmswm3YARAqFs08-J4N8&amp;destination=Party+Snaps+Photo+Booth+OC+|+Photo+Booth+Rental+Orange+County&amp;destination_place_id=ChIJS6qcHXvZ3IARO_aW9uFeY8M&amp;travelmode=best</t>
  </si>
  <si>
    <t>https://www.google.com/maps/dir/?api=1&amp;origin=E+C+Art+Gallery&amp;origin_place_id=ChIJKazNmswm3YARAqFs08-J4N8&amp;destination=Party+Snaps+Photo+Booth+OC+|+Photo+Booth+Rental+Orange+County&amp;destination_place_id=ChIJS6qcHXvZ3IARO_aW9uFeY8M&amp;travelmode=driving</t>
  </si>
  <si>
    <t>https://maps.google.com?saddr=33.68065129999999,-117.9879195&amp;daddr=33.7753974,-117.921582</t>
  </si>
  <si>
    <t>https://www.google.com/maps/dir/33.68065129999999,-117.9879195/33.7753974,-117.921582</t>
  </si>
  <si>
    <t>https://www.google.com/maps/dir/?api=1&amp;origin=LIULI+Crystal+Art+-+Corporate+Office&amp;origin_place_id=ChIJ28tkYXsrw4ART8LJ9lD9u1M&amp;destination=Party+Snaps+Photo+Booth+OC+|+Photo+Booth+Rental+Orange+County&amp;destination_place_id=ChIJS6qcHXvZ3IARO_aW9uFeY8M&amp;travelmode=best</t>
  </si>
  <si>
    <t>https://www.google.com/maps/dir/?api=1&amp;origin=LIULI+Crystal+Art+-+Corporate+Office&amp;origin_place_id=ChIJ28tkYXsrw4ART8LJ9lD9u1M&amp;destination=Party+Snaps+Photo+Booth+OC+|+Photo+Booth+Rental+Orange+County&amp;destination_place_id=ChIJS6qcHXvZ3IARO_aW9uFeY8M&amp;travelmode=driving</t>
  </si>
  <si>
    <t>https://maps.google.com?saddr=33.6828992,-117.8743193&amp;daddr=33.7753974,-117.921582</t>
  </si>
  <si>
    <t>https://www.google.com/maps/dir/33.6828992,-117.8743193/33.7753974,-117.921582</t>
  </si>
  <si>
    <t>https://www.google.com/maps/dir/?api=1&amp;origin=Hecho+En+Mexico+-+The+Mexican+Art+&amp;+Gift+Store&amp;origin_place_id=ChIJzyeifYHW3IARSDYgf5N4Rlg&amp;destination=Party+Snaps+Photo+Booth+OC+|+Photo+Booth+Rental+Orange+County&amp;destination_place_id=ChIJS6qcHXvZ3IARO_aW9uFeY8M&amp;travelmode=best</t>
  </si>
  <si>
    <t>https://www.google.com/maps/dir/?api=1&amp;origin=Hecho+En+Mexico+-+The+Mexican+Art+&amp;+Gift+Store&amp;origin_place_id=ChIJzyeifYHW3IARSDYgf5N4Rlg&amp;destination=Party+Snaps+Photo+Booth+OC+|+Photo+Booth+Rental+Orange+County&amp;destination_place_id=ChIJS6qcHXvZ3IARO_aW9uFeY8M&amp;travelmode=driving</t>
  </si>
  <si>
    <t>https://maps.google.com?saddr=33.8691937,-117.8720434&amp;daddr=33.7753974,-117.921582</t>
  </si>
  <si>
    <t>https://www.google.com/maps/dir/33.8691937,-117.8720434/33.7753974,-117.921582</t>
  </si>
  <si>
    <t>https://www.google.com/maps/dir/?api=1&amp;origin=Susan+Spiritus+Gallery&amp;origin_place_id=ChIJk7xgilbe3IARj2UZLWQL53c&amp;destination=Party+Snaps+Photo+Booth+OC+|+Photo+Booth+Rental+Orange+County&amp;destination_place_id=ChIJS6qcHXvZ3IARO_aW9uFeY8M&amp;travelmode=best</t>
  </si>
  <si>
    <t>https://www.google.com/maps/dir/?api=1&amp;origin=Susan+Spiritus+Gallery&amp;origin_place_id=ChIJk7xgilbe3IARj2UZLWQL53c&amp;destination=Party+Snaps+Photo+Booth+OC+|+Photo+Booth+Rental+Orange+County&amp;destination_place_id=ChIJS6qcHXvZ3IARO_aW9uFeY8M&amp;travelmode=driving</t>
  </si>
  <si>
    <t>https://maps.google.com?saddr=33.6788653,-117.8562718&amp;daddr=33.7753974,-117.921582</t>
  </si>
  <si>
    <t>https://www.google.com/maps/dir/33.6788653,-117.8562718/33.7753974,-117.921582</t>
  </si>
  <si>
    <t>https://www.google.com/maps/dir/?api=1&amp;origin=VisionArt+Galleries&amp;origin_place_id=ChIJFb7wu_3e3IARG69Sl7f2S7k&amp;destination=Party+Snaps+Photo+Booth+OC+|+Photo+Booth+Rental+Orange+County&amp;destination_place_id=ChIJS6qcHXvZ3IARO_aW9uFeY8M&amp;travelmode=best</t>
  </si>
  <si>
    <t>https://www.google.com/maps/dir/?api=1&amp;origin=VisionArt+Galleries&amp;origin_place_id=ChIJFb7wu_3e3IARG69Sl7f2S7k&amp;destination=Party+Snaps+Photo+Booth+OC+|+Photo+Booth+Rental+Orange+County&amp;destination_place_id=ChIJS6qcHXvZ3IARO_aW9uFeY8M&amp;travelmode=driving</t>
  </si>
  <si>
    <t>https://maps.google.com?saddr=33.7193592,-117.8063678&amp;daddr=33.7753974,-117.921582</t>
  </si>
  <si>
    <t>https://www.google.com/maps/dir/33.7193592,-117.8063678/33.7753974,-117.921582</t>
  </si>
  <si>
    <t>https://www.google.com/maps/dir/?api=1&amp;origin=Exit+Gallery&amp;origin_place_id=ChIJWajRk8_V3IAR4UieqPb8Bj4&amp;destination=Party+Snaps+Photo+Booth+OC+|+Photo+Booth+Rental+Orange+County&amp;destination_place_id=ChIJS6qcHXvZ3IARO_aW9uFeY8M&amp;travelmode=best</t>
  </si>
  <si>
    <t>https://www.google.com/maps/dir/?api=1&amp;origin=Exit+Gallery&amp;origin_place_id=ChIJWajRk8_V3IAR4UieqPb8Bj4&amp;destination=Party+Snaps+Photo+Booth+OC+|+Photo+Booth+Rental+Orange+County&amp;destination_place_id=ChIJS6qcHXvZ3IARO_aW9uFeY8M&amp;travelmode=driving</t>
  </si>
  <si>
    <t>https://maps.google.com?saddr=33.8800225,-117.8887993&amp;daddr=33.7753974,-117.921582</t>
  </si>
  <si>
    <t>https://www.google.com/maps/dir/33.8800225,-117.8887993/33.7753974,-117.921582</t>
  </si>
  <si>
    <t>https://www.google.com/maps/dir/?api=1&amp;origin=Miriam+L+Smith+Art+Consultant&amp;origin_place_id=ChIJN5T5mKvf3IARTzM3-To7nso&amp;destination=Party+Snaps+Photo+Booth+OC+|+Photo+Booth+Rental+Orange+County&amp;destination_place_id=ChIJS6qcHXvZ3IARO_aW9uFeY8M&amp;travelmode=best</t>
  </si>
  <si>
    <t>https://www.google.com/maps/dir/?api=1&amp;origin=Miriam+L+Smith+Art+Consultant&amp;origin_place_id=ChIJN5T5mKvf3IARTzM3-To7nso&amp;destination=Party+Snaps+Photo+Booth+OC+|+Photo+Booth+Rental+Orange+County&amp;destination_place_id=ChIJS6qcHXvZ3IARO_aW9uFeY8M&amp;travelmode=driving</t>
  </si>
  <si>
    <t>https://maps.google.com?saddr=33.67667550000001,-117.8586729&amp;daddr=33.7753974,-117.921582</t>
  </si>
  <si>
    <t>https://www.google.com/maps/dir/33.67667550000001,-117.8586729/33.7753974,-117.921582</t>
  </si>
  <si>
    <t>https://www.google.com/maps/dir/?api=1&amp;origin=Art+&amp;+Stone&amp;origin_place_id=ChIJH5JYDG3c3IARSEwW4JJpukg&amp;destination=Party+Snaps+Photo+Booth+OC+|+Photo+Booth+Rental+Orange+County&amp;destination_place_id=ChIJS6qcHXvZ3IARO_aW9uFeY8M&amp;travelmode=best</t>
  </si>
  <si>
    <t>https://www.google.com/maps/dir/?api=1&amp;origin=Art+&amp;+Stone&amp;origin_place_id=ChIJH5JYDG3c3IARSEwW4JJpukg&amp;destination=Party+Snaps+Photo+Booth+OC+|+Photo+Booth+Rental+Orange+County&amp;destination_place_id=ChIJS6qcHXvZ3IARO_aW9uFeY8M&amp;travelmode=driving</t>
  </si>
  <si>
    <t>https://maps.google.com?saddr=33.7123748,-117.8055677&amp;daddr=33.7753974,-117.921582</t>
  </si>
  <si>
    <t>https://www.google.com/maps/dir/33.7123748,-117.8055677/33.7753974,-117.921582</t>
  </si>
  <si>
    <t>https://www.google.com/maps/dir/?api=1&amp;origin=Virginia+Bader+Fine+Arts&amp;origin_place_id=ChIJkbdbHVbe3IAR5ul7BIHU358&amp;destination=Party+Snaps+Photo+Booth+OC+|+Photo+Booth+Rental+Orange+County&amp;destination_place_id=ChIJS6qcHXvZ3IARO_aW9uFeY8M&amp;travelmode=best</t>
  </si>
  <si>
    <t>https://www.google.com/maps/dir/?api=1&amp;origin=Virginia+Bader+Fine+Arts&amp;origin_place_id=ChIJkbdbHVbe3IAR5ul7BIHU358&amp;destination=Party+Snaps+Photo+Booth+OC+|+Photo+Booth+Rental+Orange+County&amp;destination_place_id=ChIJS6qcHXvZ3IARO_aW9uFeY8M&amp;travelmode=driving</t>
  </si>
  <si>
    <t>https://maps.google.com?saddr=33.6663954,-117.8713752&amp;daddr=33.7753974,-117.921582</t>
  </si>
  <si>
    <t>https://www.google.com/maps/dir/33.6663954,-117.8713752/33.7753974,-117.921582</t>
  </si>
  <si>
    <t>https://www.google.com/maps/dir/?api=1&amp;origin=Godbey+School+of+Art&amp;origin_place_id=ChIJDU4KUVbe3IARmrj0XDmymRk&amp;destination=Party+Snaps+Photo+Booth+OC+|+Photo+Booth+Rental+Orange+County&amp;destination_place_id=ChIJS6qcHXvZ3IARO_aW9uFeY8M&amp;travelmode=best</t>
  </si>
  <si>
    <t>https://www.google.com/maps/dir/?api=1&amp;origin=Godbey+School+of+Art&amp;origin_place_id=ChIJDU4KUVbe3IARmrj0XDmymRk&amp;destination=Party+Snaps+Photo+Booth+OC+|+Photo+Booth+Rental+Orange+County&amp;destination_place_id=ChIJS6qcHXvZ3IARO_aW9uFeY8M&amp;travelmode=driving</t>
  </si>
  <si>
    <t>https://maps.google.com?saddr=33.6642232,-117.8692168&amp;daddr=33.7753974,-117.921582</t>
  </si>
  <si>
    <t>https://www.google.com/maps/dir/33.6642232,-117.8692168/33.7753974,-117.921582</t>
  </si>
  <si>
    <t>https://www.google.com/maps/dir/?api=1&amp;origin=Koolsville+Studio+&amp;+Gallery&amp;origin_place_id=ChIJBx5SM3Ep3YARTO1UHhFitgE&amp;destination=Party+Snaps+Photo+Booth+OC+|+Photo+Booth+Rental+Orange+County&amp;destination_place_id=ChIJS6qcHXvZ3IARO_aW9uFeY8M&amp;travelmode=best</t>
  </si>
  <si>
    <t>https://www.google.com/maps/dir/?api=1&amp;origin=Koolsville+Studio+&amp;+Gallery&amp;origin_place_id=ChIJBx5SM3Ep3YARTO1UHhFitgE&amp;destination=Party+Snaps+Photo+Booth+OC+|+Photo+Booth+Rental+Orange+County&amp;destination_place_id=ChIJS6qcHXvZ3IARO_aW9uFeY8M&amp;travelmode=driving</t>
  </si>
  <si>
    <t>https://maps.google.com?saddr=33.8326303,-117.9777529&amp;daddr=33.7753974,-117.921582</t>
  </si>
  <si>
    <t>https://www.google.com/maps/dir/33.8326303,-117.9777529/33.7753974,-117.921582</t>
  </si>
  <si>
    <t>https://www.google.com/maps/dir/?api=1&amp;origin=Strand+Art+Co&amp;origin_place_id=ChIJnUjukTjR3IARlclHheksKTE&amp;destination=Party+Snaps+Photo+Booth+OC+|+Photo+Booth+Rental+Orange+County&amp;destination_place_id=ChIJS6qcHXvZ3IARO_aW9uFeY8M&amp;travelmode=best</t>
  </si>
  <si>
    <t>https://www.google.com/maps/dir/?api=1&amp;origin=Strand+Art+Co&amp;origin_place_id=ChIJnUjukTjR3IARlclHheksKTE&amp;destination=Party+Snaps+Photo+Booth+OC+|+Photo+Booth+Rental+Orange+County&amp;destination_place_id=ChIJS6qcHXvZ3IARO_aW9uFeY8M&amp;travelmode=driving</t>
  </si>
  <si>
    <t>https://maps.google.com?saddr=33.8644763,-117.8159019&amp;daddr=33.7753974,-117.921582</t>
  </si>
  <si>
    <t>https://www.google.com/maps/dir/33.8644763,-117.8159019/33.7753974,-117.921582</t>
  </si>
  <si>
    <t>https://www.google.com/maps/dir/?api=1&amp;origin=Gallery+Ten+Studio&amp;origin_place_id=ChIJQ1mQQG3X3IAR2T1nQf4fpVQ&amp;destination=Party+Snaps+Photo+Booth+OC+|+Photo+Booth+Rental+Orange+County&amp;destination_place_id=ChIJS6qcHXvZ3IARO_aW9uFeY8M&amp;travelmode=best</t>
  </si>
  <si>
    <t>https://www.google.com/maps/dir/?api=1&amp;origin=Gallery+Ten+Studio&amp;origin_place_id=ChIJQ1mQQG3X3IAR2T1nQf4fpVQ&amp;destination=Party+Snaps+Photo+Booth+OC+|+Photo+Booth+Rental+Orange+County&amp;destination_place_id=ChIJS6qcHXvZ3IARO_aW9uFeY8M&amp;travelmode=driving</t>
  </si>
  <si>
    <t>https://maps.google.com?saddr=33.8111753,-117.8648957&amp;daddr=33.7753974,-117.921582</t>
  </si>
  <si>
    <t>https://www.google.com/maps/dir/33.8111753,-117.8648957/33.7753974,-117.921582</t>
  </si>
  <si>
    <t>https://www.google.com/maps/dir/?api=1&amp;origin=On+The+Wall+Gallery+and+Frames&amp;origin_place_id=ChIJo8rjAF3Z3IARgkLh7CJCS_0&amp;destination=Party+Snaps+Photo+Booth+OC+|+Photo+Booth+Rental+Orange+County&amp;destination_place_id=ChIJS6qcHXvZ3IARO_aW9uFeY8M&amp;travelmode=best</t>
  </si>
  <si>
    <t>https://www.google.com/maps/dir/?api=1&amp;origin=On+The+Wall+Gallery+and+Frames&amp;origin_place_id=ChIJo8rjAF3Z3IARgkLh7CJCS_0&amp;destination=Party+Snaps+Photo+Booth+OC+|+Photo+Booth+Rental+Orange+County&amp;destination_place_id=ChIJS6qcHXvZ3IARO_aW9uFeY8M&amp;travelmode=driving</t>
  </si>
  <si>
    <t>https://maps.google.com?saddr=33.7333521,-117.8399001&amp;daddr=33.7753974,-117.921582</t>
  </si>
  <si>
    <t>https://www.google.com/maps/dir/33.7333521,-117.8399001/33.7753974,-117.921582</t>
  </si>
  <si>
    <t>https://www.google.com/maps/dir/?api=1&amp;origin=GCS+Clothing+Store&amp;origin_place_id=ChIJocTA_QbZ3IAR1HoTmQ5bxZI&amp;destination=Party+Snaps+Photo+Booth+OC+|+Photo+Booth+Rental+Orange+County&amp;destination_place_id=ChIJS6qcHXvZ3IARO_aW9uFeY8M&amp;travelmode=best</t>
  </si>
  <si>
    <t>https://www.google.com/maps/dir/?api=1&amp;origin=GCS+Clothing+Store&amp;origin_place_id=ChIJocTA_QbZ3IAR1HoTmQ5bxZI&amp;destination=Party+Snaps+Photo+Booth+OC+|+Photo+Booth+Rental+Orange+County&amp;destination_place_id=ChIJS6qcHXvZ3IARO_aW9uFeY8M&amp;travelmode=driving</t>
  </si>
  <si>
    <t>https://maps.google.com?saddr=33.747634,-117.8662737&amp;daddr=33.7753974,-117.921582</t>
  </si>
  <si>
    <t>https://www.google.com/maps/dir/33.747634,-117.8662737/33.7753974,-117.921582</t>
  </si>
  <si>
    <t>https://www.google.com/maps/dir/?api=1&amp;origin=Little+Angels+Galleries&amp;origin_place_id=ChIJJ4hfpEXZ3IARvgEHFwrug8Q&amp;destination=Party+Snaps+Photo+Booth+OC+|+Photo+Booth+Rental+Orange+County&amp;destination_place_id=ChIJS6qcHXvZ3IARO_aW9uFeY8M&amp;travelmode=best</t>
  </si>
  <si>
    <t>https://www.google.com/maps/dir/?api=1&amp;origin=Little+Angels+Galleries&amp;origin_place_id=ChIJJ4hfpEXZ3IARvgEHFwrug8Q&amp;destination=Party+Snaps+Photo+Booth+OC+|+Photo+Booth+Rental+Orange+County&amp;destination_place_id=ChIJS6qcHXvZ3IARO_aW9uFeY8M&amp;travelmode=driving</t>
  </si>
  <si>
    <t>https://maps.google.com?saddr=33.7259293,-117.8465954&amp;daddr=33.7753974,-117.921582</t>
  </si>
  <si>
    <t>https://www.google.com/maps/dir/33.7259293,-117.8465954/33.7753974,-117.921582</t>
  </si>
  <si>
    <t>https://www.google.com/maps/dir/?api=1&amp;origin=Ziggy's+Smoke+Shop&amp;origin_place_id=ChIJzXSnKUEm3YAR0D_GL9N7M-s&amp;destination=Party+Snaps+Photo+Booth+OC+|+Photo+Booth+Rental+Orange+County&amp;destination_place_id=ChIJS6qcHXvZ3IARO_aW9uFeY8M&amp;travelmode=best</t>
  </si>
  <si>
    <t>https://www.google.com/maps/dir/?api=1&amp;origin=Ziggy's+Smoke+Shop&amp;origin_place_id=ChIJzXSnKUEm3YAR0D_GL9N7M-s&amp;destination=Party+Snaps+Photo+Booth+OC+|+Photo+Booth+Rental+Orange+County&amp;destination_place_id=ChIJS6qcHXvZ3IARO_aW9uFeY8M&amp;travelmode=driving</t>
  </si>
  <si>
    <t>https://maps.google.com?saddr=33.7378011,-117.9898408&amp;daddr=33.7753974,-117.921582</t>
  </si>
  <si>
    <t>https://www.google.com/maps/dir/33.7378011,-117.9898408/33.7753974,-117.921582</t>
  </si>
  <si>
    <t>https://www.google.com/maps/dir/?api=1&amp;origin=Matoska+Trading+Company&amp;origin_place_id=ChIJL3Jnn97Z3IAR09e9gOvYNFw&amp;destination=Party+Snaps+Photo+Booth+OC+|+Photo+Booth+Rental+Orange+County&amp;destination_place_id=ChIJS6qcHXvZ3IARO_aW9uFeY8M&amp;travelmode=best</t>
  </si>
  <si>
    <t>https://www.google.com/maps/dir/?api=1&amp;origin=Matoska+Trading+Company&amp;origin_place_id=ChIJL3Jnn97Z3IAR09e9gOvYNFw&amp;destination=Party+Snaps+Photo+Booth+OC+|+Photo+Booth+Rental+Orange+County&amp;destination_place_id=ChIJS6qcHXvZ3IARO_aW9uFeY8M&amp;travelmode=driving</t>
  </si>
  <si>
    <t>https://maps.google.com?saddr=33.7886556,-117.8529222&amp;daddr=33.7753974,-117.921582</t>
  </si>
  <si>
    <t>https://www.google.com/maps/dir/33.7886556,-117.8529222/33.7753974,-117.921582</t>
  </si>
  <si>
    <t>https://www.google.com/maps/dir/?api=1&amp;origin=Chemers+Gallery&amp;origin_place_id=ChIJzZS01ira3IARPtmrpPgmabY&amp;destination=Party+Snaps+Photo+Booth+OC+|+Photo+Booth+Rental+Orange+County&amp;destination_place_id=ChIJS6qcHXvZ3IARO_aW9uFeY8M&amp;travelmode=best</t>
  </si>
  <si>
    <t>https://www.google.com/maps/dir/?api=1&amp;origin=Chemers+Gallery&amp;origin_place_id=ChIJzZS01ira3IARPtmrpPgmabY&amp;destination=Party+Snaps+Photo+Booth+OC+|+Photo+Booth+Rental+Orange+County&amp;destination_place_id=ChIJS6qcHXvZ3IARO_aW9uFeY8M&amp;travelmode=driving</t>
  </si>
  <si>
    <t>https://maps.google.com?saddr=33.7584117,-117.8287594&amp;daddr=33.7753974,-117.921582</t>
  </si>
  <si>
    <t>https://www.google.com/maps/dir/33.7584117,-117.8287594/33.7753974,-117.921582</t>
  </si>
  <si>
    <t>https://www.google.com/maps/dir/?api=1&amp;origin=Art+Emporium+Inc.&amp;origin_place_id=ChIJ2a5JxfbSwoARiyN8Y7OA1GE&amp;destination=Party+Snaps+Photo+Booth+OC+|+Photo+Booth+Rental+Orange+County&amp;destination_place_id=ChIJS6qcHXvZ3IARO_aW9uFeY8M&amp;travelmode=best</t>
  </si>
  <si>
    <t>https://www.google.com/maps/dir/?api=1&amp;origin=Art+Emporium+Inc.&amp;origin_place_id=ChIJ2a5JxfbSwoARiyN8Y7OA1GE&amp;destination=Party+Snaps+Photo+Booth+OC+|+Photo+Booth+Rental+Orange+County&amp;destination_place_id=ChIJS6qcHXvZ3IARO_aW9uFeY8M&amp;travelmode=driving</t>
  </si>
  <si>
    <t>https://maps.google.com?saddr=33.8595268,-117.829158&amp;daddr=33.7753974,-117.921582</t>
  </si>
  <si>
    <t>https://www.google.com/maps/dir/33.8595268,-117.829158/33.7753974,-117.921582</t>
  </si>
  <si>
    <t>https://www.google.com/maps/dir/?api=1&amp;origin=Comic+Book+Hideout&amp;origin_place_id=ChIJxxYSHv7V3IAR7zC4dZiP_aI&amp;destination=Party+Snaps+Photo+Booth+OC+|+Photo+Booth+Rental+Orange+County&amp;destination_place_id=ChIJS6qcHXvZ3IARO_aW9uFeY8M&amp;travelmode=best</t>
  </si>
  <si>
    <t>https://www.google.com/maps/dir/?api=1&amp;origin=Comic+Book+Hideout&amp;origin_place_id=ChIJxxYSHv7V3IAR7zC4dZiP_aI&amp;destination=Party+Snaps+Photo+Booth+OC+|+Photo+Booth+Rental+Orange+County&amp;destination_place_id=ChIJS6qcHXvZ3IARO_aW9uFeY8M&amp;travelmode=driving</t>
  </si>
  <si>
    <t>https://maps.google.com?saddr=33.870475,-117.927175&amp;daddr=33.7753974,-117.921582</t>
  </si>
  <si>
    <t>https://www.google.com/maps/dir/33.870475,-117.927175/33.7753974,-117.921582</t>
  </si>
  <si>
    <t>https://www.google.com/maps/dir/?api=1&amp;origin=Winston's+Estate+Gallery&amp;origin_place_id=ChIJ7zKOKyva3IARddu1VnRAhco&amp;destination=Party+Snaps+Photo+Booth+OC+|+Photo+Booth+Rental+Orange+County&amp;destination_place_id=ChIJS6qcHXvZ3IARO_aW9uFeY8M&amp;travelmode=best</t>
  </si>
  <si>
    <t>https://www.google.com/maps/dir/?api=1&amp;origin=Winston's+Estate+Gallery&amp;origin_place_id=ChIJ7zKOKyva3IARddu1VnRAhco&amp;destination=Party+Snaps+Photo+Booth+OC+|+Photo+Booth+Rental+Orange+County&amp;destination_place_id=ChIJS6qcHXvZ3IARO_aW9uFeY8M&amp;travelmode=driving</t>
  </si>
  <si>
    <t>https://maps.google.com?saddr=33.7586801,-117.827571&amp;daddr=33.7753974,-117.921582</t>
  </si>
  <si>
    <t>https://www.google.com/maps/dir/33.7586801,-117.827571/33.7753974,-117.921582</t>
  </si>
  <si>
    <t>https://www.google.com/maps/dir/?api=1&amp;origin=Artist+Walk+Corporation&amp;origin_place_id=ChIJCdmxKQbZ3IARjgtT1L6CtH0&amp;destination=Party+Snaps+Photo+Booth+OC+|+Photo+Booth+Rental+Orange+County&amp;destination_place_id=ChIJS6qcHXvZ3IARO_aW9uFeY8M&amp;travelmode=best</t>
  </si>
  <si>
    <t>https://www.google.com/maps/dir/?api=1&amp;origin=Artist+Walk+Corporation&amp;origin_place_id=ChIJCdmxKQbZ3IARjgtT1L6CtH0&amp;destination=Party+Snaps+Photo+Booth+OC+|+Photo+Booth+Rental+Orange+County&amp;destination_place_id=ChIJS6qcHXvZ3IARO_aW9uFeY8M&amp;travelmode=driving</t>
  </si>
  <si>
    <t>https://maps.google.com?saddr=33.7463367,-117.8664641&amp;daddr=33.7753974,-117.921582</t>
  </si>
  <si>
    <t>https://www.google.com/maps/dir/33.7463367,-117.8664641/33.7753974,-117.921582</t>
  </si>
  <si>
    <t>https://www.google.com/maps/dir/?api=1&amp;origin=Fine+Art+Studio&amp;origin_place_id=ChIJRzeeNcPb3IARfrxD8pb22hY&amp;destination=Party+Snaps+Photo+Booth+OC+|+Photo+Booth+Rental+Orange+County&amp;destination_place_id=ChIJS6qcHXvZ3IARO_aW9uFeY8M&amp;travelmode=best</t>
  </si>
  <si>
    <t>https://www.google.com/maps/dir/?api=1&amp;origin=Fine+Art+Studio&amp;origin_place_id=ChIJRzeeNcPb3IARfrxD8pb22hY&amp;destination=Party+Snaps+Photo+Booth+OC+|+Photo+Booth+Rental+Orange+County&amp;destination_place_id=ChIJS6qcHXvZ3IARO_aW9uFeY8M&amp;travelmode=driving</t>
  </si>
  <si>
    <t>https://maps.google.com?saddr=33.7449258,-117.8190992&amp;daddr=33.7753974,-117.921582</t>
  </si>
  <si>
    <t>https://www.google.com/maps/dir/33.7449258,-117.8190992/33.7753974,-117.921582</t>
  </si>
  <si>
    <t>https://www.google.com/maps/dir/?api=1&amp;origin=The+Great+Frame+Up&amp;origin_place_id=ChIJ7Ur6mkXc3IARjuKEyNOgee4&amp;destination=Party+Snaps+Photo+Booth+OC+|+Photo+Booth+Rental+Orange+County&amp;destination_place_id=ChIJS6qcHXvZ3IARO_aW9uFeY8M&amp;travelmode=best</t>
  </si>
  <si>
    <t>https://www.google.com/maps/dir/?api=1&amp;origin=The+Great+Frame+Up&amp;origin_place_id=ChIJ7Ur6mkXc3IARjuKEyNOgee4&amp;destination=Party+Snaps+Photo+Booth+OC+|+Photo+Booth+Rental+Orange+County&amp;destination_place_id=ChIJS6qcHXvZ3IARO_aW9uFeY8M&amp;travelmode=driving</t>
  </si>
  <si>
    <t>https://maps.google.com?saddr=33.6764684,-117.8559138&amp;daddr=33.7753974,-117.921582</t>
  </si>
  <si>
    <t>https://www.google.com/maps/dir/33.6764684,-117.8559138/33.7753974,-117.921582</t>
  </si>
  <si>
    <t>https://www.google.com/maps/dir/?api=1&amp;origin=Kaman's+Art+Shoppes&amp;origin_place_id=ChIJD30GxsbX3IARUl1fG6x90HA&amp;destination=Party+Snaps+Photo+Booth+OC+|+Photo+Booth+Rental+Orange+County&amp;destination_place_id=ChIJS6qcHXvZ3IARO_aW9uFeY8M&amp;travelmode=best</t>
  </si>
  <si>
    <t>https://www.google.com/maps/dir/?api=1&amp;origin=Kaman's+Art+Shoppes&amp;origin_place_id=ChIJD30GxsbX3IARUl1fG6x90HA&amp;destination=Party+Snaps+Photo+Booth+OC+|+Photo+Booth+Rental+Orange+County&amp;destination_place_id=ChIJS6qcHXvZ3IARO_aW9uFeY8M&amp;travelmode=driving</t>
  </si>
  <si>
    <t>https://maps.google.com?saddr=33.83409899999999,-117.916153&amp;daddr=33.7753974,-117.921582</t>
  </si>
  <si>
    <t>https://www.google.com/maps/dir/33.83409899999999,-117.916153/33.7753974,-117.921582</t>
  </si>
  <si>
    <t>https://www.google.com/maps/dir/?api=1&amp;origin=Correia+Art+Glass&amp;origin_place_id=ChIJ_es3TT8n3YARofH4JNCE0II&amp;destination=Party+Snaps+Photo+Booth+OC+|+Photo+Booth+Rental+Orange+County&amp;destination_place_id=ChIJS6qcHXvZ3IARO_aW9uFeY8M&amp;travelmode=best</t>
  </si>
  <si>
    <t>https://www.google.com/maps/dir/?api=1&amp;origin=Correia+Art+Glass&amp;origin_place_id=ChIJ_es3TT8n3YARofH4JNCE0II&amp;destination=Party+Snaps+Photo+Booth+OC+|+Photo+Booth+Rental+Orange+County&amp;destination_place_id=ChIJS6qcHXvZ3IARO_aW9uFeY8M&amp;travelmode=driving</t>
  </si>
  <si>
    <t>https://maps.google.com?saddr=33.7041392,-117.9491825&amp;daddr=33.7753974,-117.921582</t>
  </si>
  <si>
    <t>https://www.google.com/maps/dir/33.7041392,-117.9491825/33.7753974,-117.921582</t>
  </si>
  <si>
    <t>https://www.google.com/maps/dir/?api=1&amp;origin=Orange+County+Fine+Art+Storage&amp;origin_place_id=ChIJQ4lfNcjX3IARoc7PpSS-bN8&amp;destination=Party+Snaps+Photo+Booth+OC+|+Photo+Booth+Rental+Orange+County&amp;destination_place_id=ChIJS6qcHXvZ3IARO_aW9uFeY8M&amp;travelmode=best</t>
  </si>
  <si>
    <t>https://www.google.com/maps/dir/?api=1&amp;origin=Orange+County+Fine+Art+Storage&amp;origin_place_id=ChIJQ4lfNcjX3IARoc7PpSS-bN8&amp;destination=Party+Snaps+Photo+Booth+OC+|+Photo+Booth+Rental+Orange+County&amp;destination_place_id=ChIJS6qcHXvZ3IARO_aW9uFeY8M&amp;travelmode=driving</t>
  </si>
  <si>
    <t>https://maps.google.com?saddr=33.8157388,-117.9029278&amp;daddr=33.7753974,-117.921582</t>
  </si>
  <si>
    <t>https://www.google.com/maps/dir/33.8157388,-117.9029278/33.7753974,-117.921582</t>
  </si>
  <si>
    <t>https://www.google.com/maps/dir/?api=1&amp;origin=Coast+Coin+&amp;+Collectables+and+"The+Other+Side+Gallery"+featuring+both+vintage+and+contemporary+art&amp;origin_place_id=ChIJsYabWQrf3IARR2_Gt_3FUp0&amp;destination=Party+Snaps+Photo+Booth+OC+|+Photo+Booth+Rental+Orange+County&amp;destination_place_id=ChIJS6qcHXvZ3IARO_aW9uFeY8M&amp;travelmode=best</t>
  </si>
  <si>
    <t>https://www.google.com/maps/dir/?api=1&amp;origin=Coast+Coin+&amp;+Collectables+and+"The+Other+Side+Gallery"+featuring+both+vintage+and+contemporary+art&amp;origin_place_id=ChIJsYabWQrf3IARR2_Gt_3FUp0&amp;destination=Party+Snaps+Photo+Booth+OC+|+Photo+Booth+Rental+Orange+County&amp;destination_place_id=ChIJS6qcHXvZ3IARO_aW9uFeY8M&amp;travelmode=driving</t>
  </si>
  <si>
    <t>https://maps.google.com?saddr=33.66212470000001,-117.8968397&amp;daddr=33.7753974,-117.921582</t>
  </si>
  <si>
    <t>https://www.google.com/maps/dir/33.66212470000001,-117.8968397/33.7753974,-117.921582</t>
  </si>
  <si>
    <t>https://www.google.com/maps/dir/?api=1&amp;origin=Walmart+Supercenter&amp;origin_place_id=ChIJ12Azg4fY3IARDYWkNtLYgDo&amp;destination=Party+Snaps+Photo+Booth+OC+|+Photo+Booth+Rental+Orange+County&amp;destination_place_id=ChIJS6qcHXvZ3IARO_aW9uFeY8M&amp;travelmode=best</t>
  </si>
  <si>
    <t>https://www.google.com/maps/dir/?api=1&amp;origin=Walmart+Supercenter&amp;origin_place_id=ChIJ12Azg4fY3IARDYWkNtLYgDo&amp;destination=Party+Snaps+Photo+Booth+OC+|+Photo+Booth+Rental+Orange+County&amp;destination_place_id=ChIJS6qcHXvZ3IARO_aW9uFeY8M&amp;travelmode=driving</t>
  </si>
  <si>
    <t>https://maps.google.com?saddr=33.73735509999999,-117.9151971&amp;daddr=33.7753974,-117.921582</t>
  </si>
  <si>
    <t>https://www.google.com/maps/dir/33.73735509999999,-117.9151971/33.7753974,-117.921582</t>
  </si>
  <si>
    <t>https://www.google.com/maps/dir/?api=1&amp;origin=The+Cheesecake+Factory&amp;origin_place_id=ChIJATN5HsPX3IARhs0aJ32--xw&amp;destination=Party+Snaps+Photo+Booth+OC+|+Photo+Booth+Rental+Orange+County&amp;destination_place_id=ChIJS6qcHXvZ3IARO_aW9uFeY8M&amp;travelmode=best</t>
  </si>
  <si>
    <t>https://www.google.com/maps/dir/?api=1&amp;origin=The+Cheesecake+Factory&amp;origin_place_id=ChIJATN5HsPX3IARhs0aJ32--xw&amp;destination=Party+Snaps+Photo+Booth+OC+|+Photo+Booth+Rental+Orange+County&amp;destination_place_id=ChIJS6qcHXvZ3IARO_aW9uFeY8M&amp;travelmode=driving</t>
  </si>
  <si>
    <t>https://maps.google.com?saddr=33.8037089,-117.9104045&amp;daddr=33.7753974,-117.921582</t>
  </si>
  <si>
    <t>https://www.google.com/maps/dir/33.8037089,-117.9104045/33.7753974,-117.921582</t>
  </si>
  <si>
    <t>https://www.google.com/maps/dir/?api=1&amp;origin=Vons&amp;origin_place_id=ChIJ8Xrdf_HX3IARtCjgJHFjHCs&amp;destination=Party+Snaps+Photo+Booth+OC+|+Photo+Booth+Rental+Orange+County&amp;destination_place_id=ChIJS6qcHXvZ3IARO_aW9uFeY8M&amp;travelmode=best</t>
  </si>
  <si>
    <t>https://www.google.com/maps/dir/?api=1&amp;origin=Vons&amp;origin_place_id=ChIJ8Xrdf_HX3IARtCjgJHFjHCs&amp;destination=Party+Snaps+Photo+Booth+OC+|+Photo+Booth+Rental+Orange+County&amp;destination_place_id=ChIJS6qcHXvZ3IARO_aW9uFeY8M&amp;travelmode=driving</t>
  </si>
  <si>
    <t>https://maps.google.com?saddr=33.7895413,-117.9072586&amp;daddr=33.7753974,-117.921582</t>
  </si>
  <si>
    <t>https://www.google.com/maps/dir/33.7895413,-117.9072586/33.7753974,-117.921582</t>
  </si>
  <si>
    <t>https://www.google.com/maps/dir/?api=1&amp;origin=Food+4+Less&amp;origin_place_id=ChIJJbznwzoo3YARAcB9juzgtwk&amp;destination=Party+Snaps+Photo+Booth+OC+|+Photo+Booth+Rental+Orange+County&amp;destination_place_id=ChIJS6qcHXvZ3IARO_aW9uFeY8M&amp;travelmode=best</t>
  </si>
  <si>
    <t>https://www.google.com/maps/dir/?api=1&amp;origin=Food+4+Less&amp;origin_place_id=ChIJJbznwzoo3YARAcB9juzgtwk&amp;destination=Party+Snaps+Photo+Booth+OC+|+Photo+Booth+Rental+Orange+County&amp;destination_place_id=ChIJS6qcHXvZ3IARO_aW9uFeY8M&amp;travelmode=driving</t>
  </si>
  <si>
    <t>https://maps.google.com?saddr=33.8018936,-117.9377523&amp;daddr=33.7753974,-117.921582</t>
  </si>
  <si>
    <t>https://www.google.com/maps/dir/33.8018936,-117.9377523/33.7753974,-117.921582</t>
  </si>
  <si>
    <t>https://www.google.com/maps/dir/?api=1&amp;origin=Krispy+Kreme&amp;origin_place_id=ChIJl0znByfY3IARuFkbyEuyldc&amp;destination=Party+Snaps+Photo+Booth+OC+|+Photo+Booth+Rental+Orange+County&amp;destination_place_id=ChIJS6qcHXvZ3IARO_aW9uFeY8M&amp;travelmode=best</t>
  </si>
  <si>
    <t>https://www.google.com/maps/dir/?api=1&amp;origin=Krispy+Kreme&amp;origin_place_id=ChIJl0znByfY3IARuFkbyEuyldc&amp;destination=Party+Snaps+Photo+Booth+OC+|+Photo+Booth+Rental+Orange+County&amp;destination_place_id=ChIJS6qcHXvZ3IARO_aW9uFeY8M&amp;travelmode=driving</t>
  </si>
  <si>
    <t>https://maps.google.com?saddr=33.783688,-117.8905022&amp;daddr=33.7753974,-117.921582</t>
  </si>
  <si>
    <t>https://www.google.com/maps/dir/33.783688,-117.8905022/33.7753974,-117.921582</t>
  </si>
  <si>
    <t>https://www.google.com/maps/dir/?api=1&amp;origin=Sam's+Club&amp;origin_place_id=ChIJMbD3MnnW3IARblyB7qzq9Fc&amp;destination=Party+Snaps+Photo+Booth+OC+|+Photo+Booth+Rental+Orange+County&amp;destination_place_id=ChIJS6qcHXvZ3IARO_aW9uFeY8M&amp;travelmode=best</t>
  </si>
  <si>
    <t>https://www.google.com/maps/dir/?api=1&amp;origin=Sam's+Club&amp;origin_place_id=ChIJMbD3MnnW3IARblyB7qzq9Fc&amp;destination=Party+Snaps+Photo+Booth+OC+|+Photo+Booth+Rental+Orange+County&amp;destination_place_id=ChIJS6qcHXvZ3IARO_aW9uFeY8M&amp;travelmode=driving</t>
  </si>
  <si>
    <t>https://maps.google.com?saddr=33.8663889,-117.8825&amp;daddr=33.7753974,-117.921582</t>
  </si>
  <si>
    <t>https://www.google.com/maps/dir/33.8663889,-117.8825/33.7753974,-117.921582</t>
  </si>
  <si>
    <t>https://www.google.com/maps/dir/?api=1&amp;origin=The+Cheesecake+Factory&amp;origin_place_id=ChIJaRncL0Mm3YARs9osub8nU1s&amp;destination=Party+Snaps+Photo+Booth+OC+|+Photo+Booth+Rental+Orange+County&amp;destination_place_id=ChIJS6qcHXvZ3IARO_aW9uFeY8M&amp;travelmode=best</t>
  </si>
  <si>
    <t>https://www.google.com/maps/dir/?api=1&amp;origin=The+Cheesecake+Factory&amp;origin_place_id=ChIJaRncL0Mm3YARs9osub8nU1s&amp;destination=Party+Snaps+Photo+Booth+OC+|+Photo+Booth+Rental+Orange+County&amp;destination_place_id=ChIJS6qcHXvZ3IARO_aW9uFeY8M&amp;travelmode=driving</t>
  </si>
  <si>
    <t>https://maps.google.com?saddr=33.732545,-117.9916177&amp;daddr=33.7753974,-117.921582</t>
  </si>
  <si>
    <t>https://www.google.com/maps/dir/33.732545,-117.9916177/33.7753974,-117.921582</t>
  </si>
  <si>
    <t>https://www.google.com/maps/dir/?api=1&amp;origin=Walmart+Supercenter&amp;origin_place_id=ChIJNWBPkekp3YARrWqqohO8V5k&amp;destination=Party+Snaps+Photo+Booth+OC+|+Photo+Booth+Rental+Orange+County&amp;destination_place_id=ChIJS6qcHXvZ3IARO_aW9uFeY8M&amp;travelmode=best</t>
  </si>
  <si>
    <t>https://www.google.com/maps/dir/?api=1&amp;origin=Walmart+Supercenter&amp;origin_place_id=ChIJNWBPkekp3YARrWqqohO8V5k&amp;destination=Party+Snaps+Photo+Booth+OC+|+Photo+Booth+Rental+Orange+County&amp;destination_place_id=ChIJS6qcHXvZ3IARO_aW9uFeY8M&amp;travelmode=driving</t>
  </si>
  <si>
    <t>https://maps.google.com?saddr=33.8360996,-117.9383548&amp;daddr=33.7753974,-117.921582</t>
  </si>
  <si>
    <t>https://www.google.com/maps/dir/33.8360996,-117.9383548/33.7753974,-117.921582</t>
  </si>
  <si>
    <t>https://www.google.com/maps/dir/?api=1&amp;origin=Walmart+Supercenter&amp;origin_place_id=ChIJReoT_qDe3IARWa7Rjl5gTHI&amp;destination=Party+Snaps+Photo+Booth+OC+|+Photo+Booth+Rental+Orange+County&amp;destination_place_id=ChIJS6qcHXvZ3IARO_aW9uFeY8M&amp;travelmode=best</t>
  </si>
  <si>
    <t>https://www.google.com/maps/dir/?api=1&amp;origin=Walmart+Supercenter&amp;origin_place_id=ChIJReoT_qDe3IARWa7Rjl5gTHI&amp;destination=Party+Snaps+Photo+Booth+OC+|+Photo+Booth+Rental+Orange+County&amp;destination_place_id=ChIJS6qcHXvZ3IARO_aW9uFeY8M&amp;travelmode=driving</t>
  </si>
  <si>
    <t>https://maps.google.com?saddr=33.69864930000001,-117.8354906&amp;daddr=33.7753974,-117.921582</t>
  </si>
  <si>
    <t>https://www.google.com/maps/dir/33.69864930000001,-117.8354906/33.7753974,-117.921582</t>
  </si>
  <si>
    <t>https://www.google.com/maps/dir/?api=1&amp;origin=Vons&amp;origin_place_id=ChIJ_TJIYiPW3IARqRdJ9LJLd9U&amp;destination=Party+Snaps+Photo+Booth+OC+|+Photo+Booth+Rental+Orange+County&amp;destination_place_id=ChIJS6qcHXvZ3IARO_aW9uFeY8M&amp;travelmode=best</t>
  </si>
  <si>
    <t>https://www.google.com/maps/dir/?api=1&amp;origin=Vons&amp;origin_place_id=ChIJ_TJIYiPW3IARqRdJ9LJLd9U&amp;destination=Party+Snaps+Photo+Booth+OC+|+Photo+Booth+Rental+Orange+County&amp;destination_place_id=ChIJS6qcHXvZ3IARO_aW9uFeY8M&amp;travelmode=driving</t>
  </si>
  <si>
    <t>https://maps.google.com?saddr=33.8351106,-117.9145887&amp;daddr=33.7753974,-117.921582</t>
  </si>
  <si>
    <t>https://www.google.com/maps/dir/33.8351106,-117.9145887/33.7753974,-117.921582</t>
  </si>
  <si>
    <t>https://www.google.com/maps/dir/?api=1&amp;origin=Boudin+SF&amp;origin_place_id=ChIJHc8Mgjnf3IARITip435LtwY&amp;destination=Party+Snaps+Photo+Booth+OC+|+Photo+Booth+Rental+Orange+County&amp;destination_place_id=ChIJS6qcHXvZ3IARO_aW9uFeY8M&amp;travelmode=best</t>
  </si>
  <si>
    <t>https://www.google.com/maps/dir/?api=1&amp;origin=Boudin+SF&amp;origin_place_id=ChIJHc8Mgjnf3IARITip435LtwY&amp;destination=Party+Snaps+Photo+Booth+OC+|+Photo+Booth+Rental+Orange+County&amp;destination_place_id=ChIJS6qcHXvZ3IARO_aW9uFeY8M&amp;travelmode=driving</t>
  </si>
  <si>
    <t>https://maps.google.com?saddr=33.6891211,-117.8949549&amp;daddr=33.7753974,-117.921582</t>
  </si>
  <si>
    <t>https://www.google.com/maps/dir/33.6891211,-117.8949549/33.7753974,-117.921582</t>
  </si>
  <si>
    <t>https://www.google.com/maps/dir/?api=1&amp;origin=Mimi's+Cafe&amp;origin_place_id=ChIJzc3_stHX3IARSJhx24CYHVk&amp;destination=Party+Snaps+Photo+Booth+OC+|+Photo+Booth+Rental+Orange+County&amp;destination_place_id=ChIJS6qcHXvZ3IARO_aW9uFeY8M&amp;travelmode=best</t>
  </si>
  <si>
    <t>https://www.google.com/maps/dir/?api=1&amp;origin=Mimi's+Cafe&amp;origin_place_id=ChIJzc3_stHX3IARSJhx24CYHVk&amp;destination=Party+Snaps+Photo+Booth+OC+|+Photo+Booth+Rental+Orange+County&amp;destination_place_id=ChIJS6qcHXvZ3IARO_aW9uFeY8M&amp;travelmode=driving</t>
  </si>
  <si>
    <t>https://maps.google.com?saddr=33.812251,-117.914931&amp;daddr=33.7753974,-117.921582</t>
  </si>
  <si>
    <t>https://www.google.com/maps/dir/33.812251,-117.914931/33.7753974,-117.921582</t>
  </si>
  <si>
    <t>https://www.google.com/maps/dir/?api=1&amp;origin=Walmart+Neighborhood+Market&amp;origin_place_id=ChIJYSfaY8zX3IARt4e-Vb8bzNQ&amp;destination=Party+Snaps+Photo+Booth+OC+|+Photo+Booth+Rental+Orange+County&amp;destination_place_id=ChIJS6qcHXvZ3IARO_aW9uFeY8M&amp;travelmode=best</t>
  </si>
  <si>
    <t>https://www.google.com/maps/dir/?api=1&amp;origin=Walmart+Neighborhood+Market&amp;origin_place_id=ChIJYSfaY8zX3IARt4e-Vb8bzNQ&amp;destination=Party+Snaps+Photo+Booth+OC+|+Photo+Booth+Rental+Orange+County&amp;destination_place_id=ChIJS6qcHXvZ3IARO_aW9uFeY8M&amp;travelmode=driving</t>
  </si>
  <si>
    <t>https://maps.google.com?saddr=33.81949480000001,-117.9079655&amp;daddr=33.7753974,-117.921582</t>
  </si>
  <si>
    <t>https://www.google.com/maps/dir/33.81949480000001,-117.9079655/33.7753974,-117.921582</t>
  </si>
  <si>
    <t>https://www.google.com/maps/dir/?api=1&amp;origin=Katella+Bakery,+Deli+&amp;+Restaurant&amp;origin_place_id=ChIJMX-5FfIu3YARIGiClpoP52c&amp;destination=Party+Snaps+Photo+Booth+OC+|+Photo+Booth+Rental+Orange+County&amp;destination_place_id=ChIJS6qcHXvZ3IARO_aW9uFeY8M&amp;travelmode=best</t>
  </si>
  <si>
    <t>https://www.google.com/maps/dir/?api=1&amp;origin=Katella+Bakery,+Deli+&amp;+Restaurant&amp;origin_place_id=ChIJMX-5FfIu3YARIGiClpoP52c&amp;destination=Party+Snaps+Photo+Booth+OC+|+Photo+Booth+Rental+Orange+County&amp;destination_place_id=ChIJS6qcHXvZ3IARO_aW9uFeY8M&amp;travelmode=driving</t>
  </si>
  <si>
    <t>https://maps.google.com?saddr=33.8027114,-118.0548541&amp;daddr=33.7753974,-117.921582</t>
  </si>
  <si>
    <t>https://www.google.com/maps/dir/33.8027114,-118.0548541/33.7753974,-117.921582</t>
  </si>
  <si>
    <t>https://www.google.com/maps/dir/?api=1&amp;origin=Food+4+Less&amp;origin_place_id=ChIJ_4ShTBwq3YAR_nzQsPUUH-M&amp;destination=Party+Snaps+Photo+Booth+OC+|+Photo+Booth+Rental+Orange+County&amp;destination_place_id=ChIJS6qcHXvZ3IARO_aW9uFeY8M&amp;travelmode=best</t>
  </si>
  <si>
    <t>https://www.google.com/maps/dir/?api=1&amp;origin=Food+4+Less&amp;origin_place_id=ChIJ_4ShTBwq3YAR_nzQsPUUH-M&amp;destination=Party+Snaps+Photo+Booth+OC+|+Photo+Booth+Rental+Orange+County&amp;destination_place_id=ChIJS6qcHXvZ3IARO_aW9uFeY8M&amp;travelmode=driving</t>
  </si>
  <si>
    <t>https://maps.google.com?saddr=33.8577517,-117.9406464&amp;daddr=33.7753974,-117.921582</t>
  </si>
  <si>
    <t>https://www.google.com/maps/dir/33.8577517,-117.9406464/33.7753974,-117.921582</t>
  </si>
  <si>
    <t>https://www.google.com/maps/dir/?api=1&amp;origin=Vons&amp;origin_place_id=ChIJ0ShDJWHf3IARWRZ_QjsRjf8&amp;destination=Party+Snaps+Photo+Booth+OC+|+Photo+Booth+Rental+Orange+County&amp;destination_place_id=ChIJS6qcHXvZ3IARO_aW9uFeY8M&amp;travelmode=best</t>
  </si>
  <si>
    <t>https://www.google.com/maps/dir/?api=1&amp;origin=Vons&amp;origin_place_id=ChIJ0ShDJWHf3IARWRZ_QjsRjf8&amp;destination=Party+Snaps+Photo+Booth+OC+|+Photo+Booth+Rental+Orange+County&amp;destination_place_id=ChIJS6qcHXvZ3IARO_aW9uFeY8M&amp;travelmode=driving</t>
  </si>
  <si>
    <t>https://maps.google.com?saddr=33.67187089999999,-117.920254&amp;daddr=33.7753974,-117.921582</t>
  </si>
  <si>
    <t>https://www.google.com/maps/dir/33.67187089999999,-117.920254/33.7753974,-117.921582</t>
  </si>
  <si>
    <t>https://www.google.com/maps/dir/?api=1&amp;origin=Walmart+Supercenter&amp;origin_place_id=ChIJs4WczQbW3IARvaVPeXzU89g&amp;destination=Party+Snaps+Photo+Booth+OC+|+Photo+Booth+Rental+Orange+County&amp;destination_place_id=ChIJS6qcHXvZ3IARO_aW9uFeY8M&amp;travelmode=best</t>
  </si>
  <si>
    <t>https://www.google.com/maps/dir/?api=1&amp;origin=Walmart+Supercenter&amp;origin_place_id=ChIJs4WczQbW3IARvaVPeXzU89g&amp;destination=Party+Snaps+Photo+Booth+OC+|+Photo+Booth+Rental+Orange+County&amp;destination_place_id=ChIJS6qcHXvZ3IARO_aW9uFeY8M&amp;travelmode=driving</t>
  </si>
  <si>
    <t>https://maps.google.com?saddr=33.8574168,-117.9188587&amp;daddr=33.7753974,-117.921582</t>
  </si>
  <si>
    <t>https://www.google.com/maps/dir/33.8574168,-117.9188587/33.7753974,-117.921582</t>
  </si>
  <si>
    <t>https://www.google.com/maps/dir/?api=1&amp;origin=Boudin+SF&amp;origin_place_id=ChIJ-5uvgC_f3IARejMFH8Z5xFE&amp;destination=Party+Snaps+Photo+Booth+OC+|+Photo+Booth+Rental+Orange+County&amp;destination_place_id=ChIJS6qcHXvZ3IARO_aW9uFeY8M&amp;travelmode=best</t>
  </si>
  <si>
    <t>https://www.google.com/maps/dir/?api=1&amp;origin=Boudin+SF&amp;origin_place_id=ChIJ-5uvgC_f3IARejMFH8Z5xFE&amp;destination=Party+Snaps+Photo+Booth+OC+|+Photo+Booth+Rental+Orange+County&amp;destination_place_id=ChIJS6qcHXvZ3IARO_aW9uFeY8M&amp;travelmode=driving</t>
  </si>
  <si>
    <t>https://maps.google.com?saddr=33.6909083,-117.8872643&amp;daddr=33.7753974,-117.921582</t>
  </si>
  <si>
    <t>https://www.google.com/maps/dir/33.6909083,-117.8872643/33.7753974,-117.921582</t>
  </si>
  <si>
    <t>https://www.google.com/maps/dir/?api=1&amp;origin=Corner+Bakery&amp;origin_place_id=ChIJQZuhI2gm3YAR7c1JCv3cwJU&amp;destination=Party+Snaps+Photo+Booth+OC+|+Photo+Booth+Rental+Orange+County&amp;destination_place_id=ChIJS6qcHXvZ3IARO_aW9uFeY8M&amp;travelmode=best</t>
  </si>
  <si>
    <t>https://www.google.com/maps/dir/?api=1&amp;origin=Corner+Bakery&amp;origin_place_id=ChIJQZuhI2gm3YAR7c1JCv3cwJU&amp;destination=Party+Snaps+Photo+Booth+OC+|+Photo+Booth+Rental+Orange+County&amp;destination_place_id=ChIJS6qcHXvZ3IARO_aW9uFeY8M&amp;travelmode=driving</t>
  </si>
  <si>
    <t>https://maps.google.com?saddr=33.7304725,-117.995964&amp;daddr=33.7753974,-117.921582</t>
  </si>
  <si>
    <t>https://www.google.com/maps/dir/33.7304725,-117.995964/33.7753974,-117.921582</t>
  </si>
  <si>
    <t>https://www.google.com/maps/dir/?api=1&amp;origin=Sam's+Club&amp;origin_place_id=ChIJq_lspREn3YARue-Wemnon2U&amp;destination=Party+Snaps+Photo+Booth+OC+|+Photo+Booth+Rental+Orange+County&amp;destination_place_id=ChIJS6qcHXvZ3IARO_aW9uFeY8M&amp;travelmode=best</t>
  </si>
  <si>
    <t>https://www.google.com/maps/dir/?api=1&amp;origin=Sam's+Club&amp;origin_place_id=ChIJq_lspREn3YARue-Wemnon2U&amp;destination=Party+Snaps+Photo+Booth+OC+|+Photo+Booth+Rental+Orange+County&amp;destination_place_id=ChIJS6qcHXvZ3IARO_aW9uFeY8M&amp;travelmode=driving</t>
  </si>
  <si>
    <t>https://maps.google.com?saddr=33.7136411,-117.9556891&amp;daddr=33.7753974,-117.921582</t>
  </si>
  <si>
    <t>https://www.google.com/maps/dir/33.7136411,-117.9556891/33.7753974,-117.921582</t>
  </si>
  <si>
    <t>https://www.google.com/maps/dir/?api=1&amp;origin=Mimi's+Cafe&amp;origin_place_id=ChIJ26FAxira3IARGEk3dXawOnc&amp;destination=Party+Snaps+Photo+Booth+OC+|+Photo+Booth+Rental+Orange+County&amp;destination_place_id=ChIJS6qcHXvZ3IARO_aW9uFeY8M&amp;travelmode=best</t>
  </si>
  <si>
    <t>https://www.google.com/maps/dir/?api=1&amp;origin=Mimi's+Cafe&amp;origin_place_id=ChIJ26FAxira3IARGEk3dXawOnc&amp;destination=Party+Snaps+Photo+Booth+OC+|+Photo+Booth+Rental+Orange+County&amp;destination_place_id=ChIJS6qcHXvZ3IARO_aW9uFeY8M&amp;travelmode=driving</t>
  </si>
  <si>
    <t>https://maps.google.com?saddr=33.760243,-117.830241&amp;daddr=33.7753974,-117.921582</t>
  </si>
  <si>
    <t>https://www.google.com/maps/dir/33.760243,-117.830241/33.7753974,-117.921582</t>
  </si>
  <si>
    <t>https://www.google.com/maps/dir/?api=1&amp;origin=Wetzel's+Pretzels&amp;origin_place_id=ChIJl0znByfY3IARSBzFq0YakjA&amp;destination=Party+Snaps+Photo+Booth+OC+|+Photo+Booth+Rental+Orange+County&amp;destination_place_id=ChIJS6qcHXvZ3IARO_aW9uFeY8M&amp;travelmode=best</t>
  </si>
  <si>
    <t>https://www.google.com/maps/dir/?api=1&amp;origin=Wetzel's+Pretzels&amp;origin_place_id=ChIJl0znByfY3IARSBzFq0YakjA&amp;destination=Party+Snaps+Photo+Booth+OC+|+Photo+Booth+Rental+Orange+County&amp;destination_place_id=ChIJS6qcHXvZ3IARO_aW9uFeY8M&amp;travelmode=driving</t>
  </si>
  <si>
    <t>https://maps.google.com?saddr=33.7819265,-117.8925679&amp;daddr=33.7753974,-117.921582</t>
  </si>
  <si>
    <t>https://www.google.com/maps/dir/33.7819265,-117.8925679/33.7753974,-117.921582</t>
  </si>
  <si>
    <t>https://www.google.com/maps/dir/?api=1&amp;origin=Mimi's+Cafe&amp;origin_place_id=ChIJsfm0LDEn3YAR6dCdiyhVfiY&amp;destination=Party+Snaps+Photo+Booth+OC+|+Photo+Booth+Rental+Orange+County&amp;destination_place_id=ChIJS6qcHXvZ3IARO_aW9uFeY8M&amp;travelmode=best</t>
  </si>
  <si>
    <t>https://www.google.com/maps/dir/?api=1&amp;origin=Mimi's+Cafe&amp;origin_place_id=ChIJsfm0LDEn3YAR6dCdiyhVfiY&amp;destination=Party+Snaps+Photo+Booth+OC+|+Photo+Booth+Rental+Orange+County&amp;destination_place_id=ChIJS6qcHXvZ3IARO_aW9uFeY8M&amp;travelmode=driving</t>
  </si>
  <si>
    <t>https://maps.google.com?saddr=33.694822,-117.954561&amp;daddr=33.7753974,-117.921582</t>
  </si>
  <si>
    <t>https://www.google.com/maps/dir/33.694822,-117.954561/33.7753974,-117.921582</t>
  </si>
  <si>
    <t>https://www.google.com/maps/dir/?api=1&amp;origin=Bruegger's+Bagels&amp;origin_place_id=ChIJnTeJDffe3IARPOC9YGp9tjg&amp;destination=Party+Snaps+Photo+Booth+OC+|+Photo+Booth+Rental+Orange+County&amp;destination_place_id=ChIJS6qcHXvZ3IARO_aW9uFeY8M&amp;travelmode=best</t>
  </si>
  <si>
    <t>https://www.google.com/maps/dir/?api=1&amp;origin=Bruegger's+Bagels&amp;origin_place_id=ChIJnTeJDffe3IARPOC9YGp9tjg&amp;destination=Party+Snaps+Photo+Booth+OC+|+Photo+Booth+Rental+Orange+County&amp;destination_place_id=ChIJS6qcHXvZ3IARO_aW9uFeY8M&amp;travelmode=driving</t>
  </si>
  <si>
    <t>https://maps.google.com?saddr=33.6712471,-117.8646863&amp;daddr=33.7753974,-117.921582</t>
  </si>
  <si>
    <t>https://www.google.com/maps/dir/33.6712471,-117.8646863/33.7753974,-117.921582</t>
  </si>
  <si>
    <t>https://www.google.com/maps/dir/?api=1&amp;origin=Patty's+Cakes+and+Desserts&amp;origin_place_id=ChIJd2CFk-bV3IARSNTjbosSas4&amp;destination=Party+Snaps+Photo+Booth+OC+|+Photo+Booth+Rental+Orange+County&amp;destination_place_id=ChIJS6qcHXvZ3IARO_aW9uFeY8M&amp;travelmode=best</t>
  </si>
  <si>
    <t>https://www.google.com/maps/dir/?api=1&amp;origin=Patty's+Cakes+and+Desserts&amp;origin_place_id=ChIJd2CFk-bV3IARSNTjbosSas4&amp;destination=Party+Snaps+Photo+Booth+OC+|+Photo+Booth+Rental+Orange+County&amp;destination_place_id=ChIJS6qcHXvZ3IARO_aW9uFeY8M&amp;travelmode=driving</t>
  </si>
  <si>
    <t>https://maps.google.com?saddr=33.8704237,-117.9406891&amp;daddr=33.7753974,-117.921582</t>
  </si>
  <si>
    <t>https://www.google.com/maps/dir/33.8704237,-117.9406891/33.7753974,-117.921582</t>
  </si>
  <si>
    <t>https://www.google.com/maps/dir/?api=1&amp;origin=Sunflour+Natural+Bakery&amp;origin_place_id=ChIJMQvNpGrf3IARniHOUItOHgI&amp;destination=Party+Snaps+Photo+Booth+OC+|+Photo+Booth+Rental+Orange+County&amp;destination_place_id=ChIJS6qcHXvZ3IARO_aW9uFeY8M&amp;travelmode=best</t>
  </si>
  <si>
    <t>https://www.google.com/maps/dir/?api=1&amp;origin=Sunflour+Natural+Bakery&amp;origin_place_id=ChIJMQvNpGrf3IARniHOUItOHgI&amp;destination=Party+Snaps+Photo+Booth+OC+|+Photo+Booth+Rental+Orange+County&amp;destination_place_id=ChIJS6qcHXvZ3IARO_aW9uFeY8M&amp;travelmode=driving</t>
  </si>
  <si>
    <t>https://maps.google.com?saddr=33.6789014,-117.9021773&amp;daddr=33.7753974,-117.921582</t>
  </si>
  <si>
    <t>https://www.google.com/maps/dir/33.6789014,-117.9021773/33.7753974,-117.921582</t>
  </si>
  <si>
    <t>https://www.google.com/maps/dir/?api=1&amp;origin=The+Filling+Station+Cafe&amp;origin_place_id=ChIJbad2yeDZ3IAR34_q2wtSH3I&amp;destination=Party+Snaps+Photo+Booth+OC+|+Photo+Booth+Rental+Orange+County&amp;destination_place_id=ChIJS6qcHXvZ3IARO_aW9uFeY8M&amp;travelmode=best</t>
  </si>
  <si>
    <t>https://www.google.com/maps/dir/?api=1&amp;origin=The+Filling+Station+Cafe&amp;origin_place_id=ChIJbad2yeDZ3IAR34_q2wtSH3I&amp;destination=Party+Snaps+Photo+Booth+OC+|+Photo+Booth+Rental+Orange+County&amp;destination_place_id=ChIJS6qcHXvZ3IARO_aW9uFeY8M&amp;travelmode=driving</t>
  </si>
  <si>
    <t>https://maps.google.com?saddr=33.7898045,-117.8529302&amp;daddr=33.7753974,-117.921582</t>
  </si>
  <si>
    <t>https://www.google.com/maps/dir/33.7898045,-117.8529302/33.7753974,-117.921582</t>
  </si>
  <si>
    <t>https://www.google.com/maps/dir/?api=1&amp;origin=Vons&amp;origin_place_id=ChIJv3IK2t0l3YARrWEp8gpT1fY&amp;destination=Party+Snaps+Photo+Booth+OC+|+Photo+Booth+Rental+Orange+County&amp;destination_place_id=ChIJS6qcHXvZ3IARO_aW9uFeY8M&amp;travelmode=best</t>
  </si>
  <si>
    <t>https://www.google.com/maps/dir/?api=1&amp;origin=Vons&amp;origin_place_id=ChIJv3IK2t0l3YARrWEp8gpT1fY&amp;destination=Party+Snaps+Photo+Booth+OC+|+Photo+Booth+Rental+Orange+County&amp;destination_place_id=ChIJS6qcHXvZ3IARO_aW9uFeY8M&amp;travelmode=driving</t>
  </si>
  <si>
    <t>https://maps.google.com?saddr=33.7285806,-118.0248269&amp;daddr=33.7753974,-117.921582</t>
  </si>
  <si>
    <t>https://www.google.com/maps/dir/33.7285806,-118.0248269/33.7753974,-117.921582</t>
  </si>
  <si>
    <t>https://www.google.com/maps/dir/?api=1&amp;origin=Cinderella+Cakes&amp;origin_place_id=ChIJS0j_YgDf3IARTZbC945iFwM&amp;destination=Party+Snaps+Photo+Booth+OC+|+Photo+Booth+Rental+Orange+County&amp;destination_place_id=ChIJS6qcHXvZ3IARO_aW9uFeY8M&amp;travelmode=best</t>
  </si>
  <si>
    <t>https://www.google.com/maps/dir/?api=1&amp;origin=Cinderella+Cakes&amp;origin_place_id=ChIJS0j_YgDf3IARTZbC945iFwM&amp;destination=Party+Snaps+Photo+Booth+OC+|+Photo+Booth+Rental+Orange+County&amp;destination_place_id=ChIJS6qcHXvZ3IARO_aW9uFeY8M&amp;travelmode=driving</t>
  </si>
  <si>
    <t>https://maps.google.com?saddr=33.6439464,-117.9185539&amp;daddr=33.7753974,-117.921582</t>
  </si>
  <si>
    <t>https://www.google.com/maps/dir/33.6439464,-117.9185539/33.7753974,-117.921582</t>
  </si>
  <si>
    <t>https://www.google.com/maps/dir/?api=1&amp;origin=Forn+Al+Hara&amp;origin_place_id=ChIJJwv2vrwp3YARs9P7DsVU8-s&amp;destination=Party+Snaps+Photo+Booth+OC+|+Photo+Booth+Rental+Orange+County&amp;destination_place_id=ChIJS6qcHXvZ3IARO_aW9uFeY8M&amp;travelmode=best</t>
  </si>
  <si>
    <t>https://www.google.com/maps/dir/?api=1&amp;origin=Forn+Al+Hara&amp;origin_place_id=ChIJJwv2vrwp3YARs9P7DsVU8-s&amp;destination=Party+Snaps+Photo+Booth+OC+|+Photo+Booth+Rental+Orange+County&amp;destination_place_id=ChIJS6qcHXvZ3IARO_aW9uFeY8M&amp;travelmode=driving</t>
  </si>
  <si>
    <t>https://maps.google.com?saddr=33.8260455,-117.9582466&amp;daddr=33.7753974,-117.921582</t>
  </si>
  <si>
    <t>https://www.google.com/maps/dir/33.8260455,-117.9582466/33.7753974,-117.921582</t>
  </si>
  <si>
    <t>https://www.google.com/maps/dir/?api=1&amp;origin=Baskin-Robbins&amp;origin_place_id=ChIJC78znOkp3YARn_5WhNc7emE&amp;destination=Party+Snaps+Photo+Booth+OC+|+Photo+Booth+Rental+Orange+County&amp;destination_place_id=ChIJS6qcHXvZ3IARO_aW9uFeY8M&amp;travelmode=best</t>
  </si>
  <si>
    <t>https://www.google.com/maps/dir/?api=1&amp;origin=Baskin-Robbins&amp;origin_place_id=ChIJC78znOkp3YARn_5WhNc7emE&amp;destination=Party+Snaps+Photo+Booth+OC+|+Photo+Booth+Rental+Orange+County&amp;destination_place_id=ChIJS6qcHXvZ3IARO_aW9uFeY8M&amp;travelmode=driving</t>
  </si>
  <si>
    <t>https://maps.google.com?saddr=33.83823110000001,-117.9382878&amp;daddr=33.7753974,-117.921582</t>
  </si>
  <si>
    <t>https://www.google.com/maps/dir/33.83823110000001,-117.9382878/33.7753974,-117.921582</t>
  </si>
  <si>
    <t>https://www.google.com/maps/dir/?api=1&amp;origin=Food+4+Less&amp;origin_place_id=ChIJ84i_jh8p3YARjuw921nbbFw&amp;destination=Party+Snaps+Photo+Booth+OC+|+Photo+Booth+Rental+Orange+County&amp;destination_place_id=ChIJS6qcHXvZ3IARO_aW9uFeY8M&amp;travelmode=best</t>
  </si>
  <si>
    <t>https://www.google.com/maps/dir/?api=1&amp;origin=Food+4+Less&amp;origin_place_id=ChIJ84i_jh8p3YARjuw921nbbFw&amp;destination=Party+Snaps+Photo+Booth+OC+|+Photo+Booth+Rental+Orange+County&amp;destination_place_id=ChIJS6qcHXvZ3IARO_aW9uFeY8M&amp;travelmode=driving</t>
  </si>
  <si>
    <t>https://maps.google.com?saddr=33.8015013,-117.9947224&amp;daddr=33.7753974,-117.921582</t>
  </si>
  <si>
    <t>https://www.google.com/maps/dir/33.8015013,-117.9947224/33.7753974,-117.921582</t>
  </si>
  <si>
    <t>https://www.google.com/maps/dir/?api=1&amp;origin=Lily's+Bakery&amp;origin_place_id=ChIJr0ZUkr4n3YARni4y06zaWfs&amp;destination=Party+Snaps+Photo+Booth+OC+|+Photo+Booth+Rental+Orange+County&amp;destination_place_id=ChIJS6qcHXvZ3IARO_aW9uFeY8M&amp;travelmode=best</t>
  </si>
  <si>
    <t>https://www.google.com/maps/dir/?api=1&amp;origin=Lily's+Bakery&amp;origin_place_id=ChIJr0ZUkr4n3YARni4y06zaWfs&amp;destination=Party+Snaps+Photo+Booth+OC+|+Photo+Booth+Rental+Orange+County&amp;destination_place_id=ChIJS6qcHXvZ3IARO_aW9uFeY8M&amp;travelmode=driving</t>
  </si>
  <si>
    <t>https://maps.google.com?saddr=33.7454272,-117.9519667&amp;daddr=33.7753974,-117.921582</t>
  </si>
  <si>
    <t>https://www.google.com/maps/dir/33.7454272,-117.9519667/33.7753974,-117.921582</t>
  </si>
  <si>
    <t>https://www.google.com/maps/dir/?api=1&amp;origin=Boudin+SF&amp;origin_place_id=ChIJyaIKPYTe3IARfmhSAvGyCFM&amp;destination=Party+Snaps+Photo+Booth+OC+|+Photo+Booth+Rental+Orange+County&amp;destination_place_id=ChIJS6qcHXvZ3IARO_aW9uFeY8M&amp;travelmode=best</t>
  </si>
  <si>
    <t>https://www.google.com/maps/dir/?api=1&amp;origin=Boudin+SF&amp;origin_place_id=ChIJyaIKPYTe3IARfmhSAvGyCFM&amp;destination=Party+Snaps+Photo+Booth+OC+|+Photo+Booth+Rental+Orange+County&amp;destination_place_id=ChIJS6qcHXvZ3IARO_aW9uFeY8M&amp;travelmode=driving</t>
  </si>
  <si>
    <t>https://maps.google.com?saddr=33.6804283,-117.838138&amp;daddr=33.7753974,-117.921582</t>
  </si>
  <si>
    <t>https://www.google.com/maps/dir/33.6804283,-117.838138/33.7753974,-117.921582</t>
  </si>
  <si>
    <t>https://www.google.com/maps/dir/?api=1&amp;origin=J.+J.+Bakery&amp;origin_place_id=ChIJI9VrCUXc3IARxLtQ2nOkIYg&amp;destination=Party+Snaps+Photo+Booth+OC+|+Photo+Booth+Rental+Orange+County&amp;destination_place_id=ChIJS6qcHXvZ3IARO_aW9uFeY8M&amp;travelmode=best</t>
  </si>
  <si>
    <t>https://www.google.com/maps/dir/?api=1&amp;origin=J.+J.+Bakery&amp;origin_place_id=ChIJI9VrCUXc3IARxLtQ2nOkIYg&amp;destination=Party+Snaps+Photo+Booth+OC+|+Photo+Booth+Rental+Orange+County&amp;destination_place_id=ChIJS6qcHXvZ3IARO_aW9uFeY8M&amp;travelmode=driving</t>
  </si>
  <si>
    <t>https://maps.google.com?saddr=33.6956199,-117.7983225&amp;daddr=33.7753974,-117.921582</t>
  </si>
  <si>
    <t>https://www.google.com/maps/dir/33.6956199,-117.7983225/33.7753974,-117.921582</t>
  </si>
  <si>
    <t>https://www.google.com/maps/dir/?api=1&amp;origin=Rockwell's+Bakery&amp;origin_place_id=ChIJM0QrZLDQ3IARb0O2qeP1SiQ&amp;destination=Party+Snaps+Photo+Booth+OC+|+Photo+Booth+Rental+Orange+County&amp;destination_place_id=ChIJS6qcHXvZ3IARO_aW9uFeY8M&amp;travelmode=best</t>
  </si>
  <si>
    <t>https://www.google.com/maps/dir/?api=1&amp;origin=Rockwell's+Bakery&amp;origin_place_id=ChIJM0QrZLDQ3IARb0O2qeP1SiQ&amp;destination=Party+Snaps+Photo+Booth+OC+|+Photo+Booth+Rental+Orange+County&amp;destination_place_id=ChIJS6qcHXvZ3IARO_aW9uFeY8M&amp;travelmode=driving</t>
  </si>
  <si>
    <t>https://maps.google.com?saddr=33.815,-117.8205556&amp;daddr=33.7753974,-117.921582</t>
  </si>
  <si>
    <t>https://www.google.com/maps/dir/33.815,-117.8205556/33.7753974,-117.921582</t>
  </si>
  <si>
    <t>https://www.google.com/maps/dir/?api=1&amp;origin=Shirley's+Bagels&amp;origin_place_id=ChIJJ0exQEXe3IARQ4ueOiaUKjQ&amp;destination=Party+Snaps+Photo+Booth+OC+|+Photo+Booth+Rental+Orange+County&amp;destination_place_id=ChIJS6qcHXvZ3IARO_aW9uFeY8M&amp;travelmode=best</t>
  </si>
  <si>
    <t>https://www.google.com/maps/dir/?api=1&amp;origin=Shirley's+Bagels&amp;origin_place_id=ChIJJ0exQEXe3IARQ4ueOiaUKjQ&amp;destination=Party+Snaps+Photo+Booth+OC+|+Photo+Booth+Rental+Orange+County&amp;destination_place_id=ChIJS6qcHXvZ3IARO_aW9uFeY8M&amp;travelmode=driving</t>
  </si>
  <si>
    <t>https://maps.google.com?saddr=33.6567304,-117.8644533&amp;daddr=33.7753974,-117.921582</t>
  </si>
  <si>
    <t>https://www.google.com/maps/dir/33.6567304,-117.8644533/33.7753974,-117.921582</t>
  </si>
  <si>
    <t>https://www.google.com/maps/dir/?api=1&amp;origin=Panera+Bread&amp;origin_place_id=ChIJVcikUy_f3IARKAJqPvB0kTM&amp;destination=Party+Snaps+Photo+Booth+OC+|+Photo+Booth+Rental+Orange+County&amp;destination_place_id=ChIJS6qcHXvZ3IARO_aW9uFeY8M&amp;travelmode=best</t>
  </si>
  <si>
    <t>https://www.google.com/maps/dir/?api=1&amp;origin=Panera+Bread&amp;origin_place_id=ChIJVcikUy_f3IARKAJqPvB0kTM&amp;destination=Party+Snaps+Photo+Booth+OC+|+Photo+Booth+Rental+Orange+County&amp;destination_place_id=ChIJS6qcHXvZ3IARO_aW9uFeY8M&amp;travelmode=driving</t>
  </si>
  <si>
    <t>https://maps.google.com?saddr=33.6944499,-117.8837986&amp;daddr=33.7753974,-117.921582</t>
  </si>
  <si>
    <t>https://www.google.com/maps/dir/33.6944499,-117.8837986/33.7753974,-117.921582</t>
  </si>
  <si>
    <t>https://www.google.com/maps/dir/?api=1&amp;origin=The+Donuttery&amp;origin_place_id=ChIJObOlBu4m3YAR-0rVhzIBaVc&amp;destination=Party+Snaps+Photo+Booth+OC+|+Photo+Booth+Rental+Orange+County&amp;destination_place_id=ChIJS6qcHXvZ3IARO_aW9uFeY8M&amp;travelmode=best</t>
  </si>
  <si>
    <t>https://www.google.com/maps/dir/?api=1&amp;origin=The+Donuttery&amp;origin_place_id=ChIJObOlBu4m3YAR-0rVhzIBaVc&amp;destination=Party+Snaps+Photo+Booth+OC+|+Photo+Booth+Rental+Orange+County&amp;destination_place_id=ChIJS6qcHXvZ3IARO_aW9uFeY8M&amp;travelmode=driving</t>
  </si>
  <si>
    <t>https://maps.google.com?saddr=33.7094376,-117.9886883&amp;daddr=33.7753974,-117.921582</t>
  </si>
  <si>
    <t>https://www.google.com/maps/dir/33.7094376,-117.9886883/33.7753974,-117.921582</t>
  </si>
  <si>
    <t>https://www.google.com/maps/dir/?api=1&amp;origin=M+&amp;+M+Donuts&amp;origin_place_id=ChIJZ0niwzoo3YARZSdg_nru3eA&amp;destination=Party+Snaps+Photo+Booth+OC+|+Photo+Booth+Rental+Orange+County&amp;destination_place_id=ChIJS6qcHXvZ3IARO_aW9uFeY8M&amp;travelmode=best</t>
  </si>
  <si>
    <t>https://www.google.com/maps/dir/?api=1&amp;origin=M+&amp;+M+Donuts&amp;origin_place_id=ChIJZ0niwzoo3YARZSdg_nru3eA&amp;destination=Party+Snaps+Photo+Booth+OC+|+Photo+Booth+Rental+Orange+County&amp;destination_place_id=ChIJS6qcHXvZ3IARO_aW9uFeY8M&amp;travelmode=driving</t>
  </si>
  <si>
    <t>https://maps.google.com?saddr=33.80282510000001,-117.9376099&amp;daddr=33.7753974,-117.921582</t>
  </si>
  <si>
    <t>https://www.google.com/maps/dir/33.80282510000001,-117.9376099/33.7753974,-117.921582</t>
  </si>
  <si>
    <t>https://www.google.com/maps/dir/?api=1&amp;origin=Cream+Pan&amp;origin_place_id=ChIJ3173it3b3IARNecHiqjB4sM&amp;destination=Party+Snaps+Photo+Booth+OC+|+Photo+Booth+Rental+Orange+County&amp;destination_place_id=ChIJS6qcHXvZ3IARO_aW9uFeY8M&amp;travelmode=best</t>
  </si>
  <si>
    <t>https://www.google.com/maps/dir/?api=1&amp;origin=Cream+Pan&amp;origin_place_id=ChIJ3173it3b3IARNecHiqjB4sM&amp;destination=Party+Snaps+Photo+Booth+OC+|+Photo+Booth+Rental+Orange+County&amp;destination_place_id=ChIJS6qcHXvZ3IARO_aW9uFeY8M&amp;travelmode=driving</t>
  </si>
  <si>
    <t>https://maps.google.com?saddr=33.7398913,-117.8239486&amp;daddr=33.7753974,-117.921582</t>
  </si>
  <si>
    <t>https://www.google.com/maps/dir/33.7398913,-117.8239486/33.7753974,-117.921582</t>
  </si>
  <si>
    <t>https://www.google.com/maps/dir/?api=1&amp;origin=Ralphs&amp;origin_place_id=ChIJccWQ3afW3IARMWk8xU7Klis&amp;destination=Party+Snaps+Photo+Booth+OC+|+Photo+Booth+Rental+Orange+County&amp;destination_place_id=ChIJS6qcHXvZ3IARO_aW9uFeY8M&amp;travelmode=best</t>
  </si>
  <si>
    <t>https://www.google.com/maps/dir/?api=1&amp;origin=Ralphs&amp;origin_place_id=ChIJccWQ3afW3IARMWk8xU7Klis&amp;destination=Party+Snaps+Photo+Booth+OC+|+Photo+Booth+Rental+Orange+County&amp;destination_place_id=ChIJS6qcHXvZ3IARO_aW9uFeY8M&amp;travelmode=driving</t>
  </si>
  <si>
    <t>https://maps.google.com?saddr=33.87751279999999,-117.8417856&amp;daddr=33.7753974,-117.921582</t>
  </si>
  <si>
    <t>https://www.google.com/maps/dir/33.87751279999999,-117.8417856/33.7753974,-117.921582</t>
  </si>
  <si>
    <t>https://www.google.com/maps/dir/?api=1&amp;origin=Albertsons&amp;origin_place_id=ChIJizNTYbEm3YARCoBPbb4p_JE&amp;destination=Party+Snaps+Photo+Booth+OC+|+Photo+Booth+Rental+Orange+County&amp;destination_place_id=ChIJS6qcHXvZ3IARO_aW9uFeY8M&amp;travelmode=best</t>
  </si>
  <si>
    <t>https://www.google.com/maps/dir/?api=1&amp;origin=Albertsons&amp;origin_place_id=ChIJizNTYbEm3YARCoBPbb4p_JE&amp;destination=Party+Snaps+Photo+Booth+OC+|+Photo+Booth+Rental+Orange+County&amp;destination_place_id=ChIJS6qcHXvZ3IARO_aW9uFeY8M&amp;travelmode=driving</t>
  </si>
  <si>
    <t>https://maps.google.com?saddr=33.6809033,-118.0028616&amp;daddr=33.7753974,-117.921582</t>
  </si>
  <si>
    <t>https://www.google.com/maps/dir/33.6809033,-118.0028616/33.7753974,-117.921582</t>
  </si>
  <si>
    <t>https://www.google.com/maps/dir/?api=1&amp;origin=Albertsons&amp;origin_place_id=ChIJcSzKdk4q3YARwUH2UZcKAnc&amp;destination=Party+Snaps+Photo+Booth+OC+|+Photo+Booth+Rental+Orange+County&amp;destination_place_id=ChIJS6qcHXvZ3IARO_aW9uFeY8M&amp;travelmode=best</t>
  </si>
  <si>
    <t>https://www.google.com/maps/dir/?api=1&amp;origin=Albertsons&amp;origin_place_id=ChIJcSzKdk4q3YARwUH2UZcKAnc&amp;destination=Party+Snaps+Photo+Booth+OC+|+Photo+Booth+Rental+Orange+County&amp;destination_place_id=ChIJS6qcHXvZ3IARO_aW9uFeY8M&amp;travelmode=driving</t>
  </si>
  <si>
    <t>https://maps.google.com?saddr=33.8784952,-117.9659799&amp;daddr=33.7753974,-117.921582</t>
  </si>
  <si>
    <t>https://www.google.com/maps/dir/33.8784952,-117.9659799/33.7753974,-117.921582</t>
  </si>
  <si>
    <t>https://www.google.com/maps/dir/?api=1&amp;origin=Northgate+Market&amp;origin_place_id=ChIJE4fiqs4p3YARQNiR7nP6uw4&amp;destination=Party+Snaps+Photo+Booth+OC+|+Photo+Booth+Rental+Orange+County&amp;destination_place_id=ChIJS6qcHXvZ3IARO_aW9uFeY8M&amp;travelmode=best</t>
  </si>
  <si>
    <t>https://www.google.com/maps/dir/?api=1&amp;origin=Northgate+Market&amp;origin_place_id=ChIJE4fiqs4p3YARQNiR7nP6uw4&amp;destination=Party+Snaps+Photo+Booth+OC+|+Photo+Booth+Rental+Orange+County&amp;destination_place_id=ChIJS6qcHXvZ3IARO_aW9uFeY8M&amp;travelmode=driving</t>
  </si>
  <si>
    <t>https://maps.google.com?saddr=33.8192628,-117.9426858&amp;daddr=33.7753974,-117.921582</t>
  </si>
  <si>
    <t>https://www.google.com/maps/dir/33.8192628,-117.9426858/33.7753974,-117.921582</t>
  </si>
  <si>
    <t>https://www.google.com/maps/dir/?api=1&amp;origin=Ralphs&amp;origin_place_id=ChIJl65fCbAp3YAR_raUly5nmfE&amp;destination=Party+Snaps+Photo+Booth+OC+|+Photo+Booth+Rental+Orange+County&amp;destination_place_id=ChIJS6qcHXvZ3IARO_aW9uFeY8M&amp;travelmode=best</t>
  </si>
  <si>
    <t>https://www.google.com/maps/dir/?api=1&amp;origin=Ralphs&amp;origin_place_id=ChIJl65fCbAp3YAR_raUly5nmfE&amp;destination=Party+Snaps+Photo+Booth+OC+|+Photo+Booth+Rental+Orange+County&amp;destination_place_id=ChIJS6qcHXvZ3IARO_aW9uFeY8M&amp;travelmode=driving</t>
  </si>
  <si>
    <t>https://maps.google.com?saddr=33.81954820000001,-117.9601836&amp;daddr=33.7753974,-117.921582</t>
  </si>
  <si>
    <t>https://www.google.com/maps/dir/33.81954820000001,-117.9601836/33.7753974,-117.921582</t>
  </si>
  <si>
    <t>https://www.google.com/maps/dir/?api=1&amp;origin=Corner+Bakery&amp;origin_place_id=ChIJY0_ZGIDe3IARvc542OqLQ18&amp;destination=Party+Snaps+Photo+Booth+OC+|+Photo+Booth+Rental+Orange+County&amp;destination_place_id=ChIJS6qcHXvZ3IARO_aW9uFeY8M&amp;travelmode=best</t>
  </si>
  <si>
    <t>https://www.google.com/maps/dir/?api=1&amp;origin=Corner+Bakery&amp;origin_place_id=ChIJY0_ZGIDe3IARvc542OqLQ18&amp;destination=Party+Snaps+Photo+Booth+OC+|+Photo+Booth+Rental+Orange+County&amp;destination_place_id=ChIJS6qcHXvZ3IARO_aW9uFeY8M&amp;travelmode=driving</t>
  </si>
  <si>
    <t>https://maps.google.com?saddr=33.6772612,-117.8318941&amp;daddr=33.7753974,-117.921582</t>
  </si>
  <si>
    <t>https://www.google.com/maps/dir/33.6772612,-117.8318941/33.7753974,-117.921582</t>
  </si>
  <si>
    <t>https://www.google.com/maps/dir/?api=1&amp;origin=DK's+Donuts&amp;origin_place_id=ChIJ3wcZIxTa3IARzoBa9JSlFuI&amp;destination=Party+Snaps+Photo+Booth+OC+|+Photo+Booth+Rental+Orange+County&amp;destination_place_id=ChIJS6qcHXvZ3IARO_aW9uFeY8M&amp;travelmode=best</t>
  </si>
  <si>
    <t>https://www.google.com/maps/dir/?api=1&amp;origin=DK's+Donuts&amp;origin_place_id=ChIJ3wcZIxTa3IARzoBa9JSlFuI&amp;destination=Party+Snaps+Photo+Booth+OC+|+Photo+Booth+Rental+Orange+County&amp;destination_place_id=ChIJS6qcHXvZ3IARO_aW9uFeY8M&amp;travelmode=driving</t>
  </si>
  <si>
    <t>https://maps.google.com?saddr=33.7875677,-117.8129853&amp;daddr=33.7753974,-117.921582</t>
  </si>
  <si>
    <t>https://www.google.com/maps/dir/33.7875677,-117.8129853/33.7753974,-117.921582</t>
  </si>
  <si>
    <t>https://www.google.com/maps/dir/?api=1&amp;origin=Panera+Bread&amp;origin_place_id=ChIJQ1w1o9DV3IARITVwmQx-Iqc&amp;destination=Party+Snaps+Photo+Booth+OC+|+Photo+Booth+Rental+Orange+County&amp;destination_place_id=ChIJS6qcHXvZ3IARO_aW9uFeY8M&amp;travelmode=best</t>
  </si>
  <si>
    <t>https://www.google.com/maps/dir/?api=1&amp;origin=Panera+Bread&amp;origin_place_id=ChIJQ1w1o9DV3IARITVwmQx-Iqc&amp;destination=Party+Snaps+Photo+Booth+OC+|+Photo+Booth+Rental+Orange+County&amp;destination_place_id=ChIJS6qcHXvZ3IARO_aW9uFeY8M&amp;travelmode=driving</t>
  </si>
  <si>
    <t>https://maps.google.com?saddr=33.87541290000001,-117.8890802&amp;daddr=33.7753974,-117.921582</t>
  </si>
  <si>
    <t>https://www.google.com/maps/dir/33.87541290000001,-117.8890802/33.7753974,-117.921582</t>
  </si>
  <si>
    <t>https://www.google.com/maps/dir/?api=1&amp;origin=Polly's+Pies+Restaurant+&amp;+Bakery&amp;origin_place_id=ChIJOalKR8Qg3YARFVhPWJ6JbM4&amp;destination=Party+Snaps+Photo+Booth+OC+|+Photo+Booth+Rental+Orange+County&amp;destination_place_id=ChIJS6qcHXvZ3IARO_aW9uFeY8M&amp;travelmode=best</t>
  </si>
  <si>
    <t>https://www.google.com/maps/dir/?api=1&amp;origin=Polly's+Pies+Restaurant+&amp;+Bakery&amp;origin_place_id=ChIJOalKR8Qg3YARFVhPWJ6JbM4&amp;destination=Party+Snaps+Photo+Booth+OC+|+Photo+Booth+Rental+Orange+County&amp;destination_place_id=ChIJS6qcHXvZ3IARO_aW9uFeY8M&amp;travelmode=driving</t>
  </si>
  <si>
    <t>https://maps.google.com?saddr=33.672638,-117.95708&amp;daddr=33.7753974,-117.921582</t>
  </si>
  <si>
    <t>https://www.google.com/maps/dir/33.672638,-117.95708/33.7753974,-117.921582</t>
  </si>
  <si>
    <t>https://www.google.com/maps/dir/?api=1&amp;origin=Marie+Callender's&amp;origin_place_id=ChIJ51DnXjMn3YARn340SndDBhQ&amp;destination=Party+Snaps+Photo+Booth+OC+|+Photo+Booth+Rental+Orange+County&amp;destination_place_id=ChIJS6qcHXvZ3IARO_aW9uFeY8M&amp;travelmode=best</t>
  </si>
  <si>
    <t>https://www.google.com/maps/dir/?api=1&amp;origin=Marie+Callender's&amp;origin_place_id=ChIJ51DnXjMn3YARn340SndDBhQ&amp;destination=Party+Snaps+Photo+Booth+OC+|+Photo+Booth+Rental+Orange+County&amp;destination_place_id=ChIJS6qcHXvZ3IARO_aW9uFeY8M&amp;travelmode=driving</t>
  </si>
  <si>
    <t>https://maps.google.com?saddr=33.6883792,-117.954609&amp;daddr=33.7753974,-117.921582</t>
  </si>
  <si>
    <t>https://www.google.com/maps/dir/33.6883792,-117.954609/33.7753974,-117.921582</t>
  </si>
  <si>
    <t>https://www.google.com/maps/dir/?api=1&amp;origin=Amazing+Cakes&amp;origin_place_id=ChIJtxmVvHkp3YARaDsx9aAV7qM&amp;destination=Party+Snaps+Photo+Booth+OC+|+Photo+Booth+Rental+Orange+County&amp;destination_place_id=ChIJS6qcHXvZ3IARO_aW9uFeY8M&amp;travelmode=best</t>
  </si>
  <si>
    <t>https://www.google.com/maps/dir/?api=1&amp;origin=Amazing+Cakes&amp;origin_place_id=ChIJtxmVvHkp3YARaDsx9aAV7qM&amp;destination=Party+Snaps+Photo+Booth+OC+|+Photo+Booth+Rental+Orange+County&amp;destination_place_id=ChIJS6qcHXvZ3IARO_aW9uFeY8M&amp;travelmode=driving</t>
  </si>
  <si>
    <t>https://maps.google.com?saddr=33.83842509999999,-117.9755782&amp;daddr=33.7753974,-117.921582</t>
  </si>
  <si>
    <t>https://www.google.com/maps/dir/33.83842509999999,-117.9755782/33.7753974,-117.921582</t>
  </si>
  <si>
    <t>https://www.google.com/maps/dir/?api=1&amp;origin=Ralphs&amp;origin_place_id=ChIJZ_peVoYu3YAR1VYj8k1ZScY&amp;destination=Party+Snaps+Photo+Booth+OC+|+Photo+Booth+Rental+Orange+County&amp;destination_place_id=ChIJS6qcHXvZ3IARO_aW9uFeY8M&amp;travelmode=best</t>
  </si>
  <si>
    <t>https://www.google.com/maps/dir/?api=1&amp;origin=Ralphs&amp;origin_place_id=ChIJZ_peVoYu3YAR1VYj8k1ZScY&amp;destination=Party+Snaps+Photo+Booth+OC+|+Photo+Booth+Rental+Orange+County&amp;destination_place_id=ChIJS6qcHXvZ3IARO_aW9uFeY8M&amp;travelmode=driving</t>
  </si>
  <si>
    <t>https://maps.google.com?saddr=33.8184139,-118.0620029&amp;daddr=33.7753974,-117.921582</t>
  </si>
  <si>
    <t>https://www.google.com/maps/dir/33.8184139,-118.0620029/33.7753974,-117.921582</t>
  </si>
  <si>
    <t>https://www.google.com/maps/dir/?api=1&amp;origin=Ralphs&amp;origin_place_id=ChIJf9AqVxEo3YARtRX2nwltdXk&amp;destination=Party+Snaps+Photo+Booth+OC+|+Photo+Booth+Rental+Orange+County&amp;destination_place_id=ChIJS6qcHXvZ3IARO_aW9uFeY8M&amp;travelmode=best</t>
  </si>
  <si>
    <t>https://www.google.com/maps/dir/?api=1&amp;origin=Ralphs&amp;origin_place_id=ChIJf9AqVxEo3YARtRX2nwltdXk&amp;destination=Party+Snaps+Photo+Booth+OC+|+Photo+Booth+Rental+Orange+County&amp;destination_place_id=ChIJS6qcHXvZ3IARO_aW9uFeY8M&amp;travelmode=driving</t>
  </si>
  <si>
    <t>https://maps.google.com?saddr=33.7876321,-117.9425722&amp;daddr=33.7753974,-117.921582</t>
  </si>
  <si>
    <t>https://www.google.com/maps/dir/33.7876321,-117.9425722/33.7753974,-117.921582</t>
  </si>
  <si>
    <t>https://www.google.com/maps/dir/?api=1&amp;origin=Baskin-Robbins&amp;origin_place_id=ChIJawWuC1JYwokRqdcj0dVQziU&amp;destination=Party+Snaps+Photo+Booth+OC+|+Photo+Booth+Rental+Orange+County&amp;destination_place_id=ChIJS6qcHXvZ3IARO_aW9uFeY8M&amp;travelmode=best</t>
  </si>
  <si>
    <t>https://www.google.com/maps/dir/?api=1&amp;origin=Baskin-Robbins&amp;origin_place_id=ChIJawWuC1JYwokRqdcj0dVQziU&amp;destination=Party+Snaps+Photo+Booth+OC+|+Photo+Booth+Rental+Orange+County&amp;destination_place_id=ChIJS6qcHXvZ3IARO_aW9uFeY8M&amp;travelmode=driving</t>
  </si>
  <si>
    <t>https://maps.google.com?saddr=33.7602786,-117.8688445&amp;daddr=33.7753974,-117.921582</t>
  </si>
  <si>
    <t>https://www.google.com/maps/dir/33.7602786,-117.8688445/33.7753974,-117.921582</t>
  </si>
  <si>
    <t>https://www.google.com/maps/dir/?api=1&amp;origin=Baskin-Robbins&amp;origin_place_id=ChIJAay0bqko3YAR1szMsuOMyzA&amp;destination=Party+Snaps+Photo+Booth+OC+|+Photo+Booth+Rental+Orange+County&amp;destination_place_id=ChIJS6qcHXvZ3IARO_aW9uFeY8M&amp;travelmode=best</t>
  </si>
  <si>
    <t>https://www.google.com/maps/dir/?api=1&amp;origin=Baskin-Robbins&amp;origin_place_id=ChIJAay0bqko3YAR1szMsuOMyzA&amp;destination=Party+Snaps+Photo+Booth+OC+|+Photo+Booth+Rental+Orange+County&amp;destination_place_id=ChIJS6qcHXvZ3IARO_aW9uFeY8M&amp;travelmode=driving</t>
  </si>
  <si>
    <t>https://maps.google.com?saddr=33.76010309999999,-118.0105823&amp;daddr=33.7753974,-117.921582</t>
  </si>
  <si>
    <t>https://www.google.com/maps/dir/33.76010309999999,-118.0105823/33.7753974,-117.921582</t>
  </si>
  <si>
    <t>https://www.google.com/maps/dir/?api=1&amp;origin=Baker+Recovery+Services&amp;origin_place_id=ChIJ9_ciipvZ3IARAEhnkRWNQ9w&amp;destination=Party+Snaps+Photo+Booth+OC+|+Photo+Booth+Rental+Orange+County&amp;destination_place_id=ChIJS6qcHXvZ3IARO_aW9uFeY8M&amp;travelmode=best</t>
  </si>
  <si>
    <t>https://www.google.com/maps/dir/?api=1&amp;origin=Baker+Recovery+Services&amp;origin_place_id=ChIJ9_ciipvZ3IARAEhnkRWNQ9w&amp;destination=Party+Snaps+Photo+Booth+OC+|+Photo+Booth+Rental+Orange+County&amp;destination_place_id=ChIJS6qcHXvZ3IARO_aW9uFeY8M&amp;travelmode=driving</t>
  </si>
  <si>
    <t>https://maps.google.com?saddr=33.760245,-117.846949&amp;daddr=33.7753974,-117.921582</t>
  </si>
  <si>
    <t>https://www.google.com/maps/dir/33.760245,-117.846949/33.7753974,-117.921582</t>
  </si>
  <si>
    <t>https://www.google.com/maps/dir/?api=1&amp;origin=Ralphs+Fresh+Fare&amp;origin_place_id=ChIJbb8gqbom3YARkhMn4PlXk0I&amp;destination=Party+Snaps+Photo+Booth+OC+|+Photo+Booth+Rental+Orange+County&amp;destination_place_id=ChIJS6qcHXvZ3IARO_aW9uFeY8M&amp;travelmode=best</t>
  </si>
  <si>
    <t>https://www.google.com/maps/dir/?api=1&amp;origin=Ralphs+Fresh+Fare&amp;origin_place_id=ChIJbb8gqbom3YARkhMn4PlXk0I&amp;destination=Party+Snaps+Photo+Booth+OC+|+Photo+Booth+Rental+Orange+County&amp;destination_place_id=ChIJS6qcHXvZ3IARO_aW9uFeY8M&amp;travelmode=driving</t>
  </si>
  <si>
    <t>https://maps.google.com?saddr=33.68529989999999,-118.0079134&amp;daddr=33.7753974,-117.921582</t>
  </si>
  <si>
    <t>https://www.google.com/maps/dir/33.68529989999999,-118.0079134/33.7753974,-117.921582</t>
  </si>
  <si>
    <t>https://www.google.com/maps/dir/?api=1&amp;origin=Ralphs+Fresh+Fare&amp;origin_place_id=ChIJBUkfyYDb3IARTdEgVd_QZ_k&amp;destination=Party+Snaps+Photo+Booth+OC+|+Photo+Booth+Rental+Orange+County&amp;destination_place_id=ChIJS6qcHXvZ3IARO_aW9uFeY8M&amp;travelmode=best</t>
  </si>
  <si>
    <t>https://www.google.com/maps/dir/?api=1&amp;origin=Ralphs+Fresh+Fare&amp;origin_place_id=ChIJBUkfyYDb3IARTdEgVd_QZ_k&amp;destination=Party+Snaps+Photo+Booth+OC+|+Photo+Booth+Rental+Orange+County&amp;destination_place_id=ChIJS6qcHXvZ3IARO_aW9uFeY8M&amp;travelmode=driving</t>
  </si>
  <si>
    <t>https://maps.google.com?saddr=33.7293613,-117.7901329&amp;daddr=33.7753974,-117.921582</t>
  </si>
  <si>
    <t>https://www.google.com/maps/dir/33.7293613,-117.7901329/33.7753974,-117.921582</t>
  </si>
  <si>
    <t>https://www.google.com/maps/dir/?api=1&amp;origin=Vons&amp;origin_place_id=ChIJxznQYygv3YAREYWzJsn2k9g&amp;destination=Party+Snaps+Photo+Booth+OC+|+Photo+Booth+Rental+Orange+County&amp;destination_place_id=ChIJS6qcHXvZ3IARO_aW9uFeY8M&amp;travelmode=best</t>
  </si>
  <si>
    <t>https://www.google.com/maps/dir/?api=1&amp;origin=Vons&amp;origin_place_id=ChIJxznQYygv3YAREYWzJsn2k9g&amp;destination=Party+Snaps+Photo+Booth+OC+|+Photo+Booth+Rental+Orange+County&amp;destination_place_id=ChIJS6qcHXvZ3IARO_aW9uFeY8M&amp;travelmode=driving</t>
  </si>
  <si>
    <t>https://maps.google.com?saddr=33.7902157,-118.0292156&amp;daddr=33.7753974,-117.921582</t>
  </si>
  <si>
    <t>https://www.google.com/maps/dir/33.7902157,-118.0292156/33.7753974,-117.921582</t>
  </si>
  <si>
    <t>Description</t>
  </si>
  <si>
    <t>&lt;iframe src="https://www.google.com/maps/embed?pb=!1m18!1m12!1m3!1d3111.735658635315!2d33.7753974!3d-117.921582!2m3!1f0!2f0!3f0!3m2!1i1024!2i768!4f13.1!3m3!1m2!1s0x0:0xc3635ee1f696f63b!2sParty+Snaps+Photo+Booth+OC+%7C+Photo+Booth+Rental+Orange+County!5e0!3m2!1sen-EN!2sen!4v1688939027326!5m2!1sen-EN!2sen" width="600" height="450" style="border:0;" allowfullscreen="" loading="lazy" referrerpolicy="no-referrer-when-downgrade"&gt;&lt;/iframe&gt;</t>
  </si>
  <si>
    <t>Street View</t>
  </si>
  <si>
    <t>&lt;iframe src="https://www.google.com/maps/embed?pb=!4v1695671837368!6m8!1m7!1s0x0:0xc3635ee1f696f63b!!2m2!1d33.7753974!2d-117.921582!3f0!4f0!5f0.4000000000000002" width="600" height="450" style="border:0;" allowfullscreen="" loading="lazy" referrerpolicy="no-referrer-when-downgrade"&gt;&lt;/iframe&gt;</t>
  </si>
  <si>
    <t>Map Image</t>
  </si>
  <si>
    <t>&lt;iframe src="https://drive.google.com/uc?export=view&amp;id=1cDO6mogTJvm5DbdqYLNzOVJbaoqWwNF7" width="800" height="800" style="border:0;" allowfullscreen="" loading="lazy" referrerpolicy="no-referrer-when-downgrade"&gt;&lt;/iframe&gt;</t>
  </si>
  <si>
    <t>&lt;iframe src="https://drive.google.com/uc?export=view&amp;id=1159MNRQvn7Y4BZWJPJW1km4UiflcG8qd" width="800" height="800" style="border:0;" allowfullscreen="" loading="lazy" referrerpolicy="no-referrer-when-downgrade"&gt;&lt;/iframe&gt;</t>
  </si>
  <si>
    <t>Point of Interest Image</t>
  </si>
  <si>
    <t>&lt;iframe src="https://drive.google.com/uc?export=view&amp;id=1Qpbi7Y0EpZJmWTUBAU2jHoDaErysVVyn" width="800" height="800" style="border:0;" allowfullscreen="" loading="lazy" referrerpolicy="no-referrer-when-downgrade"&gt;&lt;/iframe&gt;</t>
  </si>
  <si>
    <t>&lt;iframe src="https://drive.google.com/uc?export=view&amp;id=1pLhlyVLpouKjhScvlPlqRrJ37yu1lYYj" width="800" height="800" style="border:0;" allowfullscreen="" loading="lazy" referrerpolicy="no-referrer-when-downgrade"&gt;&lt;/iframe&gt;</t>
  </si>
  <si>
    <t>&lt;iframe src="https://drive.google.com/uc?export=view&amp;id=13y257t27z6mhNl-sYVsZfOITtkzL0g_R" width="800" height="800" style="border:0;" allowfullscreen="" loading="lazy" referrerpolicy="no-referrer-when-downgrade"&gt;&lt;/iframe&gt;</t>
  </si>
  <si>
    <t>&lt;iframe src="https://drive.google.com/uc?export=view&amp;id=1IBlj3eNy-v_R1tN7z3PP0e3mjpxP_O1g" width="800" height="800" style="border:0;" allowfullscreen="" loading="lazy" referrerpolicy="no-referrer-when-downgrade"&gt;&lt;/iframe&gt;</t>
  </si>
  <si>
    <t>&lt;iframe src="https://drive.google.com/uc?export=view&amp;id=1MQg8lf-CgB4VMZhkDZYSNEBm93j0Nyaa" width="800" height="800"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</si>
</sst>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b/>
      <sz val="12.0"/>
      <color rgb="FFFFFFFF"/>
      <name val="Calibri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495ED"/>
        <bgColor rgb="FF6495E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center"/>
    </xf>
    <xf borderId="0" fillId="2" fontId="4" numFmtId="0" xfId="0" applyAlignment="1" applyFont="1">
      <alignment vertical="center"/>
    </xf>
    <xf borderId="1" fillId="0" fontId="5" numFmtId="0" xfId="0" applyBorder="1" applyFont="1"/>
    <xf borderId="1" fillId="0" fontId="3" numFmtId="0" xfId="0" applyBorder="1" applyFont="1"/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vertical="center"/>
    </xf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Photo+Booth+Rental++Mission+Viejo&amp;kgmid=" TargetMode="External"/><Relationship Id="rId84" Type="http://schemas.openxmlformats.org/officeDocument/2006/relationships/hyperlink" Target="https://docs.google.com/spreadsheets/d/1z0dgHYPCr7_FbWPFWpBn1EtcjbntqzfeSBUL64Z8aVM/edit" TargetMode="External"/><Relationship Id="rId83" Type="http://schemas.openxmlformats.org/officeDocument/2006/relationships/hyperlink" Target="https://docs.google.com/spreadsheets/d/1z0dgHYPCr7_FbWPFWpBn1EtcjbntqzfeSBUL64Z8aVM/edit" TargetMode="External"/><Relationship Id="rId42" Type="http://schemas.openxmlformats.org/officeDocument/2006/relationships/hyperlink" Target="https://www.google.com/search?q=Photo+Booth+Rental+Newport+Beach&amp;kgmid=" TargetMode="External"/><Relationship Id="rId41" Type="http://schemas.openxmlformats.org/officeDocument/2006/relationships/hyperlink" Target="https://www.google.com/maps/place/Party+Snaps+Photo+Booth+OC+%7C+Photo+Booth+Rental+Orange+County/@33.7786774,-117.921582,14z/data=!3m1!4b1!4m5!3m4!1s0x0:0xc3635ee1f696f63b!8m2!3d33.7753974!4d-117.921582?shorturl=1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google.com/search?q=Photo+Booth+Rental+Orange&amp;kgmid=" TargetMode="External"/><Relationship Id="rId43" Type="http://schemas.openxmlformats.org/officeDocument/2006/relationships/hyperlink" Target="https://www.google.com/maps/place/Party+Snaps+Photo+Booth+OC+%7C+Photo+Booth+Rental+Orange+County/@33.7804174,-117.921582,14z/data=!3m1!4b1!4m5!3m4!1s0x0:0xc3635ee1f696f63b!8m2!3d33.7753974!4d-117.921582?shorturl=1" TargetMode="External"/><Relationship Id="rId46" Type="http://schemas.openxmlformats.org/officeDocument/2006/relationships/hyperlink" Target="https://www.google.com/search?q=Photo+Booth+Rental+Placentia&amp;kgmid=" TargetMode="External"/><Relationship Id="rId45" Type="http://schemas.openxmlformats.org/officeDocument/2006/relationships/hyperlink" Target="https://www.google.com/maps/place/Party+Snaps+Photo+Booth+OC+%7C+Photo+Booth+Rental+Orange+County/@33.7829574,-117.921582,15z/data=!3m1!4b1!4m5!3m4!1s0x0:0xc3635ee1f696f63b!8m2!3d33.7753974!4d-117.921582?shorturl=1" TargetMode="External"/><Relationship Id="rId80" Type="http://schemas.openxmlformats.org/officeDocument/2006/relationships/hyperlink" Target="https://docs.google.com/spreadsheets/d/1z0dgHYPCr7_FbWPFWpBn1EtcjbntqzfeSBUL64Z8aVM/edit" TargetMode="External"/><Relationship Id="rId82" Type="http://schemas.openxmlformats.org/officeDocument/2006/relationships/hyperlink" Target="https://docs.google.com/spreadsheets/d/1z0dgHYPCr7_FbWPFWpBn1EtcjbntqzfeSBUL64Z8aVM/edit" TargetMode="External"/><Relationship Id="rId81" Type="http://schemas.openxmlformats.org/officeDocument/2006/relationships/hyperlink" Target="https://docs.google.com/spreadsheets/d/1z0dgHYPCr7_FbWPFWpBn1EtcjbntqzfeSBUL64Z8aVM/edit" TargetMode="External"/><Relationship Id="rId1" Type="http://schemas.openxmlformats.org/officeDocument/2006/relationships/hyperlink" Target="https://www.luckyfrogphotos.com/360photoboothrentallosangeles.html" TargetMode="External"/><Relationship Id="rId2" Type="http://schemas.openxmlformats.org/officeDocument/2006/relationships/hyperlink" Target="https://www.google.com/maps?ll=@33.7753974,-117.921582&amp;z=17&amp;cid=14079201184688043579" TargetMode="External"/><Relationship Id="rId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?shorturl=1" TargetMode="External"/><Relationship Id="rId4" Type="http://schemas.openxmlformats.org/officeDocument/2006/relationships/hyperlink" Target="https://www.google.com/maps/@33.7753974,-117.921582,17?ucbcb=1&amp;cid=14079201184688043579&amp;entry=ttu" TargetMode="External"/><Relationship Id="rId9" Type="http://schemas.openxmlformats.org/officeDocument/2006/relationships/hyperlink" Target="https://www.google.com/maps/@?api=1&amp;map_action=map&amp;center=33.7753974%2C-117.921582&amp;zoom=17&amp;basemap=satellite" TargetMode="External"/><Relationship Id="rId48" Type="http://schemas.openxmlformats.org/officeDocument/2006/relationships/hyperlink" Target="https://www.google.com/search?q=Photo+Booth+Rental++Rancho+Santa+Margarita&amp;kgmid=" TargetMode="External"/><Relationship Id="rId47" Type="http://schemas.openxmlformats.org/officeDocument/2006/relationships/hyperlink" Target="https://www.google.com/maps/place/Party+Snaps+Photo+Booth+OC+%7C+Photo+Booth+Rental+Orange+County/@33.7845174,-117.921582,17z/data=!3m1!4b1!4m5!3m4!1s0x0:0xc3635ee1f696f63b!8m2!3d33.7753974!4d-117.921582?shorturl=1" TargetMode="External"/><Relationship Id="rId49" Type="http://schemas.openxmlformats.org/officeDocument/2006/relationships/hyperlink" Target="https://www.google.com/maps/place/Party+Snaps+Photo+Booth+OC+%7C+Photo+Booth+Rental+Orange+County/@33.7864674,-117.921582,17z/data=!3m1!4b1!4m5!3m4!1s0x0:0xc3635ee1f696f63b!8m2!3d33.7753974!4d-117.921582?shorturl=1" TargetMode="External"/><Relationship Id="rId5" Type="http://schemas.openxmlformats.org/officeDocument/2006/relationships/hyperlink" Target="https://www.google.com/maps?cid=14079201184688043579" TargetMode="External"/><Relationship Id="rId6" Type="http://schemas.openxmlformats.org/officeDocument/2006/relationships/hyperlink" Target="https://www.google.com/maps/dir//33.7753974,-117.921582/@33.7753974,-117.921582,17?ucbcb=1&amp;entry=ttu" TargetMode="External"/><Relationship Id="rId7" Type="http://schemas.openxmlformats.org/officeDocument/2006/relationships/hyperlink" Target="https://www.google.com/maps/dir/33.7753974,-117.921582/@33.7753974,-117.921582,17?ucbcb=1&amp;entry=ttu" TargetMode="External"/><Relationship Id="rId8" Type="http://schemas.openxmlformats.org/officeDocument/2006/relationships/hyperlink" Target="https://www.google.com/maps/@?api=1&amp;map_action=pano&amp;viewpoint=33.7753974%2C-117.921582" TargetMode="External"/><Relationship Id="rId73" Type="http://schemas.openxmlformats.org/officeDocument/2006/relationships/hyperlink" Target="https://www.google.com/maps/place/Party+Snaps+Photo+Booth+OC+%7C+Photo+Booth+Rental+Orange+County/@33.8134074,-117.921582,16z/data=!3m1!4b1!4m5!3m4!1s0x0:0xc3635ee1f696f63b!8m2!3d33.7753974!4d-117.921582?shorturl=1" TargetMode="External"/><Relationship Id="rId72" Type="http://schemas.openxmlformats.org/officeDocument/2006/relationships/hyperlink" Target="https://www.google.com/search?q=Photo+Booth+Rental+Wedding+&amp;kgmid=" TargetMode="External"/><Relationship Id="rId31" Type="http://schemas.openxmlformats.org/officeDocument/2006/relationships/hyperlink" Target="https://drive.google.com/uc?export=view&amp;id=1Qvy7SXKY9Wp88-7S776udPYYcHOxX88g" TargetMode="External"/><Relationship Id="rId75" Type="http://schemas.openxmlformats.org/officeDocument/2006/relationships/hyperlink" Target="https://www.google.com/maps/place/Party+Snaps+Photo+Booth+OC+%7C+Photo+Booth+Rental+Orange+County/@33.8160374,-117.921582,14z/data=!3m1!4b1!4m5!3m4!1s0x0:0xc3635ee1f696f63b!8m2!3d33.7753974!4d-117.921582?shorturl=1" TargetMode="External"/><Relationship Id="rId30" Type="http://schemas.openxmlformats.org/officeDocument/2006/relationships/hyperlink" Target="https://drive.google.com/uc?export=view&amp;id=1nZECmxWTKczyQztsvqc7JqEKdXlzmzUm" TargetMode="External"/><Relationship Id="rId74" Type="http://schemas.openxmlformats.org/officeDocument/2006/relationships/hyperlink" Target="https://www.google.com/search?q=Photo+Booth+Rental+Fun+&amp;kgmid=" TargetMode="External"/><Relationship Id="rId33" Type="http://schemas.openxmlformats.org/officeDocument/2006/relationships/hyperlink" Target="https://drive.google.com/uc?export=view&amp;id=1tjV6aEO33gie3GjEU9ePhWAnpMjWCq2q" TargetMode="External"/><Relationship Id="rId77" Type="http://schemas.openxmlformats.org/officeDocument/2006/relationships/hyperlink" Target="https://www.google.com/maps/place/Party+Snaps+Photo+Booth+OC+%7C+Photo+Booth+Rental+Orange+County/@33.8176274,-117.921582,16z/data=!3m1!4b1!4m5!3m4!1s0x0:0xc3635ee1f696f63b!8m2!3d33.7753974!4d-117.921582?shorturl=1" TargetMode="External"/><Relationship Id="rId32" Type="http://schemas.openxmlformats.org/officeDocument/2006/relationships/hyperlink" Target="https://drive.google.com/uc?export=view&amp;id=1SYw4FZRfmTBu-NOfRKXfqDvlq4v2FOak" TargetMode="External"/><Relationship Id="rId76" Type="http://schemas.openxmlformats.org/officeDocument/2006/relationships/hyperlink" Target="https://www.google.com/search?q=Photo+Booth+Rentals+Orange+County&amp;kgmid=" TargetMode="External"/><Relationship Id="rId35" Type="http://schemas.openxmlformats.org/officeDocument/2006/relationships/hyperlink" Target="https://docs.google.com/spreadsheet/pub?key=1z0dgHYPCr7_FbWPFWpBn1EtcjbntqzfeSBUL64Z8aVM" TargetMode="External"/><Relationship Id="rId79" Type="http://schemas.openxmlformats.org/officeDocument/2006/relationships/hyperlink" Target="https://docs.google.com/spreadsheets/d/1z0dgHYPCr7_FbWPFWpBn1EtcjbntqzfeSBUL64Z8aVM/edit" TargetMode="External"/><Relationship Id="rId34" Type="http://schemas.openxmlformats.org/officeDocument/2006/relationships/hyperlink" Target="https://drive.google.com/drive/folders/1y9Qu4fv0bQMcowAXRmHvOULeUCrBTxup" TargetMode="External"/><Relationship Id="rId78" Type="http://schemas.openxmlformats.org/officeDocument/2006/relationships/hyperlink" Target="https://www.google.com/search?q=Photo+Booth+Rental+Occasions&amp;kgmid=" TargetMode="External"/><Relationship Id="rId71" Type="http://schemas.openxmlformats.org/officeDocument/2006/relationships/hyperlink" Target="https://www.google.com/maps/place/Party+Snaps+Photo+Booth+OC+%7C+Photo+Booth+Rental+Orange+County/@33.8112574,-117.921582,15z/data=!3m1!4b1!4m5!3m4!1s0x0:0xc3635ee1f696f63b!8m2!3d33.7753974!4d-117.921582?shorturl=1" TargetMode="External"/><Relationship Id="rId70" Type="http://schemas.openxmlformats.org/officeDocument/2006/relationships/hyperlink" Target="https://www.google.com/search?q=Photo+Booth+Rental+Birthday+Parties+&amp;kgmid=" TargetMode="External"/><Relationship Id="rId37" Type="http://schemas.openxmlformats.org/officeDocument/2006/relationships/hyperlink" Target="https://docs.google.com/spreadsheets/d/1z0dgHYPCr7_FbWPFWpBn1EtcjbntqzfeSBUL64Z8aVM/pub" TargetMode="External"/><Relationship Id="rId36" Type="http://schemas.openxmlformats.org/officeDocument/2006/relationships/hyperlink" Target="https://docs.google.com/spreadsheets/d/1z0dgHYPCr7_FbWPFWpBn1EtcjbntqzfeSBUL64Z8aVM/pubhtml" TargetMode="External"/><Relationship Id="rId39" Type="http://schemas.openxmlformats.org/officeDocument/2006/relationships/hyperlink" Target="https://www.google.com/maps/place/Party+Snaps+Photo+Booth+OC+%7C+Photo+Booth+Rental+Orange+County/@33.7753974,-117.921582,17z/data=!3m1!4b1!4m5!3m4!1s0x0:0xc3635ee1f696f63b!8m2!3d33.7753974!4d-117.921582?shorturl=1" TargetMode="External"/><Relationship Id="rId38" Type="http://schemas.openxmlformats.org/officeDocument/2006/relationships/hyperlink" Target="https://docs.google.com/spreadsheets/d/1z0dgHYPCr7_FbWPFWpBn1EtcjbntqzfeSBUL64Z8aVM/view" TargetMode="External"/><Relationship Id="rId62" Type="http://schemas.openxmlformats.org/officeDocument/2006/relationships/hyperlink" Target="https://www.google.com/search?q=Photo+Booth+Rental++Villa+Park&amp;kgmid=" TargetMode="External"/><Relationship Id="rId61" Type="http://schemas.openxmlformats.org/officeDocument/2006/relationships/hyperlink" Target="https://www.google.com/maps/place/Party+Snaps+Photo+Booth+OC+%7C+Photo+Booth+Rental+Orange+County/@33.7987674,-117.921582,18z/data=!3m1!4b1!4m5!3m4!1s0x0:0xc3635ee1f696f63b!8m2!3d33.7753974!4d-117.921582?shorturl=1" TargetMode="External"/><Relationship Id="rId20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2!1e4?shorturl=1" TargetMode="External"/><Relationship Id="rId64" Type="http://schemas.openxmlformats.org/officeDocument/2006/relationships/hyperlink" Target="https://www.google.com/search?q=Photo+Booth+Rental+Westminster&amp;kgmid=" TargetMode="External"/><Relationship Id="rId63" Type="http://schemas.openxmlformats.org/officeDocument/2006/relationships/hyperlink" Target="https://www.google.com/maps/place/Party+Snaps+Photo+Booth+OC+%7C+Photo+Booth+Rental+Orange+County/@33.8006174,-117.921582,16z/data=!3m1!4b1!4m5!3m4!1s0x0:0xc3635ee1f696f63b!8m2!3d33.7753974!4d-117.921582?shorturl=1" TargetMode="External"/><Relationship Id="rId22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2!1e4!1e5?shorturl=1" TargetMode="External"/><Relationship Id="rId66" Type="http://schemas.openxmlformats.org/officeDocument/2006/relationships/hyperlink" Target="https://www.google.com/search?q=Photo+Booth+Rental+Yorba+Linda&amp;kgmid=" TargetMode="External"/><Relationship Id="rId21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1!1e4?shorturl=1" TargetMode="External"/><Relationship Id="rId65" Type="http://schemas.openxmlformats.org/officeDocument/2006/relationships/hyperlink" Target="https://www.google.com/maps/place/Party+Snaps+Photo+Booth+OC+%7C+Photo+Booth+Rental+Orange+County/@33.8039674,-117.921582,14z/data=!3m1!4b1!4m5!3m4!1s0x0:0xc3635ee1f696f63b!8m2!3d33.7753974!4d-117.921582?shorturl=1" TargetMode="External"/><Relationship Id="rId24" Type="http://schemas.openxmlformats.org/officeDocument/2006/relationships/hyperlink" Target="https://drive.google.com/uc?export=view&amp;id=1KUTMWcpF-mT2G8pfsYYJt4lmfHGpusP2" TargetMode="External"/><Relationship Id="rId68" Type="http://schemas.openxmlformats.org/officeDocument/2006/relationships/hyperlink" Target="https://www.google.com/search?q=Rent+Unique+Photo+Booths+in+SoCal+&amp;kgmid=" TargetMode="External"/><Relationship Id="rId2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1!1e4!1e5?shorturl=1" TargetMode="External"/><Relationship Id="rId67" Type="http://schemas.openxmlformats.org/officeDocument/2006/relationships/hyperlink" Target="https://www.google.com/maps/place/Party+Snaps+Photo+Booth+OC+%7C+Photo+Booth+Rental+Orange+County/@33.8072174,-117.921582,15z/data=!3m1!4b1!4m5!3m4!1s0x0:0xc3635ee1f696f63b!8m2!3d33.7753974!4d-117.921582?shorturl=1" TargetMode="External"/><Relationship Id="rId60" Type="http://schemas.openxmlformats.org/officeDocument/2006/relationships/hyperlink" Target="https://www.google.com/search?q=Photo+Booth+Rental+Tustin&amp;kgmid=" TargetMode="External"/><Relationship Id="rId26" Type="http://schemas.openxmlformats.org/officeDocument/2006/relationships/hyperlink" Target="https://drive.google.com/uc?export=view&amp;id=1UdAHcQwGYQA9AnrLUlE9NRFWu0xMGPVG" TargetMode="External"/><Relationship Id="rId25" Type="http://schemas.openxmlformats.org/officeDocument/2006/relationships/hyperlink" Target="https://drive.google.com/uc?export=view&amp;id=1CeuBwlaLVbb3Z8DZweQ1Q2MYElSzV1Ju" TargetMode="External"/><Relationship Id="rId69" Type="http://schemas.openxmlformats.org/officeDocument/2006/relationships/hyperlink" Target="https://www.google.com/maps/place/Party+Snaps+Photo+Booth+OC+%7C+Photo+Booth+Rental+Orange+County/@33.8091374,-117.921582,15z/data=!3m1!4b1!4m5!3m4!1s0x0:0xc3635ee1f696f63b!8m2!3d33.7753974!4d-117.921582?shorturl=1" TargetMode="External"/><Relationship Id="rId28" Type="http://schemas.openxmlformats.org/officeDocument/2006/relationships/hyperlink" Target="https://drive.google.com/uc?export=view&amp;id=1ruRT2_iVDTCxqRZwx-86FXtUgb7e0ciI" TargetMode="External"/><Relationship Id="rId27" Type="http://schemas.openxmlformats.org/officeDocument/2006/relationships/hyperlink" Target="https://drive.google.com/uc?export=view&amp;id=1KP3-Sv_gd3T-oJjCcbx5I303LwCd7YqO" TargetMode="External"/><Relationship Id="rId29" Type="http://schemas.openxmlformats.org/officeDocument/2006/relationships/hyperlink" Target="https://drive.google.com/uc?export=view&amp;id=1GUoVIRGL4vChnueFcYog_zJaj7W6QrUd" TargetMode="External"/><Relationship Id="rId51" Type="http://schemas.openxmlformats.org/officeDocument/2006/relationships/hyperlink" Target="https://www.google.com/maps/place/Party+Snaps+Photo+Booth+OC+%7C+Photo+Booth+Rental+Orange+County/@33.7880374,-117.921582,16z/data=!3m1!4b1!4m5!3m4!1s0x0:0xc3635ee1f696f63b!8m2!3d33.7753974!4d-117.921582?shorturl=1" TargetMode="External"/><Relationship Id="rId50" Type="http://schemas.openxmlformats.org/officeDocument/2006/relationships/hyperlink" Target="https://www.google.com/search?q=Photo+Booth+Rental++San+Clemente&amp;kgmid=" TargetMode="External"/><Relationship Id="rId53" Type="http://schemas.openxmlformats.org/officeDocument/2006/relationships/hyperlink" Target="https://www.google.com/maps/place/Party+Snaps+Photo+Booth+OC+%7C+Photo+Booth+Rental+Orange+County/@33.7915274,-117.921582,17z/data=!3m1!4b1!4m5!3m4!1s0x0:0xc3635ee1f696f63b!8m2!3d33.7753974!4d-117.921582?shorturl=1" TargetMode="External"/><Relationship Id="rId52" Type="http://schemas.openxmlformats.org/officeDocument/2006/relationships/hyperlink" Target="https://www.google.com/search?q=Photo+Booth+Rental+San+Juan+Capistrano&amp;kgmid=" TargetMode="External"/><Relationship Id="rId11" Type="http://schemas.openxmlformats.org/officeDocument/2006/relationships/hyperlink" Target="https://www.google.com/maps/dir///@33.7753974,-117.921582,17z?entry=ttu" TargetMode="External"/><Relationship Id="rId55" Type="http://schemas.openxmlformats.org/officeDocument/2006/relationships/hyperlink" Target="https://www.google.com/maps/place/Party+Snaps+Photo+Booth+OC+%7C+Photo+Booth+Rental+Orange+County/@33.7934574,-117.921582,15z/data=!3m1!4b1!4m5!3m4!1s0x0:0xc3635ee1f696f63b!8m2!3d33.7753974!4d-117.921582?shorturl=1" TargetMode="External"/><Relationship Id="rId10" Type="http://schemas.openxmlformats.org/officeDocument/2006/relationships/hyperlink" Target="https://www.google.com/maps/@?api=1&amp;map_action=map&amp;center=33.7753974%2C-117.921582&amp;zoom=17&amp;basemap=satellite&amp;layer=traffic" TargetMode="External"/><Relationship Id="rId54" Type="http://schemas.openxmlformats.org/officeDocument/2006/relationships/hyperlink" Target="https://www.google.com/search?q=Photo+Booth+Rental+Santa+Ana&amp;kgmid=" TargetMode="External"/><Relationship Id="rId1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1?shorturl=1" TargetMode="External"/><Relationship Id="rId57" Type="http://schemas.openxmlformats.org/officeDocument/2006/relationships/hyperlink" Target="https://www.google.com/maps/place/Party+Snaps+Photo+Booth+OC+%7C+Photo+Booth+Rental+Orange+County/@33.7953774,-117.921582,15z/data=!3m1!4b1!4m5!3m4!1s0x0:0xc3635ee1f696f63b!8m2!3d33.7753974!4d-117.921582?shorturl=1" TargetMode="External"/><Relationship Id="rId12" Type="http://schemas.openxmlformats.org/officeDocument/2006/relationships/hyperlink" Target="https://www.google.com/maps/place/Party+Snaps+Photo+Booth+OC+%7C+Photo+Booth+Rental+Orange+County/@33.7753974,-117.9237707,17z/data=!3m1!1e3!3m1!4b1!4m5!3m4!1s0x0:0xc3635ee1f696f63b!8m2!3d33.7753974!4d-117.921582?shorturl=1" TargetMode="External"/><Relationship Id="rId56" Type="http://schemas.openxmlformats.org/officeDocument/2006/relationships/hyperlink" Target="https://www.google.com/search?q=Photo+Booth+Rental+Seal+Beach&amp;kgmid=" TargetMode="External"/><Relationship Id="rId15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3?shorturl=1" TargetMode="External"/><Relationship Id="rId59" Type="http://schemas.openxmlformats.org/officeDocument/2006/relationships/hyperlink" Target="https://www.google.com/maps/place/Party+Snaps+Photo+Booth+OC+%7C+Photo+Booth+Rental+Orange+County/@33.7970474,-117.921582,17z/data=!3m1!4b1!4m5!3m4!1s0x0:0xc3635ee1f696f63b!8m2!3d33.7753974!4d-117.921582?shorturl=1" TargetMode="External"/><Relationship Id="rId14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2?shorturl=1" TargetMode="External"/><Relationship Id="rId58" Type="http://schemas.openxmlformats.org/officeDocument/2006/relationships/hyperlink" Target="https://www.google.com/search?q=Photo+Booth+Rental++Stanton&amp;kgmid=" TargetMode="External"/><Relationship Id="rId17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5?shorturl=1" TargetMode="External"/><Relationship Id="rId16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4?shorturl=1" TargetMode="External"/><Relationship Id="rId19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9?shorturl=1" TargetMode="External"/><Relationship Id="rId18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8?shorturl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Qpbi7Y0EpZJmWTUBAU2jHoDaErysVVyn" TargetMode="External"/><Relationship Id="rId2" Type="http://schemas.openxmlformats.org/officeDocument/2006/relationships/hyperlink" Target="https://drive.google.com/uc?export=view&amp;id=1pLhlyVLpouKjhScvlPlqRrJ37yu1lYYj" TargetMode="External"/><Relationship Id="rId3" Type="http://schemas.openxmlformats.org/officeDocument/2006/relationships/hyperlink" Target="https://drive.google.com/uc?export=view&amp;id=13y257t27z6mhNl-sYVsZfOITtkzL0g_R" TargetMode="External"/><Relationship Id="rId4" Type="http://schemas.openxmlformats.org/officeDocument/2006/relationships/hyperlink" Target="https://drive.google.com/uc?export=view&amp;id=1IBlj3eNy-v_R1tN7z3PP0e3mjpxP_O1g" TargetMode="External"/><Relationship Id="rId5" Type="http://schemas.openxmlformats.org/officeDocument/2006/relationships/hyperlink" Target="https://drive.google.com/uc?export=view&amp;id=1MQg8lf-CgB4VMZhkDZYSNEBm93j0Nya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Party+Snaps+Photo+Booth+OC+%7C+Photo+Booth+Rental+Orange+County&amp;origin_place_id=ChIJS6qcHXvZ3IARO_aW9uFeY8M&amp;destination=Snow+White's+Enchanted+Wish&amp;destination_place_id=ChIJC4tPjBHX3IARhEqioRHqpCw&amp;travelmode=driving" TargetMode="External"/><Relationship Id="rId194" Type="http://schemas.openxmlformats.org/officeDocument/2006/relationships/hyperlink" Target="https://www.google.com/maps/dir/?api=1&amp;origin=Party+Snaps+Photo+Booth+OC+%7C+Photo+Booth+Rental+Orange+County&amp;origin_place_id=ChIJS6qcHXvZ3IARO_aW9uFeY8M&amp;destination=Customer+Parking+Only&amp;destination_place_id=ChIJKR6IDgDV3IAReWTSt6SnPhY&amp;travelmode=driving" TargetMode="External"/><Relationship Id="rId193" Type="http://schemas.openxmlformats.org/officeDocument/2006/relationships/hyperlink" Target="https://www.google.com/maps/dir/?api=1&amp;origin=Party+Snaps+Photo+Booth+OC+%7C+Photo+Booth+Rental+Orange+County&amp;origin_place_id=ChIJS6qcHXvZ3IARO_aW9uFeY8M&amp;destination=Customer+Parking+Only&amp;destination_place_id=ChIJKR6IDgDV3IAReWTSt6SnPhY&amp;travelmode=best" TargetMode="External"/><Relationship Id="rId192" Type="http://schemas.openxmlformats.org/officeDocument/2006/relationships/hyperlink" Target="https://www.google.com/maps/dir/33.7753974,-117.921582/33.8127559,-117.918767" TargetMode="External"/><Relationship Id="rId191" Type="http://schemas.openxmlformats.org/officeDocument/2006/relationships/hyperlink" Target="https://maps.google.com?saddr=33.7753974,-117.921582&amp;daddr=33.8127559,-117.918767" TargetMode="External"/><Relationship Id="rId187" Type="http://schemas.openxmlformats.org/officeDocument/2006/relationships/hyperlink" Target="https://maps.google.com?saddr=33.7753974,-117.921582&amp;daddr=33.788456,-117.9106586" TargetMode="External"/><Relationship Id="rId186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driving" TargetMode="External"/><Relationship Id="rId185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best" TargetMode="External"/><Relationship Id="rId184" Type="http://schemas.openxmlformats.org/officeDocument/2006/relationships/hyperlink" Target="https://www.google.com/maps/dir/33.7753974,-117.921582/33.8215337,-117.7761679" TargetMode="External"/><Relationship Id="rId189" Type="http://schemas.openxmlformats.org/officeDocument/2006/relationships/hyperlink" Target="https://www.google.com/maps/dir/?api=1&amp;origin=Party+Snaps+Photo+Booth+OC+%7C+Photo+Booth+Rental+Orange+County&amp;origin_place_id=ChIJS6qcHXvZ3IARO_aW9uFeY8M&amp;destination=Snow+White's+Enchanted+Wish&amp;destination_place_id=ChIJC4tPjBHX3IARhEqioRHqpCw&amp;travelmode=best" TargetMode="External"/><Relationship Id="rId188" Type="http://schemas.openxmlformats.org/officeDocument/2006/relationships/hyperlink" Target="https://www.google.com/maps/dir/33.7753974,-117.921582/33.788456,-117.9106586" TargetMode="External"/><Relationship Id="rId183" Type="http://schemas.openxmlformats.org/officeDocument/2006/relationships/hyperlink" Target="https://maps.google.com?saddr=33.7753974,-117.921582&amp;daddr=33.8215337,-117.7761679" TargetMode="External"/><Relationship Id="rId182" Type="http://schemas.openxmlformats.org/officeDocument/2006/relationships/hyperlink" Target="https://www.google.com/maps/dir/?api=1&amp;origin=Party+Snaps+Photo+Booth+OC+%7C+Photo+Booth+Rental+Orange+County&amp;origin_place_id=ChIJS6qcHXvZ3IARO_aW9uFeY8M&amp;destination=Santiago+Oaks+Regional+Park&amp;destination_place_id=ChIJUVEFGXvQ3IARKSp41glSFkg&amp;travelmode=driving" TargetMode="External"/><Relationship Id="rId181" Type="http://schemas.openxmlformats.org/officeDocument/2006/relationships/hyperlink" Target="https://www.google.com/maps/dir/?api=1&amp;origin=Party+Snaps+Photo+Booth+OC+%7C+Photo+Booth+Rental+Orange+County&amp;origin_place_id=ChIJS6qcHXvZ3IARO_aW9uFeY8M&amp;destination=Santiago+Oaks+Regional+Park&amp;destination_place_id=ChIJUVEFGXvQ3IARKSp41glSFkg&amp;travelmode=best" TargetMode="External"/><Relationship Id="rId180" Type="http://schemas.openxmlformats.org/officeDocument/2006/relationships/hyperlink" Target="https://www.google.com/maps/dir/33.7753974,-117.921582/33.6675001,-117.8625971" TargetMode="External"/><Relationship Id="rId176" Type="http://schemas.openxmlformats.org/officeDocument/2006/relationships/hyperlink" Target="https://www.google.com/maps/dir/33.7753974,-117.921582/33.66887,-117.7804812" TargetMode="External"/><Relationship Id="rId297" Type="http://schemas.openxmlformats.org/officeDocument/2006/relationships/hyperlink" Target="https://www.google.com/maps/dir/?api=1&amp;origin=Party+Snaps+Photo+Booth+OC+%7C+Photo+Booth+Rental+Orange+County&amp;origin_place_id=ChIJS6qcHXvZ3IARO_aW9uFeY8M&amp;destination=Peter+J+Art&amp;destination_place_id=ChIJ4ZsM8QYg3YARNLZaJGcFaL4&amp;travelmode=best" TargetMode="External"/><Relationship Id="rId175" Type="http://schemas.openxmlformats.org/officeDocument/2006/relationships/hyperlink" Target="https://maps.google.com?saddr=33.7753974,-117.921582&amp;daddr=33.66887,-117.7804812" TargetMode="External"/><Relationship Id="rId296" Type="http://schemas.openxmlformats.org/officeDocument/2006/relationships/hyperlink" Target="https://www.google.com/maps/dir/33.7753974,-117.921582/33.7002831,-117.8671498" TargetMode="External"/><Relationship Id="rId174" Type="http://schemas.openxmlformats.org/officeDocument/2006/relationships/hyperlink" Target="https://www.google.com/maps/dir/?api=1&amp;origin=Party+Snaps+Photo+Booth+OC+%7C+Photo+Booth+Rental+Orange+County&amp;origin_place_id=ChIJS6qcHXvZ3IARO_aW9uFeY8M&amp;destination=MixNFT+LLC.&amp;destination_place_id=ChIJfbRGOwvd3IARjHOTYqmSBaE&amp;travelmode=driving" TargetMode="External"/><Relationship Id="rId295" Type="http://schemas.openxmlformats.org/officeDocument/2006/relationships/hyperlink" Target="https://maps.google.com?saddr=33.7753974,-117.921582&amp;daddr=33.7002831,-117.8671498" TargetMode="External"/><Relationship Id="rId173" Type="http://schemas.openxmlformats.org/officeDocument/2006/relationships/hyperlink" Target="https://www.google.com/maps/dir/?api=1&amp;origin=Party+Snaps+Photo+Booth+OC+%7C+Photo+Booth+Rental+Orange+County&amp;origin_place_id=ChIJS6qcHXvZ3IARO_aW9uFeY8M&amp;destination=MixNFT+LLC.&amp;destination_place_id=ChIJfbRGOwvd3IARjHOTYqmSBaE&amp;travelmode=best" TargetMode="External"/><Relationship Id="rId294" Type="http://schemas.openxmlformats.org/officeDocument/2006/relationships/hyperlink" Target="https://www.google.com/maps/dir/?api=1&amp;origin=Party+Snaps+Photo+Booth+OC+%7C+Photo+Booth+Rental+Orange+County&amp;origin_place_id=ChIJS6qcHXvZ3IARO_aW9uFeY8M&amp;destination=Skyline+Sales+and+Design+Gallery&amp;destination_place_id=ChIJf7LjJNDe3IAR_sTtN8tBxEc&amp;travelmode=driving" TargetMode="External"/><Relationship Id="rId179" Type="http://schemas.openxmlformats.org/officeDocument/2006/relationships/hyperlink" Target="https://maps.google.com?saddr=33.7753974,-117.921582&amp;daddr=33.6675001,-117.8625971" TargetMode="External"/><Relationship Id="rId178" Type="http://schemas.openxmlformats.org/officeDocument/2006/relationships/hyperlink" Target="https://www.google.com/maps/dir/?api=1&amp;origin=Party+Snaps+Photo+Booth+OC+%7C+Photo+Booth+Rental+Orange+County&amp;origin_place_id=ChIJS6qcHXvZ3IARO_aW9uFeY8M&amp;destination=Water+park&amp;destination_place_id=ChIJ_fxUKADf3IARX0Yjnn8j7bE&amp;travelmode=driving" TargetMode="External"/><Relationship Id="rId299" Type="http://schemas.openxmlformats.org/officeDocument/2006/relationships/hyperlink" Target="https://maps.google.com?saddr=33.7753974,-117.921582&amp;daddr=33.7163733,-117.8466904" TargetMode="External"/><Relationship Id="rId177" Type="http://schemas.openxmlformats.org/officeDocument/2006/relationships/hyperlink" Target="https://www.google.com/maps/dir/?api=1&amp;origin=Party+Snaps+Photo+Booth+OC+%7C+Photo+Booth+Rental+Orange+County&amp;origin_place_id=ChIJS6qcHXvZ3IARO_aW9uFeY8M&amp;destination=Water+park&amp;destination_place_id=ChIJ_fxUKADf3IARX0Yjnn8j7bE&amp;travelmode=best" TargetMode="External"/><Relationship Id="rId298" Type="http://schemas.openxmlformats.org/officeDocument/2006/relationships/hyperlink" Target="https://www.google.com/maps/dir/?api=1&amp;origin=Party+Snaps+Photo+Booth+OC+%7C+Photo+Booth+Rental+Orange+County&amp;origin_place_id=ChIJS6qcHXvZ3IARO_aW9uFeY8M&amp;destination=Peter+J+Art&amp;destination_place_id=ChIJ4ZsM8QYg3YARNLZaJGcFaL4&amp;travelmode=driving" TargetMode="External"/><Relationship Id="rId198" Type="http://schemas.openxmlformats.org/officeDocument/2006/relationships/hyperlink" Target="https://www.google.com/maps/dir/?api=1&amp;origin=Party+Snaps+Photo+Booth+OC+%7C+Photo+Booth+Rental+Orange+County&amp;origin_place_id=ChIJS6qcHXvZ3IARO_aW9uFeY8M&amp;destination=Bayview+Trail&amp;destination_place_id=ChIJh8zqO8Pf3IARyh7csUanot4&amp;travelmode=driving" TargetMode="External"/><Relationship Id="rId197" Type="http://schemas.openxmlformats.org/officeDocument/2006/relationships/hyperlink" Target="https://www.google.com/maps/dir/?api=1&amp;origin=Party+Snaps+Photo+Booth+OC+%7C+Photo+Booth+Rental+Orange+County&amp;origin_place_id=ChIJS6qcHXvZ3IARO_aW9uFeY8M&amp;destination=Bayview+Trail&amp;destination_place_id=ChIJh8zqO8Pf3IARyh7csUanot4&amp;travelmode=best" TargetMode="External"/><Relationship Id="rId196" Type="http://schemas.openxmlformats.org/officeDocument/2006/relationships/hyperlink" Target="https://www.google.com/maps/dir/33.7753974,-117.921582/33.8742006,-117.9236204" TargetMode="External"/><Relationship Id="rId195" Type="http://schemas.openxmlformats.org/officeDocument/2006/relationships/hyperlink" Target="https://maps.google.com?saddr=33.7753974,-117.921582&amp;daddr=33.8742006,-117.9236204" TargetMode="External"/><Relationship Id="rId199" Type="http://schemas.openxmlformats.org/officeDocument/2006/relationships/hyperlink" Target="https://maps.google.com?saddr=33.7753974,-117.921582&amp;daddr=33.6428508,-117.8940708" TargetMode="External"/><Relationship Id="rId150" Type="http://schemas.openxmlformats.org/officeDocument/2006/relationships/hyperlink" Target="https://www.google.com/maps/dir/?api=1&amp;origin=Party+Snaps+Photo+Booth+OC+%7C+Photo+Booth+Rental+Orange+County&amp;origin_place_id=ChIJS6qcHXvZ3IARO_aW9uFeY8M&amp;destination=Tri-City+Park&amp;destination_place_id=ChIJl0TKIkXU3IARwjHULDgcB1c&amp;travelmode=driving" TargetMode="External"/><Relationship Id="rId271" Type="http://schemas.openxmlformats.org/officeDocument/2006/relationships/hyperlink" Target="https://maps.google.com?saddr=33.7753974,-117.921582&amp;daddr=33.681003,-117.9196948" TargetMode="External"/><Relationship Id="rId392" Type="http://schemas.openxmlformats.org/officeDocument/2006/relationships/hyperlink" Target="https://www.google.com/maps/dir/33.7753974,-117.921582/33.67667550000001,-117.8586729" TargetMode="External"/><Relationship Id="rId270" Type="http://schemas.openxmlformats.org/officeDocument/2006/relationships/hyperlink" Target="https://www.google.com/maps/dir/?api=1&amp;origin=Party+Snaps+Photo+Booth+OC+%7C+Photo+Booth+Rental+Orange+County&amp;origin_place_id=ChIJS6qcHXvZ3IARO_aW9uFeY8M&amp;destination=Life+After+Death+Tattoo&amp;destination_place_id=ChIJc-5kUFnf3IARLOgUeC36MO4&amp;travelmode=driving" TargetMode="External"/><Relationship Id="rId391" Type="http://schemas.openxmlformats.org/officeDocument/2006/relationships/hyperlink" Target="https://maps.google.com?saddr=33.7753974,-117.921582&amp;daddr=33.67667550000001,-117.8586729" TargetMode="External"/><Relationship Id="rId390" Type="http://schemas.openxmlformats.org/officeDocument/2006/relationships/hyperlink" Target="https://www.google.com/maps/dir/?api=1&amp;origin=Party+Snaps+Photo+Booth+OC+%7C+Photo+Booth+Rental+Orange+County&amp;origin_place_id=ChIJS6qcHXvZ3IARO_aW9uFeY8M&amp;destination=Miriam+L+Smith+Art+Consultant&amp;destination_place_id=ChIJN5T5mKvf3IARTzM3-To7nso&amp;travelmode=driving" TargetMode="External"/><Relationship Id="rId1" Type="http://schemas.openxmlformats.org/officeDocument/2006/relationships/hyperlink" Target="https://www.google.com/maps/dir/?api=1&amp;origin=Party+Snaps+Photo+Booth+OC+%7C+Photo+Booth+Rental+Orange+County&amp;origin_place_id=ChIJS6qcHXvZ3IARO_aW9uFeY8M&amp;destination=Seabridge+Park&amp;destination_place_id=ChIJTc95NnEl3YAR-fouPyOVnqY&amp;travelmode=best" TargetMode="External"/><Relationship Id="rId2" Type="http://schemas.openxmlformats.org/officeDocument/2006/relationships/hyperlink" Target="https://www.google.com/maps/dir/?api=1&amp;origin=Party+Snaps+Photo+Booth+OC+%7C+Photo+Booth+Rental+Orange+County&amp;origin_place_id=ChIJS6qcHXvZ3IARO_aW9uFeY8M&amp;destination=Seabridge+Park&amp;destination_place_id=ChIJTc95NnEl3YAR-fouPyOVnqY&amp;travelmode=driving" TargetMode="External"/><Relationship Id="rId3" Type="http://schemas.openxmlformats.org/officeDocument/2006/relationships/hyperlink" Target="https://maps.google.com?saddr=33.7753974,-117.921582&amp;daddr=33.726893,-118.0718469" TargetMode="External"/><Relationship Id="rId149" Type="http://schemas.openxmlformats.org/officeDocument/2006/relationships/hyperlink" Target="https://www.google.com/maps/dir/?api=1&amp;origin=Party+Snaps+Photo+Booth+OC+%7C+Photo+Booth+Rental+Orange+County&amp;origin_place_id=ChIJS6qcHXvZ3IARO_aW9uFeY8M&amp;destination=Tri-City+Park&amp;destination_place_id=ChIJl0TKIkXU3IARwjHULDgcB1c&amp;travelmode=best" TargetMode="External"/><Relationship Id="rId4" Type="http://schemas.openxmlformats.org/officeDocument/2006/relationships/hyperlink" Target="https://www.google.com/maps/dir/33.7753974,-117.921582/33.726893,-118.0718469" TargetMode="External"/><Relationship Id="rId148" Type="http://schemas.openxmlformats.org/officeDocument/2006/relationships/hyperlink" Target="https://www.google.com/maps/dir/33.7753974,-117.921582/33.6849886,-118.0224512" TargetMode="External"/><Relationship Id="rId269" Type="http://schemas.openxmlformats.org/officeDocument/2006/relationships/hyperlink" Target="https://www.google.com/maps/dir/?api=1&amp;origin=Party+Snaps+Photo+Booth+OC+%7C+Photo+Booth+Rental+Orange+County&amp;origin_place_id=ChIJS6qcHXvZ3IARO_aW9uFeY8M&amp;destination=Life+After+Death+Tattoo&amp;destination_place_id=ChIJc-5kUFnf3IARLOgUeC36MO4&amp;travelmode=best" TargetMode="External"/><Relationship Id="rId9" Type="http://schemas.openxmlformats.org/officeDocument/2006/relationships/hyperlink" Target="https://www.google.com/maps/dir/?api=1&amp;origin=Party+Snaps+Photo+Booth+OC+%7C+Photo+Booth+Rental+Orange+County&amp;origin_place_id=ChIJS6qcHXvZ3IARO_aW9uFeY8M&amp;destination=Temple+of+the+Forbidden+Eye&amp;destination_place_id=ChIJY-AbChTX3IAR7T4QCJvflZs&amp;travelmode=best" TargetMode="External"/><Relationship Id="rId143" Type="http://schemas.openxmlformats.org/officeDocument/2006/relationships/hyperlink" Target="https://maps.google.com?saddr=33.7753974,-117.921582&amp;daddr=33.7963676,-117.7576044" TargetMode="External"/><Relationship Id="rId264" Type="http://schemas.openxmlformats.org/officeDocument/2006/relationships/hyperlink" Target="https://www.google.com/maps/dir/33.7753974,-117.921582/33.6888847,-117.9880447" TargetMode="External"/><Relationship Id="rId385" Type="http://schemas.openxmlformats.org/officeDocument/2006/relationships/hyperlink" Target="https://www.google.com/maps/dir/?api=1&amp;origin=Party+Snaps+Photo+Booth+OC+%7C+Photo+Booth+Rental+Orange+County&amp;origin_place_id=ChIJS6qcHXvZ3IARO_aW9uFeY8M&amp;destination=Exit+Gallery&amp;destination_place_id=ChIJWajRk8_V3IAR4UieqPb8Bj4&amp;travelmode=best" TargetMode="External"/><Relationship Id="rId142" Type="http://schemas.openxmlformats.org/officeDocument/2006/relationships/hyperlink" Target="https://www.google.com/maps/dir/?api=1&amp;origin=Party+Snaps+Photo+Booth+OC+%7C+Photo+Booth+Rental+Orange+County&amp;origin_place_id=ChIJS6qcHXvZ3IARO_aW9uFeY8M&amp;destination=Irvine+Regional+Park&amp;destination_place_id=ChIJv4m3S8ba3IAR8STA5aSOQWY&amp;travelmode=driving" TargetMode="External"/><Relationship Id="rId263" Type="http://schemas.openxmlformats.org/officeDocument/2006/relationships/hyperlink" Target="https://maps.google.com?saddr=33.7753974,-117.921582&amp;daddr=33.6888847,-117.9880447" TargetMode="External"/><Relationship Id="rId384" Type="http://schemas.openxmlformats.org/officeDocument/2006/relationships/hyperlink" Target="https://www.google.com/maps/dir/33.7753974,-117.921582/33.7193592,-117.8063678" TargetMode="External"/><Relationship Id="rId141" Type="http://schemas.openxmlformats.org/officeDocument/2006/relationships/hyperlink" Target="https://www.google.com/maps/dir/?api=1&amp;origin=Party+Snaps+Photo+Booth+OC+%7C+Photo+Booth+Rental+Orange+County&amp;origin_place_id=ChIJS6qcHXvZ3IARO_aW9uFeY8M&amp;destination=Irvine+Regional+Park&amp;destination_place_id=ChIJv4m3S8ba3IAR8STA5aSOQWY&amp;travelmode=best" TargetMode="External"/><Relationship Id="rId262" Type="http://schemas.openxmlformats.org/officeDocument/2006/relationships/hyperlink" Target="https://www.google.com/maps/dir/?api=1&amp;origin=Party+Snaps+Photo+Booth+OC+%7C+Photo+Booth+Rental+Orange+County&amp;origin_place_id=ChIJS6qcHXvZ3IARO_aW9uFeY8M&amp;destination=Players+Club+Tattoo+Parlor&amp;destination_place_id=ChIJD0tpV88m3YARc6MX4aUCEu8&amp;travelmode=driving" TargetMode="External"/><Relationship Id="rId383" Type="http://schemas.openxmlformats.org/officeDocument/2006/relationships/hyperlink" Target="https://maps.google.com?saddr=33.7753974,-117.921582&amp;daddr=33.7193592,-117.8063678" TargetMode="External"/><Relationship Id="rId140" Type="http://schemas.openxmlformats.org/officeDocument/2006/relationships/hyperlink" Target="https://www.google.com/maps/dir/33.7753974,-117.921582/33.747677,-117.8667056" TargetMode="External"/><Relationship Id="rId261" Type="http://schemas.openxmlformats.org/officeDocument/2006/relationships/hyperlink" Target="https://www.google.com/maps/dir/?api=1&amp;origin=Party+Snaps+Photo+Booth+OC+%7C+Photo+Booth+Rental+Orange+County&amp;origin_place_id=ChIJS6qcHXvZ3IARO_aW9uFeY8M&amp;destination=Players+Club+Tattoo+Parlor&amp;destination_place_id=ChIJD0tpV88m3YARc6MX4aUCEu8&amp;travelmode=best" TargetMode="External"/><Relationship Id="rId382" Type="http://schemas.openxmlformats.org/officeDocument/2006/relationships/hyperlink" Target="https://www.google.com/maps/dir/?api=1&amp;origin=Party+Snaps+Photo+Booth+OC+%7C+Photo+Booth+Rental+Orange+County&amp;origin_place_id=ChIJS6qcHXvZ3IARO_aW9uFeY8M&amp;destination=VisionArt+Galleries&amp;destination_place_id=ChIJFb7wu_3e3IARG69Sl7f2S7k&amp;travelmode=driving" TargetMode="External"/><Relationship Id="rId5" Type="http://schemas.openxmlformats.org/officeDocument/2006/relationships/hyperlink" Target="https://www.google.com/maps/dir/?api=1&amp;origin=Party+Snaps+Photo+Booth+OC+%7C+Photo+Booth+Rental+Orange+County&amp;origin_place_id=ChIJS6qcHXvZ3IARO_aW9uFeY8M&amp;destination=Pacific+Coast+Highway&amp;destination_place_id=ChIJo3v5b9Ml3YARpBEkgT1ePPQ&amp;travelmode=best" TargetMode="External"/><Relationship Id="rId147" Type="http://schemas.openxmlformats.org/officeDocument/2006/relationships/hyperlink" Target="https://maps.google.com?saddr=33.7753974,-117.921582&amp;daddr=33.6849886,-118.0224512" TargetMode="External"/><Relationship Id="rId268" Type="http://schemas.openxmlformats.org/officeDocument/2006/relationships/hyperlink" Target="https://www.google.com/maps/dir/33.7753974,-117.921582/33.6712363,-117.8582175" TargetMode="External"/><Relationship Id="rId389" Type="http://schemas.openxmlformats.org/officeDocument/2006/relationships/hyperlink" Target="https://www.google.com/maps/dir/?api=1&amp;origin=Party+Snaps+Photo+Booth+OC+%7C+Photo+Booth+Rental+Orange+County&amp;origin_place_id=ChIJS6qcHXvZ3IARO_aW9uFeY8M&amp;destination=Miriam+L+Smith+Art+Consultant&amp;destination_place_id=ChIJN5T5mKvf3IARTzM3-To7nso&amp;travelmode=best" TargetMode="External"/><Relationship Id="rId6" Type="http://schemas.openxmlformats.org/officeDocument/2006/relationships/hyperlink" Target="https://www.google.com/maps/dir/?api=1&amp;origin=Party+Snaps+Photo+Booth+OC+%7C+Photo+Booth+Rental+Orange+County&amp;origin_place_id=ChIJS6qcHXvZ3IARO_aW9uFeY8M&amp;destination=Pacific+Coast+Highway&amp;destination_place_id=ChIJo3v5b9Ml3YARpBEkgT1ePPQ&amp;travelmode=driving" TargetMode="External"/><Relationship Id="rId146" Type="http://schemas.openxmlformats.org/officeDocument/2006/relationships/hyperlink" Target="https://www.google.com/maps/dir/?api=1&amp;origin=Party+Snaps+Photo+Booth+OC+%7C+Photo+Booth+Rental+Orange+County&amp;origin_place_id=ChIJS6qcHXvZ3IARO_aW9uFeY8M&amp;destination=Harriett+M.+Wieder+Regional+Park&amp;destination_place_id=ChIJG4UFOBwk3YAReimtUAk67Rw&amp;travelmode=driving" TargetMode="External"/><Relationship Id="rId267" Type="http://schemas.openxmlformats.org/officeDocument/2006/relationships/hyperlink" Target="https://maps.google.com?saddr=33.7753974,-117.921582&amp;daddr=33.6712363,-117.8582175" TargetMode="External"/><Relationship Id="rId388" Type="http://schemas.openxmlformats.org/officeDocument/2006/relationships/hyperlink" Target="https://www.google.com/maps/dir/33.7753974,-117.921582/33.8800225,-117.8887993" TargetMode="External"/><Relationship Id="rId7" Type="http://schemas.openxmlformats.org/officeDocument/2006/relationships/hyperlink" Target="https://maps.google.com?saddr=33.7753974,-117.921582&amp;daddr=33.7315608,-118.0847841" TargetMode="External"/><Relationship Id="rId145" Type="http://schemas.openxmlformats.org/officeDocument/2006/relationships/hyperlink" Target="https://www.google.com/maps/dir/?api=1&amp;origin=Party+Snaps+Photo+Booth+OC+%7C+Photo+Booth+Rental+Orange+County&amp;origin_place_id=ChIJS6qcHXvZ3IARO_aW9uFeY8M&amp;destination=Harriett+M.+Wieder+Regional+Park&amp;destination_place_id=ChIJG4UFOBwk3YAReimtUAk67Rw&amp;travelmode=best" TargetMode="External"/><Relationship Id="rId266" Type="http://schemas.openxmlformats.org/officeDocument/2006/relationships/hyperlink" Target="https://www.google.com/maps/dir/?api=1&amp;origin=Party+Snaps+Photo+Booth+OC+%7C+Photo+Booth+Rental+Orange+County&amp;origin_place_id=ChIJS6qcHXvZ3IARO_aW9uFeY8M&amp;destination=Jack+&amp;+Shanaz+Langson+Institute+&amp;+Museum+of+California+Art+(Langson+IMCA)&amp;destination_place_id=ChIJvUtV6fXe3IARn7W8nK3Q7Y4&amp;travelmode=driving" TargetMode="External"/><Relationship Id="rId387" Type="http://schemas.openxmlformats.org/officeDocument/2006/relationships/hyperlink" Target="https://maps.google.com?saddr=33.7753974,-117.921582&amp;daddr=33.8800225,-117.8887993" TargetMode="External"/><Relationship Id="rId8" Type="http://schemas.openxmlformats.org/officeDocument/2006/relationships/hyperlink" Target="https://www.google.com/maps/dir/33.7753974,-117.921582/33.7315608,-118.0847841" TargetMode="External"/><Relationship Id="rId144" Type="http://schemas.openxmlformats.org/officeDocument/2006/relationships/hyperlink" Target="https://www.google.com/maps/dir/33.7753974,-117.921582/33.7963676,-117.7576044" TargetMode="External"/><Relationship Id="rId265" Type="http://schemas.openxmlformats.org/officeDocument/2006/relationships/hyperlink" Target="https://www.google.com/maps/dir/?api=1&amp;origin=Party+Snaps+Photo+Booth+OC+%7C+Photo+Booth+Rental+Orange+County&amp;origin_place_id=ChIJS6qcHXvZ3IARO_aW9uFeY8M&amp;destination=Jack+&amp;+Shanaz+Langson+Institute+&amp;+Museum+of+California+Art+(Langson+IMCA)&amp;destination_place_id=ChIJvUtV6fXe3IARn7W8nK3Q7Y4&amp;travelmode=best" TargetMode="External"/><Relationship Id="rId386" Type="http://schemas.openxmlformats.org/officeDocument/2006/relationships/hyperlink" Target="https://www.google.com/maps/dir/?api=1&amp;origin=Party+Snaps+Photo+Booth+OC+%7C+Photo+Booth+Rental+Orange+County&amp;origin_place_id=ChIJS6qcHXvZ3IARO_aW9uFeY8M&amp;destination=Exit+Gallery&amp;destination_place_id=ChIJWajRk8_V3IAR4UieqPb8Bj4&amp;travelmode=driving" TargetMode="External"/><Relationship Id="rId260" Type="http://schemas.openxmlformats.org/officeDocument/2006/relationships/hyperlink" Target="https://www.google.com/maps/dir/33.7753974,-117.921582/33.6741008,-117.9205522" TargetMode="External"/><Relationship Id="rId381" Type="http://schemas.openxmlformats.org/officeDocument/2006/relationships/hyperlink" Target="https://www.google.com/maps/dir/?api=1&amp;origin=Party+Snaps+Photo+Booth+OC+%7C+Photo+Booth+Rental+Orange+County&amp;origin_place_id=ChIJS6qcHXvZ3IARO_aW9uFeY8M&amp;destination=VisionArt+Galleries&amp;destination_place_id=ChIJFb7wu_3e3IARG69Sl7f2S7k&amp;travelmode=best" TargetMode="External"/><Relationship Id="rId380" Type="http://schemas.openxmlformats.org/officeDocument/2006/relationships/hyperlink" Target="https://www.google.com/maps/dir/33.7753974,-117.921582/33.6788653,-117.8562718" TargetMode="External"/><Relationship Id="rId139" Type="http://schemas.openxmlformats.org/officeDocument/2006/relationships/hyperlink" Target="https://maps.google.com?saddr=33.7753974,-117.921582&amp;daddr=33.747677,-117.8667056" TargetMode="External"/><Relationship Id="rId138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Santa+Ana+Historic+District&amp;destination_place_id=ChIJ6YwrhQfZ3IARN8e7_TZkM84&amp;travelmode=driving" TargetMode="External"/><Relationship Id="rId259" Type="http://schemas.openxmlformats.org/officeDocument/2006/relationships/hyperlink" Target="https://maps.google.com?saddr=33.7753974,-117.921582&amp;daddr=33.6741008,-117.9205522" TargetMode="External"/><Relationship Id="rId137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Santa+Ana+Historic+District&amp;destination_place_id=ChIJ6YwrhQfZ3IARN8e7_TZkM84&amp;travelmode=best" TargetMode="External"/><Relationship Id="rId258" Type="http://schemas.openxmlformats.org/officeDocument/2006/relationships/hyperlink" Target="https://www.google.com/maps/dir/?api=1&amp;origin=Party+Snaps+Photo+Booth+OC+%7C+Photo+Booth+Rental+Orange+County&amp;origin_place_id=ChIJS6qcHXvZ3IARO_aW9uFeY8M&amp;destination=Art+Gallery+International&amp;destination_place_id=ChIJC8LEuGDf3IARzhPF10KCv5Q&amp;travelmode=driving" TargetMode="External"/><Relationship Id="rId379" Type="http://schemas.openxmlformats.org/officeDocument/2006/relationships/hyperlink" Target="https://maps.google.com?saddr=33.7753974,-117.921582&amp;daddr=33.6788653,-117.8562718" TargetMode="External"/><Relationship Id="rId132" Type="http://schemas.openxmlformats.org/officeDocument/2006/relationships/hyperlink" Target="https://www.google.com/maps/dir/33.7753974,-117.921582/33.8155864,-117.9190319" TargetMode="External"/><Relationship Id="rId253" Type="http://schemas.openxmlformats.org/officeDocument/2006/relationships/hyperlink" Target="https://www.google.com/maps/dir/?api=1&amp;origin=Party+Snaps+Photo+Booth+OC+%7C+Photo+Booth+Rental+Orange+County&amp;origin_place_id=ChIJS6qcHXvZ3IARO_aW9uFeY8M&amp;destination=Orange+County+Center+For+Contemporary+Art&amp;destination_place_id=ChIJs-9YRAbZ3IARL1LfMHi6k1w&amp;travelmode=best" TargetMode="External"/><Relationship Id="rId374" Type="http://schemas.openxmlformats.org/officeDocument/2006/relationships/hyperlink" Target="https://www.google.com/maps/dir/?api=1&amp;origin=Party+Snaps+Photo+Booth+OC+%7C+Photo+Booth+Rental+Orange+County&amp;origin_place_id=ChIJS6qcHXvZ3IARO_aW9uFeY8M&amp;destination=Hecho+En+Mexico+-+The+Mexican+Art+&amp;+Gift+Store&amp;destination_place_id=ChIJzyeifYHW3IARSDYgf5N4Rlg&amp;travelmode=driving" TargetMode="External"/><Relationship Id="rId495" Type="http://schemas.openxmlformats.org/officeDocument/2006/relationships/hyperlink" Target="https://maps.google.com?saddr=33.7753974,-117.921582&amp;daddr=33.8018936,-117.9377523" TargetMode="External"/><Relationship Id="rId131" Type="http://schemas.openxmlformats.org/officeDocument/2006/relationships/hyperlink" Target="https://maps.google.com?saddr=33.7753974,-117.921582&amp;daddr=33.8155864,-117.9190319" TargetMode="External"/><Relationship Id="rId252" Type="http://schemas.openxmlformats.org/officeDocument/2006/relationships/hyperlink" Target="https://www.google.com/maps/dir/33.7753974,-117.921582/33.727637,-117.956357" TargetMode="External"/><Relationship Id="rId373" Type="http://schemas.openxmlformats.org/officeDocument/2006/relationships/hyperlink" Target="https://www.google.com/maps/dir/?api=1&amp;origin=Party+Snaps+Photo+Booth+OC+%7C+Photo+Booth+Rental+Orange+County&amp;origin_place_id=ChIJS6qcHXvZ3IARO_aW9uFeY8M&amp;destination=Hecho+En+Mexico+-+The+Mexican+Art+&amp;+Gift+Store&amp;destination_place_id=ChIJzyeifYHW3IARSDYgf5N4Rlg&amp;travelmode=best" TargetMode="External"/><Relationship Id="rId494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Jbznwzoo3YARAcB9juzgtwk&amp;travelmode=driving" TargetMode="External"/><Relationship Id="rId130" Type="http://schemas.openxmlformats.org/officeDocument/2006/relationships/hyperlink" Target="https://www.google.com/maps/dir/?api=1&amp;origin=Party+Snaps+Photo+Booth+OC+%7C+Photo+Booth+Rental+Orange+County&amp;origin_place_id=ChIJS6qcHXvZ3IARO_aW9uFeY8M&amp;destination=Minnie's+House&amp;destination_place_id=ChIJOeeS9dPX3IARnoCxvQs1n94&amp;travelmode=driving" TargetMode="External"/><Relationship Id="rId251" Type="http://schemas.openxmlformats.org/officeDocument/2006/relationships/hyperlink" Target="https://maps.google.com?saddr=33.7753974,-117.921582&amp;daddr=33.727637,-117.956357" TargetMode="External"/><Relationship Id="rId372" Type="http://schemas.openxmlformats.org/officeDocument/2006/relationships/hyperlink" Target="https://www.google.com/maps/dir/33.7753974,-117.921582/33.6828992,-117.8743193" TargetMode="External"/><Relationship Id="rId493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Jbznwzoo3YARAcB9juzgtwk&amp;travelmode=best" TargetMode="External"/><Relationship Id="rId250" Type="http://schemas.openxmlformats.org/officeDocument/2006/relationships/hyperlink" Target="https://www.google.com/maps/dir/?api=1&amp;origin=Party+Snaps+Photo+Booth+OC+%7C+Photo+Booth+Rental+Orange+County&amp;origin_place_id=ChIJS6qcHXvZ3IARO_aW9uFeY8M&amp;destination=Saigon+Performing+Arts+Center&amp;destination_place_id=ChIJGz12-wkn3YARV_UY2EXffkY&amp;travelmode=driving" TargetMode="External"/><Relationship Id="rId371" Type="http://schemas.openxmlformats.org/officeDocument/2006/relationships/hyperlink" Target="https://maps.google.com?saddr=33.7753974,-117.921582&amp;daddr=33.6828992,-117.8743193" TargetMode="External"/><Relationship Id="rId492" Type="http://schemas.openxmlformats.org/officeDocument/2006/relationships/hyperlink" Target="https://www.google.com/maps/dir/33.7753974,-117.921582/33.7895413,-117.9072586" TargetMode="External"/><Relationship Id="rId136" Type="http://schemas.openxmlformats.org/officeDocument/2006/relationships/hyperlink" Target="https://www.google.com/maps/dir/33.7753974,-117.921582/33.7878618,-117.853114" TargetMode="External"/><Relationship Id="rId257" Type="http://schemas.openxmlformats.org/officeDocument/2006/relationships/hyperlink" Target="https://www.google.com/maps/dir/?api=1&amp;origin=Party+Snaps+Photo+Booth+OC+%7C+Photo+Booth+Rental+Orange+County&amp;origin_place_id=ChIJS6qcHXvZ3IARO_aW9uFeY8M&amp;destination=Art+Gallery+International&amp;destination_place_id=ChIJC8LEuGDf3IARzhPF10KCv5Q&amp;travelmode=best" TargetMode="External"/><Relationship Id="rId378" Type="http://schemas.openxmlformats.org/officeDocument/2006/relationships/hyperlink" Target="https://www.google.com/maps/dir/?api=1&amp;origin=Party+Snaps+Photo+Booth+OC+%7C+Photo+Booth+Rental+Orange+County&amp;origin_place_id=ChIJS6qcHXvZ3IARO_aW9uFeY8M&amp;destination=Susan+Spiritus+Gallery&amp;destination_place_id=ChIJk7xgilbe3IARj2UZLWQL53c&amp;travelmode=driving" TargetMode="External"/><Relationship Id="rId499" Type="http://schemas.openxmlformats.org/officeDocument/2006/relationships/hyperlink" Target="https://maps.google.com?saddr=33.7753974,-117.921582&amp;daddr=33.783688,-117.8905022" TargetMode="External"/><Relationship Id="rId135" Type="http://schemas.openxmlformats.org/officeDocument/2006/relationships/hyperlink" Target="https://maps.google.com?saddr=33.7753974,-117.921582&amp;daddr=33.7878618,-117.853114" TargetMode="External"/><Relationship Id="rId256" Type="http://schemas.openxmlformats.org/officeDocument/2006/relationships/hyperlink" Target="https://www.google.com/maps/dir/33.7753974,-117.921582/33.7461209,-117.8683658" TargetMode="External"/><Relationship Id="rId377" Type="http://schemas.openxmlformats.org/officeDocument/2006/relationships/hyperlink" Target="https://www.google.com/maps/dir/?api=1&amp;origin=Party+Snaps+Photo+Booth+OC+%7C+Photo+Booth+Rental+Orange+County&amp;origin_place_id=ChIJS6qcHXvZ3IARO_aW9uFeY8M&amp;destination=Susan+Spiritus+Gallery&amp;destination_place_id=ChIJk7xgilbe3IARj2UZLWQL53c&amp;travelmode=best" TargetMode="External"/><Relationship Id="rId498" Type="http://schemas.openxmlformats.org/officeDocument/2006/relationships/hyperlink" Target="https://www.google.com/maps/dir/?api=1&amp;origin=Party+Snaps+Photo+Booth+OC+%7C+Photo+Booth+Rental+Orange+County&amp;origin_place_id=ChIJS6qcHXvZ3IARO_aW9uFeY8M&amp;destination=Krispy+Kreme&amp;destination_place_id=ChIJl0znByfY3IARuFkbyEuyldc&amp;travelmode=driving" TargetMode="External"/><Relationship Id="rId134" Type="http://schemas.openxmlformats.org/officeDocument/2006/relationships/hyperlink" Target="https://www.google.com/maps/dir/?api=1&amp;origin=Party+Snaps+Photo+Booth+OC+%7C+Photo+Booth+Rental+Orange+County&amp;origin_place_id=ChIJS6qcHXvZ3IARO_aW9uFeY8M&amp;destination=Plaza+Park&amp;destination_place_id=ChIJH1HOFOfZ3IARSBIIYJPMa0Y&amp;travelmode=driving" TargetMode="External"/><Relationship Id="rId255" Type="http://schemas.openxmlformats.org/officeDocument/2006/relationships/hyperlink" Target="https://maps.google.com?saddr=33.7753974,-117.921582&amp;daddr=33.7461209,-117.8683658" TargetMode="External"/><Relationship Id="rId376" Type="http://schemas.openxmlformats.org/officeDocument/2006/relationships/hyperlink" Target="https://www.google.com/maps/dir/33.7753974,-117.921582/33.8691937,-117.8720434" TargetMode="External"/><Relationship Id="rId497" Type="http://schemas.openxmlformats.org/officeDocument/2006/relationships/hyperlink" Target="https://www.google.com/maps/dir/?api=1&amp;origin=Party+Snaps+Photo+Booth+OC+%7C+Photo+Booth+Rental+Orange+County&amp;origin_place_id=ChIJS6qcHXvZ3IARO_aW9uFeY8M&amp;destination=Krispy+Kreme&amp;destination_place_id=ChIJl0znByfY3IARuFkbyEuyldc&amp;travelmode=best" TargetMode="External"/><Relationship Id="rId133" Type="http://schemas.openxmlformats.org/officeDocument/2006/relationships/hyperlink" Target="https://www.google.com/maps/dir/?api=1&amp;origin=Party+Snaps+Photo+Booth+OC+%7C+Photo+Booth+Rental+Orange+County&amp;origin_place_id=ChIJS6qcHXvZ3IARO_aW9uFeY8M&amp;destination=Plaza+Park&amp;destination_place_id=ChIJH1HOFOfZ3IARSBIIYJPMa0Y&amp;travelmode=best" TargetMode="External"/><Relationship Id="rId254" Type="http://schemas.openxmlformats.org/officeDocument/2006/relationships/hyperlink" Target="https://www.google.com/maps/dir/?api=1&amp;origin=Party+Snaps+Photo+Booth+OC+%7C+Photo+Booth+Rental+Orange+County&amp;origin_place_id=ChIJS6qcHXvZ3IARO_aW9uFeY8M&amp;destination=Orange+County+Center+For+Contemporary+Art&amp;destination_place_id=ChIJs-9YRAbZ3IARL1LfMHi6k1w&amp;travelmode=driving" TargetMode="External"/><Relationship Id="rId375" Type="http://schemas.openxmlformats.org/officeDocument/2006/relationships/hyperlink" Target="https://maps.google.com?saddr=33.7753974,-117.921582&amp;daddr=33.8691937,-117.8720434" TargetMode="External"/><Relationship Id="rId496" Type="http://schemas.openxmlformats.org/officeDocument/2006/relationships/hyperlink" Target="https://www.google.com/maps/dir/33.7753974,-117.921582/33.8018936,-117.9377523" TargetMode="External"/><Relationship Id="rId172" Type="http://schemas.openxmlformats.org/officeDocument/2006/relationships/hyperlink" Target="https://www.google.com/maps/dir/33.7753974,-117.921582/33.8694127,-117.9241305" TargetMode="External"/><Relationship Id="rId293" Type="http://schemas.openxmlformats.org/officeDocument/2006/relationships/hyperlink" Target="https://www.google.com/maps/dir/?api=1&amp;origin=Party+Snaps+Photo+Booth+OC+%7C+Photo+Booth+Rental+Orange+County&amp;origin_place_id=ChIJS6qcHXvZ3IARO_aW9uFeY8M&amp;destination=Skyline+Sales+and+Design+Gallery&amp;destination_place_id=ChIJf7LjJNDe3IAR_sTtN8tBxEc&amp;travelmode=best" TargetMode="External"/><Relationship Id="rId171" Type="http://schemas.openxmlformats.org/officeDocument/2006/relationships/hyperlink" Target="https://maps.google.com?saddr=33.7753974,-117.921582&amp;daddr=33.8694127,-117.9241305" TargetMode="External"/><Relationship Id="rId292" Type="http://schemas.openxmlformats.org/officeDocument/2006/relationships/hyperlink" Target="https://www.google.com/maps/dir/33.7753974,-117.921582/33.6985708,-117.9371513" TargetMode="External"/><Relationship Id="rId170" Type="http://schemas.openxmlformats.org/officeDocument/2006/relationships/hyperlink" Target="https://www.google.com/maps/dir/?api=1&amp;origin=Party+Snaps+Photo+Booth+OC+%7C+Photo+Booth+Rental+Orange+County&amp;origin_place_id=ChIJS6qcHXvZ3IARO_aW9uFeY8M&amp;destination=Fullerton+Union+Pacific+Depot&amp;destination_place_id=ChIJk6Lnq8DV3IAR_uzNq31a2cM&amp;travelmode=driving" TargetMode="External"/><Relationship Id="rId291" Type="http://schemas.openxmlformats.org/officeDocument/2006/relationships/hyperlink" Target="https://maps.google.com?saddr=33.7753974,-117.921582&amp;daddr=33.6985708,-117.9371513" TargetMode="External"/><Relationship Id="rId290" Type="http://schemas.openxmlformats.org/officeDocument/2006/relationships/hyperlink" Target="https://www.google.com/maps/dir/?api=1&amp;origin=Party+Snaps+Photo+Booth+OC+%7C+Photo+Booth+Rental+Orange+County&amp;origin_place_id=ChIJS6qcHXvZ3IARO_aW9uFeY8M&amp;destination=Black+Market+Art&amp;destination_place_id=ChIJNe9HIU4n3YARBHXKX_Ac58Q&amp;travelmode=driving" TargetMode="External"/><Relationship Id="rId165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+of+Youth&amp;destination_place_id=ChIJ8eS3DWbZ3IARMwvc1NMZ3fo&amp;travelmode=best" TargetMode="External"/><Relationship Id="rId286" Type="http://schemas.openxmlformats.org/officeDocument/2006/relationships/hyperlink" Target="https://www.google.com/maps/dir/?api=1&amp;origin=Party+Snaps+Photo+Booth+OC+%7C+Photo+Booth+Rental+Orange+County&amp;origin_place_id=ChIJS6qcHXvZ3IARO_aW9uFeY8M&amp;destination=Sullen+Art+Collective&amp;destination_place_id=ChIJFQfbHGYm3YARUR3A_kDAPbU&amp;travelmode=driving" TargetMode="External"/><Relationship Id="rId164" Type="http://schemas.openxmlformats.org/officeDocument/2006/relationships/hyperlink" Target="https://www.google.com/maps/dir/33.7753974,-117.921582/33.7207429,-117.9106923" TargetMode="External"/><Relationship Id="rId285" Type="http://schemas.openxmlformats.org/officeDocument/2006/relationships/hyperlink" Target="https://www.google.com/maps/dir/?api=1&amp;origin=Party+Snaps+Photo+Booth+OC+%7C+Photo+Booth+Rental+Orange+County&amp;origin_place_id=ChIJS6qcHXvZ3IARO_aW9uFeY8M&amp;destination=Sullen+Art+Collective&amp;destination_place_id=ChIJFQfbHGYm3YARUR3A_kDAPbU&amp;travelmode=best" TargetMode="External"/><Relationship Id="rId163" Type="http://schemas.openxmlformats.org/officeDocument/2006/relationships/hyperlink" Target="https://maps.google.com?saddr=33.7753974,-117.921582&amp;daddr=33.7207429,-117.9106923" TargetMode="External"/><Relationship Id="rId284" Type="http://schemas.openxmlformats.org/officeDocument/2006/relationships/hyperlink" Target="https://www.google.com/maps/dir/33.7753974,-117.921582/33.695992,-117.8906166" TargetMode="External"/><Relationship Id="rId162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Museum+of+Orange+County&amp;destination_place_id=ChIJ4y1OupfY3IARM-WCXfaxuUI&amp;travelmode=driving" TargetMode="External"/><Relationship Id="rId283" Type="http://schemas.openxmlformats.org/officeDocument/2006/relationships/hyperlink" Target="https://maps.google.com?saddr=33.7753974,-117.921582&amp;daddr=33.695992,-117.8906166" TargetMode="External"/><Relationship Id="rId169" Type="http://schemas.openxmlformats.org/officeDocument/2006/relationships/hyperlink" Target="https://www.google.com/maps/dir/?api=1&amp;origin=Party+Snaps+Photo+Booth+OC+%7C+Photo+Booth+Rental+Orange+County&amp;origin_place_id=ChIJS6qcHXvZ3IARO_aW9uFeY8M&amp;destination=Fullerton+Union+Pacific+Depot&amp;destination_place_id=ChIJk6Lnq8DV3IAR_uzNq31a2cM&amp;travelmode=best" TargetMode="External"/><Relationship Id="rId168" Type="http://schemas.openxmlformats.org/officeDocument/2006/relationships/hyperlink" Target="https://www.google.com/maps/dir/33.7753974,-117.921582/33.7080622,-117.8929641" TargetMode="External"/><Relationship Id="rId289" Type="http://schemas.openxmlformats.org/officeDocument/2006/relationships/hyperlink" Target="https://www.google.com/maps/dir/?api=1&amp;origin=Party+Snaps+Photo+Booth+OC+%7C+Photo+Booth+Rental+Orange+County&amp;origin_place_id=ChIJS6qcHXvZ3IARO_aW9uFeY8M&amp;destination=Black+Market+Art&amp;destination_place_id=ChIJNe9HIU4n3YARBHXKX_Ac58Q&amp;travelmode=best" TargetMode="External"/><Relationship Id="rId167" Type="http://schemas.openxmlformats.org/officeDocument/2006/relationships/hyperlink" Target="https://maps.google.com?saddr=33.7753974,-117.921582&amp;daddr=33.7080622,-117.8929641" TargetMode="External"/><Relationship Id="rId288" Type="http://schemas.openxmlformats.org/officeDocument/2006/relationships/hyperlink" Target="https://www.google.com/maps/dir/33.7753974,-117.921582/33.7255918,-118.00057" TargetMode="External"/><Relationship Id="rId166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+of+Youth&amp;destination_place_id=ChIJ8eS3DWbZ3IARMwvc1NMZ3fo&amp;travelmode=driving" TargetMode="External"/><Relationship Id="rId287" Type="http://schemas.openxmlformats.org/officeDocument/2006/relationships/hyperlink" Target="https://maps.google.com?saddr=33.7753974,-117.921582&amp;daddr=33.7255918,-118.00057" TargetMode="External"/><Relationship Id="rId161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Museum+of+Orange+County&amp;destination_place_id=ChIJ4y1OupfY3IARM-WCXfaxuUI&amp;travelmode=best" TargetMode="External"/><Relationship Id="rId282" Type="http://schemas.openxmlformats.org/officeDocument/2006/relationships/hyperlink" Target="https://www.google.com/maps/dir/?api=1&amp;origin=Party+Snaps+Photo+Booth+OC+%7C+Photo+Booth+Rental+Orange+County&amp;origin_place_id=ChIJS6qcHXvZ3IARO_aW9uFeY8M&amp;destination=OCFA+/+Showcase+Gallery&amp;destination_place_id=ChIJeX7N1jHf3IARqZHDsJNjqis&amp;travelmode=driving" TargetMode="External"/><Relationship Id="rId160" Type="http://schemas.openxmlformats.org/officeDocument/2006/relationships/hyperlink" Target="https://www.google.com/maps/dir/33.7753974,-117.921582/33.6672495,-117.9379792" TargetMode="External"/><Relationship Id="rId281" Type="http://schemas.openxmlformats.org/officeDocument/2006/relationships/hyperlink" Target="https://www.google.com/maps/dir/?api=1&amp;origin=Party+Snaps+Photo+Booth+OC+%7C+Photo+Booth+Rental+Orange+County&amp;origin_place_id=ChIJS6qcHXvZ3IARO_aW9uFeY8M&amp;destination=OCFA+/+Showcase+Gallery&amp;destination_place_id=ChIJeX7N1jHf3IARqZHDsJNjqis&amp;travelmode=best" TargetMode="External"/><Relationship Id="rId280" Type="http://schemas.openxmlformats.org/officeDocument/2006/relationships/hyperlink" Target="https://www.google.com/maps/dir/33.7753974,-117.921582/33.6463497,-117.931867" TargetMode="External"/><Relationship Id="rId159" Type="http://schemas.openxmlformats.org/officeDocument/2006/relationships/hyperlink" Target="https://maps.google.com?saddr=33.7753974,-117.921582&amp;daddr=33.6672495,-117.9379792" TargetMode="External"/><Relationship Id="rId154" Type="http://schemas.openxmlformats.org/officeDocument/2006/relationships/hyperlink" Target="https://www.google.com/maps/dir/?api=1&amp;origin=Party+Snaps+Photo+Booth+OC+%7C+Photo+Booth+Rental+Orange+County&amp;origin_place_id=ChIJS6qcHXvZ3IARO_aW9uFeY8M&amp;destination=The+Many+Adventures+of+Winnie+the+Pooh&amp;destination_place_id=ChIJIcgMaNbX3IARMEZTBjZIDR8&amp;travelmode=driving" TargetMode="External"/><Relationship Id="rId275" Type="http://schemas.openxmlformats.org/officeDocument/2006/relationships/hyperlink" Target="https://maps.google.com?saddr=33.7753974,-117.921582&amp;daddr=33.80364909999999,-118.008544" TargetMode="External"/><Relationship Id="rId396" Type="http://schemas.openxmlformats.org/officeDocument/2006/relationships/hyperlink" Target="https://www.google.com/maps/dir/33.7753974,-117.921582/33.7123748,-117.8055677" TargetMode="External"/><Relationship Id="rId153" Type="http://schemas.openxmlformats.org/officeDocument/2006/relationships/hyperlink" Target="https://www.google.com/maps/dir/?api=1&amp;origin=Party+Snaps+Photo+Booth+OC+%7C+Photo+Booth+Rental+Orange+County&amp;origin_place_id=ChIJS6qcHXvZ3IARO_aW9uFeY8M&amp;destination=The+Many+Adventures+of+Winnie+the+Pooh&amp;destination_place_id=ChIJIcgMaNbX3IARMEZTBjZIDR8&amp;travelmode=best" TargetMode="External"/><Relationship Id="rId274" Type="http://schemas.openxmlformats.org/officeDocument/2006/relationships/hyperlink" Target="https://www.google.com/maps/dir/?api=1&amp;origin=Party+Snaps+Photo+Booth+OC+%7C+Photo+Booth+Rental+Orange+County&amp;origin_place_id=ChIJS6qcHXvZ3IARO_aW9uFeY8M&amp;destination=Spiritual+Journey+Tattoo&amp;destination_place_id=ChIJyTbZ2VIp3YAR9FJC_abqQeU&amp;travelmode=driving" TargetMode="External"/><Relationship Id="rId395" Type="http://schemas.openxmlformats.org/officeDocument/2006/relationships/hyperlink" Target="https://maps.google.com?saddr=33.7753974,-117.921582&amp;daddr=33.7123748,-117.8055677" TargetMode="External"/><Relationship Id="rId152" Type="http://schemas.openxmlformats.org/officeDocument/2006/relationships/hyperlink" Target="https://www.google.com/maps/dir/33.7753974,-117.921582/33.903739,-117.8651883" TargetMode="External"/><Relationship Id="rId273" Type="http://schemas.openxmlformats.org/officeDocument/2006/relationships/hyperlink" Target="https://www.google.com/maps/dir/?api=1&amp;origin=Party+Snaps+Photo+Booth+OC+%7C+Photo+Booth+Rental+Orange+County&amp;origin_place_id=ChIJS6qcHXvZ3IARO_aW9uFeY8M&amp;destination=Spiritual+Journey+Tattoo&amp;destination_place_id=ChIJyTbZ2VIp3YAR9FJC_abqQeU&amp;travelmode=best" TargetMode="External"/><Relationship Id="rId394" Type="http://schemas.openxmlformats.org/officeDocument/2006/relationships/hyperlink" Target="https://www.google.com/maps/dir/?api=1&amp;origin=Party+Snaps+Photo+Booth+OC+%7C+Photo+Booth+Rental+Orange+County&amp;origin_place_id=ChIJS6qcHXvZ3IARO_aW9uFeY8M&amp;destination=Art+&amp;+Stone&amp;destination_place_id=ChIJH5JYDG3c3IARSEwW4JJpukg&amp;travelmode=driving" TargetMode="External"/><Relationship Id="rId151" Type="http://schemas.openxmlformats.org/officeDocument/2006/relationships/hyperlink" Target="https://maps.google.com?saddr=33.7753974,-117.921582&amp;daddr=33.903739,-117.8651883" TargetMode="External"/><Relationship Id="rId272" Type="http://schemas.openxmlformats.org/officeDocument/2006/relationships/hyperlink" Target="https://www.google.com/maps/dir/33.7753974,-117.921582/33.681003,-117.9196948" TargetMode="External"/><Relationship Id="rId393" Type="http://schemas.openxmlformats.org/officeDocument/2006/relationships/hyperlink" Target="https://www.google.com/maps/dir/?api=1&amp;origin=Party+Snaps+Photo+Booth+OC+%7C+Photo+Booth+Rental+Orange+County&amp;origin_place_id=ChIJS6qcHXvZ3IARO_aW9uFeY8M&amp;destination=Art+&amp;+Stone&amp;destination_place_id=ChIJH5JYDG3c3IARSEwW4JJpukg&amp;travelmode=best" TargetMode="External"/><Relationship Id="rId158" Type="http://schemas.openxmlformats.org/officeDocument/2006/relationships/hyperlink" Target="https://www.google.com/maps/dir/?api=1&amp;origin=Party+Snaps+Photo+Booth+OC+%7C+Photo+Booth+Rental+Orange+County&amp;origin_place_id=ChIJS6qcHXvZ3IARO_aW9uFeY8M&amp;destination=Wetland+&amp;+Riparian+Habitat&amp;destination_place_id=ChIJq9gHUWoh3YAREFAFqe8hrns&amp;travelmode=driving" TargetMode="External"/><Relationship Id="rId279" Type="http://schemas.openxmlformats.org/officeDocument/2006/relationships/hyperlink" Target="https://maps.google.com?saddr=33.7753974,-117.921582&amp;daddr=33.6463497,-117.931867" TargetMode="External"/><Relationship Id="rId157" Type="http://schemas.openxmlformats.org/officeDocument/2006/relationships/hyperlink" Target="https://www.google.com/maps/dir/?api=1&amp;origin=Party+Snaps+Photo+Booth+OC+%7C+Photo+Booth+Rental+Orange+County&amp;origin_place_id=ChIJS6qcHXvZ3IARO_aW9uFeY8M&amp;destination=Wetland+&amp;+Riparian+Habitat&amp;destination_place_id=ChIJq9gHUWoh3YAREFAFqe8hrns&amp;travelmode=best" TargetMode="External"/><Relationship Id="rId278" Type="http://schemas.openxmlformats.org/officeDocument/2006/relationships/hyperlink" Target="https://www.google.com/maps/dir/?api=1&amp;origin=Party+Snaps+Photo+Booth+OC+%7C+Photo+Booth+Rental+Orange+County&amp;origin_place_id=ChIJS6qcHXvZ3IARO_aW9uFeY8M&amp;destination=Location1980&amp;destination_place_id=ChIJ-0jU9Xsg3YARTfGR3zAZFyY&amp;travelmode=driving" TargetMode="External"/><Relationship Id="rId399" Type="http://schemas.openxmlformats.org/officeDocument/2006/relationships/hyperlink" Target="https://maps.google.com?saddr=33.7753974,-117.921582&amp;daddr=33.6663954,-117.8713752" TargetMode="External"/><Relationship Id="rId156" Type="http://schemas.openxmlformats.org/officeDocument/2006/relationships/hyperlink" Target="https://www.google.com/maps/dir/33.7753974,-117.921582/33.812525,-117.923135" TargetMode="External"/><Relationship Id="rId277" Type="http://schemas.openxmlformats.org/officeDocument/2006/relationships/hyperlink" Target="https://www.google.com/maps/dir/?api=1&amp;origin=Party+Snaps+Photo+Booth+OC+%7C+Photo+Booth+Rental+Orange+County&amp;origin_place_id=ChIJS6qcHXvZ3IARO_aW9uFeY8M&amp;destination=Location1980&amp;destination_place_id=ChIJ-0jU9Xsg3YARTfGR3zAZFyY&amp;travelmode=best" TargetMode="External"/><Relationship Id="rId398" Type="http://schemas.openxmlformats.org/officeDocument/2006/relationships/hyperlink" Target="https://www.google.com/maps/dir/?api=1&amp;origin=Party+Snaps+Photo+Booth+OC+%7C+Photo+Booth+Rental+Orange+County&amp;origin_place_id=ChIJS6qcHXvZ3IARO_aW9uFeY8M&amp;destination=Virginia+Bader+Fine+Arts&amp;destination_place_id=ChIJkbdbHVbe3IAR5ul7BIHU358&amp;travelmode=driving" TargetMode="External"/><Relationship Id="rId155" Type="http://schemas.openxmlformats.org/officeDocument/2006/relationships/hyperlink" Target="https://maps.google.com?saddr=33.7753974,-117.921582&amp;daddr=33.812525,-117.923135" TargetMode="External"/><Relationship Id="rId276" Type="http://schemas.openxmlformats.org/officeDocument/2006/relationships/hyperlink" Target="https://www.google.com/maps/dir/33.7753974,-117.921582/33.80364909999999,-118.008544" TargetMode="External"/><Relationship Id="rId397" Type="http://schemas.openxmlformats.org/officeDocument/2006/relationships/hyperlink" Target="https://www.google.com/maps/dir/?api=1&amp;origin=Party+Snaps+Photo+Booth+OC+%7C+Photo+Booth+Rental+Orange+County&amp;origin_place_id=ChIJS6qcHXvZ3IARO_aW9uFeY8M&amp;destination=Virginia+Bader+Fine+Arts&amp;destination_place_id=ChIJkbdbHVbe3IAR5ul7BIHU358&amp;travelmode=best" TargetMode="External"/><Relationship Id="rId40" Type="http://schemas.openxmlformats.org/officeDocument/2006/relationships/hyperlink" Target="https://www.google.com/maps/dir/33.7753974,-117.921582/33.8443038,-118.0002265" TargetMode="External"/><Relationship Id="rId42" Type="http://schemas.openxmlformats.org/officeDocument/2006/relationships/hyperlink" Target="https://www.google.com/maps/dir/?api=1&amp;origin=Party+Snaps+Photo+Booth+OC+%7C+Photo+Booth+Rental+Orange+County&amp;origin_place_id=ChIJS6qcHXvZ3IARO_aW9uFeY8M&amp;destination=Noguchi+Garden&amp;destination_place_id=ChIJrVNUNiHf3IARLWomTz62L98&amp;travelmode=driving" TargetMode="External"/><Relationship Id="rId41" Type="http://schemas.openxmlformats.org/officeDocument/2006/relationships/hyperlink" Target="https://www.google.com/maps/dir/?api=1&amp;origin=Party+Snaps+Photo+Booth+OC+%7C+Photo+Booth+Rental+Orange+County&amp;origin_place_id=ChIJS6qcHXvZ3IARO_aW9uFeY8M&amp;destination=Noguchi+Garden&amp;destination_place_id=ChIJrVNUNiHf3IARLWomTz62L98&amp;travelmode=best" TargetMode="External"/><Relationship Id="rId44" Type="http://schemas.openxmlformats.org/officeDocument/2006/relationships/hyperlink" Target="https://www.google.com/maps/dir/33.7753974,-117.921582/33.6890595,-117.8822393" TargetMode="External"/><Relationship Id="rId43" Type="http://schemas.openxmlformats.org/officeDocument/2006/relationships/hyperlink" Target="https://maps.google.com?saddr=33.7753974,-117.921582&amp;daddr=33.6890595,-117.8822393" TargetMode="External"/><Relationship Id="rId46" Type="http://schemas.openxmlformats.org/officeDocument/2006/relationships/hyperlink" Target="https://www.google.com/maps/dir/?api=1&amp;origin=Party+Snaps+Photo+Booth+OC+%7C+Photo+Booth+Rental+Orange+County&amp;origin_place_id=ChIJS6qcHXvZ3IARO_aW9uFeY8M&amp;destination=Scenic+Overlook+&amp;+Information+Kiosk&amp;destination_place_id=ChIJkatZ--ol3YAR-qecZyaCcOA&amp;travelmode=driving" TargetMode="External"/><Relationship Id="rId45" Type="http://schemas.openxmlformats.org/officeDocument/2006/relationships/hyperlink" Target="https://www.google.com/maps/dir/?api=1&amp;origin=Party+Snaps+Photo+Booth+OC+%7C+Photo+Booth+Rental+Orange+County&amp;origin_place_id=ChIJS6qcHXvZ3IARO_aW9uFeY8M&amp;destination=Scenic+Overlook+&amp;+Information+Kiosk&amp;destination_place_id=ChIJkatZ--ol3YAR-qecZyaCcOA&amp;travelmode=best" TargetMode="External"/><Relationship Id="rId509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NWBPkekp3YARrWqqohO8V5k&amp;travelmode=best" TargetMode="External"/><Relationship Id="rId508" Type="http://schemas.openxmlformats.org/officeDocument/2006/relationships/hyperlink" Target="https://www.google.com/maps/dir/33.7753974,-117.921582/33.732545,-117.9916177" TargetMode="External"/><Relationship Id="rId629" Type="http://schemas.openxmlformats.org/officeDocument/2006/relationships/hyperlink" Target="https://www.google.com/maps/dir/?api=1&amp;origin=Party+Snaps+Photo+Booth+OC+%7C+Photo+Booth+Rental+Orange+County&amp;origin_place_id=ChIJS6qcHXvZ3IARO_aW9uFeY8M&amp;destination=Panera+Bread&amp;destination_place_id=ChIJVcikUy_f3IARKAJqPvB0kTM&amp;travelmode=best" TargetMode="External"/><Relationship Id="rId503" Type="http://schemas.openxmlformats.org/officeDocument/2006/relationships/hyperlink" Target="https://maps.google.com?saddr=33.7753974,-117.921582&amp;daddr=33.8663889,-117.8825" TargetMode="External"/><Relationship Id="rId624" Type="http://schemas.openxmlformats.org/officeDocument/2006/relationships/hyperlink" Target="https://www.google.com/maps/dir/33.7753974,-117.921582/33.815,-117.8205556" TargetMode="External"/><Relationship Id="rId502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&amp;destination_place_id=ChIJMbD3MnnW3IARblyB7qzq9Fc&amp;travelmode=driving" TargetMode="External"/><Relationship Id="rId623" Type="http://schemas.openxmlformats.org/officeDocument/2006/relationships/hyperlink" Target="https://maps.google.com?saddr=33.7753974,-117.921582&amp;daddr=33.815,-117.8205556" TargetMode="External"/><Relationship Id="rId501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&amp;destination_place_id=ChIJMbD3MnnW3IARblyB7qzq9Fc&amp;travelmode=best" TargetMode="External"/><Relationship Id="rId622" Type="http://schemas.openxmlformats.org/officeDocument/2006/relationships/hyperlink" Target="https://www.google.com/maps/dir/?api=1&amp;origin=Party+Snaps+Photo+Booth+OC+%7C+Photo+Booth+Rental+Orange+County&amp;origin_place_id=ChIJS6qcHXvZ3IARO_aW9uFeY8M&amp;destination=Rockwell's+Bakery&amp;destination_place_id=ChIJM0QrZLDQ3IARb0O2qeP1SiQ&amp;travelmode=driving" TargetMode="External"/><Relationship Id="rId500" Type="http://schemas.openxmlformats.org/officeDocument/2006/relationships/hyperlink" Target="https://www.google.com/maps/dir/33.7753974,-117.921582/33.783688,-117.8905022" TargetMode="External"/><Relationship Id="rId621" Type="http://schemas.openxmlformats.org/officeDocument/2006/relationships/hyperlink" Target="https://www.google.com/maps/dir/?api=1&amp;origin=Party+Snaps+Photo+Booth+OC+%7C+Photo+Booth+Rental+Orange+County&amp;origin_place_id=ChIJS6qcHXvZ3IARO_aW9uFeY8M&amp;destination=Rockwell's+Bakery&amp;destination_place_id=ChIJM0QrZLDQ3IARb0O2qeP1SiQ&amp;travelmode=best" TargetMode="External"/><Relationship Id="rId507" Type="http://schemas.openxmlformats.org/officeDocument/2006/relationships/hyperlink" Target="https://maps.google.com?saddr=33.7753974,-117.921582&amp;daddr=33.732545,-117.9916177" TargetMode="External"/><Relationship Id="rId628" Type="http://schemas.openxmlformats.org/officeDocument/2006/relationships/hyperlink" Target="https://www.google.com/maps/dir/33.7753974,-117.921582/33.6567304,-117.8644533" TargetMode="External"/><Relationship Id="rId506" Type="http://schemas.openxmlformats.org/officeDocument/2006/relationships/hyperlink" Target="https://www.google.com/maps/dir/?api=1&amp;origin=Party+Snaps+Photo+Booth+OC+%7C+Photo+Booth+Rental+Orange+County&amp;origin_place_id=ChIJS6qcHXvZ3IARO_aW9uFeY8M&amp;destination=The+Cheesecake+Factory&amp;destination_place_id=ChIJaRncL0Mm3YARs9osub8nU1s&amp;travelmode=driving" TargetMode="External"/><Relationship Id="rId627" Type="http://schemas.openxmlformats.org/officeDocument/2006/relationships/hyperlink" Target="https://maps.google.com?saddr=33.7753974,-117.921582&amp;daddr=33.6567304,-117.8644533" TargetMode="External"/><Relationship Id="rId505" Type="http://schemas.openxmlformats.org/officeDocument/2006/relationships/hyperlink" Target="https://www.google.com/maps/dir/?api=1&amp;origin=Party+Snaps+Photo+Booth+OC+%7C+Photo+Booth+Rental+Orange+County&amp;origin_place_id=ChIJS6qcHXvZ3IARO_aW9uFeY8M&amp;destination=The+Cheesecake+Factory&amp;destination_place_id=ChIJaRncL0Mm3YARs9osub8nU1s&amp;travelmode=best" TargetMode="External"/><Relationship Id="rId626" Type="http://schemas.openxmlformats.org/officeDocument/2006/relationships/hyperlink" Target="https://www.google.com/maps/dir/?api=1&amp;origin=Party+Snaps+Photo+Booth+OC+%7C+Photo+Booth+Rental+Orange+County&amp;origin_place_id=ChIJS6qcHXvZ3IARO_aW9uFeY8M&amp;destination=Shirley's+Bagels&amp;destination_place_id=ChIJJ0exQEXe3IARQ4ueOiaUKjQ&amp;travelmode=driving" TargetMode="External"/><Relationship Id="rId504" Type="http://schemas.openxmlformats.org/officeDocument/2006/relationships/hyperlink" Target="https://www.google.com/maps/dir/33.7753974,-117.921582/33.8663889,-117.8825" TargetMode="External"/><Relationship Id="rId625" Type="http://schemas.openxmlformats.org/officeDocument/2006/relationships/hyperlink" Target="https://www.google.com/maps/dir/?api=1&amp;origin=Party+Snaps+Photo+Booth+OC+%7C+Photo+Booth+Rental+Orange+County&amp;origin_place_id=ChIJS6qcHXvZ3IARO_aW9uFeY8M&amp;destination=Shirley's+Bagels&amp;destination_place_id=ChIJJ0exQEXe3IARQ4ueOiaUKjQ&amp;travelmode=best" TargetMode="External"/><Relationship Id="rId48" Type="http://schemas.openxmlformats.org/officeDocument/2006/relationships/hyperlink" Target="https://www.google.com/maps/dir/33.7753974,-117.921582/33.70391499999999,-118.0528429" TargetMode="External"/><Relationship Id="rId47" Type="http://schemas.openxmlformats.org/officeDocument/2006/relationships/hyperlink" Target="https://maps.google.com?saddr=33.7753974,-117.921582&amp;daddr=33.70391499999999,-118.0528429" TargetMode="External"/><Relationship Id="rId49" Type="http://schemas.openxmlformats.org/officeDocument/2006/relationships/hyperlink" Target="https://www.google.com/maps/dir/?api=1&amp;origin=Party+Snaps+Photo+Booth+OC+%7C+Photo+Booth+Rental+Orange+County&amp;origin_place_id=ChIJS6qcHXvZ3IARO_aW9uFeY8M&amp;destination=Mountain+View+Park&amp;destination_place_id=ChIJUfsdLKXV3IAR-qpbMrcannI&amp;travelmode=best" TargetMode="External"/><Relationship Id="rId620" Type="http://schemas.openxmlformats.org/officeDocument/2006/relationships/hyperlink" Target="https://www.google.com/maps/dir/33.7753974,-117.921582/33.6956199,-117.7983225" TargetMode="External"/><Relationship Id="rId31" Type="http://schemas.openxmlformats.org/officeDocument/2006/relationships/hyperlink" Target="https://maps.google.com?saddr=33.7753974,-117.921582&amp;daddr=33.656119,-117.8341694" TargetMode="External"/><Relationship Id="rId30" Type="http://schemas.openxmlformats.org/officeDocument/2006/relationships/hyperlink" Target="https://www.google.com/maps/dir/?api=1&amp;origin=Party+Snaps+Photo+Booth+OC+%7C+Photo+Booth+Rental+Orange+County&amp;origin_place_id=ChIJS6qcHXvZ3IARO_aW9uFeY8M&amp;destination=Mason+Park+Fountain&amp;destination_place_id=ChIJExyuNQDf3IARVP7U9Npt7gA&amp;travelmode=driving" TargetMode="External"/><Relationship Id="rId33" Type="http://schemas.openxmlformats.org/officeDocument/2006/relationships/hyperlink" Target="https://www.google.com/maps/dir/?api=1&amp;origin=Party+Snaps+Photo+Booth+OC+%7C+Photo+Booth+Rental+Orange+County&amp;origin_place_id=ChIJS6qcHXvZ3IARO_aW9uFeY8M&amp;destination=Little+India&amp;destination_place_id=ChIJy1uQXest3YARL2veACsSueQ&amp;travelmode=best" TargetMode="External"/><Relationship Id="rId32" Type="http://schemas.openxmlformats.org/officeDocument/2006/relationships/hyperlink" Target="https://www.google.com/maps/dir/33.7753974,-117.921582/33.656119,-117.8341694" TargetMode="External"/><Relationship Id="rId35" Type="http://schemas.openxmlformats.org/officeDocument/2006/relationships/hyperlink" Target="https://maps.google.com?saddr=33.7753974,-117.921582&amp;daddr=33.8663341,-118.082187" TargetMode="External"/><Relationship Id="rId34" Type="http://schemas.openxmlformats.org/officeDocument/2006/relationships/hyperlink" Target="https://www.google.com/maps/dir/?api=1&amp;origin=Party+Snaps+Photo+Booth+OC+%7C+Photo+Booth+Rental+Orange+County&amp;origin_place_id=ChIJS6qcHXvZ3IARO_aW9uFeY8M&amp;destination=Little+India&amp;destination_place_id=ChIJy1uQXest3YARL2veACsSueQ&amp;travelmode=driving" TargetMode="External"/><Relationship Id="rId619" Type="http://schemas.openxmlformats.org/officeDocument/2006/relationships/hyperlink" Target="https://maps.google.com?saddr=33.7753974,-117.921582&amp;daddr=33.6956199,-117.7983225" TargetMode="External"/><Relationship Id="rId618" Type="http://schemas.openxmlformats.org/officeDocument/2006/relationships/hyperlink" Target="https://www.google.com/maps/dir/?api=1&amp;origin=Party+Snaps+Photo+Booth+OC+%7C+Photo+Booth+Rental+Orange+County&amp;origin_place_id=ChIJS6qcHXvZ3IARO_aW9uFeY8M&amp;destination=J.+J.+Bakery&amp;destination_place_id=ChIJI9VrCUXc3IARxLtQ2nOkIYg&amp;travelmode=driving" TargetMode="External"/><Relationship Id="rId613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yaIKPYTe3IARfmhSAvGyCFM&amp;travelmode=best" TargetMode="External"/><Relationship Id="rId612" Type="http://schemas.openxmlformats.org/officeDocument/2006/relationships/hyperlink" Target="https://www.google.com/maps/dir/33.7753974,-117.921582/33.7454272,-117.9519667" TargetMode="External"/><Relationship Id="rId611" Type="http://schemas.openxmlformats.org/officeDocument/2006/relationships/hyperlink" Target="https://maps.google.com?saddr=33.7753974,-117.921582&amp;daddr=33.7454272,-117.9519667" TargetMode="External"/><Relationship Id="rId610" Type="http://schemas.openxmlformats.org/officeDocument/2006/relationships/hyperlink" Target="https://www.google.com/maps/dir/?api=1&amp;origin=Party+Snaps+Photo+Booth+OC+%7C+Photo+Booth+Rental+Orange+County&amp;origin_place_id=ChIJS6qcHXvZ3IARO_aW9uFeY8M&amp;destination=Lily's+Bakery&amp;destination_place_id=ChIJr0ZUkr4n3YARni4y06zaWfs&amp;travelmode=driving" TargetMode="External"/><Relationship Id="rId617" Type="http://schemas.openxmlformats.org/officeDocument/2006/relationships/hyperlink" Target="https://www.google.com/maps/dir/?api=1&amp;origin=Party+Snaps+Photo+Booth+OC+%7C+Photo+Booth+Rental+Orange+County&amp;origin_place_id=ChIJS6qcHXvZ3IARO_aW9uFeY8M&amp;destination=J.+J.+Bakery&amp;destination_place_id=ChIJI9VrCUXc3IARxLtQ2nOkIYg&amp;travelmode=best" TargetMode="External"/><Relationship Id="rId616" Type="http://schemas.openxmlformats.org/officeDocument/2006/relationships/hyperlink" Target="https://www.google.com/maps/dir/33.7753974,-117.921582/33.6804283,-117.838138" TargetMode="External"/><Relationship Id="rId615" Type="http://schemas.openxmlformats.org/officeDocument/2006/relationships/hyperlink" Target="https://maps.google.com?saddr=33.7753974,-117.921582&amp;daddr=33.6804283,-117.838138" TargetMode="External"/><Relationship Id="rId614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yaIKPYTe3IARfmhSAvGyCFM&amp;travelmode=driving" TargetMode="External"/><Relationship Id="rId37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Berry+Farm&amp;destination_place_id=ChIJo3h_9V8p3YARVTAekE45jq4&amp;travelmode=best" TargetMode="External"/><Relationship Id="rId36" Type="http://schemas.openxmlformats.org/officeDocument/2006/relationships/hyperlink" Target="https://www.google.com/maps/dir/33.7753974,-117.921582/33.8663341,-118.082187" TargetMode="External"/><Relationship Id="rId39" Type="http://schemas.openxmlformats.org/officeDocument/2006/relationships/hyperlink" Target="https://maps.google.com?saddr=33.7753974,-117.921582&amp;daddr=33.8443038,-118.0002265" TargetMode="External"/><Relationship Id="rId38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Berry+Farm&amp;destination_place_id=ChIJo3h_9V8p3YARVTAekE45jq4&amp;travelmode=driving" TargetMode="External"/><Relationship Id="rId20" Type="http://schemas.openxmlformats.org/officeDocument/2006/relationships/hyperlink" Target="https://www.google.com/maps/dir/33.7753974,-117.921582/33.6575879,-118.0018541" TargetMode="External"/><Relationship Id="rId22" Type="http://schemas.openxmlformats.org/officeDocument/2006/relationships/hyperlink" Target="https://www.google.com/maps/dir/?api=1&amp;origin=Party+Snaps+Photo+Booth+OC+%7C+Photo+Booth+Rental+Orange+County&amp;origin_place_id=ChIJS6qcHXvZ3IARO_aW9uFeY8M&amp;destination=Upper+Newport+Bay+Nature+Preserve&amp;destination_place_id=ChIJ6YrP-cnf3IARajvZAC9pdfY&amp;travelmode=driving" TargetMode="External"/><Relationship Id="rId21" Type="http://schemas.openxmlformats.org/officeDocument/2006/relationships/hyperlink" Target="https://www.google.com/maps/dir/?api=1&amp;origin=Party+Snaps+Photo+Booth+OC+%7C+Photo+Booth+Rental+Orange+County&amp;origin_place_id=ChIJS6qcHXvZ3IARO_aW9uFeY8M&amp;destination=Upper+Newport+Bay+Nature+Preserve&amp;destination_place_id=ChIJ6YrP-cnf3IARajvZAC9pdfY&amp;travelmode=best" TargetMode="External"/><Relationship Id="rId24" Type="http://schemas.openxmlformats.org/officeDocument/2006/relationships/hyperlink" Target="https://www.google.com/maps/dir/33.7753974,-117.921582/33.6545476,-117.8863015" TargetMode="External"/><Relationship Id="rId23" Type="http://schemas.openxmlformats.org/officeDocument/2006/relationships/hyperlink" Target="https://maps.google.com?saddr=33.7753974,-117.921582&amp;daddr=33.6545476,-117.8863015" TargetMode="External"/><Relationship Id="rId409" Type="http://schemas.openxmlformats.org/officeDocument/2006/relationships/hyperlink" Target="https://www.google.com/maps/dir/?api=1&amp;origin=Party+Snaps+Photo+Booth+OC+%7C+Photo+Booth+Rental+Orange+County&amp;origin_place_id=ChIJS6qcHXvZ3IARO_aW9uFeY8M&amp;destination=Strand+Art+Co&amp;destination_place_id=ChIJnUjukTjR3IARlclHheksKTE&amp;travelmode=best" TargetMode="External"/><Relationship Id="rId404" Type="http://schemas.openxmlformats.org/officeDocument/2006/relationships/hyperlink" Target="https://www.google.com/maps/dir/33.7753974,-117.921582/33.6642232,-117.8692168" TargetMode="External"/><Relationship Id="rId525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zc3_stHX3IARSJhx24CYHVk&amp;travelmode=best" TargetMode="External"/><Relationship Id="rId646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ccWQ3afW3IARMWk8xU7Klis&amp;travelmode=driving" TargetMode="External"/><Relationship Id="rId403" Type="http://schemas.openxmlformats.org/officeDocument/2006/relationships/hyperlink" Target="https://maps.google.com?saddr=33.7753974,-117.921582&amp;daddr=33.6642232,-117.8692168" TargetMode="External"/><Relationship Id="rId524" Type="http://schemas.openxmlformats.org/officeDocument/2006/relationships/hyperlink" Target="https://www.google.com/maps/dir/33.7753974,-117.921582/33.6891211,-117.8949549" TargetMode="External"/><Relationship Id="rId645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ccWQ3afW3IARMWk8xU7Klis&amp;travelmode=best" TargetMode="External"/><Relationship Id="rId402" Type="http://schemas.openxmlformats.org/officeDocument/2006/relationships/hyperlink" Target="https://www.google.com/maps/dir/?api=1&amp;origin=Party+Snaps+Photo+Booth+OC+%7C+Photo+Booth+Rental+Orange+County&amp;origin_place_id=ChIJS6qcHXvZ3IARO_aW9uFeY8M&amp;destination=Godbey+School+of+Art&amp;destination_place_id=ChIJDU4KUVbe3IARmrj0XDmymRk&amp;travelmode=driving" TargetMode="External"/><Relationship Id="rId523" Type="http://schemas.openxmlformats.org/officeDocument/2006/relationships/hyperlink" Target="https://maps.google.com?saddr=33.7753974,-117.921582&amp;daddr=33.6891211,-117.8949549" TargetMode="External"/><Relationship Id="rId644" Type="http://schemas.openxmlformats.org/officeDocument/2006/relationships/hyperlink" Target="https://www.google.com/maps/dir/33.7753974,-117.921582/33.7398913,-117.8239486" TargetMode="External"/><Relationship Id="rId401" Type="http://schemas.openxmlformats.org/officeDocument/2006/relationships/hyperlink" Target="https://www.google.com/maps/dir/?api=1&amp;origin=Party+Snaps+Photo+Booth+OC+%7C+Photo+Booth+Rental+Orange+County&amp;origin_place_id=ChIJS6qcHXvZ3IARO_aW9uFeY8M&amp;destination=Godbey+School+of+Art&amp;destination_place_id=ChIJDU4KUVbe3IARmrj0XDmymRk&amp;travelmode=best" TargetMode="External"/><Relationship Id="rId522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Hc8Mgjnf3IARITip435LtwY&amp;travelmode=driving" TargetMode="External"/><Relationship Id="rId643" Type="http://schemas.openxmlformats.org/officeDocument/2006/relationships/hyperlink" Target="https://maps.google.com?saddr=33.7753974,-117.921582&amp;daddr=33.7398913,-117.8239486" TargetMode="External"/><Relationship Id="rId408" Type="http://schemas.openxmlformats.org/officeDocument/2006/relationships/hyperlink" Target="https://www.google.com/maps/dir/33.7753974,-117.921582/33.8326303,-117.9777529" TargetMode="External"/><Relationship Id="rId529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Neighborhood+Market&amp;destination_place_id=ChIJYSfaY8zX3IARt4e-Vb8bzNQ&amp;travelmode=best" TargetMode="External"/><Relationship Id="rId407" Type="http://schemas.openxmlformats.org/officeDocument/2006/relationships/hyperlink" Target="https://maps.google.com?saddr=33.7753974,-117.921582&amp;daddr=33.8326303,-117.9777529" TargetMode="External"/><Relationship Id="rId528" Type="http://schemas.openxmlformats.org/officeDocument/2006/relationships/hyperlink" Target="https://www.google.com/maps/dir/33.7753974,-117.921582/33.812251,-117.914931" TargetMode="External"/><Relationship Id="rId649" Type="http://schemas.openxmlformats.org/officeDocument/2006/relationships/hyperlink" Target="https://www.google.com/maps/dir/?api=1&amp;origin=Party+Snaps+Photo+Booth+OC+%7C+Photo+Booth+Rental+Orange+County&amp;origin_place_id=ChIJS6qcHXvZ3IARO_aW9uFeY8M&amp;destination=Albertsons&amp;destination_place_id=ChIJizNTYbEm3YARCoBPbb4p_JE&amp;travelmode=best" TargetMode="External"/><Relationship Id="rId406" Type="http://schemas.openxmlformats.org/officeDocument/2006/relationships/hyperlink" Target="https://www.google.com/maps/dir/?api=1&amp;origin=Party+Snaps+Photo+Booth+OC+%7C+Photo+Booth+Rental+Orange+County&amp;origin_place_id=ChIJS6qcHXvZ3IARO_aW9uFeY8M&amp;destination=Koolsville+Studio+&amp;+Gallery&amp;destination_place_id=ChIJBx5SM3Ep3YARTO1UHhFitgE&amp;travelmode=driving" TargetMode="External"/><Relationship Id="rId527" Type="http://schemas.openxmlformats.org/officeDocument/2006/relationships/hyperlink" Target="https://maps.google.com?saddr=33.7753974,-117.921582&amp;daddr=33.812251,-117.914931" TargetMode="External"/><Relationship Id="rId648" Type="http://schemas.openxmlformats.org/officeDocument/2006/relationships/hyperlink" Target="https://www.google.com/maps/dir/33.7753974,-117.921582/33.87751279999999,-117.8417856" TargetMode="External"/><Relationship Id="rId405" Type="http://schemas.openxmlformats.org/officeDocument/2006/relationships/hyperlink" Target="https://www.google.com/maps/dir/?api=1&amp;origin=Party+Snaps+Photo+Booth+OC+%7C+Photo+Booth+Rental+Orange+County&amp;origin_place_id=ChIJS6qcHXvZ3IARO_aW9uFeY8M&amp;destination=Koolsville+Studio+&amp;+Gallery&amp;destination_place_id=ChIJBx5SM3Ep3YARTO1UHhFitgE&amp;travelmode=best" TargetMode="External"/><Relationship Id="rId526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zc3_stHX3IARSJhx24CYHVk&amp;travelmode=driving" TargetMode="External"/><Relationship Id="rId647" Type="http://schemas.openxmlformats.org/officeDocument/2006/relationships/hyperlink" Target="https://maps.google.com?saddr=33.7753974,-117.921582&amp;daddr=33.87751279999999,-117.8417856" TargetMode="External"/><Relationship Id="rId26" Type="http://schemas.openxmlformats.org/officeDocument/2006/relationships/hyperlink" Target="https://www.google.com/maps/dir/?api=1&amp;origin=Party+Snaps+Photo+Booth+OC+%7C+Photo+Booth+Rental+Orange+County&amp;origin_place_id=ChIJS6qcHXvZ3IARO_aW9uFeY8M&amp;destination=Cerritos+Heritage+Park&amp;destination_place_id=ChIJp5g5Q1Qs3YARzV3quVseiJA&amp;travelmode=driving" TargetMode="External"/><Relationship Id="rId25" Type="http://schemas.openxmlformats.org/officeDocument/2006/relationships/hyperlink" Target="https://www.google.com/maps/dir/?api=1&amp;origin=Party+Snaps+Photo+Booth+OC+%7C+Photo+Booth+Rental+Orange+County&amp;origin_place_id=ChIJS6qcHXvZ3IARO_aW9uFeY8M&amp;destination=Cerritos+Heritage+Park&amp;destination_place_id=ChIJp5g5Q1Qs3YARzV3quVseiJA&amp;travelmode=best" TargetMode="External"/><Relationship Id="rId28" Type="http://schemas.openxmlformats.org/officeDocument/2006/relationships/hyperlink" Target="https://www.google.com/maps/dir/33.7753974,-117.921582/33.8633838,-118.0618202" TargetMode="External"/><Relationship Id="rId27" Type="http://schemas.openxmlformats.org/officeDocument/2006/relationships/hyperlink" Target="https://maps.google.com?saddr=33.7753974,-117.921582&amp;daddr=33.8633838,-118.0618202" TargetMode="External"/><Relationship Id="rId400" Type="http://schemas.openxmlformats.org/officeDocument/2006/relationships/hyperlink" Target="https://www.google.com/maps/dir/33.7753974,-117.921582/33.6663954,-117.8713752" TargetMode="External"/><Relationship Id="rId521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Hc8Mgjnf3IARITip435LtwY&amp;travelmode=best" TargetMode="External"/><Relationship Id="rId642" Type="http://schemas.openxmlformats.org/officeDocument/2006/relationships/hyperlink" Target="https://www.google.com/maps/dir/?api=1&amp;origin=Party+Snaps+Photo+Booth+OC+%7C+Photo+Booth+Rental+Orange+County&amp;origin_place_id=ChIJS6qcHXvZ3IARO_aW9uFeY8M&amp;destination=Cream+Pan&amp;destination_place_id=ChIJ3173it3b3IARNecHiqjB4sM&amp;travelmode=driving" TargetMode="External"/><Relationship Id="rId29" Type="http://schemas.openxmlformats.org/officeDocument/2006/relationships/hyperlink" Target="https://www.google.com/maps/dir/?api=1&amp;origin=Party+Snaps+Photo+Booth+OC+%7C+Photo+Booth+Rental+Orange+County&amp;origin_place_id=ChIJS6qcHXvZ3IARO_aW9uFeY8M&amp;destination=Mason+Park+Fountain&amp;destination_place_id=ChIJExyuNQDf3IARVP7U9Npt7gA&amp;travelmode=best" TargetMode="External"/><Relationship Id="rId520" Type="http://schemas.openxmlformats.org/officeDocument/2006/relationships/hyperlink" Target="https://www.google.com/maps/dir/33.7753974,-117.921582/33.8351106,-117.9145887" TargetMode="External"/><Relationship Id="rId641" Type="http://schemas.openxmlformats.org/officeDocument/2006/relationships/hyperlink" Target="https://www.google.com/maps/dir/?api=1&amp;origin=Party+Snaps+Photo+Booth+OC+%7C+Photo+Booth+Rental+Orange+County&amp;origin_place_id=ChIJS6qcHXvZ3IARO_aW9uFeY8M&amp;destination=Cream+Pan&amp;destination_place_id=ChIJ3173it3b3IARNecHiqjB4sM&amp;travelmode=best" TargetMode="External"/><Relationship Id="rId640" Type="http://schemas.openxmlformats.org/officeDocument/2006/relationships/hyperlink" Target="https://www.google.com/maps/dir/33.7753974,-117.921582/33.80282510000001,-117.9376099" TargetMode="External"/><Relationship Id="rId11" Type="http://schemas.openxmlformats.org/officeDocument/2006/relationships/hyperlink" Target="https://maps.google.com?saddr=33.7753974,-117.921582&amp;daddr=33.8110413,-117.9205341" TargetMode="External"/><Relationship Id="rId10" Type="http://schemas.openxmlformats.org/officeDocument/2006/relationships/hyperlink" Target="https://www.google.com/maps/dir/?api=1&amp;origin=Party+Snaps+Photo+Booth+OC+%7C+Photo+Booth+Rental+Orange+County&amp;origin_place_id=ChIJS6qcHXvZ3IARO_aW9uFeY8M&amp;destination=Temple+of+the+Forbidden+Eye&amp;destination_place_id=ChIJY-AbChTX3IAR7T4QCJvflZs&amp;travelmode=driving" TargetMode="External"/><Relationship Id="rId13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+Bridge&amp;destination_place_id=ChIJp9qly8zX3IAR9BaSSJbG6KI&amp;travelmode=best" TargetMode="External"/><Relationship Id="rId12" Type="http://schemas.openxmlformats.org/officeDocument/2006/relationships/hyperlink" Target="https://www.google.com/maps/dir/33.7753974,-117.921582/33.8110413,-117.9205341" TargetMode="External"/><Relationship Id="rId519" Type="http://schemas.openxmlformats.org/officeDocument/2006/relationships/hyperlink" Target="https://maps.google.com?saddr=33.7753974,-117.921582&amp;daddr=33.8351106,-117.9145887" TargetMode="External"/><Relationship Id="rId514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ReoT_qDe3IARWa7Rjl5gTHI&amp;travelmode=driving" TargetMode="External"/><Relationship Id="rId635" Type="http://schemas.openxmlformats.org/officeDocument/2006/relationships/hyperlink" Target="https://maps.google.com?saddr=33.7753974,-117.921582&amp;daddr=33.7094376,-117.9886883" TargetMode="External"/><Relationship Id="rId513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ReoT_qDe3IARWa7Rjl5gTHI&amp;travelmode=best" TargetMode="External"/><Relationship Id="rId634" Type="http://schemas.openxmlformats.org/officeDocument/2006/relationships/hyperlink" Target="https://www.google.com/maps/dir/?api=1&amp;origin=Party+Snaps+Photo+Booth+OC+%7C+Photo+Booth+Rental+Orange+County&amp;origin_place_id=ChIJS6qcHXvZ3IARO_aW9uFeY8M&amp;destination=The+Donuttery&amp;destination_place_id=ChIJObOlBu4m3YAR-0rVhzIBaVc&amp;travelmode=driving" TargetMode="External"/><Relationship Id="rId512" Type="http://schemas.openxmlformats.org/officeDocument/2006/relationships/hyperlink" Target="https://www.google.com/maps/dir/33.7753974,-117.921582/33.8360996,-117.9383548" TargetMode="External"/><Relationship Id="rId633" Type="http://schemas.openxmlformats.org/officeDocument/2006/relationships/hyperlink" Target="https://www.google.com/maps/dir/?api=1&amp;origin=Party+Snaps+Photo+Booth+OC+%7C+Photo+Booth+Rental+Orange+County&amp;origin_place_id=ChIJS6qcHXvZ3IARO_aW9uFeY8M&amp;destination=The+Donuttery&amp;destination_place_id=ChIJObOlBu4m3YAR-0rVhzIBaVc&amp;travelmode=best" TargetMode="External"/><Relationship Id="rId511" Type="http://schemas.openxmlformats.org/officeDocument/2006/relationships/hyperlink" Target="https://maps.google.com?saddr=33.7753974,-117.921582&amp;daddr=33.8360996,-117.9383548" TargetMode="External"/><Relationship Id="rId632" Type="http://schemas.openxmlformats.org/officeDocument/2006/relationships/hyperlink" Target="https://www.google.com/maps/dir/33.7753974,-117.921582/33.6944499,-117.8837986" TargetMode="External"/><Relationship Id="rId518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_TJIYiPW3IARqRdJ9LJLd9U&amp;travelmode=driving" TargetMode="External"/><Relationship Id="rId639" Type="http://schemas.openxmlformats.org/officeDocument/2006/relationships/hyperlink" Target="https://maps.google.com?saddr=33.7753974,-117.921582&amp;daddr=33.80282510000001,-117.9376099" TargetMode="External"/><Relationship Id="rId517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_TJIYiPW3IARqRdJ9LJLd9U&amp;travelmode=best" TargetMode="External"/><Relationship Id="rId638" Type="http://schemas.openxmlformats.org/officeDocument/2006/relationships/hyperlink" Target="https://www.google.com/maps/dir/?api=1&amp;origin=Party+Snaps+Photo+Booth+OC+%7C+Photo+Booth+Rental+Orange+County&amp;origin_place_id=ChIJS6qcHXvZ3IARO_aW9uFeY8M&amp;destination=M+&amp;+M+Donuts&amp;destination_place_id=ChIJZ0niwzoo3YARZSdg_nru3eA&amp;travelmode=driving" TargetMode="External"/><Relationship Id="rId516" Type="http://schemas.openxmlformats.org/officeDocument/2006/relationships/hyperlink" Target="https://www.google.com/maps/dir/33.7753974,-117.921582/33.69864930000001,-117.8354906" TargetMode="External"/><Relationship Id="rId637" Type="http://schemas.openxmlformats.org/officeDocument/2006/relationships/hyperlink" Target="https://www.google.com/maps/dir/?api=1&amp;origin=Party+Snaps+Photo+Booth+OC+%7C+Photo+Booth+Rental+Orange+County&amp;origin_place_id=ChIJS6qcHXvZ3IARO_aW9uFeY8M&amp;destination=M+&amp;+M+Donuts&amp;destination_place_id=ChIJZ0niwzoo3YARZSdg_nru3eA&amp;travelmode=best" TargetMode="External"/><Relationship Id="rId515" Type="http://schemas.openxmlformats.org/officeDocument/2006/relationships/hyperlink" Target="https://maps.google.com?saddr=33.7753974,-117.921582&amp;daddr=33.69864930000001,-117.8354906" TargetMode="External"/><Relationship Id="rId636" Type="http://schemas.openxmlformats.org/officeDocument/2006/relationships/hyperlink" Target="https://www.google.com/maps/dir/33.7753974,-117.921582/33.7094376,-117.9886883" TargetMode="External"/><Relationship Id="rId15" Type="http://schemas.openxmlformats.org/officeDocument/2006/relationships/hyperlink" Target="https://maps.google.com?saddr=33.7753974,-117.921582&amp;daddr=33.8058948,-117.9205295" TargetMode="External"/><Relationship Id="rId14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+Bridge&amp;destination_place_id=ChIJp9qly8zX3IAR9BaSSJbG6KI&amp;travelmode=driving" TargetMode="External"/><Relationship Id="rId17" Type="http://schemas.openxmlformats.org/officeDocument/2006/relationships/hyperlink" Target="https://www.google.com/maps/dir/?api=1&amp;origin=Party+Snaps+Photo+Booth+OC+%7C+Photo+Booth+Rental+Orange+County&amp;origin_place_id=ChIJS6qcHXvZ3IARO_aW9uFeY8M&amp;destination=Surfing+Walk+of+Fame&amp;destination_place_id=ChIJTScrzW8h3YARC9ezTZ42KP4&amp;travelmode=best" TargetMode="External"/><Relationship Id="rId16" Type="http://schemas.openxmlformats.org/officeDocument/2006/relationships/hyperlink" Target="https://www.google.com/maps/dir/33.7753974,-117.921582/33.8058948,-117.9205295" TargetMode="External"/><Relationship Id="rId19" Type="http://schemas.openxmlformats.org/officeDocument/2006/relationships/hyperlink" Target="https://maps.google.com?saddr=33.7753974,-117.921582&amp;daddr=33.6575879,-118.0018541" TargetMode="External"/><Relationship Id="rId510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NWBPkekp3YARrWqqohO8V5k&amp;travelmode=driving" TargetMode="External"/><Relationship Id="rId631" Type="http://schemas.openxmlformats.org/officeDocument/2006/relationships/hyperlink" Target="https://maps.google.com?saddr=33.7753974,-117.921582&amp;daddr=33.6944499,-117.8837986" TargetMode="External"/><Relationship Id="rId18" Type="http://schemas.openxmlformats.org/officeDocument/2006/relationships/hyperlink" Target="https://www.google.com/maps/dir/?api=1&amp;origin=Party+Snaps+Photo+Booth+OC+%7C+Photo+Booth+Rental+Orange+County&amp;origin_place_id=ChIJS6qcHXvZ3IARO_aW9uFeY8M&amp;destination=Surfing+Walk+of+Fame&amp;destination_place_id=ChIJTScrzW8h3YARC9ezTZ42KP4&amp;travelmode=driving" TargetMode="External"/><Relationship Id="rId630" Type="http://schemas.openxmlformats.org/officeDocument/2006/relationships/hyperlink" Target="https://www.google.com/maps/dir/?api=1&amp;origin=Party+Snaps+Photo+Booth+OC+%7C+Photo+Booth+Rental+Orange+County&amp;origin_place_id=ChIJS6qcHXvZ3IARO_aW9uFeY8M&amp;destination=Panera+Bread&amp;destination_place_id=ChIJVcikUy_f3IARKAJqPvB0kTM&amp;travelmode=driving" TargetMode="External"/><Relationship Id="rId84" Type="http://schemas.openxmlformats.org/officeDocument/2006/relationships/hyperlink" Target="https://www.google.com/maps/dir/33.7753974,-117.921582/33.8056901,-117.9199596" TargetMode="External"/><Relationship Id="rId83" Type="http://schemas.openxmlformats.org/officeDocument/2006/relationships/hyperlink" Target="https://maps.google.com?saddr=33.7753974,-117.921582&amp;daddr=33.8056901,-117.9199596" TargetMode="External"/><Relationship Id="rId86" Type="http://schemas.openxmlformats.org/officeDocument/2006/relationships/hyperlink" Target="https://www.google.com/maps/dir/?api=1&amp;origin=Party+Snaps+Photo+Booth+OC+%7C+Photo+Booth+Rental+Orange+County&amp;origin_place_id=ChIJS6qcHXvZ3IARO_aW9uFeY8M&amp;destination=Pixar+Pier&amp;destination_place_id=ChIJPQhS4djX3IARI9WzlAUOcV0&amp;travelmode=driving" TargetMode="External"/><Relationship Id="rId85" Type="http://schemas.openxmlformats.org/officeDocument/2006/relationships/hyperlink" Target="https://www.google.com/maps/dir/?api=1&amp;origin=Party+Snaps+Photo+Booth+OC+%7C+Photo+Booth+Rental+Orange+County&amp;origin_place_id=ChIJS6qcHXvZ3IARO_aW9uFeY8M&amp;destination=Pixar+Pier&amp;destination_place_id=ChIJPQhS4djX3IARI9WzlAUOcV0&amp;travelmode=best" TargetMode="External"/><Relationship Id="rId88" Type="http://schemas.openxmlformats.org/officeDocument/2006/relationships/hyperlink" Target="https://www.google.com/maps/dir/33.7753974,-117.921582/33.8054175,-117.9208423" TargetMode="External"/><Relationship Id="rId87" Type="http://schemas.openxmlformats.org/officeDocument/2006/relationships/hyperlink" Target="https://maps.google.com?saddr=33.7753974,-117.921582&amp;daddr=33.8054175,-117.9208423" TargetMode="External"/><Relationship Id="rId89" Type="http://schemas.openxmlformats.org/officeDocument/2006/relationships/hyperlink" Target="https://www.google.com/maps/dir/?api=1&amp;origin=Party+Snaps+Photo+Booth+OC+%7C+Photo+Booth+Rental+Orange+County&amp;origin_place_id=ChIJS6qcHXvZ3IARO_aW9uFeY8M&amp;destination=Sleeping+Beauty+Castle+Walkthrough&amp;destination_place_id=ChIJRR0WM9HX3IARK9Sc4AyhmpE&amp;travelmode=best" TargetMode="External"/><Relationship Id="rId709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resh+Fare&amp;destination_place_id=ChIJbb8gqbom3YARkhMn4PlXk0I&amp;travelmode=best" TargetMode="External"/><Relationship Id="rId708" Type="http://schemas.openxmlformats.org/officeDocument/2006/relationships/hyperlink" Target="https://www.google.com/maps/dir/33.7753974,-117.921582/33.760245,-117.846949" TargetMode="External"/><Relationship Id="rId707" Type="http://schemas.openxmlformats.org/officeDocument/2006/relationships/hyperlink" Target="https://maps.google.com?saddr=33.7753974,-117.921582&amp;daddr=33.760245,-117.846949" TargetMode="External"/><Relationship Id="rId706" Type="http://schemas.openxmlformats.org/officeDocument/2006/relationships/hyperlink" Target="https://www.google.com/maps/dir/?api=1&amp;origin=Party+Snaps+Photo+Booth+OC+%7C+Photo+Booth+Rental+Orange+County&amp;origin_place_id=ChIJS6qcHXvZ3IARO_aW9uFeY8M&amp;destination=Baker+Recovery+Services&amp;destination_place_id=ChIJ9_ciipvZ3IARAEhnkRWNQ9w&amp;travelmode=driving" TargetMode="External"/><Relationship Id="rId80" Type="http://schemas.openxmlformats.org/officeDocument/2006/relationships/hyperlink" Target="https://www.google.com/maps/dir/33.7753974,-117.921582/33.805822,-117.9214318" TargetMode="External"/><Relationship Id="rId82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&amp;destination_place_id=ChIJs4wYDvDX3IARN3wIvWkH-Ho&amp;travelmode=driving" TargetMode="External"/><Relationship Id="rId81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&amp;destination_place_id=ChIJs4wYDvDX3IARN3wIvWkH-Ho&amp;travelmode=best" TargetMode="External"/><Relationship Id="rId701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Aay0bqko3YAR1szMsuOMyzA&amp;travelmode=best" TargetMode="External"/><Relationship Id="rId700" Type="http://schemas.openxmlformats.org/officeDocument/2006/relationships/hyperlink" Target="https://www.google.com/maps/dir/33.7753974,-117.921582/33.7602786,-117.8688445" TargetMode="External"/><Relationship Id="rId705" Type="http://schemas.openxmlformats.org/officeDocument/2006/relationships/hyperlink" Target="https://www.google.com/maps/dir/?api=1&amp;origin=Party+Snaps+Photo+Booth+OC+%7C+Photo+Booth+Rental+Orange+County&amp;origin_place_id=ChIJS6qcHXvZ3IARO_aW9uFeY8M&amp;destination=Baker+Recovery+Services&amp;destination_place_id=ChIJ9_ciipvZ3IARAEhnkRWNQ9w&amp;travelmode=best" TargetMode="External"/><Relationship Id="rId704" Type="http://schemas.openxmlformats.org/officeDocument/2006/relationships/hyperlink" Target="https://www.google.com/maps/dir/33.7753974,-117.921582/33.76010309999999,-118.0105823" TargetMode="External"/><Relationship Id="rId703" Type="http://schemas.openxmlformats.org/officeDocument/2006/relationships/hyperlink" Target="https://maps.google.com?saddr=33.7753974,-117.921582&amp;daddr=33.76010309999999,-118.0105823" TargetMode="External"/><Relationship Id="rId702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Aay0bqko3YAR1szMsuOMyzA&amp;travelmode=driving" TargetMode="External"/><Relationship Id="rId73" Type="http://schemas.openxmlformats.org/officeDocument/2006/relationships/hyperlink" Target="https://www.google.com/maps/dir/?api=1&amp;origin=Party+Snaps+Photo+Booth+OC+%7C+Photo+Booth+Rental+Orange+County&amp;origin_place_id=ChIJS6qcHXvZ3IARO_aW9uFeY8M&amp;destination=Historical+Main+Street+Archway&amp;destination_place_id=ChIJNVjXqOwp3YARIaclZ9IAqvE&amp;travelmode=best" TargetMode="External"/><Relationship Id="rId72" Type="http://schemas.openxmlformats.org/officeDocument/2006/relationships/hyperlink" Target="https://www.google.com/maps/dir/33.7753974,-117.921582/33.7190281,-117.9382728" TargetMode="External"/><Relationship Id="rId75" Type="http://schemas.openxmlformats.org/officeDocument/2006/relationships/hyperlink" Target="https://maps.google.com?saddr=33.7753974,-117.921582&amp;daddr=33.7743356,-117.9409542" TargetMode="External"/><Relationship Id="rId74" Type="http://schemas.openxmlformats.org/officeDocument/2006/relationships/hyperlink" Target="https://www.google.com/maps/dir/?api=1&amp;origin=Party+Snaps+Photo+Booth+OC+%7C+Photo+Booth+Rental+Orange+County&amp;origin_place_id=ChIJS6qcHXvZ3IARO_aW9uFeY8M&amp;destination=Historical+Main+Street+Archway&amp;destination_place_id=ChIJNVjXqOwp3YARIaclZ9IAqvE&amp;travelmode=driving" TargetMode="External"/><Relationship Id="rId77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best" TargetMode="External"/><Relationship Id="rId76" Type="http://schemas.openxmlformats.org/officeDocument/2006/relationships/hyperlink" Target="https://www.google.com/maps/dir/33.7753974,-117.921582/33.7743356,-117.9409542" TargetMode="External"/><Relationship Id="rId79" Type="http://schemas.openxmlformats.org/officeDocument/2006/relationships/hyperlink" Target="https://maps.google.com?saddr=33.7753974,-117.921582&amp;daddr=33.805822,-117.9214318" TargetMode="External"/><Relationship Id="rId78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driving" TargetMode="External"/><Relationship Id="rId71" Type="http://schemas.openxmlformats.org/officeDocument/2006/relationships/hyperlink" Target="https://maps.google.com?saddr=33.7753974,-117.921582&amp;daddr=33.7190281,-117.9382728" TargetMode="External"/><Relationship Id="rId70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&amp;destination_place_id=ChIJNWhHcwsn3YAR66eV_VxLTEY&amp;travelmode=driving" TargetMode="External"/><Relationship Id="rId62" Type="http://schemas.openxmlformats.org/officeDocument/2006/relationships/hyperlink" Target="https://www.google.com/maps/dir/?api=1&amp;origin=Party+Snaps+Photo+Booth+OC+%7C+Photo+Booth+Rental+Orange+County&amp;origin_place_id=ChIJS6qcHXvZ3IARO_aW9uFeY8M&amp;destination=Bolsa+Chica+Ecological+Reserve&amp;destination_place_id=ChIJ0RYcIEYk3YARTY_51Q_FyEU&amp;travelmode=driving" TargetMode="External"/><Relationship Id="rId61" Type="http://schemas.openxmlformats.org/officeDocument/2006/relationships/hyperlink" Target="https://www.google.com/maps/dir/?api=1&amp;origin=Party+Snaps+Photo+Booth+OC+%7C+Photo+Booth+Rental+Orange+County&amp;origin_place_id=ChIJS6qcHXvZ3IARO_aW9uFeY8M&amp;destination=Bolsa+Chica+Ecological+Reserve&amp;destination_place_id=ChIJ0RYcIEYk3YARTY_51Q_FyEU&amp;travelmode=best" TargetMode="External"/><Relationship Id="rId64" Type="http://schemas.openxmlformats.org/officeDocument/2006/relationships/hyperlink" Target="https://www.google.com/maps/dir/33.7753974,-117.921582/33.6956195,-118.0464005" TargetMode="External"/><Relationship Id="rId63" Type="http://schemas.openxmlformats.org/officeDocument/2006/relationships/hyperlink" Target="https://maps.google.com?saddr=33.7753974,-117.921582&amp;daddr=33.6956195,-118.0464005" TargetMode="External"/><Relationship Id="rId66" Type="http://schemas.openxmlformats.org/officeDocument/2006/relationships/hyperlink" Target="https://www.google.com/maps/dir/?api=1&amp;origin=Party+Snaps+Photo+Booth+OC+%7C+Photo+Booth+Rental+Orange+County&amp;origin_place_id=ChIJS6qcHXvZ3IARO_aW9uFeY8M&amp;destination=Concordia+Vista+Point&amp;destination_place_id=ChIJLTnvCMnd3IARhYZdY0HbWtM&amp;travelmode=driving" TargetMode="External"/><Relationship Id="rId65" Type="http://schemas.openxmlformats.org/officeDocument/2006/relationships/hyperlink" Target="https://www.google.com/maps/dir/?api=1&amp;origin=Party+Snaps+Photo+Booth+OC+%7C+Photo+Booth+Rental+Orange+County&amp;origin_place_id=ChIJS6qcHXvZ3IARO_aW9uFeY8M&amp;destination=Concordia+Vista+Point&amp;destination_place_id=ChIJLTnvCMnd3IARhYZdY0HbWtM&amp;travelmode=best" TargetMode="External"/><Relationship Id="rId68" Type="http://schemas.openxmlformats.org/officeDocument/2006/relationships/hyperlink" Target="https://www.google.com/maps/dir/33.7753974,-117.921582/33.655202,-117.8127211" TargetMode="External"/><Relationship Id="rId67" Type="http://schemas.openxmlformats.org/officeDocument/2006/relationships/hyperlink" Target="https://maps.google.com?saddr=33.7753974,-117.921582&amp;daddr=33.655202,-117.8127211" TargetMode="External"/><Relationship Id="rId609" Type="http://schemas.openxmlformats.org/officeDocument/2006/relationships/hyperlink" Target="https://www.google.com/maps/dir/?api=1&amp;origin=Party+Snaps+Photo+Booth+OC+%7C+Photo+Booth+Rental+Orange+County&amp;origin_place_id=ChIJS6qcHXvZ3IARO_aW9uFeY8M&amp;destination=Lily's+Bakery&amp;destination_place_id=ChIJr0ZUkr4n3YARni4y06zaWfs&amp;travelmode=best" TargetMode="External"/><Relationship Id="rId608" Type="http://schemas.openxmlformats.org/officeDocument/2006/relationships/hyperlink" Target="https://www.google.com/maps/dir/33.7753974,-117.921582/33.8015013,-117.9947224" TargetMode="External"/><Relationship Id="rId607" Type="http://schemas.openxmlformats.org/officeDocument/2006/relationships/hyperlink" Target="https://maps.google.com?saddr=33.7753974,-117.921582&amp;daddr=33.8015013,-117.9947224" TargetMode="External"/><Relationship Id="rId60" Type="http://schemas.openxmlformats.org/officeDocument/2006/relationships/hyperlink" Target="https://www.google.com/maps/dir/33.7753974,-117.921582/33.8120918,-117.9189742" TargetMode="External"/><Relationship Id="rId602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C78znOkp3YARn_5WhNc7emE&amp;travelmode=driving" TargetMode="External"/><Relationship Id="rId601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C78znOkp3YARn_5WhNc7emE&amp;travelmode=best" TargetMode="External"/><Relationship Id="rId600" Type="http://schemas.openxmlformats.org/officeDocument/2006/relationships/hyperlink" Target="https://www.google.com/maps/dir/33.7753974,-117.921582/33.8260455,-117.9582466" TargetMode="External"/><Relationship Id="rId721" Type="http://schemas.openxmlformats.org/officeDocument/2006/relationships/drawing" Target="../drawings/drawing4.xml"/><Relationship Id="rId720" Type="http://schemas.openxmlformats.org/officeDocument/2006/relationships/hyperlink" Target="https://www.google.com/maps/dir/33.7753974,-117.921582/33.7902157,-118.0292156" TargetMode="External"/><Relationship Id="rId606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84i_jh8p3YARjuw921nbbFw&amp;travelmode=driving" TargetMode="External"/><Relationship Id="rId605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84i_jh8p3YARjuw921nbbFw&amp;travelmode=best" TargetMode="External"/><Relationship Id="rId604" Type="http://schemas.openxmlformats.org/officeDocument/2006/relationships/hyperlink" Target="https://www.google.com/maps/dir/33.7753974,-117.921582/33.83823110000001,-117.9382878" TargetMode="External"/><Relationship Id="rId603" Type="http://schemas.openxmlformats.org/officeDocument/2006/relationships/hyperlink" Target="https://maps.google.com?saddr=33.7753974,-117.921582&amp;daddr=33.83823110000001,-117.9382878" TargetMode="External"/><Relationship Id="rId69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&amp;destination_place_id=ChIJNWhHcwsn3YAR66eV_VxLTEY&amp;travelmode=best" TargetMode="External"/><Relationship Id="rId51" Type="http://schemas.openxmlformats.org/officeDocument/2006/relationships/hyperlink" Target="https://maps.google.com?saddr=33.7753974,-117.921582&amp;daddr=33.8984132,-117.8922051" TargetMode="External"/><Relationship Id="rId50" Type="http://schemas.openxmlformats.org/officeDocument/2006/relationships/hyperlink" Target="https://www.google.com/maps/dir/?api=1&amp;origin=Party+Snaps+Photo+Booth+OC+%7C+Photo+Booth+Rental+Orange+County&amp;origin_place_id=ChIJS6qcHXvZ3IARO_aW9uFeY8M&amp;destination=Mountain+View+Park&amp;destination_place_id=ChIJUfsdLKXV3IAR-qpbMrcannI&amp;travelmode=driving" TargetMode="External"/><Relationship Id="rId53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Disney+District&amp;destination_place_id=ChIJtQw0jtfX3IARiwjloLOkQs0&amp;travelmode=best" TargetMode="External"/><Relationship Id="rId52" Type="http://schemas.openxmlformats.org/officeDocument/2006/relationships/hyperlink" Target="https://www.google.com/maps/dir/33.7753974,-117.921582/33.8984132,-117.8922051" TargetMode="External"/><Relationship Id="rId55" Type="http://schemas.openxmlformats.org/officeDocument/2006/relationships/hyperlink" Target="https://maps.google.com?saddr=33.7753974,-117.921582&amp;daddr=33.8097925,-117.9237869" TargetMode="External"/><Relationship Id="rId54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Disney+District&amp;destination_place_id=ChIJtQw0jtfX3IARiwjloLOkQs0&amp;travelmode=driving" TargetMode="External"/><Relationship Id="rId57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Park&amp;destination_place_id=ChIJa147K9HX3IAR-lwiGIQv9i4&amp;travelmode=best" TargetMode="External"/><Relationship Id="rId56" Type="http://schemas.openxmlformats.org/officeDocument/2006/relationships/hyperlink" Target="https://www.google.com/maps/dir/33.7753974,-117.921582/33.8097925,-117.9237869" TargetMode="External"/><Relationship Id="rId719" Type="http://schemas.openxmlformats.org/officeDocument/2006/relationships/hyperlink" Target="https://maps.google.com?saddr=33.7753974,-117.921582&amp;daddr=33.7902157,-118.0292156" TargetMode="External"/><Relationship Id="rId718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xznQYygv3YAREYWzJsn2k9g&amp;travelmode=driving" TargetMode="External"/><Relationship Id="rId717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xznQYygv3YAREYWzJsn2k9g&amp;travelmode=best" TargetMode="External"/><Relationship Id="rId712" Type="http://schemas.openxmlformats.org/officeDocument/2006/relationships/hyperlink" Target="https://www.google.com/maps/dir/33.7753974,-117.921582/33.68529989999999,-118.0079134" TargetMode="External"/><Relationship Id="rId711" Type="http://schemas.openxmlformats.org/officeDocument/2006/relationships/hyperlink" Target="https://maps.google.com?saddr=33.7753974,-117.921582&amp;daddr=33.68529989999999,-118.0079134" TargetMode="External"/><Relationship Id="rId710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resh+Fare&amp;destination_place_id=ChIJbb8gqbom3YARkhMn4PlXk0I&amp;travelmode=driving" TargetMode="External"/><Relationship Id="rId716" Type="http://schemas.openxmlformats.org/officeDocument/2006/relationships/hyperlink" Target="https://www.google.com/maps/dir/33.7753974,-117.921582/33.7293613,-117.7901329" TargetMode="External"/><Relationship Id="rId715" Type="http://schemas.openxmlformats.org/officeDocument/2006/relationships/hyperlink" Target="https://maps.google.com?saddr=33.7753974,-117.921582&amp;daddr=33.7293613,-117.7901329" TargetMode="External"/><Relationship Id="rId714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resh+Fare&amp;destination_place_id=ChIJBUkfyYDb3IARTdEgVd_QZ_k&amp;travelmode=driving" TargetMode="External"/><Relationship Id="rId713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resh+Fare&amp;destination_place_id=ChIJBUkfyYDb3IARTdEgVd_QZ_k&amp;travelmode=best" TargetMode="External"/><Relationship Id="rId59" Type="http://schemas.openxmlformats.org/officeDocument/2006/relationships/hyperlink" Target="https://maps.google.com?saddr=33.7753974,-117.921582&amp;daddr=33.8120918,-117.9189742" TargetMode="External"/><Relationship Id="rId58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Park&amp;destination_place_id=ChIJa147K9HX3IAR-lwiGIQv9i4&amp;travelmode=driving" TargetMode="External"/><Relationship Id="rId590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v3IK2t0l3YARrWEp8gpT1fY&amp;travelmode=driving" TargetMode="External"/><Relationship Id="rId107" Type="http://schemas.openxmlformats.org/officeDocument/2006/relationships/hyperlink" Target="https://maps.google.com?saddr=33.7753974,-117.921582&amp;daddr=33.8054575,-117.9216412" TargetMode="External"/><Relationship Id="rId228" Type="http://schemas.openxmlformats.org/officeDocument/2006/relationships/hyperlink" Target="https://www.google.com/maps/dir/33.7753974,-117.921582/33.7174708,-117.8311428" TargetMode="External"/><Relationship Id="rId349" Type="http://schemas.openxmlformats.org/officeDocument/2006/relationships/hyperlink" Target="https://www.google.com/maps/dir/?api=1&amp;origin=Party+Snaps+Photo+Booth+OC+%7C+Photo+Booth+Rental+Orange+County&amp;origin_place_id=ChIJS6qcHXvZ3IARO_aW9uFeY8M&amp;destination=Creative+Spirit&amp;destination_place_id=ChIJMxSTvmrf3IARbN6n46CTj4E&amp;travelmode=best" TargetMode="External"/><Relationship Id="rId106" Type="http://schemas.openxmlformats.org/officeDocument/2006/relationships/hyperlink" Target="https://www.google.com/maps/dir/?api=1&amp;origin=Party+Snaps+Photo+Booth+OC+%7C+Photo+Booth+Rental+Orange+County&amp;origin_place_id=ChIJS6qcHXvZ3IARO_aW9uFeY8M&amp;destination=World+of+Color+-+ONE&amp;destination_place_id=ChIJgd3UC9nX3IARpqMxlG1bXXw&amp;travelmode=driving" TargetMode="External"/><Relationship Id="rId227" Type="http://schemas.openxmlformats.org/officeDocument/2006/relationships/hyperlink" Target="https://maps.google.com?saddr=33.7753974,-117.921582&amp;daddr=33.7174708,-117.8311428" TargetMode="External"/><Relationship Id="rId348" Type="http://schemas.openxmlformats.org/officeDocument/2006/relationships/hyperlink" Target="https://www.google.com/maps/dir/33.7753974,-117.921582/33.8444098,-118.0005938" TargetMode="External"/><Relationship Id="rId469" Type="http://schemas.openxmlformats.org/officeDocument/2006/relationships/hyperlink" Target="https://www.google.com/maps/dir/?api=1&amp;origin=Party+Snaps+Photo+Booth+OC+%7C+Photo+Booth+Rental+Orange+County&amp;origin_place_id=ChIJS6qcHXvZ3IARO_aW9uFeY8M&amp;destination=Correia+Art+Glass&amp;destination_place_id=ChIJ_es3TT8n3YARofH4JNCE0II&amp;travelmode=best" TargetMode="External"/><Relationship Id="rId105" Type="http://schemas.openxmlformats.org/officeDocument/2006/relationships/hyperlink" Target="https://www.google.com/maps/dir/?api=1&amp;origin=Party+Snaps+Photo+Booth+OC+%7C+Photo+Booth+Rental+Orange+County&amp;origin_place_id=ChIJS6qcHXvZ3IARO_aW9uFeY8M&amp;destination=World+of+Color+-+ONE&amp;destination_place_id=ChIJgd3UC9nX3IARpqMxlG1bXXw&amp;travelmode=best" TargetMode="External"/><Relationship Id="rId226" Type="http://schemas.openxmlformats.org/officeDocument/2006/relationships/hyperlink" Target="https://www.google.com/maps/dir/?api=1&amp;origin=Party+Snaps+Photo+Booth+OC+%7C+Photo+Booth+Rental+Orange+County&amp;origin_place_id=ChIJS6qcHXvZ3IARO_aW9uFeY8M&amp;destination=Plaza+square+park+Orange+County&amp;destination_place_id=ChIJJVmW3w7b3IARKQcfrUrI3-U&amp;travelmode=driving" TargetMode="External"/><Relationship Id="rId347" Type="http://schemas.openxmlformats.org/officeDocument/2006/relationships/hyperlink" Target="https://maps.google.com?saddr=33.7753974,-117.921582&amp;daddr=33.8444098,-118.0005938" TargetMode="External"/><Relationship Id="rId468" Type="http://schemas.openxmlformats.org/officeDocument/2006/relationships/hyperlink" Target="https://www.google.com/maps/dir/33.7753974,-117.921582/33.83409899999999,-117.916153" TargetMode="External"/><Relationship Id="rId589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v3IK2t0l3YARrWEp8gpT1fY&amp;travelmode=best" TargetMode="External"/><Relationship Id="rId104" Type="http://schemas.openxmlformats.org/officeDocument/2006/relationships/hyperlink" Target="https://www.google.com/maps/dir/33.7753974,-117.921582/33.8122999,-117.9198595" TargetMode="External"/><Relationship Id="rId225" Type="http://schemas.openxmlformats.org/officeDocument/2006/relationships/hyperlink" Target="https://www.google.com/maps/dir/?api=1&amp;origin=Party+Snaps+Photo+Booth+OC+%7C+Photo+Booth+Rental+Orange+County&amp;origin_place_id=ChIJS6qcHXvZ3IARO_aW9uFeY8M&amp;destination=Plaza+square+park+Orange+County&amp;destination_place_id=ChIJJVmW3w7b3IARKQcfrUrI3-U&amp;travelmode=best" TargetMode="External"/><Relationship Id="rId346" Type="http://schemas.openxmlformats.org/officeDocument/2006/relationships/hyperlink" Target="https://www.google.com/maps/dir/?api=1&amp;origin=Party+Snaps+Photo+Booth+OC+%7C+Photo+Booth+Rental+Orange+County&amp;origin_place_id=ChIJS6qcHXvZ3IARO_aW9uFeY8M&amp;destination=Kaman's+Caricatures&amp;destination_place_id=ChIJo6_fZuEr3YARLxk3dwNU9Gc&amp;travelmode=driving" TargetMode="External"/><Relationship Id="rId467" Type="http://schemas.openxmlformats.org/officeDocument/2006/relationships/hyperlink" Target="https://maps.google.com?saddr=33.7753974,-117.921582&amp;daddr=33.83409899999999,-117.916153" TargetMode="External"/><Relationship Id="rId588" Type="http://schemas.openxmlformats.org/officeDocument/2006/relationships/hyperlink" Target="https://www.google.com/maps/dir/33.7753974,-117.921582/33.7898045,-117.8529302" TargetMode="External"/><Relationship Id="rId109" Type="http://schemas.openxmlformats.org/officeDocument/2006/relationships/hyperlink" Target="https://www.google.com/maps/dir/?api=1&amp;origin=Party+Snaps+Photo+Booth+OC+%7C+Photo+Booth+Rental+Orange+County&amp;origin_place_id=ChIJS6qcHXvZ3IARO_aW9uFeY8M&amp;destination=Vista+Point+Bench&amp;destination_place_id=ChIJv6KV_yTd3IARuDLL0C8ziqA&amp;travelmode=best" TargetMode="External"/><Relationship Id="rId108" Type="http://schemas.openxmlformats.org/officeDocument/2006/relationships/hyperlink" Target="https://www.google.com/maps/dir/33.7753974,-117.921582/33.8054575,-117.9216412" TargetMode="External"/><Relationship Id="rId229" Type="http://schemas.openxmlformats.org/officeDocument/2006/relationships/hyperlink" Target="https://www.google.com/maps/dir/?api=1&amp;origin=Party+Snaps+Photo+Booth+OC+%7C+Photo+Booth+Rental+Orange+County&amp;origin_place_id=ChIJS6qcHXvZ3IARO_aW9uFeY8M&amp;destination=Storybook+Land+Canal+Boats&amp;destination_place_id=ChIJ9TWHTdHX3IARsElE7ASk9NU&amp;travelmode=best" TargetMode="External"/><Relationship Id="rId220" Type="http://schemas.openxmlformats.org/officeDocument/2006/relationships/hyperlink" Target="https://www.google.com/maps/dir/33.7753974,-117.921582/33.7442071,-117.9688773" TargetMode="External"/><Relationship Id="rId341" Type="http://schemas.openxmlformats.org/officeDocument/2006/relationships/hyperlink" Target="https://www.google.com/maps/dir/?api=1&amp;origin=Party+Snaps+Photo+Booth+OC+%7C+Photo+Booth+Rental+Orange+County&amp;origin_place_id=ChIJS6qcHXvZ3IARO_aW9uFeY8M&amp;destination=Bear+Street+Gallery&amp;destination_place_id=ChIJ9bkRxTHf3IARc8I2lBv8eIE&amp;travelmode=best" TargetMode="External"/><Relationship Id="rId462" Type="http://schemas.openxmlformats.org/officeDocument/2006/relationships/hyperlink" Target="https://www.google.com/maps/dir/?api=1&amp;origin=Party+Snaps+Photo+Booth+OC+%7C+Photo+Booth+Rental+Orange+County&amp;origin_place_id=ChIJS6qcHXvZ3IARO_aW9uFeY8M&amp;destination=The+Great+Frame+Up&amp;destination_place_id=ChIJ7Ur6mkXc3IARjuKEyNOgee4&amp;travelmode=driving" TargetMode="External"/><Relationship Id="rId583" Type="http://schemas.openxmlformats.org/officeDocument/2006/relationships/hyperlink" Target="https://maps.google.com?saddr=33.7753974,-117.921582&amp;daddr=33.6789014,-117.9021773" TargetMode="External"/><Relationship Id="rId340" Type="http://schemas.openxmlformats.org/officeDocument/2006/relationships/hyperlink" Target="https://www.google.com/maps/dir/33.7753974,-117.921582/33.697265,-117.9413533" TargetMode="External"/><Relationship Id="rId461" Type="http://schemas.openxmlformats.org/officeDocument/2006/relationships/hyperlink" Target="https://www.google.com/maps/dir/?api=1&amp;origin=Party+Snaps+Photo+Booth+OC+%7C+Photo+Booth+Rental+Orange+County&amp;origin_place_id=ChIJS6qcHXvZ3IARO_aW9uFeY8M&amp;destination=The+Great+Frame+Up&amp;destination_place_id=ChIJ7Ur6mkXc3IARjuKEyNOgee4&amp;travelmode=best" TargetMode="External"/><Relationship Id="rId582" Type="http://schemas.openxmlformats.org/officeDocument/2006/relationships/hyperlink" Target="https://www.google.com/maps/dir/?api=1&amp;origin=Party+Snaps+Photo+Booth+OC+%7C+Photo+Booth+Rental+Orange+County&amp;origin_place_id=ChIJS6qcHXvZ3IARO_aW9uFeY8M&amp;destination=Sunflour+Natural+Bakery&amp;destination_place_id=ChIJMQvNpGrf3IARniHOUItOHgI&amp;travelmode=driving" TargetMode="External"/><Relationship Id="rId460" Type="http://schemas.openxmlformats.org/officeDocument/2006/relationships/hyperlink" Target="https://www.google.com/maps/dir/33.7753974,-117.921582/33.7449258,-117.8190992" TargetMode="External"/><Relationship Id="rId581" Type="http://schemas.openxmlformats.org/officeDocument/2006/relationships/hyperlink" Target="https://www.google.com/maps/dir/?api=1&amp;origin=Party+Snaps+Photo+Booth+OC+%7C+Photo+Booth+Rental+Orange+County&amp;origin_place_id=ChIJS6qcHXvZ3IARO_aW9uFeY8M&amp;destination=Sunflour+Natural+Bakery&amp;destination_place_id=ChIJMQvNpGrf3IARniHOUItOHgI&amp;travelmode=best" TargetMode="External"/><Relationship Id="rId580" Type="http://schemas.openxmlformats.org/officeDocument/2006/relationships/hyperlink" Target="https://www.google.com/maps/dir/33.7753974,-117.921582/33.8704237,-117.9406891" TargetMode="External"/><Relationship Id="rId103" Type="http://schemas.openxmlformats.org/officeDocument/2006/relationships/hyperlink" Target="https://maps.google.com?saddr=33.7753974,-117.921582&amp;daddr=33.8122999,-117.9198595" TargetMode="External"/><Relationship Id="rId224" Type="http://schemas.openxmlformats.org/officeDocument/2006/relationships/hyperlink" Target="https://www.google.com/maps/dir/33.7753974,-117.921582/33.781178,-117.906741" TargetMode="External"/><Relationship Id="rId345" Type="http://schemas.openxmlformats.org/officeDocument/2006/relationships/hyperlink" Target="https://www.google.com/maps/dir/?api=1&amp;origin=Party+Snaps+Photo+Booth+OC+%7C+Photo+Booth+Rental+Orange+County&amp;origin_place_id=ChIJS6qcHXvZ3IARO_aW9uFeY8M&amp;destination=Kaman's+Caricatures&amp;destination_place_id=ChIJo6_fZuEr3YARLxk3dwNU9Gc&amp;travelmode=best" TargetMode="External"/><Relationship Id="rId466" Type="http://schemas.openxmlformats.org/officeDocument/2006/relationships/hyperlink" Target="https://www.google.com/maps/dir/?api=1&amp;origin=Party+Snaps+Photo+Booth+OC+%7C+Photo+Booth+Rental+Orange+County&amp;origin_place_id=ChIJS6qcHXvZ3IARO_aW9uFeY8M&amp;destination=Kaman's+Art+Shoppes&amp;destination_place_id=ChIJD30GxsbX3IARUl1fG6x90HA&amp;travelmode=driving" TargetMode="External"/><Relationship Id="rId587" Type="http://schemas.openxmlformats.org/officeDocument/2006/relationships/hyperlink" Target="https://maps.google.com?saddr=33.7753974,-117.921582&amp;daddr=33.7898045,-117.8529302" TargetMode="External"/><Relationship Id="rId102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land+Shootin%E2%80%99+Exposition&amp;destination_place_id=ChIJ_ZeHNnLX3IARmPvmqXfyxf0&amp;travelmode=driving" TargetMode="External"/><Relationship Id="rId223" Type="http://schemas.openxmlformats.org/officeDocument/2006/relationships/hyperlink" Target="https://maps.google.com?saddr=33.7753974,-117.921582&amp;daddr=33.781178,-117.906741" TargetMode="External"/><Relationship Id="rId344" Type="http://schemas.openxmlformats.org/officeDocument/2006/relationships/hyperlink" Target="https://www.google.com/maps/dir/33.7753974,-117.921582/33.69596629999999,-117.8906395" TargetMode="External"/><Relationship Id="rId465" Type="http://schemas.openxmlformats.org/officeDocument/2006/relationships/hyperlink" Target="https://www.google.com/maps/dir/?api=1&amp;origin=Party+Snaps+Photo+Booth+OC+%7C+Photo+Booth+Rental+Orange+County&amp;origin_place_id=ChIJS6qcHXvZ3IARO_aW9uFeY8M&amp;destination=Kaman's+Art+Shoppes&amp;destination_place_id=ChIJD30GxsbX3IARUl1fG6x90HA&amp;travelmode=best" TargetMode="External"/><Relationship Id="rId586" Type="http://schemas.openxmlformats.org/officeDocument/2006/relationships/hyperlink" Target="https://www.google.com/maps/dir/?api=1&amp;origin=Party+Snaps+Photo+Booth+OC+%7C+Photo+Booth+Rental+Orange+County&amp;origin_place_id=ChIJS6qcHXvZ3IARO_aW9uFeY8M&amp;destination=The+Filling+Station+Cafe&amp;destination_place_id=ChIJbad2yeDZ3IAR34_q2wtSH3I&amp;travelmode=driving" TargetMode="External"/><Relationship Id="rId101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land+Shootin%E2%80%99+Exposition&amp;destination_place_id=ChIJ_ZeHNnLX3IARmPvmqXfyxf0&amp;travelmode=best" TargetMode="External"/><Relationship Id="rId222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driving" TargetMode="External"/><Relationship Id="rId343" Type="http://schemas.openxmlformats.org/officeDocument/2006/relationships/hyperlink" Target="https://maps.google.com?saddr=33.7753974,-117.921582&amp;daddr=33.69596629999999,-117.8906395" TargetMode="External"/><Relationship Id="rId464" Type="http://schemas.openxmlformats.org/officeDocument/2006/relationships/hyperlink" Target="https://www.google.com/maps/dir/33.7753974,-117.921582/33.6764684,-117.8559138" TargetMode="External"/><Relationship Id="rId585" Type="http://schemas.openxmlformats.org/officeDocument/2006/relationships/hyperlink" Target="https://www.google.com/maps/dir/?api=1&amp;origin=Party+Snaps+Photo+Booth+OC+%7C+Photo+Booth+Rental+Orange+County&amp;origin_place_id=ChIJS6qcHXvZ3IARO_aW9uFeY8M&amp;destination=The+Filling+Station+Cafe&amp;destination_place_id=ChIJbad2yeDZ3IAR34_q2wtSH3I&amp;travelmode=best" TargetMode="External"/><Relationship Id="rId100" Type="http://schemas.openxmlformats.org/officeDocument/2006/relationships/hyperlink" Target="https://www.google.com/maps/dir/33.7753974,-117.921582/33.65697890000001,-117.8316019" TargetMode="External"/><Relationship Id="rId221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best" TargetMode="External"/><Relationship Id="rId342" Type="http://schemas.openxmlformats.org/officeDocument/2006/relationships/hyperlink" Target="https://www.google.com/maps/dir/?api=1&amp;origin=Party+Snaps+Photo+Booth+OC+%7C+Photo+Booth+Rental+Orange+County&amp;origin_place_id=ChIJS6qcHXvZ3IARO_aW9uFeY8M&amp;destination=Bear+Street+Gallery&amp;destination_place_id=ChIJ9bkRxTHf3IARc8I2lBv8eIE&amp;travelmode=driving" TargetMode="External"/><Relationship Id="rId463" Type="http://schemas.openxmlformats.org/officeDocument/2006/relationships/hyperlink" Target="https://maps.google.com?saddr=33.7753974,-117.921582&amp;daddr=33.6764684,-117.8559138" TargetMode="External"/><Relationship Id="rId584" Type="http://schemas.openxmlformats.org/officeDocument/2006/relationships/hyperlink" Target="https://www.google.com/maps/dir/33.7753974,-117.921582/33.6789014,-117.9021773" TargetMode="External"/><Relationship Id="rId217" Type="http://schemas.openxmlformats.org/officeDocument/2006/relationships/hyperlink" Target="https://www.google.com/maps/dir/?api=1&amp;origin=Party+Snaps+Photo+Booth+OC+%7C+Photo+Booth+Rental+Orange+County&amp;origin_place_id=ChIJS6qcHXvZ3IARO_aW9uFeY8M&amp;destination=Public+Art+%22Dolphin+Fountain%22&amp;destination_place_id=ChIJi8yxxVMn3YARDSLczG1slsA&amp;travelmode=best" TargetMode="External"/><Relationship Id="rId338" Type="http://schemas.openxmlformats.org/officeDocument/2006/relationships/hyperlink" Target="https://www.google.com/maps/dir/?api=1&amp;origin=Party+Snaps+Photo+Booth+OC+%7C+Photo+Booth+Rental+Orange+County&amp;origin_place_id=ChIJS6qcHXvZ3IARO_aW9uFeY8M&amp;destination=CONSIGN+IT&amp;destination_place_id=ChIJjV4xxE4n3YARiIiIEppFJz4&amp;travelmode=driving" TargetMode="External"/><Relationship Id="rId459" Type="http://schemas.openxmlformats.org/officeDocument/2006/relationships/hyperlink" Target="https://maps.google.com?saddr=33.7753974,-117.921582&amp;daddr=33.7449258,-117.8190992" TargetMode="External"/><Relationship Id="rId216" Type="http://schemas.openxmlformats.org/officeDocument/2006/relationships/hyperlink" Target="https://www.google.com/maps/dir/33.7753974,-117.921582/33.88271,-117.9212387" TargetMode="External"/><Relationship Id="rId337" Type="http://schemas.openxmlformats.org/officeDocument/2006/relationships/hyperlink" Target="https://www.google.com/maps/dir/?api=1&amp;origin=Party+Snaps+Photo+Booth+OC+%7C+Photo+Booth+Rental+Orange+County&amp;origin_place_id=ChIJS6qcHXvZ3IARO_aW9uFeY8M&amp;destination=CONSIGN+IT&amp;destination_place_id=ChIJjV4xxE4n3YARiIiIEppFJz4&amp;travelmode=best" TargetMode="External"/><Relationship Id="rId458" Type="http://schemas.openxmlformats.org/officeDocument/2006/relationships/hyperlink" Target="https://www.google.com/maps/dir/?api=1&amp;origin=Party+Snaps+Photo+Booth+OC+%7C+Photo+Booth+Rental+Orange+County&amp;origin_place_id=ChIJS6qcHXvZ3IARO_aW9uFeY8M&amp;destination=Fine+Art+Studio&amp;destination_place_id=ChIJRzeeNcPb3IARfrxD8pb22hY&amp;travelmode=driving" TargetMode="External"/><Relationship Id="rId579" Type="http://schemas.openxmlformats.org/officeDocument/2006/relationships/hyperlink" Target="https://maps.google.com?saddr=33.7753974,-117.921582&amp;daddr=33.8704237,-117.9406891" TargetMode="External"/><Relationship Id="rId215" Type="http://schemas.openxmlformats.org/officeDocument/2006/relationships/hyperlink" Target="https://maps.google.com?saddr=33.7753974,-117.921582&amp;daddr=33.88271,-117.9212387" TargetMode="External"/><Relationship Id="rId336" Type="http://schemas.openxmlformats.org/officeDocument/2006/relationships/hyperlink" Target="https://www.google.com/maps/dir/33.7753974,-117.921582/33.726123,-117.853244" TargetMode="External"/><Relationship Id="rId457" Type="http://schemas.openxmlformats.org/officeDocument/2006/relationships/hyperlink" Target="https://www.google.com/maps/dir/?api=1&amp;origin=Party+Snaps+Photo+Booth+OC+%7C+Photo+Booth+Rental+Orange+County&amp;origin_place_id=ChIJS6qcHXvZ3IARO_aW9uFeY8M&amp;destination=Fine+Art+Studio&amp;destination_place_id=ChIJRzeeNcPb3IARfrxD8pb22hY&amp;travelmode=best" TargetMode="External"/><Relationship Id="rId578" Type="http://schemas.openxmlformats.org/officeDocument/2006/relationships/hyperlink" Target="https://www.google.com/maps/dir/?api=1&amp;origin=Party+Snaps+Photo+Booth+OC+%7C+Photo+Booth+Rental+Orange+County&amp;origin_place_id=ChIJS6qcHXvZ3IARO_aW9uFeY8M&amp;destination=Patty's+Cakes+and+Desserts&amp;destination_place_id=ChIJd2CFk-bV3IARSNTjbosSas4&amp;travelmode=driving" TargetMode="External"/><Relationship Id="rId699" Type="http://schemas.openxmlformats.org/officeDocument/2006/relationships/hyperlink" Target="https://maps.google.com?saddr=33.7753974,-117.921582&amp;daddr=33.7602786,-117.8688445" TargetMode="External"/><Relationship Id="rId214" Type="http://schemas.openxmlformats.org/officeDocument/2006/relationships/hyperlink" Target="https://www.google.com/maps/dir/?api=1&amp;origin=Party+Snaps+Photo+Booth+OC+%7C+Photo+Booth+Rental+Orange+County&amp;origin_place_id=ChIJS6qcHXvZ3IARO_aW9uFeY8M&amp;destination=Hillcrest+Park&amp;destination_place_id=ChIJMXN0VYrV3IAR8s8J3L9GiMU&amp;travelmode=driving" TargetMode="External"/><Relationship Id="rId335" Type="http://schemas.openxmlformats.org/officeDocument/2006/relationships/hyperlink" Target="https://maps.google.com?saddr=33.7753974,-117.921582&amp;daddr=33.726123,-117.853244" TargetMode="External"/><Relationship Id="rId456" Type="http://schemas.openxmlformats.org/officeDocument/2006/relationships/hyperlink" Target="https://www.google.com/maps/dir/33.7753974,-117.921582/33.7463367,-117.8664641" TargetMode="External"/><Relationship Id="rId577" Type="http://schemas.openxmlformats.org/officeDocument/2006/relationships/hyperlink" Target="https://www.google.com/maps/dir/?api=1&amp;origin=Party+Snaps+Photo+Booth+OC+%7C+Photo+Booth+Rental+Orange+County&amp;origin_place_id=ChIJS6qcHXvZ3IARO_aW9uFeY8M&amp;destination=Patty's+Cakes+and+Desserts&amp;destination_place_id=ChIJd2CFk-bV3IARSNTjbosSas4&amp;travelmode=best" TargetMode="External"/><Relationship Id="rId698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awWuC1JYwokRqdcj0dVQziU&amp;travelmode=driving" TargetMode="External"/><Relationship Id="rId219" Type="http://schemas.openxmlformats.org/officeDocument/2006/relationships/hyperlink" Target="https://maps.google.com?saddr=33.7753974,-117.921582&amp;daddr=33.7442071,-117.9688773" TargetMode="External"/><Relationship Id="rId218" Type="http://schemas.openxmlformats.org/officeDocument/2006/relationships/hyperlink" Target="https://www.google.com/maps/dir/?api=1&amp;origin=Party+Snaps+Photo+Booth+OC+%7C+Photo+Booth+Rental+Orange+County&amp;origin_place_id=ChIJS6qcHXvZ3IARO_aW9uFeY8M&amp;destination=Public+Art+%22Dolphin+Fountain%22&amp;destination_place_id=ChIJi8yxxVMn3YARDSLczG1slsA&amp;travelmode=driving" TargetMode="External"/><Relationship Id="rId339" Type="http://schemas.openxmlformats.org/officeDocument/2006/relationships/hyperlink" Target="https://maps.google.com?saddr=33.7753974,-117.921582&amp;daddr=33.697265,-117.9413533" TargetMode="External"/><Relationship Id="rId330" Type="http://schemas.openxmlformats.org/officeDocument/2006/relationships/hyperlink" Target="https://www.google.com/maps/dir/?api=1&amp;origin=Party+Snaps+Photo+Booth+OC+%7C+Photo+Booth+Rental+Orange+County&amp;origin_place_id=ChIJS6qcHXvZ3IARO_aW9uFeY8M&amp;destination=Model+Home+Art&amp;destination_place_id=ChIJP0fh6LvY3IARYlFMJY7tkbY&amp;travelmode=driving" TargetMode="External"/><Relationship Id="rId451" Type="http://schemas.openxmlformats.org/officeDocument/2006/relationships/hyperlink" Target="https://maps.google.com?saddr=33.7753974,-117.921582&amp;daddr=33.7586801,-117.827571" TargetMode="External"/><Relationship Id="rId572" Type="http://schemas.openxmlformats.org/officeDocument/2006/relationships/hyperlink" Target="https://www.google.com/maps/dir/33.7753974,-117.921582/33.694822,-117.954561" TargetMode="External"/><Relationship Id="rId693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f9AqVxEo3YARtRX2nwltdXk&amp;travelmode=best" TargetMode="External"/><Relationship Id="rId450" Type="http://schemas.openxmlformats.org/officeDocument/2006/relationships/hyperlink" Target="https://www.google.com/maps/dir/?api=1&amp;origin=Party+Snaps+Photo+Booth+OC+%7C+Photo+Booth+Rental+Orange+County&amp;origin_place_id=ChIJS6qcHXvZ3IARO_aW9uFeY8M&amp;destination=Winston's+Estate+Gallery&amp;destination_place_id=ChIJ7zKOKyva3IARddu1VnRAhco&amp;travelmode=driving" TargetMode="External"/><Relationship Id="rId571" Type="http://schemas.openxmlformats.org/officeDocument/2006/relationships/hyperlink" Target="https://maps.google.com?saddr=33.7753974,-117.921582&amp;daddr=33.694822,-117.954561" TargetMode="External"/><Relationship Id="rId692" Type="http://schemas.openxmlformats.org/officeDocument/2006/relationships/hyperlink" Target="https://www.google.com/maps/dir/33.7753974,-117.921582/33.8184139,-118.0620029" TargetMode="External"/><Relationship Id="rId570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sfm0LDEn3YAR6dCdiyhVfiY&amp;travelmode=driving" TargetMode="External"/><Relationship Id="rId691" Type="http://schemas.openxmlformats.org/officeDocument/2006/relationships/hyperlink" Target="https://maps.google.com?saddr=33.7753974,-117.921582&amp;daddr=33.8184139,-118.0620029" TargetMode="External"/><Relationship Id="rId690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Z_peVoYu3YAR1VYj8k1ZScY&amp;travelmode=driving" TargetMode="External"/><Relationship Id="rId213" Type="http://schemas.openxmlformats.org/officeDocument/2006/relationships/hyperlink" Target="https://www.google.com/maps/dir/?api=1&amp;origin=Party+Snaps+Photo+Booth+OC+%7C+Photo+Booth+Rental+Orange+County&amp;origin_place_id=ChIJS6qcHXvZ3IARO_aW9uFeY8M&amp;destination=Hillcrest+Park&amp;destination_place_id=ChIJMXN0VYrV3IAR8s8J3L9GiMU&amp;travelmode=best" TargetMode="External"/><Relationship Id="rId334" Type="http://schemas.openxmlformats.org/officeDocument/2006/relationships/hyperlink" Target="https://www.google.com/maps/dir/?api=1&amp;origin=Party+Snaps+Photo+Booth+OC+%7C+Photo+Booth+Rental+Orange+County&amp;origin_place_id=ChIJS6qcHXvZ3IARO_aW9uFeY8M&amp;destination=MyPetMyArt&amp;destination_place_id=ChIJKbLlakfZ3IAR_yDed-5RJHk&amp;travelmode=driving" TargetMode="External"/><Relationship Id="rId455" Type="http://schemas.openxmlformats.org/officeDocument/2006/relationships/hyperlink" Target="https://maps.google.com?saddr=33.7753974,-117.921582&amp;daddr=33.7463367,-117.8664641" TargetMode="External"/><Relationship Id="rId576" Type="http://schemas.openxmlformats.org/officeDocument/2006/relationships/hyperlink" Target="https://www.google.com/maps/dir/33.7753974,-117.921582/33.6712471,-117.8646863" TargetMode="External"/><Relationship Id="rId697" Type="http://schemas.openxmlformats.org/officeDocument/2006/relationships/hyperlink" Target="https://www.google.com/maps/dir/?api=1&amp;origin=Party+Snaps+Photo+Booth+OC+%7C+Photo+Booth+Rental+Orange+County&amp;origin_place_id=ChIJS6qcHXvZ3IARO_aW9uFeY8M&amp;destination=Baskin-Robbins&amp;destination_place_id=ChIJawWuC1JYwokRqdcj0dVQziU&amp;travelmode=best" TargetMode="External"/><Relationship Id="rId212" Type="http://schemas.openxmlformats.org/officeDocument/2006/relationships/hyperlink" Target="https://www.google.com/maps/dir/33.7753974,-117.921582/33.844477,-117.8780963" TargetMode="External"/><Relationship Id="rId333" Type="http://schemas.openxmlformats.org/officeDocument/2006/relationships/hyperlink" Target="https://www.google.com/maps/dir/?api=1&amp;origin=Party+Snaps+Photo+Booth+OC+%7C+Photo+Booth+Rental+Orange+County&amp;origin_place_id=ChIJS6qcHXvZ3IARO_aW9uFeY8M&amp;destination=MyPetMyArt&amp;destination_place_id=ChIJKbLlakfZ3IAR_yDed-5RJHk&amp;travelmode=best" TargetMode="External"/><Relationship Id="rId454" Type="http://schemas.openxmlformats.org/officeDocument/2006/relationships/hyperlink" Target="https://www.google.com/maps/dir/?api=1&amp;origin=Party+Snaps+Photo+Booth+OC+%7C+Photo+Booth+Rental+Orange+County&amp;origin_place_id=ChIJS6qcHXvZ3IARO_aW9uFeY8M&amp;destination=Artist+Walk+Corporation&amp;destination_place_id=ChIJCdmxKQbZ3IARjgtT1L6CtH0&amp;travelmode=driving" TargetMode="External"/><Relationship Id="rId575" Type="http://schemas.openxmlformats.org/officeDocument/2006/relationships/hyperlink" Target="https://maps.google.com?saddr=33.7753974,-117.921582&amp;daddr=33.6712471,-117.8646863" TargetMode="External"/><Relationship Id="rId696" Type="http://schemas.openxmlformats.org/officeDocument/2006/relationships/hyperlink" Target="https://www.google.com/maps/dir/33.7753974,-117.921582/33.7876321,-117.9425722" TargetMode="External"/><Relationship Id="rId211" Type="http://schemas.openxmlformats.org/officeDocument/2006/relationships/hyperlink" Target="https://maps.google.com?saddr=33.7753974,-117.921582&amp;daddr=33.844477,-117.8780963" TargetMode="External"/><Relationship Id="rId332" Type="http://schemas.openxmlformats.org/officeDocument/2006/relationships/hyperlink" Target="https://www.google.com/maps/dir/33.7753974,-117.921582/33.71305989999999,-117.9082197" TargetMode="External"/><Relationship Id="rId453" Type="http://schemas.openxmlformats.org/officeDocument/2006/relationships/hyperlink" Target="https://www.google.com/maps/dir/?api=1&amp;origin=Party+Snaps+Photo+Booth+OC+%7C+Photo+Booth+Rental+Orange+County&amp;origin_place_id=ChIJS6qcHXvZ3IARO_aW9uFeY8M&amp;destination=Artist+Walk+Corporation&amp;destination_place_id=ChIJCdmxKQbZ3IARjgtT1L6CtH0&amp;travelmode=best" TargetMode="External"/><Relationship Id="rId574" Type="http://schemas.openxmlformats.org/officeDocument/2006/relationships/hyperlink" Target="https://www.google.com/maps/dir/?api=1&amp;origin=Party+Snaps+Photo+Booth+OC+%7C+Photo+Booth+Rental+Orange+County&amp;origin_place_id=ChIJS6qcHXvZ3IARO_aW9uFeY8M&amp;destination=Bruegger's+Bagels&amp;destination_place_id=ChIJnTeJDffe3IARPOC9YGp9tjg&amp;travelmode=driving" TargetMode="External"/><Relationship Id="rId695" Type="http://schemas.openxmlformats.org/officeDocument/2006/relationships/hyperlink" Target="https://maps.google.com?saddr=33.7753974,-117.921582&amp;daddr=33.7876321,-117.9425722" TargetMode="External"/><Relationship Id="rId210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92UvqVjW3IAROz3j6rKSO-M&amp;travelmode=driving" TargetMode="External"/><Relationship Id="rId331" Type="http://schemas.openxmlformats.org/officeDocument/2006/relationships/hyperlink" Target="https://maps.google.com?saddr=33.7753974,-117.921582&amp;daddr=33.71305989999999,-117.9082197" TargetMode="External"/><Relationship Id="rId452" Type="http://schemas.openxmlformats.org/officeDocument/2006/relationships/hyperlink" Target="https://www.google.com/maps/dir/33.7753974,-117.921582/33.7586801,-117.827571" TargetMode="External"/><Relationship Id="rId573" Type="http://schemas.openxmlformats.org/officeDocument/2006/relationships/hyperlink" Target="https://www.google.com/maps/dir/?api=1&amp;origin=Party+Snaps+Photo+Booth+OC+%7C+Photo+Booth+Rental+Orange+County&amp;origin_place_id=ChIJS6qcHXvZ3IARO_aW9uFeY8M&amp;destination=Bruegger's+Bagels&amp;destination_place_id=ChIJnTeJDffe3IARPOC9YGp9tjg&amp;travelmode=best" TargetMode="External"/><Relationship Id="rId694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f9AqVxEo3YARtRX2nwltdXk&amp;travelmode=driving" TargetMode="External"/><Relationship Id="rId370" Type="http://schemas.openxmlformats.org/officeDocument/2006/relationships/hyperlink" Target="https://www.google.com/maps/dir/?api=1&amp;origin=Party+Snaps+Photo+Booth+OC+%7C+Photo+Booth+Rental+Orange+County&amp;origin_place_id=ChIJS6qcHXvZ3IARO_aW9uFeY8M&amp;destination=LIULI+Crystal+Art+-+Corporate+Office&amp;destination_place_id=ChIJ28tkYXsrw4ART8LJ9lD9u1M&amp;travelmode=driving" TargetMode="External"/><Relationship Id="rId491" Type="http://schemas.openxmlformats.org/officeDocument/2006/relationships/hyperlink" Target="https://maps.google.com?saddr=33.7753974,-117.921582&amp;daddr=33.7895413,-117.9072586" TargetMode="External"/><Relationship Id="rId490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8Xrdf_HX3IARtCjgJHFjHCs&amp;travelmode=driving" TargetMode="External"/><Relationship Id="rId129" Type="http://schemas.openxmlformats.org/officeDocument/2006/relationships/hyperlink" Target="https://www.google.com/maps/dir/?api=1&amp;origin=Party+Snaps+Photo+Booth+OC+%7C+Photo+Booth+Rental+Orange+County&amp;origin_place_id=ChIJS6qcHXvZ3IARO_aW9uFeY8M&amp;destination=Minnie's+House&amp;destination_place_id=ChIJOeeS9dPX3IARnoCxvQs1n94&amp;travelmode=best" TargetMode="External"/><Relationship Id="rId128" Type="http://schemas.openxmlformats.org/officeDocument/2006/relationships/hyperlink" Target="https://www.google.com/maps/dir/33.7753974,-117.921582/33.9036277,-117.9397933" TargetMode="External"/><Relationship Id="rId249" Type="http://schemas.openxmlformats.org/officeDocument/2006/relationships/hyperlink" Target="https://www.google.com/maps/dir/?api=1&amp;origin=Party+Snaps+Photo+Booth+OC+%7C+Photo+Booth+Rental+Orange+County&amp;origin_place_id=ChIJS6qcHXvZ3IARO_aW9uFeY8M&amp;destination=Saigon+Performing+Arts+Center&amp;destination_place_id=ChIJGz12-wkn3YARV_UY2EXffkY&amp;travelmode=best" TargetMode="External"/><Relationship Id="rId127" Type="http://schemas.openxmlformats.org/officeDocument/2006/relationships/hyperlink" Target="https://maps.google.com?saddr=33.7753974,-117.921582&amp;daddr=33.9036277,-117.9397933" TargetMode="External"/><Relationship Id="rId248" Type="http://schemas.openxmlformats.org/officeDocument/2006/relationships/hyperlink" Target="https://www.google.com/maps/dir/33.7753974,-117.921582/33.7474492,-118.012285" TargetMode="External"/><Relationship Id="rId369" Type="http://schemas.openxmlformats.org/officeDocument/2006/relationships/hyperlink" Target="https://www.google.com/maps/dir/?api=1&amp;origin=Party+Snaps+Photo+Booth+OC+%7C+Photo+Booth+Rental+Orange+County&amp;origin_place_id=ChIJS6qcHXvZ3IARO_aW9uFeY8M&amp;destination=LIULI+Crystal+Art+-+Corporate+Office&amp;destination_place_id=ChIJ28tkYXsrw4ART8LJ9lD9u1M&amp;travelmode=best" TargetMode="External"/><Relationship Id="rId126" Type="http://schemas.openxmlformats.org/officeDocument/2006/relationships/hyperlink" Target="https://www.google.com/maps/dir/?api=1&amp;origin=Party+Snaps+Photo+Booth+OC+%7C+Photo+Booth+Rental+Orange+County&amp;origin_place_id=ChIJS6qcHXvZ3IARO_aW9uFeY8M&amp;destination=Laguna+Lake+Park&amp;destination_place_id=ChIJl2iDIY8q3YARjJuiD2cLzX4&amp;travelmode=driving" TargetMode="External"/><Relationship Id="rId247" Type="http://schemas.openxmlformats.org/officeDocument/2006/relationships/hyperlink" Target="https://maps.google.com?saddr=33.7753974,-117.921582&amp;daddr=33.7474492,-118.012285" TargetMode="External"/><Relationship Id="rId368" Type="http://schemas.openxmlformats.org/officeDocument/2006/relationships/hyperlink" Target="https://www.google.com/maps/dir/33.7753974,-117.921582/33.68065129999999,-117.9879195" TargetMode="External"/><Relationship Id="rId489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8Xrdf_HX3IARtCjgJHFjHCs&amp;travelmode=best" TargetMode="External"/><Relationship Id="rId121" Type="http://schemas.openxmlformats.org/officeDocument/2006/relationships/hyperlink" Target="https://www.google.com/maps/dir/?api=1&amp;origin=Party+Snaps+Photo+Booth+OC+%7C+Photo+Booth+Rental+Orange+County&amp;origin_place_id=ChIJS6qcHXvZ3IARO_aW9uFeY8M&amp;destination=Pirate's+Lair+on+Tom+Sawyer+Island&amp;destination_place_id=ChIJx29__NbX3IARe_a8KuLeoGE&amp;travelmode=best" TargetMode="External"/><Relationship Id="rId242" Type="http://schemas.openxmlformats.org/officeDocument/2006/relationships/hyperlink" Target="https://www.google.com/maps/dir/?api=1&amp;origin=Party+Snaps+Photo+Booth+OC+%7C+Photo+Booth+Rental+Orange+County&amp;origin_place_id=ChIJS6qcHXvZ3IARO_aW9uFeY8M&amp;destination=The+Disney+Gallery&amp;destination_place_id=ChIJ5YU3sNDX3IARIClPzl5AXJ0&amp;travelmode=driving" TargetMode="External"/><Relationship Id="rId363" Type="http://schemas.openxmlformats.org/officeDocument/2006/relationships/hyperlink" Target="https://maps.google.com?saddr=33.7753974,-117.921582&amp;daddr=33.6591472,-118.0007611" TargetMode="External"/><Relationship Id="rId484" Type="http://schemas.openxmlformats.org/officeDocument/2006/relationships/hyperlink" Target="https://www.google.com/maps/dir/33.7753974,-117.921582/33.73735509999999,-117.9151971" TargetMode="External"/><Relationship Id="rId120" Type="http://schemas.openxmlformats.org/officeDocument/2006/relationships/hyperlink" Target="https://www.google.com/maps/dir/33.7753974,-117.921582/33.6612156,-117.8404283" TargetMode="External"/><Relationship Id="rId241" Type="http://schemas.openxmlformats.org/officeDocument/2006/relationships/hyperlink" Target="https://www.google.com/maps/dir/?api=1&amp;origin=Party+Snaps+Photo+Booth+OC+%7C+Photo+Booth+Rental+Orange+County&amp;origin_place_id=ChIJS6qcHXvZ3IARO_aW9uFeY8M&amp;destination=The+Disney+Gallery&amp;destination_place_id=ChIJ5YU3sNDX3IARIClPzl5AXJ0&amp;travelmode=best" TargetMode="External"/><Relationship Id="rId362" Type="http://schemas.openxmlformats.org/officeDocument/2006/relationships/hyperlink" Target="https://www.google.com/maps/dir/?api=1&amp;origin=Party+Snaps+Photo+Booth+OC+%7C+Photo+Booth+Rental+Orange+County&amp;origin_place_id=ChIJS6qcHXvZ3IARO_aW9uFeY8M&amp;destination=Huntington+Beach+International+Surfing+Museum&amp;destination_place_id=ChIJ3Y_bX0Eh3YARYyE1XhRlvp4&amp;travelmode=driving" TargetMode="External"/><Relationship Id="rId483" Type="http://schemas.openxmlformats.org/officeDocument/2006/relationships/hyperlink" Target="https://maps.google.com?saddr=33.7753974,-117.921582&amp;daddr=33.73735509999999,-117.9151971" TargetMode="External"/><Relationship Id="rId240" Type="http://schemas.openxmlformats.org/officeDocument/2006/relationships/hyperlink" Target="https://www.google.com/maps/dir/33.7753974,-117.921582/33.7858162,-117.8448715" TargetMode="External"/><Relationship Id="rId361" Type="http://schemas.openxmlformats.org/officeDocument/2006/relationships/hyperlink" Target="https://www.google.com/maps/dir/?api=1&amp;origin=Party+Snaps+Photo+Booth+OC+%7C+Photo+Booth+Rental+Orange+County&amp;origin_place_id=ChIJS6qcHXvZ3IARO_aW9uFeY8M&amp;destination=Huntington+Beach+International+Surfing+Museum&amp;destination_place_id=ChIJ3Y_bX0Eh3YARYyE1XhRlvp4&amp;travelmode=best" TargetMode="External"/><Relationship Id="rId482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12Azg4fY3IARDYWkNtLYgDo&amp;travelmode=driving" TargetMode="External"/><Relationship Id="rId360" Type="http://schemas.openxmlformats.org/officeDocument/2006/relationships/hyperlink" Target="https://www.google.com/maps/dir/33.7753974,-117.921582/33.87058029999999,-117.9252662" TargetMode="External"/><Relationship Id="rId481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12Azg4fY3IARDYWkNtLYgDo&amp;travelmode=best" TargetMode="External"/><Relationship Id="rId125" Type="http://schemas.openxmlformats.org/officeDocument/2006/relationships/hyperlink" Target="https://www.google.com/maps/dir/?api=1&amp;origin=Party+Snaps+Photo+Booth+OC+%7C+Photo+Booth+Rental+Orange+County&amp;origin_place_id=ChIJS6qcHXvZ3IARO_aW9uFeY8M&amp;destination=Laguna+Lake+Park&amp;destination_place_id=ChIJl2iDIY8q3YARjJuiD2cLzX4&amp;travelmode=best" TargetMode="External"/><Relationship Id="rId246" Type="http://schemas.openxmlformats.org/officeDocument/2006/relationships/hyperlink" Target="https://www.google.com/maps/dir/?api=1&amp;origin=Party+Snaps+Photo+Booth+OC+%7C+Photo+Booth+Rental+Orange+County&amp;origin_place_id=ChIJS6qcHXvZ3IARO_aW9uFeY8M&amp;destination=Shima's+Gallery&amp;destination_place_id=ChIJh0OefQYm3YARN04Spvoc2SA&amp;travelmode=driving" TargetMode="External"/><Relationship Id="rId367" Type="http://schemas.openxmlformats.org/officeDocument/2006/relationships/hyperlink" Target="https://maps.google.com?saddr=33.7753974,-117.921582&amp;daddr=33.68065129999999,-117.9879195" TargetMode="External"/><Relationship Id="rId488" Type="http://schemas.openxmlformats.org/officeDocument/2006/relationships/hyperlink" Target="https://www.google.com/maps/dir/33.7753974,-117.921582/33.8037089,-117.9104045" TargetMode="External"/><Relationship Id="rId124" Type="http://schemas.openxmlformats.org/officeDocument/2006/relationships/hyperlink" Target="https://www.google.com/maps/dir/33.7753974,-117.921582/33.8121436,-117.9210796" TargetMode="External"/><Relationship Id="rId245" Type="http://schemas.openxmlformats.org/officeDocument/2006/relationships/hyperlink" Target="https://www.google.com/maps/dir/?api=1&amp;origin=Party+Snaps+Photo+Booth+OC+%7C+Photo+Booth+Rental+Orange+County&amp;origin_place_id=ChIJS6qcHXvZ3IARO_aW9uFeY8M&amp;destination=Shima's+Gallery&amp;destination_place_id=ChIJh0OefQYm3YARN04Spvoc2SA&amp;travelmode=best" TargetMode="External"/><Relationship Id="rId366" Type="http://schemas.openxmlformats.org/officeDocument/2006/relationships/hyperlink" Target="https://www.google.com/maps/dir/?api=1&amp;origin=Party+Snaps+Photo+Booth+OC+%7C+Photo+Booth+Rental+Orange+County&amp;origin_place_id=ChIJS6qcHXvZ3IARO_aW9uFeY8M&amp;destination=E+C+Art+Gallery&amp;destination_place_id=ChIJKazNmswm3YARAqFs08-J4N8&amp;travelmode=driving" TargetMode="External"/><Relationship Id="rId487" Type="http://schemas.openxmlformats.org/officeDocument/2006/relationships/hyperlink" Target="https://maps.google.com?saddr=33.7753974,-117.921582&amp;daddr=33.8037089,-117.9104045" TargetMode="External"/><Relationship Id="rId123" Type="http://schemas.openxmlformats.org/officeDocument/2006/relationships/hyperlink" Target="https://maps.google.com?saddr=33.7753974,-117.921582&amp;daddr=33.8121436,-117.9210796" TargetMode="External"/><Relationship Id="rId244" Type="http://schemas.openxmlformats.org/officeDocument/2006/relationships/hyperlink" Target="https://www.google.com/maps/dir/33.7753974,-117.921582/33.8102168,-117.9185402" TargetMode="External"/><Relationship Id="rId365" Type="http://schemas.openxmlformats.org/officeDocument/2006/relationships/hyperlink" Target="https://www.google.com/maps/dir/?api=1&amp;origin=Party+Snaps+Photo+Booth+OC+%7C+Photo+Booth+Rental+Orange+County&amp;origin_place_id=ChIJS6qcHXvZ3IARO_aW9uFeY8M&amp;destination=E+C+Art+Gallery&amp;destination_place_id=ChIJKazNmswm3YARAqFs08-J4N8&amp;travelmode=best" TargetMode="External"/><Relationship Id="rId486" Type="http://schemas.openxmlformats.org/officeDocument/2006/relationships/hyperlink" Target="https://www.google.com/maps/dir/?api=1&amp;origin=Party+Snaps+Photo+Booth+OC+%7C+Photo+Booth+Rental+Orange+County&amp;origin_place_id=ChIJS6qcHXvZ3IARO_aW9uFeY8M&amp;destination=The+Cheesecake+Factory&amp;destination_place_id=ChIJATN5HsPX3IARhs0aJ32--xw&amp;travelmode=driving" TargetMode="External"/><Relationship Id="rId122" Type="http://schemas.openxmlformats.org/officeDocument/2006/relationships/hyperlink" Target="https://www.google.com/maps/dir/?api=1&amp;origin=Party+Snaps+Photo+Booth+OC+%7C+Photo+Booth+Rental+Orange+County&amp;origin_place_id=ChIJS6qcHXvZ3IARO_aW9uFeY8M&amp;destination=Pirate's+Lair+on+Tom+Sawyer+Island&amp;destination_place_id=ChIJx29__NbX3IARe_a8KuLeoGE&amp;travelmode=driving" TargetMode="External"/><Relationship Id="rId243" Type="http://schemas.openxmlformats.org/officeDocument/2006/relationships/hyperlink" Target="https://maps.google.com?saddr=33.7753974,-117.921582&amp;daddr=33.8102168,-117.9185402" TargetMode="External"/><Relationship Id="rId364" Type="http://schemas.openxmlformats.org/officeDocument/2006/relationships/hyperlink" Target="https://www.google.com/maps/dir/33.7753974,-117.921582/33.6591472,-118.0007611" TargetMode="External"/><Relationship Id="rId485" Type="http://schemas.openxmlformats.org/officeDocument/2006/relationships/hyperlink" Target="https://www.google.com/maps/dir/?api=1&amp;origin=Party+Snaps+Photo+Booth+OC+%7C+Photo+Booth+Rental+Orange+County&amp;origin_place_id=ChIJS6qcHXvZ3IARO_aW9uFeY8M&amp;destination=The+Cheesecake+Factory&amp;destination_place_id=ChIJATN5HsPX3IARhs0aJ32--xw&amp;travelmode=best" TargetMode="External"/><Relationship Id="rId95" Type="http://schemas.openxmlformats.org/officeDocument/2006/relationships/hyperlink" Target="https://maps.google.com?saddr=33.7753974,-117.921582&amp;daddr=33.8090944,-117.9189738" TargetMode="External"/><Relationship Id="rId94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Esplanade&amp;destination_place_id=ChIJKx3EAdrX3IARl1SHBK4rtfg&amp;travelmode=driving" TargetMode="External"/><Relationship Id="rId97" Type="http://schemas.openxmlformats.org/officeDocument/2006/relationships/hyperlink" Target="https://www.google.com/maps/dir/?api=1&amp;origin=Party+Snaps+Photo+Booth+OC+%7C+Photo+Booth+Rental+Orange+County&amp;origin_place_id=ChIJS6qcHXvZ3IARO_aW9uFeY8M&amp;destination=William+R+Mason+Regional+Park&amp;destination_place_id=ChIJpz7j_ebd3IAR0X58vEZQ1Qo&amp;travelmode=best" TargetMode="External"/><Relationship Id="rId96" Type="http://schemas.openxmlformats.org/officeDocument/2006/relationships/hyperlink" Target="https://www.google.com/maps/dir/33.7753974,-117.921582/33.8090944,-117.9189738" TargetMode="External"/><Relationship Id="rId99" Type="http://schemas.openxmlformats.org/officeDocument/2006/relationships/hyperlink" Target="https://maps.google.com?saddr=33.7753974,-117.921582&amp;daddr=33.65697890000001,-117.8316019" TargetMode="External"/><Relationship Id="rId480" Type="http://schemas.openxmlformats.org/officeDocument/2006/relationships/hyperlink" Target="https://www.google.com/maps/dir/33.7753974,-117.921582/33.66212470000001,-117.8968397" TargetMode="External"/><Relationship Id="rId98" Type="http://schemas.openxmlformats.org/officeDocument/2006/relationships/hyperlink" Target="https://www.google.com/maps/dir/?api=1&amp;origin=Party+Snaps+Photo+Booth+OC+%7C+Photo+Booth+Rental+Orange+County&amp;origin_place_id=ChIJS6qcHXvZ3IARO_aW9uFeY8M&amp;destination=William+R+Mason+Regional+Park&amp;destination_place_id=ChIJpz7j_ebd3IAR0X58vEZQ1Qo&amp;travelmode=driving" TargetMode="External"/><Relationship Id="rId91" Type="http://schemas.openxmlformats.org/officeDocument/2006/relationships/hyperlink" Target="https://maps.google.com?saddr=33.7753974,-117.921582&amp;daddr=33.8127953,-117.9189693" TargetMode="External"/><Relationship Id="rId90" Type="http://schemas.openxmlformats.org/officeDocument/2006/relationships/hyperlink" Target="https://www.google.com/maps/dir/?api=1&amp;origin=Party+Snaps+Photo+Booth+OC+%7C+Photo+Booth+Rental+Orange+County&amp;origin_place_id=ChIJS6qcHXvZ3IARO_aW9uFeY8M&amp;destination=Sleeping+Beauty+Castle+Walkthrough&amp;destination_place_id=ChIJRR0WM9HX3IARK9Sc4AyhmpE&amp;travelmode=driving" TargetMode="External"/><Relationship Id="rId93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Esplanade&amp;destination_place_id=ChIJKx3EAdrX3IARl1SHBK4rtfg&amp;travelmode=best" TargetMode="External"/><Relationship Id="rId92" Type="http://schemas.openxmlformats.org/officeDocument/2006/relationships/hyperlink" Target="https://www.google.com/maps/dir/33.7753974,-117.921582/33.8127953,-117.9189693" TargetMode="External"/><Relationship Id="rId118" Type="http://schemas.openxmlformats.org/officeDocument/2006/relationships/hyperlink" Target="https://www.google.com/maps/dir/?api=1&amp;origin=Party+Snaps+Photo+Booth+OC+%7C+Photo+Booth+Rental+Orange+County&amp;origin_place_id=ChIJS6qcHXvZ3IARO_aW9uFeY8M&amp;destination=IRWD+San+Joaquin+Marsh+&amp;+Wildlife+Sanctuary&amp;destination_place_id=ChIJIV55rHHe3IARuE6JRWq530Y&amp;travelmode=driving" TargetMode="External"/><Relationship Id="rId239" Type="http://schemas.openxmlformats.org/officeDocument/2006/relationships/hyperlink" Target="https://maps.google.com?saddr=33.7753974,-117.921582&amp;daddr=33.7858162,-117.8448715" TargetMode="External"/><Relationship Id="rId117" Type="http://schemas.openxmlformats.org/officeDocument/2006/relationships/hyperlink" Target="https://www.google.com/maps/dir/?api=1&amp;origin=Party+Snaps+Photo+Booth+OC+%7C+Photo+Booth+Rental+Orange+County&amp;origin_place_id=ChIJS6qcHXvZ3IARO_aW9uFeY8M&amp;destination=IRWD+San+Joaquin+Marsh+&amp;+Wildlife+Sanctuary&amp;destination_place_id=ChIJIV55rHHe3IARuE6JRWq530Y&amp;travelmode=best" TargetMode="External"/><Relationship Id="rId238" Type="http://schemas.openxmlformats.org/officeDocument/2006/relationships/hyperlink" Target="https://www.google.com/maps/dir/?api=1&amp;origin=Party+Snaps+Photo+Booth+OC+%7C+Photo+Booth+Rental+Orange+County&amp;origin_place_id=ChIJS6qcHXvZ3IARO_aW9uFeY8M&amp;destination=Pitcher+Park&amp;destination_place_id=ChIJA0KBju_Z3IARAwCx_z8aAXY&amp;travelmode=driving" TargetMode="External"/><Relationship Id="rId359" Type="http://schemas.openxmlformats.org/officeDocument/2006/relationships/hyperlink" Target="https://maps.google.com?saddr=33.7753974,-117.921582&amp;daddr=33.87058029999999,-117.9252662" TargetMode="External"/><Relationship Id="rId116" Type="http://schemas.openxmlformats.org/officeDocument/2006/relationships/hyperlink" Target="https://www.google.com/maps/dir/33.7753974,-117.921582/33.6581292,-118.001037" TargetMode="External"/><Relationship Id="rId237" Type="http://schemas.openxmlformats.org/officeDocument/2006/relationships/hyperlink" Target="https://www.google.com/maps/dir/?api=1&amp;origin=Party+Snaps+Photo+Booth+OC+%7C+Photo+Booth+Rental+Orange+County&amp;origin_place_id=ChIJS6qcHXvZ3IARO_aW9uFeY8M&amp;destination=Pitcher+Park&amp;destination_place_id=ChIJA0KBju_Z3IARAwCx_z8aAXY&amp;travelmode=best" TargetMode="External"/><Relationship Id="rId358" Type="http://schemas.openxmlformats.org/officeDocument/2006/relationships/hyperlink" Target="https://www.google.com/maps/dir/?api=1&amp;origin=Party+Snaps+Photo+Booth+OC+%7C+Photo+Booth+Rental+Orange+County&amp;origin_place_id=ChIJS6qcHXvZ3IARO_aW9uFeY8M&amp;destination=We+Draw+For+You+in+Fullerton+CA&amp;destination_place_id=ChIJIchFRw4q3YARvm_mdEUmeCk&amp;travelmode=driving" TargetMode="External"/><Relationship Id="rId479" Type="http://schemas.openxmlformats.org/officeDocument/2006/relationships/hyperlink" Target="https://maps.google.com?saddr=33.7753974,-117.921582&amp;daddr=33.66212470000001,-117.8968397" TargetMode="External"/><Relationship Id="rId115" Type="http://schemas.openxmlformats.org/officeDocument/2006/relationships/hyperlink" Target="https://maps.google.com?saddr=33.7753974,-117.921582&amp;daddr=33.6581292,-118.001037" TargetMode="External"/><Relationship Id="rId236" Type="http://schemas.openxmlformats.org/officeDocument/2006/relationships/hyperlink" Target="https://www.google.com/maps/dir/33.7753974,-117.921582/33.7566764,-117.7927065" TargetMode="External"/><Relationship Id="rId357" Type="http://schemas.openxmlformats.org/officeDocument/2006/relationships/hyperlink" Target="https://www.google.com/maps/dir/?api=1&amp;origin=Party+Snaps+Photo+Booth+OC+%7C+Photo+Booth+Rental+Orange+County&amp;origin_place_id=ChIJS6qcHXvZ3IARO_aW9uFeY8M&amp;destination=We+Draw+For+You+in+Fullerton+CA&amp;destination_place_id=ChIJIchFRw4q3YARvm_mdEUmeCk&amp;travelmode=best" TargetMode="External"/><Relationship Id="rId478" Type="http://schemas.openxmlformats.org/officeDocument/2006/relationships/hyperlink" Target="https://www.google.com/maps/dir/?api=1&amp;origin=Party+Snaps+Photo+Booth+OC+%7C+Photo+Booth+Rental+Orange+County&amp;origin_place_id=ChIJS6qcHXvZ3IARO_aW9uFeY8M&amp;destination=Coast+Coin+&amp;+Collectables+and+%22The+Other+Side+Gallery%22+featuring+both+vintage+and+contemporary+art&amp;destination_place_id=ChIJsYabWQrf3IARR2_Gt_3FUp0&amp;travelmode=driving" TargetMode="External"/><Relationship Id="rId599" Type="http://schemas.openxmlformats.org/officeDocument/2006/relationships/hyperlink" Target="https://maps.google.com?saddr=33.7753974,-117.921582&amp;daddr=33.8260455,-117.9582466" TargetMode="External"/><Relationship Id="rId119" Type="http://schemas.openxmlformats.org/officeDocument/2006/relationships/hyperlink" Target="https://maps.google.com?saddr=33.7753974,-117.921582&amp;daddr=33.6612156,-117.8404283" TargetMode="External"/><Relationship Id="rId110" Type="http://schemas.openxmlformats.org/officeDocument/2006/relationships/hyperlink" Target="https://www.google.com/maps/dir/?api=1&amp;origin=Party+Snaps+Photo+Booth+OC+%7C+Photo+Booth+Rental+Orange+County&amp;origin_place_id=ChIJS6qcHXvZ3IARO_aW9uFeY8M&amp;destination=Vista+Point+Bench&amp;destination_place_id=ChIJv6KV_yTd3IARuDLL0C8ziqA&amp;travelmode=driving" TargetMode="External"/><Relationship Id="rId231" Type="http://schemas.openxmlformats.org/officeDocument/2006/relationships/hyperlink" Target="https://maps.google.com?saddr=33.7753974,-117.921582&amp;daddr=33.8136285,-117.9182653" TargetMode="External"/><Relationship Id="rId352" Type="http://schemas.openxmlformats.org/officeDocument/2006/relationships/hyperlink" Target="https://www.google.com/maps/dir/33.7753974,-117.921582/33.67815189999999,-117.9033172" TargetMode="External"/><Relationship Id="rId473" Type="http://schemas.openxmlformats.org/officeDocument/2006/relationships/hyperlink" Target="https://www.google.com/maps/dir/?api=1&amp;origin=Party+Snaps+Photo+Booth+OC+%7C+Photo+Booth+Rental+Orange+County&amp;origin_place_id=ChIJS6qcHXvZ3IARO_aW9uFeY8M&amp;destination=Orange+County+Fine+Art+Storage&amp;destination_place_id=ChIJQ4lfNcjX3IARoc7PpSS-bN8&amp;travelmode=best" TargetMode="External"/><Relationship Id="rId594" Type="http://schemas.openxmlformats.org/officeDocument/2006/relationships/hyperlink" Target="https://www.google.com/maps/dir/?api=1&amp;origin=Party+Snaps+Photo+Booth+OC+%7C+Photo+Booth+Rental+Orange+County&amp;origin_place_id=ChIJS6qcHXvZ3IARO_aW9uFeY8M&amp;destination=Cinderella+Cakes&amp;destination_place_id=ChIJS0j_YgDf3IARTZbC945iFwM&amp;travelmode=driving" TargetMode="External"/><Relationship Id="rId230" Type="http://schemas.openxmlformats.org/officeDocument/2006/relationships/hyperlink" Target="https://www.google.com/maps/dir/?api=1&amp;origin=Party+Snaps+Photo+Booth+OC+%7C+Photo+Booth+Rental+Orange+County&amp;origin_place_id=ChIJS6qcHXvZ3IARO_aW9uFeY8M&amp;destination=Storybook+Land+Canal+Boats&amp;destination_place_id=ChIJ9TWHTdHX3IARsElE7ASk9NU&amp;travelmode=driving" TargetMode="External"/><Relationship Id="rId351" Type="http://schemas.openxmlformats.org/officeDocument/2006/relationships/hyperlink" Target="https://maps.google.com?saddr=33.7753974,-117.921582&amp;daddr=33.67815189999999,-117.9033172" TargetMode="External"/><Relationship Id="rId472" Type="http://schemas.openxmlformats.org/officeDocument/2006/relationships/hyperlink" Target="https://www.google.com/maps/dir/33.7753974,-117.921582/33.7041392,-117.9491825" TargetMode="External"/><Relationship Id="rId593" Type="http://schemas.openxmlformats.org/officeDocument/2006/relationships/hyperlink" Target="https://www.google.com/maps/dir/?api=1&amp;origin=Party+Snaps+Photo+Booth+OC+%7C+Photo+Booth+Rental+Orange+County&amp;origin_place_id=ChIJS6qcHXvZ3IARO_aW9uFeY8M&amp;destination=Cinderella+Cakes&amp;destination_place_id=ChIJS0j_YgDf3IARTZbC945iFwM&amp;travelmode=best" TargetMode="External"/><Relationship Id="rId350" Type="http://schemas.openxmlformats.org/officeDocument/2006/relationships/hyperlink" Target="https://www.google.com/maps/dir/?api=1&amp;origin=Party+Snaps+Photo+Booth+OC+%7C+Photo+Booth+Rental+Orange+County&amp;origin_place_id=ChIJS6qcHXvZ3IARO_aW9uFeY8M&amp;destination=Creative+Spirit&amp;destination_place_id=ChIJMxSTvmrf3IARbN6n46CTj4E&amp;travelmode=driving" TargetMode="External"/><Relationship Id="rId471" Type="http://schemas.openxmlformats.org/officeDocument/2006/relationships/hyperlink" Target="https://maps.google.com?saddr=33.7753974,-117.921582&amp;daddr=33.7041392,-117.9491825" TargetMode="External"/><Relationship Id="rId592" Type="http://schemas.openxmlformats.org/officeDocument/2006/relationships/hyperlink" Target="https://www.google.com/maps/dir/33.7753974,-117.921582/33.7285806,-118.0248269" TargetMode="External"/><Relationship Id="rId470" Type="http://schemas.openxmlformats.org/officeDocument/2006/relationships/hyperlink" Target="https://www.google.com/maps/dir/?api=1&amp;origin=Party+Snaps+Photo+Booth+OC+%7C+Photo+Booth+Rental+Orange+County&amp;origin_place_id=ChIJS6qcHXvZ3IARO_aW9uFeY8M&amp;destination=Correia+Art+Glass&amp;destination_place_id=ChIJ_es3TT8n3YARofH4JNCE0II&amp;travelmode=driving" TargetMode="External"/><Relationship Id="rId591" Type="http://schemas.openxmlformats.org/officeDocument/2006/relationships/hyperlink" Target="https://maps.google.com?saddr=33.7753974,-117.921582&amp;daddr=33.7285806,-118.0248269" TargetMode="External"/><Relationship Id="rId114" Type="http://schemas.openxmlformats.org/officeDocument/2006/relationships/hyperlink" Target="https://www.google.com/maps/dir/?api=1&amp;origin=Party+Snaps+Photo+Booth+OC+%7C+Photo+Booth+Rental+Orange+County&amp;origin_place_id=ChIJS6qcHXvZ3IARO_aW9uFeY8M&amp;destination=Main+Street+Huntington+Beach&amp;destination_place_id=ChIJ0_1hDQAh3YARoBDe40sGzKs&amp;travelmode=driving" TargetMode="External"/><Relationship Id="rId235" Type="http://schemas.openxmlformats.org/officeDocument/2006/relationships/hyperlink" Target="https://maps.google.com?saddr=33.7753974,-117.921582&amp;daddr=33.7566764,-117.7927065" TargetMode="External"/><Relationship Id="rId356" Type="http://schemas.openxmlformats.org/officeDocument/2006/relationships/hyperlink" Target="https://www.google.com/maps/dir/33.7753974,-117.921582/33.691918,-117.8926705" TargetMode="External"/><Relationship Id="rId477" Type="http://schemas.openxmlformats.org/officeDocument/2006/relationships/hyperlink" Target="https://www.google.com/maps/dir/?api=1&amp;origin=Party+Snaps+Photo+Booth+OC+%7C+Photo+Booth+Rental+Orange+County&amp;origin_place_id=ChIJS6qcHXvZ3IARO_aW9uFeY8M&amp;destination=Coast+Coin+&amp;+Collectables+and+%22The+Other+Side+Gallery%22+featuring+both+vintage+and+contemporary+art&amp;destination_place_id=ChIJsYabWQrf3IARR2_Gt_3FUp0&amp;travelmode=best" TargetMode="External"/><Relationship Id="rId598" Type="http://schemas.openxmlformats.org/officeDocument/2006/relationships/hyperlink" Target="https://www.google.com/maps/dir/?api=1&amp;origin=Party+Snaps+Photo+Booth+OC+%7C+Photo+Booth+Rental+Orange+County&amp;origin_place_id=ChIJS6qcHXvZ3IARO_aW9uFeY8M&amp;destination=Forn+Al+Hara&amp;destination_place_id=ChIJJwv2vrwp3YARs9P7DsVU8-s&amp;travelmode=driving" TargetMode="External"/><Relationship Id="rId113" Type="http://schemas.openxmlformats.org/officeDocument/2006/relationships/hyperlink" Target="https://www.google.com/maps/dir/?api=1&amp;origin=Party+Snaps+Photo+Booth+OC+%7C+Photo+Booth+Rental+Orange+County&amp;origin_place_id=ChIJS6qcHXvZ3IARO_aW9uFeY8M&amp;destination=Main+Street+Huntington+Beach&amp;destination_place_id=ChIJ0_1hDQAh3YARoBDe40sGzKs&amp;travelmode=best" TargetMode="External"/><Relationship Id="rId234" Type="http://schemas.openxmlformats.org/officeDocument/2006/relationships/hyperlink" Target="https://www.google.com/maps/dir/?api=1&amp;origin=Party+Snaps+Photo+Booth+OC+%7C+Photo+Booth+Rental+Orange+County&amp;origin_place_id=ChIJS6qcHXvZ3IARO_aW9uFeY8M&amp;destination=California+Historical+Site+No+203&amp;destination_place_id=ChIJhU7OnqXb3IARwfu9g0cwRW0&amp;travelmode=driving" TargetMode="External"/><Relationship Id="rId355" Type="http://schemas.openxmlformats.org/officeDocument/2006/relationships/hyperlink" Target="https://maps.google.com?saddr=33.7753974,-117.921582&amp;daddr=33.691918,-117.8926705" TargetMode="External"/><Relationship Id="rId476" Type="http://schemas.openxmlformats.org/officeDocument/2006/relationships/hyperlink" Target="https://www.google.com/maps/dir/33.7753974,-117.921582/33.8157388,-117.9029278" TargetMode="External"/><Relationship Id="rId597" Type="http://schemas.openxmlformats.org/officeDocument/2006/relationships/hyperlink" Target="https://www.google.com/maps/dir/?api=1&amp;origin=Party+Snaps+Photo+Booth+OC+%7C+Photo+Booth+Rental+Orange+County&amp;origin_place_id=ChIJS6qcHXvZ3IARO_aW9uFeY8M&amp;destination=Forn+Al+Hara&amp;destination_place_id=ChIJJwv2vrwp3YARs9P7DsVU8-s&amp;travelmode=best" TargetMode="External"/><Relationship Id="rId112" Type="http://schemas.openxmlformats.org/officeDocument/2006/relationships/hyperlink" Target="https://www.google.com/maps/dir/33.7753974,-117.921582/33.6548401,-117.8220874" TargetMode="External"/><Relationship Id="rId233" Type="http://schemas.openxmlformats.org/officeDocument/2006/relationships/hyperlink" Target="https://www.google.com/maps/dir/?api=1&amp;origin=Party+Snaps+Photo+Booth+OC+%7C+Photo+Booth+Rental+Orange+County&amp;origin_place_id=ChIJS6qcHXvZ3IARO_aW9uFeY8M&amp;destination=California+Historical+Site+No+203&amp;destination_place_id=ChIJhU7OnqXb3IARwfu9g0cwRW0&amp;travelmode=best" TargetMode="External"/><Relationship Id="rId354" Type="http://schemas.openxmlformats.org/officeDocument/2006/relationships/hyperlink" Target="https://www.google.com/maps/dir/?api=1&amp;origin=Party+Snaps+Photo+Booth+OC+%7C+Photo+Booth+Rental+Orange+County&amp;origin_place_id=ChIJS6qcHXvZ3IARO_aW9uFeY8M&amp;destination=Martin+Lawrence+Galleries&amp;destination_place_id=ChIJvZ4gfjrf3IARTvJW5s-sN0U&amp;travelmode=driving" TargetMode="External"/><Relationship Id="rId475" Type="http://schemas.openxmlformats.org/officeDocument/2006/relationships/hyperlink" Target="https://maps.google.com?saddr=33.7753974,-117.921582&amp;daddr=33.8157388,-117.9029278" TargetMode="External"/><Relationship Id="rId596" Type="http://schemas.openxmlformats.org/officeDocument/2006/relationships/hyperlink" Target="https://www.google.com/maps/dir/33.7753974,-117.921582/33.6439464,-117.9185539" TargetMode="External"/><Relationship Id="rId111" Type="http://schemas.openxmlformats.org/officeDocument/2006/relationships/hyperlink" Target="https://maps.google.com?saddr=33.7753974,-117.921582&amp;daddr=33.6548401,-117.8220874" TargetMode="External"/><Relationship Id="rId232" Type="http://schemas.openxmlformats.org/officeDocument/2006/relationships/hyperlink" Target="https://www.google.com/maps/dir/33.7753974,-117.921582/33.8136285,-117.9182653" TargetMode="External"/><Relationship Id="rId353" Type="http://schemas.openxmlformats.org/officeDocument/2006/relationships/hyperlink" Target="https://www.google.com/maps/dir/?api=1&amp;origin=Party+Snaps+Photo+Booth+OC+%7C+Photo+Booth+Rental+Orange+County&amp;origin_place_id=ChIJS6qcHXvZ3IARO_aW9uFeY8M&amp;destination=Martin+Lawrence+Galleries&amp;destination_place_id=ChIJvZ4gfjrf3IARTvJW5s-sN0U&amp;travelmode=best" TargetMode="External"/><Relationship Id="rId474" Type="http://schemas.openxmlformats.org/officeDocument/2006/relationships/hyperlink" Target="https://www.google.com/maps/dir/?api=1&amp;origin=Party+Snaps+Photo+Booth+OC+%7C+Photo+Booth+Rental+Orange+County&amp;origin_place_id=ChIJS6qcHXvZ3IARO_aW9uFeY8M&amp;destination=Orange+County+Fine+Art+Storage&amp;destination_place_id=ChIJQ4lfNcjX3IARoc7PpSS-bN8&amp;travelmode=driving" TargetMode="External"/><Relationship Id="rId595" Type="http://schemas.openxmlformats.org/officeDocument/2006/relationships/hyperlink" Target="https://maps.google.com?saddr=33.7753974,-117.921582&amp;daddr=33.6439464,-117.9185539" TargetMode="External"/><Relationship Id="rId305" Type="http://schemas.openxmlformats.org/officeDocument/2006/relationships/hyperlink" Target="https://www.google.com/maps/dir/?api=1&amp;origin=Party+Snaps+Photo+Booth+OC+%7C+Photo+Booth+Rental+Orange+County&amp;origin_place_id=ChIJS6qcHXvZ3IARO_aW9uFeY8M&amp;destination=Black+Umbrella+Tattoo+and+Art+Gallery&amp;destination_place_id=ChIJHet7lgko3YARacE5pLx1ACo&amp;travelmode=best" TargetMode="External"/><Relationship Id="rId426" Type="http://schemas.openxmlformats.org/officeDocument/2006/relationships/hyperlink" Target="https://www.google.com/maps/dir/?api=1&amp;origin=Party+Snaps+Photo+Booth+OC+%7C+Photo+Booth+Rental+Orange+County&amp;origin_place_id=ChIJS6qcHXvZ3IARO_aW9uFeY8M&amp;destination=Little+Angels+Galleries&amp;destination_place_id=ChIJJ4hfpEXZ3IARvgEHFwrug8Q&amp;travelmode=driving" TargetMode="External"/><Relationship Id="rId547" Type="http://schemas.openxmlformats.org/officeDocument/2006/relationships/hyperlink" Target="https://maps.google.com?saddr=33.7753974,-117.921582&amp;daddr=33.8574168,-117.9188587" TargetMode="External"/><Relationship Id="rId668" Type="http://schemas.openxmlformats.org/officeDocument/2006/relationships/hyperlink" Target="https://www.google.com/maps/dir/33.7753974,-117.921582/33.6772612,-117.8318941" TargetMode="External"/><Relationship Id="rId304" Type="http://schemas.openxmlformats.org/officeDocument/2006/relationships/hyperlink" Target="https://www.google.com/maps/dir/33.7753974,-117.921582/33.8279083,-117.8533815" TargetMode="External"/><Relationship Id="rId425" Type="http://schemas.openxmlformats.org/officeDocument/2006/relationships/hyperlink" Target="https://www.google.com/maps/dir/?api=1&amp;origin=Party+Snaps+Photo+Booth+OC+%7C+Photo+Booth+Rental+Orange+County&amp;origin_place_id=ChIJS6qcHXvZ3IARO_aW9uFeY8M&amp;destination=Little+Angels+Galleries&amp;destination_place_id=ChIJJ4hfpEXZ3IARvgEHFwrug8Q&amp;travelmode=best" TargetMode="External"/><Relationship Id="rId546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s4WczQbW3IARvaVPeXzU89g&amp;travelmode=driving" TargetMode="External"/><Relationship Id="rId667" Type="http://schemas.openxmlformats.org/officeDocument/2006/relationships/hyperlink" Target="https://maps.google.com?saddr=33.7753974,-117.921582&amp;daddr=33.6772612,-117.8318941" TargetMode="External"/><Relationship Id="rId303" Type="http://schemas.openxmlformats.org/officeDocument/2006/relationships/hyperlink" Target="https://maps.google.com?saddr=33.7753974,-117.921582&amp;daddr=33.8279083,-117.8533815" TargetMode="External"/><Relationship Id="rId424" Type="http://schemas.openxmlformats.org/officeDocument/2006/relationships/hyperlink" Target="https://www.google.com/maps/dir/33.7753974,-117.921582/33.747634,-117.8662737" TargetMode="External"/><Relationship Id="rId545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Supercenter&amp;destination_place_id=ChIJs4WczQbW3IARvaVPeXzU89g&amp;travelmode=best" TargetMode="External"/><Relationship Id="rId666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akery&amp;destination_place_id=ChIJY0_ZGIDe3IARvc542OqLQ18&amp;travelmode=driving" TargetMode="External"/><Relationship Id="rId302" Type="http://schemas.openxmlformats.org/officeDocument/2006/relationships/hyperlink" Target="https://www.google.com/maps/dir/?api=1&amp;origin=Party+Snaps+Photo+Booth+OC+%7C+Photo+Booth+Rental+Orange+County&amp;origin_place_id=ChIJS6qcHXvZ3IARO_aW9uFeY8M&amp;destination=Welman+Art+Studio&amp;destination_place_id=ChIJTZVd8yLX3IARsdEvpkWVSDU&amp;travelmode=driving" TargetMode="External"/><Relationship Id="rId423" Type="http://schemas.openxmlformats.org/officeDocument/2006/relationships/hyperlink" Target="https://maps.google.com?saddr=33.7753974,-117.921582&amp;daddr=33.747634,-117.8662737" TargetMode="External"/><Relationship Id="rId544" Type="http://schemas.openxmlformats.org/officeDocument/2006/relationships/hyperlink" Target="https://www.google.com/maps/dir/33.7753974,-117.921582/33.67187089999999,-117.920254" TargetMode="External"/><Relationship Id="rId665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akery&amp;destination_place_id=ChIJY0_ZGIDe3IARvc542OqLQ18&amp;travelmode=best" TargetMode="External"/><Relationship Id="rId309" Type="http://schemas.openxmlformats.org/officeDocument/2006/relationships/hyperlink" Target="https://www.google.com/maps/dir/?api=1&amp;origin=Party+Snaps+Photo+Booth+OC+%7C+Photo+Booth+Rental+Orange+County&amp;origin_place_id=ChIJS6qcHXvZ3IARO_aW9uFeY8M&amp;destination=S.+Preston+Art+++Designs&amp;destination_place_id=ChIJK6WXAcPX3IARY_zcHqnuYfY&amp;travelmode=best" TargetMode="External"/><Relationship Id="rId308" Type="http://schemas.openxmlformats.org/officeDocument/2006/relationships/hyperlink" Target="https://www.google.com/maps/dir/33.7753974,-117.921582/33.7746275,-117.9412804" TargetMode="External"/><Relationship Id="rId429" Type="http://schemas.openxmlformats.org/officeDocument/2006/relationships/hyperlink" Target="https://www.google.com/maps/dir/?api=1&amp;origin=Party+Snaps+Photo+Booth+OC+%7C+Photo+Booth+Rental+Orange+County&amp;origin_place_id=ChIJS6qcHXvZ3IARO_aW9uFeY8M&amp;destination=Ziggy's+Smoke+Shop&amp;destination_place_id=ChIJzXSnKUEm3YAR0D_GL9N7M-s&amp;travelmode=best" TargetMode="External"/><Relationship Id="rId307" Type="http://schemas.openxmlformats.org/officeDocument/2006/relationships/hyperlink" Target="https://maps.google.com?saddr=33.7753974,-117.921582&amp;daddr=33.7746275,-117.9412804" TargetMode="External"/><Relationship Id="rId428" Type="http://schemas.openxmlformats.org/officeDocument/2006/relationships/hyperlink" Target="https://www.google.com/maps/dir/33.7753974,-117.921582/33.7259293,-117.8465954" TargetMode="External"/><Relationship Id="rId549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-5uvgC_f3IARejMFH8Z5xFE&amp;travelmode=best" TargetMode="External"/><Relationship Id="rId306" Type="http://schemas.openxmlformats.org/officeDocument/2006/relationships/hyperlink" Target="https://www.google.com/maps/dir/?api=1&amp;origin=Party+Snaps+Photo+Booth+OC+%7C+Photo+Booth+Rental+Orange+County&amp;origin_place_id=ChIJS6qcHXvZ3IARO_aW9uFeY8M&amp;destination=Black+Umbrella+Tattoo+and+Art+Gallery&amp;destination_place_id=ChIJHet7lgko3YARacE5pLx1ACo&amp;travelmode=driving" TargetMode="External"/><Relationship Id="rId427" Type="http://schemas.openxmlformats.org/officeDocument/2006/relationships/hyperlink" Target="https://maps.google.com?saddr=33.7753974,-117.921582&amp;daddr=33.7259293,-117.8465954" TargetMode="External"/><Relationship Id="rId548" Type="http://schemas.openxmlformats.org/officeDocument/2006/relationships/hyperlink" Target="https://www.google.com/maps/dir/33.7753974,-117.921582/33.8574168,-117.9188587" TargetMode="External"/><Relationship Id="rId669" Type="http://schemas.openxmlformats.org/officeDocument/2006/relationships/hyperlink" Target="https://www.google.com/maps/dir/?api=1&amp;origin=Party+Snaps+Photo+Booth+OC+%7C+Photo+Booth+Rental+Orange+County&amp;origin_place_id=ChIJS6qcHXvZ3IARO_aW9uFeY8M&amp;destination=DK's+Donuts&amp;destination_place_id=ChIJ3wcZIxTa3IARzoBa9JSlFuI&amp;travelmode=best" TargetMode="External"/><Relationship Id="rId660" Type="http://schemas.openxmlformats.org/officeDocument/2006/relationships/hyperlink" Target="https://www.google.com/maps/dir/33.7753974,-117.921582/33.8192628,-117.9426858" TargetMode="External"/><Relationship Id="rId301" Type="http://schemas.openxmlformats.org/officeDocument/2006/relationships/hyperlink" Target="https://www.google.com/maps/dir/?api=1&amp;origin=Party+Snaps+Photo+Booth+OC+%7C+Photo+Booth+Rental+Orange+County&amp;origin_place_id=ChIJS6qcHXvZ3IARO_aW9uFeY8M&amp;destination=Welman+Art+Studio&amp;destination_place_id=ChIJTZVd8yLX3IARsdEvpkWVSDU&amp;travelmode=best" TargetMode="External"/><Relationship Id="rId422" Type="http://schemas.openxmlformats.org/officeDocument/2006/relationships/hyperlink" Target="https://www.google.com/maps/dir/?api=1&amp;origin=Party+Snaps+Photo+Booth+OC+%7C+Photo+Booth+Rental+Orange+County&amp;origin_place_id=ChIJS6qcHXvZ3IARO_aW9uFeY8M&amp;destination=GCS+Clothing+Store&amp;destination_place_id=ChIJocTA_QbZ3IAR1HoTmQ5bxZI&amp;travelmode=driving" TargetMode="External"/><Relationship Id="rId543" Type="http://schemas.openxmlformats.org/officeDocument/2006/relationships/hyperlink" Target="https://maps.google.com?saddr=33.7753974,-117.921582&amp;daddr=33.67187089999999,-117.920254" TargetMode="External"/><Relationship Id="rId664" Type="http://schemas.openxmlformats.org/officeDocument/2006/relationships/hyperlink" Target="https://www.google.com/maps/dir/33.7753974,-117.921582/33.81954820000001,-117.9601836" TargetMode="External"/><Relationship Id="rId300" Type="http://schemas.openxmlformats.org/officeDocument/2006/relationships/hyperlink" Target="https://www.google.com/maps/dir/33.7753974,-117.921582/33.7163733,-117.8466904" TargetMode="External"/><Relationship Id="rId421" Type="http://schemas.openxmlformats.org/officeDocument/2006/relationships/hyperlink" Target="https://www.google.com/maps/dir/?api=1&amp;origin=Party+Snaps+Photo+Booth+OC+%7C+Photo+Booth+Rental+Orange+County&amp;origin_place_id=ChIJS6qcHXvZ3IARO_aW9uFeY8M&amp;destination=GCS+Clothing+Store&amp;destination_place_id=ChIJocTA_QbZ3IAR1HoTmQ5bxZI&amp;travelmode=best" TargetMode="External"/><Relationship Id="rId542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0ShDJWHf3IARWRZ_QjsRjf8&amp;travelmode=driving" TargetMode="External"/><Relationship Id="rId663" Type="http://schemas.openxmlformats.org/officeDocument/2006/relationships/hyperlink" Target="https://maps.google.com?saddr=33.7753974,-117.921582&amp;daddr=33.81954820000001,-117.9601836" TargetMode="External"/><Relationship Id="rId420" Type="http://schemas.openxmlformats.org/officeDocument/2006/relationships/hyperlink" Target="https://www.google.com/maps/dir/33.7753974,-117.921582/33.7333521,-117.8399001" TargetMode="External"/><Relationship Id="rId541" Type="http://schemas.openxmlformats.org/officeDocument/2006/relationships/hyperlink" Target="https://www.google.com/maps/dir/?api=1&amp;origin=Party+Snaps+Photo+Booth+OC+%7C+Photo+Booth+Rental+Orange+County&amp;origin_place_id=ChIJS6qcHXvZ3IARO_aW9uFeY8M&amp;destination=Vons&amp;destination_place_id=ChIJ0ShDJWHf3IARWRZ_QjsRjf8&amp;travelmode=best" TargetMode="External"/><Relationship Id="rId662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l65fCbAp3YAR_raUly5nmfE&amp;travelmode=driving" TargetMode="External"/><Relationship Id="rId540" Type="http://schemas.openxmlformats.org/officeDocument/2006/relationships/hyperlink" Target="https://www.google.com/maps/dir/33.7753974,-117.921582/33.8577517,-117.9406464" TargetMode="External"/><Relationship Id="rId661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l65fCbAp3YAR_raUly5nmfE&amp;travelmode=best" TargetMode="External"/><Relationship Id="rId415" Type="http://schemas.openxmlformats.org/officeDocument/2006/relationships/hyperlink" Target="https://maps.google.com?saddr=33.7753974,-117.921582&amp;daddr=33.8111753,-117.8648957" TargetMode="External"/><Relationship Id="rId536" Type="http://schemas.openxmlformats.org/officeDocument/2006/relationships/hyperlink" Target="https://www.google.com/maps/dir/33.7753974,-117.921582/33.8027114,-118.0548541" TargetMode="External"/><Relationship Id="rId657" Type="http://schemas.openxmlformats.org/officeDocument/2006/relationships/hyperlink" Target="https://www.google.com/maps/dir/?api=1&amp;origin=Party+Snaps+Photo+Booth+OC+%7C+Photo+Booth+Rental+Orange+County&amp;origin_place_id=ChIJS6qcHXvZ3IARO_aW9uFeY8M&amp;destination=Northgate+Market&amp;destination_place_id=ChIJE4fiqs4p3YARQNiR7nP6uw4&amp;travelmode=best" TargetMode="External"/><Relationship Id="rId414" Type="http://schemas.openxmlformats.org/officeDocument/2006/relationships/hyperlink" Target="https://www.google.com/maps/dir/?api=1&amp;origin=Party+Snaps+Photo+Booth+OC+%7C+Photo+Booth+Rental+Orange+County&amp;origin_place_id=ChIJS6qcHXvZ3IARO_aW9uFeY8M&amp;destination=Gallery+Ten+Studio&amp;destination_place_id=ChIJQ1mQQG3X3IAR2T1nQf4fpVQ&amp;travelmode=driving" TargetMode="External"/><Relationship Id="rId535" Type="http://schemas.openxmlformats.org/officeDocument/2006/relationships/hyperlink" Target="https://maps.google.com?saddr=33.7753974,-117.921582&amp;daddr=33.8027114,-118.0548541" TargetMode="External"/><Relationship Id="rId656" Type="http://schemas.openxmlformats.org/officeDocument/2006/relationships/hyperlink" Target="https://www.google.com/maps/dir/33.7753974,-117.921582/33.8784952,-117.9659799" TargetMode="External"/><Relationship Id="rId413" Type="http://schemas.openxmlformats.org/officeDocument/2006/relationships/hyperlink" Target="https://www.google.com/maps/dir/?api=1&amp;origin=Party+Snaps+Photo+Booth+OC+%7C+Photo+Booth+Rental+Orange+County&amp;origin_place_id=ChIJS6qcHXvZ3IARO_aW9uFeY8M&amp;destination=Gallery+Ten+Studio&amp;destination_place_id=ChIJQ1mQQG3X3IAR2T1nQf4fpVQ&amp;travelmode=best" TargetMode="External"/><Relationship Id="rId534" Type="http://schemas.openxmlformats.org/officeDocument/2006/relationships/hyperlink" Target="https://www.google.com/maps/dir/?api=1&amp;origin=Party+Snaps+Photo+Booth+OC+%7C+Photo+Booth+Rental+Orange+County&amp;origin_place_id=ChIJS6qcHXvZ3IARO_aW9uFeY8M&amp;destination=Katella+Bakery,+Deli+&amp;+Restaurant&amp;destination_place_id=ChIJMX-5FfIu3YARIGiClpoP52c&amp;travelmode=driving" TargetMode="External"/><Relationship Id="rId655" Type="http://schemas.openxmlformats.org/officeDocument/2006/relationships/hyperlink" Target="https://maps.google.com?saddr=33.7753974,-117.921582&amp;daddr=33.8784952,-117.9659799" TargetMode="External"/><Relationship Id="rId412" Type="http://schemas.openxmlformats.org/officeDocument/2006/relationships/hyperlink" Target="https://www.google.com/maps/dir/33.7753974,-117.921582/33.8644763,-117.8159019" TargetMode="External"/><Relationship Id="rId533" Type="http://schemas.openxmlformats.org/officeDocument/2006/relationships/hyperlink" Target="https://www.google.com/maps/dir/?api=1&amp;origin=Party+Snaps+Photo+Booth+OC+%7C+Photo+Booth+Rental+Orange+County&amp;origin_place_id=ChIJS6qcHXvZ3IARO_aW9uFeY8M&amp;destination=Katella+Bakery,+Deli+&amp;+Restaurant&amp;destination_place_id=ChIJMX-5FfIu3YARIGiClpoP52c&amp;travelmode=best" TargetMode="External"/><Relationship Id="rId654" Type="http://schemas.openxmlformats.org/officeDocument/2006/relationships/hyperlink" Target="https://www.google.com/maps/dir/?api=1&amp;origin=Party+Snaps+Photo+Booth+OC+%7C+Photo+Booth+Rental+Orange+County&amp;origin_place_id=ChIJS6qcHXvZ3IARO_aW9uFeY8M&amp;destination=Albertsons&amp;destination_place_id=ChIJcSzKdk4q3YARwUH2UZcKAnc&amp;travelmode=driving" TargetMode="External"/><Relationship Id="rId419" Type="http://schemas.openxmlformats.org/officeDocument/2006/relationships/hyperlink" Target="https://maps.google.com?saddr=33.7753974,-117.921582&amp;daddr=33.7333521,-117.8399001" TargetMode="External"/><Relationship Id="rId418" Type="http://schemas.openxmlformats.org/officeDocument/2006/relationships/hyperlink" Target="https://www.google.com/maps/dir/?api=1&amp;origin=Party+Snaps+Photo+Booth+OC+%7C+Photo+Booth+Rental+Orange+County&amp;origin_place_id=ChIJS6qcHXvZ3IARO_aW9uFeY8M&amp;destination=On+The+Wall+Gallery+and+Frames&amp;destination_place_id=ChIJo8rjAF3Z3IARgkLh7CJCS_0&amp;travelmode=driving" TargetMode="External"/><Relationship Id="rId539" Type="http://schemas.openxmlformats.org/officeDocument/2006/relationships/hyperlink" Target="https://maps.google.com?saddr=33.7753974,-117.921582&amp;daddr=33.8577517,-117.9406464" TargetMode="External"/><Relationship Id="rId417" Type="http://schemas.openxmlformats.org/officeDocument/2006/relationships/hyperlink" Target="https://www.google.com/maps/dir/?api=1&amp;origin=Party+Snaps+Photo+Booth+OC+%7C+Photo+Booth+Rental+Orange+County&amp;origin_place_id=ChIJS6qcHXvZ3IARO_aW9uFeY8M&amp;destination=On+The+Wall+Gallery+and+Frames&amp;destination_place_id=ChIJo8rjAF3Z3IARgkLh7CJCS_0&amp;travelmode=best" TargetMode="External"/><Relationship Id="rId538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_4ShTBwq3YAR_nzQsPUUH-M&amp;travelmode=driving" TargetMode="External"/><Relationship Id="rId659" Type="http://schemas.openxmlformats.org/officeDocument/2006/relationships/hyperlink" Target="https://maps.google.com?saddr=33.7753974,-117.921582&amp;daddr=33.8192628,-117.9426858" TargetMode="External"/><Relationship Id="rId416" Type="http://schemas.openxmlformats.org/officeDocument/2006/relationships/hyperlink" Target="https://www.google.com/maps/dir/33.7753974,-117.921582/33.8111753,-117.8648957" TargetMode="External"/><Relationship Id="rId537" Type="http://schemas.openxmlformats.org/officeDocument/2006/relationships/hyperlink" Target="https://www.google.com/maps/dir/?api=1&amp;origin=Party+Snaps+Photo+Booth+OC+%7C+Photo+Booth+Rental+Orange+County&amp;origin_place_id=ChIJS6qcHXvZ3IARO_aW9uFeY8M&amp;destination=Food+4+Less&amp;destination_place_id=ChIJ_4ShTBwq3YAR_nzQsPUUH-M&amp;travelmode=best" TargetMode="External"/><Relationship Id="rId658" Type="http://schemas.openxmlformats.org/officeDocument/2006/relationships/hyperlink" Target="https://www.google.com/maps/dir/?api=1&amp;origin=Party+Snaps+Photo+Booth+OC+%7C+Photo+Booth+Rental+Orange+County&amp;origin_place_id=ChIJS6qcHXvZ3IARO_aW9uFeY8M&amp;destination=Northgate+Market&amp;destination_place_id=ChIJE4fiqs4p3YARQNiR7nP6uw4&amp;travelmode=driving" TargetMode="External"/><Relationship Id="rId411" Type="http://schemas.openxmlformats.org/officeDocument/2006/relationships/hyperlink" Target="https://maps.google.com?saddr=33.7753974,-117.921582&amp;daddr=33.8644763,-117.8159019" TargetMode="External"/><Relationship Id="rId532" Type="http://schemas.openxmlformats.org/officeDocument/2006/relationships/hyperlink" Target="https://www.google.com/maps/dir/33.7753974,-117.921582/33.81949480000001,-117.9079655" TargetMode="External"/><Relationship Id="rId653" Type="http://schemas.openxmlformats.org/officeDocument/2006/relationships/hyperlink" Target="https://www.google.com/maps/dir/?api=1&amp;origin=Party+Snaps+Photo+Booth+OC+%7C+Photo+Booth+Rental+Orange+County&amp;origin_place_id=ChIJS6qcHXvZ3IARO_aW9uFeY8M&amp;destination=Albertsons&amp;destination_place_id=ChIJcSzKdk4q3YARwUH2UZcKAnc&amp;travelmode=best" TargetMode="External"/><Relationship Id="rId410" Type="http://schemas.openxmlformats.org/officeDocument/2006/relationships/hyperlink" Target="https://www.google.com/maps/dir/?api=1&amp;origin=Party+Snaps+Photo+Booth+OC+%7C+Photo+Booth+Rental+Orange+County&amp;origin_place_id=ChIJS6qcHXvZ3IARO_aW9uFeY8M&amp;destination=Strand+Art+Co&amp;destination_place_id=ChIJnUjukTjR3IARlclHheksKTE&amp;travelmode=driving" TargetMode="External"/><Relationship Id="rId531" Type="http://schemas.openxmlformats.org/officeDocument/2006/relationships/hyperlink" Target="https://maps.google.com?saddr=33.7753974,-117.921582&amp;daddr=33.81949480000001,-117.9079655" TargetMode="External"/><Relationship Id="rId652" Type="http://schemas.openxmlformats.org/officeDocument/2006/relationships/hyperlink" Target="https://www.google.com/maps/dir/33.7753974,-117.921582/33.6809033,-118.0028616" TargetMode="External"/><Relationship Id="rId530" Type="http://schemas.openxmlformats.org/officeDocument/2006/relationships/hyperlink" Target="https://www.google.com/maps/dir/?api=1&amp;origin=Party+Snaps+Photo+Booth+OC+%7C+Photo+Booth+Rental+Orange+County&amp;origin_place_id=ChIJS6qcHXvZ3IARO_aW9uFeY8M&amp;destination=Walmart+Neighborhood+Market&amp;destination_place_id=ChIJYSfaY8zX3IARt4e-Vb8bzNQ&amp;travelmode=driving" TargetMode="External"/><Relationship Id="rId651" Type="http://schemas.openxmlformats.org/officeDocument/2006/relationships/hyperlink" Target="https://maps.google.com?saddr=33.7753974,-117.921582&amp;daddr=33.6809033,-118.0028616" TargetMode="External"/><Relationship Id="rId650" Type="http://schemas.openxmlformats.org/officeDocument/2006/relationships/hyperlink" Target="https://www.google.com/maps/dir/?api=1&amp;origin=Party+Snaps+Photo+Booth+OC+%7C+Photo+Booth+Rental+Orange+County&amp;origin_place_id=ChIJS6qcHXvZ3IARO_aW9uFeY8M&amp;destination=Albertsons&amp;destination_place_id=ChIJizNTYbEm3YARCoBPbb4p_JE&amp;travelmode=driving" TargetMode="External"/><Relationship Id="rId206" Type="http://schemas.openxmlformats.org/officeDocument/2006/relationships/hyperlink" Target="https://www.google.com/maps/dir/?api=1&amp;origin=Party+Snaps+Photo+Booth+OC+%7C+Photo+Booth+Rental+Orange+County&amp;origin_place_id=ChIJS6qcHXvZ3IARO_aW9uFeY8M&amp;destination=Rio+danta+ana.+Ca&amp;destination_place_id=ChIJ05zUHWLZ3IARoz1DRAx5ASY&amp;travelmode=driving" TargetMode="External"/><Relationship Id="rId327" Type="http://schemas.openxmlformats.org/officeDocument/2006/relationships/hyperlink" Target="https://maps.google.com?saddr=33.7753974,-117.921582&amp;daddr=33.7876447,-117.8525736" TargetMode="External"/><Relationship Id="rId448" Type="http://schemas.openxmlformats.org/officeDocument/2006/relationships/hyperlink" Target="https://www.google.com/maps/dir/33.7753974,-117.921582/33.870475,-117.927175" TargetMode="External"/><Relationship Id="rId569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sfm0LDEn3YAR6dCdiyhVfiY&amp;travelmode=best" TargetMode="External"/><Relationship Id="rId205" Type="http://schemas.openxmlformats.org/officeDocument/2006/relationships/hyperlink" Target="https://www.google.com/maps/dir/?api=1&amp;origin=Party+Snaps+Photo+Booth+OC+%7C+Photo+Booth+Rental+Orange+County&amp;origin_place_id=ChIJS6qcHXvZ3IARO_aW9uFeY8M&amp;destination=Rio+danta+ana.+Ca&amp;destination_place_id=ChIJ05zUHWLZ3IARoz1DRAx5ASY&amp;travelmode=best" TargetMode="External"/><Relationship Id="rId326" Type="http://schemas.openxmlformats.org/officeDocument/2006/relationships/hyperlink" Target="https://www.google.com/maps/dir/?api=1&amp;origin=Party+Snaps+Photo+Booth+OC+%7C+Photo+Booth+Rental+Orange+County&amp;origin_place_id=ChIJS6qcHXvZ3IARO_aW9uFeY8M&amp;destination=The+Potting+Shed+by+Carlisle&amp;destination_place_id=ChIJnSUh2t3Z3IAR6zHLu8CJB2A&amp;travelmode=driving" TargetMode="External"/><Relationship Id="rId447" Type="http://schemas.openxmlformats.org/officeDocument/2006/relationships/hyperlink" Target="https://maps.google.com?saddr=33.7753974,-117.921582&amp;daddr=33.870475,-117.927175" TargetMode="External"/><Relationship Id="rId568" Type="http://schemas.openxmlformats.org/officeDocument/2006/relationships/hyperlink" Target="https://www.google.com/maps/dir/33.7753974,-117.921582/33.7819265,-117.8925679" TargetMode="External"/><Relationship Id="rId689" Type="http://schemas.openxmlformats.org/officeDocument/2006/relationships/hyperlink" Target="https://www.google.com/maps/dir/?api=1&amp;origin=Party+Snaps+Photo+Booth+OC+%7C+Photo+Booth+Rental+Orange+County&amp;origin_place_id=ChIJS6qcHXvZ3IARO_aW9uFeY8M&amp;destination=Ralphs&amp;destination_place_id=ChIJZ_peVoYu3YAR1VYj8k1ZScY&amp;travelmode=best" TargetMode="External"/><Relationship Id="rId204" Type="http://schemas.openxmlformats.org/officeDocument/2006/relationships/hyperlink" Target="https://www.google.com/maps/dir/33.7753974,-117.921582/33.8410301,-117.9949727" TargetMode="External"/><Relationship Id="rId325" Type="http://schemas.openxmlformats.org/officeDocument/2006/relationships/hyperlink" Target="https://www.google.com/maps/dir/?api=1&amp;origin=Party+Snaps+Photo+Booth+OC+%7C+Photo+Booth+Rental+Orange+County&amp;origin_place_id=ChIJS6qcHXvZ3IARO_aW9uFeY8M&amp;destination=The+Potting+Shed+by+Carlisle&amp;destination_place_id=ChIJnSUh2t3Z3IAR6zHLu8CJB2A&amp;travelmode=best" TargetMode="External"/><Relationship Id="rId446" Type="http://schemas.openxmlformats.org/officeDocument/2006/relationships/hyperlink" Target="https://www.google.com/maps/dir/?api=1&amp;origin=Party+Snaps+Photo+Booth+OC+%7C+Photo+Booth+Rental+Orange+County&amp;origin_place_id=ChIJS6qcHXvZ3IARO_aW9uFeY8M&amp;destination=Comic+Book+Hideout&amp;destination_place_id=ChIJxxYSHv7V3IAR7zC4dZiP_aI&amp;travelmode=driving" TargetMode="External"/><Relationship Id="rId567" Type="http://schemas.openxmlformats.org/officeDocument/2006/relationships/hyperlink" Target="https://maps.google.com?saddr=33.7753974,-117.921582&amp;daddr=33.7819265,-117.8925679" TargetMode="External"/><Relationship Id="rId688" Type="http://schemas.openxmlformats.org/officeDocument/2006/relationships/hyperlink" Target="https://www.google.com/maps/dir/33.7753974,-117.921582/33.83842509999999,-117.9755782" TargetMode="External"/><Relationship Id="rId203" Type="http://schemas.openxmlformats.org/officeDocument/2006/relationships/hyperlink" Target="https://maps.google.com?saddr=33.7753974,-117.921582&amp;daddr=33.8410301,-117.9949727" TargetMode="External"/><Relationship Id="rId324" Type="http://schemas.openxmlformats.org/officeDocument/2006/relationships/hyperlink" Target="https://www.google.com/maps/dir/33.7753974,-117.921582/33.74660739999999,-117.8698707" TargetMode="External"/><Relationship Id="rId445" Type="http://schemas.openxmlformats.org/officeDocument/2006/relationships/hyperlink" Target="https://www.google.com/maps/dir/?api=1&amp;origin=Party+Snaps+Photo+Booth+OC+%7C+Photo+Booth+Rental+Orange+County&amp;origin_place_id=ChIJS6qcHXvZ3IARO_aW9uFeY8M&amp;destination=Comic+Book+Hideout&amp;destination_place_id=ChIJxxYSHv7V3IAR7zC4dZiP_aI&amp;travelmode=best" TargetMode="External"/><Relationship Id="rId566" Type="http://schemas.openxmlformats.org/officeDocument/2006/relationships/hyperlink" Target="https://www.google.com/maps/dir/?api=1&amp;origin=Party+Snaps+Photo+Booth+OC+%7C+Photo+Booth+Rental+Orange+County&amp;origin_place_id=ChIJS6qcHXvZ3IARO_aW9uFeY8M&amp;destination=Wetzel's+Pretzels&amp;destination_place_id=ChIJl0znByfY3IARSBzFq0YakjA&amp;travelmode=driving" TargetMode="External"/><Relationship Id="rId687" Type="http://schemas.openxmlformats.org/officeDocument/2006/relationships/hyperlink" Target="https://maps.google.com?saddr=33.7753974,-117.921582&amp;daddr=33.83842509999999,-117.9755782" TargetMode="External"/><Relationship Id="rId209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92UvqVjW3IAROz3j6rKSO-M&amp;travelmode=best" TargetMode="External"/><Relationship Id="rId208" Type="http://schemas.openxmlformats.org/officeDocument/2006/relationships/hyperlink" Target="https://www.google.com/maps/dir/33.7753974,-117.921582/33.7394191,-117.920378" TargetMode="External"/><Relationship Id="rId329" Type="http://schemas.openxmlformats.org/officeDocument/2006/relationships/hyperlink" Target="https://www.google.com/maps/dir/?api=1&amp;origin=Party+Snaps+Photo+Booth+OC+%7C+Photo+Booth+Rental+Orange+County&amp;origin_place_id=ChIJS6qcHXvZ3IARO_aW9uFeY8M&amp;destination=Model+Home+Art&amp;destination_place_id=ChIJP0fh6LvY3IARYlFMJY7tkbY&amp;travelmode=best" TargetMode="External"/><Relationship Id="rId207" Type="http://schemas.openxmlformats.org/officeDocument/2006/relationships/hyperlink" Target="https://maps.google.com?saddr=33.7753974,-117.921582&amp;daddr=33.7394191,-117.920378" TargetMode="External"/><Relationship Id="rId328" Type="http://schemas.openxmlformats.org/officeDocument/2006/relationships/hyperlink" Target="https://www.google.com/maps/dir/33.7753974,-117.921582/33.7876447,-117.8525736" TargetMode="External"/><Relationship Id="rId449" Type="http://schemas.openxmlformats.org/officeDocument/2006/relationships/hyperlink" Target="https://www.google.com/maps/dir/?api=1&amp;origin=Party+Snaps+Photo+Booth+OC+%7C+Photo+Booth+Rental+Orange+County&amp;origin_place_id=ChIJS6qcHXvZ3IARO_aW9uFeY8M&amp;destination=Winston's+Estate+Gallery&amp;destination_place_id=ChIJ7zKOKyva3IARddu1VnRAhco&amp;travelmode=best" TargetMode="External"/><Relationship Id="rId440" Type="http://schemas.openxmlformats.org/officeDocument/2006/relationships/hyperlink" Target="https://www.google.com/maps/dir/33.7753974,-117.921582/33.7584117,-117.8287594" TargetMode="External"/><Relationship Id="rId561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26FAxira3IARGEk3dXawOnc&amp;travelmode=best" TargetMode="External"/><Relationship Id="rId682" Type="http://schemas.openxmlformats.org/officeDocument/2006/relationships/hyperlink" Target="https://www.google.com/maps/dir/?api=1&amp;origin=Party+Snaps+Photo+Booth+OC+%7C+Photo+Booth+Rental+Orange+County&amp;origin_place_id=ChIJS6qcHXvZ3IARO_aW9uFeY8M&amp;destination=Marie+Callender's&amp;destination_place_id=ChIJ51DnXjMn3YARn340SndDBhQ&amp;travelmode=driving" TargetMode="External"/><Relationship Id="rId560" Type="http://schemas.openxmlformats.org/officeDocument/2006/relationships/hyperlink" Target="https://www.google.com/maps/dir/33.7753974,-117.921582/33.7136411,-117.9556891" TargetMode="External"/><Relationship Id="rId681" Type="http://schemas.openxmlformats.org/officeDocument/2006/relationships/hyperlink" Target="https://www.google.com/maps/dir/?api=1&amp;origin=Party+Snaps+Photo+Booth+OC+%7C+Photo+Booth+Rental+Orange+County&amp;origin_place_id=ChIJS6qcHXvZ3IARO_aW9uFeY8M&amp;destination=Marie+Callender's&amp;destination_place_id=ChIJ51DnXjMn3YARn340SndDBhQ&amp;travelmode=best" TargetMode="External"/><Relationship Id="rId680" Type="http://schemas.openxmlformats.org/officeDocument/2006/relationships/hyperlink" Target="https://www.google.com/maps/dir/33.7753974,-117.921582/33.672638,-117.95708" TargetMode="External"/><Relationship Id="rId202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Soak+City&amp;destination_place_id=ChIJo3h_9V8p3YARRU45Q8H7_70&amp;travelmode=driving" TargetMode="External"/><Relationship Id="rId323" Type="http://schemas.openxmlformats.org/officeDocument/2006/relationships/hyperlink" Target="https://maps.google.com?saddr=33.7753974,-117.921582&amp;daddr=33.74660739999999,-117.8698707" TargetMode="External"/><Relationship Id="rId444" Type="http://schemas.openxmlformats.org/officeDocument/2006/relationships/hyperlink" Target="https://www.google.com/maps/dir/33.7753974,-117.921582/33.8595268,-117.829158" TargetMode="External"/><Relationship Id="rId565" Type="http://schemas.openxmlformats.org/officeDocument/2006/relationships/hyperlink" Target="https://www.google.com/maps/dir/?api=1&amp;origin=Party+Snaps+Photo+Booth+OC+%7C+Photo+Booth+Rental+Orange+County&amp;origin_place_id=ChIJS6qcHXvZ3IARO_aW9uFeY8M&amp;destination=Wetzel's+Pretzels&amp;destination_place_id=ChIJl0znByfY3IARSBzFq0YakjA&amp;travelmode=best" TargetMode="External"/><Relationship Id="rId686" Type="http://schemas.openxmlformats.org/officeDocument/2006/relationships/hyperlink" Target="https://www.google.com/maps/dir/?api=1&amp;origin=Party+Snaps+Photo+Booth+OC+%7C+Photo+Booth+Rental+Orange+County&amp;origin_place_id=ChIJS6qcHXvZ3IARO_aW9uFeY8M&amp;destination=Amazing+Cakes&amp;destination_place_id=ChIJtxmVvHkp3YARaDsx9aAV7qM&amp;travelmode=driving" TargetMode="External"/><Relationship Id="rId201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Soak+City&amp;destination_place_id=ChIJo3h_9V8p3YARRU45Q8H7_70&amp;travelmode=best" TargetMode="External"/><Relationship Id="rId322" Type="http://schemas.openxmlformats.org/officeDocument/2006/relationships/hyperlink" Target="https://www.google.com/maps/dir/?api=1&amp;origin=Party+Snaps+Photo+Booth+OC+%7C+Photo+Booth+Rental+Orange+County&amp;origin_place_id=ChIJS6qcHXvZ3IARO_aW9uFeY8M&amp;destination=Premier+Artists+Collection&amp;destination_place_id=ChIJVVXl2lm1woARw7xg56sKqzM&amp;travelmode=driving" TargetMode="External"/><Relationship Id="rId443" Type="http://schemas.openxmlformats.org/officeDocument/2006/relationships/hyperlink" Target="https://maps.google.com?saddr=33.7753974,-117.921582&amp;daddr=33.8595268,-117.829158" TargetMode="External"/><Relationship Id="rId564" Type="http://schemas.openxmlformats.org/officeDocument/2006/relationships/hyperlink" Target="https://www.google.com/maps/dir/33.7753974,-117.921582/33.760243,-117.830241" TargetMode="External"/><Relationship Id="rId685" Type="http://schemas.openxmlformats.org/officeDocument/2006/relationships/hyperlink" Target="https://www.google.com/maps/dir/?api=1&amp;origin=Party+Snaps+Photo+Booth+OC+%7C+Photo+Booth+Rental+Orange+County&amp;origin_place_id=ChIJS6qcHXvZ3IARO_aW9uFeY8M&amp;destination=Amazing+Cakes&amp;destination_place_id=ChIJtxmVvHkp3YARaDsx9aAV7qM&amp;travelmode=best" TargetMode="External"/><Relationship Id="rId200" Type="http://schemas.openxmlformats.org/officeDocument/2006/relationships/hyperlink" Target="https://www.google.com/maps/dir/33.7753974,-117.921582/33.6428508,-117.8940708" TargetMode="External"/><Relationship Id="rId321" Type="http://schemas.openxmlformats.org/officeDocument/2006/relationships/hyperlink" Target="https://www.google.com/maps/dir/?api=1&amp;origin=Party+Snaps+Photo+Booth+OC+%7C+Photo+Booth+Rental+Orange+County&amp;origin_place_id=ChIJS6qcHXvZ3IARO_aW9uFeY8M&amp;destination=Premier+Artists+Collection&amp;destination_place_id=ChIJVVXl2lm1woARw7xg56sKqzM&amp;travelmode=best" TargetMode="External"/><Relationship Id="rId442" Type="http://schemas.openxmlformats.org/officeDocument/2006/relationships/hyperlink" Target="https://www.google.com/maps/dir/?api=1&amp;origin=Party+Snaps+Photo+Booth+OC+%7C+Photo+Booth+Rental+Orange+County&amp;origin_place_id=ChIJS6qcHXvZ3IARO_aW9uFeY8M&amp;destination=Art+Emporium+Inc.&amp;destination_place_id=ChIJ2a5JxfbSwoARiyN8Y7OA1GE&amp;travelmode=driving" TargetMode="External"/><Relationship Id="rId563" Type="http://schemas.openxmlformats.org/officeDocument/2006/relationships/hyperlink" Target="https://maps.google.com?saddr=33.7753974,-117.921582&amp;daddr=33.760243,-117.830241" TargetMode="External"/><Relationship Id="rId684" Type="http://schemas.openxmlformats.org/officeDocument/2006/relationships/hyperlink" Target="https://www.google.com/maps/dir/33.7753974,-117.921582/33.6883792,-117.954609" TargetMode="External"/><Relationship Id="rId320" Type="http://schemas.openxmlformats.org/officeDocument/2006/relationships/hyperlink" Target="https://www.google.com/maps/dir/33.7753974,-117.921582/33.7487108,-117.8694894" TargetMode="External"/><Relationship Id="rId441" Type="http://schemas.openxmlformats.org/officeDocument/2006/relationships/hyperlink" Target="https://www.google.com/maps/dir/?api=1&amp;origin=Party+Snaps+Photo+Booth+OC+%7C+Photo+Booth+Rental+Orange+County&amp;origin_place_id=ChIJS6qcHXvZ3IARO_aW9uFeY8M&amp;destination=Art+Emporium+Inc.&amp;destination_place_id=ChIJ2a5JxfbSwoARiyN8Y7OA1GE&amp;travelmode=best" TargetMode="External"/><Relationship Id="rId562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26FAxira3IARGEk3dXawOnc&amp;travelmode=driving" TargetMode="External"/><Relationship Id="rId683" Type="http://schemas.openxmlformats.org/officeDocument/2006/relationships/hyperlink" Target="https://maps.google.com?saddr=33.7753974,-117.921582&amp;daddr=33.6883792,-117.954609" TargetMode="External"/><Relationship Id="rId316" Type="http://schemas.openxmlformats.org/officeDocument/2006/relationships/hyperlink" Target="https://www.google.com/maps/dir/33.7753974,-117.921582/33.80914919999999,-117.9240197" TargetMode="External"/><Relationship Id="rId437" Type="http://schemas.openxmlformats.org/officeDocument/2006/relationships/hyperlink" Target="https://www.google.com/maps/dir/?api=1&amp;origin=Party+Snaps+Photo+Booth+OC+%7C+Photo+Booth+Rental+Orange+County&amp;origin_place_id=ChIJS6qcHXvZ3IARO_aW9uFeY8M&amp;destination=Chemers+Gallery&amp;destination_place_id=ChIJzZS01ira3IARPtmrpPgmabY&amp;travelmode=best" TargetMode="External"/><Relationship Id="rId558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&amp;destination_place_id=ChIJq_lspREn3YARue-Wemnon2U&amp;travelmode=driving" TargetMode="External"/><Relationship Id="rId679" Type="http://schemas.openxmlformats.org/officeDocument/2006/relationships/hyperlink" Target="https://maps.google.com?saddr=33.7753974,-117.921582&amp;daddr=33.672638,-117.95708" TargetMode="External"/><Relationship Id="rId315" Type="http://schemas.openxmlformats.org/officeDocument/2006/relationships/hyperlink" Target="https://maps.google.com?saddr=33.7753974,-117.921582&amp;daddr=33.80914919999999,-117.9240197" TargetMode="External"/><Relationship Id="rId436" Type="http://schemas.openxmlformats.org/officeDocument/2006/relationships/hyperlink" Target="https://www.google.com/maps/dir/33.7753974,-117.921582/33.7886556,-117.8529222" TargetMode="External"/><Relationship Id="rId557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&amp;destination_place_id=ChIJq_lspREn3YARue-Wemnon2U&amp;travelmode=best" TargetMode="External"/><Relationship Id="rId678" Type="http://schemas.openxmlformats.org/officeDocument/2006/relationships/hyperlink" Target="https://www.google.com/maps/dir/?api=1&amp;origin=Party+Snaps+Photo+Booth+OC+%7C+Photo+Booth+Rental+Orange+County&amp;origin_place_id=ChIJS6qcHXvZ3IARO_aW9uFeY8M&amp;destination=Polly's+Pies+Restaurant+&amp;+Bakery&amp;destination_place_id=ChIJOalKR8Qg3YARFVhPWJ6JbM4&amp;travelmode=driving" TargetMode="External"/><Relationship Id="rId314" Type="http://schemas.openxmlformats.org/officeDocument/2006/relationships/hyperlink" Target="https://www.google.com/maps/dir/?api=1&amp;origin=Party+Snaps+Photo+Booth+OC+%7C+Photo+Booth+Rental+Orange+County&amp;origin_place_id=ChIJS6qcHXvZ3IARO_aW9uFeY8M&amp;destination=Kamans+Art+Shoppe&amp;destination_place_id=ChIJVQOw7tfX3IARWEpbN3_7cKg&amp;travelmode=driving" TargetMode="External"/><Relationship Id="rId435" Type="http://schemas.openxmlformats.org/officeDocument/2006/relationships/hyperlink" Target="https://maps.google.com?saddr=33.7753974,-117.921582&amp;daddr=33.7886556,-117.8529222" TargetMode="External"/><Relationship Id="rId556" Type="http://schemas.openxmlformats.org/officeDocument/2006/relationships/hyperlink" Target="https://www.google.com/maps/dir/33.7753974,-117.921582/33.7304725,-117.995964" TargetMode="External"/><Relationship Id="rId677" Type="http://schemas.openxmlformats.org/officeDocument/2006/relationships/hyperlink" Target="https://www.google.com/maps/dir/?api=1&amp;origin=Party+Snaps+Photo+Booth+OC+%7C+Photo+Booth+Rental+Orange+County&amp;origin_place_id=ChIJS6qcHXvZ3IARO_aW9uFeY8M&amp;destination=Polly's+Pies+Restaurant+&amp;+Bakery&amp;destination_place_id=ChIJOalKR8Qg3YARFVhPWJ6JbM4&amp;travelmode=best" TargetMode="External"/><Relationship Id="rId313" Type="http://schemas.openxmlformats.org/officeDocument/2006/relationships/hyperlink" Target="https://www.google.com/maps/dir/?api=1&amp;origin=Party+Snaps+Photo+Booth+OC+%7C+Photo+Booth+Rental+Orange+County&amp;origin_place_id=ChIJS6qcHXvZ3IARO_aW9uFeY8M&amp;destination=Kamans+Art+Shoppe&amp;destination_place_id=ChIJVQOw7tfX3IARWEpbN3_7cKg&amp;travelmode=best" TargetMode="External"/><Relationship Id="rId434" Type="http://schemas.openxmlformats.org/officeDocument/2006/relationships/hyperlink" Target="https://www.google.com/maps/dir/?api=1&amp;origin=Party+Snaps+Photo+Booth+OC+%7C+Photo+Booth+Rental+Orange+County&amp;origin_place_id=ChIJS6qcHXvZ3IARO_aW9uFeY8M&amp;destination=Matoska+Trading+Company&amp;destination_place_id=ChIJL3Jnn97Z3IAR09e9gOvYNFw&amp;travelmode=driving" TargetMode="External"/><Relationship Id="rId555" Type="http://schemas.openxmlformats.org/officeDocument/2006/relationships/hyperlink" Target="https://maps.google.com?saddr=33.7753974,-117.921582&amp;daddr=33.7304725,-117.995964" TargetMode="External"/><Relationship Id="rId676" Type="http://schemas.openxmlformats.org/officeDocument/2006/relationships/hyperlink" Target="https://www.google.com/maps/dir/33.7753974,-117.921582/33.87541290000001,-117.8890802" TargetMode="External"/><Relationship Id="rId319" Type="http://schemas.openxmlformats.org/officeDocument/2006/relationships/hyperlink" Target="https://maps.google.com?saddr=33.7753974,-117.921582&amp;daddr=33.7487108,-117.8694894" TargetMode="External"/><Relationship Id="rId318" Type="http://schemas.openxmlformats.org/officeDocument/2006/relationships/hyperlink" Target="https://www.google.com/maps/dir/?api=1&amp;origin=Party+Snaps+Photo+Booth+OC+%7C+Photo+Booth+Rental+Orange+County&amp;origin_place_id=ChIJS6qcHXvZ3IARO_aW9uFeY8M&amp;destination=AvantGarden+the+Art+Gallery&amp;destination_place_id=ChIJeRnmeQfZ3IARMEOJAEa3xZw&amp;travelmode=driving" TargetMode="External"/><Relationship Id="rId439" Type="http://schemas.openxmlformats.org/officeDocument/2006/relationships/hyperlink" Target="https://maps.google.com?saddr=33.7753974,-117.921582&amp;daddr=33.7584117,-117.8287594" TargetMode="External"/><Relationship Id="rId317" Type="http://schemas.openxmlformats.org/officeDocument/2006/relationships/hyperlink" Target="https://www.google.com/maps/dir/?api=1&amp;origin=Party+Snaps+Photo+Booth+OC+%7C+Photo+Booth+Rental+Orange+County&amp;origin_place_id=ChIJS6qcHXvZ3IARO_aW9uFeY8M&amp;destination=AvantGarden+the+Art+Gallery&amp;destination_place_id=ChIJeRnmeQfZ3IARMEOJAEa3xZw&amp;travelmode=best" TargetMode="External"/><Relationship Id="rId438" Type="http://schemas.openxmlformats.org/officeDocument/2006/relationships/hyperlink" Target="https://www.google.com/maps/dir/?api=1&amp;origin=Party+Snaps+Photo+Booth+OC+%7C+Photo+Booth+Rental+Orange+County&amp;origin_place_id=ChIJS6qcHXvZ3IARO_aW9uFeY8M&amp;destination=Chemers+Gallery&amp;destination_place_id=ChIJzZS01ira3IARPtmrpPgmabY&amp;travelmode=driving" TargetMode="External"/><Relationship Id="rId559" Type="http://schemas.openxmlformats.org/officeDocument/2006/relationships/hyperlink" Target="https://maps.google.com?saddr=33.7753974,-117.921582&amp;daddr=33.7136411,-117.9556891" TargetMode="External"/><Relationship Id="rId550" Type="http://schemas.openxmlformats.org/officeDocument/2006/relationships/hyperlink" Target="https://www.google.com/maps/dir/?api=1&amp;origin=Party+Snaps+Photo+Booth+OC+%7C+Photo+Booth+Rental+Orange+County&amp;origin_place_id=ChIJS6qcHXvZ3IARO_aW9uFeY8M&amp;destination=Boudin+SF&amp;destination_place_id=ChIJ-5uvgC_f3IARejMFH8Z5xFE&amp;travelmode=driving" TargetMode="External"/><Relationship Id="rId671" Type="http://schemas.openxmlformats.org/officeDocument/2006/relationships/hyperlink" Target="https://maps.google.com?saddr=33.7753974,-117.921582&amp;daddr=33.7875677,-117.8129853" TargetMode="External"/><Relationship Id="rId670" Type="http://schemas.openxmlformats.org/officeDocument/2006/relationships/hyperlink" Target="https://www.google.com/maps/dir/?api=1&amp;origin=Party+Snaps+Photo+Booth+OC+%7C+Photo+Booth+Rental+Orange+County&amp;origin_place_id=ChIJS6qcHXvZ3IARO_aW9uFeY8M&amp;destination=DK's+Donuts&amp;destination_place_id=ChIJ3wcZIxTa3IARzoBa9JSlFuI&amp;travelmode=driving" TargetMode="External"/><Relationship Id="rId312" Type="http://schemas.openxmlformats.org/officeDocument/2006/relationships/hyperlink" Target="https://www.google.com/maps/dir/33.7753974,-117.921582/33.80422540000001,-117.9112129" TargetMode="External"/><Relationship Id="rId433" Type="http://schemas.openxmlformats.org/officeDocument/2006/relationships/hyperlink" Target="https://www.google.com/maps/dir/?api=1&amp;origin=Party+Snaps+Photo+Booth+OC+%7C+Photo+Booth+Rental+Orange+County&amp;origin_place_id=ChIJS6qcHXvZ3IARO_aW9uFeY8M&amp;destination=Matoska+Trading+Company&amp;destination_place_id=ChIJL3Jnn97Z3IAR09e9gOvYNFw&amp;travelmode=best" TargetMode="External"/><Relationship Id="rId554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akery&amp;destination_place_id=ChIJQZuhI2gm3YAR7c1JCv3cwJU&amp;travelmode=driving" TargetMode="External"/><Relationship Id="rId675" Type="http://schemas.openxmlformats.org/officeDocument/2006/relationships/hyperlink" Target="https://maps.google.com?saddr=33.7753974,-117.921582&amp;daddr=33.87541290000001,-117.8890802" TargetMode="External"/><Relationship Id="rId311" Type="http://schemas.openxmlformats.org/officeDocument/2006/relationships/hyperlink" Target="https://maps.google.com?saddr=33.7753974,-117.921582&amp;daddr=33.80422540000001,-117.9112129" TargetMode="External"/><Relationship Id="rId432" Type="http://schemas.openxmlformats.org/officeDocument/2006/relationships/hyperlink" Target="https://www.google.com/maps/dir/33.7753974,-117.921582/33.7378011,-117.9898408" TargetMode="External"/><Relationship Id="rId553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akery&amp;destination_place_id=ChIJQZuhI2gm3YAR7c1JCv3cwJU&amp;travelmode=best" TargetMode="External"/><Relationship Id="rId674" Type="http://schemas.openxmlformats.org/officeDocument/2006/relationships/hyperlink" Target="https://www.google.com/maps/dir/?api=1&amp;origin=Party+Snaps+Photo+Booth+OC+%7C+Photo+Booth+Rental+Orange+County&amp;origin_place_id=ChIJS6qcHXvZ3IARO_aW9uFeY8M&amp;destination=Panera+Bread&amp;destination_place_id=ChIJQ1w1o9DV3IARITVwmQx-Iqc&amp;travelmode=driving" TargetMode="External"/><Relationship Id="rId310" Type="http://schemas.openxmlformats.org/officeDocument/2006/relationships/hyperlink" Target="https://www.google.com/maps/dir/?api=1&amp;origin=Party+Snaps+Photo+Booth+OC+%7C+Photo+Booth+Rental+Orange+County&amp;origin_place_id=ChIJS6qcHXvZ3IARO_aW9uFeY8M&amp;destination=S.+Preston+Art+++Designs&amp;destination_place_id=ChIJK6WXAcPX3IARY_zcHqnuYfY&amp;travelmode=driving" TargetMode="External"/><Relationship Id="rId431" Type="http://schemas.openxmlformats.org/officeDocument/2006/relationships/hyperlink" Target="https://maps.google.com?saddr=33.7753974,-117.921582&amp;daddr=33.7378011,-117.9898408" TargetMode="External"/><Relationship Id="rId552" Type="http://schemas.openxmlformats.org/officeDocument/2006/relationships/hyperlink" Target="https://www.google.com/maps/dir/33.7753974,-117.921582/33.6909083,-117.8872643" TargetMode="External"/><Relationship Id="rId673" Type="http://schemas.openxmlformats.org/officeDocument/2006/relationships/hyperlink" Target="https://www.google.com/maps/dir/?api=1&amp;origin=Party+Snaps+Photo+Booth+OC+%7C+Photo+Booth+Rental+Orange+County&amp;origin_place_id=ChIJS6qcHXvZ3IARO_aW9uFeY8M&amp;destination=Panera+Bread&amp;destination_place_id=ChIJQ1w1o9DV3IARITVwmQx-Iqc&amp;travelmode=best" TargetMode="External"/><Relationship Id="rId430" Type="http://schemas.openxmlformats.org/officeDocument/2006/relationships/hyperlink" Target="https://www.google.com/maps/dir/?api=1&amp;origin=Party+Snaps+Photo+Booth+OC+%7C+Photo+Booth+Rental+Orange+County&amp;origin_place_id=ChIJS6qcHXvZ3IARO_aW9uFeY8M&amp;destination=Ziggy's+Smoke+Shop&amp;destination_place_id=ChIJzXSnKUEm3YAR0D_GL9N7M-s&amp;travelmode=driving" TargetMode="External"/><Relationship Id="rId551" Type="http://schemas.openxmlformats.org/officeDocument/2006/relationships/hyperlink" Target="https://maps.google.com?saddr=33.7753974,-117.921582&amp;daddr=33.6909083,-117.8872643" TargetMode="External"/><Relationship Id="rId672" Type="http://schemas.openxmlformats.org/officeDocument/2006/relationships/hyperlink" Target="https://www.google.com/maps/dir/33.7753974,-117.921582/33.7875677,-117.8129853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Snow+White's+Enchanted+Wish&amp;origin_place_id=ChIJC4tPjBHX3IARhEqioRHqpCw&amp;destination=Party+Snaps+Photo+Booth+OC+%7C+Photo+Booth+Rental+Orange+County&amp;destination_place_id=ChIJS6qcHXvZ3IARO_aW9uFeY8M&amp;travelmode=driving" TargetMode="External"/><Relationship Id="rId194" Type="http://schemas.openxmlformats.org/officeDocument/2006/relationships/hyperlink" Target="https://www.google.com/maps/dir/?api=1&amp;origin=Customer+Parking+Only&amp;origin_place_id=ChIJKR6IDgDV3IAReWTSt6SnPhY&amp;destination=Party+Snaps+Photo+Booth+OC+%7C+Photo+Booth+Rental+Orange+County&amp;destination_place_id=ChIJS6qcHXvZ3IARO_aW9uFeY8M&amp;travelmode=driving" TargetMode="External"/><Relationship Id="rId193" Type="http://schemas.openxmlformats.org/officeDocument/2006/relationships/hyperlink" Target="https://www.google.com/maps/dir/?api=1&amp;origin=Customer+Parking+Only&amp;origin_place_id=ChIJKR6IDgDV3IAReWTSt6SnPhY&amp;destination=Party+Snaps+Photo+Booth+OC+%7C+Photo+Booth+Rental+Orange+County&amp;destination_place_id=ChIJS6qcHXvZ3IARO_aW9uFeY8M&amp;travelmode=best" TargetMode="External"/><Relationship Id="rId192" Type="http://schemas.openxmlformats.org/officeDocument/2006/relationships/hyperlink" Target="https://www.google.com/maps/dir/33.8127559,-117.918767/33.7753974,-117.921582" TargetMode="External"/><Relationship Id="rId191" Type="http://schemas.openxmlformats.org/officeDocument/2006/relationships/hyperlink" Target="https://maps.google.com?saddr=33.8127559,-117.918767&amp;daddr=33.7753974,-117.921582" TargetMode="External"/><Relationship Id="rId187" Type="http://schemas.openxmlformats.org/officeDocument/2006/relationships/hyperlink" Target="https://maps.google.com?saddr=33.788456,-117.9106586&amp;daddr=33.7753974,-117.921582" TargetMode="External"/><Relationship Id="rId186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driving" TargetMode="External"/><Relationship Id="rId185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best" TargetMode="External"/><Relationship Id="rId184" Type="http://schemas.openxmlformats.org/officeDocument/2006/relationships/hyperlink" Target="https://www.google.com/maps/dir/33.8215337,-117.7761679/33.7753974,-117.921582" TargetMode="External"/><Relationship Id="rId189" Type="http://schemas.openxmlformats.org/officeDocument/2006/relationships/hyperlink" Target="https://www.google.com/maps/dir/?api=1&amp;origin=Snow+White's+Enchanted+Wish&amp;origin_place_id=ChIJC4tPjBHX3IARhEqioRHqpCw&amp;destination=Party+Snaps+Photo+Booth+OC+%7C+Photo+Booth+Rental+Orange+County&amp;destination_place_id=ChIJS6qcHXvZ3IARO_aW9uFeY8M&amp;travelmode=best" TargetMode="External"/><Relationship Id="rId188" Type="http://schemas.openxmlformats.org/officeDocument/2006/relationships/hyperlink" Target="https://www.google.com/maps/dir/33.788456,-117.9106586/33.7753974,-117.921582" TargetMode="External"/><Relationship Id="rId183" Type="http://schemas.openxmlformats.org/officeDocument/2006/relationships/hyperlink" Target="https://maps.google.com?saddr=33.8215337,-117.7761679&amp;daddr=33.7753974,-117.921582" TargetMode="External"/><Relationship Id="rId182" Type="http://schemas.openxmlformats.org/officeDocument/2006/relationships/hyperlink" Target="https://www.google.com/maps/dir/?api=1&amp;origin=Santiago+Oaks+Regional+Park&amp;origin_place_id=ChIJUVEFGXvQ3IARKSp41glSFkg&amp;destination=Party+Snaps+Photo+Booth+OC+%7C+Photo+Booth+Rental+Orange+County&amp;destination_place_id=ChIJS6qcHXvZ3IARO_aW9uFeY8M&amp;travelmode=driving" TargetMode="External"/><Relationship Id="rId181" Type="http://schemas.openxmlformats.org/officeDocument/2006/relationships/hyperlink" Target="https://www.google.com/maps/dir/?api=1&amp;origin=Santiago+Oaks+Regional+Park&amp;origin_place_id=ChIJUVEFGXvQ3IARKSp41glSFkg&amp;destination=Party+Snaps+Photo+Booth+OC+%7C+Photo+Booth+Rental+Orange+County&amp;destination_place_id=ChIJS6qcHXvZ3IARO_aW9uFeY8M&amp;travelmode=best" TargetMode="External"/><Relationship Id="rId180" Type="http://schemas.openxmlformats.org/officeDocument/2006/relationships/hyperlink" Target="https://www.google.com/maps/dir/33.6675001,-117.8625971/33.7753974,-117.921582" TargetMode="External"/><Relationship Id="rId176" Type="http://schemas.openxmlformats.org/officeDocument/2006/relationships/hyperlink" Target="https://www.google.com/maps/dir/33.66887,-117.7804812/33.7753974,-117.921582" TargetMode="External"/><Relationship Id="rId297" Type="http://schemas.openxmlformats.org/officeDocument/2006/relationships/hyperlink" Target="https://www.google.com/maps/dir/?api=1&amp;origin=Peter+J+Art&amp;origin_place_id=ChIJ4ZsM8QYg3YARNLZaJGcFaL4&amp;destination=Party+Snaps+Photo+Booth+OC+%7C+Photo+Booth+Rental+Orange+County&amp;destination_place_id=ChIJS6qcHXvZ3IARO_aW9uFeY8M&amp;travelmode=best" TargetMode="External"/><Relationship Id="rId175" Type="http://schemas.openxmlformats.org/officeDocument/2006/relationships/hyperlink" Target="https://maps.google.com?saddr=33.66887,-117.7804812&amp;daddr=33.7753974,-117.921582" TargetMode="External"/><Relationship Id="rId296" Type="http://schemas.openxmlformats.org/officeDocument/2006/relationships/hyperlink" Target="https://www.google.com/maps/dir/33.7002831,-117.8671498/33.7753974,-117.921582" TargetMode="External"/><Relationship Id="rId174" Type="http://schemas.openxmlformats.org/officeDocument/2006/relationships/hyperlink" Target="https://www.google.com/maps/dir/?api=1&amp;origin=MixNFT+LLC.&amp;origin_place_id=ChIJfbRGOwvd3IARjHOTYqmSBaE&amp;destination=Party+Snaps+Photo+Booth+OC+%7C+Photo+Booth+Rental+Orange+County&amp;destination_place_id=ChIJS6qcHXvZ3IARO_aW9uFeY8M&amp;travelmode=driving" TargetMode="External"/><Relationship Id="rId295" Type="http://schemas.openxmlformats.org/officeDocument/2006/relationships/hyperlink" Target="https://maps.google.com?saddr=33.7002831,-117.8671498&amp;daddr=33.7753974,-117.921582" TargetMode="External"/><Relationship Id="rId173" Type="http://schemas.openxmlformats.org/officeDocument/2006/relationships/hyperlink" Target="https://www.google.com/maps/dir/?api=1&amp;origin=MixNFT+LLC.&amp;origin_place_id=ChIJfbRGOwvd3IARjHOTYqmSBaE&amp;destination=Party+Snaps+Photo+Booth+OC+%7C+Photo+Booth+Rental+Orange+County&amp;destination_place_id=ChIJS6qcHXvZ3IARO_aW9uFeY8M&amp;travelmode=best" TargetMode="External"/><Relationship Id="rId294" Type="http://schemas.openxmlformats.org/officeDocument/2006/relationships/hyperlink" Target="https://www.google.com/maps/dir/?api=1&amp;origin=Skyline+Sales+and+Design+Gallery&amp;origin_place_id=ChIJf7LjJNDe3IAR_sTtN8tBxEc&amp;destination=Party+Snaps+Photo+Booth+OC+%7C+Photo+Booth+Rental+Orange+County&amp;destination_place_id=ChIJS6qcHXvZ3IARO_aW9uFeY8M&amp;travelmode=driving" TargetMode="External"/><Relationship Id="rId179" Type="http://schemas.openxmlformats.org/officeDocument/2006/relationships/hyperlink" Target="https://maps.google.com?saddr=33.6675001,-117.8625971&amp;daddr=33.7753974,-117.921582" TargetMode="External"/><Relationship Id="rId178" Type="http://schemas.openxmlformats.org/officeDocument/2006/relationships/hyperlink" Target="https://www.google.com/maps/dir/?api=1&amp;origin=Water+park&amp;origin_place_id=ChIJ_fxUKADf3IARX0Yjnn8j7bE&amp;destination=Party+Snaps+Photo+Booth+OC+%7C+Photo+Booth+Rental+Orange+County&amp;destination_place_id=ChIJS6qcHXvZ3IARO_aW9uFeY8M&amp;travelmode=driving" TargetMode="External"/><Relationship Id="rId299" Type="http://schemas.openxmlformats.org/officeDocument/2006/relationships/hyperlink" Target="https://maps.google.com?saddr=33.7163733,-117.8466904&amp;daddr=33.7753974,-117.921582" TargetMode="External"/><Relationship Id="rId177" Type="http://schemas.openxmlformats.org/officeDocument/2006/relationships/hyperlink" Target="https://www.google.com/maps/dir/?api=1&amp;origin=Water+park&amp;origin_place_id=ChIJ_fxUKADf3IARX0Yjnn8j7bE&amp;destination=Party+Snaps+Photo+Booth+OC+%7C+Photo+Booth+Rental+Orange+County&amp;destination_place_id=ChIJS6qcHXvZ3IARO_aW9uFeY8M&amp;travelmode=best" TargetMode="External"/><Relationship Id="rId298" Type="http://schemas.openxmlformats.org/officeDocument/2006/relationships/hyperlink" Target="https://www.google.com/maps/dir/?api=1&amp;origin=Peter+J+Art&amp;origin_place_id=ChIJ4ZsM8QYg3YARNLZaJGcFaL4&amp;destination=Party+Snaps+Photo+Booth+OC+%7C+Photo+Booth+Rental+Orange+County&amp;destination_place_id=ChIJS6qcHXvZ3IARO_aW9uFeY8M&amp;travelmode=driving" TargetMode="External"/><Relationship Id="rId198" Type="http://schemas.openxmlformats.org/officeDocument/2006/relationships/hyperlink" Target="https://www.google.com/maps/dir/?api=1&amp;origin=Bayview+Trail&amp;origin_place_id=ChIJh8zqO8Pf3IARyh7csUanot4&amp;destination=Party+Snaps+Photo+Booth+OC+%7C+Photo+Booth+Rental+Orange+County&amp;destination_place_id=ChIJS6qcHXvZ3IARO_aW9uFeY8M&amp;travelmode=driving" TargetMode="External"/><Relationship Id="rId197" Type="http://schemas.openxmlformats.org/officeDocument/2006/relationships/hyperlink" Target="https://www.google.com/maps/dir/?api=1&amp;origin=Bayview+Trail&amp;origin_place_id=ChIJh8zqO8Pf3IARyh7csUanot4&amp;destination=Party+Snaps+Photo+Booth+OC+%7C+Photo+Booth+Rental+Orange+County&amp;destination_place_id=ChIJS6qcHXvZ3IARO_aW9uFeY8M&amp;travelmode=best" TargetMode="External"/><Relationship Id="rId196" Type="http://schemas.openxmlformats.org/officeDocument/2006/relationships/hyperlink" Target="https://www.google.com/maps/dir/33.8742006,-117.9236204/33.7753974,-117.921582" TargetMode="External"/><Relationship Id="rId195" Type="http://schemas.openxmlformats.org/officeDocument/2006/relationships/hyperlink" Target="https://maps.google.com?saddr=33.8742006,-117.9236204&amp;daddr=33.7753974,-117.921582" TargetMode="External"/><Relationship Id="rId199" Type="http://schemas.openxmlformats.org/officeDocument/2006/relationships/hyperlink" Target="https://maps.google.com?saddr=33.6428508,-117.8940708&amp;daddr=33.7753974,-117.921582" TargetMode="External"/><Relationship Id="rId150" Type="http://schemas.openxmlformats.org/officeDocument/2006/relationships/hyperlink" Target="https://www.google.com/maps/dir/?api=1&amp;origin=Tri-City+Park&amp;origin_place_id=ChIJl0TKIkXU3IARwjHULDgcB1c&amp;destination=Party+Snaps+Photo+Booth+OC+%7C+Photo+Booth+Rental+Orange+County&amp;destination_place_id=ChIJS6qcHXvZ3IARO_aW9uFeY8M&amp;travelmode=driving" TargetMode="External"/><Relationship Id="rId271" Type="http://schemas.openxmlformats.org/officeDocument/2006/relationships/hyperlink" Target="https://maps.google.com?saddr=33.681003,-117.9196948&amp;daddr=33.7753974,-117.921582" TargetMode="External"/><Relationship Id="rId392" Type="http://schemas.openxmlformats.org/officeDocument/2006/relationships/hyperlink" Target="https://www.google.com/maps/dir/33.67667550000001,-117.8586729/33.7753974,-117.921582" TargetMode="External"/><Relationship Id="rId270" Type="http://schemas.openxmlformats.org/officeDocument/2006/relationships/hyperlink" Target="https://www.google.com/maps/dir/?api=1&amp;origin=Life+After+Death+Tattoo&amp;origin_place_id=ChIJc-5kUFnf3IARLOgUeC36MO4&amp;destination=Party+Snaps+Photo+Booth+OC+%7C+Photo+Booth+Rental+Orange+County&amp;destination_place_id=ChIJS6qcHXvZ3IARO_aW9uFeY8M&amp;travelmode=driving" TargetMode="External"/><Relationship Id="rId391" Type="http://schemas.openxmlformats.org/officeDocument/2006/relationships/hyperlink" Target="https://maps.google.com?saddr=33.67667550000001,-117.8586729&amp;daddr=33.7753974,-117.921582" TargetMode="External"/><Relationship Id="rId390" Type="http://schemas.openxmlformats.org/officeDocument/2006/relationships/hyperlink" Target="https://www.google.com/maps/dir/?api=1&amp;origin=Miriam+L+Smith+Art+Consultant&amp;origin_place_id=ChIJN5T5mKvf3IARTzM3-To7nso&amp;destination=Party+Snaps+Photo+Booth+OC+%7C+Photo+Booth+Rental+Orange+County&amp;destination_place_id=ChIJS6qcHXvZ3IARO_aW9uFeY8M&amp;travelmode=driving" TargetMode="External"/><Relationship Id="rId1" Type="http://schemas.openxmlformats.org/officeDocument/2006/relationships/hyperlink" Target="https://www.google.com/maps/dir/?api=1&amp;origin=Seabridge+Park&amp;origin_place_id=ChIJTc95NnEl3YAR-fouPyOVnqY&amp;destination=Party+Snaps+Photo+Booth+OC+%7C+Photo+Booth+Rental+Orange+County&amp;destination_place_id=ChIJS6qcHXvZ3IARO_aW9uFeY8M&amp;travelmode=best" TargetMode="External"/><Relationship Id="rId2" Type="http://schemas.openxmlformats.org/officeDocument/2006/relationships/hyperlink" Target="https://www.google.com/maps/dir/?api=1&amp;origin=Seabridge+Park&amp;origin_place_id=ChIJTc95NnEl3YAR-fouPyOVnqY&amp;destination=Party+Snaps+Photo+Booth+OC+%7C+Photo+Booth+Rental+Orange+County&amp;destination_place_id=ChIJS6qcHXvZ3IARO_aW9uFeY8M&amp;travelmode=driving" TargetMode="External"/><Relationship Id="rId3" Type="http://schemas.openxmlformats.org/officeDocument/2006/relationships/hyperlink" Target="https://maps.google.com?saddr=33.726893,-118.0718469&amp;daddr=33.7753974,-117.921582" TargetMode="External"/><Relationship Id="rId149" Type="http://schemas.openxmlformats.org/officeDocument/2006/relationships/hyperlink" Target="https://www.google.com/maps/dir/?api=1&amp;origin=Tri-City+Park&amp;origin_place_id=ChIJl0TKIkXU3IARwjHULDgcB1c&amp;destination=Party+Snaps+Photo+Booth+OC+%7C+Photo+Booth+Rental+Orange+County&amp;destination_place_id=ChIJS6qcHXvZ3IARO_aW9uFeY8M&amp;travelmode=best" TargetMode="External"/><Relationship Id="rId4" Type="http://schemas.openxmlformats.org/officeDocument/2006/relationships/hyperlink" Target="https://www.google.com/maps/dir/33.726893,-118.0718469/33.7753974,-117.921582" TargetMode="External"/><Relationship Id="rId148" Type="http://schemas.openxmlformats.org/officeDocument/2006/relationships/hyperlink" Target="https://www.google.com/maps/dir/33.6849886,-118.0224512/33.7753974,-117.921582" TargetMode="External"/><Relationship Id="rId269" Type="http://schemas.openxmlformats.org/officeDocument/2006/relationships/hyperlink" Target="https://www.google.com/maps/dir/?api=1&amp;origin=Life+After+Death+Tattoo&amp;origin_place_id=ChIJc-5kUFnf3IARLOgUeC36MO4&amp;destination=Party+Snaps+Photo+Booth+OC+%7C+Photo+Booth+Rental+Orange+County&amp;destination_place_id=ChIJS6qcHXvZ3IARO_aW9uFeY8M&amp;travelmode=best" TargetMode="External"/><Relationship Id="rId9" Type="http://schemas.openxmlformats.org/officeDocument/2006/relationships/hyperlink" Target="https://www.google.com/maps/dir/?api=1&amp;origin=Temple+of+the+Forbidden+Eye&amp;origin_place_id=ChIJY-AbChTX3IAR7T4QCJvflZs&amp;destination=Party+Snaps+Photo+Booth+OC+%7C+Photo+Booth+Rental+Orange+County&amp;destination_place_id=ChIJS6qcHXvZ3IARO_aW9uFeY8M&amp;travelmode=best" TargetMode="External"/><Relationship Id="rId143" Type="http://schemas.openxmlformats.org/officeDocument/2006/relationships/hyperlink" Target="https://maps.google.com?saddr=33.7963676,-117.7576044&amp;daddr=33.7753974,-117.921582" TargetMode="External"/><Relationship Id="rId264" Type="http://schemas.openxmlformats.org/officeDocument/2006/relationships/hyperlink" Target="https://www.google.com/maps/dir/33.6888847,-117.9880447/33.7753974,-117.921582" TargetMode="External"/><Relationship Id="rId385" Type="http://schemas.openxmlformats.org/officeDocument/2006/relationships/hyperlink" Target="https://www.google.com/maps/dir/?api=1&amp;origin=Exit+Gallery&amp;origin_place_id=ChIJWajRk8_V3IAR4UieqPb8Bj4&amp;destination=Party+Snaps+Photo+Booth+OC+%7C+Photo+Booth+Rental+Orange+County&amp;destination_place_id=ChIJS6qcHXvZ3IARO_aW9uFeY8M&amp;travelmode=best" TargetMode="External"/><Relationship Id="rId142" Type="http://schemas.openxmlformats.org/officeDocument/2006/relationships/hyperlink" Target="https://www.google.com/maps/dir/?api=1&amp;origin=Irvine+Regional+Park&amp;origin_place_id=ChIJv4m3S8ba3IAR8STA5aSOQWY&amp;destination=Party+Snaps+Photo+Booth+OC+%7C+Photo+Booth+Rental+Orange+County&amp;destination_place_id=ChIJS6qcHXvZ3IARO_aW9uFeY8M&amp;travelmode=driving" TargetMode="External"/><Relationship Id="rId263" Type="http://schemas.openxmlformats.org/officeDocument/2006/relationships/hyperlink" Target="https://maps.google.com?saddr=33.6888847,-117.9880447&amp;daddr=33.7753974,-117.921582" TargetMode="External"/><Relationship Id="rId384" Type="http://schemas.openxmlformats.org/officeDocument/2006/relationships/hyperlink" Target="https://www.google.com/maps/dir/33.7193592,-117.8063678/33.7753974,-117.921582" TargetMode="External"/><Relationship Id="rId141" Type="http://schemas.openxmlformats.org/officeDocument/2006/relationships/hyperlink" Target="https://www.google.com/maps/dir/?api=1&amp;origin=Irvine+Regional+Park&amp;origin_place_id=ChIJv4m3S8ba3IAR8STA5aSOQWY&amp;destination=Party+Snaps+Photo+Booth+OC+%7C+Photo+Booth+Rental+Orange+County&amp;destination_place_id=ChIJS6qcHXvZ3IARO_aW9uFeY8M&amp;travelmode=best" TargetMode="External"/><Relationship Id="rId262" Type="http://schemas.openxmlformats.org/officeDocument/2006/relationships/hyperlink" Target="https://www.google.com/maps/dir/?api=1&amp;origin=Players+Club+Tattoo+Parlor&amp;origin_place_id=ChIJD0tpV88m3YARc6MX4aUCEu8&amp;destination=Party+Snaps+Photo+Booth+OC+%7C+Photo+Booth+Rental+Orange+County&amp;destination_place_id=ChIJS6qcHXvZ3IARO_aW9uFeY8M&amp;travelmode=driving" TargetMode="External"/><Relationship Id="rId383" Type="http://schemas.openxmlformats.org/officeDocument/2006/relationships/hyperlink" Target="https://maps.google.com?saddr=33.7193592,-117.8063678&amp;daddr=33.7753974,-117.921582" TargetMode="External"/><Relationship Id="rId140" Type="http://schemas.openxmlformats.org/officeDocument/2006/relationships/hyperlink" Target="https://www.google.com/maps/dir/33.747677,-117.8667056/33.7753974,-117.921582" TargetMode="External"/><Relationship Id="rId261" Type="http://schemas.openxmlformats.org/officeDocument/2006/relationships/hyperlink" Target="https://www.google.com/maps/dir/?api=1&amp;origin=Players+Club+Tattoo+Parlor&amp;origin_place_id=ChIJD0tpV88m3YARc6MX4aUCEu8&amp;destination=Party+Snaps+Photo+Booth+OC+%7C+Photo+Booth+Rental+Orange+County&amp;destination_place_id=ChIJS6qcHXvZ3IARO_aW9uFeY8M&amp;travelmode=best" TargetMode="External"/><Relationship Id="rId382" Type="http://schemas.openxmlformats.org/officeDocument/2006/relationships/hyperlink" Target="https://www.google.com/maps/dir/?api=1&amp;origin=VisionArt+Galleries&amp;origin_place_id=ChIJFb7wu_3e3IARG69Sl7f2S7k&amp;destination=Party+Snaps+Photo+Booth+OC+%7C+Photo+Booth+Rental+Orange+County&amp;destination_place_id=ChIJS6qcHXvZ3IARO_aW9uFeY8M&amp;travelmode=driving" TargetMode="External"/><Relationship Id="rId5" Type="http://schemas.openxmlformats.org/officeDocument/2006/relationships/hyperlink" Target="https://www.google.com/maps/dir/?api=1&amp;origin=Pacific+Coast+Highway&amp;origin_place_id=ChIJo3v5b9Ml3YARpBEkgT1ePPQ&amp;destination=Party+Snaps+Photo+Booth+OC+%7C+Photo+Booth+Rental+Orange+County&amp;destination_place_id=ChIJS6qcHXvZ3IARO_aW9uFeY8M&amp;travelmode=best" TargetMode="External"/><Relationship Id="rId147" Type="http://schemas.openxmlformats.org/officeDocument/2006/relationships/hyperlink" Target="https://maps.google.com?saddr=33.6849886,-118.0224512&amp;daddr=33.7753974,-117.921582" TargetMode="External"/><Relationship Id="rId268" Type="http://schemas.openxmlformats.org/officeDocument/2006/relationships/hyperlink" Target="https://www.google.com/maps/dir/33.6712363,-117.8582175/33.7753974,-117.921582" TargetMode="External"/><Relationship Id="rId389" Type="http://schemas.openxmlformats.org/officeDocument/2006/relationships/hyperlink" Target="https://www.google.com/maps/dir/?api=1&amp;origin=Miriam+L+Smith+Art+Consultant&amp;origin_place_id=ChIJN5T5mKvf3IARTzM3-To7nso&amp;destination=Party+Snaps+Photo+Booth+OC+%7C+Photo+Booth+Rental+Orange+County&amp;destination_place_id=ChIJS6qcHXvZ3IARO_aW9uFeY8M&amp;travelmode=best" TargetMode="External"/><Relationship Id="rId6" Type="http://schemas.openxmlformats.org/officeDocument/2006/relationships/hyperlink" Target="https://www.google.com/maps/dir/?api=1&amp;origin=Pacific+Coast+Highway&amp;origin_place_id=ChIJo3v5b9Ml3YARpBEkgT1ePPQ&amp;destination=Party+Snaps+Photo+Booth+OC+%7C+Photo+Booth+Rental+Orange+County&amp;destination_place_id=ChIJS6qcHXvZ3IARO_aW9uFeY8M&amp;travelmode=driving" TargetMode="External"/><Relationship Id="rId146" Type="http://schemas.openxmlformats.org/officeDocument/2006/relationships/hyperlink" Target="https://www.google.com/maps/dir/?api=1&amp;origin=Harriett+M.+Wieder+Regional+Park&amp;origin_place_id=ChIJG4UFOBwk3YAReimtUAk67Rw&amp;destination=Party+Snaps+Photo+Booth+OC+%7C+Photo+Booth+Rental+Orange+County&amp;destination_place_id=ChIJS6qcHXvZ3IARO_aW9uFeY8M&amp;travelmode=driving" TargetMode="External"/><Relationship Id="rId267" Type="http://schemas.openxmlformats.org/officeDocument/2006/relationships/hyperlink" Target="https://maps.google.com?saddr=33.6712363,-117.8582175&amp;daddr=33.7753974,-117.921582" TargetMode="External"/><Relationship Id="rId388" Type="http://schemas.openxmlformats.org/officeDocument/2006/relationships/hyperlink" Target="https://www.google.com/maps/dir/33.8800225,-117.8887993/33.7753974,-117.921582" TargetMode="External"/><Relationship Id="rId7" Type="http://schemas.openxmlformats.org/officeDocument/2006/relationships/hyperlink" Target="https://maps.google.com?saddr=33.7315608,-118.0847841&amp;daddr=33.7753974,-117.921582" TargetMode="External"/><Relationship Id="rId145" Type="http://schemas.openxmlformats.org/officeDocument/2006/relationships/hyperlink" Target="https://www.google.com/maps/dir/?api=1&amp;origin=Harriett+M.+Wieder+Regional+Park&amp;origin_place_id=ChIJG4UFOBwk3YAReimtUAk67Rw&amp;destination=Party+Snaps+Photo+Booth+OC+%7C+Photo+Booth+Rental+Orange+County&amp;destination_place_id=ChIJS6qcHXvZ3IARO_aW9uFeY8M&amp;travelmode=best" TargetMode="External"/><Relationship Id="rId266" Type="http://schemas.openxmlformats.org/officeDocument/2006/relationships/hyperlink" Target="https://www.google.com/maps/dir/?api=1&amp;origin=Jack+&amp;+Shanaz+Langson+Institute+&amp;+Museum+of+California+Art+(Langson+IMCA)&amp;origin_place_id=ChIJvUtV6fXe3IARn7W8nK3Q7Y4&amp;destination=Party+Snaps+Photo+Booth+OC+%7C+Photo+Booth+Rental+Orange+County&amp;destination_place_id=ChIJS6qcHXvZ3IARO_aW9uFeY8M&amp;travelmode=driving" TargetMode="External"/><Relationship Id="rId387" Type="http://schemas.openxmlformats.org/officeDocument/2006/relationships/hyperlink" Target="https://maps.google.com?saddr=33.8800225,-117.8887993&amp;daddr=33.7753974,-117.921582" TargetMode="External"/><Relationship Id="rId8" Type="http://schemas.openxmlformats.org/officeDocument/2006/relationships/hyperlink" Target="https://www.google.com/maps/dir/33.7315608,-118.0847841/33.7753974,-117.921582" TargetMode="External"/><Relationship Id="rId144" Type="http://schemas.openxmlformats.org/officeDocument/2006/relationships/hyperlink" Target="https://www.google.com/maps/dir/33.7963676,-117.7576044/33.7753974,-117.921582" TargetMode="External"/><Relationship Id="rId265" Type="http://schemas.openxmlformats.org/officeDocument/2006/relationships/hyperlink" Target="https://www.google.com/maps/dir/?api=1&amp;origin=Jack+&amp;+Shanaz+Langson+Institute+&amp;+Museum+of+California+Art+(Langson+IMCA)&amp;origin_place_id=ChIJvUtV6fXe3IARn7W8nK3Q7Y4&amp;destination=Party+Snaps+Photo+Booth+OC+%7C+Photo+Booth+Rental+Orange+County&amp;destination_place_id=ChIJS6qcHXvZ3IARO_aW9uFeY8M&amp;travelmode=best" TargetMode="External"/><Relationship Id="rId386" Type="http://schemas.openxmlformats.org/officeDocument/2006/relationships/hyperlink" Target="https://www.google.com/maps/dir/?api=1&amp;origin=Exit+Gallery&amp;origin_place_id=ChIJWajRk8_V3IAR4UieqPb8Bj4&amp;destination=Party+Snaps+Photo+Booth+OC+%7C+Photo+Booth+Rental+Orange+County&amp;destination_place_id=ChIJS6qcHXvZ3IARO_aW9uFeY8M&amp;travelmode=driving" TargetMode="External"/><Relationship Id="rId260" Type="http://schemas.openxmlformats.org/officeDocument/2006/relationships/hyperlink" Target="https://www.google.com/maps/dir/33.6741008,-117.9205522/33.7753974,-117.921582" TargetMode="External"/><Relationship Id="rId381" Type="http://schemas.openxmlformats.org/officeDocument/2006/relationships/hyperlink" Target="https://www.google.com/maps/dir/?api=1&amp;origin=VisionArt+Galleries&amp;origin_place_id=ChIJFb7wu_3e3IARG69Sl7f2S7k&amp;destination=Party+Snaps+Photo+Booth+OC+%7C+Photo+Booth+Rental+Orange+County&amp;destination_place_id=ChIJS6qcHXvZ3IARO_aW9uFeY8M&amp;travelmode=best" TargetMode="External"/><Relationship Id="rId380" Type="http://schemas.openxmlformats.org/officeDocument/2006/relationships/hyperlink" Target="https://www.google.com/maps/dir/33.6788653,-117.8562718/33.7753974,-117.921582" TargetMode="External"/><Relationship Id="rId139" Type="http://schemas.openxmlformats.org/officeDocument/2006/relationships/hyperlink" Target="https://maps.google.com?saddr=33.747677,-117.8667056&amp;daddr=33.7753974,-117.921582" TargetMode="External"/><Relationship Id="rId138" Type="http://schemas.openxmlformats.org/officeDocument/2006/relationships/hyperlink" Target="https://www.google.com/maps/dir/?api=1&amp;origin=Downtown+Santa+Ana+Historic+District&amp;origin_place_id=ChIJ6YwrhQfZ3IARN8e7_TZkM84&amp;destination=Party+Snaps+Photo+Booth+OC+%7C+Photo+Booth+Rental+Orange+County&amp;destination_place_id=ChIJS6qcHXvZ3IARO_aW9uFeY8M&amp;travelmode=driving" TargetMode="External"/><Relationship Id="rId259" Type="http://schemas.openxmlformats.org/officeDocument/2006/relationships/hyperlink" Target="https://maps.google.com?saddr=33.6741008,-117.9205522&amp;daddr=33.7753974,-117.921582" TargetMode="External"/><Relationship Id="rId137" Type="http://schemas.openxmlformats.org/officeDocument/2006/relationships/hyperlink" Target="https://www.google.com/maps/dir/?api=1&amp;origin=Downtown+Santa+Ana+Historic+District&amp;origin_place_id=ChIJ6YwrhQfZ3IARN8e7_TZkM84&amp;destination=Party+Snaps+Photo+Booth+OC+%7C+Photo+Booth+Rental+Orange+County&amp;destination_place_id=ChIJS6qcHXvZ3IARO_aW9uFeY8M&amp;travelmode=best" TargetMode="External"/><Relationship Id="rId258" Type="http://schemas.openxmlformats.org/officeDocument/2006/relationships/hyperlink" Target="https://www.google.com/maps/dir/?api=1&amp;origin=Art+Gallery+International&amp;origin_place_id=ChIJC8LEuGDf3IARzhPF10KCv5Q&amp;destination=Party+Snaps+Photo+Booth+OC+%7C+Photo+Booth+Rental+Orange+County&amp;destination_place_id=ChIJS6qcHXvZ3IARO_aW9uFeY8M&amp;travelmode=driving" TargetMode="External"/><Relationship Id="rId379" Type="http://schemas.openxmlformats.org/officeDocument/2006/relationships/hyperlink" Target="https://maps.google.com?saddr=33.6788653,-117.8562718&amp;daddr=33.7753974,-117.921582" TargetMode="External"/><Relationship Id="rId132" Type="http://schemas.openxmlformats.org/officeDocument/2006/relationships/hyperlink" Target="https://www.google.com/maps/dir/33.8155864,-117.9190319/33.7753974,-117.921582" TargetMode="External"/><Relationship Id="rId253" Type="http://schemas.openxmlformats.org/officeDocument/2006/relationships/hyperlink" Target="https://www.google.com/maps/dir/?api=1&amp;origin=Orange+County+Center+For+Contemporary+Art&amp;origin_place_id=ChIJs-9YRAbZ3IARL1LfMHi6k1w&amp;destination=Party+Snaps+Photo+Booth+OC+%7C+Photo+Booth+Rental+Orange+County&amp;destination_place_id=ChIJS6qcHXvZ3IARO_aW9uFeY8M&amp;travelmode=best" TargetMode="External"/><Relationship Id="rId374" Type="http://schemas.openxmlformats.org/officeDocument/2006/relationships/hyperlink" Target="https://www.google.com/maps/dir/?api=1&amp;origin=Hecho+En+Mexico+-+The+Mexican+Art+&amp;+Gift+Store&amp;origin_place_id=ChIJzyeifYHW3IARSDYgf5N4Rlg&amp;destination=Party+Snaps+Photo+Booth+OC+%7C+Photo+Booth+Rental+Orange+County&amp;destination_place_id=ChIJS6qcHXvZ3IARO_aW9uFeY8M&amp;travelmode=driving" TargetMode="External"/><Relationship Id="rId495" Type="http://schemas.openxmlformats.org/officeDocument/2006/relationships/hyperlink" Target="https://maps.google.com?saddr=33.8018936,-117.9377523&amp;daddr=33.7753974,-117.921582" TargetMode="External"/><Relationship Id="rId131" Type="http://schemas.openxmlformats.org/officeDocument/2006/relationships/hyperlink" Target="https://maps.google.com?saddr=33.8155864,-117.9190319&amp;daddr=33.7753974,-117.921582" TargetMode="External"/><Relationship Id="rId252" Type="http://schemas.openxmlformats.org/officeDocument/2006/relationships/hyperlink" Target="https://www.google.com/maps/dir/33.727637,-117.956357/33.7753974,-117.921582" TargetMode="External"/><Relationship Id="rId373" Type="http://schemas.openxmlformats.org/officeDocument/2006/relationships/hyperlink" Target="https://www.google.com/maps/dir/?api=1&amp;origin=Hecho+En+Mexico+-+The+Mexican+Art+&amp;+Gift+Store&amp;origin_place_id=ChIJzyeifYHW3IARSDYgf5N4Rlg&amp;destination=Party+Snaps+Photo+Booth+OC+%7C+Photo+Booth+Rental+Orange+County&amp;destination_place_id=ChIJS6qcHXvZ3IARO_aW9uFeY8M&amp;travelmode=best" TargetMode="External"/><Relationship Id="rId494" Type="http://schemas.openxmlformats.org/officeDocument/2006/relationships/hyperlink" Target="https://www.google.com/maps/dir/?api=1&amp;origin=Food+4+Less&amp;origin_place_id=ChIJJbznwzoo3YARAcB9juzgtwk&amp;destination=Party+Snaps+Photo+Booth+OC+%7C+Photo+Booth+Rental+Orange+County&amp;destination_place_id=ChIJS6qcHXvZ3IARO_aW9uFeY8M&amp;travelmode=driving" TargetMode="External"/><Relationship Id="rId130" Type="http://schemas.openxmlformats.org/officeDocument/2006/relationships/hyperlink" Target="https://www.google.com/maps/dir/?api=1&amp;origin=Minnie's+House&amp;origin_place_id=ChIJOeeS9dPX3IARnoCxvQs1n94&amp;destination=Party+Snaps+Photo+Booth+OC+%7C+Photo+Booth+Rental+Orange+County&amp;destination_place_id=ChIJS6qcHXvZ3IARO_aW9uFeY8M&amp;travelmode=driving" TargetMode="External"/><Relationship Id="rId251" Type="http://schemas.openxmlformats.org/officeDocument/2006/relationships/hyperlink" Target="https://maps.google.com?saddr=33.727637,-117.956357&amp;daddr=33.7753974,-117.921582" TargetMode="External"/><Relationship Id="rId372" Type="http://schemas.openxmlformats.org/officeDocument/2006/relationships/hyperlink" Target="https://www.google.com/maps/dir/33.6828992,-117.8743193/33.7753974,-117.921582" TargetMode="External"/><Relationship Id="rId493" Type="http://schemas.openxmlformats.org/officeDocument/2006/relationships/hyperlink" Target="https://www.google.com/maps/dir/?api=1&amp;origin=Food+4+Less&amp;origin_place_id=ChIJJbznwzoo3YARAcB9juzgtwk&amp;destination=Party+Snaps+Photo+Booth+OC+%7C+Photo+Booth+Rental+Orange+County&amp;destination_place_id=ChIJS6qcHXvZ3IARO_aW9uFeY8M&amp;travelmode=best" TargetMode="External"/><Relationship Id="rId250" Type="http://schemas.openxmlformats.org/officeDocument/2006/relationships/hyperlink" Target="https://www.google.com/maps/dir/?api=1&amp;origin=Saigon+Performing+Arts+Center&amp;origin_place_id=ChIJGz12-wkn3YARV_UY2EXffkY&amp;destination=Party+Snaps+Photo+Booth+OC+%7C+Photo+Booth+Rental+Orange+County&amp;destination_place_id=ChIJS6qcHXvZ3IARO_aW9uFeY8M&amp;travelmode=driving" TargetMode="External"/><Relationship Id="rId371" Type="http://schemas.openxmlformats.org/officeDocument/2006/relationships/hyperlink" Target="https://maps.google.com?saddr=33.6828992,-117.8743193&amp;daddr=33.7753974,-117.921582" TargetMode="External"/><Relationship Id="rId492" Type="http://schemas.openxmlformats.org/officeDocument/2006/relationships/hyperlink" Target="https://www.google.com/maps/dir/33.7895413,-117.9072586/33.7753974,-117.921582" TargetMode="External"/><Relationship Id="rId136" Type="http://schemas.openxmlformats.org/officeDocument/2006/relationships/hyperlink" Target="https://www.google.com/maps/dir/33.7878618,-117.853114/33.7753974,-117.921582" TargetMode="External"/><Relationship Id="rId257" Type="http://schemas.openxmlformats.org/officeDocument/2006/relationships/hyperlink" Target="https://www.google.com/maps/dir/?api=1&amp;origin=Art+Gallery+International&amp;origin_place_id=ChIJC8LEuGDf3IARzhPF10KCv5Q&amp;destination=Party+Snaps+Photo+Booth+OC+%7C+Photo+Booth+Rental+Orange+County&amp;destination_place_id=ChIJS6qcHXvZ3IARO_aW9uFeY8M&amp;travelmode=best" TargetMode="External"/><Relationship Id="rId378" Type="http://schemas.openxmlformats.org/officeDocument/2006/relationships/hyperlink" Target="https://www.google.com/maps/dir/?api=1&amp;origin=Susan+Spiritus+Gallery&amp;origin_place_id=ChIJk7xgilbe3IARj2UZLWQL53c&amp;destination=Party+Snaps+Photo+Booth+OC+%7C+Photo+Booth+Rental+Orange+County&amp;destination_place_id=ChIJS6qcHXvZ3IARO_aW9uFeY8M&amp;travelmode=driving" TargetMode="External"/><Relationship Id="rId499" Type="http://schemas.openxmlformats.org/officeDocument/2006/relationships/hyperlink" Target="https://maps.google.com?saddr=33.783688,-117.8905022&amp;daddr=33.7753974,-117.921582" TargetMode="External"/><Relationship Id="rId135" Type="http://schemas.openxmlformats.org/officeDocument/2006/relationships/hyperlink" Target="https://maps.google.com?saddr=33.7878618,-117.853114&amp;daddr=33.7753974,-117.921582" TargetMode="External"/><Relationship Id="rId256" Type="http://schemas.openxmlformats.org/officeDocument/2006/relationships/hyperlink" Target="https://www.google.com/maps/dir/33.7461209,-117.8683658/33.7753974,-117.921582" TargetMode="External"/><Relationship Id="rId377" Type="http://schemas.openxmlformats.org/officeDocument/2006/relationships/hyperlink" Target="https://www.google.com/maps/dir/?api=1&amp;origin=Susan+Spiritus+Gallery&amp;origin_place_id=ChIJk7xgilbe3IARj2UZLWQL53c&amp;destination=Party+Snaps+Photo+Booth+OC+%7C+Photo+Booth+Rental+Orange+County&amp;destination_place_id=ChIJS6qcHXvZ3IARO_aW9uFeY8M&amp;travelmode=best" TargetMode="External"/><Relationship Id="rId498" Type="http://schemas.openxmlformats.org/officeDocument/2006/relationships/hyperlink" Target="https://www.google.com/maps/dir/?api=1&amp;origin=Krispy+Kreme&amp;origin_place_id=ChIJl0znByfY3IARuFkbyEuyldc&amp;destination=Party+Snaps+Photo+Booth+OC+%7C+Photo+Booth+Rental+Orange+County&amp;destination_place_id=ChIJS6qcHXvZ3IARO_aW9uFeY8M&amp;travelmode=driving" TargetMode="External"/><Relationship Id="rId134" Type="http://schemas.openxmlformats.org/officeDocument/2006/relationships/hyperlink" Target="https://www.google.com/maps/dir/?api=1&amp;origin=Plaza+Park&amp;origin_place_id=ChIJH1HOFOfZ3IARSBIIYJPMa0Y&amp;destination=Party+Snaps+Photo+Booth+OC+%7C+Photo+Booth+Rental+Orange+County&amp;destination_place_id=ChIJS6qcHXvZ3IARO_aW9uFeY8M&amp;travelmode=driving" TargetMode="External"/><Relationship Id="rId255" Type="http://schemas.openxmlformats.org/officeDocument/2006/relationships/hyperlink" Target="https://maps.google.com?saddr=33.7461209,-117.8683658&amp;daddr=33.7753974,-117.921582" TargetMode="External"/><Relationship Id="rId376" Type="http://schemas.openxmlformats.org/officeDocument/2006/relationships/hyperlink" Target="https://www.google.com/maps/dir/33.8691937,-117.8720434/33.7753974,-117.921582" TargetMode="External"/><Relationship Id="rId497" Type="http://schemas.openxmlformats.org/officeDocument/2006/relationships/hyperlink" Target="https://www.google.com/maps/dir/?api=1&amp;origin=Krispy+Kreme&amp;origin_place_id=ChIJl0znByfY3IARuFkbyEuyldc&amp;destination=Party+Snaps+Photo+Booth+OC+%7C+Photo+Booth+Rental+Orange+County&amp;destination_place_id=ChIJS6qcHXvZ3IARO_aW9uFeY8M&amp;travelmode=best" TargetMode="External"/><Relationship Id="rId133" Type="http://schemas.openxmlformats.org/officeDocument/2006/relationships/hyperlink" Target="https://www.google.com/maps/dir/?api=1&amp;origin=Plaza+Park&amp;origin_place_id=ChIJH1HOFOfZ3IARSBIIYJPMa0Y&amp;destination=Party+Snaps+Photo+Booth+OC+%7C+Photo+Booth+Rental+Orange+County&amp;destination_place_id=ChIJS6qcHXvZ3IARO_aW9uFeY8M&amp;travelmode=best" TargetMode="External"/><Relationship Id="rId254" Type="http://schemas.openxmlformats.org/officeDocument/2006/relationships/hyperlink" Target="https://www.google.com/maps/dir/?api=1&amp;origin=Orange+County+Center+For+Contemporary+Art&amp;origin_place_id=ChIJs-9YRAbZ3IARL1LfMHi6k1w&amp;destination=Party+Snaps+Photo+Booth+OC+%7C+Photo+Booth+Rental+Orange+County&amp;destination_place_id=ChIJS6qcHXvZ3IARO_aW9uFeY8M&amp;travelmode=driving" TargetMode="External"/><Relationship Id="rId375" Type="http://schemas.openxmlformats.org/officeDocument/2006/relationships/hyperlink" Target="https://maps.google.com?saddr=33.8691937,-117.8720434&amp;daddr=33.7753974,-117.921582" TargetMode="External"/><Relationship Id="rId496" Type="http://schemas.openxmlformats.org/officeDocument/2006/relationships/hyperlink" Target="https://www.google.com/maps/dir/33.8018936,-117.9377523/33.7753974,-117.921582" TargetMode="External"/><Relationship Id="rId172" Type="http://schemas.openxmlformats.org/officeDocument/2006/relationships/hyperlink" Target="https://www.google.com/maps/dir/33.8694127,-117.9241305/33.7753974,-117.921582" TargetMode="External"/><Relationship Id="rId293" Type="http://schemas.openxmlformats.org/officeDocument/2006/relationships/hyperlink" Target="https://www.google.com/maps/dir/?api=1&amp;origin=Skyline+Sales+and+Design+Gallery&amp;origin_place_id=ChIJf7LjJNDe3IAR_sTtN8tBxEc&amp;destination=Party+Snaps+Photo+Booth+OC+%7C+Photo+Booth+Rental+Orange+County&amp;destination_place_id=ChIJS6qcHXvZ3IARO_aW9uFeY8M&amp;travelmode=best" TargetMode="External"/><Relationship Id="rId171" Type="http://schemas.openxmlformats.org/officeDocument/2006/relationships/hyperlink" Target="https://maps.google.com?saddr=33.8694127,-117.9241305&amp;daddr=33.7753974,-117.921582" TargetMode="External"/><Relationship Id="rId292" Type="http://schemas.openxmlformats.org/officeDocument/2006/relationships/hyperlink" Target="https://www.google.com/maps/dir/33.6985708,-117.9371513/33.7753974,-117.921582" TargetMode="External"/><Relationship Id="rId170" Type="http://schemas.openxmlformats.org/officeDocument/2006/relationships/hyperlink" Target="https://www.google.com/maps/dir/?api=1&amp;origin=Fullerton+Union+Pacific+Depot&amp;origin_place_id=ChIJk6Lnq8DV3IAR_uzNq31a2cM&amp;destination=Party+Snaps+Photo+Booth+OC+%7C+Photo+Booth+Rental+Orange+County&amp;destination_place_id=ChIJS6qcHXvZ3IARO_aW9uFeY8M&amp;travelmode=driving" TargetMode="External"/><Relationship Id="rId291" Type="http://schemas.openxmlformats.org/officeDocument/2006/relationships/hyperlink" Target="https://maps.google.com?saddr=33.6985708,-117.9371513&amp;daddr=33.7753974,-117.921582" TargetMode="External"/><Relationship Id="rId290" Type="http://schemas.openxmlformats.org/officeDocument/2006/relationships/hyperlink" Target="https://www.google.com/maps/dir/?api=1&amp;origin=Black+Market+Art&amp;origin_place_id=ChIJNe9HIU4n3YARBHXKX_Ac58Q&amp;destination=Party+Snaps+Photo+Booth+OC+%7C+Photo+Booth+Rental+Orange+County&amp;destination_place_id=ChIJS6qcHXvZ3IARO_aW9uFeY8M&amp;travelmode=driving" TargetMode="External"/><Relationship Id="rId165" Type="http://schemas.openxmlformats.org/officeDocument/2006/relationships/hyperlink" Target="https://www.google.com/maps/dir/?api=1&amp;origin=Fountain+of+Youth&amp;origin_place_id=ChIJ8eS3DWbZ3IARMwvc1NMZ3fo&amp;destination=Party+Snaps+Photo+Booth+OC+%7C+Photo+Booth+Rental+Orange+County&amp;destination_place_id=ChIJS6qcHXvZ3IARO_aW9uFeY8M&amp;travelmode=best" TargetMode="External"/><Relationship Id="rId286" Type="http://schemas.openxmlformats.org/officeDocument/2006/relationships/hyperlink" Target="https://www.google.com/maps/dir/?api=1&amp;origin=Sullen+Art+Collective&amp;origin_place_id=ChIJFQfbHGYm3YARUR3A_kDAPbU&amp;destination=Party+Snaps+Photo+Booth+OC+%7C+Photo+Booth+Rental+Orange+County&amp;destination_place_id=ChIJS6qcHXvZ3IARO_aW9uFeY8M&amp;travelmode=driving" TargetMode="External"/><Relationship Id="rId164" Type="http://schemas.openxmlformats.org/officeDocument/2006/relationships/hyperlink" Target="https://www.google.com/maps/dir/33.7207429,-117.9106923/33.7753974,-117.921582" TargetMode="External"/><Relationship Id="rId285" Type="http://schemas.openxmlformats.org/officeDocument/2006/relationships/hyperlink" Target="https://www.google.com/maps/dir/?api=1&amp;origin=Sullen+Art+Collective&amp;origin_place_id=ChIJFQfbHGYm3YARUR3A_kDAPbU&amp;destination=Party+Snaps+Photo+Booth+OC+%7C+Photo+Booth+Rental+Orange+County&amp;destination_place_id=ChIJS6qcHXvZ3IARO_aW9uFeY8M&amp;travelmode=best" TargetMode="External"/><Relationship Id="rId163" Type="http://schemas.openxmlformats.org/officeDocument/2006/relationships/hyperlink" Target="https://maps.google.com?saddr=33.7207429,-117.9106923&amp;daddr=33.7753974,-117.921582" TargetMode="External"/><Relationship Id="rId284" Type="http://schemas.openxmlformats.org/officeDocument/2006/relationships/hyperlink" Target="https://www.google.com/maps/dir/33.695992,-117.8906166/33.7753974,-117.921582" TargetMode="External"/><Relationship Id="rId162" Type="http://schemas.openxmlformats.org/officeDocument/2006/relationships/hyperlink" Target="https://www.google.com/maps/dir/?api=1&amp;origin=Heritage+Museum+of+Orange+County&amp;origin_place_id=ChIJ4y1OupfY3IARM-WCXfaxuUI&amp;destination=Party+Snaps+Photo+Booth+OC+%7C+Photo+Booth+Rental+Orange+County&amp;destination_place_id=ChIJS6qcHXvZ3IARO_aW9uFeY8M&amp;travelmode=driving" TargetMode="External"/><Relationship Id="rId283" Type="http://schemas.openxmlformats.org/officeDocument/2006/relationships/hyperlink" Target="https://maps.google.com?saddr=33.695992,-117.8906166&amp;daddr=33.7753974,-117.921582" TargetMode="External"/><Relationship Id="rId169" Type="http://schemas.openxmlformats.org/officeDocument/2006/relationships/hyperlink" Target="https://www.google.com/maps/dir/?api=1&amp;origin=Fullerton+Union+Pacific+Depot&amp;origin_place_id=ChIJk6Lnq8DV3IAR_uzNq31a2cM&amp;destination=Party+Snaps+Photo+Booth+OC+%7C+Photo+Booth+Rental+Orange+County&amp;destination_place_id=ChIJS6qcHXvZ3IARO_aW9uFeY8M&amp;travelmode=best" TargetMode="External"/><Relationship Id="rId168" Type="http://schemas.openxmlformats.org/officeDocument/2006/relationships/hyperlink" Target="https://www.google.com/maps/dir/33.7080622,-117.8929641/33.7753974,-117.921582" TargetMode="External"/><Relationship Id="rId289" Type="http://schemas.openxmlformats.org/officeDocument/2006/relationships/hyperlink" Target="https://www.google.com/maps/dir/?api=1&amp;origin=Black+Market+Art&amp;origin_place_id=ChIJNe9HIU4n3YARBHXKX_Ac58Q&amp;destination=Party+Snaps+Photo+Booth+OC+%7C+Photo+Booth+Rental+Orange+County&amp;destination_place_id=ChIJS6qcHXvZ3IARO_aW9uFeY8M&amp;travelmode=best" TargetMode="External"/><Relationship Id="rId167" Type="http://schemas.openxmlformats.org/officeDocument/2006/relationships/hyperlink" Target="https://maps.google.com?saddr=33.7080622,-117.8929641&amp;daddr=33.7753974,-117.921582" TargetMode="External"/><Relationship Id="rId288" Type="http://schemas.openxmlformats.org/officeDocument/2006/relationships/hyperlink" Target="https://www.google.com/maps/dir/33.7255918,-118.00057/33.7753974,-117.921582" TargetMode="External"/><Relationship Id="rId166" Type="http://schemas.openxmlformats.org/officeDocument/2006/relationships/hyperlink" Target="https://www.google.com/maps/dir/?api=1&amp;origin=Fountain+of+Youth&amp;origin_place_id=ChIJ8eS3DWbZ3IARMwvc1NMZ3fo&amp;destination=Party+Snaps+Photo+Booth+OC+%7C+Photo+Booth+Rental+Orange+County&amp;destination_place_id=ChIJS6qcHXvZ3IARO_aW9uFeY8M&amp;travelmode=driving" TargetMode="External"/><Relationship Id="rId287" Type="http://schemas.openxmlformats.org/officeDocument/2006/relationships/hyperlink" Target="https://maps.google.com?saddr=33.7255918,-118.00057&amp;daddr=33.7753974,-117.921582" TargetMode="External"/><Relationship Id="rId161" Type="http://schemas.openxmlformats.org/officeDocument/2006/relationships/hyperlink" Target="https://www.google.com/maps/dir/?api=1&amp;origin=Heritage+Museum+of+Orange+County&amp;origin_place_id=ChIJ4y1OupfY3IARM-WCXfaxuUI&amp;destination=Party+Snaps+Photo+Booth+OC+%7C+Photo+Booth+Rental+Orange+County&amp;destination_place_id=ChIJS6qcHXvZ3IARO_aW9uFeY8M&amp;travelmode=best" TargetMode="External"/><Relationship Id="rId282" Type="http://schemas.openxmlformats.org/officeDocument/2006/relationships/hyperlink" Target="https://www.google.com/maps/dir/?api=1&amp;origin=OCFA+/+Showcase+Gallery&amp;origin_place_id=ChIJeX7N1jHf3IARqZHDsJNjqis&amp;destination=Party+Snaps+Photo+Booth+OC+%7C+Photo+Booth+Rental+Orange+County&amp;destination_place_id=ChIJS6qcHXvZ3IARO_aW9uFeY8M&amp;travelmode=driving" TargetMode="External"/><Relationship Id="rId160" Type="http://schemas.openxmlformats.org/officeDocument/2006/relationships/hyperlink" Target="https://www.google.com/maps/dir/33.6672495,-117.9379792/33.7753974,-117.921582" TargetMode="External"/><Relationship Id="rId281" Type="http://schemas.openxmlformats.org/officeDocument/2006/relationships/hyperlink" Target="https://www.google.com/maps/dir/?api=1&amp;origin=OCFA+/+Showcase+Gallery&amp;origin_place_id=ChIJeX7N1jHf3IARqZHDsJNjqis&amp;destination=Party+Snaps+Photo+Booth+OC+%7C+Photo+Booth+Rental+Orange+County&amp;destination_place_id=ChIJS6qcHXvZ3IARO_aW9uFeY8M&amp;travelmode=best" TargetMode="External"/><Relationship Id="rId280" Type="http://schemas.openxmlformats.org/officeDocument/2006/relationships/hyperlink" Target="https://www.google.com/maps/dir/33.6463497,-117.931867/33.7753974,-117.921582" TargetMode="External"/><Relationship Id="rId159" Type="http://schemas.openxmlformats.org/officeDocument/2006/relationships/hyperlink" Target="https://maps.google.com?saddr=33.6672495,-117.9379792&amp;daddr=33.7753974,-117.921582" TargetMode="External"/><Relationship Id="rId154" Type="http://schemas.openxmlformats.org/officeDocument/2006/relationships/hyperlink" Target="https://www.google.com/maps/dir/?api=1&amp;origin=The+Many+Adventures+of+Winnie+the+Pooh&amp;origin_place_id=ChIJIcgMaNbX3IARMEZTBjZIDR8&amp;destination=Party+Snaps+Photo+Booth+OC+%7C+Photo+Booth+Rental+Orange+County&amp;destination_place_id=ChIJS6qcHXvZ3IARO_aW9uFeY8M&amp;travelmode=driving" TargetMode="External"/><Relationship Id="rId275" Type="http://schemas.openxmlformats.org/officeDocument/2006/relationships/hyperlink" Target="https://maps.google.com?saddr=33.80364909999999,-118.008544&amp;daddr=33.7753974,-117.921582" TargetMode="External"/><Relationship Id="rId396" Type="http://schemas.openxmlformats.org/officeDocument/2006/relationships/hyperlink" Target="https://www.google.com/maps/dir/33.7123748,-117.8055677/33.7753974,-117.921582" TargetMode="External"/><Relationship Id="rId153" Type="http://schemas.openxmlformats.org/officeDocument/2006/relationships/hyperlink" Target="https://www.google.com/maps/dir/?api=1&amp;origin=The+Many+Adventures+of+Winnie+the+Pooh&amp;origin_place_id=ChIJIcgMaNbX3IARMEZTBjZIDR8&amp;destination=Party+Snaps+Photo+Booth+OC+%7C+Photo+Booth+Rental+Orange+County&amp;destination_place_id=ChIJS6qcHXvZ3IARO_aW9uFeY8M&amp;travelmode=best" TargetMode="External"/><Relationship Id="rId274" Type="http://schemas.openxmlformats.org/officeDocument/2006/relationships/hyperlink" Target="https://www.google.com/maps/dir/?api=1&amp;origin=Spiritual+Journey+Tattoo&amp;origin_place_id=ChIJyTbZ2VIp3YAR9FJC_abqQeU&amp;destination=Party+Snaps+Photo+Booth+OC+%7C+Photo+Booth+Rental+Orange+County&amp;destination_place_id=ChIJS6qcHXvZ3IARO_aW9uFeY8M&amp;travelmode=driving" TargetMode="External"/><Relationship Id="rId395" Type="http://schemas.openxmlformats.org/officeDocument/2006/relationships/hyperlink" Target="https://maps.google.com?saddr=33.7123748,-117.8055677&amp;daddr=33.7753974,-117.921582" TargetMode="External"/><Relationship Id="rId152" Type="http://schemas.openxmlformats.org/officeDocument/2006/relationships/hyperlink" Target="https://www.google.com/maps/dir/33.903739,-117.8651883/33.7753974,-117.921582" TargetMode="External"/><Relationship Id="rId273" Type="http://schemas.openxmlformats.org/officeDocument/2006/relationships/hyperlink" Target="https://www.google.com/maps/dir/?api=1&amp;origin=Spiritual+Journey+Tattoo&amp;origin_place_id=ChIJyTbZ2VIp3YAR9FJC_abqQeU&amp;destination=Party+Snaps+Photo+Booth+OC+%7C+Photo+Booth+Rental+Orange+County&amp;destination_place_id=ChIJS6qcHXvZ3IARO_aW9uFeY8M&amp;travelmode=best" TargetMode="External"/><Relationship Id="rId394" Type="http://schemas.openxmlformats.org/officeDocument/2006/relationships/hyperlink" Target="https://www.google.com/maps/dir/?api=1&amp;origin=Art+&amp;+Stone&amp;origin_place_id=ChIJH5JYDG3c3IARSEwW4JJpukg&amp;destination=Party+Snaps+Photo+Booth+OC+%7C+Photo+Booth+Rental+Orange+County&amp;destination_place_id=ChIJS6qcHXvZ3IARO_aW9uFeY8M&amp;travelmode=driving" TargetMode="External"/><Relationship Id="rId151" Type="http://schemas.openxmlformats.org/officeDocument/2006/relationships/hyperlink" Target="https://maps.google.com?saddr=33.903739,-117.8651883&amp;daddr=33.7753974,-117.921582" TargetMode="External"/><Relationship Id="rId272" Type="http://schemas.openxmlformats.org/officeDocument/2006/relationships/hyperlink" Target="https://www.google.com/maps/dir/33.681003,-117.9196948/33.7753974,-117.921582" TargetMode="External"/><Relationship Id="rId393" Type="http://schemas.openxmlformats.org/officeDocument/2006/relationships/hyperlink" Target="https://www.google.com/maps/dir/?api=1&amp;origin=Art+&amp;+Stone&amp;origin_place_id=ChIJH5JYDG3c3IARSEwW4JJpukg&amp;destination=Party+Snaps+Photo+Booth+OC+%7C+Photo+Booth+Rental+Orange+County&amp;destination_place_id=ChIJS6qcHXvZ3IARO_aW9uFeY8M&amp;travelmode=best" TargetMode="External"/><Relationship Id="rId158" Type="http://schemas.openxmlformats.org/officeDocument/2006/relationships/hyperlink" Target="https://www.google.com/maps/dir/?api=1&amp;origin=Wetland+&amp;+Riparian+Habitat&amp;origin_place_id=ChIJq9gHUWoh3YAREFAFqe8hrns&amp;destination=Party+Snaps+Photo+Booth+OC+%7C+Photo+Booth+Rental+Orange+County&amp;destination_place_id=ChIJS6qcHXvZ3IARO_aW9uFeY8M&amp;travelmode=driving" TargetMode="External"/><Relationship Id="rId279" Type="http://schemas.openxmlformats.org/officeDocument/2006/relationships/hyperlink" Target="https://maps.google.com?saddr=33.6463497,-117.931867&amp;daddr=33.7753974,-117.921582" TargetMode="External"/><Relationship Id="rId157" Type="http://schemas.openxmlformats.org/officeDocument/2006/relationships/hyperlink" Target="https://www.google.com/maps/dir/?api=1&amp;origin=Wetland+&amp;+Riparian+Habitat&amp;origin_place_id=ChIJq9gHUWoh3YAREFAFqe8hrns&amp;destination=Party+Snaps+Photo+Booth+OC+%7C+Photo+Booth+Rental+Orange+County&amp;destination_place_id=ChIJS6qcHXvZ3IARO_aW9uFeY8M&amp;travelmode=best" TargetMode="External"/><Relationship Id="rId278" Type="http://schemas.openxmlformats.org/officeDocument/2006/relationships/hyperlink" Target="https://www.google.com/maps/dir/?api=1&amp;origin=Location1980&amp;origin_place_id=ChIJ-0jU9Xsg3YARTfGR3zAZFyY&amp;destination=Party+Snaps+Photo+Booth+OC+%7C+Photo+Booth+Rental+Orange+County&amp;destination_place_id=ChIJS6qcHXvZ3IARO_aW9uFeY8M&amp;travelmode=driving" TargetMode="External"/><Relationship Id="rId399" Type="http://schemas.openxmlformats.org/officeDocument/2006/relationships/hyperlink" Target="https://maps.google.com?saddr=33.6663954,-117.8713752&amp;daddr=33.7753974,-117.921582" TargetMode="External"/><Relationship Id="rId156" Type="http://schemas.openxmlformats.org/officeDocument/2006/relationships/hyperlink" Target="https://www.google.com/maps/dir/33.812525,-117.923135/33.7753974,-117.921582" TargetMode="External"/><Relationship Id="rId277" Type="http://schemas.openxmlformats.org/officeDocument/2006/relationships/hyperlink" Target="https://www.google.com/maps/dir/?api=1&amp;origin=Location1980&amp;origin_place_id=ChIJ-0jU9Xsg3YARTfGR3zAZFyY&amp;destination=Party+Snaps+Photo+Booth+OC+%7C+Photo+Booth+Rental+Orange+County&amp;destination_place_id=ChIJS6qcHXvZ3IARO_aW9uFeY8M&amp;travelmode=best" TargetMode="External"/><Relationship Id="rId398" Type="http://schemas.openxmlformats.org/officeDocument/2006/relationships/hyperlink" Target="https://www.google.com/maps/dir/?api=1&amp;origin=Virginia+Bader+Fine+Arts&amp;origin_place_id=ChIJkbdbHVbe3IAR5ul7BIHU358&amp;destination=Party+Snaps+Photo+Booth+OC+%7C+Photo+Booth+Rental+Orange+County&amp;destination_place_id=ChIJS6qcHXvZ3IARO_aW9uFeY8M&amp;travelmode=driving" TargetMode="External"/><Relationship Id="rId155" Type="http://schemas.openxmlformats.org/officeDocument/2006/relationships/hyperlink" Target="https://maps.google.com?saddr=33.812525,-117.923135&amp;daddr=33.7753974,-117.921582" TargetMode="External"/><Relationship Id="rId276" Type="http://schemas.openxmlformats.org/officeDocument/2006/relationships/hyperlink" Target="https://www.google.com/maps/dir/33.80364909999999,-118.008544/33.7753974,-117.921582" TargetMode="External"/><Relationship Id="rId397" Type="http://schemas.openxmlformats.org/officeDocument/2006/relationships/hyperlink" Target="https://www.google.com/maps/dir/?api=1&amp;origin=Virginia+Bader+Fine+Arts&amp;origin_place_id=ChIJkbdbHVbe3IAR5ul7BIHU358&amp;destination=Party+Snaps+Photo+Booth+OC+%7C+Photo+Booth+Rental+Orange+County&amp;destination_place_id=ChIJS6qcHXvZ3IARO_aW9uFeY8M&amp;travelmode=best" TargetMode="External"/><Relationship Id="rId40" Type="http://schemas.openxmlformats.org/officeDocument/2006/relationships/hyperlink" Target="https://www.google.com/maps/dir/33.8443038,-118.0002265/33.7753974,-117.921582" TargetMode="External"/><Relationship Id="rId42" Type="http://schemas.openxmlformats.org/officeDocument/2006/relationships/hyperlink" Target="https://www.google.com/maps/dir/?api=1&amp;origin=Noguchi+Garden&amp;origin_place_id=ChIJrVNUNiHf3IARLWomTz62L98&amp;destination=Party+Snaps+Photo+Booth+OC+%7C+Photo+Booth+Rental+Orange+County&amp;destination_place_id=ChIJS6qcHXvZ3IARO_aW9uFeY8M&amp;travelmode=driving" TargetMode="External"/><Relationship Id="rId41" Type="http://schemas.openxmlformats.org/officeDocument/2006/relationships/hyperlink" Target="https://www.google.com/maps/dir/?api=1&amp;origin=Noguchi+Garden&amp;origin_place_id=ChIJrVNUNiHf3IARLWomTz62L98&amp;destination=Party+Snaps+Photo+Booth+OC+%7C+Photo+Booth+Rental+Orange+County&amp;destination_place_id=ChIJS6qcHXvZ3IARO_aW9uFeY8M&amp;travelmode=best" TargetMode="External"/><Relationship Id="rId44" Type="http://schemas.openxmlformats.org/officeDocument/2006/relationships/hyperlink" Target="https://www.google.com/maps/dir/33.6890595,-117.8822393/33.7753974,-117.921582" TargetMode="External"/><Relationship Id="rId43" Type="http://schemas.openxmlformats.org/officeDocument/2006/relationships/hyperlink" Target="https://maps.google.com?saddr=33.6890595,-117.8822393&amp;daddr=33.7753974,-117.921582" TargetMode="External"/><Relationship Id="rId46" Type="http://schemas.openxmlformats.org/officeDocument/2006/relationships/hyperlink" Target="https://www.google.com/maps/dir/?api=1&amp;origin=Scenic+Overlook+&amp;+Information+Kiosk&amp;origin_place_id=ChIJkatZ--ol3YAR-qecZyaCcOA&amp;destination=Party+Snaps+Photo+Booth+OC+%7C+Photo+Booth+Rental+Orange+County&amp;destination_place_id=ChIJS6qcHXvZ3IARO_aW9uFeY8M&amp;travelmode=driving" TargetMode="External"/><Relationship Id="rId45" Type="http://schemas.openxmlformats.org/officeDocument/2006/relationships/hyperlink" Target="https://www.google.com/maps/dir/?api=1&amp;origin=Scenic+Overlook+&amp;+Information+Kiosk&amp;origin_place_id=ChIJkatZ--ol3YAR-qecZyaCcOA&amp;destination=Party+Snaps+Photo+Booth+OC+%7C+Photo+Booth+Rental+Orange+County&amp;destination_place_id=ChIJS6qcHXvZ3IARO_aW9uFeY8M&amp;travelmode=best" TargetMode="External"/><Relationship Id="rId509" Type="http://schemas.openxmlformats.org/officeDocument/2006/relationships/hyperlink" Target="https://www.google.com/maps/dir/?api=1&amp;origin=Walmart+Supercenter&amp;origin_place_id=ChIJNWBPkekp3YARrWqqohO8V5k&amp;destination=Party+Snaps+Photo+Booth+OC+%7C+Photo+Booth+Rental+Orange+County&amp;destination_place_id=ChIJS6qcHXvZ3IARO_aW9uFeY8M&amp;travelmode=best" TargetMode="External"/><Relationship Id="rId508" Type="http://schemas.openxmlformats.org/officeDocument/2006/relationships/hyperlink" Target="https://www.google.com/maps/dir/33.732545,-117.9916177/33.7753974,-117.921582" TargetMode="External"/><Relationship Id="rId629" Type="http://schemas.openxmlformats.org/officeDocument/2006/relationships/hyperlink" Target="https://www.google.com/maps/dir/?api=1&amp;origin=Panera+Bread&amp;origin_place_id=ChIJVcikUy_f3IARKAJqPvB0kTM&amp;destination=Party+Snaps+Photo+Booth+OC+%7C+Photo+Booth+Rental+Orange+County&amp;destination_place_id=ChIJS6qcHXvZ3IARO_aW9uFeY8M&amp;travelmode=best" TargetMode="External"/><Relationship Id="rId503" Type="http://schemas.openxmlformats.org/officeDocument/2006/relationships/hyperlink" Target="https://maps.google.com?saddr=33.8663889,-117.8825&amp;daddr=33.7753974,-117.921582" TargetMode="External"/><Relationship Id="rId624" Type="http://schemas.openxmlformats.org/officeDocument/2006/relationships/hyperlink" Target="https://www.google.com/maps/dir/33.815,-117.8205556/33.7753974,-117.921582" TargetMode="External"/><Relationship Id="rId502" Type="http://schemas.openxmlformats.org/officeDocument/2006/relationships/hyperlink" Target="https://www.google.com/maps/dir/?api=1&amp;origin=Sam's+Club&amp;origin_place_id=ChIJMbD3MnnW3IARblyB7qzq9Fc&amp;destination=Party+Snaps+Photo+Booth+OC+%7C+Photo+Booth+Rental+Orange+County&amp;destination_place_id=ChIJS6qcHXvZ3IARO_aW9uFeY8M&amp;travelmode=driving" TargetMode="External"/><Relationship Id="rId623" Type="http://schemas.openxmlformats.org/officeDocument/2006/relationships/hyperlink" Target="https://maps.google.com?saddr=33.815,-117.8205556&amp;daddr=33.7753974,-117.921582" TargetMode="External"/><Relationship Id="rId501" Type="http://schemas.openxmlformats.org/officeDocument/2006/relationships/hyperlink" Target="https://www.google.com/maps/dir/?api=1&amp;origin=Sam's+Club&amp;origin_place_id=ChIJMbD3MnnW3IARblyB7qzq9Fc&amp;destination=Party+Snaps+Photo+Booth+OC+%7C+Photo+Booth+Rental+Orange+County&amp;destination_place_id=ChIJS6qcHXvZ3IARO_aW9uFeY8M&amp;travelmode=best" TargetMode="External"/><Relationship Id="rId622" Type="http://schemas.openxmlformats.org/officeDocument/2006/relationships/hyperlink" Target="https://www.google.com/maps/dir/?api=1&amp;origin=Rockwell's+Bakery&amp;origin_place_id=ChIJM0QrZLDQ3IARb0O2qeP1SiQ&amp;destination=Party+Snaps+Photo+Booth+OC+%7C+Photo+Booth+Rental+Orange+County&amp;destination_place_id=ChIJS6qcHXvZ3IARO_aW9uFeY8M&amp;travelmode=driving" TargetMode="External"/><Relationship Id="rId500" Type="http://schemas.openxmlformats.org/officeDocument/2006/relationships/hyperlink" Target="https://www.google.com/maps/dir/33.783688,-117.8905022/33.7753974,-117.921582" TargetMode="External"/><Relationship Id="rId621" Type="http://schemas.openxmlformats.org/officeDocument/2006/relationships/hyperlink" Target="https://www.google.com/maps/dir/?api=1&amp;origin=Rockwell's+Bakery&amp;origin_place_id=ChIJM0QrZLDQ3IARb0O2qeP1SiQ&amp;destination=Party+Snaps+Photo+Booth+OC+%7C+Photo+Booth+Rental+Orange+County&amp;destination_place_id=ChIJS6qcHXvZ3IARO_aW9uFeY8M&amp;travelmode=best" TargetMode="External"/><Relationship Id="rId507" Type="http://schemas.openxmlformats.org/officeDocument/2006/relationships/hyperlink" Target="https://maps.google.com?saddr=33.732545,-117.9916177&amp;daddr=33.7753974,-117.921582" TargetMode="External"/><Relationship Id="rId628" Type="http://schemas.openxmlformats.org/officeDocument/2006/relationships/hyperlink" Target="https://www.google.com/maps/dir/33.6567304,-117.8644533/33.7753974,-117.921582" TargetMode="External"/><Relationship Id="rId506" Type="http://schemas.openxmlformats.org/officeDocument/2006/relationships/hyperlink" Target="https://www.google.com/maps/dir/?api=1&amp;origin=The+Cheesecake+Factory&amp;origin_place_id=ChIJaRncL0Mm3YARs9osub8nU1s&amp;destination=Party+Snaps+Photo+Booth+OC+%7C+Photo+Booth+Rental+Orange+County&amp;destination_place_id=ChIJS6qcHXvZ3IARO_aW9uFeY8M&amp;travelmode=driving" TargetMode="External"/><Relationship Id="rId627" Type="http://schemas.openxmlformats.org/officeDocument/2006/relationships/hyperlink" Target="https://maps.google.com?saddr=33.6567304,-117.8644533&amp;daddr=33.7753974,-117.921582" TargetMode="External"/><Relationship Id="rId505" Type="http://schemas.openxmlformats.org/officeDocument/2006/relationships/hyperlink" Target="https://www.google.com/maps/dir/?api=1&amp;origin=The+Cheesecake+Factory&amp;origin_place_id=ChIJaRncL0Mm3YARs9osub8nU1s&amp;destination=Party+Snaps+Photo+Booth+OC+%7C+Photo+Booth+Rental+Orange+County&amp;destination_place_id=ChIJS6qcHXvZ3IARO_aW9uFeY8M&amp;travelmode=best" TargetMode="External"/><Relationship Id="rId626" Type="http://schemas.openxmlformats.org/officeDocument/2006/relationships/hyperlink" Target="https://www.google.com/maps/dir/?api=1&amp;origin=Shirley's+Bagels&amp;origin_place_id=ChIJJ0exQEXe3IARQ4ueOiaUKjQ&amp;destination=Party+Snaps+Photo+Booth+OC+%7C+Photo+Booth+Rental+Orange+County&amp;destination_place_id=ChIJS6qcHXvZ3IARO_aW9uFeY8M&amp;travelmode=driving" TargetMode="External"/><Relationship Id="rId504" Type="http://schemas.openxmlformats.org/officeDocument/2006/relationships/hyperlink" Target="https://www.google.com/maps/dir/33.8663889,-117.8825/33.7753974,-117.921582" TargetMode="External"/><Relationship Id="rId625" Type="http://schemas.openxmlformats.org/officeDocument/2006/relationships/hyperlink" Target="https://www.google.com/maps/dir/?api=1&amp;origin=Shirley's+Bagels&amp;origin_place_id=ChIJJ0exQEXe3IARQ4ueOiaUKjQ&amp;destination=Party+Snaps+Photo+Booth+OC+%7C+Photo+Booth+Rental+Orange+County&amp;destination_place_id=ChIJS6qcHXvZ3IARO_aW9uFeY8M&amp;travelmode=best" TargetMode="External"/><Relationship Id="rId48" Type="http://schemas.openxmlformats.org/officeDocument/2006/relationships/hyperlink" Target="https://www.google.com/maps/dir/33.70391499999999,-118.0528429/33.7753974,-117.921582" TargetMode="External"/><Relationship Id="rId47" Type="http://schemas.openxmlformats.org/officeDocument/2006/relationships/hyperlink" Target="https://maps.google.com?saddr=33.70391499999999,-118.0528429&amp;daddr=33.7753974,-117.921582" TargetMode="External"/><Relationship Id="rId49" Type="http://schemas.openxmlformats.org/officeDocument/2006/relationships/hyperlink" Target="https://www.google.com/maps/dir/?api=1&amp;origin=Mountain+View+Park&amp;origin_place_id=ChIJUfsdLKXV3IAR-qpbMrcannI&amp;destination=Party+Snaps+Photo+Booth+OC+%7C+Photo+Booth+Rental+Orange+County&amp;destination_place_id=ChIJS6qcHXvZ3IARO_aW9uFeY8M&amp;travelmode=best" TargetMode="External"/><Relationship Id="rId620" Type="http://schemas.openxmlformats.org/officeDocument/2006/relationships/hyperlink" Target="https://www.google.com/maps/dir/33.6956199,-117.7983225/33.7753974,-117.921582" TargetMode="External"/><Relationship Id="rId31" Type="http://schemas.openxmlformats.org/officeDocument/2006/relationships/hyperlink" Target="https://maps.google.com?saddr=33.656119,-117.8341694&amp;daddr=33.7753974,-117.921582" TargetMode="External"/><Relationship Id="rId30" Type="http://schemas.openxmlformats.org/officeDocument/2006/relationships/hyperlink" Target="https://www.google.com/maps/dir/?api=1&amp;origin=Mason+Park+Fountain&amp;origin_place_id=ChIJExyuNQDf3IARVP7U9Npt7gA&amp;destination=Party+Snaps+Photo+Booth+OC+%7C+Photo+Booth+Rental+Orange+County&amp;destination_place_id=ChIJS6qcHXvZ3IARO_aW9uFeY8M&amp;travelmode=driving" TargetMode="External"/><Relationship Id="rId33" Type="http://schemas.openxmlformats.org/officeDocument/2006/relationships/hyperlink" Target="https://www.google.com/maps/dir/?api=1&amp;origin=Little+India&amp;origin_place_id=ChIJy1uQXest3YARL2veACsSueQ&amp;destination=Party+Snaps+Photo+Booth+OC+%7C+Photo+Booth+Rental+Orange+County&amp;destination_place_id=ChIJS6qcHXvZ3IARO_aW9uFeY8M&amp;travelmode=best" TargetMode="External"/><Relationship Id="rId32" Type="http://schemas.openxmlformats.org/officeDocument/2006/relationships/hyperlink" Target="https://www.google.com/maps/dir/33.656119,-117.8341694/33.7753974,-117.921582" TargetMode="External"/><Relationship Id="rId35" Type="http://schemas.openxmlformats.org/officeDocument/2006/relationships/hyperlink" Target="https://maps.google.com?saddr=33.8663341,-118.082187&amp;daddr=33.7753974,-117.921582" TargetMode="External"/><Relationship Id="rId34" Type="http://schemas.openxmlformats.org/officeDocument/2006/relationships/hyperlink" Target="https://www.google.com/maps/dir/?api=1&amp;origin=Little+India&amp;origin_place_id=ChIJy1uQXest3YARL2veACsSueQ&amp;destination=Party+Snaps+Photo+Booth+OC+%7C+Photo+Booth+Rental+Orange+County&amp;destination_place_id=ChIJS6qcHXvZ3IARO_aW9uFeY8M&amp;travelmode=driving" TargetMode="External"/><Relationship Id="rId619" Type="http://schemas.openxmlformats.org/officeDocument/2006/relationships/hyperlink" Target="https://maps.google.com?saddr=33.6956199,-117.7983225&amp;daddr=33.7753974,-117.921582" TargetMode="External"/><Relationship Id="rId618" Type="http://schemas.openxmlformats.org/officeDocument/2006/relationships/hyperlink" Target="https://www.google.com/maps/dir/?api=1&amp;origin=J.+J.+Bakery&amp;origin_place_id=ChIJI9VrCUXc3IARxLtQ2nOkIYg&amp;destination=Party+Snaps+Photo+Booth+OC+%7C+Photo+Booth+Rental+Orange+County&amp;destination_place_id=ChIJS6qcHXvZ3IARO_aW9uFeY8M&amp;travelmode=driving" TargetMode="External"/><Relationship Id="rId613" Type="http://schemas.openxmlformats.org/officeDocument/2006/relationships/hyperlink" Target="https://www.google.com/maps/dir/?api=1&amp;origin=Boudin+SF&amp;origin_place_id=ChIJyaIKPYTe3IARfmhSAvGyCFM&amp;destination=Party+Snaps+Photo+Booth+OC+%7C+Photo+Booth+Rental+Orange+County&amp;destination_place_id=ChIJS6qcHXvZ3IARO_aW9uFeY8M&amp;travelmode=best" TargetMode="External"/><Relationship Id="rId612" Type="http://schemas.openxmlformats.org/officeDocument/2006/relationships/hyperlink" Target="https://www.google.com/maps/dir/33.7454272,-117.9519667/33.7753974,-117.921582" TargetMode="External"/><Relationship Id="rId611" Type="http://schemas.openxmlformats.org/officeDocument/2006/relationships/hyperlink" Target="https://maps.google.com?saddr=33.7454272,-117.9519667&amp;daddr=33.7753974,-117.921582" TargetMode="External"/><Relationship Id="rId610" Type="http://schemas.openxmlformats.org/officeDocument/2006/relationships/hyperlink" Target="https://www.google.com/maps/dir/?api=1&amp;origin=Lily's+Bakery&amp;origin_place_id=ChIJr0ZUkr4n3YARni4y06zaWfs&amp;destination=Party+Snaps+Photo+Booth+OC+%7C+Photo+Booth+Rental+Orange+County&amp;destination_place_id=ChIJS6qcHXvZ3IARO_aW9uFeY8M&amp;travelmode=driving" TargetMode="External"/><Relationship Id="rId617" Type="http://schemas.openxmlformats.org/officeDocument/2006/relationships/hyperlink" Target="https://www.google.com/maps/dir/?api=1&amp;origin=J.+J.+Bakery&amp;origin_place_id=ChIJI9VrCUXc3IARxLtQ2nOkIYg&amp;destination=Party+Snaps+Photo+Booth+OC+%7C+Photo+Booth+Rental+Orange+County&amp;destination_place_id=ChIJS6qcHXvZ3IARO_aW9uFeY8M&amp;travelmode=best" TargetMode="External"/><Relationship Id="rId616" Type="http://schemas.openxmlformats.org/officeDocument/2006/relationships/hyperlink" Target="https://www.google.com/maps/dir/33.6804283,-117.838138/33.7753974,-117.921582" TargetMode="External"/><Relationship Id="rId615" Type="http://schemas.openxmlformats.org/officeDocument/2006/relationships/hyperlink" Target="https://maps.google.com?saddr=33.6804283,-117.838138&amp;daddr=33.7753974,-117.921582" TargetMode="External"/><Relationship Id="rId614" Type="http://schemas.openxmlformats.org/officeDocument/2006/relationships/hyperlink" Target="https://www.google.com/maps/dir/?api=1&amp;origin=Boudin+SF&amp;origin_place_id=ChIJyaIKPYTe3IARfmhSAvGyCFM&amp;destination=Party+Snaps+Photo+Booth+OC+%7C+Photo+Booth+Rental+Orange+County&amp;destination_place_id=ChIJS6qcHXvZ3IARO_aW9uFeY8M&amp;travelmode=driving" TargetMode="External"/><Relationship Id="rId37" Type="http://schemas.openxmlformats.org/officeDocument/2006/relationships/hyperlink" Target="https://www.google.com/maps/dir/?api=1&amp;origin=Knott's+Berry+Farm&amp;origin_place_id=ChIJo3h_9V8p3YARVTAekE45jq4&amp;destination=Party+Snaps+Photo+Booth+OC+%7C+Photo+Booth+Rental+Orange+County&amp;destination_place_id=ChIJS6qcHXvZ3IARO_aW9uFeY8M&amp;travelmode=best" TargetMode="External"/><Relationship Id="rId36" Type="http://schemas.openxmlformats.org/officeDocument/2006/relationships/hyperlink" Target="https://www.google.com/maps/dir/33.8663341,-118.082187/33.7753974,-117.921582" TargetMode="External"/><Relationship Id="rId39" Type="http://schemas.openxmlformats.org/officeDocument/2006/relationships/hyperlink" Target="https://maps.google.com?saddr=33.8443038,-118.0002265&amp;daddr=33.7753974,-117.921582" TargetMode="External"/><Relationship Id="rId38" Type="http://schemas.openxmlformats.org/officeDocument/2006/relationships/hyperlink" Target="https://www.google.com/maps/dir/?api=1&amp;origin=Knott's+Berry+Farm&amp;origin_place_id=ChIJo3h_9V8p3YARVTAekE45jq4&amp;destination=Party+Snaps+Photo+Booth+OC+%7C+Photo+Booth+Rental+Orange+County&amp;destination_place_id=ChIJS6qcHXvZ3IARO_aW9uFeY8M&amp;travelmode=driving" TargetMode="External"/><Relationship Id="rId20" Type="http://schemas.openxmlformats.org/officeDocument/2006/relationships/hyperlink" Target="https://www.google.com/maps/dir/33.6575879,-118.0018541/33.7753974,-117.921582" TargetMode="External"/><Relationship Id="rId22" Type="http://schemas.openxmlformats.org/officeDocument/2006/relationships/hyperlink" Target="https://www.google.com/maps/dir/?api=1&amp;origin=Upper+Newport+Bay+Nature+Preserve&amp;origin_place_id=ChIJ6YrP-cnf3IARajvZAC9pdfY&amp;destination=Party+Snaps+Photo+Booth+OC+%7C+Photo+Booth+Rental+Orange+County&amp;destination_place_id=ChIJS6qcHXvZ3IARO_aW9uFeY8M&amp;travelmode=driving" TargetMode="External"/><Relationship Id="rId21" Type="http://schemas.openxmlformats.org/officeDocument/2006/relationships/hyperlink" Target="https://www.google.com/maps/dir/?api=1&amp;origin=Upper+Newport+Bay+Nature+Preserve&amp;origin_place_id=ChIJ6YrP-cnf3IARajvZAC9pdfY&amp;destination=Party+Snaps+Photo+Booth+OC+%7C+Photo+Booth+Rental+Orange+County&amp;destination_place_id=ChIJS6qcHXvZ3IARO_aW9uFeY8M&amp;travelmode=best" TargetMode="External"/><Relationship Id="rId24" Type="http://schemas.openxmlformats.org/officeDocument/2006/relationships/hyperlink" Target="https://www.google.com/maps/dir/33.6545476,-117.8863015/33.7753974,-117.921582" TargetMode="External"/><Relationship Id="rId23" Type="http://schemas.openxmlformats.org/officeDocument/2006/relationships/hyperlink" Target="https://maps.google.com?saddr=33.6545476,-117.8863015&amp;daddr=33.7753974,-117.921582" TargetMode="External"/><Relationship Id="rId409" Type="http://schemas.openxmlformats.org/officeDocument/2006/relationships/hyperlink" Target="https://www.google.com/maps/dir/?api=1&amp;origin=Strand+Art+Co&amp;origin_place_id=ChIJnUjukTjR3IARlclHheksKTE&amp;destination=Party+Snaps+Photo+Booth+OC+%7C+Photo+Booth+Rental+Orange+County&amp;destination_place_id=ChIJS6qcHXvZ3IARO_aW9uFeY8M&amp;travelmode=best" TargetMode="External"/><Relationship Id="rId404" Type="http://schemas.openxmlformats.org/officeDocument/2006/relationships/hyperlink" Target="https://www.google.com/maps/dir/33.6642232,-117.8692168/33.7753974,-117.921582" TargetMode="External"/><Relationship Id="rId525" Type="http://schemas.openxmlformats.org/officeDocument/2006/relationships/hyperlink" Target="https://www.google.com/maps/dir/?api=1&amp;origin=Mimi's+Cafe&amp;origin_place_id=ChIJzc3_stHX3IARSJhx24CYHVk&amp;destination=Party+Snaps+Photo+Booth+OC+%7C+Photo+Booth+Rental+Orange+County&amp;destination_place_id=ChIJS6qcHXvZ3IARO_aW9uFeY8M&amp;travelmode=best" TargetMode="External"/><Relationship Id="rId646" Type="http://schemas.openxmlformats.org/officeDocument/2006/relationships/hyperlink" Target="https://www.google.com/maps/dir/?api=1&amp;origin=Ralphs&amp;origin_place_id=ChIJccWQ3afW3IARMWk8xU7Klis&amp;destination=Party+Snaps+Photo+Booth+OC+%7C+Photo+Booth+Rental+Orange+County&amp;destination_place_id=ChIJS6qcHXvZ3IARO_aW9uFeY8M&amp;travelmode=driving" TargetMode="External"/><Relationship Id="rId403" Type="http://schemas.openxmlformats.org/officeDocument/2006/relationships/hyperlink" Target="https://maps.google.com?saddr=33.6642232,-117.8692168&amp;daddr=33.7753974,-117.921582" TargetMode="External"/><Relationship Id="rId524" Type="http://schemas.openxmlformats.org/officeDocument/2006/relationships/hyperlink" Target="https://www.google.com/maps/dir/33.6891211,-117.8949549/33.7753974,-117.921582" TargetMode="External"/><Relationship Id="rId645" Type="http://schemas.openxmlformats.org/officeDocument/2006/relationships/hyperlink" Target="https://www.google.com/maps/dir/?api=1&amp;origin=Ralphs&amp;origin_place_id=ChIJccWQ3afW3IARMWk8xU7Klis&amp;destination=Party+Snaps+Photo+Booth+OC+%7C+Photo+Booth+Rental+Orange+County&amp;destination_place_id=ChIJS6qcHXvZ3IARO_aW9uFeY8M&amp;travelmode=best" TargetMode="External"/><Relationship Id="rId402" Type="http://schemas.openxmlformats.org/officeDocument/2006/relationships/hyperlink" Target="https://www.google.com/maps/dir/?api=1&amp;origin=Godbey+School+of+Art&amp;origin_place_id=ChIJDU4KUVbe3IARmrj0XDmymRk&amp;destination=Party+Snaps+Photo+Booth+OC+%7C+Photo+Booth+Rental+Orange+County&amp;destination_place_id=ChIJS6qcHXvZ3IARO_aW9uFeY8M&amp;travelmode=driving" TargetMode="External"/><Relationship Id="rId523" Type="http://schemas.openxmlformats.org/officeDocument/2006/relationships/hyperlink" Target="https://maps.google.com?saddr=33.6891211,-117.8949549&amp;daddr=33.7753974,-117.921582" TargetMode="External"/><Relationship Id="rId644" Type="http://schemas.openxmlformats.org/officeDocument/2006/relationships/hyperlink" Target="https://www.google.com/maps/dir/33.7398913,-117.8239486/33.7753974,-117.921582" TargetMode="External"/><Relationship Id="rId401" Type="http://schemas.openxmlformats.org/officeDocument/2006/relationships/hyperlink" Target="https://www.google.com/maps/dir/?api=1&amp;origin=Godbey+School+of+Art&amp;origin_place_id=ChIJDU4KUVbe3IARmrj0XDmymRk&amp;destination=Party+Snaps+Photo+Booth+OC+%7C+Photo+Booth+Rental+Orange+County&amp;destination_place_id=ChIJS6qcHXvZ3IARO_aW9uFeY8M&amp;travelmode=best" TargetMode="External"/><Relationship Id="rId522" Type="http://schemas.openxmlformats.org/officeDocument/2006/relationships/hyperlink" Target="https://www.google.com/maps/dir/?api=1&amp;origin=Boudin+SF&amp;origin_place_id=ChIJHc8Mgjnf3IARITip435LtwY&amp;destination=Party+Snaps+Photo+Booth+OC+%7C+Photo+Booth+Rental+Orange+County&amp;destination_place_id=ChIJS6qcHXvZ3IARO_aW9uFeY8M&amp;travelmode=driving" TargetMode="External"/><Relationship Id="rId643" Type="http://schemas.openxmlformats.org/officeDocument/2006/relationships/hyperlink" Target="https://maps.google.com?saddr=33.7398913,-117.8239486&amp;daddr=33.7753974,-117.921582" TargetMode="External"/><Relationship Id="rId408" Type="http://schemas.openxmlformats.org/officeDocument/2006/relationships/hyperlink" Target="https://www.google.com/maps/dir/33.8326303,-117.9777529/33.7753974,-117.921582" TargetMode="External"/><Relationship Id="rId529" Type="http://schemas.openxmlformats.org/officeDocument/2006/relationships/hyperlink" Target="https://www.google.com/maps/dir/?api=1&amp;origin=Walmart+Neighborhood+Market&amp;origin_place_id=ChIJYSfaY8zX3IARt4e-Vb8bzNQ&amp;destination=Party+Snaps+Photo+Booth+OC+%7C+Photo+Booth+Rental+Orange+County&amp;destination_place_id=ChIJS6qcHXvZ3IARO_aW9uFeY8M&amp;travelmode=best" TargetMode="External"/><Relationship Id="rId407" Type="http://schemas.openxmlformats.org/officeDocument/2006/relationships/hyperlink" Target="https://maps.google.com?saddr=33.8326303,-117.9777529&amp;daddr=33.7753974,-117.921582" TargetMode="External"/><Relationship Id="rId528" Type="http://schemas.openxmlformats.org/officeDocument/2006/relationships/hyperlink" Target="https://www.google.com/maps/dir/33.812251,-117.914931/33.7753974,-117.921582" TargetMode="External"/><Relationship Id="rId649" Type="http://schemas.openxmlformats.org/officeDocument/2006/relationships/hyperlink" Target="https://www.google.com/maps/dir/?api=1&amp;origin=Albertsons&amp;origin_place_id=ChIJizNTYbEm3YARCoBPbb4p_JE&amp;destination=Party+Snaps+Photo+Booth+OC+%7C+Photo+Booth+Rental+Orange+County&amp;destination_place_id=ChIJS6qcHXvZ3IARO_aW9uFeY8M&amp;travelmode=best" TargetMode="External"/><Relationship Id="rId406" Type="http://schemas.openxmlformats.org/officeDocument/2006/relationships/hyperlink" Target="https://www.google.com/maps/dir/?api=1&amp;origin=Koolsville+Studio+&amp;+Gallery&amp;origin_place_id=ChIJBx5SM3Ep3YARTO1UHhFitgE&amp;destination=Party+Snaps+Photo+Booth+OC+%7C+Photo+Booth+Rental+Orange+County&amp;destination_place_id=ChIJS6qcHXvZ3IARO_aW9uFeY8M&amp;travelmode=driving" TargetMode="External"/><Relationship Id="rId527" Type="http://schemas.openxmlformats.org/officeDocument/2006/relationships/hyperlink" Target="https://maps.google.com?saddr=33.812251,-117.914931&amp;daddr=33.7753974,-117.921582" TargetMode="External"/><Relationship Id="rId648" Type="http://schemas.openxmlformats.org/officeDocument/2006/relationships/hyperlink" Target="https://www.google.com/maps/dir/33.87751279999999,-117.8417856/33.7753974,-117.921582" TargetMode="External"/><Relationship Id="rId405" Type="http://schemas.openxmlformats.org/officeDocument/2006/relationships/hyperlink" Target="https://www.google.com/maps/dir/?api=1&amp;origin=Koolsville+Studio+&amp;+Gallery&amp;origin_place_id=ChIJBx5SM3Ep3YARTO1UHhFitgE&amp;destination=Party+Snaps+Photo+Booth+OC+%7C+Photo+Booth+Rental+Orange+County&amp;destination_place_id=ChIJS6qcHXvZ3IARO_aW9uFeY8M&amp;travelmode=best" TargetMode="External"/><Relationship Id="rId526" Type="http://schemas.openxmlformats.org/officeDocument/2006/relationships/hyperlink" Target="https://www.google.com/maps/dir/?api=1&amp;origin=Mimi's+Cafe&amp;origin_place_id=ChIJzc3_stHX3IARSJhx24CYHVk&amp;destination=Party+Snaps+Photo+Booth+OC+%7C+Photo+Booth+Rental+Orange+County&amp;destination_place_id=ChIJS6qcHXvZ3IARO_aW9uFeY8M&amp;travelmode=driving" TargetMode="External"/><Relationship Id="rId647" Type="http://schemas.openxmlformats.org/officeDocument/2006/relationships/hyperlink" Target="https://maps.google.com?saddr=33.87751279999999,-117.8417856&amp;daddr=33.7753974,-117.921582" TargetMode="External"/><Relationship Id="rId26" Type="http://schemas.openxmlformats.org/officeDocument/2006/relationships/hyperlink" Target="https://www.google.com/maps/dir/?api=1&amp;origin=Cerritos+Heritage+Park&amp;origin_place_id=ChIJp5g5Q1Qs3YARzV3quVseiJA&amp;destination=Party+Snaps+Photo+Booth+OC+%7C+Photo+Booth+Rental+Orange+County&amp;destination_place_id=ChIJS6qcHXvZ3IARO_aW9uFeY8M&amp;travelmode=driving" TargetMode="External"/><Relationship Id="rId25" Type="http://schemas.openxmlformats.org/officeDocument/2006/relationships/hyperlink" Target="https://www.google.com/maps/dir/?api=1&amp;origin=Cerritos+Heritage+Park&amp;origin_place_id=ChIJp5g5Q1Qs3YARzV3quVseiJA&amp;destination=Party+Snaps+Photo+Booth+OC+%7C+Photo+Booth+Rental+Orange+County&amp;destination_place_id=ChIJS6qcHXvZ3IARO_aW9uFeY8M&amp;travelmode=best" TargetMode="External"/><Relationship Id="rId28" Type="http://schemas.openxmlformats.org/officeDocument/2006/relationships/hyperlink" Target="https://www.google.com/maps/dir/33.8633838,-118.0618202/33.7753974,-117.921582" TargetMode="External"/><Relationship Id="rId27" Type="http://schemas.openxmlformats.org/officeDocument/2006/relationships/hyperlink" Target="https://maps.google.com?saddr=33.8633838,-118.0618202&amp;daddr=33.7753974,-117.921582" TargetMode="External"/><Relationship Id="rId400" Type="http://schemas.openxmlformats.org/officeDocument/2006/relationships/hyperlink" Target="https://www.google.com/maps/dir/33.6663954,-117.8713752/33.7753974,-117.921582" TargetMode="External"/><Relationship Id="rId521" Type="http://schemas.openxmlformats.org/officeDocument/2006/relationships/hyperlink" Target="https://www.google.com/maps/dir/?api=1&amp;origin=Boudin+SF&amp;origin_place_id=ChIJHc8Mgjnf3IARITip435LtwY&amp;destination=Party+Snaps+Photo+Booth+OC+%7C+Photo+Booth+Rental+Orange+County&amp;destination_place_id=ChIJS6qcHXvZ3IARO_aW9uFeY8M&amp;travelmode=best" TargetMode="External"/><Relationship Id="rId642" Type="http://schemas.openxmlformats.org/officeDocument/2006/relationships/hyperlink" Target="https://www.google.com/maps/dir/?api=1&amp;origin=Cream+Pan&amp;origin_place_id=ChIJ3173it3b3IARNecHiqjB4sM&amp;destination=Party+Snaps+Photo+Booth+OC+%7C+Photo+Booth+Rental+Orange+County&amp;destination_place_id=ChIJS6qcHXvZ3IARO_aW9uFeY8M&amp;travelmode=driving" TargetMode="External"/><Relationship Id="rId29" Type="http://schemas.openxmlformats.org/officeDocument/2006/relationships/hyperlink" Target="https://www.google.com/maps/dir/?api=1&amp;origin=Mason+Park+Fountain&amp;origin_place_id=ChIJExyuNQDf3IARVP7U9Npt7gA&amp;destination=Party+Snaps+Photo+Booth+OC+%7C+Photo+Booth+Rental+Orange+County&amp;destination_place_id=ChIJS6qcHXvZ3IARO_aW9uFeY8M&amp;travelmode=best" TargetMode="External"/><Relationship Id="rId520" Type="http://schemas.openxmlformats.org/officeDocument/2006/relationships/hyperlink" Target="https://www.google.com/maps/dir/33.8351106,-117.9145887/33.7753974,-117.921582" TargetMode="External"/><Relationship Id="rId641" Type="http://schemas.openxmlformats.org/officeDocument/2006/relationships/hyperlink" Target="https://www.google.com/maps/dir/?api=1&amp;origin=Cream+Pan&amp;origin_place_id=ChIJ3173it3b3IARNecHiqjB4sM&amp;destination=Party+Snaps+Photo+Booth+OC+%7C+Photo+Booth+Rental+Orange+County&amp;destination_place_id=ChIJS6qcHXvZ3IARO_aW9uFeY8M&amp;travelmode=best" TargetMode="External"/><Relationship Id="rId640" Type="http://schemas.openxmlformats.org/officeDocument/2006/relationships/hyperlink" Target="https://www.google.com/maps/dir/33.80282510000001,-117.9376099/33.7753974,-117.921582" TargetMode="External"/><Relationship Id="rId11" Type="http://schemas.openxmlformats.org/officeDocument/2006/relationships/hyperlink" Target="https://maps.google.com?saddr=33.8110413,-117.9205341&amp;daddr=33.7753974,-117.921582" TargetMode="External"/><Relationship Id="rId10" Type="http://schemas.openxmlformats.org/officeDocument/2006/relationships/hyperlink" Target="https://www.google.com/maps/dir/?api=1&amp;origin=Temple+of+the+Forbidden+Eye&amp;origin_place_id=ChIJY-AbChTX3IAR7T4QCJvflZs&amp;destination=Party+Snaps+Photo+Booth+OC+%7C+Photo+Booth+Rental+Orange+County&amp;destination_place_id=ChIJS6qcHXvZ3IARO_aW9uFeY8M&amp;travelmode=driving" TargetMode="External"/><Relationship Id="rId13" Type="http://schemas.openxmlformats.org/officeDocument/2006/relationships/hyperlink" Target="https://www.google.com/maps/dir/?api=1&amp;origin=San+Fransokyo+Square+Bridge&amp;origin_place_id=ChIJp9qly8zX3IAR9BaSSJbG6KI&amp;destination=Party+Snaps+Photo+Booth+OC+%7C+Photo+Booth+Rental+Orange+County&amp;destination_place_id=ChIJS6qcHXvZ3IARO_aW9uFeY8M&amp;travelmode=best" TargetMode="External"/><Relationship Id="rId12" Type="http://schemas.openxmlformats.org/officeDocument/2006/relationships/hyperlink" Target="https://www.google.com/maps/dir/33.8110413,-117.9205341/33.7753974,-117.921582" TargetMode="External"/><Relationship Id="rId519" Type="http://schemas.openxmlformats.org/officeDocument/2006/relationships/hyperlink" Target="https://maps.google.com?saddr=33.8351106,-117.9145887&amp;daddr=33.7753974,-117.921582" TargetMode="External"/><Relationship Id="rId514" Type="http://schemas.openxmlformats.org/officeDocument/2006/relationships/hyperlink" Target="https://www.google.com/maps/dir/?api=1&amp;origin=Walmart+Supercenter&amp;origin_place_id=ChIJReoT_qDe3IARWa7Rjl5gTHI&amp;destination=Party+Snaps+Photo+Booth+OC+%7C+Photo+Booth+Rental+Orange+County&amp;destination_place_id=ChIJS6qcHXvZ3IARO_aW9uFeY8M&amp;travelmode=driving" TargetMode="External"/><Relationship Id="rId635" Type="http://schemas.openxmlformats.org/officeDocument/2006/relationships/hyperlink" Target="https://maps.google.com?saddr=33.7094376,-117.9886883&amp;daddr=33.7753974,-117.921582" TargetMode="External"/><Relationship Id="rId513" Type="http://schemas.openxmlformats.org/officeDocument/2006/relationships/hyperlink" Target="https://www.google.com/maps/dir/?api=1&amp;origin=Walmart+Supercenter&amp;origin_place_id=ChIJReoT_qDe3IARWa7Rjl5gTHI&amp;destination=Party+Snaps+Photo+Booth+OC+%7C+Photo+Booth+Rental+Orange+County&amp;destination_place_id=ChIJS6qcHXvZ3IARO_aW9uFeY8M&amp;travelmode=best" TargetMode="External"/><Relationship Id="rId634" Type="http://schemas.openxmlformats.org/officeDocument/2006/relationships/hyperlink" Target="https://www.google.com/maps/dir/?api=1&amp;origin=The+Donuttery&amp;origin_place_id=ChIJObOlBu4m3YAR-0rVhzIBaVc&amp;destination=Party+Snaps+Photo+Booth+OC+%7C+Photo+Booth+Rental+Orange+County&amp;destination_place_id=ChIJS6qcHXvZ3IARO_aW9uFeY8M&amp;travelmode=driving" TargetMode="External"/><Relationship Id="rId512" Type="http://schemas.openxmlformats.org/officeDocument/2006/relationships/hyperlink" Target="https://www.google.com/maps/dir/33.8360996,-117.9383548/33.7753974,-117.921582" TargetMode="External"/><Relationship Id="rId633" Type="http://schemas.openxmlformats.org/officeDocument/2006/relationships/hyperlink" Target="https://www.google.com/maps/dir/?api=1&amp;origin=The+Donuttery&amp;origin_place_id=ChIJObOlBu4m3YAR-0rVhzIBaVc&amp;destination=Party+Snaps+Photo+Booth+OC+%7C+Photo+Booth+Rental+Orange+County&amp;destination_place_id=ChIJS6qcHXvZ3IARO_aW9uFeY8M&amp;travelmode=best" TargetMode="External"/><Relationship Id="rId511" Type="http://schemas.openxmlformats.org/officeDocument/2006/relationships/hyperlink" Target="https://maps.google.com?saddr=33.8360996,-117.9383548&amp;daddr=33.7753974,-117.921582" TargetMode="External"/><Relationship Id="rId632" Type="http://schemas.openxmlformats.org/officeDocument/2006/relationships/hyperlink" Target="https://www.google.com/maps/dir/33.6944499,-117.8837986/33.7753974,-117.921582" TargetMode="External"/><Relationship Id="rId518" Type="http://schemas.openxmlformats.org/officeDocument/2006/relationships/hyperlink" Target="https://www.google.com/maps/dir/?api=1&amp;origin=Vons&amp;origin_place_id=ChIJ_TJIYiPW3IARqRdJ9LJLd9U&amp;destination=Party+Snaps+Photo+Booth+OC+%7C+Photo+Booth+Rental+Orange+County&amp;destination_place_id=ChIJS6qcHXvZ3IARO_aW9uFeY8M&amp;travelmode=driving" TargetMode="External"/><Relationship Id="rId639" Type="http://schemas.openxmlformats.org/officeDocument/2006/relationships/hyperlink" Target="https://maps.google.com?saddr=33.80282510000001,-117.9376099&amp;daddr=33.7753974,-117.921582" TargetMode="External"/><Relationship Id="rId517" Type="http://schemas.openxmlformats.org/officeDocument/2006/relationships/hyperlink" Target="https://www.google.com/maps/dir/?api=1&amp;origin=Vons&amp;origin_place_id=ChIJ_TJIYiPW3IARqRdJ9LJLd9U&amp;destination=Party+Snaps+Photo+Booth+OC+%7C+Photo+Booth+Rental+Orange+County&amp;destination_place_id=ChIJS6qcHXvZ3IARO_aW9uFeY8M&amp;travelmode=best" TargetMode="External"/><Relationship Id="rId638" Type="http://schemas.openxmlformats.org/officeDocument/2006/relationships/hyperlink" Target="https://www.google.com/maps/dir/?api=1&amp;origin=M+&amp;+M+Donuts&amp;origin_place_id=ChIJZ0niwzoo3YARZSdg_nru3eA&amp;destination=Party+Snaps+Photo+Booth+OC+%7C+Photo+Booth+Rental+Orange+County&amp;destination_place_id=ChIJS6qcHXvZ3IARO_aW9uFeY8M&amp;travelmode=driving" TargetMode="External"/><Relationship Id="rId516" Type="http://schemas.openxmlformats.org/officeDocument/2006/relationships/hyperlink" Target="https://www.google.com/maps/dir/33.69864930000001,-117.8354906/33.7753974,-117.921582" TargetMode="External"/><Relationship Id="rId637" Type="http://schemas.openxmlformats.org/officeDocument/2006/relationships/hyperlink" Target="https://www.google.com/maps/dir/?api=1&amp;origin=M+&amp;+M+Donuts&amp;origin_place_id=ChIJZ0niwzoo3YARZSdg_nru3eA&amp;destination=Party+Snaps+Photo+Booth+OC+%7C+Photo+Booth+Rental+Orange+County&amp;destination_place_id=ChIJS6qcHXvZ3IARO_aW9uFeY8M&amp;travelmode=best" TargetMode="External"/><Relationship Id="rId515" Type="http://schemas.openxmlformats.org/officeDocument/2006/relationships/hyperlink" Target="https://maps.google.com?saddr=33.69864930000001,-117.8354906&amp;daddr=33.7753974,-117.921582" TargetMode="External"/><Relationship Id="rId636" Type="http://schemas.openxmlformats.org/officeDocument/2006/relationships/hyperlink" Target="https://www.google.com/maps/dir/33.7094376,-117.9886883/33.7753974,-117.921582" TargetMode="External"/><Relationship Id="rId15" Type="http://schemas.openxmlformats.org/officeDocument/2006/relationships/hyperlink" Target="https://maps.google.com?saddr=33.8058948,-117.9205295&amp;daddr=33.7753974,-117.921582" TargetMode="External"/><Relationship Id="rId14" Type="http://schemas.openxmlformats.org/officeDocument/2006/relationships/hyperlink" Target="https://www.google.com/maps/dir/?api=1&amp;origin=San+Fransokyo+Square+Bridge&amp;origin_place_id=ChIJp9qly8zX3IAR9BaSSJbG6KI&amp;destination=Party+Snaps+Photo+Booth+OC+%7C+Photo+Booth+Rental+Orange+County&amp;destination_place_id=ChIJS6qcHXvZ3IARO_aW9uFeY8M&amp;travelmode=driving" TargetMode="External"/><Relationship Id="rId17" Type="http://schemas.openxmlformats.org/officeDocument/2006/relationships/hyperlink" Target="https://www.google.com/maps/dir/?api=1&amp;origin=Surfing+Walk+of+Fame&amp;origin_place_id=ChIJTScrzW8h3YARC9ezTZ42KP4&amp;destination=Party+Snaps+Photo+Booth+OC+%7C+Photo+Booth+Rental+Orange+County&amp;destination_place_id=ChIJS6qcHXvZ3IARO_aW9uFeY8M&amp;travelmode=best" TargetMode="External"/><Relationship Id="rId16" Type="http://schemas.openxmlformats.org/officeDocument/2006/relationships/hyperlink" Target="https://www.google.com/maps/dir/33.8058948,-117.9205295/33.7753974,-117.921582" TargetMode="External"/><Relationship Id="rId19" Type="http://schemas.openxmlformats.org/officeDocument/2006/relationships/hyperlink" Target="https://maps.google.com?saddr=33.6575879,-118.0018541&amp;daddr=33.7753974,-117.921582" TargetMode="External"/><Relationship Id="rId510" Type="http://schemas.openxmlformats.org/officeDocument/2006/relationships/hyperlink" Target="https://www.google.com/maps/dir/?api=1&amp;origin=Walmart+Supercenter&amp;origin_place_id=ChIJNWBPkekp3YARrWqqohO8V5k&amp;destination=Party+Snaps+Photo+Booth+OC+%7C+Photo+Booth+Rental+Orange+County&amp;destination_place_id=ChIJS6qcHXvZ3IARO_aW9uFeY8M&amp;travelmode=driving" TargetMode="External"/><Relationship Id="rId631" Type="http://schemas.openxmlformats.org/officeDocument/2006/relationships/hyperlink" Target="https://maps.google.com?saddr=33.6944499,-117.8837986&amp;daddr=33.7753974,-117.921582" TargetMode="External"/><Relationship Id="rId18" Type="http://schemas.openxmlformats.org/officeDocument/2006/relationships/hyperlink" Target="https://www.google.com/maps/dir/?api=1&amp;origin=Surfing+Walk+of+Fame&amp;origin_place_id=ChIJTScrzW8h3YARC9ezTZ42KP4&amp;destination=Party+Snaps+Photo+Booth+OC+%7C+Photo+Booth+Rental+Orange+County&amp;destination_place_id=ChIJS6qcHXvZ3IARO_aW9uFeY8M&amp;travelmode=driving" TargetMode="External"/><Relationship Id="rId630" Type="http://schemas.openxmlformats.org/officeDocument/2006/relationships/hyperlink" Target="https://www.google.com/maps/dir/?api=1&amp;origin=Panera+Bread&amp;origin_place_id=ChIJVcikUy_f3IARKAJqPvB0kTM&amp;destination=Party+Snaps+Photo+Booth+OC+%7C+Photo+Booth+Rental+Orange+County&amp;destination_place_id=ChIJS6qcHXvZ3IARO_aW9uFeY8M&amp;travelmode=driving" TargetMode="External"/><Relationship Id="rId84" Type="http://schemas.openxmlformats.org/officeDocument/2006/relationships/hyperlink" Target="https://www.google.com/maps/dir/33.8056901,-117.9199596/33.7753974,-117.921582" TargetMode="External"/><Relationship Id="rId83" Type="http://schemas.openxmlformats.org/officeDocument/2006/relationships/hyperlink" Target="https://maps.google.com?saddr=33.8056901,-117.9199596&amp;daddr=33.7753974,-117.921582" TargetMode="External"/><Relationship Id="rId86" Type="http://schemas.openxmlformats.org/officeDocument/2006/relationships/hyperlink" Target="https://www.google.com/maps/dir/?api=1&amp;origin=Pixar+Pier&amp;origin_place_id=ChIJPQhS4djX3IARI9WzlAUOcV0&amp;destination=Party+Snaps+Photo+Booth+OC+%7C+Photo+Booth+Rental+Orange+County&amp;destination_place_id=ChIJS6qcHXvZ3IARO_aW9uFeY8M&amp;travelmode=driving" TargetMode="External"/><Relationship Id="rId85" Type="http://schemas.openxmlformats.org/officeDocument/2006/relationships/hyperlink" Target="https://www.google.com/maps/dir/?api=1&amp;origin=Pixar+Pier&amp;origin_place_id=ChIJPQhS4djX3IARI9WzlAUOcV0&amp;destination=Party+Snaps+Photo+Booth+OC+%7C+Photo+Booth+Rental+Orange+County&amp;destination_place_id=ChIJS6qcHXvZ3IARO_aW9uFeY8M&amp;travelmode=best" TargetMode="External"/><Relationship Id="rId88" Type="http://schemas.openxmlformats.org/officeDocument/2006/relationships/hyperlink" Target="https://www.google.com/maps/dir/33.8054175,-117.9208423/33.7753974,-117.921582" TargetMode="External"/><Relationship Id="rId87" Type="http://schemas.openxmlformats.org/officeDocument/2006/relationships/hyperlink" Target="https://maps.google.com?saddr=33.8054175,-117.9208423&amp;daddr=33.7753974,-117.921582" TargetMode="External"/><Relationship Id="rId89" Type="http://schemas.openxmlformats.org/officeDocument/2006/relationships/hyperlink" Target="https://www.google.com/maps/dir/?api=1&amp;origin=Sleeping+Beauty+Castle+Walkthrough&amp;origin_place_id=ChIJRR0WM9HX3IARK9Sc4AyhmpE&amp;destination=Party+Snaps+Photo+Booth+OC+%7C+Photo+Booth+Rental+Orange+County&amp;destination_place_id=ChIJS6qcHXvZ3IARO_aW9uFeY8M&amp;travelmode=best" TargetMode="External"/><Relationship Id="rId709" Type="http://schemas.openxmlformats.org/officeDocument/2006/relationships/hyperlink" Target="https://www.google.com/maps/dir/?api=1&amp;origin=Ralphs+Fresh+Fare&amp;origin_place_id=ChIJbb8gqbom3YARkhMn4PlXk0I&amp;destination=Party+Snaps+Photo+Booth+OC+%7C+Photo+Booth+Rental+Orange+County&amp;destination_place_id=ChIJS6qcHXvZ3IARO_aW9uFeY8M&amp;travelmode=best" TargetMode="External"/><Relationship Id="rId708" Type="http://schemas.openxmlformats.org/officeDocument/2006/relationships/hyperlink" Target="https://www.google.com/maps/dir/33.760245,-117.846949/33.7753974,-117.921582" TargetMode="External"/><Relationship Id="rId707" Type="http://schemas.openxmlformats.org/officeDocument/2006/relationships/hyperlink" Target="https://maps.google.com?saddr=33.760245,-117.846949&amp;daddr=33.7753974,-117.921582" TargetMode="External"/><Relationship Id="rId706" Type="http://schemas.openxmlformats.org/officeDocument/2006/relationships/hyperlink" Target="https://www.google.com/maps/dir/?api=1&amp;origin=Baker+Recovery+Services&amp;origin_place_id=ChIJ9_ciipvZ3IARAEhnkRWNQ9w&amp;destination=Party+Snaps+Photo+Booth+OC+%7C+Photo+Booth+Rental+Orange+County&amp;destination_place_id=ChIJS6qcHXvZ3IARO_aW9uFeY8M&amp;travelmode=driving" TargetMode="External"/><Relationship Id="rId80" Type="http://schemas.openxmlformats.org/officeDocument/2006/relationships/hyperlink" Target="https://www.google.com/maps/dir/33.805822,-117.9214318/33.7753974,-117.921582" TargetMode="External"/><Relationship Id="rId82" Type="http://schemas.openxmlformats.org/officeDocument/2006/relationships/hyperlink" Target="https://www.google.com/maps/dir/?api=1&amp;origin=San+Fransokyo+Square&amp;origin_place_id=ChIJs4wYDvDX3IARN3wIvWkH-Ho&amp;destination=Party+Snaps+Photo+Booth+OC+%7C+Photo+Booth+Rental+Orange+County&amp;destination_place_id=ChIJS6qcHXvZ3IARO_aW9uFeY8M&amp;travelmode=driving" TargetMode="External"/><Relationship Id="rId81" Type="http://schemas.openxmlformats.org/officeDocument/2006/relationships/hyperlink" Target="https://www.google.com/maps/dir/?api=1&amp;origin=San+Fransokyo+Square&amp;origin_place_id=ChIJs4wYDvDX3IARN3wIvWkH-Ho&amp;destination=Party+Snaps+Photo+Booth+OC+%7C+Photo+Booth+Rental+Orange+County&amp;destination_place_id=ChIJS6qcHXvZ3IARO_aW9uFeY8M&amp;travelmode=best" TargetMode="External"/><Relationship Id="rId701" Type="http://schemas.openxmlformats.org/officeDocument/2006/relationships/hyperlink" Target="https://www.google.com/maps/dir/?api=1&amp;origin=Baskin-Robbins&amp;origin_place_id=ChIJAay0bqko3YAR1szMsuOMyzA&amp;destination=Party+Snaps+Photo+Booth+OC+%7C+Photo+Booth+Rental+Orange+County&amp;destination_place_id=ChIJS6qcHXvZ3IARO_aW9uFeY8M&amp;travelmode=best" TargetMode="External"/><Relationship Id="rId700" Type="http://schemas.openxmlformats.org/officeDocument/2006/relationships/hyperlink" Target="https://www.google.com/maps/dir/33.7602786,-117.8688445/33.7753974,-117.921582" TargetMode="External"/><Relationship Id="rId705" Type="http://schemas.openxmlformats.org/officeDocument/2006/relationships/hyperlink" Target="https://www.google.com/maps/dir/?api=1&amp;origin=Baker+Recovery+Services&amp;origin_place_id=ChIJ9_ciipvZ3IARAEhnkRWNQ9w&amp;destination=Party+Snaps+Photo+Booth+OC+%7C+Photo+Booth+Rental+Orange+County&amp;destination_place_id=ChIJS6qcHXvZ3IARO_aW9uFeY8M&amp;travelmode=best" TargetMode="External"/><Relationship Id="rId704" Type="http://schemas.openxmlformats.org/officeDocument/2006/relationships/hyperlink" Target="https://www.google.com/maps/dir/33.76010309999999,-118.0105823/33.7753974,-117.921582" TargetMode="External"/><Relationship Id="rId703" Type="http://schemas.openxmlformats.org/officeDocument/2006/relationships/hyperlink" Target="https://maps.google.com?saddr=33.76010309999999,-118.0105823&amp;daddr=33.7753974,-117.921582" TargetMode="External"/><Relationship Id="rId702" Type="http://schemas.openxmlformats.org/officeDocument/2006/relationships/hyperlink" Target="https://www.google.com/maps/dir/?api=1&amp;origin=Baskin-Robbins&amp;origin_place_id=ChIJAay0bqko3YAR1szMsuOMyzA&amp;destination=Party+Snaps+Photo+Booth+OC+%7C+Photo+Booth+Rental+Orange+County&amp;destination_place_id=ChIJS6qcHXvZ3IARO_aW9uFeY8M&amp;travelmode=driving" TargetMode="External"/><Relationship Id="rId73" Type="http://schemas.openxmlformats.org/officeDocument/2006/relationships/hyperlink" Target="https://www.google.com/maps/dir/?api=1&amp;origin=Historical+Main+Street+Archway&amp;origin_place_id=ChIJNVjXqOwp3YARIaclZ9IAqvE&amp;destination=Party+Snaps+Photo+Booth+OC+%7C+Photo+Booth+Rental+Orange+County&amp;destination_place_id=ChIJS6qcHXvZ3IARO_aW9uFeY8M&amp;travelmode=best" TargetMode="External"/><Relationship Id="rId72" Type="http://schemas.openxmlformats.org/officeDocument/2006/relationships/hyperlink" Target="https://www.google.com/maps/dir/33.7190281,-117.9382728/33.7753974,-117.921582" TargetMode="External"/><Relationship Id="rId75" Type="http://schemas.openxmlformats.org/officeDocument/2006/relationships/hyperlink" Target="https://maps.google.com?saddr=33.7743356,-117.9409542&amp;daddr=33.7753974,-117.921582" TargetMode="External"/><Relationship Id="rId74" Type="http://schemas.openxmlformats.org/officeDocument/2006/relationships/hyperlink" Target="https://www.google.com/maps/dir/?api=1&amp;origin=Historical+Main+Street+Archway&amp;origin_place_id=ChIJNVjXqOwp3YARIaclZ9IAqvE&amp;destination=Party+Snaps+Photo+Booth+OC+%7C+Photo+Booth+Rental+Orange+County&amp;destination_place_id=ChIJS6qcHXvZ3IARO_aW9uFeY8M&amp;travelmode=driving" TargetMode="External"/><Relationship Id="rId77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best" TargetMode="External"/><Relationship Id="rId76" Type="http://schemas.openxmlformats.org/officeDocument/2006/relationships/hyperlink" Target="https://www.google.com/maps/dir/33.7743356,-117.9409542/33.7753974,-117.921582" TargetMode="External"/><Relationship Id="rId79" Type="http://schemas.openxmlformats.org/officeDocument/2006/relationships/hyperlink" Target="https://maps.google.com?saddr=33.805822,-117.9214318&amp;daddr=33.7753974,-117.921582" TargetMode="External"/><Relationship Id="rId78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driving" TargetMode="External"/><Relationship Id="rId71" Type="http://schemas.openxmlformats.org/officeDocument/2006/relationships/hyperlink" Target="https://maps.google.com?saddr=33.7190281,-117.9382728&amp;daddr=33.7753974,-117.921582" TargetMode="External"/><Relationship Id="rId70" Type="http://schemas.openxmlformats.org/officeDocument/2006/relationships/hyperlink" Target="https://www.google.com/maps/dir/?api=1&amp;origin=Mile+Square+Regional+Park&amp;origin_place_id=ChIJNWhHcwsn3YAR66eV_VxLTEY&amp;destination=Party+Snaps+Photo+Booth+OC+%7C+Photo+Booth+Rental+Orange+County&amp;destination_place_id=ChIJS6qcHXvZ3IARO_aW9uFeY8M&amp;travelmode=driving" TargetMode="External"/><Relationship Id="rId62" Type="http://schemas.openxmlformats.org/officeDocument/2006/relationships/hyperlink" Target="https://www.google.com/maps/dir/?api=1&amp;origin=Bolsa+Chica+Ecological+Reserve&amp;origin_place_id=ChIJ0RYcIEYk3YARTY_51Q_FyEU&amp;destination=Party+Snaps+Photo+Booth+OC+%7C+Photo+Booth+Rental+Orange+County&amp;destination_place_id=ChIJS6qcHXvZ3IARO_aW9uFeY8M&amp;travelmode=driving" TargetMode="External"/><Relationship Id="rId61" Type="http://schemas.openxmlformats.org/officeDocument/2006/relationships/hyperlink" Target="https://www.google.com/maps/dir/?api=1&amp;origin=Bolsa+Chica+Ecological+Reserve&amp;origin_place_id=ChIJ0RYcIEYk3YARTY_51Q_FyEU&amp;destination=Party+Snaps+Photo+Booth+OC+%7C+Photo+Booth+Rental+Orange+County&amp;destination_place_id=ChIJS6qcHXvZ3IARO_aW9uFeY8M&amp;travelmode=best" TargetMode="External"/><Relationship Id="rId64" Type="http://schemas.openxmlformats.org/officeDocument/2006/relationships/hyperlink" Target="https://www.google.com/maps/dir/33.6956195,-118.0464005/33.7753974,-117.921582" TargetMode="External"/><Relationship Id="rId63" Type="http://schemas.openxmlformats.org/officeDocument/2006/relationships/hyperlink" Target="https://maps.google.com?saddr=33.6956195,-118.0464005&amp;daddr=33.7753974,-117.921582" TargetMode="External"/><Relationship Id="rId66" Type="http://schemas.openxmlformats.org/officeDocument/2006/relationships/hyperlink" Target="https://www.google.com/maps/dir/?api=1&amp;origin=Concordia+Vista+Point&amp;origin_place_id=ChIJLTnvCMnd3IARhYZdY0HbWtM&amp;destination=Party+Snaps+Photo+Booth+OC+%7C+Photo+Booth+Rental+Orange+County&amp;destination_place_id=ChIJS6qcHXvZ3IARO_aW9uFeY8M&amp;travelmode=driving" TargetMode="External"/><Relationship Id="rId65" Type="http://schemas.openxmlformats.org/officeDocument/2006/relationships/hyperlink" Target="https://www.google.com/maps/dir/?api=1&amp;origin=Concordia+Vista+Point&amp;origin_place_id=ChIJLTnvCMnd3IARhYZdY0HbWtM&amp;destination=Party+Snaps+Photo+Booth+OC+%7C+Photo+Booth+Rental+Orange+County&amp;destination_place_id=ChIJS6qcHXvZ3IARO_aW9uFeY8M&amp;travelmode=best" TargetMode="External"/><Relationship Id="rId68" Type="http://schemas.openxmlformats.org/officeDocument/2006/relationships/hyperlink" Target="https://www.google.com/maps/dir/33.655202,-117.8127211/33.7753974,-117.921582" TargetMode="External"/><Relationship Id="rId67" Type="http://schemas.openxmlformats.org/officeDocument/2006/relationships/hyperlink" Target="https://maps.google.com?saddr=33.655202,-117.8127211&amp;daddr=33.7753974,-117.921582" TargetMode="External"/><Relationship Id="rId609" Type="http://schemas.openxmlformats.org/officeDocument/2006/relationships/hyperlink" Target="https://www.google.com/maps/dir/?api=1&amp;origin=Lily's+Bakery&amp;origin_place_id=ChIJr0ZUkr4n3YARni4y06zaWfs&amp;destination=Party+Snaps+Photo+Booth+OC+%7C+Photo+Booth+Rental+Orange+County&amp;destination_place_id=ChIJS6qcHXvZ3IARO_aW9uFeY8M&amp;travelmode=best" TargetMode="External"/><Relationship Id="rId608" Type="http://schemas.openxmlformats.org/officeDocument/2006/relationships/hyperlink" Target="https://www.google.com/maps/dir/33.8015013,-117.9947224/33.7753974,-117.921582" TargetMode="External"/><Relationship Id="rId607" Type="http://schemas.openxmlformats.org/officeDocument/2006/relationships/hyperlink" Target="https://maps.google.com?saddr=33.8015013,-117.9947224&amp;daddr=33.7753974,-117.921582" TargetMode="External"/><Relationship Id="rId60" Type="http://schemas.openxmlformats.org/officeDocument/2006/relationships/hyperlink" Target="https://www.google.com/maps/dir/33.8120918,-117.9189742/33.7753974,-117.921582" TargetMode="External"/><Relationship Id="rId602" Type="http://schemas.openxmlformats.org/officeDocument/2006/relationships/hyperlink" Target="https://www.google.com/maps/dir/?api=1&amp;origin=Baskin-Robbins&amp;origin_place_id=ChIJC78znOkp3YARn_5WhNc7emE&amp;destination=Party+Snaps+Photo+Booth+OC+%7C+Photo+Booth+Rental+Orange+County&amp;destination_place_id=ChIJS6qcHXvZ3IARO_aW9uFeY8M&amp;travelmode=driving" TargetMode="External"/><Relationship Id="rId601" Type="http://schemas.openxmlformats.org/officeDocument/2006/relationships/hyperlink" Target="https://www.google.com/maps/dir/?api=1&amp;origin=Baskin-Robbins&amp;origin_place_id=ChIJC78znOkp3YARn_5WhNc7emE&amp;destination=Party+Snaps+Photo+Booth+OC+%7C+Photo+Booth+Rental+Orange+County&amp;destination_place_id=ChIJS6qcHXvZ3IARO_aW9uFeY8M&amp;travelmode=best" TargetMode="External"/><Relationship Id="rId600" Type="http://schemas.openxmlformats.org/officeDocument/2006/relationships/hyperlink" Target="https://www.google.com/maps/dir/33.8260455,-117.9582466/33.7753974,-117.921582" TargetMode="External"/><Relationship Id="rId721" Type="http://schemas.openxmlformats.org/officeDocument/2006/relationships/drawing" Target="../drawings/drawing5.xml"/><Relationship Id="rId720" Type="http://schemas.openxmlformats.org/officeDocument/2006/relationships/hyperlink" Target="https://www.google.com/maps/dir/33.7902157,-118.0292156/33.7753974,-117.921582" TargetMode="External"/><Relationship Id="rId606" Type="http://schemas.openxmlformats.org/officeDocument/2006/relationships/hyperlink" Target="https://www.google.com/maps/dir/?api=1&amp;origin=Food+4+Less&amp;origin_place_id=ChIJ84i_jh8p3YARjuw921nbbFw&amp;destination=Party+Snaps+Photo+Booth+OC+%7C+Photo+Booth+Rental+Orange+County&amp;destination_place_id=ChIJS6qcHXvZ3IARO_aW9uFeY8M&amp;travelmode=driving" TargetMode="External"/><Relationship Id="rId605" Type="http://schemas.openxmlformats.org/officeDocument/2006/relationships/hyperlink" Target="https://www.google.com/maps/dir/?api=1&amp;origin=Food+4+Less&amp;origin_place_id=ChIJ84i_jh8p3YARjuw921nbbFw&amp;destination=Party+Snaps+Photo+Booth+OC+%7C+Photo+Booth+Rental+Orange+County&amp;destination_place_id=ChIJS6qcHXvZ3IARO_aW9uFeY8M&amp;travelmode=best" TargetMode="External"/><Relationship Id="rId604" Type="http://schemas.openxmlformats.org/officeDocument/2006/relationships/hyperlink" Target="https://www.google.com/maps/dir/33.83823110000001,-117.9382878/33.7753974,-117.921582" TargetMode="External"/><Relationship Id="rId603" Type="http://schemas.openxmlformats.org/officeDocument/2006/relationships/hyperlink" Target="https://maps.google.com?saddr=33.83823110000001,-117.9382878&amp;daddr=33.7753974,-117.921582" TargetMode="External"/><Relationship Id="rId69" Type="http://schemas.openxmlformats.org/officeDocument/2006/relationships/hyperlink" Target="https://www.google.com/maps/dir/?api=1&amp;origin=Mile+Square+Regional+Park&amp;origin_place_id=ChIJNWhHcwsn3YAR66eV_VxLTEY&amp;destination=Party+Snaps+Photo+Booth+OC+%7C+Photo+Booth+Rental+Orange+County&amp;destination_place_id=ChIJS6qcHXvZ3IARO_aW9uFeY8M&amp;travelmode=best" TargetMode="External"/><Relationship Id="rId51" Type="http://schemas.openxmlformats.org/officeDocument/2006/relationships/hyperlink" Target="https://maps.google.com?saddr=33.8984132,-117.8922051&amp;daddr=33.7753974,-117.921582" TargetMode="External"/><Relationship Id="rId50" Type="http://schemas.openxmlformats.org/officeDocument/2006/relationships/hyperlink" Target="https://www.google.com/maps/dir/?api=1&amp;origin=Mountain+View+Park&amp;origin_place_id=ChIJUfsdLKXV3IAR-qpbMrcannI&amp;destination=Party+Snaps+Photo+Booth+OC+%7C+Photo+Booth+Rental+Orange+County&amp;destination_place_id=ChIJS6qcHXvZ3IARO_aW9uFeY8M&amp;travelmode=driving" TargetMode="External"/><Relationship Id="rId53" Type="http://schemas.openxmlformats.org/officeDocument/2006/relationships/hyperlink" Target="https://www.google.com/maps/dir/?api=1&amp;origin=Downtown+Disney+District&amp;origin_place_id=ChIJtQw0jtfX3IARiwjloLOkQs0&amp;destination=Party+Snaps+Photo+Booth+OC+%7C+Photo+Booth+Rental+Orange+County&amp;destination_place_id=ChIJS6qcHXvZ3IARO_aW9uFeY8M&amp;travelmode=best" TargetMode="External"/><Relationship Id="rId52" Type="http://schemas.openxmlformats.org/officeDocument/2006/relationships/hyperlink" Target="https://www.google.com/maps/dir/33.8984132,-117.8922051/33.7753974,-117.921582" TargetMode="External"/><Relationship Id="rId55" Type="http://schemas.openxmlformats.org/officeDocument/2006/relationships/hyperlink" Target="https://maps.google.com?saddr=33.8097925,-117.9237869&amp;daddr=33.7753974,-117.921582" TargetMode="External"/><Relationship Id="rId54" Type="http://schemas.openxmlformats.org/officeDocument/2006/relationships/hyperlink" Target="https://www.google.com/maps/dir/?api=1&amp;origin=Downtown+Disney+District&amp;origin_place_id=ChIJtQw0jtfX3IARiwjloLOkQs0&amp;destination=Party+Snaps+Photo+Booth+OC+%7C+Photo+Booth+Rental+Orange+County&amp;destination_place_id=ChIJS6qcHXvZ3IARO_aW9uFeY8M&amp;travelmode=driving" TargetMode="External"/><Relationship Id="rId57" Type="http://schemas.openxmlformats.org/officeDocument/2006/relationships/hyperlink" Target="https://www.google.com/maps/dir/?api=1&amp;origin=Disneyland+Park&amp;origin_place_id=ChIJa147K9HX3IAR-lwiGIQv9i4&amp;destination=Party+Snaps+Photo+Booth+OC+%7C+Photo+Booth+Rental+Orange+County&amp;destination_place_id=ChIJS6qcHXvZ3IARO_aW9uFeY8M&amp;travelmode=best" TargetMode="External"/><Relationship Id="rId56" Type="http://schemas.openxmlformats.org/officeDocument/2006/relationships/hyperlink" Target="https://www.google.com/maps/dir/33.8097925,-117.9237869/33.7753974,-117.921582" TargetMode="External"/><Relationship Id="rId719" Type="http://schemas.openxmlformats.org/officeDocument/2006/relationships/hyperlink" Target="https://maps.google.com?saddr=33.7902157,-118.0292156&amp;daddr=33.7753974,-117.921582" TargetMode="External"/><Relationship Id="rId718" Type="http://schemas.openxmlformats.org/officeDocument/2006/relationships/hyperlink" Target="https://www.google.com/maps/dir/?api=1&amp;origin=Vons&amp;origin_place_id=ChIJxznQYygv3YAREYWzJsn2k9g&amp;destination=Party+Snaps+Photo+Booth+OC+%7C+Photo+Booth+Rental+Orange+County&amp;destination_place_id=ChIJS6qcHXvZ3IARO_aW9uFeY8M&amp;travelmode=driving" TargetMode="External"/><Relationship Id="rId717" Type="http://schemas.openxmlformats.org/officeDocument/2006/relationships/hyperlink" Target="https://www.google.com/maps/dir/?api=1&amp;origin=Vons&amp;origin_place_id=ChIJxznQYygv3YAREYWzJsn2k9g&amp;destination=Party+Snaps+Photo+Booth+OC+%7C+Photo+Booth+Rental+Orange+County&amp;destination_place_id=ChIJS6qcHXvZ3IARO_aW9uFeY8M&amp;travelmode=best" TargetMode="External"/><Relationship Id="rId712" Type="http://schemas.openxmlformats.org/officeDocument/2006/relationships/hyperlink" Target="https://www.google.com/maps/dir/33.68529989999999,-118.0079134/33.7753974,-117.921582" TargetMode="External"/><Relationship Id="rId711" Type="http://schemas.openxmlformats.org/officeDocument/2006/relationships/hyperlink" Target="https://maps.google.com?saddr=33.68529989999999,-118.0079134&amp;daddr=33.7753974,-117.921582" TargetMode="External"/><Relationship Id="rId710" Type="http://schemas.openxmlformats.org/officeDocument/2006/relationships/hyperlink" Target="https://www.google.com/maps/dir/?api=1&amp;origin=Ralphs+Fresh+Fare&amp;origin_place_id=ChIJbb8gqbom3YARkhMn4PlXk0I&amp;destination=Party+Snaps+Photo+Booth+OC+%7C+Photo+Booth+Rental+Orange+County&amp;destination_place_id=ChIJS6qcHXvZ3IARO_aW9uFeY8M&amp;travelmode=driving" TargetMode="External"/><Relationship Id="rId716" Type="http://schemas.openxmlformats.org/officeDocument/2006/relationships/hyperlink" Target="https://www.google.com/maps/dir/33.7293613,-117.7901329/33.7753974,-117.921582" TargetMode="External"/><Relationship Id="rId715" Type="http://schemas.openxmlformats.org/officeDocument/2006/relationships/hyperlink" Target="https://maps.google.com?saddr=33.7293613,-117.7901329&amp;daddr=33.7753974,-117.921582" TargetMode="External"/><Relationship Id="rId714" Type="http://schemas.openxmlformats.org/officeDocument/2006/relationships/hyperlink" Target="https://www.google.com/maps/dir/?api=1&amp;origin=Ralphs+Fresh+Fare&amp;origin_place_id=ChIJBUkfyYDb3IARTdEgVd_QZ_k&amp;destination=Party+Snaps+Photo+Booth+OC+%7C+Photo+Booth+Rental+Orange+County&amp;destination_place_id=ChIJS6qcHXvZ3IARO_aW9uFeY8M&amp;travelmode=driving" TargetMode="External"/><Relationship Id="rId713" Type="http://schemas.openxmlformats.org/officeDocument/2006/relationships/hyperlink" Target="https://www.google.com/maps/dir/?api=1&amp;origin=Ralphs+Fresh+Fare&amp;origin_place_id=ChIJBUkfyYDb3IARTdEgVd_QZ_k&amp;destination=Party+Snaps+Photo+Booth+OC+%7C+Photo+Booth+Rental+Orange+County&amp;destination_place_id=ChIJS6qcHXvZ3IARO_aW9uFeY8M&amp;travelmode=best" TargetMode="External"/><Relationship Id="rId59" Type="http://schemas.openxmlformats.org/officeDocument/2006/relationships/hyperlink" Target="https://maps.google.com?saddr=33.8120918,-117.9189742&amp;daddr=33.7753974,-117.921582" TargetMode="External"/><Relationship Id="rId58" Type="http://schemas.openxmlformats.org/officeDocument/2006/relationships/hyperlink" Target="https://www.google.com/maps/dir/?api=1&amp;origin=Disneyland+Park&amp;origin_place_id=ChIJa147K9HX3IAR-lwiGIQv9i4&amp;destination=Party+Snaps+Photo+Booth+OC+%7C+Photo+Booth+Rental+Orange+County&amp;destination_place_id=ChIJS6qcHXvZ3IARO_aW9uFeY8M&amp;travelmode=driving" TargetMode="External"/><Relationship Id="rId590" Type="http://schemas.openxmlformats.org/officeDocument/2006/relationships/hyperlink" Target="https://www.google.com/maps/dir/?api=1&amp;origin=Vons&amp;origin_place_id=ChIJv3IK2t0l3YARrWEp8gpT1fY&amp;destination=Party+Snaps+Photo+Booth+OC+%7C+Photo+Booth+Rental+Orange+County&amp;destination_place_id=ChIJS6qcHXvZ3IARO_aW9uFeY8M&amp;travelmode=driving" TargetMode="External"/><Relationship Id="rId107" Type="http://schemas.openxmlformats.org/officeDocument/2006/relationships/hyperlink" Target="https://maps.google.com?saddr=33.8054575,-117.9216412&amp;daddr=33.7753974,-117.921582" TargetMode="External"/><Relationship Id="rId228" Type="http://schemas.openxmlformats.org/officeDocument/2006/relationships/hyperlink" Target="https://www.google.com/maps/dir/33.7174708,-117.8311428/33.7753974,-117.921582" TargetMode="External"/><Relationship Id="rId349" Type="http://schemas.openxmlformats.org/officeDocument/2006/relationships/hyperlink" Target="https://www.google.com/maps/dir/?api=1&amp;origin=Creative+Spirit&amp;origin_place_id=ChIJMxSTvmrf3IARbN6n46CTj4E&amp;destination=Party+Snaps+Photo+Booth+OC+%7C+Photo+Booth+Rental+Orange+County&amp;destination_place_id=ChIJS6qcHXvZ3IARO_aW9uFeY8M&amp;travelmode=best" TargetMode="External"/><Relationship Id="rId106" Type="http://schemas.openxmlformats.org/officeDocument/2006/relationships/hyperlink" Target="https://www.google.com/maps/dir/?api=1&amp;origin=World+of+Color+-+ONE&amp;origin_place_id=ChIJgd3UC9nX3IARpqMxlG1bXXw&amp;destination=Party+Snaps+Photo+Booth+OC+%7C+Photo+Booth+Rental+Orange+County&amp;destination_place_id=ChIJS6qcHXvZ3IARO_aW9uFeY8M&amp;travelmode=driving" TargetMode="External"/><Relationship Id="rId227" Type="http://schemas.openxmlformats.org/officeDocument/2006/relationships/hyperlink" Target="https://maps.google.com?saddr=33.7174708,-117.8311428&amp;daddr=33.7753974,-117.921582" TargetMode="External"/><Relationship Id="rId348" Type="http://schemas.openxmlformats.org/officeDocument/2006/relationships/hyperlink" Target="https://www.google.com/maps/dir/33.8444098,-118.0005938/33.7753974,-117.921582" TargetMode="External"/><Relationship Id="rId469" Type="http://schemas.openxmlformats.org/officeDocument/2006/relationships/hyperlink" Target="https://www.google.com/maps/dir/?api=1&amp;origin=Correia+Art+Glass&amp;origin_place_id=ChIJ_es3TT8n3YARofH4JNCE0II&amp;destination=Party+Snaps+Photo+Booth+OC+%7C+Photo+Booth+Rental+Orange+County&amp;destination_place_id=ChIJS6qcHXvZ3IARO_aW9uFeY8M&amp;travelmode=best" TargetMode="External"/><Relationship Id="rId105" Type="http://schemas.openxmlformats.org/officeDocument/2006/relationships/hyperlink" Target="https://www.google.com/maps/dir/?api=1&amp;origin=World+of+Color+-+ONE&amp;origin_place_id=ChIJgd3UC9nX3IARpqMxlG1bXXw&amp;destination=Party+Snaps+Photo+Booth+OC+%7C+Photo+Booth+Rental+Orange+County&amp;destination_place_id=ChIJS6qcHXvZ3IARO_aW9uFeY8M&amp;travelmode=best" TargetMode="External"/><Relationship Id="rId226" Type="http://schemas.openxmlformats.org/officeDocument/2006/relationships/hyperlink" Target="https://www.google.com/maps/dir/?api=1&amp;origin=Plaza+square+park+Orange+County&amp;origin_place_id=ChIJJVmW3w7b3IARKQcfrUrI3-U&amp;destination=Party+Snaps+Photo+Booth+OC+%7C+Photo+Booth+Rental+Orange+County&amp;destination_place_id=ChIJS6qcHXvZ3IARO_aW9uFeY8M&amp;travelmode=driving" TargetMode="External"/><Relationship Id="rId347" Type="http://schemas.openxmlformats.org/officeDocument/2006/relationships/hyperlink" Target="https://maps.google.com?saddr=33.8444098,-118.0005938&amp;daddr=33.7753974,-117.921582" TargetMode="External"/><Relationship Id="rId468" Type="http://schemas.openxmlformats.org/officeDocument/2006/relationships/hyperlink" Target="https://www.google.com/maps/dir/33.83409899999999,-117.916153/33.7753974,-117.921582" TargetMode="External"/><Relationship Id="rId589" Type="http://schemas.openxmlformats.org/officeDocument/2006/relationships/hyperlink" Target="https://www.google.com/maps/dir/?api=1&amp;origin=Vons&amp;origin_place_id=ChIJv3IK2t0l3YARrWEp8gpT1fY&amp;destination=Party+Snaps+Photo+Booth+OC+%7C+Photo+Booth+Rental+Orange+County&amp;destination_place_id=ChIJS6qcHXvZ3IARO_aW9uFeY8M&amp;travelmode=best" TargetMode="External"/><Relationship Id="rId104" Type="http://schemas.openxmlformats.org/officeDocument/2006/relationships/hyperlink" Target="https://www.google.com/maps/dir/33.8122999,-117.9198595/33.7753974,-117.921582" TargetMode="External"/><Relationship Id="rId225" Type="http://schemas.openxmlformats.org/officeDocument/2006/relationships/hyperlink" Target="https://www.google.com/maps/dir/?api=1&amp;origin=Plaza+square+park+Orange+County&amp;origin_place_id=ChIJJVmW3w7b3IARKQcfrUrI3-U&amp;destination=Party+Snaps+Photo+Booth+OC+%7C+Photo+Booth+Rental+Orange+County&amp;destination_place_id=ChIJS6qcHXvZ3IARO_aW9uFeY8M&amp;travelmode=best" TargetMode="External"/><Relationship Id="rId346" Type="http://schemas.openxmlformats.org/officeDocument/2006/relationships/hyperlink" Target="https://www.google.com/maps/dir/?api=1&amp;origin=Kaman's+Caricatures&amp;origin_place_id=ChIJo6_fZuEr3YARLxk3dwNU9Gc&amp;destination=Party+Snaps+Photo+Booth+OC+%7C+Photo+Booth+Rental+Orange+County&amp;destination_place_id=ChIJS6qcHXvZ3IARO_aW9uFeY8M&amp;travelmode=driving" TargetMode="External"/><Relationship Id="rId467" Type="http://schemas.openxmlformats.org/officeDocument/2006/relationships/hyperlink" Target="https://maps.google.com?saddr=33.83409899999999,-117.916153&amp;daddr=33.7753974,-117.921582" TargetMode="External"/><Relationship Id="rId588" Type="http://schemas.openxmlformats.org/officeDocument/2006/relationships/hyperlink" Target="https://www.google.com/maps/dir/33.7898045,-117.8529302/33.7753974,-117.921582" TargetMode="External"/><Relationship Id="rId109" Type="http://schemas.openxmlformats.org/officeDocument/2006/relationships/hyperlink" Target="https://www.google.com/maps/dir/?api=1&amp;origin=Vista+Point+Bench&amp;origin_place_id=ChIJv6KV_yTd3IARuDLL0C8ziqA&amp;destination=Party+Snaps+Photo+Booth+OC+%7C+Photo+Booth+Rental+Orange+County&amp;destination_place_id=ChIJS6qcHXvZ3IARO_aW9uFeY8M&amp;travelmode=best" TargetMode="External"/><Relationship Id="rId108" Type="http://schemas.openxmlformats.org/officeDocument/2006/relationships/hyperlink" Target="https://www.google.com/maps/dir/33.8054575,-117.9216412/33.7753974,-117.921582" TargetMode="External"/><Relationship Id="rId229" Type="http://schemas.openxmlformats.org/officeDocument/2006/relationships/hyperlink" Target="https://www.google.com/maps/dir/?api=1&amp;origin=Storybook+Land+Canal+Boats&amp;origin_place_id=ChIJ9TWHTdHX3IARsElE7ASk9NU&amp;destination=Party+Snaps+Photo+Booth+OC+%7C+Photo+Booth+Rental+Orange+County&amp;destination_place_id=ChIJS6qcHXvZ3IARO_aW9uFeY8M&amp;travelmode=best" TargetMode="External"/><Relationship Id="rId220" Type="http://schemas.openxmlformats.org/officeDocument/2006/relationships/hyperlink" Target="https://www.google.com/maps/dir/33.7442071,-117.9688773/33.7753974,-117.921582" TargetMode="External"/><Relationship Id="rId341" Type="http://schemas.openxmlformats.org/officeDocument/2006/relationships/hyperlink" Target="https://www.google.com/maps/dir/?api=1&amp;origin=Bear+Street+Gallery&amp;origin_place_id=ChIJ9bkRxTHf3IARc8I2lBv8eIE&amp;destination=Party+Snaps+Photo+Booth+OC+%7C+Photo+Booth+Rental+Orange+County&amp;destination_place_id=ChIJS6qcHXvZ3IARO_aW9uFeY8M&amp;travelmode=best" TargetMode="External"/><Relationship Id="rId462" Type="http://schemas.openxmlformats.org/officeDocument/2006/relationships/hyperlink" Target="https://www.google.com/maps/dir/?api=1&amp;origin=The+Great+Frame+Up&amp;origin_place_id=ChIJ7Ur6mkXc3IARjuKEyNOgee4&amp;destination=Party+Snaps+Photo+Booth+OC+%7C+Photo+Booth+Rental+Orange+County&amp;destination_place_id=ChIJS6qcHXvZ3IARO_aW9uFeY8M&amp;travelmode=driving" TargetMode="External"/><Relationship Id="rId583" Type="http://schemas.openxmlformats.org/officeDocument/2006/relationships/hyperlink" Target="https://maps.google.com?saddr=33.6789014,-117.9021773&amp;daddr=33.7753974,-117.921582" TargetMode="External"/><Relationship Id="rId340" Type="http://schemas.openxmlformats.org/officeDocument/2006/relationships/hyperlink" Target="https://www.google.com/maps/dir/33.697265,-117.9413533/33.7753974,-117.921582" TargetMode="External"/><Relationship Id="rId461" Type="http://schemas.openxmlformats.org/officeDocument/2006/relationships/hyperlink" Target="https://www.google.com/maps/dir/?api=1&amp;origin=The+Great+Frame+Up&amp;origin_place_id=ChIJ7Ur6mkXc3IARjuKEyNOgee4&amp;destination=Party+Snaps+Photo+Booth+OC+%7C+Photo+Booth+Rental+Orange+County&amp;destination_place_id=ChIJS6qcHXvZ3IARO_aW9uFeY8M&amp;travelmode=best" TargetMode="External"/><Relationship Id="rId582" Type="http://schemas.openxmlformats.org/officeDocument/2006/relationships/hyperlink" Target="https://www.google.com/maps/dir/?api=1&amp;origin=Sunflour+Natural+Bakery&amp;origin_place_id=ChIJMQvNpGrf3IARniHOUItOHgI&amp;destination=Party+Snaps+Photo+Booth+OC+%7C+Photo+Booth+Rental+Orange+County&amp;destination_place_id=ChIJS6qcHXvZ3IARO_aW9uFeY8M&amp;travelmode=driving" TargetMode="External"/><Relationship Id="rId460" Type="http://schemas.openxmlformats.org/officeDocument/2006/relationships/hyperlink" Target="https://www.google.com/maps/dir/33.7449258,-117.8190992/33.7753974,-117.921582" TargetMode="External"/><Relationship Id="rId581" Type="http://schemas.openxmlformats.org/officeDocument/2006/relationships/hyperlink" Target="https://www.google.com/maps/dir/?api=1&amp;origin=Sunflour+Natural+Bakery&amp;origin_place_id=ChIJMQvNpGrf3IARniHOUItOHgI&amp;destination=Party+Snaps+Photo+Booth+OC+%7C+Photo+Booth+Rental+Orange+County&amp;destination_place_id=ChIJS6qcHXvZ3IARO_aW9uFeY8M&amp;travelmode=best" TargetMode="External"/><Relationship Id="rId580" Type="http://schemas.openxmlformats.org/officeDocument/2006/relationships/hyperlink" Target="https://www.google.com/maps/dir/33.8704237,-117.9406891/33.7753974,-117.921582" TargetMode="External"/><Relationship Id="rId103" Type="http://schemas.openxmlformats.org/officeDocument/2006/relationships/hyperlink" Target="https://maps.google.com?saddr=33.8122999,-117.9198595&amp;daddr=33.7753974,-117.921582" TargetMode="External"/><Relationship Id="rId224" Type="http://schemas.openxmlformats.org/officeDocument/2006/relationships/hyperlink" Target="https://www.google.com/maps/dir/33.781178,-117.906741/33.7753974,-117.921582" TargetMode="External"/><Relationship Id="rId345" Type="http://schemas.openxmlformats.org/officeDocument/2006/relationships/hyperlink" Target="https://www.google.com/maps/dir/?api=1&amp;origin=Kaman's+Caricatures&amp;origin_place_id=ChIJo6_fZuEr3YARLxk3dwNU9Gc&amp;destination=Party+Snaps+Photo+Booth+OC+%7C+Photo+Booth+Rental+Orange+County&amp;destination_place_id=ChIJS6qcHXvZ3IARO_aW9uFeY8M&amp;travelmode=best" TargetMode="External"/><Relationship Id="rId466" Type="http://schemas.openxmlformats.org/officeDocument/2006/relationships/hyperlink" Target="https://www.google.com/maps/dir/?api=1&amp;origin=Kaman's+Art+Shoppes&amp;origin_place_id=ChIJD30GxsbX3IARUl1fG6x90HA&amp;destination=Party+Snaps+Photo+Booth+OC+%7C+Photo+Booth+Rental+Orange+County&amp;destination_place_id=ChIJS6qcHXvZ3IARO_aW9uFeY8M&amp;travelmode=driving" TargetMode="External"/><Relationship Id="rId587" Type="http://schemas.openxmlformats.org/officeDocument/2006/relationships/hyperlink" Target="https://maps.google.com?saddr=33.7898045,-117.8529302&amp;daddr=33.7753974,-117.921582" TargetMode="External"/><Relationship Id="rId102" Type="http://schemas.openxmlformats.org/officeDocument/2006/relationships/hyperlink" Target="https://www.google.com/maps/dir/?api=1&amp;origin=Frontierland+Shootin%E2%80%99+Exposition&amp;origin_place_id=ChIJ_ZeHNnLX3IARmPvmqXfyxf0&amp;destination=Party+Snaps+Photo+Booth+OC+%7C+Photo+Booth+Rental+Orange+County&amp;destination_place_id=ChIJS6qcHXvZ3IARO_aW9uFeY8M&amp;travelmode=driving" TargetMode="External"/><Relationship Id="rId223" Type="http://schemas.openxmlformats.org/officeDocument/2006/relationships/hyperlink" Target="https://maps.google.com?saddr=33.781178,-117.906741&amp;daddr=33.7753974,-117.921582" TargetMode="External"/><Relationship Id="rId344" Type="http://schemas.openxmlformats.org/officeDocument/2006/relationships/hyperlink" Target="https://www.google.com/maps/dir/33.69596629999999,-117.8906395/33.7753974,-117.921582" TargetMode="External"/><Relationship Id="rId465" Type="http://schemas.openxmlformats.org/officeDocument/2006/relationships/hyperlink" Target="https://www.google.com/maps/dir/?api=1&amp;origin=Kaman's+Art+Shoppes&amp;origin_place_id=ChIJD30GxsbX3IARUl1fG6x90HA&amp;destination=Party+Snaps+Photo+Booth+OC+%7C+Photo+Booth+Rental+Orange+County&amp;destination_place_id=ChIJS6qcHXvZ3IARO_aW9uFeY8M&amp;travelmode=best" TargetMode="External"/><Relationship Id="rId586" Type="http://schemas.openxmlformats.org/officeDocument/2006/relationships/hyperlink" Target="https://www.google.com/maps/dir/?api=1&amp;origin=The+Filling+Station+Cafe&amp;origin_place_id=ChIJbad2yeDZ3IAR34_q2wtSH3I&amp;destination=Party+Snaps+Photo+Booth+OC+%7C+Photo+Booth+Rental+Orange+County&amp;destination_place_id=ChIJS6qcHXvZ3IARO_aW9uFeY8M&amp;travelmode=driving" TargetMode="External"/><Relationship Id="rId101" Type="http://schemas.openxmlformats.org/officeDocument/2006/relationships/hyperlink" Target="https://www.google.com/maps/dir/?api=1&amp;origin=Frontierland+Shootin%E2%80%99+Exposition&amp;origin_place_id=ChIJ_ZeHNnLX3IARmPvmqXfyxf0&amp;destination=Party+Snaps+Photo+Booth+OC+%7C+Photo+Booth+Rental+Orange+County&amp;destination_place_id=ChIJS6qcHXvZ3IARO_aW9uFeY8M&amp;travelmode=best" TargetMode="External"/><Relationship Id="rId222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driving" TargetMode="External"/><Relationship Id="rId343" Type="http://schemas.openxmlformats.org/officeDocument/2006/relationships/hyperlink" Target="https://maps.google.com?saddr=33.69596629999999,-117.8906395&amp;daddr=33.7753974,-117.921582" TargetMode="External"/><Relationship Id="rId464" Type="http://schemas.openxmlformats.org/officeDocument/2006/relationships/hyperlink" Target="https://www.google.com/maps/dir/33.6764684,-117.8559138/33.7753974,-117.921582" TargetMode="External"/><Relationship Id="rId585" Type="http://schemas.openxmlformats.org/officeDocument/2006/relationships/hyperlink" Target="https://www.google.com/maps/dir/?api=1&amp;origin=The+Filling+Station+Cafe&amp;origin_place_id=ChIJbad2yeDZ3IAR34_q2wtSH3I&amp;destination=Party+Snaps+Photo+Booth+OC+%7C+Photo+Booth+Rental+Orange+County&amp;destination_place_id=ChIJS6qcHXvZ3IARO_aW9uFeY8M&amp;travelmode=best" TargetMode="External"/><Relationship Id="rId100" Type="http://schemas.openxmlformats.org/officeDocument/2006/relationships/hyperlink" Target="https://www.google.com/maps/dir/33.65697890000001,-117.8316019/33.7753974,-117.921582" TargetMode="External"/><Relationship Id="rId221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best" TargetMode="External"/><Relationship Id="rId342" Type="http://schemas.openxmlformats.org/officeDocument/2006/relationships/hyperlink" Target="https://www.google.com/maps/dir/?api=1&amp;origin=Bear+Street+Gallery&amp;origin_place_id=ChIJ9bkRxTHf3IARc8I2lBv8eIE&amp;destination=Party+Snaps+Photo+Booth+OC+%7C+Photo+Booth+Rental+Orange+County&amp;destination_place_id=ChIJS6qcHXvZ3IARO_aW9uFeY8M&amp;travelmode=driving" TargetMode="External"/><Relationship Id="rId463" Type="http://schemas.openxmlformats.org/officeDocument/2006/relationships/hyperlink" Target="https://maps.google.com?saddr=33.6764684,-117.8559138&amp;daddr=33.7753974,-117.921582" TargetMode="External"/><Relationship Id="rId584" Type="http://schemas.openxmlformats.org/officeDocument/2006/relationships/hyperlink" Target="https://www.google.com/maps/dir/33.6789014,-117.9021773/33.7753974,-117.921582" TargetMode="External"/><Relationship Id="rId217" Type="http://schemas.openxmlformats.org/officeDocument/2006/relationships/hyperlink" Target="https://www.google.com/maps/dir/?api=1&amp;origin=Public+Art+%22Dolphin+Fountain%22&amp;origin_place_id=ChIJi8yxxVMn3YARDSLczG1slsA&amp;destination=Party+Snaps+Photo+Booth+OC+%7C+Photo+Booth+Rental+Orange+County&amp;destination_place_id=ChIJS6qcHXvZ3IARO_aW9uFeY8M&amp;travelmode=best" TargetMode="External"/><Relationship Id="rId338" Type="http://schemas.openxmlformats.org/officeDocument/2006/relationships/hyperlink" Target="https://www.google.com/maps/dir/?api=1&amp;origin=CONSIGN+IT&amp;origin_place_id=ChIJjV4xxE4n3YARiIiIEppFJz4&amp;destination=Party+Snaps+Photo+Booth+OC+%7C+Photo+Booth+Rental+Orange+County&amp;destination_place_id=ChIJS6qcHXvZ3IARO_aW9uFeY8M&amp;travelmode=driving" TargetMode="External"/><Relationship Id="rId459" Type="http://schemas.openxmlformats.org/officeDocument/2006/relationships/hyperlink" Target="https://maps.google.com?saddr=33.7449258,-117.8190992&amp;daddr=33.7753974,-117.921582" TargetMode="External"/><Relationship Id="rId216" Type="http://schemas.openxmlformats.org/officeDocument/2006/relationships/hyperlink" Target="https://www.google.com/maps/dir/33.88271,-117.9212387/33.7753974,-117.921582" TargetMode="External"/><Relationship Id="rId337" Type="http://schemas.openxmlformats.org/officeDocument/2006/relationships/hyperlink" Target="https://www.google.com/maps/dir/?api=1&amp;origin=CONSIGN+IT&amp;origin_place_id=ChIJjV4xxE4n3YARiIiIEppFJz4&amp;destination=Party+Snaps+Photo+Booth+OC+%7C+Photo+Booth+Rental+Orange+County&amp;destination_place_id=ChIJS6qcHXvZ3IARO_aW9uFeY8M&amp;travelmode=best" TargetMode="External"/><Relationship Id="rId458" Type="http://schemas.openxmlformats.org/officeDocument/2006/relationships/hyperlink" Target="https://www.google.com/maps/dir/?api=1&amp;origin=Fine+Art+Studio&amp;origin_place_id=ChIJRzeeNcPb3IARfrxD8pb22hY&amp;destination=Party+Snaps+Photo+Booth+OC+%7C+Photo+Booth+Rental+Orange+County&amp;destination_place_id=ChIJS6qcHXvZ3IARO_aW9uFeY8M&amp;travelmode=driving" TargetMode="External"/><Relationship Id="rId579" Type="http://schemas.openxmlformats.org/officeDocument/2006/relationships/hyperlink" Target="https://maps.google.com?saddr=33.8704237,-117.9406891&amp;daddr=33.7753974,-117.921582" TargetMode="External"/><Relationship Id="rId215" Type="http://schemas.openxmlformats.org/officeDocument/2006/relationships/hyperlink" Target="https://maps.google.com?saddr=33.88271,-117.9212387&amp;daddr=33.7753974,-117.921582" TargetMode="External"/><Relationship Id="rId336" Type="http://schemas.openxmlformats.org/officeDocument/2006/relationships/hyperlink" Target="https://www.google.com/maps/dir/33.726123,-117.853244/33.7753974,-117.921582" TargetMode="External"/><Relationship Id="rId457" Type="http://schemas.openxmlformats.org/officeDocument/2006/relationships/hyperlink" Target="https://www.google.com/maps/dir/?api=1&amp;origin=Fine+Art+Studio&amp;origin_place_id=ChIJRzeeNcPb3IARfrxD8pb22hY&amp;destination=Party+Snaps+Photo+Booth+OC+%7C+Photo+Booth+Rental+Orange+County&amp;destination_place_id=ChIJS6qcHXvZ3IARO_aW9uFeY8M&amp;travelmode=best" TargetMode="External"/><Relationship Id="rId578" Type="http://schemas.openxmlformats.org/officeDocument/2006/relationships/hyperlink" Target="https://www.google.com/maps/dir/?api=1&amp;origin=Patty's+Cakes+and+Desserts&amp;origin_place_id=ChIJd2CFk-bV3IARSNTjbosSas4&amp;destination=Party+Snaps+Photo+Booth+OC+%7C+Photo+Booth+Rental+Orange+County&amp;destination_place_id=ChIJS6qcHXvZ3IARO_aW9uFeY8M&amp;travelmode=driving" TargetMode="External"/><Relationship Id="rId699" Type="http://schemas.openxmlformats.org/officeDocument/2006/relationships/hyperlink" Target="https://maps.google.com?saddr=33.7602786,-117.8688445&amp;daddr=33.7753974,-117.921582" TargetMode="External"/><Relationship Id="rId214" Type="http://schemas.openxmlformats.org/officeDocument/2006/relationships/hyperlink" Target="https://www.google.com/maps/dir/?api=1&amp;origin=Hillcrest+Park&amp;origin_place_id=ChIJMXN0VYrV3IAR8s8J3L9GiMU&amp;destination=Party+Snaps+Photo+Booth+OC+%7C+Photo+Booth+Rental+Orange+County&amp;destination_place_id=ChIJS6qcHXvZ3IARO_aW9uFeY8M&amp;travelmode=driving" TargetMode="External"/><Relationship Id="rId335" Type="http://schemas.openxmlformats.org/officeDocument/2006/relationships/hyperlink" Target="https://maps.google.com?saddr=33.726123,-117.853244&amp;daddr=33.7753974,-117.921582" TargetMode="External"/><Relationship Id="rId456" Type="http://schemas.openxmlformats.org/officeDocument/2006/relationships/hyperlink" Target="https://www.google.com/maps/dir/33.7463367,-117.8664641/33.7753974,-117.921582" TargetMode="External"/><Relationship Id="rId577" Type="http://schemas.openxmlformats.org/officeDocument/2006/relationships/hyperlink" Target="https://www.google.com/maps/dir/?api=1&amp;origin=Patty's+Cakes+and+Desserts&amp;origin_place_id=ChIJd2CFk-bV3IARSNTjbosSas4&amp;destination=Party+Snaps+Photo+Booth+OC+%7C+Photo+Booth+Rental+Orange+County&amp;destination_place_id=ChIJS6qcHXvZ3IARO_aW9uFeY8M&amp;travelmode=best" TargetMode="External"/><Relationship Id="rId698" Type="http://schemas.openxmlformats.org/officeDocument/2006/relationships/hyperlink" Target="https://www.google.com/maps/dir/?api=1&amp;origin=Baskin-Robbins&amp;origin_place_id=ChIJawWuC1JYwokRqdcj0dVQziU&amp;destination=Party+Snaps+Photo+Booth+OC+%7C+Photo+Booth+Rental+Orange+County&amp;destination_place_id=ChIJS6qcHXvZ3IARO_aW9uFeY8M&amp;travelmode=driving" TargetMode="External"/><Relationship Id="rId219" Type="http://schemas.openxmlformats.org/officeDocument/2006/relationships/hyperlink" Target="https://maps.google.com?saddr=33.7442071,-117.9688773&amp;daddr=33.7753974,-117.921582" TargetMode="External"/><Relationship Id="rId218" Type="http://schemas.openxmlformats.org/officeDocument/2006/relationships/hyperlink" Target="https://www.google.com/maps/dir/?api=1&amp;origin=Public+Art+%22Dolphin+Fountain%22&amp;origin_place_id=ChIJi8yxxVMn3YARDSLczG1slsA&amp;destination=Party+Snaps+Photo+Booth+OC+%7C+Photo+Booth+Rental+Orange+County&amp;destination_place_id=ChIJS6qcHXvZ3IARO_aW9uFeY8M&amp;travelmode=driving" TargetMode="External"/><Relationship Id="rId339" Type="http://schemas.openxmlformats.org/officeDocument/2006/relationships/hyperlink" Target="https://maps.google.com?saddr=33.697265,-117.9413533&amp;daddr=33.7753974,-117.921582" TargetMode="External"/><Relationship Id="rId330" Type="http://schemas.openxmlformats.org/officeDocument/2006/relationships/hyperlink" Target="https://www.google.com/maps/dir/?api=1&amp;origin=Model+Home+Art&amp;origin_place_id=ChIJP0fh6LvY3IARYlFMJY7tkbY&amp;destination=Party+Snaps+Photo+Booth+OC+%7C+Photo+Booth+Rental+Orange+County&amp;destination_place_id=ChIJS6qcHXvZ3IARO_aW9uFeY8M&amp;travelmode=driving" TargetMode="External"/><Relationship Id="rId451" Type="http://schemas.openxmlformats.org/officeDocument/2006/relationships/hyperlink" Target="https://maps.google.com?saddr=33.7586801,-117.827571&amp;daddr=33.7753974,-117.921582" TargetMode="External"/><Relationship Id="rId572" Type="http://schemas.openxmlformats.org/officeDocument/2006/relationships/hyperlink" Target="https://www.google.com/maps/dir/33.694822,-117.954561/33.7753974,-117.921582" TargetMode="External"/><Relationship Id="rId693" Type="http://schemas.openxmlformats.org/officeDocument/2006/relationships/hyperlink" Target="https://www.google.com/maps/dir/?api=1&amp;origin=Ralphs&amp;origin_place_id=ChIJf9AqVxEo3YARtRX2nwltdXk&amp;destination=Party+Snaps+Photo+Booth+OC+%7C+Photo+Booth+Rental+Orange+County&amp;destination_place_id=ChIJS6qcHXvZ3IARO_aW9uFeY8M&amp;travelmode=best" TargetMode="External"/><Relationship Id="rId450" Type="http://schemas.openxmlformats.org/officeDocument/2006/relationships/hyperlink" Target="https://www.google.com/maps/dir/?api=1&amp;origin=Winston's+Estate+Gallery&amp;origin_place_id=ChIJ7zKOKyva3IARddu1VnRAhco&amp;destination=Party+Snaps+Photo+Booth+OC+%7C+Photo+Booth+Rental+Orange+County&amp;destination_place_id=ChIJS6qcHXvZ3IARO_aW9uFeY8M&amp;travelmode=driving" TargetMode="External"/><Relationship Id="rId571" Type="http://schemas.openxmlformats.org/officeDocument/2006/relationships/hyperlink" Target="https://maps.google.com?saddr=33.694822,-117.954561&amp;daddr=33.7753974,-117.921582" TargetMode="External"/><Relationship Id="rId692" Type="http://schemas.openxmlformats.org/officeDocument/2006/relationships/hyperlink" Target="https://www.google.com/maps/dir/33.8184139,-118.0620029/33.7753974,-117.921582" TargetMode="External"/><Relationship Id="rId570" Type="http://schemas.openxmlformats.org/officeDocument/2006/relationships/hyperlink" Target="https://www.google.com/maps/dir/?api=1&amp;origin=Mimi's+Cafe&amp;origin_place_id=ChIJsfm0LDEn3YAR6dCdiyhVfiY&amp;destination=Party+Snaps+Photo+Booth+OC+%7C+Photo+Booth+Rental+Orange+County&amp;destination_place_id=ChIJS6qcHXvZ3IARO_aW9uFeY8M&amp;travelmode=driving" TargetMode="External"/><Relationship Id="rId691" Type="http://schemas.openxmlformats.org/officeDocument/2006/relationships/hyperlink" Target="https://maps.google.com?saddr=33.8184139,-118.0620029&amp;daddr=33.7753974,-117.921582" TargetMode="External"/><Relationship Id="rId690" Type="http://schemas.openxmlformats.org/officeDocument/2006/relationships/hyperlink" Target="https://www.google.com/maps/dir/?api=1&amp;origin=Ralphs&amp;origin_place_id=ChIJZ_peVoYu3YAR1VYj8k1ZScY&amp;destination=Party+Snaps+Photo+Booth+OC+%7C+Photo+Booth+Rental+Orange+County&amp;destination_place_id=ChIJS6qcHXvZ3IARO_aW9uFeY8M&amp;travelmode=driving" TargetMode="External"/><Relationship Id="rId213" Type="http://schemas.openxmlformats.org/officeDocument/2006/relationships/hyperlink" Target="https://www.google.com/maps/dir/?api=1&amp;origin=Hillcrest+Park&amp;origin_place_id=ChIJMXN0VYrV3IAR8s8J3L9GiMU&amp;destination=Party+Snaps+Photo+Booth+OC+%7C+Photo+Booth+Rental+Orange+County&amp;destination_place_id=ChIJS6qcHXvZ3IARO_aW9uFeY8M&amp;travelmode=best" TargetMode="External"/><Relationship Id="rId334" Type="http://schemas.openxmlformats.org/officeDocument/2006/relationships/hyperlink" Target="https://www.google.com/maps/dir/?api=1&amp;origin=MyPetMyArt&amp;origin_place_id=ChIJKbLlakfZ3IAR_yDed-5RJHk&amp;destination=Party+Snaps+Photo+Booth+OC+%7C+Photo+Booth+Rental+Orange+County&amp;destination_place_id=ChIJS6qcHXvZ3IARO_aW9uFeY8M&amp;travelmode=driving" TargetMode="External"/><Relationship Id="rId455" Type="http://schemas.openxmlformats.org/officeDocument/2006/relationships/hyperlink" Target="https://maps.google.com?saddr=33.7463367,-117.8664641&amp;daddr=33.7753974,-117.921582" TargetMode="External"/><Relationship Id="rId576" Type="http://schemas.openxmlformats.org/officeDocument/2006/relationships/hyperlink" Target="https://www.google.com/maps/dir/33.6712471,-117.8646863/33.7753974,-117.921582" TargetMode="External"/><Relationship Id="rId697" Type="http://schemas.openxmlformats.org/officeDocument/2006/relationships/hyperlink" Target="https://www.google.com/maps/dir/?api=1&amp;origin=Baskin-Robbins&amp;origin_place_id=ChIJawWuC1JYwokRqdcj0dVQziU&amp;destination=Party+Snaps+Photo+Booth+OC+%7C+Photo+Booth+Rental+Orange+County&amp;destination_place_id=ChIJS6qcHXvZ3IARO_aW9uFeY8M&amp;travelmode=best" TargetMode="External"/><Relationship Id="rId212" Type="http://schemas.openxmlformats.org/officeDocument/2006/relationships/hyperlink" Target="https://www.google.com/maps/dir/33.844477,-117.8780963/33.7753974,-117.921582" TargetMode="External"/><Relationship Id="rId333" Type="http://schemas.openxmlformats.org/officeDocument/2006/relationships/hyperlink" Target="https://www.google.com/maps/dir/?api=1&amp;origin=MyPetMyArt&amp;origin_place_id=ChIJKbLlakfZ3IAR_yDed-5RJHk&amp;destination=Party+Snaps+Photo+Booth+OC+%7C+Photo+Booth+Rental+Orange+County&amp;destination_place_id=ChIJS6qcHXvZ3IARO_aW9uFeY8M&amp;travelmode=best" TargetMode="External"/><Relationship Id="rId454" Type="http://schemas.openxmlformats.org/officeDocument/2006/relationships/hyperlink" Target="https://www.google.com/maps/dir/?api=1&amp;origin=Artist+Walk+Corporation&amp;origin_place_id=ChIJCdmxKQbZ3IARjgtT1L6CtH0&amp;destination=Party+Snaps+Photo+Booth+OC+%7C+Photo+Booth+Rental+Orange+County&amp;destination_place_id=ChIJS6qcHXvZ3IARO_aW9uFeY8M&amp;travelmode=driving" TargetMode="External"/><Relationship Id="rId575" Type="http://schemas.openxmlformats.org/officeDocument/2006/relationships/hyperlink" Target="https://maps.google.com?saddr=33.6712471,-117.8646863&amp;daddr=33.7753974,-117.921582" TargetMode="External"/><Relationship Id="rId696" Type="http://schemas.openxmlformats.org/officeDocument/2006/relationships/hyperlink" Target="https://www.google.com/maps/dir/33.7876321,-117.9425722/33.7753974,-117.921582" TargetMode="External"/><Relationship Id="rId211" Type="http://schemas.openxmlformats.org/officeDocument/2006/relationships/hyperlink" Target="https://maps.google.com?saddr=33.844477,-117.8780963&amp;daddr=33.7753974,-117.921582" TargetMode="External"/><Relationship Id="rId332" Type="http://schemas.openxmlformats.org/officeDocument/2006/relationships/hyperlink" Target="https://www.google.com/maps/dir/33.71305989999999,-117.9082197/33.7753974,-117.921582" TargetMode="External"/><Relationship Id="rId453" Type="http://schemas.openxmlformats.org/officeDocument/2006/relationships/hyperlink" Target="https://www.google.com/maps/dir/?api=1&amp;origin=Artist+Walk+Corporation&amp;origin_place_id=ChIJCdmxKQbZ3IARjgtT1L6CtH0&amp;destination=Party+Snaps+Photo+Booth+OC+%7C+Photo+Booth+Rental+Orange+County&amp;destination_place_id=ChIJS6qcHXvZ3IARO_aW9uFeY8M&amp;travelmode=best" TargetMode="External"/><Relationship Id="rId574" Type="http://schemas.openxmlformats.org/officeDocument/2006/relationships/hyperlink" Target="https://www.google.com/maps/dir/?api=1&amp;origin=Bruegger's+Bagels&amp;origin_place_id=ChIJnTeJDffe3IARPOC9YGp9tjg&amp;destination=Party+Snaps+Photo+Booth+OC+%7C+Photo+Booth+Rental+Orange+County&amp;destination_place_id=ChIJS6qcHXvZ3IARO_aW9uFeY8M&amp;travelmode=driving" TargetMode="External"/><Relationship Id="rId695" Type="http://schemas.openxmlformats.org/officeDocument/2006/relationships/hyperlink" Target="https://maps.google.com?saddr=33.7876321,-117.9425722&amp;daddr=33.7753974,-117.921582" TargetMode="External"/><Relationship Id="rId210" Type="http://schemas.openxmlformats.org/officeDocument/2006/relationships/hyperlink" Target="https://www.google.com/maps/dir/?api=1&amp;origin=Pioneer+Park&amp;origin_place_id=ChIJ92UvqVjW3IAROz3j6rKSO-M&amp;destination=Party+Snaps+Photo+Booth+OC+%7C+Photo+Booth+Rental+Orange+County&amp;destination_place_id=ChIJS6qcHXvZ3IARO_aW9uFeY8M&amp;travelmode=driving" TargetMode="External"/><Relationship Id="rId331" Type="http://schemas.openxmlformats.org/officeDocument/2006/relationships/hyperlink" Target="https://maps.google.com?saddr=33.71305989999999,-117.9082197&amp;daddr=33.7753974,-117.921582" TargetMode="External"/><Relationship Id="rId452" Type="http://schemas.openxmlformats.org/officeDocument/2006/relationships/hyperlink" Target="https://www.google.com/maps/dir/33.7586801,-117.827571/33.7753974,-117.921582" TargetMode="External"/><Relationship Id="rId573" Type="http://schemas.openxmlformats.org/officeDocument/2006/relationships/hyperlink" Target="https://www.google.com/maps/dir/?api=1&amp;origin=Bruegger's+Bagels&amp;origin_place_id=ChIJnTeJDffe3IARPOC9YGp9tjg&amp;destination=Party+Snaps+Photo+Booth+OC+%7C+Photo+Booth+Rental+Orange+County&amp;destination_place_id=ChIJS6qcHXvZ3IARO_aW9uFeY8M&amp;travelmode=best" TargetMode="External"/><Relationship Id="rId694" Type="http://schemas.openxmlformats.org/officeDocument/2006/relationships/hyperlink" Target="https://www.google.com/maps/dir/?api=1&amp;origin=Ralphs&amp;origin_place_id=ChIJf9AqVxEo3YARtRX2nwltdXk&amp;destination=Party+Snaps+Photo+Booth+OC+%7C+Photo+Booth+Rental+Orange+County&amp;destination_place_id=ChIJS6qcHXvZ3IARO_aW9uFeY8M&amp;travelmode=driving" TargetMode="External"/><Relationship Id="rId370" Type="http://schemas.openxmlformats.org/officeDocument/2006/relationships/hyperlink" Target="https://www.google.com/maps/dir/?api=1&amp;origin=LIULI+Crystal+Art+-+Corporate+Office&amp;origin_place_id=ChIJ28tkYXsrw4ART8LJ9lD9u1M&amp;destination=Party+Snaps+Photo+Booth+OC+%7C+Photo+Booth+Rental+Orange+County&amp;destination_place_id=ChIJS6qcHXvZ3IARO_aW9uFeY8M&amp;travelmode=driving" TargetMode="External"/><Relationship Id="rId491" Type="http://schemas.openxmlformats.org/officeDocument/2006/relationships/hyperlink" Target="https://maps.google.com?saddr=33.7895413,-117.9072586&amp;daddr=33.7753974,-117.921582" TargetMode="External"/><Relationship Id="rId490" Type="http://schemas.openxmlformats.org/officeDocument/2006/relationships/hyperlink" Target="https://www.google.com/maps/dir/?api=1&amp;origin=Vons&amp;origin_place_id=ChIJ8Xrdf_HX3IARtCjgJHFjHCs&amp;destination=Party+Snaps+Photo+Booth+OC+%7C+Photo+Booth+Rental+Orange+County&amp;destination_place_id=ChIJS6qcHXvZ3IARO_aW9uFeY8M&amp;travelmode=driving" TargetMode="External"/><Relationship Id="rId129" Type="http://schemas.openxmlformats.org/officeDocument/2006/relationships/hyperlink" Target="https://www.google.com/maps/dir/?api=1&amp;origin=Minnie's+House&amp;origin_place_id=ChIJOeeS9dPX3IARnoCxvQs1n94&amp;destination=Party+Snaps+Photo+Booth+OC+%7C+Photo+Booth+Rental+Orange+County&amp;destination_place_id=ChIJS6qcHXvZ3IARO_aW9uFeY8M&amp;travelmode=best" TargetMode="External"/><Relationship Id="rId128" Type="http://schemas.openxmlformats.org/officeDocument/2006/relationships/hyperlink" Target="https://www.google.com/maps/dir/33.9036277,-117.9397933/33.7753974,-117.921582" TargetMode="External"/><Relationship Id="rId249" Type="http://schemas.openxmlformats.org/officeDocument/2006/relationships/hyperlink" Target="https://www.google.com/maps/dir/?api=1&amp;origin=Saigon+Performing+Arts+Center&amp;origin_place_id=ChIJGz12-wkn3YARV_UY2EXffkY&amp;destination=Party+Snaps+Photo+Booth+OC+%7C+Photo+Booth+Rental+Orange+County&amp;destination_place_id=ChIJS6qcHXvZ3IARO_aW9uFeY8M&amp;travelmode=best" TargetMode="External"/><Relationship Id="rId127" Type="http://schemas.openxmlformats.org/officeDocument/2006/relationships/hyperlink" Target="https://maps.google.com?saddr=33.9036277,-117.9397933&amp;daddr=33.7753974,-117.921582" TargetMode="External"/><Relationship Id="rId248" Type="http://schemas.openxmlformats.org/officeDocument/2006/relationships/hyperlink" Target="https://www.google.com/maps/dir/33.7474492,-118.012285/33.7753974,-117.921582" TargetMode="External"/><Relationship Id="rId369" Type="http://schemas.openxmlformats.org/officeDocument/2006/relationships/hyperlink" Target="https://www.google.com/maps/dir/?api=1&amp;origin=LIULI+Crystal+Art+-+Corporate+Office&amp;origin_place_id=ChIJ28tkYXsrw4ART8LJ9lD9u1M&amp;destination=Party+Snaps+Photo+Booth+OC+%7C+Photo+Booth+Rental+Orange+County&amp;destination_place_id=ChIJS6qcHXvZ3IARO_aW9uFeY8M&amp;travelmode=best" TargetMode="External"/><Relationship Id="rId126" Type="http://schemas.openxmlformats.org/officeDocument/2006/relationships/hyperlink" Target="https://www.google.com/maps/dir/?api=1&amp;origin=Laguna+Lake+Park&amp;origin_place_id=ChIJl2iDIY8q3YARjJuiD2cLzX4&amp;destination=Party+Snaps+Photo+Booth+OC+%7C+Photo+Booth+Rental+Orange+County&amp;destination_place_id=ChIJS6qcHXvZ3IARO_aW9uFeY8M&amp;travelmode=driving" TargetMode="External"/><Relationship Id="rId247" Type="http://schemas.openxmlformats.org/officeDocument/2006/relationships/hyperlink" Target="https://maps.google.com?saddr=33.7474492,-118.012285&amp;daddr=33.7753974,-117.921582" TargetMode="External"/><Relationship Id="rId368" Type="http://schemas.openxmlformats.org/officeDocument/2006/relationships/hyperlink" Target="https://www.google.com/maps/dir/33.68065129999999,-117.9879195/33.7753974,-117.921582" TargetMode="External"/><Relationship Id="rId489" Type="http://schemas.openxmlformats.org/officeDocument/2006/relationships/hyperlink" Target="https://www.google.com/maps/dir/?api=1&amp;origin=Vons&amp;origin_place_id=ChIJ8Xrdf_HX3IARtCjgJHFjHCs&amp;destination=Party+Snaps+Photo+Booth+OC+%7C+Photo+Booth+Rental+Orange+County&amp;destination_place_id=ChIJS6qcHXvZ3IARO_aW9uFeY8M&amp;travelmode=best" TargetMode="External"/><Relationship Id="rId121" Type="http://schemas.openxmlformats.org/officeDocument/2006/relationships/hyperlink" Target="https://www.google.com/maps/dir/?api=1&amp;origin=Pirate's+Lair+on+Tom+Sawyer+Island&amp;origin_place_id=ChIJx29__NbX3IARe_a8KuLeoGE&amp;destination=Party+Snaps+Photo+Booth+OC+%7C+Photo+Booth+Rental+Orange+County&amp;destination_place_id=ChIJS6qcHXvZ3IARO_aW9uFeY8M&amp;travelmode=best" TargetMode="External"/><Relationship Id="rId242" Type="http://schemas.openxmlformats.org/officeDocument/2006/relationships/hyperlink" Target="https://www.google.com/maps/dir/?api=1&amp;origin=The+Disney+Gallery&amp;origin_place_id=ChIJ5YU3sNDX3IARIClPzl5AXJ0&amp;destination=Party+Snaps+Photo+Booth+OC+%7C+Photo+Booth+Rental+Orange+County&amp;destination_place_id=ChIJS6qcHXvZ3IARO_aW9uFeY8M&amp;travelmode=driving" TargetMode="External"/><Relationship Id="rId363" Type="http://schemas.openxmlformats.org/officeDocument/2006/relationships/hyperlink" Target="https://maps.google.com?saddr=33.6591472,-118.0007611&amp;daddr=33.7753974,-117.921582" TargetMode="External"/><Relationship Id="rId484" Type="http://schemas.openxmlformats.org/officeDocument/2006/relationships/hyperlink" Target="https://www.google.com/maps/dir/33.73735509999999,-117.9151971/33.7753974,-117.921582" TargetMode="External"/><Relationship Id="rId120" Type="http://schemas.openxmlformats.org/officeDocument/2006/relationships/hyperlink" Target="https://www.google.com/maps/dir/33.6612156,-117.8404283/33.7753974,-117.921582" TargetMode="External"/><Relationship Id="rId241" Type="http://schemas.openxmlformats.org/officeDocument/2006/relationships/hyperlink" Target="https://www.google.com/maps/dir/?api=1&amp;origin=The+Disney+Gallery&amp;origin_place_id=ChIJ5YU3sNDX3IARIClPzl5AXJ0&amp;destination=Party+Snaps+Photo+Booth+OC+%7C+Photo+Booth+Rental+Orange+County&amp;destination_place_id=ChIJS6qcHXvZ3IARO_aW9uFeY8M&amp;travelmode=best" TargetMode="External"/><Relationship Id="rId362" Type="http://schemas.openxmlformats.org/officeDocument/2006/relationships/hyperlink" Target="https://www.google.com/maps/dir/?api=1&amp;origin=Huntington+Beach+International+Surfing+Museum&amp;origin_place_id=ChIJ3Y_bX0Eh3YARYyE1XhRlvp4&amp;destination=Party+Snaps+Photo+Booth+OC+%7C+Photo+Booth+Rental+Orange+County&amp;destination_place_id=ChIJS6qcHXvZ3IARO_aW9uFeY8M&amp;travelmode=driving" TargetMode="External"/><Relationship Id="rId483" Type="http://schemas.openxmlformats.org/officeDocument/2006/relationships/hyperlink" Target="https://maps.google.com?saddr=33.73735509999999,-117.9151971&amp;daddr=33.7753974,-117.921582" TargetMode="External"/><Relationship Id="rId240" Type="http://schemas.openxmlformats.org/officeDocument/2006/relationships/hyperlink" Target="https://www.google.com/maps/dir/33.7858162,-117.8448715/33.7753974,-117.921582" TargetMode="External"/><Relationship Id="rId361" Type="http://schemas.openxmlformats.org/officeDocument/2006/relationships/hyperlink" Target="https://www.google.com/maps/dir/?api=1&amp;origin=Huntington+Beach+International+Surfing+Museum&amp;origin_place_id=ChIJ3Y_bX0Eh3YARYyE1XhRlvp4&amp;destination=Party+Snaps+Photo+Booth+OC+%7C+Photo+Booth+Rental+Orange+County&amp;destination_place_id=ChIJS6qcHXvZ3IARO_aW9uFeY8M&amp;travelmode=best" TargetMode="External"/><Relationship Id="rId482" Type="http://schemas.openxmlformats.org/officeDocument/2006/relationships/hyperlink" Target="https://www.google.com/maps/dir/?api=1&amp;origin=Walmart+Supercenter&amp;origin_place_id=ChIJ12Azg4fY3IARDYWkNtLYgDo&amp;destination=Party+Snaps+Photo+Booth+OC+%7C+Photo+Booth+Rental+Orange+County&amp;destination_place_id=ChIJS6qcHXvZ3IARO_aW9uFeY8M&amp;travelmode=driving" TargetMode="External"/><Relationship Id="rId360" Type="http://schemas.openxmlformats.org/officeDocument/2006/relationships/hyperlink" Target="https://www.google.com/maps/dir/33.87058029999999,-117.9252662/33.7753974,-117.921582" TargetMode="External"/><Relationship Id="rId481" Type="http://schemas.openxmlformats.org/officeDocument/2006/relationships/hyperlink" Target="https://www.google.com/maps/dir/?api=1&amp;origin=Walmart+Supercenter&amp;origin_place_id=ChIJ12Azg4fY3IARDYWkNtLYgDo&amp;destination=Party+Snaps+Photo+Booth+OC+%7C+Photo+Booth+Rental+Orange+County&amp;destination_place_id=ChIJS6qcHXvZ3IARO_aW9uFeY8M&amp;travelmode=best" TargetMode="External"/><Relationship Id="rId125" Type="http://schemas.openxmlformats.org/officeDocument/2006/relationships/hyperlink" Target="https://www.google.com/maps/dir/?api=1&amp;origin=Laguna+Lake+Park&amp;origin_place_id=ChIJl2iDIY8q3YARjJuiD2cLzX4&amp;destination=Party+Snaps+Photo+Booth+OC+%7C+Photo+Booth+Rental+Orange+County&amp;destination_place_id=ChIJS6qcHXvZ3IARO_aW9uFeY8M&amp;travelmode=best" TargetMode="External"/><Relationship Id="rId246" Type="http://schemas.openxmlformats.org/officeDocument/2006/relationships/hyperlink" Target="https://www.google.com/maps/dir/?api=1&amp;origin=Shima's+Gallery&amp;origin_place_id=ChIJh0OefQYm3YARN04Spvoc2SA&amp;destination=Party+Snaps+Photo+Booth+OC+%7C+Photo+Booth+Rental+Orange+County&amp;destination_place_id=ChIJS6qcHXvZ3IARO_aW9uFeY8M&amp;travelmode=driving" TargetMode="External"/><Relationship Id="rId367" Type="http://schemas.openxmlformats.org/officeDocument/2006/relationships/hyperlink" Target="https://maps.google.com?saddr=33.68065129999999,-117.9879195&amp;daddr=33.7753974,-117.921582" TargetMode="External"/><Relationship Id="rId488" Type="http://schemas.openxmlformats.org/officeDocument/2006/relationships/hyperlink" Target="https://www.google.com/maps/dir/33.8037089,-117.9104045/33.7753974,-117.921582" TargetMode="External"/><Relationship Id="rId124" Type="http://schemas.openxmlformats.org/officeDocument/2006/relationships/hyperlink" Target="https://www.google.com/maps/dir/33.8121436,-117.9210796/33.7753974,-117.921582" TargetMode="External"/><Relationship Id="rId245" Type="http://schemas.openxmlformats.org/officeDocument/2006/relationships/hyperlink" Target="https://www.google.com/maps/dir/?api=1&amp;origin=Shima's+Gallery&amp;origin_place_id=ChIJh0OefQYm3YARN04Spvoc2SA&amp;destination=Party+Snaps+Photo+Booth+OC+%7C+Photo+Booth+Rental+Orange+County&amp;destination_place_id=ChIJS6qcHXvZ3IARO_aW9uFeY8M&amp;travelmode=best" TargetMode="External"/><Relationship Id="rId366" Type="http://schemas.openxmlformats.org/officeDocument/2006/relationships/hyperlink" Target="https://www.google.com/maps/dir/?api=1&amp;origin=E+C+Art+Gallery&amp;origin_place_id=ChIJKazNmswm3YARAqFs08-J4N8&amp;destination=Party+Snaps+Photo+Booth+OC+%7C+Photo+Booth+Rental+Orange+County&amp;destination_place_id=ChIJS6qcHXvZ3IARO_aW9uFeY8M&amp;travelmode=driving" TargetMode="External"/><Relationship Id="rId487" Type="http://schemas.openxmlformats.org/officeDocument/2006/relationships/hyperlink" Target="https://maps.google.com?saddr=33.8037089,-117.9104045&amp;daddr=33.7753974,-117.921582" TargetMode="External"/><Relationship Id="rId123" Type="http://schemas.openxmlformats.org/officeDocument/2006/relationships/hyperlink" Target="https://maps.google.com?saddr=33.8121436,-117.9210796&amp;daddr=33.7753974,-117.921582" TargetMode="External"/><Relationship Id="rId244" Type="http://schemas.openxmlformats.org/officeDocument/2006/relationships/hyperlink" Target="https://www.google.com/maps/dir/33.8102168,-117.9185402/33.7753974,-117.921582" TargetMode="External"/><Relationship Id="rId365" Type="http://schemas.openxmlformats.org/officeDocument/2006/relationships/hyperlink" Target="https://www.google.com/maps/dir/?api=1&amp;origin=E+C+Art+Gallery&amp;origin_place_id=ChIJKazNmswm3YARAqFs08-J4N8&amp;destination=Party+Snaps+Photo+Booth+OC+%7C+Photo+Booth+Rental+Orange+County&amp;destination_place_id=ChIJS6qcHXvZ3IARO_aW9uFeY8M&amp;travelmode=best" TargetMode="External"/><Relationship Id="rId486" Type="http://schemas.openxmlformats.org/officeDocument/2006/relationships/hyperlink" Target="https://www.google.com/maps/dir/?api=1&amp;origin=The+Cheesecake+Factory&amp;origin_place_id=ChIJATN5HsPX3IARhs0aJ32--xw&amp;destination=Party+Snaps+Photo+Booth+OC+%7C+Photo+Booth+Rental+Orange+County&amp;destination_place_id=ChIJS6qcHXvZ3IARO_aW9uFeY8M&amp;travelmode=driving" TargetMode="External"/><Relationship Id="rId122" Type="http://schemas.openxmlformats.org/officeDocument/2006/relationships/hyperlink" Target="https://www.google.com/maps/dir/?api=1&amp;origin=Pirate's+Lair+on+Tom+Sawyer+Island&amp;origin_place_id=ChIJx29__NbX3IARe_a8KuLeoGE&amp;destination=Party+Snaps+Photo+Booth+OC+%7C+Photo+Booth+Rental+Orange+County&amp;destination_place_id=ChIJS6qcHXvZ3IARO_aW9uFeY8M&amp;travelmode=driving" TargetMode="External"/><Relationship Id="rId243" Type="http://schemas.openxmlformats.org/officeDocument/2006/relationships/hyperlink" Target="https://maps.google.com?saddr=33.8102168,-117.9185402&amp;daddr=33.7753974,-117.921582" TargetMode="External"/><Relationship Id="rId364" Type="http://schemas.openxmlformats.org/officeDocument/2006/relationships/hyperlink" Target="https://www.google.com/maps/dir/33.6591472,-118.0007611/33.7753974,-117.921582" TargetMode="External"/><Relationship Id="rId485" Type="http://schemas.openxmlformats.org/officeDocument/2006/relationships/hyperlink" Target="https://www.google.com/maps/dir/?api=1&amp;origin=The+Cheesecake+Factory&amp;origin_place_id=ChIJATN5HsPX3IARhs0aJ32--xw&amp;destination=Party+Snaps+Photo+Booth+OC+%7C+Photo+Booth+Rental+Orange+County&amp;destination_place_id=ChIJS6qcHXvZ3IARO_aW9uFeY8M&amp;travelmode=best" TargetMode="External"/><Relationship Id="rId95" Type="http://schemas.openxmlformats.org/officeDocument/2006/relationships/hyperlink" Target="https://maps.google.com?saddr=33.8090944,-117.9189738&amp;daddr=33.7753974,-117.921582" TargetMode="External"/><Relationship Id="rId94" Type="http://schemas.openxmlformats.org/officeDocument/2006/relationships/hyperlink" Target="https://www.google.com/maps/dir/?api=1&amp;origin=Disneyland+Esplanade&amp;origin_place_id=ChIJKx3EAdrX3IARl1SHBK4rtfg&amp;destination=Party+Snaps+Photo+Booth+OC+%7C+Photo+Booth+Rental+Orange+County&amp;destination_place_id=ChIJS6qcHXvZ3IARO_aW9uFeY8M&amp;travelmode=driving" TargetMode="External"/><Relationship Id="rId97" Type="http://schemas.openxmlformats.org/officeDocument/2006/relationships/hyperlink" Target="https://www.google.com/maps/dir/?api=1&amp;origin=William+R+Mason+Regional+Park&amp;origin_place_id=ChIJpz7j_ebd3IAR0X58vEZQ1Qo&amp;destination=Party+Snaps+Photo+Booth+OC+%7C+Photo+Booth+Rental+Orange+County&amp;destination_place_id=ChIJS6qcHXvZ3IARO_aW9uFeY8M&amp;travelmode=best" TargetMode="External"/><Relationship Id="rId96" Type="http://schemas.openxmlformats.org/officeDocument/2006/relationships/hyperlink" Target="https://www.google.com/maps/dir/33.8090944,-117.9189738/33.7753974,-117.921582" TargetMode="External"/><Relationship Id="rId99" Type="http://schemas.openxmlformats.org/officeDocument/2006/relationships/hyperlink" Target="https://maps.google.com?saddr=33.65697890000001,-117.8316019&amp;daddr=33.7753974,-117.921582" TargetMode="External"/><Relationship Id="rId480" Type="http://schemas.openxmlformats.org/officeDocument/2006/relationships/hyperlink" Target="https://www.google.com/maps/dir/33.66212470000001,-117.8968397/33.7753974,-117.921582" TargetMode="External"/><Relationship Id="rId98" Type="http://schemas.openxmlformats.org/officeDocument/2006/relationships/hyperlink" Target="https://www.google.com/maps/dir/?api=1&amp;origin=William+R+Mason+Regional+Park&amp;origin_place_id=ChIJpz7j_ebd3IAR0X58vEZQ1Qo&amp;destination=Party+Snaps+Photo+Booth+OC+%7C+Photo+Booth+Rental+Orange+County&amp;destination_place_id=ChIJS6qcHXvZ3IARO_aW9uFeY8M&amp;travelmode=driving" TargetMode="External"/><Relationship Id="rId91" Type="http://schemas.openxmlformats.org/officeDocument/2006/relationships/hyperlink" Target="https://maps.google.com?saddr=33.8127953,-117.9189693&amp;daddr=33.7753974,-117.921582" TargetMode="External"/><Relationship Id="rId90" Type="http://schemas.openxmlformats.org/officeDocument/2006/relationships/hyperlink" Target="https://www.google.com/maps/dir/?api=1&amp;origin=Sleeping+Beauty+Castle+Walkthrough&amp;origin_place_id=ChIJRR0WM9HX3IARK9Sc4AyhmpE&amp;destination=Party+Snaps+Photo+Booth+OC+%7C+Photo+Booth+Rental+Orange+County&amp;destination_place_id=ChIJS6qcHXvZ3IARO_aW9uFeY8M&amp;travelmode=driving" TargetMode="External"/><Relationship Id="rId93" Type="http://schemas.openxmlformats.org/officeDocument/2006/relationships/hyperlink" Target="https://www.google.com/maps/dir/?api=1&amp;origin=Disneyland+Esplanade&amp;origin_place_id=ChIJKx3EAdrX3IARl1SHBK4rtfg&amp;destination=Party+Snaps+Photo+Booth+OC+%7C+Photo+Booth+Rental+Orange+County&amp;destination_place_id=ChIJS6qcHXvZ3IARO_aW9uFeY8M&amp;travelmode=best" TargetMode="External"/><Relationship Id="rId92" Type="http://schemas.openxmlformats.org/officeDocument/2006/relationships/hyperlink" Target="https://www.google.com/maps/dir/33.8127953,-117.9189693/33.7753974,-117.921582" TargetMode="External"/><Relationship Id="rId118" Type="http://schemas.openxmlformats.org/officeDocument/2006/relationships/hyperlink" Target="https://www.google.com/maps/dir/?api=1&amp;origin=IRWD+San+Joaquin+Marsh+&amp;+Wildlife+Sanctuary&amp;origin_place_id=ChIJIV55rHHe3IARuE6JRWq530Y&amp;destination=Party+Snaps+Photo+Booth+OC+%7C+Photo+Booth+Rental+Orange+County&amp;destination_place_id=ChIJS6qcHXvZ3IARO_aW9uFeY8M&amp;travelmode=driving" TargetMode="External"/><Relationship Id="rId239" Type="http://schemas.openxmlformats.org/officeDocument/2006/relationships/hyperlink" Target="https://maps.google.com?saddr=33.7858162,-117.8448715&amp;daddr=33.7753974,-117.921582" TargetMode="External"/><Relationship Id="rId117" Type="http://schemas.openxmlformats.org/officeDocument/2006/relationships/hyperlink" Target="https://www.google.com/maps/dir/?api=1&amp;origin=IRWD+San+Joaquin+Marsh+&amp;+Wildlife+Sanctuary&amp;origin_place_id=ChIJIV55rHHe3IARuE6JRWq530Y&amp;destination=Party+Snaps+Photo+Booth+OC+%7C+Photo+Booth+Rental+Orange+County&amp;destination_place_id=ChIJS6qcHXvZ3IARO_aW9uFeY8M&amp;travelmode=best" TargetMode="External"/><Relationship Id="rId238" Type="http://schemas.openxmlformats.org/officeDocument/2006/relationships/hyperlink" Target="https://www.google.com/maps/dir/?api=1&amp;origin=Pitcher+Park&amp;origin_place_id=ChIJA0KBju_Z3IARAwCx_z8aAXY&amp;destination=Party+Snaps+Photo+Booth+OC+%7C+Photo+Booth+Rental+Orange+County&amp;destination_place_id=ChIJS6qcHXvZ3IARO_aW9uFeY8M&amp;travelmode=driving" TargetMode="External"/><Relationship Id="rId359" Type="http://schemas.openxmlformats.org/officeDocument/2006/relationships/hyperlink" Target="https://maps.google.com?saddr=33.87058029999999,-117.9252662&amp;daddr=33.7753974,-117.921582" TargetMode="External"/><Relationship Id="rId116" Type="http://schemas.openxmlformats.org/officeDocument/2006/relationships/hyperlink" Target="https://www.google.com/maps/dir/33.6581292,-118.001037/33.7753974,-117.921582" TargetMode="External"/><Relationship Id="rId237" Type="http://schemas.openxmlformats.org/officeDocument/2006/relationships/hyperlink" Target="https://www.google.com/maps/dir/?api=1&amp;origin=Pitcher+Park&amp;origin_place_id=ChIJA0KBju_Z3IARAwCx_z8aAXY&amp;destination=Party+Snaps+Photo+Booth+OC+%7C+Photo+Booth+Rental+Orange+County&amp;destination_place_id=ChIJS6qcHXvZ3IARO_aW9uFeY8M&amp;travelmode=best" TargetMode="External"/><Relationship Id="rId358" Type="http://schemas.openxmlformats.org/officeDocument/2006/relationships/hyperlink" Target="https://www.google.com/maps/dir/?api=1&amp;origin=We+Draw+For+You+in+Fullerton+CA&amp;origin_place_id=ChIJIchFRw4q3YARvm_mdEUmeCk&amp;destination=Party+Snaps+Photo+Booth+OC+%7C+Photo+Booth+Rental+Orange+County&amp;destination_place_id=ChIJS6qcHXvZ3IARO_aW9uFeY8M&amp;travelmode=driving" TargetMode="External"/><Relationship Id="rId479" Type="http://schemas.openxmlformats.org/officeDocument/2006/relationships/hyperlink" Target="https://maps.google.com?saddr=33.66212470000001,-117.8968397&amp;daddr=33.7753974,-117.921582" TargetMode="External"/><Relationship Id="rId115" Type="http://schemas.openxmlformats.org/officeDocument/2006/relationships/hyperlink" Target="https://maps.google.com?saddr=33.6581292,-118.001037&amp;daddr=33.7753974,-117.921582" TargetMode="External"/><Relationship Id="rId236" Type="http://schemas.openxmlformats.org/officeDocument/2006/relationships/hyperlink" Target="https://www.google.com/maps/dir/33.7566764,-117.7927065/33.7753974,-117.921582" TargetMode="External"/><Relationship Id="rId357" Type="http://schemas.openxmlformats.org/officeDocument/2006/relationships/hyperlink" Target="https://www.google.com/maps/dir/?api=1&amp;origin=We+Draw+For+You+in+Fullerton+CA&amp;origin_place_id=ChIJIchFRw4q3YARvm_mdEUmeCk&amp;destination=Party+Snaps+Photo+Booth+OC+%7C+Photo+Booth+Rental+Orange+County&amp;destination_place_id=ChIJS6qcHXvZ3IARO_aW9uFeY8M&amp;travelmode=best" TargetMode="External"/><Relationship Id="rId478" Type="http://schemas.openxmlformats.org/officeDocument/2006/relationships/hyperlink" Target="https://www.google.com/maps/dir/?api=1&amp;origin=Coast+Coin+&amp;+Collectables+and+%22The+Other+Side+Gallery%22+featuring+both+vintage+and+contemporary+art&amp;origin_place_id=ChIJsYabWQrf3IARR2_Gt_3FUp0&amp;destination=Party+Snaps+Photo+Booth+OC+%7C+Photo+Booth+Rental+Orange+County&amp;destination_place_id=ChIJS6qcHXvZ3IARO_aW9uFeY8M&amp;travelmode=driving" TargetMode="External"/><Relationship Id="rId599" Type="http://schemas.openxmlformats.org/officeDocument/2006/relationships/hyperlink" Target="https://maps.google.com?saddr=33.8260455,-117.9582466&amp;daddr=33.7753974,-117.921582" TargetMode="External"/><Relationship Id="rId119" Type="http://schemas.openxmlformats.org/officeDocument/2006/relationships/hyperlink" Target="https://maps.google.com?saddr=33.6612156,-117.8404283&amp;daddr=33.7753974,-117.921582" TargetMode="External"/><Relationship Id="rId110" Type="http://schemas.openxmlformats.org/officeDocument/2006/relationships/hyperlink" Target="https://www.google.com/maps/dir/?api=1&amp;origin=Vista+Point+Bench&amp;origin_place_id=ChIJv6KV_yTd3IARuDLL0C8ziqA&amp;destination=Party+Snaps+Photo+Booth+OC+%7C+Photo+Booth+Rental+Orange+County&amp;destination_place_id=ChIJS6qcHXvZ3IARO_aW9uFeY8M&amp;travelmode=driving" TargetMode="External"/><Relationship Id="rId231" Type="http://schemas.openxmlformats.org/officeDocument/2006/relationships/hyperlink" Target="https://maps.google.com?saddr=33.8136285,-117.9182653&amp;daddr=33.7753974,-117.921582" TargetMode="External"/><Relationship Id="rId352" Type="http://schemas.openxmlformats.org/officeDocument/2006/relationships/hyperlink" Target="https://www.google.com/maps/dir/33.67815189999999,-117.9033172/33.7753974,-117.921582" TargetMode="External"/><Relationship Id="rId473" Type="http://schemas.openxmlformats.org/officeDocument/2006/relationships/hyperlink" Target="https://www.google.com/maps/dir/?api=1&amp;origin=Orange+County+Fine+Art+Storage&amp;origin_place_id=ChIJQ4lfNcjX3IARoc7PpSS-bN8&amp;destination=Party+Snaps+Photo+Booth+OC+%7C+Photo+Booth+Rental+Orange+County&amp;destination_place_id=ChIJS6qcHXvZ3IARO_aW9uFeY8M&amp;travelmode=best" TargetMode="External"/><Relationship Id="rId594" Type="http://schemas.openxmlformats.org/officeDocument/2006/relationships/hyperlink" Target="https://www.google.com/maps/dir/?api=1&amp;origin=Cinderella+Cakes&amp;origin_place_id=ChIJS0j_YgDf3IARTZbC945iFwM&amp;destination=Party+Snaps+Photo+Booth+OC+%7C+Photo+Booth+Rental+Orange+County&amp;destination_place_id=ChIJS6qcHXvZ3IARO_aW9uFeY8M&amp;travelmode=driving" TargetMode="External"/><Relationship Id="rId230" Type="http://schemas.openxmlformats.org/officeDocument/2006/relationships/hyperlink" Target="https://www.google.com/maps/dir/?api=1&amp;origin=Storybook+Land+Canal+Boats&amp;origin_place_id=ChIJ9TWHTdHX3IARsElE7ASk9NU&amp;destination=Party+Snaps+Photo+Booth+OC+%7C+Photo+Booth+Rental+Orange+County&amp;destination_place_id=ChIJS6qcHXvZ3IARO_aW9uFeY8M&amp;travelmode=driving" TargetMode="External"/><Relationship Id="rId351" Type="http://schemas.openxmlformats.org/officeDocument/2006/relationships/hyperlink" Target="https://maps.google.com?saddr=33.67815189999999,-117.9033172&amp;daddr=33.7753974,-117.921582" TargetMode="External"/><Relationship Id="rId472" Type="http://schemas.openxmlformats.org/officeDocument/2006/relationships/hyperlink" Target="https://www.google.com/maps/dir/33.7041392,-117.9491825/33.7753974,-117.921582" TargetMode="External"/><Relationship Id="rId593" Type="http://schemas.openxmlformats.org/officeDocument/2006/relationships/hyperlink" Target="https://www.google.com/maps/dir/?api=1&amp;origin=Cinderella+Cakes&amp;origin_place_id=ChIJS0j_YgDf3IARTZbC945iFwM&amp;destination=Party+Snaps+Photo+Booth+OC+%7C+Photo+Booth+Rental+Orange+County&amp;destination_place_id=ChIJS6qcHXvZ3IARO_aW9uFeY8M&amp;travelmode=best" TargetMode="External"/><Relationship Id="rId350" Type="http://schemas.openxmlformats.org/officeDocument/2006/relationships/hyperlink" Target="https://www.google.com/maps/dir/?api=1&amp;origin=Creative+Spirit&amp;origin_place_id=ChIJMxSTvmrf3IARbN6n46CTj4E&amp;destination=Party+Snaps+Photo+Booth+OC+%7C+Photo+Booth+Rental+Orange+County&amp;destination_place_id=ChIJS6qcHXvZ3IARO_aW9uFeY8M&amp;travelmode=driving" TargetMode="External"/><Relationship Id="rId471" Type="http://schemas.openxmlformats.org/officeDocument/2006/relationships/hyperlink" Target="https://maps.google.com?saddr=33.7041392,-117.9491825&amp;daddr=33.7753974,-117.921582" TargetMode="External"/><Relationship Id="rId592" Type="http://schemas.openxmlformats.org/officeDocument/2006/relationships/hyperlink" Target="https://www.google.com/maps/dir/33.7285806,-118.0248269/33.7753974,-117.921582" TargetMode="External"/><Relationship Id="rId470" Type="http://schemas.openxmlformats.org/officeDocument/2006/relationships/hyperlink" Target="https://www.google.com/maps/dir/?api=1&amp;origin=Correia+Art+Glass&amp;origin_place_id=ChIJ_es3TT8n3YARofH4JNCE0II&amp;destination=Party+Snaps+Photo+Booth+OC+%7C+Photo+Booth+Rental+Orange+County&amp;destination_place_id=ChIJS6qcHXvZ3IARO_aW9uFeY8M&amp;travelmode=driving" TargetMode="External"/><Relationship Id="rId591" Type="http://schemas.openxmlformats.org/officeDocument/2006/relationships/hyperlink" Target="https://maps.google.com?saddr=33.7285806,-118.0248269&amp;daddr=33.7753974,-117.921582" TargetMode="External"/><Relationship Id="rId114" Type="http://schemas.openxmlformats.org/officeDocument/2006/relationships/hyperlink" Target="https://www.google.com/maps/dir/?api=1&amp;origin=Main+Street+Huntington+Beach&amp;origin_place_id=ChIJ0_1hDQAh3YARoBDe40sGzKs&amp;destination=Party+Snaps+Photo+Booth+OC+%7C+Photo+Booth+Rental+Orange+County&amp;destination_place_id=ChIJS6qcHXvZ3IARO_aW9uFeY8M&amp;travelmode=driving" TargetMode="External"/><Relationship Id="rId235" Type="http://schemas.openxmlformats.org/officeDocument/2006/relationships/hyperlink" Target="https://maps.google.com?saddr=33.7566764,-117.7927065&amp;daddr=33.7753974,-117.921582" TargetMode="External"/><Relationship Id="rId356" Type="http://schemas.openxmlformats.org/officeDocument/2006/relationships/hyperlink" Target="https://www.google.com/maps/dir/33.691918,-117.8926705/33.7753974,-117.921582" TargetMode="External"/><Relationship Id="rId477" Type="http://schemas.openxmlformats.org/officeDocument/2006/relationships/hyperlink" Target="https://www.google.com/maps/dir/?api=1&amp;origin=Coast+Coin+&amp;+Collectables+and+%22The+Other+Side+Gallery%22+featuring+both+vintage+and+contemporary+art&amp;origin_place_id=ChIJsYabWQrf3IARR2_Gt_3FUp0&amp;destination=Party+Snaps+Photo+Booth+OC+%7C+Photo+Booth+Rental+Orange+County&amp;destination_place_id=ChIJS6qcHXvZ3IARO_aW9uFeY8M&amp;travelmode=best" TargetMode="External"/><Relationship Id="rId598" Type="http://schemas.openxmlformats.org/officeDocument/2006/relationships/hyperlink" Target="https://www.google.com/maps/dir/?api=1&amp;origin=Forn+Al+Hara&amp;origin_place_id=ChIJJwv2vrwp3YARs9P7DsVU8-s&amp;destination=Party+Snaps+Photo+Booth+OC+%7C+Photo+Booth+Rental+Orange+County&amp;destination_place_id=ChIJS6qcHXvZ3IARO_aW9uFeY8M&amp;travelmode=driving" TargetMode="External"/><Relationship Id="rId113" Type="http://schemas.openxmlformats.org/officeDocument/2006/relationships/hyperlink" Target="https://www.google.com/maps/dir/?api=1&amp;origin=Main+Street+Huntington+Beach&amp;origin_place_id=ChIJ0_1hDQAh3YARoBDe40sGzKs&amp;destination=Party+Snaps+Photo+Booth+OC+%7C+Photo+Booth+Rental+Orange+County&amp;destination_place_id=ChIJS6qcHXvZ3IARO_aW9uFeY8M&amp;travelmode=best" TargetMode="External"/><Relationship Id="rId234" Type="http://schemas.openxmlformats.org/officeDocument/2006/relationships/hyperlink" Target="https://www.google.com/maps/dir/?api=1&amp;origin=California+Historical+Site+No+203&amp;origin_place_id=ChIJhU7OnqXb3IARwfu9g0cwRW0&amp;destination=Party+Snaps+Photo+Booth+OC+%7C+Photo+Booth+Rental+Orange+County&amp;destination_place_id=ChIJS6qcHXvZ3IARO_aW9uFeY8M&amp;travelmode=driving" TargetMode="External"/><Relationship Id="rId355" Type="http://schemas.openxmlformats.org/officeDocument/2006/relationships/hyperlink" Target="https://maps.google.com?saddr=33.691918,-117.8926705&amp;daddr=33.7753974,-117.921582" TargetMode="External"/><Relationship Id="rId476" Type="http://schemas.openxmlformats.org/officeDocument/2006/relationships/hyperlink" Target="https://www.google.com/maps/dir/33.8157388,-117.9029278/33.7753974,-117.921582" TargetMode="External"/><Relationship Id="rId597" Type="http://schemas.openxmlformats.org/officeDocument/2006/relationships/hyperlink" Target="https://www.google.com/maps/dir/?api=1&amp;origin=Forn+Al+Hara&amp;origin_place_id=ChIJJwv2vrwp3YARs9P7DsVU8-s&amp;destination=Party+Snaps+Photo+Booth+OC+%7C+Photo+Booth+Rental+Orange+County&amp;destination_place_id=ChIJS6qcHXvZ3IARO_aW9uFeY8M&amp;travelmode=best" TargetMode="External"/><Relationship Id="rId112" Type="http://schemas.openxmlformats.org/officeDocument/2006/relationships/hyperlink" Target="https://www.google.com/maps/dir/33.6548401,-117.8220874/33.7753974,-117.921582" TargetMode="External"/><Relationship Id="rId233" Type="http://schemas.openxmlformats.org/officeDocument/2006/relationships/hyperlink" Target="https://www.google.com/maps/dir/?api=1&amp;origin=California+Historical+Site+No+203&amp;origin_place_id=ChIJhU7OnqXb3IARwfu9g0cwRW0&amp;destination=Party+Snaps+Photo+Booth+OC+%7C+Photo+Booth+Rental+Orange+County&amp;destination_place_id=ChIJS6qcHXvZ3IARO_aW9uFeY8M&amp;travelmode=best" TargetMode="External"/><Relationship Id="rId354" Type="http://schemas.openxmlformats.org/officeDocument/2006/relationships/hyperlink" Target="https://www.google.com/maps/dir/?api=1&amp;origin=Martin+Lawrence+Galleries&amp;origin_place_id=ChIJvZ4gfjrf3IARTvJW5s-sN0U&amp;destination=Party+Snaps+Photo+Booth+OC+%7C+Photo+Booth+Rental+Orange+County&amp;destination_place_id=ChIJS6qcHXvZ3IARO_aW9uFeY8M&amp;travelmode=driving" TargetMode="External"/><Relationship Id="rId475" Type="http://schemas.openxmlformats.org/officeDocument/2006/relationships/hyperlink" Target="https://maps.google.com?saddr=33.8157388,-117.9029278&amp;daddr=33.7753974,-117.921582" TargetMode="External"/><Relationship Id="rId596" Type="http://schemas.openxmlformats.org/officeDocument/2006/relationships/hyperlink" Target="https://www.google.com/maps/dir/33.6439464,-117.9185539/33.7753974,-117.921582" TargetMode="External"/><Relationship Id="rId111" Type="http://schemas.openxmlformats.org/officeDocument/2006/relationships/hyperlink" Target="https://maps.google.com?saddr=33.6548401,-117.8220874&amp;daddr=33.7753974,-117.921582" TargetMode="External"/><Relationship Id="rId232" Type="http://schemas.openxmlformats.org/officeDocument/2006/relationships/hyperlink" Target="https://www.google.com/maps/dir/33.8136285,-117.9182653/33.7753974,-117.921582" TargetMode="External"/><Relationship Id="rId353" Type="http://schemas.openxmlformats.org/officeDocument/2006/relationships/hyperlink" Target="https://www.google.com/maps/dir/?api=1&amp;origin=Martin+Lawrence+Galleries&amp;origin_place_id=ChIJvZ4gfjrf3IARTvJW5s-sN0U&amp;destination=Party+Snaps+Photo+Booth+OC+%7C+Photo+Booth+Rental+Orange+County&amp;destination_place_id=ChIJS6qcHXvZ3IARO_aW9uFeY8M&amp;travelmode=best" TargetMode="External"/><Relationship Id="rId474" Type="http://schemas.openxmlformats.org/officeDocument/2006/relationships/hyperlink" Target="https://www.google.com/maps/dir/?api=1&amp;origin=Orange+County+Fine+Art+Storage&amp;origin_place_id=ChIJQ4lfNcjX3IARoc7PpSS-bN8&amp;destination=Party+Snaps+Photo+Booth+OC+%7C+Photo+Booth+Rental+Orange+County&amp;destination_place_id=ChIJS6qcHXvZ3IARO_aW9uFeY8M&amp;travelmode=driving" TargetMode="External"/><Relationship Id="rId595" Type="http://schemas.openxmlformats.org/officeDocument/2006/relationships/hyperlink" Target="https://maps.google.com?saddr=33.6439464,-117.9185539&amp;daddr=33.7753974,-117.921582" TargetMode="External"/><Relationship Id="rId305" Type="http://schemas.openxmlformats.org/officeDocument/2006/relationships/hyperlink" Target="https://www.google.com/maps/dir/?api=1&amp;origin=Black+Umbrella+Tattoo+and+Art+Gallery&amp;origin_place_id=ChIJHet7lgko3YARacE5pLx1ACo&amp;destination=Party+Snaps+Photo+Booth+OC+%7C+Photo+Booth+Rental+Orange+County&amp;destination_place_id=ChIJS6qcHXvZ3IARO_aW9uFeY8M&amp;travelmode=best" TargetMode="External"/><Relationship Id="rId426" Type="http://schemas.openxmlformats.org/officeDocument/2006/relationships/hyperlink" Target="https://www.google.com/maps/dir/?api=1&amp;origin=Little+Angels+Galleries&amp;origin_place_id=ChIJJ4hfpEXZ3IARvgEHFwrug8Q&amp;destination=Party+Snaps+Photo+Booth+OC+%7C+Photo+Booth+Rental+Orange+County&amp;destination_place_id=ChIJS6qcHXvZ3IARO_aW9uFeY8M&amp;travelmode=driving" TargetMode="External"/><Relationship Id="rId547" Type="http://schemas.openxmlformats.org/officeDocument/2006/relationships/hyperlink" Target="https://maps.google.com?saddr=33.8574168,-117.9188587&amp;daddr=33.7753974,-117.921582" TargetMode="External"/><Relationship Id="rId668" Type="http://schemas.openxmlformats.org/officeDocument/2006/relationships/hyperlink" Target="https://www.google.com/maps/dir/33.6772612,-117.8318941/33.7753974,-117.921582" TargetMode="External"/><Relationship Id="rId304" Type="http://schemas.openxmlformats.org/officeDocument/2006/relationships/hyperlink" Target="https://www.google.com/maps/dir/33.8279083,-117.8533815/33.7753974,-117.921582" TargetMode="External"/><Relationship Id="rId425" Type="http://schemas.openxmlformats.org/officeDocument/2006/relationships/hyperlink" Target="https://www.google.com/maps/dir/?api=1&amp;origin=Little+Angels+Galleries&amp;origin_place_id=ChIJJ4hfpEXZ3IARvgEHFwrug8Q&amp;destination=Party+Snaps+Photo+Booth+OC+%7C+Photo+Booth+Rental+Orange+County&amp;destination_place_id=ChIJS6qcHXvZ3IARO_aW9uFeY8M&amp;travelmode=best" TargetMode="External"/><Relationship Id="rId546" Type="http://schemas.openxmlformats.org/officeDocument/2006/relationships/hyperlink" Target="https://www.google.com/maps/dir/?api=1&amp;origin=Walmart+Supercenter&amp;origin_place_id=ChIJs4WczQbW3IARvaVPeXzU89g&amp;destination=Party+Snaps+Photo+Booth+OC+%7C+Photo+Booth+Rental+Orange+County&amp;destination_place_id=ChIJS6qcHXvZ3IARO_aW9uFeY8M&amp;travelmode=driving" TargetMode="External"/><Relationship Id="rId667" Type="http://schemas.openxmlformats.org/officeDocument/2006/relationships/hyperlink" Target="https://maps.google.com?saddr=33.6772612,-117.8318941&amp;daddr=33.7753974,-117.921582" TargetMode="External"/><Relationship Id="rId303" Type="http://schemas.openxmlformats.org/officeDocument/2006/relationships/hyperlink" Target="https://maps.google.com?saddr=33.8279083,-117.8533815&amp;daddr=33.7753974,-117.921582" TargetMode="External"/><Relationship Id="rId424" Type="http://schemas.openxmlformats.org/officeDocument/2006/relationships/hyperlink" Target="https://www.google.com/maps/dir/33.747634,-117.8662737/33.7753974,-117.921582" TargetMode="External"/><Relationship Id="rId545" Type="http://schemas.openxmlformats.org/officeDocument/2006/relationships/hyperlink" Target="https://www.google.com/maps/dir/?api=1&amp;origin=Walmart+Supercenter&amp;origin_place_id=ChIJs4WczQbW3IARvaVPeXzU89g&amp;destination=Party+Snaps+Photo+Booth+OC+%7C+Photo+Booth+Rental+Orange+County&amp;destination_place_id=ChIJS6qcHXvZ3IARO_aW9uFeY8M&amp;travelmode=best" TargetMode="External"/><Relationship Id="rId666" Type="http://schemas.openxmlformats.org/officeDocument/2006/relationships/hyperlink" Target="https://www.google.com/maps/dir/?api=1&amp;origin=Corner+Bakery&amp;origin_place_id=ChIJY0_ZGIDe3IARvc542OqLQ18&amp;destination=Party+Snaps+Photo+Booth+OC+%7C+Photo+Booth+Rental+Orange+County&amp;destination_place_id=ChIJS6qcHXvZ3IARO_aW9uFeY8M&amp;travelmode=driving" TargetMode="External"/><Relationship Id="rId302" Type="http://schemas.openxmlformats.org/officeDocument/2006/relationships/hyperlink" Target="https://www.google.com/maps/dir/?api=1&amp;origin=Welman+Art+Studio&amp;origin_place_id=ChIJTZVd8yLX3IARsdEvpkWVSDU&amp;destination=Party+Snaps+Photo+Booth+OC+%7C+Photo+Booth+Rental+Orange+County&amp;destination_place_id=ChIJS6qcHXvZ3IARO_aW9uFeY8M&amp;travelmode=driving" TargetMode="External"/><Relationship Id="rId423" Type="http://schemas.openxmlformats.org/officeDocument/2006/relationships/hyperlink" Target="https://maps.google.com?saddr=33.747634,-117.8662737&amp;daddr=33.7753974,-117.921582" TargetMode="External"/><Relationship Id="rId544" Type="http://schemas.openxmlformats.org/officeDocument/2006/relationships/hyperlink" Target="https://www.google.com/maps/dir/33.67187089999999,-117.920254/33.7753974,-117.921582" TargetMode="External"/><Relationship Id="rId665" Type="http://schemas.openxmlformats.org/officeDocument/2006/relationships/hyperlink" Target="https://www.google.com/maps/dir/?api=1&amp;origin=Corner+Bakery&amp;origin_place_id=ChIJY0_ZGIDe3IARvc542OqLQ18&amp;destination=Party+Snaps+Photo+Booth+OC+%7C+Photo+Booth+Rental+Orange+County&amp;destination_place_id=ChIJS6qcHXvZ3IARO_aW9uFeY8M&amp;travelmode=best" TargetMode="External"/><Relationship Id="rId309" Type="http://schemas.openxmlformats.org/officeDocument/2006/relationships/hyperlink" Target="https://www.google.com/maps/dir/?api=1&amp;origin=S.+Preston+Art+++Designs&amp;origin_place_id=ChIJK6WXAcPX3IARY_zcHqnuYfY&amp;destination=Party+Snaps+Photo+Booth+OC+%7C+Photo+Booth+Rental+Orange+County&amp;destination_place_id=ChIJS6qcHXvZ3IARO_aW9uFeY8M&amp;travelmode=best" TargetMode="External"/><Relationship Id="rId308" Type="http://schemas.openxmlformats.org/officeDocument/2006/relationships/hyperlink" Target="https://www.google.com/maps/dir/33.7746275,-117.9412804/33.7753974,-117.921582" TargetMode="External"/><Relationship Id="rId429" Type="http://schemas.openxmlformats.org/officeDocument/2006/relationships/hyperlink" Target="https://www.google.com/maps/dir/?api=1&amp;origin=Ziggy's+Smoke+Shop&amp;origin_place_id=ChIJzXSnKUEm3YAR0D_GL9N7M-s&amp;destination=Party+Snaps+Photo+Booth+OC+%7C+Photo+Booth+Rental+Orange+County&amp;destination_place_id=ChIJS6qcHXvZ3IARO_aW9uFeY8M&amp;travelmode=best" TargetMode="External"/><Relationship Id="rId307" Type="http://schemas.openxmlformats.org/officeDocument/2006/relationships/hyperlink" Target="https://maps.google.com?saddr=33.7746275,-117.9412804&amp;daddr=33.7753974,-117.921582" TargetMode="External"/><Relationship Id="rId428" Type="http://schemas.openxmlformats.org/officeDocument/2006/relationships/hyperlink" Target="https://www.google.com/maps/dir/33.7259293,-117.8465954/33.7753974,-117.921582" TargetMode="External"/><Relationship Id="rId549" Type="http://schemas.openxmlformats.org/officeDocument/2006/relationships/hyperlink" Target="https://www.google.com/maps/dir/?api=1&amp;origin=Boudin+SF&amp;origin_place_id=ChIJ-5uvgC_f3IARejMFH8Z5xFE&amp;destination=Party+Snaps+Photo+Booth+OC+%7C+Photo+Booth+Rental+Orange+County&amp;destination_place_id=ChIJS6qcHXvZ3IARO_aW9uFeY8M&amp;travelmode=best" TargetMode="External"/><Relationship Id="rId306" Type="http://schemas.openxmlformats.org/officeDocument/2006/relationships/hyperlink" Target="https://www.google.com/maps/dir/?api=1&amp;origin=Black+Umbrella+Tattoo+and+Art+Gallery&amp;origin_place_id=ChIJHet7lgko3YARacE5pLx1ACo&amp;destination=Party+Snaps+Photo+Booth+OC+%7C+Photo+Booth+Rental+Orange+County&amp;destination_place_id=ChIJS6qcHXvZ3IARO_aW9uFeY8M&amp;travelmode=driving" TargetMode="External"/><Relationship Id="rId427" Type="http://schemas.openxmlformats.org/officeDocument/2006/relationships/hyperlink" Target="https://maps.google.com?saddr=33.7259293,-117.8465954&amp;daddr=33.7753974,-117.921582" TargetMode="External"/><Relationship Id="rId548" Type="http://schemas.openxmlformats.org/officeDocument/2006/relationships/hyperlink" Target="https://www.google.com/maps/dir/33.8574168,-117.9188587/33.7753974,-117.921582" TargetMode="External"/><Relationship Id="rId669" Type="http://schemas.openxmlformats.org/officeDocument/2006/relationships/hyperlink" Target="https://www.google.com/maps/dir/?api=1&amp;origin=DK's+Donuts&amp;origin_place_id=ChIJ3wcZIxTa3IARzoBa9JSlFuI&amp;destination=Party+Snaps+Photo+Booth+OC+%7C+Photo+Booth+Rental+Orange+County&amp;destination_place_id=ChIJS6qcHXvZ3IARO_aW9uFeY8M&amp;travelmode=best" TargetMode="External"/><Relationship Id="rId660" Type="http://schemas.openxmlformats.org/officeDocument/2006/relationships/hyperlink" Target="https://www.google.com/maps/dir/33.8192628,-117.9426858/33.7753974,-117.921582" TargetMode="External"/><Relationship Id="rId301" Type="http://schemas.openxmlformats.org/officeDocument/2006/relationships/hyperlink" Target="https://www.google.com/maps/dir/?api=1&amp;origin=Welman+Art+Studio&amp;origin_place_id=ChIJTZVd8yLX3IARsdEvpkWVSDU&amp;destination=Party+Snaps+Photo+Booth+OC+%7C+Photo+Booth+Rental+Orange+County&amp;destination_place_id=ChIJS6qcHXvZ3IARO_aW9uFeY8M&amp;travelmode=best" TargetMode="External"/><Relationship Id="rId422" Type="http://schemas.openxmlformats.org/officeDocument/2006/relationships/hyperlink" Target="https://www.google.com/maps/dir/?api=1&amp;origin=GCS+Clothing+Store&amp;origin_place_id=ChIJocTA_QbZ3IAR1HoTmQ5bxZI&amp;destination=Party+Snaps+Photo+Booth+OC+%7C+Photo+Booth+Rental+Orange+County&amp;destination_place_id=ChIJS6qcHXvZ3IARO_aW9uFeY8M&amp;travelmode=driving" TargetMode="External"/><Relationship Id="rId543" Type="http://schemas.openxmlformats.org/officeDocument/2006/relationships/hyperlink" Target="https://maps.google.com?saddr=33.67187089999999,-117.920254&amp;daddr=33.7753974,-117.921582" TargetMode="External"/><Relationship Id="rId664" Type="http://schemas.openxmlformats.org/officeDocument/2006/relationships/hyperlink" Target="https://www.google.com/maps/dir/33.81954820000001,-117.9601836/33.7753974,-117.921582" TargetMode="External"/><Relationship Id="rId300" Type="http://schemas.openxmlformats.org/officeDocument/2006/relationships/hyperlink" Target="https://www.google.com/maps/dir/33.7163733,-117.8466904/33.7753974,-117.921582" TargetMode="External"/><Relationship Id="rId421" Type="http://schemas.openxmlformats.org/officeDocument/2006/relationships/hyperlink" Target="https://www.google.com/maps/dir/?api=1&amp;origin=GCS+Clothing+Store&amp;origin_place_id=ChIJocTA_QbZ3IAR1HoTmQ5bxZI&amp;destination=Party+Snaps+Photo+Booth+OC+%7C+Photo+Booth+Rental+Orange+County&amp;destination_place_id=ChIJS6qcHXvZ3IARO_aW9uFeY8M&amp;travelmode=best" TargetMode="External"/><Relationship Id="rId542" Type="http://schemas.openxmlformats.org/officeDocument/2006/relationships/hyperlink" Target="https://www.google.com/maps/dir/?api=1&amp;origin=Vons&amp;origin_place_id=ChIJ0ShDJWHf3IARWRZ_QjsRjf8&amp;destination=Party+Snaps+Photo+Booth+OC+%7C+Photo+Booth+Rental+Orange+County&amp;destination_place_id=ChIJS6qcHXvZ3IARO_aW9uFeY8M&amp;travelmode=driving" TargetMode="External"/><Relationship Id="rId663" Type="http://schemas.openxmlformats.org/officeDocument/2006/relationships/hyperlink" Target="https://maps.google.com?saddr=33.81954820000001,-117.9601836&amp;daddr=33.7753974,-117.921582" TargetMode="External"/><Relationship Id="rId420" Type="http://schemas.openxmlformats.org/officeDocument/2006/relationships/hyperlink" Target="https://www.google.com/maps/dir/33.7333521,-117.8399001/33.7753974,-117.921582" TargetMode="External"/><Relationship Id="rId541" Type="http://schemas.openxmlformats.org/officeDocument/2006/relationships/hyperlink" Target="https://www.google.com/maps/dir/?api=1&amp;origin=Vons&amp;origin_place_id=ChIJ0ShDJWHf3IARWRZ_QjsRjf8&amp;destination=Party+Snaps+Photo+Booth+OC+%7C+Photo+Booth+Rental+Orange+County&amp;destination_place_id=ChIJS6qcHXvZ3IARO_aW9uFeY8M&amp;travelmode=best" TargetMode="External"/><Relationship Id="rId662" Type="http://schemas.openxmlformats.org/officeDocument/2006/relationships/hyperlink" Target="https://www.google.com/maps/dir/?api=1&amp;origin=Ralphs&amp;origin_place_id=ChIJl65fCbAp3YAR_raUly5nmfE&amp;destination=Party+Snaps+Photo+Booth+OC+%7C+Photo+Booth+Rental+Orange+County&amp;destination_place_id=ChIJS6qcHXvZ3IARO_aW9uFeY8M&amp;travelmode=driving" TargetMode="External"/><Relationship Id="rId540" Type="http://schemas.openxmlformats.org/officeDocument/2006/relationships/hyperlink" Target="https://www.google.com/maps/dir/33.8577517,-117.9406464/33.7753974,-117.921582" TargetMode="External"/><Relationship Id="rId661" Type="http://schemas.openxmlformats.org/officeDocument/2006/relationships/hyperlink" Target="https://www.google.com/maps/dir/?api=1&amp;origin=Ralphs&amp;origin_place_id=ChIJl65fCbAp3YAR_raUly5nmfE&amp;destination=Party+Snaps+Photo+Booth+OC+%7C+Photo+Booth+Rental+Orange+County&amp;destination_place_id=ChIJS6qcHXvZ3IARO_aW9uFeY8M&amp;travelmode=best" TargetMode="External"/><Relationship Id="rId415" Type="http://schemas.openxmlformats.org/officeDocument/2006/relationships/hyperlink" Target="https://maps.google.com?saddr=33.8111753,-117.8648957&amp;daddr=33.7753974,-117.921582" TargetMode="External"/><Relationship Id="rId536" Type="http://schemas.openxmlformats.org/officeDocument/2006/relationships/hyperlink" Target="https://www.google.com/maps/dir/33.8027114,-118.0548541/33.7753974,-117.921582" TargetMode="External"/><Relationship Id="rId657" Type="http://schemas.openxmlformats.org/officeDocument/2006/relationships/hyperlink" Target="https://www.google.com/maps/dir/?api=1&amp;origin=Northgate+Market&amp;origin_place_id=ChIJE4fiqs4p3YARQNiR7nP6uw4&amp;destination=Party+Snaps+Photo+Booth+OC+%7C+Photo+Booth+Rental+Orange+County&amp;destination_place_id=ChIJS6qcHXvZ3IARO_aW9uFeY8M&amp;travelmode=best" TargetMode="External"/><Relationship Id="rId414" Type="http://schemas.openxmlformats.org/officeDocument/2006/relationships/hyperlink" Target="https://www.google.com/maps/dir/?api=1&amp;origin=Gallery+Ten+Studio&amp;origin_place_id=ChIJQ1mQQG3X3IAR2T1nQf4fpVQ&amp;destination=Party+Snaps+Photo+Booth+OC+%7C+Photo+Booth+Rental+Orange+County&amp;destination_place_id=ChIJS6qcHXvZ3IARO_aW9uFeY8M&amp;travelmode=driving" TargetMode="External"/><Relationship Id="rId535" Type="http://schemas.openxmlformats.org/officeDocument/2006/relationships/hyperlink" Target="https://maps.google.com?saddr=33.8027114,-118.0548541&amp;daddr=33.7753974,-117.921582" TargetMode="External"/><Relationship Id="rId656" Type="http://schemas.openxmlformats.org/officeDocument/2006/relationships/hyperlink" Target="https://www.google.com/maps/dir/33.8784952,-117.9659799/33.7753974,-117.921582" TargetMode="External"/><Relationship Id="rId413" Type="http://schemas.openxmlformats.org/officeDocument/2006/relationships/hyperlink" Target="https://www.google.com/maps/dir/?api=1&amp;origin=Gallery+Ten+Studio&amp;origin_place_id=ChIJQ1mQQG3X3IAR2T1nQf4fpVQ&amp;destination=Party+Snaps+Photo+Booth+OC+%7C+Photo+Booth+Rental+Orange+County&amp;destination_place_id=ChIJS6qcHXvZ3IARO_aW9uFeY8M&amp;travelmode=best" TargetMode="External"/><Relationship Id="rId534" Type="http://schemas.openxmlformats.org/officeDocument/2006/relationships/hyperlink" Target="https://www.google.com/maps/dir/?api=1&amp;origin=Katella+Bakery,+Deli+&amp;+Restaurant&amp;origin_place_id=ChIJMX-5FfIu3YARIGiClpoP52c&amp;destination=Party+Snaps+Photo+Booth+OC+%7C+Photo+Booth+Rental+Orange+County&amp;destination_place_id=ChIJS6qcHXvZ3IARO_aW9uFeY8M&amp;travelmode=driving" TargetMode="External"/><Relationship Id="rId655" Type="http://schemas.openxmlformats.org/officeDocument/2006/relationships/hyperlink" Target="https://maps.google.com?saddr=33.8784952,-117.9659799&amp;daddr=33.7753974,-117.921582" TargetMode="External"/><Relationship Id="rId412" Type="http://schemas.openxmlformats.org/officeDocument/2006/relationships/hyperlink" Target="https://www.google.com/maps/dir/33.8644763,-117.8159019/33.7753974,-117.921582" TargetMode="External"/><Relationship Id="rId533" Type="http://schemas.openxmlformats.org/officeDocument/2006/relationships/hyperlink" Target="https://www.google.com/maps/dir/?api=1&amp;origin=Katella+Bakery,+Deli+&amp;+Restaurant&amp;origin_place_id=ChIJMX-5FfIu3YARIGiClpoP52c&amp;destination=Party+Snaps+Photo+Booth+OC+%7C+Photo+Booth+Rental+Orange+County&amp;destination_place_id=ChIJS6qcHXvZ3IARO_aW9uFeY8M&amp;travelmode=best" TargetMode="External"/><Relationship Id="rId654" Type="http://schemas.openxmlformats.org/officeDocument/2006/relationships/hyperlink" Target="https://www.google.com/maps/dir/?api=1&amp;origin=Albertsons&amp;origin_place_id=ChIJcSzKdk4q3YARwUH2UZcKAnc&amp;destination=Party+Snaps+Photo+Booth+OC+%7C+Photo+Booth+Rental+Orange+County&amp;destination_place_id=ChIJS6qcHXvZ3IARO_aW9uFeY8M&amp;travelmode=driving" TargetMode="External"/><Relationship Id="rId419" Type="http://schemas.openxmlformats.org/officeDocument/2006/relationships/hyperlink" Target="https://maps.google.com?saddr=33.7333521,-117.8399001&amp;daddr=33.7753974,-117.921582" TargetMode="External"/><Relationship Id="rId418" Type="http://schemas.openxmlformats.org/officeDocument/2006/relationships/hyperlink" Target="https://www.google.com/maps/dir/?api=1&amp;origin=On+The+Wall+Gallery+and+Frames&amp;origin_place_id=ChIJo8rjAF3Z3IARgkLh7CJCS_0&amp;destination=Party+Snaps+Photo+Booth+OC+%7C+Photo+Booth+Rental+Orange+County&amp;destination_place_id=ChIJS6qcHXvZ3IARO_aW9uFeY8M&amp;travelmode=driving" TargetMode="External"/><Relationship Id="rId539" Type="http://schemas.openxmlformats.org/officeDocument/2006/relationships/hyperlink" Target="https://maps.google.com?saddr=33.8577517,-117.9406464&amp;daddr=33.7753974,-117.921582" TargetMode="External"/><Relationship Id="rId417" Type="http://schemas.openxmlformats.org/officeDocument/2006/relationships/hyperlink" Target="https://www.google.com/maps/dir/?api=1&amp;origin=On+The+Wall+Gallery+and+Frames&amp;origin_place_id=ChIJo8rjAF3Z3IARgkLh7CJCS_0&amp;destination=Party+Snaps+Photo+Booth+OC+%7C+Photo+Booth+Rental+Orange+County&amp;destination_place_id=ChIJS6qcHXvZ3IARO_aW9uFeY8M&amp;travelmode=best" TargetMode="External"/><Relationship Id="rId538" Type="http://schemas.openxmlformats.org/officeDocument/2006/relationships/hyperlink" Target="https://www.google.com/maps/dir/?api=1&amp;origin=Food+4+Less&amp;origin_place_id=ChIJ_4ShTBwq3YAR_nzQsPUUH-M&amp;destination=Party+Snaps+Photo+Booth+OC+%7C+Photo+Booth+Rental+Orange+County&amp;destination_place_id=ChIJS6qcHXvZ3IARO_aW9uFeY8M&amp;travelmode=driving" TargetMode="External"/><Relationship Id="rId659" Type="http://schemas.openxmlformats.org/officeDocument/2006/relationships/hyperlink" Target="https://maps.google.com?saddr=33.8192628,-117.9426858&amp;daddr=33.7753974,-117.921582" TargetMode="External"/><Relationship Id="rId416" Type="http://schemas.openxmlformats.org/officeDocument/2006/relationships/hyperlink" Target="https://www.google.com/maps/dir/33.8111753,-117.8648957/33.7753974,-117.921582" TargetMode="External"/><Relationship Id="rId537" Type="http://schemas.openxmlformats.org/officeDocument/2006/relationships/hyperlink" Target="https://www.google.com/maps/dir/?api=1&amp;origin=Food+4+Less&amp;origin_place_id=ChIJ_4ShTBwq3YAR_nzQsPUUH-M&amp;destination=Party+Snaps+Photo+Booth+OC+%7C+Photo+Booth+Rental+Orange+County&amp;destination_place_id=ChIJS6qcHXvZ3IARO_aW9uFeY8M&amp;travelmode=best" TargetMode="External"/><Relationship Id="rId658" Type="http://schemas.openxmlformats.org/officeDocument/2006/relationships/hyperlink" Target="https://www.google.com/maps/dir/?api=1&amp;origin=Northgate+Market&amp;origin_place_id=ChIJE4fiqs4p3YARQNiR7nP6uw4&amp;destination=Party+Snaps+Photo+Booth+OC+%7C+Photo+Booth+Rental+Orange+County&amp;destination_place_id=ChIJS6qcHXvZ3IARO_aW9uFeY8M&amp;travelmode=driving" TargetMode="External"/><Relationship Id="rId411" Type="http://schemas.openxmlformats.org/officeDocument/2006/relationships/hyperlink" Target="https://maps.google.com?saddr=33.8644763,-117.8159019&amp;daddr=33.7753974,-117.921582" TargetMode="External"/><Relationship Id="rId532" Type="http://schemas.openxmlformats.org/officeDocument/2006/relationships/hyperlink" Target="https://www.google.com/maps/dir/33.81949480000001,-117.9079655/33.7753974,-117.921582" TargetMode="External"/><Relationship Id="rId653" Type="http://schemas.openxmlformats.org/officeDocument/2006/relationships/hyperlink" Target="https://www.google.com/maps/dir/?api=1&amp;origin=Albertsons&amp;origin_place_id=ChIJcSzKdk4q3YARwUH2UZcKAnc&amp;destination=Party+Snaps+Photo+Booth+OC+%7C+Photo+Booth+Rental+Orange+County&amp;destination_place_id=ChIJS6qcHXvZ3IARO_aW9uFeY8M&amp;travelmode=best" TargetMode="External"/><Relationship Id="rId410" Type="http://schemas.openxmlformats.org/officeDocument/2006/relationships/hyperlink" Target="https://www.google.com/maps/dir/?api=1&amp;origin=Strand+Art+Co&amp;origin_place_id=ChIJnUjukTjR3IARlclHheksKTE&amp;destination=Party+Snaps+Photo+Booth+OC+%7C+Photo+Booth+Rental+Orange+County&amp;destination_place_id=ChIJS6qcHXvZ3IARO_aW9uFeY8M&amp;travelmode=driving" TargetMode="External"/><Relationship Id="rId531" Type="http://schemas.openxmlformats.org/officeDocument/2006/relationships/hyperlink" Target="https://maps.google.com?saddr=33.81949480000001,-117.9079655&amp;daddr=33.7753974,-117.921582" TargetMode="External"/><Relationship Id="rId652" Type="http://schemas.openxmlformats.org/officeDocument/2006/relationships/hyperlink" Target="https://www.google.com/maps/dir/33.6809033,-118.0028616/33.7753974,-117.921582" TargetMode="External"/><Relationship Id="rId530" Type="http://schemas.openxmlformats.org/officeDocument/2006/relationships/hyperlink" Target="https://www.google.com/maps/dir/?api=1&amp;origin=Walmart+Neighborhood+Market&amp;origin_place_id=ChIJYSfaY8zX3IARt4e-Vb8bzNQ&amp;destination=Party+Snaps+Photo+Booth+OC+%7C+Photo+Booth+Rental+Orange+County&amp;destination_place_id=ChIJS6qcHXvZ3IARO_aW9uFeY8M&amp;travelmode=driving" TargetMode="External"/><Relationship Id="rId651" Type="http://schemas.openxmlformats.org/officeDocument/2006/relationships/hyperlink" Target="https://maps.google.com?saddr=33.6809033,-118.0028616&amp;daddr=33.7753974,-117.921582" TargetMode="External"/><Relationship Id="rId650" Type="http://schemas.openxmlformats.org/officeDocument/2006/relationships/hyperlink" Target="https://www.google.com/maps/dir/?api=1&amp;origin=Albertsons&amp;origin_place_id=ChIJizNTYbEm3YARCoBPbb4p_JE&amp;destination=Party+Snaps+Photo+Booth+OC+%7C+Photo+Booth+Rental+Orange+County&amp;destination_place_id=ChIJS6qcHXvZ3IARO_aW9uFeY8M&amp;travelmode=driving" TargetMode="External"/><Relationship Id="rId206" Type="http://schemas.openxmlformats.org/officeDocument/2006/relationships/hyperlink" Target="https://www.google.com/maps/dir/?api=1&amp;origin=Rio+danta+ana.+Ca&amp;origin_place_id=ChIJ05zUHWLZ3IARoz1DRAx5ASY&amp;destination=Party+Snaps+Photo+Booth+OC+%7C+Photo+Booth+Rental+Orange+County&amp;destination_place_id=ChIJS6qcHXvZ3IARO_aW9uFeY8M&amp;travelmode=driving" TargetMode="External"/><Relationship Id="rId327" Type="http://schemas.openxmlformats.org/officeDocument/2006/relationships/hyperlink" Target="https://maps.google.com?saddr=33.7876447,-117.8525736&amp;daddr=33.7753974,-117.921582" TargetMode="External"/><Relationship Id="rId448" Type="http://schemas.openxmlformats.org/officeDocument/2006/relationships/hyperlink" Target="https://www.google.com/maps/dir/33.870475,-117.927175/33.7753974,-117.921582" TargetMode="External"/><Relationship Id="rId569" Type="http://schemas.openxmlformats.org/officeDocument/2006/relationships/hyperlink" Target="https://www.google.com/maps/dir/?api=1&amp;origin=Mimi's+Cafe&amp;origin_place_id=ChIJsfm0LDEn3YAR6dCdiyhVfiY&amp;destination=Party+Snaps+Photo+Booth+OC+%7C+Photo+Booth+Rental+Orange+County&amp;destination_place_id=ChIJS6qcHXvZ3IARO_aW9uFeY8M&amp;travelmode=best" TargetMode="External"/><Relationship Id="rId205" Type="http://schemas.openxmlformats.org/officeDocument/2006/relationships/hyperlink" Target="https://www.google.com/maps/dir/?api=1&amp;origin=Rio+danta+ana.+Ca&amp;origin_place_id=ChIJ05zUHWLZ3IARoz1DRAx5ASY&amp;destination=Party+Snaps+Photo+Booth+OC+%7C+Photo+Booth+Rental+Orange+County&amp;destination_place_id=ChIJS6qcHXvZ3IARO_aW9uFeY8M&amp;travelmode=best" TargetMode="External"/><Relationship Id="rId326" Type="http://schemas.openxmlformats.org/officeDocument/2006/relationships/hyperlink" Target="https://www.google.com/maps/dir/?api=1&amp;origin=The+Potting+Shed+by+Carlisle&amp;origin_place_id=ChIJnSUh2t3Z3IAR6zHLu8CJB2A&amp;destination=Party+Snaps+Photo+Booth+OC+%7C+Photo+Booth+Rental+Orange+County&amp;destination_place_id=ChIJS6qcHXvZ3IARO_aW9uFeY8M&amp;travelmode=driving" TargetMode="External"/><Relationship Id="rId447" Type="http://schemas.openxmlformats.org/officeDocument/2006/relationships/hyperlink" Target="https://maps.google.com?saddr=33.870475,-117.927175&amp;daddr=33.7753974,-117.921582" TargetMode="External"/><Relationship Id="rId568" Type="http://schemas.openxmlformats.org/officeDocument/2006/relationships/hyperlink" Target="https://www.google.com/maps/dir/33.7819265,-117.8925679/33.7753974,-117.921582" TargetMode="External"/><Relationship Id="rId689" Type="http://schemas.openxmlformats.org/officeDocument/2006/relationships/hyperlink" Target="https://www.google.com/maps/dir/?api=1&amp;origin=Ralphs&amp;origin_place_id=ChIJZ_peVoYu3YAR1VYj8k1ZScY&amp;destination=Party+Snaps+Photo+Booth+OC+%7C+Photo+Booth+Rental+Orange+County&amp;destination_place_id=ChIJS6qcHXvZ3IARO_aW9uFeY8M&amp;travelmode=best" TargetMode="External"/><Relationship Id="rId204" Type="http://schemas.openxmlformats.org/officeDocument/2006/relationships/hyperlink" Target="https://www.google.com/maps/dir/33.8410301,-117.9949727/33.7753974,-117.921582" TargetMode="External"/><Relationship Id="rId325" Type="http://schemas.openxmlformats.org/officeDocument/2006/relationships/hyperlink" Target="https://www.google.com/maps/dir/?api=1&amp;origin=The+Potting+Shed+by+Carlisle&amp;origin_place_id=ChIJnSUh2t3Z3IAR6zHLu8CJB2A&amp;destination=Party+Snaps+Photo+Booth+OC+%7C+Photo+Booth+Rental+Orange+County&amp;destination_place_id=ChIJS6qcHXvZ3IARO_aW9uFeY8M&amp;travelmode=best" TargetMode="External"/><Relationship Id="rId446" Type="http://schemas.openxmlformats.org/officeDocument/2006/relationships/hyperlink" Target="https://www.google.com/maps/dir/?api=1&amp;origin=Comic+Book+Hideout&amp;origin_place_id=ChIJxxYSHv7V3IAR7zC4dZiP_aI&amp;destination=Party+Snaps+Photo+Booth+OC+%7C+Photo+Booth+Rental+Orange+County&amp;destination_place_id=ChIJS6qcHXvZ3IARO_aW9uFeY8M&amp;travelmode=driving" TargetMode="External"/><Relationship Id="rId567" Type="http://schemas.openxmlformats.org/officeDocument/2006/relationships/hyperlink" Target="https://maps.google.com?saddr=33.7819265,-117.8925679&amp;daddr=33.7753974,-117.921582" TargetMode="External"/><Relationship Id="rId688" Type="http://schemas.openxmlformats.org/officeDocument/2006/relationships/hyperlink" Target="https://www.google.com/maps/dir/33.83842509999999,-117.9755782/33.7753974,-117.921582" TargetMode="External"/><Relationship Id="rId203" Type="http://schemas.openxmlformats.org/officeDocument/2006/relationships/hyperlink" Target="https://maps.google.com?saddr=33.8410301,-117.9949727&amp;daddr=33.7753974,-117.921582" TargetMode="External"/><Relationship Id="rId324" Type="http://schemas.openxmlformats.org/officeDocument/2006/relationships/hyperlink" Target="https://www.google.com/maps/dir/33.74660739999999,-117.8698707/33.7753974,-117.921582" TargetMode="External"/><Relationship Id="rId445" Type="http://schemas.openxmlformats.org/officeDocument/2006/relationships/hyperlink" Target="https://www.google.com/maps/dir/?api=1&amp;origin=Comic+Book+Hideout&amp;origin_place_id=ChIJxxYSHv7V3IAR7zC4dZiP_aI&amp;destination=Party+Snaps+Photo+Booth+OC+%7C+Photo+Booth+Rental+Orange+County&amp;destination_place_id=ChIJS6qcHXvZ3IARO_aW9uFeY8M&amp;travelmode=best" TargetMode="External"/><Relationship Id="rId566" Type="http://schemas.openxmlformats.org/officeDocument/2006/relationships/hyperlink" Target="https://www.google.com/maps/dir/?api=1&amp;origin=Wetzel's+Pretzels&amp;origin_place_id=ChIJl0znByfY3IARSBzFq0YakjA&amp;destination=Party+Snaps+Photo+Booth+OC+%7C+Photo+Booth+Rental+Orange+County&amp;destination_place_id=ChIJS6qcHXvZ3IARO_aW9uFeY8M&amp;travelmode=driving" TargetMode="External"/><Relationship Id="rId687" Type="http://schemas.openxmlformats.org/officeDocument/2006/relationships/hyperlink" Target="https://maps.google.com?saddr=33.83842509999999,-117.9755782&amp;daddr=33.7753974,-117.921582" TargetMode="External"/><Relationship Id="rId209" Type="http://schemas.openxmlformats.org/officeDocument/2006/relationships/hyperlink" Target="https://www.google.com/maps/dir/?api=1&amp;origin=Pioneer+Park&amp;origin_place_id=ChIJ92UvqVjW3IAROz3j6rKSO-M&amp;destination=Party+Snaps+Photo+Booth+OC+%7C+Photo+Booth+Rental+Orange+County&amp;destination_place_id=ChIJS6qcHXvZ3IARO_aW9uFeY8M&amp;travelmode=best" TargetMode="External"/><Relationship Id="rId208" Type="http://schemas.openxmlformats.org/officeDocument/2006/relationships/hyperlink" Target="https://www.google.com/maps/dir/33.7394191,-117.920378/33.7753974,-117.921582" TargetMode="External"/><Relationship Id="rId329" Type="http://schemas.openxmlformats.org/officeDocument/2006/relationships/hyperlink" Target="https://www.google.com/maps/dir/?api=1&amp;origin=Model+Home+Art&amp;origin_place_id=ChIJP0fh6LvY3IARYlFMJY7tkbY&amp;destination=Party+Snaps+Photo+Booth+OC+%7C+Photo+Booth+Rental+Orange+County&amp;destination_place_id=ChIJS6qcHXvZ3IARO_aW9uFeY8M&amp;travelmode=best" TargetMode="External"/><Relationship Id="rId207" Type="http://schemas.openxmlformats.org/officeDocument/2006/relationships/hyperlink" Target="https://maps.google.com?saddr=33.7394191,-117.920378&amp;daddr=33.7753974,-117.921582" TargetMode="External"/><Relationship Id="rId328" Type="http://schemas.openxmlformats.org/officeDocument/2006/relationships/hyperlink" Target="https://www.google.com/maps/dir/33.7876447,-117.8525736/33.7753974,-117.921582" TargetMode="External"/><Relationship Id="rId449" Type="http://schemas.openxmlformats.org/officeDocument/2006/relationships/hyperlink" Target="https://www.google.com/maps/dir/?api=1&amp;origin=Winston's+Estate+Gallery&amp;origin_place_id=ChIJ7zKOKyva3IARddu1VnRAhco&amp;destination=Party+Snaps+Photo+Booth+OC+%7C+Photo+Booth+Rental+Orange+County&amp;destination_place_id=ChIJS6qcHXvZ3IARO_aW9uFeY8M&amp;travelmode=best" TargetMode="External"/><Relationship Id="rId440" Type="http://schemas.openxmlformats.org/officeDocument/2006/relationships/hyperlink" Target="https://www.google.com/maps/dir/33.7584117,-117.8287594/33.7753974,-117.921582" TargetMode="External"/><Relationship Id="rId561" Type="http://schemas.openxmlformats.org/officeDocument/2006/relationships/hyperlink" Target="https://www.google.com/maps/dir/?api=1&amp;origin=Mimi's+Cafe&amp;origin_place_id=ChIJ26FAxira3IARGEk3dXawOnc&amp;destination=Party+Snaps+Photo+Booth+OC+%7C+Photo+Booth+Rental+Orange+County&amp;destination_place_id=ChIJS6qcHXvZ3IARO_aW9uFeY8M&amp;travelmode=best" TargetMode="External"/><Relationship Id="rId682" Type="http://schemas.openxmlformats.org/officeDocument/2006/relationships/hyperlink" Target="https://www.google.com/maps/dir/?api=1&amp;origin=Marie+Callender's&amp;origin_place_id=ChIJ51DnXjMn3YARn340SndDBhQ&amp;destination=Party+Snaps+Photo+Booth+OC+%7C+Photo+Booth+Rental+Orange+County&amp;destination_place_id=ChIJS6qcHXvZ3IARO_aW9uFeY8M&amp;travelmode=driving" TargetMode="External"/><Relationship Id="rId560" Type="http://schemas.openxmlformats.org/officeDocument/2006/relationships/hyperlink" Target="https://www.google.com/maps/dir/33.7136411,-117.9556891/33.7753974,-117.921582" TargetMode="External"/><Relationship Id="rId681" Type="http://schemas.openxmlformats.org/officeDocument/2006/relationships/hyperlink" Target="https://www.google.com/maps/dir/?api=1&amp;origin=Marie+Callender's&amp;origin_place_id=ChIJ51DnXjMn3YARn340SndDBhQ&amp;destination=Party+Snaps+Photo+Booth+OC+%7C+Photo+Booth+Rental+Orange+County&amp;destination_place_id=ChIJS6qcHXvZ3IARO_aW9uFeY8M&amp;travelmode=best" TargetMode="External"/><Relationship Id="rId680" Type="http://schemas.openxmlformats.org/officeDocument/2006/relationships/hyperlink" Target="https://www.google.com/maps/dir/33.672638,-117.95708/33.7753974,-117.921582" TargetMode="External"/><Relationship Id="rId202" Type="http://schemas.openxmlformats.org/officeDocument/2006/relationships/hyperlink" Target="https://www.google.com/maps/dir/?api=1&amp;origin=Knott's+Soak+City&amp;origin_place_id=ChIJo3h_9V8p3YARRU45Q8H7_70&amp;destination=Party+Snaps+Photo+Booth+OC+%7C+Photo+Booth+Rental+Orange+County&amp;destination_place_id=ChIJS6qcHXvZ3IARO_aW9uFeY8M&amp;travelmode=driving" TargetMode="External"/><Relationship Id="rId323" Type="http://schemas.openxmlformats.org/officeDocument/2006/relationships/hyperlink" Target="https://maps.google.com?saddr=33.74660739999999,-117.8698707&amp;daddr=33.7753974,-117.921582" TargetMode="External"/><Relationship Id="rId444" Type="http://schemas.openxmlformats.org/officeDocument/2006/relationships/hyperlink" Target="https://www.google.com/maps/dir/33.8595268,-117.829158/33.7753974,-117.921582" TargetMode="External"/><Relationship Id="rId565" Type="http://schemas.openxmlformats.org/officeDocument/2006/relationships/hyperlink" Target="https://www.google.com/maps/dir/?api=1&amp;origin=Wetzel's+Pretzels&amp;origin_place_id=ChIJl0znByfY3IARSBzFq0YakjA&amp;destination=Party+Snaps+Photo+Booth+OC+%7C+Photo+Booth+Rental+Orange+County&amp;destination_place_id=ChIJS6qcHXvZ3IARO_aW9uFeY8M&amp;travelmode=best" TargetMode="External"/><Relationship Id="rId686" Type="http://schemas.openxmlformats.org/officeDocument/2006/relationships/hyperlink" Target="https://www.google.com/maps/dir/?api=1&amp;origin=Amazing+Cakes&amp;origin_place_id=ChIJtxmVvHkp3YARaDsx9aAV7qM&amp;destination=Party+Snaps+Photo+Booth+OC+%7C+Photo+Booth+Rental+Orange+County&amp;destination_place_id=ChIJS6qcHXvZ3IARO_aW9uFeY8M&amp;travelmode=driving" TargetMode="External"/><Relationship Id="rId201" Type="http://schemas.openxmlformats.org/officeDocument/2006/relationships/hyperlink" Target="https://www.google.com/maps/dir/?api=1&amp;origin=Knott's+Soak+City&amp;origin_place_id=ChIJo3h_9V8p3YARRU45Q8H7_70&amp;destination=Party+Snaps+Photo+Booth+OC+%7C+Photo+Booth+Rental+Orange+County&amp;destination_place_id=ChIJS6qcHXvZ3IARO_aW9uFeY8M&amp;travelmode=best" TargetMode="External"/><Relationship Id="rId322" Type="http://schemas.openxmlformats.org/officeDocument/2006/relationships/hyperlink" Target="https://www.google.com/maps/dir/?api=1&amp;origin=Premier+Artists+Collection&amp;origin_place_id=ChIJVVXl2lm1woARw7xg56sKqzM&amp;destination=Party+Snaps+Photo+Booth+OC+%7C+Photo+Booth+Rental+Orange+County&amp;destination_place_id=ChIJS6qcHXvZ3IARO_aW9uFeY8M&amp;travelmode=driving" TargetMode="External"/><Relationship Id="rId443" Type="http://schemas.openxmlformats.org/officeDocument/2006/relationships/hyperlink" Target="https://maps.google.com?saddr=33.8595268,-117.829158&amp;daddr=33.7753974,-117.921582" TargetMode="External"/><Relationship Id="rId564" Type="http://schemas.openxmlformats.org/officeDocument/2006/relationships/hyperlink" Target="https://www.google.com/maps/dir/33.760243,-117.830241/33.7753974,-117.921582" TargetMode="External"/><Relationship Id="rId685" Type="http://schemas.openxmlformats.org/officeDocument/2006/relationships/hyperlink" Target="https://www.google.com/maps/dir/?api=1&amp;origin=Amazing+Cakes&amp;origin_place_id=ChIJtxmVvHkp3YARaDsx9aAV7qM&amp;destination=Party+Snaps+Photo+Booth+OC+%7C+Photo+Booth+Rental+Orange+County&amp;destination_place_id=ChIJS6qcHXvZ3IARO_aW9uFeY8M&amp;travelmode=best" TargetMode="External"/><Relationship Id="rId200" Type="http://schemas.openxmlformats.org/officeDocument/2006/relationships/hyperlink" Target="https://www.google.com/maps/dir/33.6428508,-117.8940708/33.7753974,-117.921582" TargetMode="External"/><Relationship Id="rId321" Type="http://schemas.openxmlformats.org/officeDocument/2006/relationships/hyperlink" Target="https://www.google.com/maps/dir/?api=1&amp;origin=Premier+Artists+Collection&amp;origin_place_id=ChIJVVXl2lm1woARw7xg56sKqzM&amp;destination=Party+Snaps+Photo+Booth+OC+%7C+Photo+Booth+Rental+Orange+County&amp;destination_place_id=ChIJS6qcHXvZ3IARO_aW9uFeY8M&amp;travelmode=best" TargetMode="External"/><Relationship Id="rId442" Type="http://schemas.openxmlformats.org/officeDocument/2006/relationships/hyperlink" Target="https://www.google.com/maps/dir/?api=1&amp;origin=Art+Emporium+Inc.&amp;origin_place_id=ChIJ2a5JxfbSwoARiyN8Y7OA1GE&amp;destination=Party+Snaps+Photo+Booth+OC+%7C+Photo+Booth+Rental+Orange+County&amp;destination_place_id=ChIJS6qcHXvZ3IARO_aW9uFeY8M&amp;travelmode=driving" TargetMode="External"/><Relationship Id="rId563" Type="http://schemas.openxmlformats.org/officeDocument/2006/relationships/hyperlink" Target="https://maps.google.com?saddr=33.760243,-117.830241&amp;daddr=33.7753974,-117.921582" TargetMode="External"/><Relationship Id="rId684" Type="http://schemas.openxmlformats.org/officeDocument/2006/relationships/hyperlink" Target="https://www.google.com/maps/dir/33.6883792,-117.954609/33.7753974,-117.921582" TargetMode="External"/><Relationship Id="rId320" Type="http://schemas.openxmlformats.org/officeDocument/2006/relationships/hyperlink" Target="https://www.google.com/maps/dir/33.7487108,-117.8694894/33.7753974,-117.921582" TargetMode="External"/><Relationship Id="rId441" Type="http://schemas.openxmlformats.org/officeDocument/2006/relationships/hyperlink" Target="https://www.google.com/maps/dir/?api=1&amp;origin=Art+Emporium+Inc.&amp;origin_place_id=ChIJ2a5JxfbSwoARiyN8Y7OA1GE&amp;destination=Party+Snaps+Photo+Booth+OC+%7C+Photo+Booth+Rental+Orange+County&amp;destination_place_id=ChIJS6qcHXvZ3IARO_aW9uFeY8M&amp;travelmode=best" TargetMode="External"/><Relationship Id="rId562" Type="http://schemas.openxmlformats.org/officeDocument/2006/relationships/hyperlink" Target="https://www.google.com/maps/dir/?api=1&amp;origin=Mimi's+Cafe&amp;origin_place_id=ChIJ26FAxira3IARGEk3dXawOnc&amp;destination=Party+Snaps+Photo+Booth+OC+%7C+Photo+Booth+Rental+Orange+County&amp;destination_place_id=ChIJS6qcHXvZ3IARO_aW9uFeY8M&amp;travelmode=driving" TargetMode="External"/><Relationship Id="rId683" Type="http://schemas.openxmlformats.org/officeDocument/2006/relationships/hyperlink" Target="https://maps.google.com?saddr=33.6883792,-117.954609&amp;daddr=33.7753974,-117.921582" TargetMode="External"/><Relationship Id="rId316" Type="http://schemas.openxmlformats.org/officeDocument/2006/relationships/hyperlink" Target="https://www.google.com/maps/dir/33.80914919999999,-117.9240197/33.7753974,-117.921582" TargetMode="External"/><Relationship Id="rId437" Type="http://schemas.openxmlformats.org/officeDocument/2006/relationships/hyperlink" Target="https://www.google.com/maps/dir/?api=1&amp;origin=Chemers+Gallery&amp;origin_place_id=ChIJzZS01ira3IARPtmrpPgmabY&amp;destination=Party+Snaps+Photo+Booth+OC+%7C+Photo+Booth+Rental+Orange+County&amp;destination_place_id=ChIJS6qcHXvZ3IARO_aW9uFeY8M&amp;travelmode=best" TargetMode="External"/><Relationship Id="rId558" Type="http://schemas.openxmlformats.org/officeDocument/2006/relationships/hyperlink" Target="https://www.google.com/maps/dir/?api=1&amp;origin=Sam's+Club&amp;origin_place_id=ChIJq_lspREn3YARue-Wemnon2U&amp;destination=Party+Snaps+Photo+Booth+OC+%7C+Photo+Booth+Rental+Orange+County&amp;destination_place_id=ChIJS6qcHXvZ3IARO_aW9uFeY8M&amp;travelmode=driving" TargetMode="External"/><Relationship Id="rId679" Type="http://schemas.openxmlformats.org/officeDocument/2006/relationships/hyperlink" Target="https://maps.google.com?saddr=33.672638,-117.95708&amp;daddr=33.7753974,-117.921582" TargetMode="External"/><Relationship Id="rId315" Type="http://schemas.openxmlformats.org/officeDocument/2006/relationships/hyperlink" Target="https://maps.google.com?saddr=33.80914919999999,-117.9240197&amp;daddr=33.7753974,-117.921582" TargetMode="External"/><Relationship Id="rId436" Type="http://schemas.openxmlformats.org/officeDocument/2006/relationships/hyperlink" Target="https://www.google.com/maps/dir/33.7886556,-117.8529222/33.7753974,-117.921582" TargetMode="External"/><Relationship Id="rId557" Type="http://schemas.openxmlformats.org/officeDocument/2006/relationships/hyperlink" Target="https://www.google.com/maps/dir/?api=1&amp;origin=Sam's+Club&amp;origin_place_id=ChIJq_lspREn3YARue-Wemnon2U&amp;destination=Party+Snaps+Photo+Booth+OC+%7C+Photo+Booth+Rental+Orange+County&amp;destination_place_id=ChIJS6qcHXvZ3IARO_aW9uFeY8M&amp;travelmode=best" TargetMode="External"/><Relationship Id="rId678" Type="http://schemas.openxmlformats.org/officeDocument/2006/relationships/hyperlink" Target="https://www.google.com/maps/dir/?api=1&amp;origin=Polly's+Pies+Restaurant+&amp;+Bakery&amp;origin_place_id=ChIJOalKR8Qg3YARFVhPWJ6JbM4&amp;destination=Party+Snaps+Photo+Booth+OC+%7C+Photo+Booth+Rental+Orange+County&amp;destination_place_id=ChIJS6qcHXvZ3IARO_aW9uFeY8M&amp;travelmode=driving" TargetMode="External"/><Relationship Id="rId314" Type="http://schemas.openxmlformats.org/officeDocument/2006/relationships/hyperlink" Target="https://www.google.com/maps/dir/?api=1&amp;origin=Kamans+Art+Shoppe&amp;origin_place_id=ChIJVQOw7tfX3IARWEpbN3_7cKg&amp;destination=Party+Snaps+Photo+Booth+OC+%7C+Photo+Booth+Rental+Orange+County&amp;destination_place_id=ChIJS6qcHXvZ3IARO_aW9uFeY8M&amp;travelmode=driving" TargetMode="External"/><Relationship Id="rId435" Type="http://schemas.openxmlformats.org/officeDocument/2006/relationships/hyperlink" Target="https://maps.google.com?saddr=33.7886556,-117.8529222&amp;daddr=33.7753974,-117.921582" TargetMode="External"/><Relationship Id="rId556" Type="http://schemas.openxmlformats.org/officeDocument/2006/relationships/hyperlink" Target="https://www.google.com/maps/dir/33.7304725,-117.995964/33.7753974,-117.921582" TargetMode="External"/><Relationship Id="rId677" Type="http://schemas.openxmlformats.org/officeDocument/2006/relationships/hyperlink" Target="https://www.google.com/maps/dir/?api=1&amp;origin=Polly's+Pies+Restaurant+&amp;+Bakery&amp;origin_place_id=ChIJOalKR8Qg3YARFVhPWJ6JbM4&amp;destination=Party+Snaps+Photo+Booth+OC+%7C+Photo+Booth+Rental+Orange+County&amp;destination_place_id=ChIJS6qcHXvZ3IARO_aW9uFeY8M&amp;travelmode=best" TargetMode="External"/><Relationship Id="rId313" Type="http://schemas.openxmlformats.org/officeDocument/2006/relationships/hyperlink" Target="https://www.google.com/maps/dir/?api=1&amp;origin=Kamans+Art+Shoppe&amp;origin_place_id=ChIJVQOw7tfX3IARWEpbN3_7cKg&amp;destination=Party+Snaps+Photo+Booth+OC+%7C+Photo+Booth+Rental+Orange+County&amp;destination_place_id=ChIJS6qcHXvZ3IARO_aW9uFeY8M&amp;travelmode=best" TargetMode="External"/><Relationship Id="rId434" Type="http://schemas.openxmlformats.org/officeDocument/2006/relationships/hyperlink" Target="https://www.google.com/maps/dir/?api=1&amp;origin=Matoska+Trading+Company&amp;origin_place_id=ChIJL3Jnn97Z3IAR09e9gOvYNFw&amp;destination=Party+Snaps+Photo+Booth+OC+%7C+Photo+Booth+Rental+Orange+County&amp;destination_place_id=ChIJS6qcHXvZ3IARO_aW9uFeY8M&amp;travelmode=driving" TargetMode="External"/><Relationship Id="rId555" Type="http://schemas.openxmlformats.org/officeDocument/2006/relationships/hyperlink" Target="https://maps.google.com?saddr=33.7304725,-117.995964&amp;daddr=33.7753974,-117.921582" TargetMode="External"/><Relationship Id="rId676" Type="http://schemas.openxmlformats.org/officeDocument/2006/relationships/hyperlink" Target="https://www.google.com/maps/dir/33.87541290000001,-117.8890802/33.7753974,-117.921582" TargetMode="External"/><Relationship Id="rId319" Type="http://schemas.openxmlformats.org/officeDocument/2006/relationships/hyperlink" Target="https://maps.google.com?saddr=33.7487108,-117.8694894&amp;daddr=33.7753974,-117.921582" TargetMode="External"/><Relationship Id="rId318" Type="http://schemas.openxmlformats.org/officeDocument/2006/relationships/hyperlink" Target="https://www.google.com/maps/dir/?api=1&amp;origin=AvantGarden+the+Art+Gallery&amp;origin_place_id=ChIJeRnmeQfZ3IARMEOJAEa3xZw&amp;destination=Party+Snaps+Photo+Booth+OC+%7C+Photo+Booth+Rental+Orange+County&amp;destination_place_id=ChIJS6qcHXvZ3IARO_aW9uFeY8M&amp;travelmode=driving" TargetMode="External"/><Relationship Id="rId439" Type="http://schemas.openxmlformats.org/officeDocument/2006/relationships/hyperlink" Target="https://maps.google.com?saddr=33.7584117,-117.8287594&amp;daddr=33.7753974,-117.921582" TargetMode="External"/><Relationship Id="rId317" Type="http://schemas.openxmlformats.org/officeDocument/2006/relationships/hyperlink" Target="https://www.google.com/maps/dir/?api=1&amp;origin=AvantGarden+the+Art+Gallery&amp;origin_place_id=ChIJeRnmeQfZ3IARMEOJAEa3xZw&amp;destination=Party+Snaps+Photo+Booth+OC+%7C+Photo+Booth+Rental+Orange+County&amp;destination_place_id=ChIJS6qcHXvZ3IARO_aW9uFeY8M&amp;travelmode=best" TargetMode="External"/><Relationship Id="rId438" Type="http://schemas.openxmlformats.org/officeDocument/2006/relationships/hyperlink" Target="https://www.google.com/maps/dir/?api=1&amp;origin=Chemers+Gallery&amp;origin_place_id=ChIJzZS01ira3IARPtmrpPgmabY&amp;destination=Party+Snaps+Photo+Booth+OC+%7C+Photo+Booth+Rental+Orange+County&amp;destination_place_id=ChIJS6qcHXvZ3IARO_aW9uFeY8M&amp;travelmode=driving" TargetMode="External"/><Relationship Id="rId559" Type="http://schemas.openxmlformats.org/officeDocument/2006/relationships/hyperlink" Target="https://maps.google.com?saddr=33.7136411,-117.9556891&amp;daddr=33.7753974,-117.921582" TargetMode="External"/><Relationship Id="rId550" Type="http://schemas.openxmlformats.org/officeDocument/2006/relationships/hyperlink" Target="https://www.google.com/maps/dir/?api=1&amp;origin=Boudin+SF&amp;origin_place_id=ChIJ-5uvgC_f3IARejMFH8Z5xFE&amp;destination=Party+Snaps+Photo+Booth+OC+%7C+Photo+Booth+Rental+Orange+County&amp;destination_place_id=ChIJS6qcHXvZ3IARO_aW9uFeY8M&amp;travelmode=driving" TargetMode="External"/><Relationship Id="rId671" Type="http://schemas.openxmlformats.org/officeDocument/2006/relationships/hyperlink" Target="https://maps.google.com?saddr=33.7875677,-117.8129853&amp;daddr=33.7753974,-117.921582" TargetMode="External"/><Relationship Id="rId670" Type="http://schemas.openxmlformats.org/officeDocument/2006/relationships/hyperlink" Target="https://www.google.com/maps/dir/?api=1&amp;origin=DK's+Donuts&amp;origin_place_id=ChIJ3wcZIxTa3IARzoBa9JSlFuI&amp;destination=Party+Snaps+Photo+Booth+OC+%7C+Photo+Booth+Rental+Orange+County&amp;destination_place_id=ChIJS6qcHXvZ3IARO_aW9uFeY8M&amp;travelmode=driving" TargetMode="External"/><Relationship Id="rId312" Type="http://schemas.openxmlformats.org/officeDocument/2006/relationships/hyperlink" Target="https://www.google.com/maps/dir/33.80422540000001,-117.9112129/33.7753974,-117.921582" TargetMode="External"/><Relationship Id="rId433" Type="http://schemas.openxmlformats.org/officeDocument/2006/relationships/hyperlink" Target="https://www.google.com/maps/dir/?api=1&amp;origin=Matoska+Trading+Company&amp;origin_place_id=ChIJL3Jnn97Z3IAR09e9gOvYNFw&amp;destination=Party+Snaps+Photo+Booth+OC+%7C+Photo+Booth+Rental+Orange+County&amp;destination_place_id=ChIJS6qcHXvZ3IARO_aW9uFeY8M&amp;travelmode=best" TargetMode="External"/><Relationship Id="rId554" Type="http://schemas.openxmlformats.org/officeDocument/2006/relationships/hyperlink" Target="https://www.google.com/maps/dir/?api=1&amp;origin=Corner+Bakery&amp;origin_place_id=ChIJQZuhI2gm3YAR7c1JCv3cwJU&amp;destination=Party+Snaps+Photo+Booth+OC+%7C+Photo+Booth+Rental+Orange+County&amp;destination_place_id=ChIJS6qcHXvZ3IARO_aW9uFeY8M&amp;travelmode=driving" TargetMode="External"/><Relationship Id="rId675" Type="http://schemas.openxmlformats.org/officeDocument/2006/relationships/hyperlink" Target="https://maps.google.com?saddr=33.87541290000001,-117.8890802&amp;daddr=33.7753974,-117.921582" TargetMode="External"/><Relationship Id="rId311" Type="http://schemas.openxmlformats.org/officeDocument/2006/relationships/hyperlink" Target="https://maps.google.com?saddr=33.80422540000001,-117.9112129&amp;daddr=33.7753974,-117.921582" TargetMode="External"/><Relationship Id="rId432" Type="http://schemas.openxmlformats.org/officeDocument/2006/relationships/hyperlink" Target="https://www.google.com/maps/dir/33.7378011,-117.9898408/33.7753974,-117.921582" TargetMode="External"/><Relationship Id="rId553" Type="http://schemas.openxmlformats.org/officeDocument/2006/relationships/hyperlink" Target="https://www.google.com/maps/dir/?api=1&amp;origin=Corner+Bakery&amp;origin_place_id=ChIJQZuhI2gm3YAR7c1JCv3cwJU&amp;destination=Party+Snaps+Photo+Booth+OC+%7C+Photo+Booth+Rental+Orange+County&amp;destination_place_id=ChIJS6qcHXvZ3IARO_aW9uFeY8M&amp;travelmode=best" TargetMode="External"/><Relationship Id="rId674" Type="http://schemas.openxmlformats.org/officeDocument/2006/relationships/hyperlink" Target="https://www.google.com/maps/dir/?api=1&amp;origin=Panera+Bread&amp;origin_place_id=ChIJQ1w1o9DV3IARITVwmQx-Iqc&amp;destination=Party+Snaps+Photo+Booth+OC+%7C+Photo+Booth+Rental+Orange+County&amp;destination_place_id=ChIJS6qcHXvZ3IARO_aW9uFeY8M&amp;travelmode=driving" TargetMode="External"/><Relationship Id="rId310" Type="http://schemas.openxmlformats.org/officeDocument/2006/relationships/hyperlink" Target="https://www.google.com/maps/dir/?api=1&amp;origin=S.+Preston+Art+++Designs&amp;origin_place_id=ChIJK6WXAcPX3IARY_zcHqnuYfY&amp;destination=Party+Snaps+Photo+Booth+OC+%7C+Photo+Booth+Rental+Orange+County&amp;destination_place_id=ChIJS6qcHXvZ3IARO_aW9uFeY8M&amp;travelmode=driving" TargetMode="External"/><Relationship Id="rId431" Type="http://schemas.openxmlformats.org/officeDocument/2006/relationships/hyperlink" Target="https://maps.google.com?saddr=33.7378011,-117.9898408&amp;daddr=33.7753974,-117.921582" TargetMode="External"/><Relationship Id="rId552" Type="http://schemas.openxmlformats.org/officeDocument/2006/relationships/hyperlink" Target="https://www.google.com/maps/dir/33.6909083,-117.8872643/33.7753974,-117.921582" TargetMode="External"/><Relationship Id="rId673" Type="http://schemas.openxmlformats.org/officeDocument/2006/relationships/hyperlink" Target="https://www.google.com/maps/dir/?api=1&amp;origin=Panera+Bread&amp;origin_place_id=ChIJQ1w1o9DV3IARITVwmQx-Iqc&amp;destination=Party+Snaps+Photo+Booth+OC+%7C+Photo+Booth+Rental+Orange+County&amp;destination_place_id=ChIJS6qcHXvZ3IARO_aW9uFeY8M&amp;travelmode=best" TargetMode="External"/><Relationship Id="rId430" Type="http://schemas.openxmlformats.org/officeDocument/2006/relationships/hyperlink" Target="https://www.google.com/maps/dir/?api=1&amp;origin=Ziggy's+Smoke+Shop&amp;origin_place_id=ChIJzXSnKUEm3YAR0D_GL9N7M-s&amp;destination=Party+Snaps+Photo+Booth+OC+%7C+Photo+Booth+Rental+Orange+County&amp;destination_place_id=ChIJS6qcHXvZ3IARO_aW9uFeY8M&amp;travelmode=driving" TargetMode="External"/><Relationship Id="rId551" Type="http://schemas.openxmlformats.org/officeDocument/2006/relationships/hyperlink" Target="https://maps.google.com?saddr=33.6909083,-117.8872643&amp;daddr=33.7753974,-117.921582" TargetMode="External"/><Relationship Id="rId672" Type="http://schemas.openxmlformats.org/officeDocument/2006/relationships/hyperlink" Target="https://www.google.com/maps/dir/33.7875677,-117.8129853/33.7753974,-117.92158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38"/>
  </cols>
  <sheetData>
    <row r="1" ht="300.0" customHeight="1">
      <c r="A1" s="1" t="str">
        <f>HYPERLINK("https://drive.google.com/uc?export=view&amp;id=1KUTMWcpF-mT2G8pfsYYJt4lmfHGpusP2",IMAGE("https://drive.google.com/uc?export=view&amp;id=1KUTMWcpF-mT2G8pfsYYJt4lmfHGpusP2",1))</f>
        <v/>
      </c>
      <c r="E1" s="2" t="str">
        <f>HYPERLINK("https://drive.google.com/uc?export=view&amp;id=1CeuBwlaLVbb3Z8DZweQ1Q2MYElSzV1Ju",IMAGE("https://drive.google.com/uc?export=view&amp;id=1CeuBwlaLVbb3Z8DZweQ1Q2MYElSzV1Ju",1))</f>
        <v/>
      </c>
      <c r="I1" s="2" t="str">
        <f>HYPERLINK("https://drive.google.com/uc?export=view&amp;id=1UdAHcQwGYQA9AnrLUlE9NRFWu0xMGPVG",IMAGE("https://drive.google.com/uc?export=view&amp;id=1UdAHcQwGYQA9AnrLUlE9NRFWu0xMGPVG",1))</f>
        <v/>
      </c>
      <c r="M1" s="2" t="str">
        <f>HYPERLINK("https://drive.google.com/uc?export=view&amp;id=1KP3-Sv_gd3T-oJjCcbx5I303LwCd7YqO",IMAGE("https://drive.google.com/uc?export=view&amp;id=1KP3-Sv_gd3T-oJjCcbx5I303LwCd7YqO",1))</f>
        <v/>
      </c>
      <c r="Q1" s="2" t="str">
        <f>HYPERLINK("https://drive.google.com/uc?export=view&amp;id=1ruRT2_iVDTCxqRZwx-86FXtUgb7e0ciI",IMAGE("https://drive.google.com/uc?export=view&amp;id=1ruRT2_iVDTCxqRZwx-86FXtUgb7e0ciI",1))</f>
        <v/>
      </c>
      <c r="U1" s="2" t="str">
        <f>HYPERLINK("https://drive.google.com/uc?export=view&amp;id=1GUoVIRGL4vChnueFcYog_zJaj7W6QrUd",IMAGE("https://drive.google.com/uc?export=view&amp;id=1GUoVIRGL4vChnueFcYog_zJaj7W6QrUd",1))</f>
        <v/>
      </c>
      <c r="Y1" s="2" t="str">
        <f>HYPERLINK("https://drive.google.com/uc?export=view&amp;id=1nZECmxWTKczyQztsvqc7JqEKdXlzmzUm",IMAGE("https://drive.google.com/uc?export=view&amp;id=1nZECmxWTKczyQztsvqc7JqEKdXlzmzUm",1))</f>
        <v/>
      </c>
      <c r="AC1" s="2" t="str">
        <f>HYPERLINK("https://drive.google.com/uc?export=view&amp;id=1Qvy7SXKY9Wp88-7S776udPYYcHOxX88g",IMAGE("https://drive.google.com/uc?export=view&amp;id=1Qvy7SXKY9Wp88-7S776udPYYcHOxX88g",1))</f>
        <v/>
      </c>
      <c r="AG1" s="2" t="str">
        <f>HYPERLINK("https://drive.google.com/uc?export=view&amp;id=1SYw4FZRfmTBu-NOfRKXfqDvlq4v2FOak",IMAGE("https://drive.google.com/uc?export=view&amp;id=1SYw4FZRfmTBu-NOfRKXfqDvlq4v2FOak",1))</f>
        <v/>
      </c>
      <c r="AK1" s="2" t="str">
        <f>HYPERLINK("https://drive.google.com/uc?export=view&amp;id=1tjV6aEO33gie3GjEU9ePhWAnpMjWCq2q",IMAGE("https://drive.google.com/uc?export=view&amp;id=1tjV6aEO33gie3GjEU9ePhWAnpMjWCq2q",1))</f>
        <v/>
      </c>
      <c r="AO1" s="2" t="str">
        <f>HYPERLINK("https://drive.google.com/uc?export=view&amp;id=1cDO6mogTJvm5DbdqYLNzOVJbaoqWwNF7",IMAGE("https://drive.google.com/uc?export=view&amp;id=1cDO6mogTJvm5DbdqYLNzOVJbaoqWwNF7",1))</f>
        <v/>
      </c>
      <c r="AS1" s="2" t="str">
        <f>HYPERLINK("https://drive.google.com/uc?export=view&amp;id=1159MNRQvn7Y4BZWJPJW1km4UiflcG8qd",IMAGE("https://drive.google.com/uc?export=view&amp;id=1159MNRQvn7Y4BZWJPJW1km4UiflcG8qd",1))</f>
        <v/>
      </c>
    </row>
    <row r="2" ht="37.5" customHeight="1">
      <c r="A2" s="3" t="s">
        <v>0</v>
      </c>
      <c r="B2" s="3" t="s">
        <v>1</v>
      </c>
    </row>
    <row r="3" ht="37.5" customHeight="1">
      <c r="A3" s="3" t="s">
        <v>2</v>
      </c>
      <c r="B3" s="3" t="s">
        <v>3</v>
      </c>
    </row>
    <row r="4" ht="37.5" customHeight="1">
      <c r="A4" s="3" t="s">
        <v>4</v>
      </c>
      <c r="B4" s="4" t="s">
        <v>5</v>
      </c>
    </row>
    <row r="5" ht="37.5" customHeight="1">
      <c r="A5" s="3" t="s">
        <v>6</v>
      </c>
      <c r="B5" s="1" t="s">
        <v>7</v>
      </c>
      <c r="C5" s="2" t="str">
        <f>HYPERLINK("https://www.luckyfrogphotos.com/360photoboothrentallosangeles.html", IMAGE("https://api.qrserver.com/v1/create-qr-code/?size=50x50&amp;data=https://www.luckyfrogphotos.com/360photoboothrentallosangeles.html",1))</f>
        <v/>
      </c>
    </row>
    <row r="6" ht="37.5" customHeight="1">
      <c r="A6" s="3" t="s">
        <v>8</v>
      </c>
      <c r="B6" s="3" t="s">
        <v>9</v>
      </c>
    </row>
    <row r="7" ht="37.5" customHeight="1">
      <c r="A7" s="3" t="s">
        <v>10</v>
      </c>
      <c r="B7" s="5">
        <v>5.0</v>
      </c>
    </row>
    <row r="8" ht="37.5" customHeight="1">
      <c r="A8" s="3" t="s">
        <v>11</v>
      </c>
      <c r="B8" s="5">
        <v>10.0</v>
      </c>
    </row>
    <row r="9" ht="37.5" customHeight="1">
      <c r="A9" s="3" t="s">
        <v>12</v>
      </c>
      <c r="B9" s="3" t="s">
        <v>13</v>
      </c>
    </row>
    <row r="10" ht="37.5" customHeight="1">
      <c r="A10" s="3" t="s">
        <v>14</v>
      </c>
    </row>
    <row r="11" ht="37.5" customHeight="1">
      <c r="A11" s="3" t="s">
        <v>15</v>
      </c>
    </row>
    <row r="12" ht="37.5" customHeight="1">
      <c r="A12" s="3" t="s">
        <v>16</v>
      </c>
    </row>
    <row r="13" ht="37.5" customHeight="1">
      <c r="A13" s="3" t="s">
        <v>17</v>
      </c>
    </row>
    <row r="14" ht="37.5" customHeight="1">
      <c r="A14" s="3" t="s">
        <v>18</v>
      </c>
    </row>
    <row r="15" ht="37.5" customHeight="1">
      <c r="A15" s="3" t="s">
        <v>19</v>
      </c>
    </row>
    <row r="16" ht="37.5" customHeight="1">
      <c r="A16" s="3" t="s">
        <v>20</v>
      </c>
      <c r="B16" s="1" t="s">
        <v>21</v>
      </c>
      <c r="C16" s="2" t="str">
        <f>HYPERLINK("https://www.google.com/maps?ll=@33.7753974,-117.921582&amp;z=17&amp;cid=14079201184688043579", IMAGE("https://api.qrserver.com/v1/create-qr-code/?size=50x50&amp;data=https://www.google.com/maps?ll=@33.7753974,-117.921582&amp;z=17&amp;cid=14079201184688043579",1))</f>
        <v/>
      </c>
    </row>
    <row r="17" ht="37.5" customHeight="1">
      <c r="A17" s="3" t="s">
        <v>22</v>
      </c>
      <c r="B17" s="1" t="s">
        <v>23</v>
      </c>
      <c r="C17" s="2" t="str">
        <f>HYPERLINK("https://www.google.com/maps/place/Party+Snaps+Photo+Booth+OC+%7C+Photo+Booth+Rental+Orange+County/@33.7753974,-117.9237707,17z/data=!3m1!4b1!4m5!3m4!1s0x0:0xc3635ee1f696f63b!8m2!3d33.7753974!4d-117.921582?shorturl=1",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?shorturl=1",1))</f>
        <v/>
      </c>
    </row>
    <row r="18" ht="37.5" customHeight="1">
      <c r="A18" s="3" t="s">
        <v>24</v>
      </c>
      <c r="B18" s="1" t="s">
        <v>25</v>
      </c>
      <c r="C18" s="2" t="str">
        <f>HYPERLINK("https://www.google.com/maps/@33.7753974,-117.921582,17?ucbcb=1&amp;cid=14079201184688043579&amp;entry=ttu", IMAGE("https://api.qrserver.com/v1/create-qr-code/?size=50x50&amp;data=https://www.google.com/maps/@33.7753974,-117.921582,17?ucbcb=1&amp;cid=14079201184688043579&amp;entry=ttu",1))</f>
        <v/>
      </c>
    </row>
    <row r="19" ht="37.5" customHeight="1">
      <c r="A19" s="3" t="s">
        <v>26</v>
      </c>
      <c r="B19" s="1" t="s">
        <v>27</v>
      </c>
      <c r="C19" s="2" t="str">
        <f>HYPERLINK("https://www.google.com/maps?cid=14079201184688043579", IMAGE("https://api.qrserver.com/v1/create-qr-code/?size=50x50&amp;data=https://www.google.com/maps?cid=14079201184688043579",1))</f>
        <v/>
      </c>
    </row>
    <row r="20" ht="37.5" customHeight="1">
      <c r="A20" s="3" t="s">
        <v>28</v>
      </c>
      <c r="B20" s="1" t="s">
        <v>29</v>
      </c>
      <c r="C20" s="2" t="str">
        <f>HYPERLINK("https://www.google.com/maps/dir//33.7753974,-117.921582/@33.7753974,-117.921582,17?ucbcb=1&amp;entry=ttu", IMAGE("https://api.qrserver.com/v1/create-qr-code/?size=50x50&amp;data=https://www.google.com/maps/dir//33.7753974,-117.921582/@33.7753974,-117.921582,17?ucbcb=1&amp;entry=ttu",1))</f>
        <v/>
      </c>
    </row>
    <row r="21" ht="37.5" customHeight="1">
      <c r="A21" s="3" t="s">
        <v>30</v>
      </c>
      <c r="B21" s="1" t="s">
        <v>31</v>
      </c>
      <c r="C21" s="2" t="str">
        <f>HYPERLINK("https://www.google.com/maps/dir/33.7753974,-117.921582/@33.7753974,-117.921582,17?ucbcb=1&amp;entry=ttu", IMAGE("https://api.qrserver.com/v1/create-qr-code/?size=50x50&amp;data=https://www.google.com/maps/dir/33.7753974,-117.921582/@33.7753974,-117.921582,17?ucbcb=1&amp;entry=ttu",1))</f>
        <v/>
      </c>
    </row>
    <row r="22" ht="37.5" customHeight="1">
      <c r="A22" s="3" t="s">
        <v>32</v>
      </c>
      <c r="B22" s="1" t="s">
        <v>33</v>
      </c>
      <c r="C22" s="2" t="str">
        <f>HYPERLINK("https://www.google.com/maps/@?api=1&amp;map_action=pano&amp;viewpoint=33.7753974%2C-117.921582", IMAGE("https://api.qrserver.com/v1/create-qr-code/?size=50x50&amp;data=https://www.google.com/maps/@?api=1&amp;map_action=pano&amp;viewpoint=33.7753974%2C-117.921582",1))</f>
        <v/>
      </c>
    </row>
    <row r="23" ht="37.5" customHeight="1">
      <c r="A23" s="3" t="s">
        <v>34</v>
      </c>
      <c r="B23" s="1" t="s">
        <v>35</v>
      </c>
      <c r="C23" s="2" t="str">
        <f>HYPERLINK("https://www.google.com/maps/@?api=1&amp;map_action=map&amp;center=33.7753974%2C-117.921582&amp;zoom=17&amp;basemap=satellite", IMAGE("https://api.qrserver.com/v1/create-qr-code/?size=50x50&amp;data=https://www.google.com/maps/@?api=1&amp;map_action=map&amp;center=33.7753974%2C-117.921582&amp;zoom=17&amp;basemap=satellite",1))</f>
        <v/>
      </c>
    </row>
    <row r="24" ht="37.5" customHeight="1">
      <c r="A24" s="3" t="s">
        <v>36</v>
      </c>
      <c r="B24" s="1" t="s">
        <v>37</v>
      </c>
      <c r="C24" s="2" t="str">
        <f>HYPERLINK("https://www.google.com/maps/@?api=1&amp;map_action=map&amp;center=33.7753974%2C-117.921582&amp;zoom=17&amp;basemap=satellite&amp;layer=traffic", IMAGE("https://api.qrserver.com/v1/create-qr-code/?size=50x50&amp;data=https://www.google.com/maps/@?api=1&amp;map_action=map&amp;center=33.7753974%2C-117.921582&amp;zoom=17&amp;basemap=satellite&amp;layer=traffic",1))</f>
        <v/>
      </c>
    </row>
    <row r="25" ht="37.5" customHeight="1">
      <c r="A25" s="3" t="s">
        <v>38</v>
      </c>
      <c r="B25" s="1" t="s">
        <v>39</v>
      </c>
      <c r="C25" s="2" t="str">
        <f>HYPERLINK("https://www.google.com/maps/dir///@33.7753974,-117.921582,17z?entry=ttu", IMAGE("https://api.qrserver.com/v1/create-qr-code/?size=50x50&amp;data=https://www.google.com/maps/dir///@33.7753974,-117.921582,17z?entry=ttu",1))</f>
        <v/>
      </c>
    </row>
    <row r="26" ht="37.5" customHeight="1">
      <c r="A26" s="3" t="s">
        <v>40</v>
      </c>
      <c r="B26" s="1" t="s">
        <v>41</v>
      </c>
      <c r="C26" s="2" t="str">
        <f>HYPERLINK("https://www.google.com/maps/place/Party+Snaps+Photo+Booth+OC+%7C+Photo+Booth+Rental+Orange+County/@33.7753974,-117.9237707,17z/data=!3m1!1e3!3m1!4b1!4m5!3m4!1s0x0:0xc3635ee1f696f63b!8m2!3d33.7753974!4d-117.921582?shorturl=1",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1e3!3m1!4b1!4m5!3m4!1s0x0:0xc3635ee1f696f63b!8m2!3d33.7753"&amp;"974!4d-117.921582?shorturl=1",1))</f>
        <v/>
      </c>
    </row>
    <row r="27" ht="37.5" customHeight="1">
      <c r="A27" s="3" t="s">
        <v>42</v>
      </c>
      <c r="B27" s="1" t="s">
        <v>43</v>
      </c>
      <c r="C27" s="2" t="str">
        <f>HYPERLINK("https://www.google.com/maps/place/Party+Snaps+Photo+Booth+OC+%7C+Photo+Booth+Rental+Orange+County/@33.7753974,-117.9237707,17z/data=!3m1!4b1!4m5!3m4!1s0x0:0xc3635ee1f696f63b!8m2!3d33.7753974!4d-117.921582!5m1!1e1?shorturl=1",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1?shorturl=1",1))</f>
        <v/>
      </c>
    </row>
    <row r="28" ht="37.5" customHeight="1">
      <c r="A28" s="3" t="s">
        <v>44</v>
      </c>
      <c r="B28" s="1" t="s">
        <v>45</v>
      </c>
      <c r="C28" s="2" t="str">
        <f>HYPERLINK("https://www.google.com/maps/place/Party+Snaps+Photo+Booth+OC+%7C+Photo+Booth+Rental+Orange+County/@33.7753974,-117.9237707,17z/data=!3m1!4b1!4m5!3m4!1s0x0:0xc3635ee1f696f63b!8m2!3d33.7753974!4d-117.921582!5m1!1e2?shorturl=1",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2?shorturl=1",1))</f>
        <v/>
      </c>
    </row>
    <row r="29" ht="37.5" customHeight="1">
      <c r="A29" s="3" t="s">
        <v>46</v>
      </c>
      <c r="B29" s="1" t="s">
        <v>47</v>
      </c>
      <c r="C29" s="2" t="str">
        <f>HYPERLINK("https://www.google.com/maps/place/Party+Snaps+Photo+Booth+OC+%7C+Photo+Booth+Rental+Orange+County/@33.7753974,-117.9237707,17z/data=!3m1!4b1!4m5!3m4!1s0x0:0xc3635ee1f696f63b!8m2!3d33.7753974!4d-117.921582!5m1!1e3?shorturl=1",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3?shorturl=1",1))</f>
        <v/>
      </c>
    </row>
    <row r="30" ht="37.5" customHeight="1">
      <c r="A30" s="3" t="s">
        <v>48</v>
      </c>
      <c r="B30" s="1" t="s">
        <v>49</v>
      </c>
      <c r="C30" s="2" t="str">
        <f>HYPERLINK("https://www.google.com/maps/place/Party+Snaps+Photo+Booth+OC+%7C+Photo+Booth+Rental+Orange+County/@33.7753974,-117.9237707,17z/data=!3m1!4b1!4m5!3m4!1s0x0:0xc3635ee1f696f63b!8m2!3d33.7753974!4d-117.921582!5m1!1e4?shorturl=1",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4?shorturl=1",1))</f>
        <v/>
      </c>
    </row>
    <row r="31" ht="37.5" customHeight="1">
      <c r="A31" s="3" t="s">
        <v>50</v>
      </c>
      <c r="B31" s="1" t="s">
        <v>51</v>
      </c>
      <c r="C31" s="2" t="str">
        <f>HYPERLINK("https://www.google.com/maps/place/Party+Snaps+Photo+Booth+OC+%7C+Photo+Booth+Rental+Orange+County/@33.7753974,-117.9237707,17z/data=!3m1!4b1!4m5!3m4!1s0x0:0xc3635ee1f696f63b!8m2!3d33.7753974!4d-117.921582!5m1!1e5?shorturl=1",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5?shorturl=1",1))</f>
        <v/>
      </c>
    </row>
    <row r="32" ht="37.5" customHeight="1">
      <c r="A32" s="3" t="s">
        <v>52</v>
      </c>
      <c r="B32" s="1" t="s">
        <v>53</v>
      </c>
      <c r="C32" s="2" t="str">
        <f>HYPERLINK("https://www.google.com/maps/place/Party+Snaps+Photo+Booth+OC+%7C+Photo+Booth+Rental+Orange+County/@33.7753974,-117.9237707,17z/data=!3m1!4b1!4m5!3m4!1s0x0:0xc3635ee1f696f63b!8m2!3d33.7753974!4d-117.921582!5m1!1e8?shorturl=1",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8?shorturl=1",1))</f>
        <v/>
      </c>
    </row>
    <row r="33" ht="37.5" customHeight="1">
      <c r="A33" s="3" t="s">
        <v>54</v>
      </c>
      <c r="B33" s="1" t="s">
        <v>55</v>
      </c>
      <c r="C33" s="2" t="str">
        <f>HYPERLINK("https://www.google.com/maps/place/Party+Snaps+Photo+Booth+OC+%7C+Photo+Booth+Rental+Orange+County/@33.7753974,-117.9237707,17z/data=!3m1!4b1!4m5!3m4!1s0x0:0xc3635ee1f696f63b!8m2!3d33.7753974!4d-117.921582!5m1!1e9?shorturl=1",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9?shorturl=1",1))</f>
        <v/>
      </c>
    </row>
    <row r="34" ht="37.5" customHeight="1">
      <c r="A34" s="3" t="s">
        <v>56</v>
      </c>
      <c r="B34" s="1" t="s">
        <v>57</v>
      </c>
      <c r="C34" s="2" t="str">
        <f>HYPERLINK("https://www.google.com/maps/place/Party+Snaps+Photo+Booth+OC+%7C+Photo+Booth+Rental+Orange+County/@33.7753974,-117.9237707,17z/data=!3m1!4b1!4m5!3m4!1s0x0:0xc3635ee1f696f63b!8m2!3d33.7753974!4d-117.921582!5m2!1e2!1e4?shorturl=1",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2!1e4?shorturl=1",1))</f>
        <v/>
      </c>
    </row>
    <row r="35" ht="37.5" customHeight="1">
      <c r="A35" s="3" t="s">
        <v>58</v>
      </c>
      <c r="B35" s="1" t="s">
        <v>59</v>
      </c>
      <c r="C35" s="2" t="str">
        <f>HYPERLINK("https://www.google.com/maps/place/Party+Snaps+Photo+Booth+OC+%7C+Photo+Booth+Rental+Orange+County/@33.7753974,-117.9237707,17z/data=!3m1!4b1!4m5!3m4!1s0x0:0xc3635ee1f696f63b!8m2!3d33.7753974!4d-117.921582!5m2!1e1!1e4?shorturl=1",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1!1e4?shorturl=1",1))</f>
        <v/>
      </c>
    </row>
    <row r="36" ht="37.5" customHeight="1">
      <c r="A36" s="3" t="s">
        <v>60</v>
      </c>
      <c r="B36" s="1" t="s">
        <v>61</v>
      </c>
      <c r="C36" s="2" t="str">
        <f>HYPERLINK("https://www.google.com/maps/place/Party+Snaps+Photo+Booth+OC+%7C+Photo+Booth+Rental+Orange+County/@33.7753974,-117.9237707,17z/data=!3m1!4b1!4m5!3m4!1s0x0:0xc3635ee1f696f63b!8m2!3d33.7753974!4d-117.921582!5m3!1e2!1e4!1e5?shorturl=1",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2!1e4!1e5?shorturl=1",1))</f>
        <v/>
      </c>
    </row>
    <row r="37" ht="37.5" customHeight="1">
      <c r="A37" s="3" t="s">
        <v>62</v>
      </c>
      <c r="B37" s="1" t="s">
        <v>63</v>
      </c>
      <c r="C37" s="2" t="str">
        <f>HYPERLINK("https://www.google.com/maps/place/Party+Snaps+Photo+Booth+OC+%7C+Photo+Booth+Rental+Orange+County/@33.7753974,-117.9237707,17z/data=!3m1!4b1!4m5!3m4!1s0x0:0xc3635ee1f696f63b!8m2!3d33.7753974!4d-117.921582!5m3!1e1!1e4!1e5?shorturl=1",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1!1e4!1e5?shorturl=1",1))</f>
        <v/>
      </c>
    </row>
    <row r="38" ht="37.5" customHeight="1">
      <c r="A38" s="3" t="s">
        <v>64</v>
      </c>
      <c r="B38" s="1" t="s">
        <v>65</v>
      </c>
      <c r="C38" s="2" t="str">
        <f>HYPERLINK("https://drive.google.com/uc?export=view&amp;id=1KUTMWcpF-mT2G8pfsYYJt4lmfHGpusP2", IMAGE("https://api.qrserver.com/v1/create-qr-code/?size=50x50&amp;data=https://drive.google.com/uc?export=view&amp;id=1KUTMWcpF-mT2G8pfsYYJt4lmfHGpusP2",1))</f>
        <v/>
      </c>
    </row>
    <row r="39" ht="37.5" customHeight="1">
      <c r="A39" s="3" t="s">
        <v>66</v>
      </c>
      <c r="B39" s="1" t="s">
        <v>67</v>
      </c>
      <c r="C39" s="2" t="str">
        <f>HYPERLINK("https://drive.google.com/uc?export=view&amp;id=1CeuBwlaLVbb3Z8DZweQ1Q2MYElSzV1Ju", IMAGE("https://api.qrserver.com/v1/create-qr-code/?size=50x50&amp;data=https://drive.google.com/uc?export=view&amp;id=1CeuBwlaLVbb3Z8DZweQ1Q2MYElSzV1Ju",1))</f>
        <v/>
      </c>
    </row>
    <row r="40" ht="37.5" customHeight="1">
      <c r="A40" s="3" t="s">
        <v>68</v>
      </c>
      <c r="B40" s="1" t="s">
        <v>69</v>
      </c>
      <c r="C40" s="2" t="str">
        <f>HYPERLINK("https://drive.google.com/uc?export=view&amp;id=1UdAHcQwGYQA9AnrLUlE9NRFWu0xMGPVG", IMAGE("https://api.qrserver.com/v1/create-qr-code/?size=50x50&amp;data=https://drive.google.com/uc?export=view&amp;id=1UdAHcQwGYQA9AnrLUlE9NRFWu0xMGPVG",1))</f>
        <v/>
      </c>
    </row>
    <row r="41" ht="37.5" customHeight="1">
      <c r="A41" s="3" t="s">
        <v>70</v>
      </c>
      <c r="B41" s="1" t="s">
        <v>71</v>
      </c>
      <c r="C41" s="2" t="str">
        <f>HYPERLINK("https://drive.google.com/uc?export=view&amp;id=1KP3-Sv_gd3T-oJjCcbx5I303LwCd7YqO", IMAGE("https://api.qrserver.com/v1/create-qr-code/?size=50x50&amp;data=https://drive.google.com/uc?export=view&amp;id=1KP3-Sv_gd3T-oJjCcbx5I303LwCd7YqO",1))</f>
        <v/>
      </c>
    </row>
    <row r="42" ht="37.5" customHeight="1">
      <c r="A42" s="3" t="s">
        <v>72</v>
      </c>
      <c r="B42" s="1" t="s">
        <v>73</v>
      </c>
      <c r="C42" s="2" t="str">
        <f>HYPERLINK("https://drive.google.com/uc?export=view&amp;id=1ruRT2_iVDTCxqRZwx-86FXtUgb7e0ciI", IMAGE("https://api.qrserver.com/v1/create-qr-code/?size=50x50&amp;data=https://drive.google.com/uc?export=view&amp;id=1ruRT2_iVDTCxqRZwx-86FXtUgb7e0ciI",1))</f>
        <v/>
      </c>
    </row>
    <row r="43" ht="37.5" customHeight="1">
      <c r="A43" s="3" t="s">
        <v>74</v>
      </c>
      <c r="B43" s="1" t="s">
        <v>75</v>
      </c>
      <c r="C43" s="2" t="str">
        <f>HYPERLINK("https://drive.google.com/uc?export=view&amp;id=1GUoVIRGL4vChnueFcYog_zJaj7W6QrUd", IMAGE("https://api.qrserver.com/v1/create-qr-code/?size=50x50&amp;data=https://drive.google.com/uc?export=view&amp;id=1GUoVIRGL4vChnueFcYog_zJaj7W6QrUd",1))</f>
        <v/>
      </c>
    </row>
    <row r="44" ht="37.5" customHeight="1">
      <c r="A44" s="3" t="s">
        <v>76</v>
      </c>
      <c r="B44" s="1" t="s">
        <v>77</v>
      </c>
      <c r="C44" s="2" t="str">
        <f>HYPERLINK("https://drive.google.com/uc?export=view&amp;id=1nZECmxWTKczyQztsvqc7JqEKdXlzmzUm", IMAGE("https://api.qrserver.com/v1/create-qr-code/?size=50x50&amp;data=https://drive.google.com/uc?export=view&amp;id=1nZECmxWTKczyQztsvqc7JqEKdXlzmzUm",1))</f>
        <v/>
      </c>
    </row>
    <row r="45" ht="37.5" customHeight="1">
      <c r="A45" s="3" t="s">
        <v>78</v>
      </c>
      <c r="B45" s="1" t="s">
        <v>79</v>
      </c>
      <c r="C45" s="2" t="str">
        <f>HYPERLINK("https://drive.google.com/uc?export=view&amp;id=1Qvy7SXKY9Wp88-7S776udPYYcHOxX88g", IMAGE("https://api.qrserver.com/v1/create-qr-code/?size=50x50&amp;data=https://drive.google.com/uc?export=view&amp;id=1Qvy7SXKY9Wp88-7S776udPYYcHOxX88g",1))</f>
        <v/>
      </c>
    </row>
    <row r="46" ht="37.5" customHeight="1">
      <c r="A46" s="3" t="s">
        <v>80</v>
      </c>
      <c r="B46" s="1" t="s">
        <v>81</v>
      </c>
      <c r="C46" s="2" t="str">
        <f>HYPERLINK("https://drive.google.com/uc?export=view&amp;id=1SYw4FZRfmTBu-NOfRKXfqDvlq4v2FOak", IMAGE("https://api.qrserver.com/v1/create-qr-code/?size=50x50&amp;data=https://drive.google.com/uc?export=view&amp;id=1SYw4FZRfmTBu-NOfRKXfqDvlq4v2FOak",1))</f>
        <v/>
      </c>
    </row>
    <row r="47" ht="37.5" customHeight="1">
      <c r="A47" s="3" t="s">
        <v>82</v>
      </c>
      <c r="B47" s="1" t="s">
        <v>83</v>
      </c>
      <c r="C47" s="2" t="str">
        <f>HYPERLINK("https://drive.google.com/uc?export=view&amp;id=1tjV6aEO33gie3GjEU9ePhWAnpMjWCq2q", IMAGE("https://api.qrserver.com/v1/create-qr-code/?size=50x50&amp;data=https://drive.google.com/uc?export=view&amp;id=1tjV6aEO33gie3GjEU9ePhWAnpMjWCq2q",1))</f>
        <v/>
      </c>
    </row>
    <row r="48" ht="37.5" customHeight="1">
      <c r="A48" s="3" t="s">
        <v>84</v>
      </c>
      <c r="B48" s="1" t="s">
        <v>85</v>
      </c>
      <c r="C48" s="2" t="str">
        <f>HYPERLINK("https://drive.google.com/drive/folders/1y9Qu4fv0bQMcowAXRmHvOULeUCrBTxup", IMAGE("https://api.qrserver.com/v1/create-qr-code/?size=50x50&amp;data=https://drive.google.com/drive/folders/1y9Qu4fv0bQMcowAXRmHvOULeUCrBTxup",1))</f>
        <v/>
      </c>
    </row>
    <row r="49" ht="37.5" customHeight="1">
      <c r="A49" s="3" t="s">
        <v>86</v>
      </c>
      <c r="B49" s="1" t="s">
        <v>87</v>
      </c>
      <c r="C49" s="2" t="str">
        <f>HYPERLINK("https://docs.google.com/spreadsheet/pub?key=1z0dgHYPCr7_FbWPFWpBn1EtcjbntqzfeSBUL64Z8aVM", IMAGE("https://api.qrserver.com/v1/create-qr-code/?size=50x50&amp;data=https://docs.google.com/spreadsheet/pub?key=1z0dgHYPCr7_FbWPFWpBn1EtcjbntqzfeSBUL64Z8aVM",1))</f>
        <v/>
      </c>
    </row>
    <row r="50" ht="37.5" customHeight="1">
      <c r="A50" s="3" t="s">
        <v>88</v>
      </c>
      <c r="B50" s="1" t="s">
        <v>89</v>
      </c>
      <c r="C50" s="2" t="str">
        <f>HYPERLINK("https://docs.google.com/spreadsheets/d/1z0dgHYPCr7_FbWPFWpBn1EtcjbntqzfeSBUL64Z8aVM/pubhtml", IMAGE("https://api.qrserver.com/v1/create-qr-code/?size=50x50&amp;data=https://docs.google.com/spreadsheets/d/1z0dgHYPCr7_FbWPFWpBn1EtcjbntqzfeSBUL64Z8aVM/pubhtml",1))</f>
        <v/>
      </c>
    </row>
    <row r="51" ht="37.5" customHeight="1">
      <c r="A51" s="3" t="s">
        <v>90</v>
      </c>
      <c r="B51" s="1" t="s">
        <v>91</v>
      </c>
      <c r="C51" s="2" t="str">
        <f>HYPERLINK("https://docs.google.com/spreadsheets/d/1z0dgHYPCr7_FbWPFWpBn1EtcjbntqzfeSBUL64Z8aVM/pub", IMAGE("https://api.qrserver.com/v1/create-qr-code/?size=50x50&amp;data=https://docs.google.com/spreadsheets/d/1z0dgHYPCr7_FbWPFWpBn1EtcjbntqzfeSBUL64Z8aVM/pub",1))</f>
        <v/>
      </c>
    </row>
    <row r="52" ht="37.5" customHeight="1">
      <c r="A52" s="3" t="s">
        <v>92</v>
      </c>
      <c r="B52" s="1" t="s">
        <v>93</v>
      </c>
      <c r="C52" s="2" t="str">
        <f>HYPERLINK("https://docs.google.com/spreadsheets/d/1z0dgHYPCr7_FbWPFWpBn1EtcjbntqzfeSBUL64Z8aVM/view", IMAGE("https://api.qrserver.com/v1/create-qr-code/?size=50x50&amp;data=https://docs.google.com/spreadsheets/d/1z0dgHYPCr7_FbWPFWpBn1EtcjbntqzfeSBUL64Z8aVM/view",1))</f>
        <v/>
      </c>
    </row>
    <row r="53" ht="37.5" customHeight="1">
      <c r="A53" s="2" t="str">
        <f>HYPERLINK("https://www.google.com/maps/place/Party+Snaps+Photo+Booth+OC+%7C+Photo+Booth+Rental+Orange+County/@33.7753974,-117.921582,17z/data=!3m1!4b1!4m5!3m4!1s0x0:0xc3635ee1f696f63b!8m2!3d33.7753974!4d-117.921582?shorturl=1","Photo Booth Rental  Mission Viejo")</f>
        <v>Photo Booth Rental  Mission Viejo</v>
      </c>
      <c r="B53" s="1" t="s">
        <v>94</v>
      </c>
      <c r="C53" s="1" t="s">
        <v>95</v>
      </c>
      <c r="D53" s="2" t="str">
        <f>HYPERLINK("https://www.google.com/maps/place/Party+Snaps+Photo+Booth+OC+%7C+Photo+Booth+Rental+Orange+County/@33.7753974,-117.921582,17z/data=!3m1!4b1!4m5!3m4!1s0x0:0xc3635ee1f696f63b!8m2!3d33.7753974!4d-117.921582?shorturl=1",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-117.921582,17z/data=!3m1!4b1!4m5!3m4!1s0x0:0xc3635ee1f696f63b!8m2!3d33.7753974!4d-11"&amp;"7.921582?shorturl=1",1))</f>
        <v/>
      </c>
    </row>
    <row r="54" ht="37.5" customHeight="1">
      <c r="A54" s="2" t="str">
        <f>HYPERLINK("https://www.google.com/maps/place/Party+Snaps+Photo+Booth+OC+%7C+Photo+Booth+Rental+Orange+County/@33.7786774,-117.921582,14z/data=!3m1!4b1!4m5!3m4!1s0x0:0xc3635ee1f696f63b!8m2!3d33.7753974!4d-117.921582?shorturl=1","Photo Booth Rental Newport Beach")</f>
        <v>Photo Booth Rental Newport Beach</v>
      </c>
      <c r="B54" s="1" t="s">
        <v>96</v>
      </c>
      <c r="C54" s="1" t="s">
        <v>97</v>
      </c>
      <c r="D54" s="2" t="str">
        <f>HYPERLINK("https://www.google.com/maps/place/Party+Snaps+Photo+Booth+OC+%7C+Photo+Booth+Rental+Orange+County/@33.7786774,-117.921582,14z/data=!3m1!4b1!4m5!3m4!1s0x0:0xc3635ee1f696f63b!8m2!3d33.7753974!4d-117.921582?shorturl=1",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33.7786774,-117.921582,14z/data=!3m1!4b1!4m5!3m4!1s0x0:0xc3635ee1f696f63b!8m2!3d33.7753974!4d-11"&amp;"7.921582?shorturl=1",1))</f>
        <v/>
      </c>
    </row>
    <row r="55" ht="37.5" customHeight="1">
      <c r="A55" s="2" t="str">
        <f>HYPERLINK("https://www.google.com/maps/place/Party+Snaps+Photo+Booth+OC+%7C+Photo+Booth+Rental+Orange+County/@33.7804174,-117.921582,14z/data=!3m1!4b1!4m5!3m4!1s0x0:0xc3635ee1f696f63b!8m2!3d33.7753974!4d-117.921582?shorturl=1","Photo Booth Rental Orange")</f>
        <v>Photo Booth Rental Orange</v>
      </c>
      <c r="B55" s="1" t="s">
        <v>98</v>
      </c>
      <c r="C55" s="1" t="s">
        <v>99</v>
      </c>
      <c r="D55" s="2" t="str">
        <f>HYPERLINK("https://www.google.com/maps/place/Party+Snaps+Photo+Booth+OC+%7C+Photo+Booth+Rental+Orange+County/@33.7804174,-117.921582,14z/data=!3m1!4b1!4m5!3m4!1s0x0:0xc3635ee1f696f63b!8m2!3d33.7753974!4d-117.921582?shorturl=1",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33.7804174,-117.921582,14z/data=!3m1!4b1!4m5!3m4!1s0x0:0xc3635ee1f696f63b!8m2!3d33.7753974!4d-11"&amp;"7.921582?shorturl=1",1))</f>
        <v/>
      </c>
    </row>
    <row r="56" ht="37.5" customHeight="1">
      <c r="A56" s="2" t="str">
        <f>HYPERLINK("https://www.google.com/maps/place/Party+Snaps+Photo+Booth+OC+%7C+Photo+Booth+Rental+Orange+County/@33.7829574,-117.921582,15z/data=!3m1!4b1!4m5!3m4!1s0x0:0xc3635ee1f696f63b!8m2!3d33.7753974!4d-117.921582?shorturl=1","Photo Booth Rental Placentia")</f>
        <v>Photo Booth Rental Placentia</v>
      </c>
      <c r="B56" s="1" t="s">
        <v>100</v>
      </c>
      <c r="C56" s="1" t="s">
        <v>101</v>
      </c>
      <c r="D56" s="2" t="str">
        <f>HYPERLINK("https://www.google.com/maps/place/Party+Snaps+Photo+Booth+OC+%7C+Photo+Booth+Rental+Orange+County/@33.7829574,-117.921582,15z/data=!3m1!4b1!4m5!3m4!1s0x0:0xc3635ee1f696f63b!8m2!3d33.7753974!4d-117.921582?shorturl=1",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33.7829574,-117.921582,15z/data=!3m1!4b1!4m5!3m4!1s0x0:0xc3635ee1f696f63b!8m2!3d33.7753974!4d-11"&amp;"7.921582?shorturl=1",1))</f>
        <v/>
      </c>
    </row>
    <row r="57" ht="37.5" customHeight="1">
      <c r="A57" s="2" t="str">
        <f>HYPERLINK("https://www.google.com/maps/place/Party+Snaps+Photo+Booth+OC+%7C+Photo+Booth+Rental+Orange+County/@33.7845174,-117.921582,17z/data=!3m1!4b1!4m5!3m4!1s0x0:0xc3635ee1f696f63b!8m2!3d33.7753974!4d-117.921582?shorturl=1","Photo Booth Rental  Rancho Santa Margarita")</f>
        <v>Photo Booth Rental  Rancho Santa Margarita</v>
      </c>
      <c r="B57" s="1" t="s">
        <v>102</v>
      </c>
      <c r="C57" s="1" t="s">
        <v>103</v>
      </c>
      <c r="D57" s="2" t="str">
        <f>HYPERLINK("https://www.google.com/maps/place/Party+Snaps+Photo+Booth+OC+%7C+Photo+Booth+Rental+Orange+County/@33.7845174,-117.921582,17z/data=!3m1!4b1!4m5!3m4!1s0x0:0xc3635ee1f696f63b!8m2!3d33.7753974!4d-117.921582?shorturl=1",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33.7845174,-117.921582,17z/data=!3m1!4b1!4m5!3m4!1s0x0:0xc3635ee1f696f63b!8m2!3d33.7753974!4d-11"&amp;"7.921582?shorturl=1",1))</f>
        <v/>
      </c>
    </row>
    <row r="58" ht="37.5" customHeight="1">
      <c r="A58" s="2" t="str">
        <f>HYPERLINK("https://www.google.com/maps/place/Party+Snaps+Photo+Booth+OC+%7C+Photo+Booth+Rental+Orange+County/@33.7864674,-117.921582,17z/data=!3m1!4b1!4m5!3m4!1s0x0:0xc3635ee1f696f63b!8m2!3d33.7753974!4d-117.921582?shorturl=1","Photo Booth Rental  San Clemente")</f>
        <v>Photo Booth Rental  San Clemente</v>
      </c>
      <c r="B58" s="1" t="s">
        <v>104</v>
      </c>
      <c r="C58" s="1" t="s">
        <v>105</v>
      </c>
      <c r="D58" s="2" t="str">
        <f>HYPERLINK("https://www.google.com/maps/place/Party+Snaps+Photo+Booth+OC+%7C+Photo+Booth+Rental+Orange+County/@33.7864674,-117.921582,17z/data=!3m1!4b1!4m5!3m4!1s0x0:0xc3635ee1f696f63b!8m2!3d33.7753974!4d-117.921582?shorturl=1",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33.7864674,-117.921582,17z/data=!3m1!4b1!4m5!3m4!1s0x0:0xc3635ee1f696f63b!8m2!3d33.7753974!4d-11"&amp;"7.921582?shorturl=1",1))</f>
        <v/>
      </c>
    </row>
    <row r="59" ht="37.5" customHeight="1">
      <c r="A59" s="2" t="str">
        <f>HYPERLINK("https://www.google.com/maps/place/Party+Snaps+Photo+Booth+OC+%7C+Photo+Booth+Rental+Orange+County/@33.7880374,-117.921582,16z/data=!3m1!4b1!4m5!3m4!1s0x0:0xc3635ee1f696f63b!8m2!3d33.7753974!4d-117.921582?shorturl=1","Photo Booth Rental San Juan Capistrano")</f>
        <v>Photo Booth Rental San Juan Capistrano</v>
      </c>
      <c r="B59" s="1" t="s">
        <v>106</v>
      </c>
      <c r="C59" s="1" t="s">
        <v>107</v>
      </c>
      <c r="D59" s="2" t="str">
        <f>HYPERLINK("https://www.google.com/maps/place/Party+Snaps+Photo+Booth+OC+%7C+Photo+Booth+Rental+Orange+County/@33.7880374,-117.921582,16z/data=!3m1!4b1!4m5!3m4!1s0x0:0xc3635ee1f696f63b!8m2!3d33.7753974!4d-117.921582?shorturl=1",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33.7880374,-117.921582,16z/data=!3m1!4b1!4m5!3m4!1s0x0:0xc3635ee1f696f63b!8m2!3d33.7753974!4d-11"&amp;"7.921582?shorturl=1",1))</f>
        <v/>
      </c>
    </row>
    <row r="60" ht="37.5" customHeight="1">
      <c r="A60" s="2" t="str">
        <f>HYPERLINK("https://www.google.com/maps/place/Party+Snaps+Photo+Booth+OC+%7C+Photo+Booth+Rental+Orange+County/@33.7915274,-117.921582,17z/data=!3m1!4b1!4m5!3m4!1s0x0:0xc3635ee1f696f63b!8m2!3d33.7753974!4d-117.921582?shorturl=1","Photo Booth Rental Santa Ana")</f>
        <v>Photo Booth Rental Santa Ana</v>
      </c>
      <c r="B60" s="1" t="s">
        <v>108</v>
      </c>
      <c r="C60" s="1" t="s">
        <v>109</v>
      </c>
      <c r="D60" s="2" t="str">
        <f>HYPERLINK("https://www.google.com/maps/place/Party+Snaps+Photo+Booth+OC+%7C+Photo+Booth+Rental+Orange+County/@33.7915274,-117.921582,17z/data=!3m1!4b1!4m5!3m4!1s0x0:0xc3635ee1f696f63b!8m2!3d33.7753974!4d-117.921582?shorturl=1",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33.7915274,-117.921582,17z/data=!3m1!4b1!4m5!3m4!1s0x0:0xc3635ee1f696f63b!8m2!3d33.7753974!4d-11"&amp;"7.921582?shorturl=1",1))</f>
        <v/>
      </c>
    </row>
    <row r="61" ht="37.5" customHeight="1">
      <c r="A61" s="2" t="str">
        <f>HYPERLINK("https://www.google.com/maps/place/Party+Snaps+Photo+Booth+OC+%7C+Photo+Booth+Rental+Orange+County/@33.7934574,-117.921582,15z/data=!3m1!4b1!4m5!3m4!1s0x0:0xc3635ee1f696f63b!8m2!3d33.7753974!4d-117.921582?shorturl=1","Photo Booth Rental Seal Beach")</f>
        <v>Photo Booth Rental Seal Beach</v>
      </c>
      <c r="B61" s="1" t="s">
        <v>110</v>
      </c>
      <c r="C61" s="1" t="s">
        <v>111</v>
      </c>
      <c r="D61" s="2" t="str">
        <f>HYPERLINK("https://www.google.com/maps/place/Party+Snaps+Photo+Booth+OC+%7C+Photo+Booth+Rental+Orange+County/@33.7934574,-117.921582,15z/data=!3m1!4b1!4m5!3m4!1s0x0:0xc3635ee1f696f63b!8m2!3d33.7753974!4d-117.921582?shorturl=1",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33.7934574,-117.921582,15z/data=!3m1!4b1!4m5!3m4!1s0x0:0xc3635ee1f696f63b!8m2!3d33.7753974!4d-11"&amp;"7.921582?shorturl=1",1))</f>
        <v/>
      </c>
    </row>
    <row r="62" ht="37.5" customHeight="1">
      <c r="A62" s="2" t="str">
        <f>HYPERLINK("https://www.google.com/maps/place/Party+Snaps+Photo+Booth+OC+%7C+Photo+Booth+Rental+Orange+County/@33.7953774,-117.921582,15z/data=!3m1!4b1!4m5!3m4!1s0x0:0xc3635ee1f696f63b!8m2!3d33.7753974!4d-117.921582?shorturl=1","Photo Booth Rental  Stanton")</f>
        <v>Photo Booth Rental  Stanton</v>
      </c>
      <c r="B62" s="1" t="s">
        <v>112</v>
      </c>
      <c r="C62" s="1" t="s">
        <v>113</v>
      </c>
      <c r="D62" s="2" t="str">
        <f>HYPERLINK("https://www.google.com/maps/place/Party+Snaps+Photo+Booth+OC+%7C+Photo+Booth+Rental+Orange+County/@33.7953774,-117.921582,15z/data=!3m1!4b1!4m5!3m4!1s0x0:0xc3635ee1f696f63b!8m2!3d33.7753974!4d-117.921582?shorturl=1",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33.7953774,-117.921582,15z/data=!3m1!4b1!4m5!3m4!1s0x0:0xc3635ee1f696f63b!8m2!3d33.7753974!4d-11"&amp;"7.921582?shorturl=1",1))</f>
        <v/>
      </c>
    </row>
    <row r="63" ht="37.5" customHeight="1">
      <c r="A63" s="2" t="str">
        <f>HYPERLINK("https://www.google.com/maps/place/Party+Snaps+Photo+Booth+OC+%7C+Photo+Booth+Rental+Orange+County/@33.7970474,-117.921582,17z/data=!3m1!4b1!4m5!3m4!1s0x0:0xc3635ee1f696f63b!8m2!3d33.7753974!4d-117.921582?shorturl=1","Photo Booth Rental Tustin")</f>
        <v>Photo Booth Rental Tustin</v>
      </c>
      <c r="B63" s="1" t="s">
        <v>114</v>
      </c>
      <c r="C63" s="1" t="s">
        <v>115</v>
      </c>
      <c r="D63" s="2" t="str">
        <f>HYPERLINK("https://www.google.com/maps/place/Party+Snaps+Photo+Booth+OC+%7C+Photo+Booth+Rental+Orange+County/@33.7970474,-117.921582,17z/data=!3m1!4b1!4m5!3m4!1s0x0:0xc3635ee1f696f63b!8m2!3d33.7753974!4d-117.921582?shorturl=1",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33.7970474,-117.921582,17z/data=!3m1!4b1!4m5!3m4!1s0x0:0xc3635ee1f696f63b!8m2!3d33.7753974!4d-11"&amp;"7.921582?shorturl=1",1))</f>
        <v/>
      </c>
    </row>
    <row r="64" ht="37.5" customHeight="1">
      <c r="A64" s="2" t="str">
        <f>HYPERLINK("https://www.google.com/maps/place/Party+Snaps+Photo+Booth+OC+%7C+Photo+Booth+Rental+Orange+County/@33.7987674,-117.921582,18z/data=!3m1!4b1!4m5!3m4!1s0x0:0xc3635ee1f696f63b!8m2!3d33.7753974!4d-117.921582?shorturl=1","Photo Booth Rental  Villa Park")</f>
        <v>Photo Booth Rental  Villa Park</v>
      </c>
      <c r="B64" s="1" t="s">
        <v>116</v>
      </c>
      <c r="C64" s="1" t="s">
        <v>117</v>
      </c>
      <c r="D64" s="2" t="str">
        <f>HYPERLINK("https://www.google.com/maps/place/Party+Snaps+Photo+Booth+OC+%7C+Photo+Booth+Rental+Orange+County/@33.7987674,-117.921582,18z/data=!3m1!4b1!4m5!3m4!1s0x0:0xc3635ee1f696f63b!8m2!3d33.7753974!4d-117.921582?shorturl=1",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33.7987674,-117.921582,18z/data=!3m1!4b1!4m5!3m4!1s0x0:0xc3635ee1f696f63b!8m2!3d33.7753974!4d-11"&amp;"7.921582?shorturl=1",1))</f>
        <v/>
      </c>
    </row>
    <row r="65" ht="37.5" customHeight="1">
      <c r="A65" s="2" t="str">
        <f>HYPERLINK("https://www.google.com/maps/place/Party+Snaps+Photo+Booth+OC+%7C+Photo+Booth+Rental+Orange+County/@33.8006174,-117.921582,16z/data=!3m1!4b1!4m5!3m4!1s0x0:0xc3635ee1f696f63b!8m2!3d33.7753974!4d-117.921582?shorturl=1","Photo Booth Rental Westminster")</f>
        <v>Photo Booth Rental Westminster</v>
      </c>
      <c r="B65" s="1" t="s">
        <v>118</v>
      </c>
      <c r="C65" s="1" t="s">
        <v>119</v>
      </c>
      <c r="D65" s="2" t="str">
        <f>HYPERLINK("https://www.google.com/maps/place/Party+Snaps+Photo+Booth+OC+%7C+Photo+Booth+Rental+Orange+County/@33.8006174,-117.921582,16z/data=!3m1!4b1!4m5!3m4!1s0x0:0xc3635ee1f696f63b!8m2!3d33.7753974!4d-117.921582?shorturl=1",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33.8006174,-117.921582,16z/data=!3m1!4b1!4m5!3m4!1s0x0:0xc3635ee1f696f63b!8m2!3d33.7753974!4d-11"&amp;"7.921582?shorturl=1",1))</f>
        <v/>
      </c>
    </row>
    <row r="66" ht="37.5" customHeight="1">
      <c r="A66" s="2" t="str">
        <f>HYPERLINK("https://www.google.com/maps/place/Party+Snaps+Photo+Booth+OC+%7C+Photo+Booth+Rental+Orange+County/@33.8039674,-117.921582,14z/data=!3m1!4b1!4m5!3m4!1s0x0:0xc3635ee1f696f63b!8m2!3d33.7753974!4d-117.921582?shorturl=1","Photo Booth Rental Yorba Linda")</f>
        <v>Photo Booth Rental Yorba Linda</v>
      </c>
      <c r="B66" s="1" t="s">
        <v>120</v>
      </c>
      <c r="C66" s="1" t="s">
        <v>121</v>
      </c>
      <c r="D66" s="2" t="str">
        <f>HYPERLINK("https://www.google.com/maps/place/Party+Snaps+Photo+Booth+OC+%7C+Photo+Booth+Rental+Orange+County/@33.8039674,-117.921582,14z/data=!3m1!4b1!4m5!3m4!1s0x0:0xc3635ee1f696f63b!8m2!3d33.7753974!4d-117.921582?shorturl=1",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33.8039674,-117.921582,14z/data=!3m1!4b1!4m5!3m4!1s0x0:0xc3635ee1f696f63b!8m2!3d33.7753974!4d-11"&amp;"7.921582?shorturl=1",1))</f>
        <v/>
      </c>
    </row>
    <row r="67" ht="37.5" customHeight="1">
      <c r="A67" s="2" t="str">
        <f>HYPERLINK("https://www.google.com/maps/place/Party+Snaps+Photo+Booth+OC+%7C+Photo+Booth+Rental+Orange+County/@33.8072174,-117.921582,15z/data=!3m1!4b1!4m5!3m4!1s0x0:0xc3635ee1f696f63b!8m2!3d33.7753974!4d-117.921582?shorturl=1","Rent Unique Photo Booths in SoCal ")</f>
        <v>Rent Unique Photo Booths in SoCal </v>
      </c>
      <c r="B67" s="1" t="s">
        <v>122</v>
      </c>
      <c r="C67" s="1" t="s">
        <v>123</v>
      </c>
      <c r="D67" s="2" t="str">
        <f>HYPERLINK("https://www.google.com/maps/place/Party+Snaps+Photo+Booth+OC+%7C+Photo+Booth+Rental+Orange+County/@33.8072174,-117.921582,15z/data=!3m1!4b1!4m5!3m4!1s0x0:0xc3635ee1f696f63b!8m2!3d33.7753974!4d-117.921582?shorturl=1",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33.8072174,-117.921582,15z/data=!3m1!4b1!4m5!3m4!1s0x0:0xc3635ee1f696f63b!8m2!3d33.7753974!4d-11"&amp;"7.921582?shorturl=1",1))</f>
        <v/>
      </c>
    </row>
    <row r="68" ht="37.5" customHeight="1">
      <c r="A68" s="2" t="str">
        <f>HYPERLINK("https://www.google.com/maps/place/Party+Snaps+Photo+Booth+OC+%7C+Photo+Booth+Rental+Orange+County/@33.8091374,-117.921582,15z/data=!3m1!4b1!4m5!3m4!1s0x0:0xc3635ee1f696f63b!8m2!3d33.7753974!4d-117.921582?shorturl=1","Photo Booth Rental Birthday Parties ")</f>
        <v>Photo Booth Rental Birthday Parties </v>
      </c>
      <c r="B68" s="1" t="s">
        <v>124</v>
      </c>
      <c r="C68" s="1" t="s">
        <v>125</v>
      </c>
      <c r="D68" s="2" t="str">
        <f>HYPERLINK("https://www.google.com/maps/place/Party+Snaps+Photo+Booth+OC+%7C+Photo+Booth+Rental+Orange+County/@33.8091374,-117.921582,15z/data=!3m1!4b1!4m5!3m4!1s0x0:0xc3635ee1f696f63b!8m2!3d33.7753974!4d-117.921582?shorturl=1",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33.8091374,-117.921582,15z/data=!3m1!4b1!4m5!3m4!1s0x0:0xc3635ee1f696f63b!8m2!3d33.7753974!4d-11"&amp;"7.921582?shorturl=1",1))</f>
        <v/>
      </c>
    </row>
    <row r="69" ht="37.5" customHeight="1">
      <c r="A69" s="2" t="str">
        <f>HYPERLINK("https://www.google.com/maps/place/Party+Snaps+Photo+Booth+OC+%7C+Photo+Booth+Rental+Orange+County/@33.8112574,-117.921582,15z/data=!3m1!4b1!4m5!3m4!1s0x0:0xc3635ee1f696f63b!8m2!3d33.7753974!4d-117.921582?shorturl=1","Photo Booth Rental Wedding ")</f>
        <v>Photo Booth Rental Wedding </v>
      </c>
      <c r="B69" s="1" t="s">
        <v>126</v>
      </c>
      <c r="C69" s="1" t="s">
        <v>127</v>
      </c>
      <c r="D69" s="2" t="str">
        <f>HYPERLINK("https://www.google.com/maps/place/Party+Snaps+Photo+Booth+OC+%7C+Photo+Booth+Rental+Orange+County/@33.8112574,-117.921582,15z/data=!3m1!4b1!4m5!3m4!1s0x0:0xc3635ee1f696f63b!8m2!3d33.7753974!4d-117.921582?shorturl=1",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33.8112574,-117.921582,15z/data=!3m1!4b1!4m5!3m4!1s0x0:0xc3635ee1f696f63b!8m2!3d33.7753974!4d-11"&amp;"7.921582?shorturl=1",1))</f>
        <v/>
      </c>
    </row>
    <row r="70" ht="37.5" customHeight="1">
      <c r="A70" s="2" t="str">
        <f>HYPERLINK("https://www.google.com/maps/place/Party+Snaps+Photo+Booth+OC+%7C+Photo+Booth+Rental+Orange+County/@33.8134074,-117.921582,16z/data=!3m1!4b1!4m5!3m4!1s0x0:0xc3635ee1f696f63b!8m2!3d33.7753974!4d-117.921582?shorturl=1","Photo Booth Rental Fun ")</f>
        <v>Photo Booth Rental Fun </v>
      </c>
      <c r="B70" s="1" t="s">
        <v>128</v>
      </c>
      <c r="C70" s="1" t="s">
        <v>129</v>
      </c>
      <c r="D70" s="2" t="str">
        <f>HYPERLINK("https://www.google.com/maps/place/Party+Snaps+Photo+Booth+OC+%7C+Photo+Booth+Rental+Orange+County/@33.8134074,-117.921582,16z/data=!3m1!4b1!4m5!3m4!1s0x0:0xc3635ee1f696f63b!8m2!3d33.7753974!4d-117.921582?shorturl=1",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33.8134074,-117.921582,16z/data=!3m1!4b1!4m5!3m4!1s0x0:0xc3635ee1f696f63b!8m2!3d33.7753974!4d-11"&amp;"7.921582?shorturl=1",1))</f>
        <v/>
      </c>
    </row>
    <row r="71" ht="37.5" customHeight="1">
      <c r="A71" s="2" t="str">
        <f>HYPERLINK("https://www.google.com/maps/place/Party+Snaps+Photo+Booth+OC+%7C+Photo+Booth+Rental+Orange+County/@33.8160374,-117.921582,14z/data=!3m1!4b1!4m5!3m4!1s0x0:0xc3635ee1f696f63b!8m2!3d33.7753974!4d-117.921582?shorturl=1","Photo Booth Rentals Orange County")</f>
        <v>Photo Booth Rentals Orange County</v>
      </c>
      <c r="B71" s="1" t="s">
        <v>130</v>
      </c>
      <c r="C71" s="1" t="s">
        <v>131</v>
      </c>
      <c r="D71" s="2" t="str">
        <f>HYPERLINK("https://www.google.com/maps/place/Party+Snaps+Photo+Booth+OC+%7C+Photo+Booth+Rental+Orange+County/@33.8160374,-117.921582,14z/data=!3m1!4b1!4m5!3m4!1s0x0:0xc3635ee1f696f63b!8m2!3d33.7753974!4d-117.921582?shorturl=1",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33.8160374,-117.921582,14z/data=!3m1!4b1!4m5!3m4!1s0x0:0xc3635ee1f696f63b!8m2!3d33.7753974!4d-11"&amp;"7.921582?shorturl=1",1))</f>
        <v/>
      </c>
    </row>
    <row r="72" ht="37.5" customHeight="1">
      <c r="A72" s="2" t="str">
        <f>HYPERLINK("https://www.google.com/maps/place/Party+Snaps+Photo+Booth+OC+%7C+Photo+Booth+Rental+Orange+County/@33.8176274,-117.921582,16z/data=!3m1!4b1!4m5!3m4!1s0x0:0xc3635ee1f696f63b!8m2!3d33.7753974!4d-117.921582?shorturl=1","Photo Booth Rental Occasions")</f>
        <v>Photo Booth Rental Occasions</v>
      </c>
      <c r="B72" s="1" t="s">
        <v>132</v>
      </c>
      <c r="C72" s="1" t="s">
        <v>133</v>
      </c>
      <c r="D72" s="2" t="str">
        <f>HYPERLINK("https://www.google.com/maps/place/Party+Snaps+Photo+Booth+OC+%7C+Photo+Booth+Rental+Orange+County/@33.8176274,-117.921582,16z/data=!3m1!4b1!4m5!3m4!1s0x0:0xc3635ee1f696f63b!8m2!3d33.7753974!4d-117.921582?shorturl=1",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33.8176274,-117.921582,16z/data=!3m1!4b1!4m5!3m4!1s0x0:0xc3635ee1f696f63b!8m2!3d33.7753974!4d-11"&amp;"7.921582?shorturl=1",1))</f>
        <v/>
      </c>
    </row>
    <row r="73">
      <c r="A73" s="3" t="s">
        <v>1</v>
      </c>
      <c r="B73" s="1" t="s">
        <v>134</v>
      </c>
    </row>
    <row r="74">
      <c r="A74" s="3" t="s">
        <v>135</v>
      </c>
      <c r="B74" s="1" t="s">
        <v>136</v>
      </c>
    </row>
    <row r="75">
      <c r="A75" s="3" t="s">
        <v>137</v>
      </c>
      <c r="B75" s="1" t="s">
        <v>138</v>
      </c>
    </row>
    <row r="76">
      <c r="A76" s="3" t="s">
        <v>139</v>
      </c>
      <c r="B76" s="1" t="s">
        <v>140</v>
      </c>
    </row>
    <row r="77">
      <c r="A77" s="3" t="s">
        <v>141</v>
      </c>
      <c r="B77" s="1" t="s">
        <v>142</v>
      </c>
    </row>
    <row r="78">
      <c r="A78" s="3" t="s">
        <v>143</v>
      </c>
      <c r="B78" s="1" t="s">
        <v>144</v>
      </c>
    </row>
  </sheetData>
  <mergeCells count="12"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  <mergeCell ref="Y1:AB1"/>
  </mergeCells>
  <hyperlinks>
    <hyperlink r:id="rId1" ref="B5"/>
    <hyperlink r:id="rId2" ref="B16"/>
    <hyperlink r:id="rId3" ref="B17"/>
    <hyperlink r:id="rId4" ref="B18"/>
    <hyperlink r:id="rId5" ref="B19"/>
    <hyperlink r:id="rId6" ref="B20"/>
    <hyperlink r:id="rId7" ref="B21"/>
    <hyperlink r:id="rId8" ref="B22"/>
    <hyperlink r:id="rId9" ref="B23"/>
    <hyperlink r:id="rId10" ref="B24"/>
    <hyperlink r:id="rId11" ref="B25"/>
    <hyperlink r:id="rId12" ref="B26"/>
    <hyperlink r:id="rId13" ref="B27"/>
    <hyperlink r:id="rId14" ref="B28"/>
    <hyperlink r:id="rId15" ref="B29"/>
    <hyperlink r:id="rId16" ref="B30"/>
    <hyperlink r:id="rId17" ref="B31"/>
    <hyperlink r:id="rId18" ref="B32"/>
    <hyperlink r:id="rId19" ref="B33"/>
    <hyperlink r:id="rId20" ref="B34"/>
    <hyperlink r:id="rId21" ref="B35"/>
    <hyperlink r:id="rId22" ref="B36"/>
    <hyperlink r:id="rId23" ref="B37"/>
    <hyperlink r:id="rId24" ref="B38"/>
    <hyperlink r:id="rId25" ref="B39"/>
    <hyperlink r:id="rId26" ref="B40"/>
    <hyperlink r:id="rId27" ref="B41"/>
    <hyperlink r:id="rId28" ref="B42"/>
    <hyperlink r:id="rId29" ref="B43"/>
    <hyperlink r:id="rId30" ref="B44"/>
    <hyperlink r:id="rId31" ref="B45"/>
    <hyperlink r:id="rId32" ref="B46"/>
    <hyperlink r:id="rId33" ref="B47"/>
    <hyperlink r:id="rId34" ref="B48"/>
    <hyperlink r:id="rId35" ref="B49"/>
    <hyperlink r:id="rId36" ref="B50"/>
    <hyperlink r:id="rId37" ref="B51"/>
    <hyperlink r:id="rId38" ref="B52"/>
    <hyperlink r:id="rId39" ref="B53"/>
    <hyperlink r:id="rId40" ref="C53"/>
    <hyperlink r:id="rId41" ref="B54"/>
    <hyperlink r:id="rId42" ref="C54"/>
    <hyperlink r:id="rId43" ref="B55"/>
    <hyperlink r:id="rId44" ref="C55"/>
    <hyperlink r:id="rId45" ref="B56"/>
    <hyperlink r:id="rId46" ref="C56"/>
    <hyperlink r:id="rId47" ref="B57"/>
    <hyperlink r:id="rId48" ref="C57"/>
    <hyperlink r:id="rId49" ref="B58"/>
    <hyperlink r:id="rId50" ref="C58"/>
    <hyperlink r:id="rId51" ref="B59"/>
    <hyperlink r:id="rId52" ref="C59"/>
    <hyperlink r:id="rId53" ref="B60"/>
    <hyperlink r:id="rId54" ref="C60"/>
    <hyperlink r:id="rId55" ref="B61"/>
    <hyperlink r:id="rId56" ref="C61"/>
    <hyperlink r:id="rId57" ref="B62"/>
    <hyperlink r:id="rId58" ref="C62"/>
    <hyperlink r:id="rId59" ref="B63"/>
    <hyperlink r:id="rId60" ref="C63"/>
    <hyperlink r:id="rId61" ref="B64"/>
    <hyperlink r:id="rId62" ref="C64"/>
    <hyperlink r:id="rId63" ref="B65"/>
    <hyperlink r:id="rId64" ref="C65"/>
    <hyperlink r:id="rId65" ref="B66"/>
    <hyperlink r:id="rId66" ref="C66"/>
    <hyperlink r:id="rId67" ref="B67"/>
    <hyperlink r:id="rId68" ref="C67"/>
    <hyperlink r:id="rId69" ref="B68"/>
    <hyperlink r:id="rId70" ref="C68"/>
    <hyperlink r:id="rId71" ref="B69"/>
    <hyperlink r:id="rId72" ref="C69"/>
    <hyperlink r:id="rId73" ref="B70"/>
    <hyperlink r:id="rId74" ref="C70"/>
    <hyperlink r:id="rId75" ref="B71"/>
    <hyperlink r:id="rId76" ref="C71"/>
    <hyperlink r:id="rId77" ref="B72"/>
    <hyperlink r:id="rId78" ref="C72"/>
    <hyperlink r:id="rId79" location="gid=0" ref="B73"/>
    <hyperlink r:id="rId80" location="gid=1328007660" ref="B74"/>
    <hyperlink r:id="rId81" location="gid=389892854" ref="B75"/>
    <hyperlink r:id="rId82" location="gid=1881024371" ref="B76"/>
    <hyperlink r:id="rId83" location="gid=1781707892" ref="B77"/>
    <hyperlink r:id="rId84" location="gid=957011007" ref="B7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145</v>
      </c>
      <c r="B1" s="6" t="s">
        <v>146</v>
      </c>
      <c r="C1" s="6" t="s">
        <v>147</v>
      </c>
      <c r="D1" s="6" t="s">
        <v>148</v>
      </c>
      <c r="E1" s="6" t="s">
        <v>12</v>
      </c>
      <c r="F1" s="6" t="s">
        <v>149</v>
      </c>
      <c r="G1" s="6" t="s">
        <v>150</v>
      </c>
      <c r="H1" s="6" t="s">
        <v>151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tr">
        <f>HYPERLINK("https://www.google.com/maps/search/?api=1&amp;query=33.726893,-118.0718469&amp;query_place_id=ChIJTc95NnEl3YAR-fouPyOVnqY","Seabridge Park")</f>
        <v>Seabridge Park</v>
      </c>
      <c r="B2" s="2" t="str">
        <f>HYPERLINK("https://www.google.com/maps/@?api=1&amp;map_action=pano&amp;viewpoint=33.726893%2C-118.0718469","Seabridge Park")</f>
        <v>Seabridge Park</v>
      </c>
      <c r="C2" s="5">
        <v>33.726893</v>
      </c>
      <c r="D2" s="5">
        <v>-118.0718469</v>
      </c>
      <c r="E2" s="3" t="s">
        <v>152</v>
      </c>
      <c r="F2" s="5">
        <v>4.6</v>
      </c>
      <c r="G2" s="5">
        <v>822.0</v>
      </c>
      <c r="H2" s="3" t="s">
        <v>153</v>
      </c>
    </row>
    <row r="3">
      <c r="A3" s="2" t="str">
        <f>HYPERLINK("https://www.google.com/maps/search/?api=1&amp;query=33.7315608,-118.0847841&amp;query_place_id=ChIJo3v5b9Ml3YARpBEkgT1ePPQ","Pacific Coast Highway")</f>
        <v>Pacific Coast Highway</v>
      </c>
      <c r="B3" s="2" t="str">
        <f>HYPERLINK("https://www.google.com/maps/@?api=1&amp;map_action=pano&amp;viewpoint=33.7315608%2C-118.0847841","Pacific Coast Highway")</f>
        <v>Pacific Coast Highway</v>
      </c>
      <c r="C3" s="5">
        <v>33.7315608</v>
      </c>
      <c r="D3" s="5">
        <v>-118.0847841</v>
      </c>
      <c r="E3" s="3" t="s">
        <v>154</v>
      </c>
      <c r="F3" s="5">
        <v>4.7</v>
      </c>
      <c r="G3" s="5">
        <v>51.0</v>
      </c>
      <c r="H3" s="3" t="s">
        <v>155</v>
      </c>
    </row>
    <row r="4">
      <c r="A4" s="2" t="str">
        <f>HYPERLINK("https://www.google.com/maps/search/?api=1&amp;query=33.8110413,-117.9205341&amp;query_place_id=ChIJY-AbChTX3IAR7T4QCJvflZs","Temple of the Forbidden Eye")</f>
        <v>Temple of the Forbidden Eye</v>
      </c>
      <c r="B4" s="2" t="str">
        <f>HYPERLINK("https://www.google.com/maps/@?api=1&amp;map_action=pano&amp;viewpoint=33.8110413%2C-117.9205341","Temple of the Forbidden Eye")</f>
        <v>Temple of the Forbidden Eye</v>
      </c>
      <c r="C4" s="5">
        <v>33.8110413</v>
      </c>
      <c r="D4" s="5">
        <v>-117.9205341</v>
      </c>
      <c r="E4" s="3" t="s">
        <v>156</v>
      </c>
      <c r="F4" s="5">
        <v>4.8</v>
      </c>
      <c r="G4" s="5">
        <v>30.0</v>
      </c>
      <c r="H4" s="3" t="s">
        <v>155</v>
      </c>
    </row>
    <row r="5">
      <c r="A5" s="2" t="str">
        <f>HYPERLINK("https://www.google.com/maps/search/?api=1&amp;query=33.8058948,-117.9205295&amp;query_place_id=ChIJp9qly8zX3IAR9BaSSJbG6KI","San Fransokyo Square Bridge")</f>
        <v>San Fransokyo Square Bridge</v>
      </c>
      <c r="B5" s="2" t="str">
        <f>HYPERLINK("https://www.google.com/maps/@?api=1&amp;map_action=pano&amp;viewpoint=33.8058948%2C-117.9205295","San Fransokyo Square Bridge")</f>
        <v>San Fransokyo Square Bridge</v>
      </c>
      <c r="C5" s="5">
        <v>33.8058948</v>
      </c>
      <c r="D5" s="5">
        <v>-117.9205295</v>
      </c>
      <c r="E5" s="3" t="s">
        <v>157</v>
      </c>
      <c r="F5" s="5">
        <v>4.6</v>
      </c>
      <c r="G5" s="5">
        <v>7.0</v>
      </c>
      <c r="H5" s="3" t="s">
        <v>155</v>
      </c>
    </row>
    <row r="6">
      <c r="A6" s="2" t="str">
        <f>HYPERLINK("https://www.google.com/maps/search/?api=1&amp;query=33.6575879,-118.0018541&amp;query_place_id=ChIJTScrzW8h3YARC9ezTZ42KP4","Surfing Walk of Fame")</f>
        <v>Surfing Walk of Fame</v>
      </c>
      <c r="B6" s="2" t="str">
        <f>HYPERLINK("https://www.google.com/maps/@?api=1&amp;map_action=pano&amp;viewpoint=33.6575879%2C-118.0018541","Surfing Walk of Fame")</f>
        <v>Surfing Walk of Fame</v>
      </c>
      <c r="C6" s="5">
        <v>33.6575879</v>
      </c>
      <c r="D6" s="5">
        <v>-118.0018541</v>
      </c>
      <c r="E6" s="3" t="s">
        <v>158</v>
      </c>
      <c r="F6" s="5">
        <v>5.0</v>
      </c>
      <c r="G6" s="5">
        <v>12.0</v>
      </c>
      <c r="H6" s="3" t="s">
        <v>155</v>
      </c>
    </row>
    <row r="7">
      <c r="A7" s="2" t="str">
        <f>HYPERLINK("https://www.google.com/maps/search/?api=1&amp;query=33.6545476,-117.8863015&amp;query_place_id=ChIJ6YrP-cnf3IARajvZAC9pdfY","Upper Newport Bay Nature Preserve")</f>
        <v>Upper Newport Bay Nature Preserve</v>
      </c>
      <c r="B7" s="2" t="str">
        <f>HYPERLINK("https://www.google.com/maps/@?api=1&amp;map_action=pano&amp;viewpoint=33.6545476%2C-117.8863015","Upper Newport Bay Nature Preserve")</f>
        <v>Upper Newport Bay Nature Preserve</v>
      </c>
      <c r="C7" s="5">
        <v>33.6545476</v>
      </c>
      <c r="D7" s="5">
        <v>-117.8863015</v>
      </c>
      <c r="E7" s="3" t="s">
        <v>159</v>
      </c>
      <c r="F7" s="5">
        <v>4.8</v>
      </c>
      <c r="G7" s="5">
        <v>2085.0</v>
      </c>
      <c r="H7" s="3" t="s">
        <v>160</v>
      </c>
    </row>
    <row r="8">
      <c r="A8" s="2" t="str">
        <f>HYPERLINK("https://www.google.com/maps/search/?api=1&amp;query=33.8633838,-118.0618202&amp;query_place_id=ChIJp5g5Q1Qs3YARzV3quVseiJA","Cerritos Heritage Park")</f>
        <v>Cerritos Heritage Park</v>
      </c>
      <c r="B8" s="2" t="str">
        <f>HYPERLINK("https://www.google.com/maps/@?api=1&amp;map_action=pano&amp;viewpoint=33.8633838%2C-118.0618202","Cerritos Heritage Park")</f>
        <v>Cerritos Heritage Park</v>
      </c>
      <c r="C8" s="5">
        <v>33.8633838</v>
      </c>
      <c r="D8" s="5">
        <v>-118.0618202</v>
      </c>
      <c r="E8" s="3" t="s">
        <v>161</v>
      </c>
      <c r="F8" s="5">
        <v>4.7</v>
      </c>
      <c r="G8" s="5">
        <v>2969.0</v>
      </c>
      <c r="H8" s="3" t="s">
        <v>153</v>
      </c>
    </row>
    <row r="9">
      <c r="A9" s="2" t="str">
        <f>HYPERLINK("https://www.google.com/maps/search/?api=1&amp;query=33.656119,-117.8341694&amp;query_place_id=ChIJExyuNQDf3IARVP7U9Npt7gA","Mason Park Fountain")</f>
        <v>Mason Park Fountain</v>
      </c>
      <c r="B9" s="2" t="str">
        <f>HYPERLINK("https://www.google.com/maps/@?api=1&amp;map_action=pano&amp;viewpoint=33.656119%2C-117.8341694","Mason Park Fountain")</f>
        <v>Mason Park Fountain</v>
      </c>
      <c r="C9" s="5">
        <v>33.656119</v>
      </c>
      <c r="D9" s="5">
        <v>-117.8341694</v>
      </c>
      <c r="E9" s="3" t="s">
        <v>162</v>
      </c>
      <c r="F9" s="5">
        <v>5.0</v>
      </c>
      <c r="G9" s="5">
        <v>1.0</v>
      </c>
      <c r="H9" s="3" t="s">
        <v>155</v>
      </c>
    </row>
    <row r="10">
      <c r="A10" s="2" t="str">
        <f>HYPERLINK("https://www.google.com/maps/search/?api=1&amp;query=33.8663341,-118.082187&amp;query_place_id=ChIJy1uQXest3YARL2veACsSueQ","Little India")</f>
        <v>Little India</v>
      </c>
      <c r="B10" s="2" t="str">
        <f>HYPERLINK("https://www.google.com/maps/@?api=1&amp;map_action=pano&amp;viewpoint=33.8663341%2C-118.082187","Little India")</f>
        <v>Little India</v>
      </c>
      <c r="C10" s="5">
        <v>33.8663341</v>
      </c>
      <c r="D10" s="5">
        <v>-118.082187</v>
      </c>
      <c r="E10" s="3" t="s">
        <v>163</v>
      </c>
      <c r="F10" s="5">
        <v>4.5</v>
      </c>
      <c r="G10" s="5">
        <v>28.0</v>
      </c>
      <c r="H10" s="3" t="s">
        <v>155</v>
      </c>
    </row>
    <row r="11">
      <c r="A11" s="2" t="str">
        <f>HYPERLINK("https://www.google.com/maps/search/?api=1&amp;query=33.8443038,-118.0002265&amp;query_place_id=ChIJo3h_9V8p3YARVTAekE45jq4","Knott's Berry Farm")</f>
        <v>Knott's Berry Farm</v>
      </c>
      <c r="B11" s="2" t="str">
        <f>HYPERLINK("https://www.google.com/maps/@?api=1&amp;map_action=pano&amp;viewpoint=33.8443038%2C-118.0002265","Knott's Berry Farm")</f>
        <v>Knott's Berry Farm</v>
      </c>
      <c r="C11" s="5">
        <v>33.8443038</v>
      </c>
      <c r="D11" s="5">
        <v>-118.0002265</v>
      </c>
      <c r="E11" s="3" t="s">
        <v>164</v>
      </c>
      <c r="F11" s="5">
        <v>4.6</v>
      </c>
      <c r="G11" s="5">
        <v>61656.0</v>
      </c>
      <c r="H11" s="3" t="s">
        <v>165</v>
      </c>
    </row>
    <row r="12">
      <c r="A12" s="2" t="str">
        <f>HYPERLINK("https://www.google.com/maps/search/?api=1&amp;query=33.6890595,-117.8822393&amp;query_place_id=ChIJrVNUNiHf3IARLWomTz62L98","Noguchi Garden")</f>
        <v>Noguchi Garden</v>
      </c>
      <c r="B12" s="2" t="str">
        <f>HYPERLINK("https://www.google.com/maps/@?api=1&amp;map_action=pano&amp;viewpoint=33.6890595%2C-117.8822393","Noguchi Garden")</f>
        <v>Noguchi Garden</v>
      </c>
      <c r="C12" s="5">
        <v>33.6890595</v>
      </c>
      <c r="D12" s="5">
        <v>-117.8822393</v>
      </c>
      <c r="E12" s="3" t="s">
        <v>166</v>
      </c>
      <c r="F12" s="5">
        <v>4.5</v>
      </c>
      <c r="G12" s="5">
        <v>500.0</v>
      </c>
      <c r="H12" s="3" t="s">
        <v>160</v>
      </c>
    </row>
    <row r="13">
      <c r="A13" s="2" t="str">
        <f>HYPERLINK("https://www.google.com/maps/search/?api=1&amp;query=33.70391499999999,-118.0528429&amp;query_place_id=ChIJkatZ--ol3YAR-qecZyaCcOA","Scenic Overlook &amp; Information Kiosk")</f>
        <v>Scenic Overlook &amp; Information Kiosk</v>
      </c>
      <c r="B13" s="2" t="str">
        <f>HYPERLINK("https://www.google.com/maps/@?api=1&amp;map_action=pano&amp;viewpoint=33.70391499999999%2C-118.0528429","Scenic Overlook &amp; Information Kiosk")</f>
        <v>Scenic Overlook &amp; Information Kiosk</v>
      </c>
      <c r="C13" s="5">
        <v>33.70391499999999</v>
      </c>
      <c r="D13" s="5">
        <v>-118.0528429</v>
      </c>
      <c r="E13" s="3" t="s">
        <v>167</v>
      </c>
      <c r="F13" s="5">
        <v>4.8</v>
      </c>
      <c r="G13" s="5">
        <v>4.0</v>
      </c>
      <c r="H13" s="3" t="s">
        <v>168</v>
      </c>
    </row>
    <row r="14">
      <c r="A14" s="2" t="str">
        <f>HYPERLINK("https://www.google.com/maps/search/?api=1&amp;query=33.8984132,-117.8922051&amp;query_place_id=ChIJUfsdLKXV3IAR-qpbMrcannI","Mountain View Park")</f>
        <v>Mountain View Park</v>
      </c>
      <c r="B14" s="2" t="str">
        <f>HYPERLINK("https://www.google.com/maps/@?api=1&amp;map_action=pano&amp;viewpoint=33.8984132%2C-117.8922051","Mountain View Park")</f>
        <v>Mountain View Park</v>
      </c>
      <c r="C14" s="5">
        <v>33.8984132</v>
      </c>
      <c r="D14" s="5">
        <v>-117.8922051</v>
      </c>
      <c r="E14" s="3" t="s">
        <v>169</v>
      </c>
      <c r="F14" s="5">
        <v>4.6</v>
      </c>
      <c r="G14" s="5">
        <v>310.0</v>
      </c>
      <c r="H14" s="3" t="s">
        <v>153</v>
      </c>
    </row>
    <row r="15">
      <c r="A15" s="2" t="str">
        <f>HYPERLINK("https://www.google.com/maps/search/?api=1&amp;query=33.8097925,-117.9237869&amp;query_place_id=ChIJtQw0jtfX3IARiwjloLOkQs0","Downtown Disney District")</f>
        <v>Downtown Disney District</v>
      </c>
      <c r="B15" s="2" t="str">
        <f>HYPERLINK("https://www.google.com/maps/@?api=1&amp;map_action=pano&amp;viewpoint=33.8097925%2C-117.9237869","Downtown Disney District")</f>
        <v>Downtown Disney District</v>
      </c>
      <c r="C15" s="5">
        <v>33.8097925</v>
      </c>
      <c r="D15" s="5">
        <v>-117.9237869</v>
      </c>
      <c r="E15" s="3" t="s">
        <v>170</v>
      </c>
      <c r="F15" s="5">
        <v>4.6</v>
      </c>
      <c r="G15" s="5">
        <v>34836.0</v>
      </c>
      <c r="H15" s="3" t="s">
        <v>171</v>
      </c>
    </row>
    <row r="16">
      <c r="A16" s="2" t="str">
        <f>HYPERLINK("https://www.google.com/maps/search/?api=1&amp;query=33.8120918,-117.9189742&amp;query_place_id=ChIJa147K9HX3IAR-lwiGIQv9i4","Disneyland Park")</f>
        <v>Disneyland Park</v>
      </c>
      <c r="B16" s="2" t="str">
        <f>HYPERLINK("https://www.google.com/maps/@?api=1&amp;map_action=pano&amp;viewpoint=33.8120918%2C-117.9189742","Disneyland Park")</f>
        <v>Disneyland Park</v>
      </c>
      <c r="C16" s="5">
        <v>33.8120918</v>
      </c>
      <c r="D16" s="5">
        <v>-117.9189742</v>
      </c>
      <c r="E16" s="3" t="s">
        <v>172</v>
      </c>
      <c r="F16" s="5">
        <v>4.6</v>
      </c>
      <c r="G16" s="5">
        <v>115293.0</v>
      </c>
      <c r="H16" s="3" t="s">
        <v>165</v>
      </c>
    </row>
    <row r="17">
      <c r="A17" s="2" t="str">
        <f>HYPERLINK("https://www.google.com/maps/search/?api=1&amp;query=33.6956195,-118.0464005&amp;query_place_id=ChIJ0RYcIEYk3YARTY_51Q_FyEU","Bolsa Chica Ecological Reserve")</f>
        <v>Bolsa Chica Ecological Reserve</v>
      </c>
      <c r="B17" s="2" t="str">
        <f>HYPERLINK("https://www.google.com/maps/@?api=1&amp;map_action=pano&amp;viewpoint=33.6956195%2C-118.0464005","Bolsa Chica Ecological Reserve")</f>
        <v>Bolsa Chica Ecological Reserve</v>
      </c>
      <c r="C17" s="5">
        <v>33.6956195</v>
      </c>
      <c r="D17" s="5">
        <v>-118.0464005</v>
      </c>
      <c r="E17" s="3" t="s">
        <v>173</v>
      </c>
      <c r="F17" s="5">
        <v>4.7</v>
      </c>
      <c r="G17" s="5">
        <v>1900.0</v>
      </c>
      <c r="H17" s="3" t="s">
        <v>160</v>
      </c>
    </row>
    <row r="18">
      <c r="A18" s="2" t="str">
        <f>HYPERLINK("https://www.google.com/maps/search/?api=1&amp;query=33.655202,-117.8127211&amp;query_place_id=ChIJLTnvCMnd3IARhYZdY0HbWtM","Concordia Vista Point")</f>
        <v>Concordia Vista Point</v>
      </c>
      <c r="B18" s="2" t="str">
        <f>HYPERLINK("https://www.google.com/maps/@?api=1&amp;map_action=pano&amp;viewpoint=33.655202%2C-117.8127211","Concordia Vista Point")</f>
        <v>Concordia Vista Point</v>
      </c>
      <c r="C18" s="5">
        <v>33.655202</v>
      </c>
      <c r="D18" s="5">
        <v>-117.8127211</v>
      </c>
      <c r="E18" s="3" t="s">
        <v>174</v>
      </c>
      <c r="F18" s="5">
        <v>4.0</v>
      </c>
      <c r="G18" s="5">
        <v>1.0</v>
      </c>
      <c r="H18" s="3" t="s">
        <v>155</v>
      </c>
    </row>
    <row r="19">
      <c r="A19" s="2" t="str">
        <f>HYPERLINK("https://www.google.com/maps/search/?api=1&amp;query=33.7190281,-117.9382728&amp;query_place_id=ChIJNWhHcwsn3YAR66eV_VxLTEY","Mile Square Regional Park")</f>
        <v>Mile Square Regional Park</v>
      </c>
      <c r="B19" s="2" t="str">
        <f>HYPERLINK("https://www.google.com/maps/@?api=1&amp;map_action=pano&amp;viewpoint=33.7190281%2C-117.9382728","Mile Square Regional Park")</f>
        <v>Mile Square Regional Park</v>
      </c>
      <c r="C19" s="5">
        <v>33.7190281</v>
      </c>
      <c r="D19" s="5">
        <v>-117.9382728</v>
      </c>
      <c r="E19" s="3" t="s">
        <v>175</v>
      </c>
      <c r="F19" s="5">
        <v>4.6</v>
      </c>
      <c r="G19" s="5">
        <v>6327.0</v>
      </c>
      <c r="H19" s="3" t="s">
        <v>153</v>
      </c>
    </row>
    <row r="20">
      <c r="A20" s="2" t="str">
        <f>HYPERLINK("https://www.google.com/maps/search/?api=1&amp;query=33.7743356,-117.9409542&amp;query_place_id=ChIJNVjXqOwp3YARIaclZ9IAqvE","Historical Main Street Archway")</f>
        <v>Historical Main Street Archway</v>
      </c>
      <c r="B20" s="2" t="str">
        <f>HYPERLINK("https://www.google.com/maps/@?api=1&amp;map_action=pano&amp;viewpoint=33.7743356%2C-117.9409542","Historical Main Street Archway")</f>
        <v>Historical Main Street Archway</v>
      </c>
      <c r="C20" s="5">
        <v>33.7743356</v>
      </c>
      <c r="D20" s="5">
        <v>-117.9409542</v>
      </c>
      <c r="E20" s="3" t="s">
        <v>176</v>
      </c>
      <c r="F20" s="5">
        <v>4.6</v>
      </c>
      <c r="G20" s="5">
        <v>8.0</v>
      </c>
      <c r="H20" s="3" t="s">
        <v>155</v>
      </c>
    </row>
    <row r="21">
      <c r="A21" s="2" t="str">
        <f>HYPERLINK("https://www.google.com/maps/search/?api=1&amp;query=33.805822,-117.9214318&amp;query_place_id=ChIJa2eOBtnX3IARc1NEdOGJ5oc","Paradise Gardens Park")</f>
        <v>Paradise Gardens Park</v>
      </c>
      <c r="B21" s="2" t="str">
        <f>HYPERLINK("https://www.google.com/maps/@?api=1&amp;map_action=pano&amp;viewpoint=33.805822%2C-117.9214318","Paradise Gardens Park")</f>
        <v>Paradise Gardens Park</v>
      </c>
      <c r="C21" s="5">
        <v>33.805822</v>
      </c>
      <c r="D21" s="5">
        <v>-117.9214318</v>
      </c>
      <c r="E21" s="3" t="s">
        <v>177</v>
      </c>
      <c r="F21" s="5">
        <v>4.7</v>
      </c>
      <c r="G21" s="5">
        <v>12151.0</v>
      </c>
      <c r="H21" s="3" t="s">
        <v>178</v>
      </c>
    </row>
    <row r="22">
      <c r="A22" s="2" t="str">
        <f>HYPERLINK("https://www.google.com/maps/search/?api=1&amp;query=33.8056901,-117.9199596&amp;query_place_id=ChIJs4wYDvDX3IARN3wIvWkH-Ho","San Fransokyo Square")</f>
        <v>San Fransokyo Square</v>
      </c>
      <c r="B22" s="2" t="str">
        <f>HYPERLINK("https://www.google.com/maps/@?api=1&amp;map_action=pano&amp;viewpoint=33.8056901%2C-117.9199596","San Fransokyo Square")</f>
        <v>San Fransokyo Square</v>
      </c>
      <c r="C22" s="5">
        <v>33.8056901</v>
      </c>
      <c r="D22" s="5">
        <v>-117.9199596</v>
      </c>
      <c r="E22" s="3" t="s">
        <v>179</v>
      </c>
      <c r="F22" s="5">
        <v>4.8</v>
      </c>
      <c r="G22" s="5">
        <v>44.0</v>
      </c>
      <c r="H22" s="3" t="s">
        <v>155</v>
      </c>
    </row>
    <row r="23">
      <c r="A23" s="2" t="str">
        <f>HYPERLINK("https://www.google.com/maps/search/?api=1&amp;query=33.8054175,-117.9208423&amp;query_place_id=ChIJPQhS4djX3IARI9WzlAUOcV0","Pixar Pier")</f>
        <v>Pixar Pier</v>
      </c>
      <c r="B23" s="2" t="str">
        <f>HYPERLINK("https://www.google.com/maps/@?api=1&amp;map_action=pano&amp;viewpoint=33.8054175%2C-117.9208423","Pixar Pier")</f>
        <v>Pixar Pier</v>
      </c>
      <c r="C23" s="5">
        <v>33.8054175</v>
      </c>
      <c r="D23" s="5">
        <v>-117.9208423</v>
      </c>
      <c r="E23" s="3" t="s">
        <v>180</v>
      </c>
      <c r="F23" s="5">
        <v>4.7</v>
      </c>
      <c r="G23" s="5">
        <v>156.0</v>
      </c>
      <c r="H23" s="3" t="s">
        <v>155</v>
      </c>
    </row>
    <row r="24">
      <c r="A24" s="2" t="str">
        <f>HYPERLINK("https://www.google.com/maps/search/?api=1&amp;query=33.8127953,-117.9189693&amp;query_place_id=ChIJRR0WM9HX3IARK9Sc4AyhmpE","Sleeping Beauty Castle Walkthrough")</f>
        <v>Sleeping Beauty Castle Walkthrough</v>
      </c>
      <c r="B24" s="2" t="str">
        <f>HYPERLINK("https://www.google.com/maps/@?api=1&amp;map_action=pano&amp;viewpoint=33.8127953%2C-117.9189693","Sleeping Beauty Castle Walkthrough")</f>
        <v>Sleeping Beauty Castle Walkthrough</v>
      </c>
      <c r="C24" s="5">
        <v>33.8127953</v>
      </c>
      <c r="D24" s="5">
        <v>-117.9189693</v>
      </c>
      <c r="E24" s="3" t="s">
        <v>181</v>
      </c>
      <c r="F24" s="5">
        <v>4.6</v>
      </c>
      <c r="G24" s="5">
        <v>494.0</v>
      </c>
      <c r="H24" s="3" t="s">
        <v>165</v>
      </c>
    </row>
    <row r="25">
      <c r="A25" s="2" t="str">
        <f>HYPERLINK("https://www.google.com/maps/search/?api=1&amp;query=33.8090944,-117.9189738&amp;query_place_id=ChIJKx3EAdrX3IARl1SHBK4rtfg","Disneyland Esplanade")</f>
        <v>Disneyland Esplanade</v>
      </c>
      <c r="B25" s="2" t="str">
        <f>HYPERLINK("https://www.google.com/maps/@?api=1&amp;map_action=pano&amp;viewpoint=33.8090944%2C-117.9189738","Disneyland Esplanade")</f>
        <v>Disneyland Esplanade</v>
      </c>
      <c r="C25" s="5">
        <v>33.8090944</v>
      </c>
      <c r="D25" s="5">
        <v>-117.9189738</v>
      </c>
      <c r="E25" s="3" t="s">
        <v>182</v>
      </c>
      <c r="F25" s="5">
        <v>4.7</v>
      </c>
      <c r="G25" s="5">
        <v>2885.0</v>
      </c>
      <c r="H25" s="3" t="s">
        <v>155</v>
      </c>
    </row>
    <row r="26">
      <c r="A26" s="2" t="str">
        <f>HYPERLINK("https://www.google.com/maps/search/?api=1&amp;query=33.65697890000001,-117.8316019&amp;query_place_id=ChIJpz7j_ebd3IAR0X58vEZQ1Qo","William R Mason Regional Park")</f>
        <v>William R Mason Regional Park</v>
      </c>
      <c r="B26" s="2" t="str">
        <f>HYPERLINK("https://www.google.com/maps/@?api=1&amp;map_action=pano&amp;viewpoint=33.65697890000001%2C-117.8316019","William R Mason Regional Park")</f>
        <v>William R Mason Regional Park</v>
      </c>
      <c r="C26" s="5">
        <v>33.65697890000001</v>
      </c>
      <c r="D26" s="5">
        <v>-117.8316019</v>
      </c>
      <c r="E26" s="3" t="s">
        <v>183</v>
      </c>
      <c r="F26" s="5">
        <v>4.7</v>
      </c>
      <c r="G26" s="5">
        <v>1965.0</v>
      </c>
      <c r="H26" s="3" t="s">
        <v>153</v>
      </c>
    </row>
    <row r="27">
      <c r="A27" s="2" t="str">
        <f>HYPERLINK("https://www.google.com/maps/search/?api=1&amp;query=33.8122999,-117.9198595&amp;query_place_id=ChIJ_ZeHNnLX3IARmPvmqXfyxf0","Frontierland Shootin’ Exposition")</f>
        <v>Frontierland Shootin’ Exposition</v>
      </c>
      <c r="B27" s="2" t="str">
        <f>HYPERLINK("https://www.google.com/maps/@?api=1&amp;map_action=pano&amp;viewpoint=33.8122999%2C-117.9198595","Frontierland Shootin’ Exposition")</f>
        <v>Frontierland Shootin’ Exposition</v>
      </c>
      <c r="C27" s="5">
        <v>33.8122999</v>
      </c>
      <c r="D27" s="5">
        <v>-117.9198595</v>
      </c>
      <c r="E27" s="3" t="s">
        <v>184</v>
      </c>
      <c r="F27" s="5">
        <v>4.4</v>
      </c>
      <c r="G27" s="5">
        <v>37.0</v>
      </c>
      <c r="H27" s="3" t="s">
        <v>155</v>
      </c>
    </row>
    <row r="28">
      <c r="A28" s="2" t="str">
        <f>HYPERLINK("https://www.google.com/maps/search/?api=1&amp;query=33.8054575,-117.9216412&amp;query_place_id=ChIJgd3UC9nX3IARpqMxlG1bXXw","World of Color - ONE")</f>
        <v>World of Color - ONE</v>
      </c>
      <c r="B28" s="2" t="str">
        <f>HYPERLINK("https://www.google.com/maps/@?api=1&amp;map_action=pano&amp;viewpoint=33.8054575%2C-117.9216412","World of Color - ONE")</f>
        <v>World of Color - ONE</v>
      </c>
      <c r="C28" s="5">
        <v>33.8054575</v>
      </c>
      <c r="D28" s="5">
        <v>-117.9216412</v>
      </c>
      <c r="E28" s="3" t="s">
        <v>185</v>
      </c>
      <c r="F28" s="5">
        <v>4.7</v>
      </c>
      <c r="G28" s="5">
        <v>182.0</v>
      </c>
      <c r="H28" s="3" t="s">
        <v>186</v>
      </c>
    </row>
    <row r="29">
      <c r="A29" s="2" t="str">
        <f>HYPERLINK("https://www.google.com/maps/search/?api=1&amp;query=33.6548401,-117.8220874&amp;query_place_id=ChIJv6KV_yTd3IARuDLL0C8ziqA","Vista Point Bench")</f>
        <v>Vista Point Bench</v>
      </c>
      <c r="B29" s="2" t="str">
        <f>HYPERLINK("https://www.google.com/maps/@?api=1&amp;map_action=pano&amp;viewpoint=33.6548401%2C-117.8220874","Vista Point Bench")</f>
        <v>Vista Point Bench</v>
      </c>
      <c r="C29" s="5">
        <v>33.6548401</v>
      </c>
      <c r="D29" s="5">
        <v>-117.8220874</v>
      </c>
      <c r="E29" s="3" t="s">
        <v>187</v>
      </c>
      <c r="F29" s="5">
        <v>5.0</v>
      </c>
      <c r="G29" s="5">
        <v>1.0</v>
      </c>
      <c r="H29" s="3" t="s">
        <v>188</v>
      </c>
    </row>
    <row r="30">
      <c r="A30" s="2" t="str">
        <f>HYPERLINK("https://www.google.com/maps/search/?api=1&amp;query=33.6581292,-118.001037&amp;query_place_id=ChIJ0_1hDQAh3YARoBDe40sGzKs","Main Street Huntington Beach")</f>
        <v>Main Street Huntington Beach</v>
      </c>
      <c r="B30" s="2" t="str">
        <f>HYPERLINK("https://www.google.com/maps/@?api=1&amp;map_action=pano&amp;viewpoint=33.6581292%2C-118.001037","Main Street Huntington Beach")</f>
        <v>Main Street Huntington Beach</v>
      </c>
      <c r="C30" s="5">
        <v>33.6581292</v>
      </c>
      <c r="D30" s="5">
        <v>-118.001037</v>
      </c>
      <c r="E30" s="3" t="s">
        <v>189</v>
      </c>
      <c r="F30" s="5">
        <v>5.0</v>
      </c>
      <c r="G30" s="5">
        <v>7.0</v>
      </c>
      <c r="H30" s="3" t="s">
        <v>155</v>
      </c>
    </row>
    <row r="31">
      <c r="A31" s="2" t="str">
        <f>HYPERLINK("https://www.google.com/maps/search/?api=1&amp;query=33.6612156,-117.8404283&amp;query_place_id=ChIJIV55rHHe3IARuE6JRWq530Y","IRWD San Joaquin Marsh &amp; Wildlife Sanctuary")</f>
        <v>IRWD San Joaquin Marsh &amp; Wildlife Sanctuary</v>
      </c>
      <c r="B31" s="2" t="str">
        <f>HYPERLINK("https://www.google.com/maps/@?api=1&amp;map_action=pano&amp;viewpoint=33.6612156%2C-117.8404283","IRWD San Joaquin Marsh &amp; Wildlife Sanctuary")</f>
        <v>IRWD San Joaquin Marsh &amp; Wildlife Sanctuary</v>
      </c>
      <c r="C31" s="5">
        <v>33.6612156</v>
      </c>
      <c r="D31" s="5">
        <v>-117.8404283</v>
      </c>
      <c r="E31" s="3" t="s">
        <v>190</v>
      </c>
      <c r="F31" s="5">
        <v>4.8</v>
      </c>
      <c r="G31" s="5">
        <v>423.0</v>
      </c>
      <c r="H31" s="3" t="s">
        <v>160</v>
      </c>
    </row>
    <row r="32">
      <c r="A32" s="2" t="str">
        <f>HYPERLINK("https://www.google.com/maps/search/?api=1&amp;query=33.8121436,-117.9210796&amp;query_place_id=ChIJx29__NbX3IARe_a8KuLeoGE","Pirate's Lair on Tom Sawyer Island")</f>
        <v>Pirate's Lair on Tom Sawyer Island</v>
      </c>
      <c r="B32" s="2" t="str">
        <f>HYPERLINK("https://www.google.com/maps/@?api=1&amp;map_action=pano&amp;viewpoint=33.8121436%2C-117.9210796","Pirate's Lair on Tom Sawyer Island")</f>
        <v>Pirate's Lair on Tom Sawyer Island</v>
      </c>
      <c r="C32" s="5">
        <v>33.8121436</v>
      </c>
      <c r="D32" s="5">
        <v>-117.9210796</v>
      </c>
      <c r="E32" s="3" t="s">
        <v>191</v>
      </c>
      <c r="F32" s="5">
        <v>4.4</v>
      </c>
      <c r="G32" s="5">
        <v>75.0</v>
      </c>
      <c r="H32" s="3" t="s">
        <v>155</v>
      </c>
    </row>
    <row r="33">
      <c r="A33" s="2" t="str">
        <f>HYPERLINK("https://www.google.com/maps/search/?api=1&amp;query=33.9036277,-117.9397933&amp;query_place_id=ChIJl2iDIY8q3YARjJuiD2cLzX4","Laguna Lake Park")</f>
        <v>Laguna Lake Park</v>
      </c>
      <c r="B33" s="2" t="str">
        <f>HYPERLINK("https://www.google.com/maps/@?api=1&amp;map_action=pano&amp;viewpoint=33.9036277%2C-117.9397933","Laguna Lake Park")</f>
        <v>Laguna Lake Park</v>
      </c>
      <c r="C33" s="5">
        <v>33.9036277</v>
      </c>
      <c r="D33" s="5">
        <v>-117.9397933</v>
      </c>
      <c r="E33" s="3" t="s">
        <v>192</v>
      </c>
      <c r="F33" s="5">
        <v>4.6</v>
      </c>
      <c r="G33" s="5">
        <v>1426.0</v>
      </c>
      <c r="H33" s="3" t="s">
        <v>153</v>
      </c>
    </row>
    <row r="34">
      <c r="A34" s="2" t="str">
        <f>HYPERLINK("https://www.google.com/maps/search/?api=1&amp;query=33.8155864,-117.9190319&amp;query_place_id=ChIJOeeS9dPX3IARnoCxvQs1n94","Minnie's House")</f>
        <v>Minnie's House</v>
      </c>
      <c r="B34" s="2" t="str">
        <f>HYPERLINK("https://www.google.com/maps/@?api=1&amp;map_action=pano&amp;viewpoint=33.8155864%2C-117.9190319","Minnie's House")</f>
        <v>Minnie's House</v>
      </c>
      <c r="C34" s="5">
        <v>33.8155864</v>
      </c>
      <c r="D34" s="5">
        <v>-117.9190319</v>
      </c>
      <c r="E34" s="3" t="s">
        <v>193</v>
      </c>
      <c r="F34" s="5">
        <v>4.5</v>
      </c>
      <c r="G34" s="5">
        <v>330.0</v>
      </c>
      <c r="H34" s="3" t="s">
        <v>155</v>
      </c>
    </row>
    <row r="35">
      <c r="A35" s="2" t="str">
        <f>HYPERLINK("https://www.google.com/maps/search/?api=1&amp;query=33.7878618,-117.853114&amp;query_place_id=ChIJH1HOFOfZ3IARSBIIYJPMa0Y","Plaza Park")</f>
        <v>Plaza Park</v>
      </c>
      <c r="B35" s="2" t="str">
        <f>HYPERLINK("https://www.google.com/maps/@?api=1&amp;map_action=pano&amp;viewpoint=33.7878618%2C-117.853114","Plaza Park")</f>
        <v>Plaza Park</v>
      </c>
      <c r="C35" s="5">
        <v>33.7878618</v>
      </c>
      <c r="D35" s="5">
        <v>-117.853114</v>
      </c>
      <c r="E35" s="3" t="s">
        <v>194</v>
      </c>
      <c r="F35" s="5">
        <v>4.7</v>
      </c>
      <c r="G35" s="5">
        <v>932.0</v>
      </c>
      <c r="H35" s="3" t="s">
        <v>153</v>
      </c>
    </row>
    <row r="36">
      <c r="A36" s="2" t="str">
        <f>HYPERLINK("https://www.google.com/maps/search/?api=1&amp;query=33.747677,-117.8667056&amp;query_place_id=ChIJ6YwrhQfZ3IARN8e7_TZkM84","Downtown Santa Ana Historic District")</f>
        <v>Downtown Santa Ana Historic District</v>
      </c>
      <c r="B36" s="2" t="str">
        <f>HYPERLINK("https://www.google.com/maps/@?api=1&amp;map_action=pano&amp;viewpoint=33.747677%2C-117.8667056","Downtown Santa Ana Historic District")</f>
        <v>Downtown Santa Ana Historic District</v>
      </c>
      <c r="C36" s="5">
        <v>33.747677</v>
      </c>
      <c r="D36" s="5">
        <v>-117.8667056</v>
      </c>
      <c r="E36" s="3" t="s">
        <v>195</v>
      </c>
      <c r="F36" s="5">
        <v>4.6</v>
      </c>
      <c r="G36" s="5">
        <v>414.0</v>
      </c>
      <c r="H36" s="3" t="s">
        <v>155</v>
      </c>
    </row>
    <row r="37">
      <c r="A37" s="2" t="str">
        <f>HYPERLINK("https://www.google.com/maps/search/?api=1&amp;query=33.7963676,-117.7576044&amp;query_place_id=ChIJv4m3S8ba3IAR8STA5aSOQWY","Irvine Regional Park")</f>
        <v>Irvine Regional Park</v>
      </c>
      <c r="B37" s="2" t="str">
        <f>HYPERLINK("https://www.google.com/maps/@?api=1&amp;map_action=pano&amp;viewpoint=33.7963676%2C-117.7576044","Irvine Regional Park")</f>
        <v>Irvine Regional Park</v>
      </c>
      <c r="C37" s="5">
        <v>33.7963676</v>
      </c>
      <c r="D37" s="5">
        <v>-117.7576044</v>
      </c>
      <c r="E37" s="3" t="s">
        <v>196</v>
      </c>
      <c r="F37" s="5">
        <v>4.8</v>
      </c>
      <c r="G37" s="5">
        <v>7870.0</v>
      </c>
      <c r="H37" s="3" t="s">
        <v>153</v>
      </c>
    </row>
    <row r="38">
      <c r="A38" s="2" t="str">
        <f>HYPERLINK("https://www.google.com/maps/search/?api=1&amp;query=33.6849886,-118.0224512&amp;query_place_id=ChIJG4UFOBwk3YAReimtUAk67Rw","Harriett M. Wieder Regional Park")</f>
        <v>Harriett M. Wieder Regional Park</v>
      </c>
      <c r="B38" s="2" t="str">
        <f>HYPERLINK("https://www.google.com/maps/@?api=1&amp;map_action=pano&amp;viewpoint=33.6849886%2C-118.0224512","Harriett M. Wieder Regional Park")</f>
        <v>Harriett M. Wieder Regional Park</v>
      </c>
      <c r="C38" s="5">
        <v>33.6849886</v>
      </c>
      <c r="D38" s="5">
        <v>-118.0224512</v>
      </c>
      <c r="E38" s="3" t="s">
        <v>197</v>
      </c>
      <c r="F38" s="5">
        <v>4.5</v>
      </c>
      <c r="G38" s="5">
        <v>280.0</v>
      </c>
      <c r="H38" s="3" t="s">
        <v>153</v>
      </c>
    </row>
    <row r="39">
      <c r="A39" s="2" t="str">
        <f>HYPERLINK("https://www.google.com/maps/search/?api=1&amp;query=33.903739,-117.8651883&amp;query_place_id=ChIJl0TKIkXU3IARwjHULDgcB1c","Tri-City Park")</f>
        <v>Tri-City Park</v>
      </c>
      <c r="B39" s="2" t="str">
        <f>HYPERLINK("https://www.google.com/maps/@?api=1&amp;map_action=pano&amp;viewpoint=33.903739%2C-117.8651883","Tri-City Park")</f>
        <v>Tri-City Park</v>
      </c>
      <c r="C39" s="5">
        <v>33.903739</v>
      </c>
      <c r="D39" s="5">
        <v>-117.8651883</v>
      </c>
      <c r="E39" s="3" t="s">
        <v>198</v>
      </c>
      <c r="F39" s="5">
        <v>4.6</v>
      </c>
      <c r="G39" s="5">
        <v>1635.0</v>
      </c>
      <c r="H39" s="3" t="s">
        <v>153</v>
      </c>
    </row>
    <row r="40">
      <c r="A40" s="2" t="str">
        <f>HYPERLINK("https://www.google.com/maps/search/?api=1&amp;query=33.812525,-117.923135&amp;query_place_id=ChIJIcgMaNbX3IARMEZTBjZIDR8","The Many Adventures of Winnie the Pooh")</f>
        <v>The Many Adventures of Winnie the Pooh</v>
      </c>
      <c r="B40" s="2" t="str">
        <f>HYPERLINK("https://www.google.com/maps/@?api=1&amp;map_action=pano&amp;viewpoint=33.812525%2C-117.923135","The Many Adventures of Winnie the Pooh")</f>
        <v>The Many Adventures of Winnie the Pooh</v>
      </c>
      <c r="C40" s="5">
        <v>33.812525</v>
      </c>
      <c r="D40" s="5">
        <v>-117.923135</v>
      </c>
      <c r="E40" s="3" t="s">
        <v>199</v>
      </c>
      <c r="F40" s="5">
        <v>4.2</v>
      </c>
      <c r="G40" s="5">
        <v>98.0</v>
      </c>
      <c r="H40" s="3" t="s">
        <v>165</v>
      </c>
    </row>
    <row r="41">
      <c r="A41" s="2" t="str">
        <f>HYPERLINK("https://www.google.com/maps/search/?api=1&amp;query=33.6672495,-117.9379792&amp;query_place_id=ChIJq9gHUWoh3YAREFAFqe8hrns","Wetland &amp; Riparian Habitat")</f>
        <v>Wetland &amp; Riparian Habitat</v>
      </c>
      <c r="B41" s="2" t="str">
        <f>HYPERLINK("https://www.google.com/maps/@?api=1&amp;map_action=pano&amp;viewpoint=33.6672495%2C-117.9379792","Wetland &amp; Riparian Habitat")</f>
        <v>Wetland &amp; Riparian Habitat</v>
      </c>
      <c r="C41" s="5">
        <v>33.6672495</v>
      </c>
      <c r="D41" s="5">
        <v>-117.9379792</v>
      </c>
      <c r="E41" s="3" t="s">
        <v>200</v>
      </c>
      <c r="F41" s="5">
        <v>4.0</v>
      </c>
      <c r="G41" s="5">
        <v>4.0</v>
      </c>
      <c r="H41" s="3" t="s">
        <v>188</v>
      </c>
    </row>
    <row r="42">
      <c r="A42" s="2" t="str">
        <f>HYPERLINK("https://www.google.com/maps/search/?api=1&amp;query=33.7207429,-117.9106923&amp;query_place_id=ChIJ4y1OupfY3IARM-WCXfaxuUI","Heritage Museum of Orange County")</f>
        <v>Heritage Museum of Orange County</v>
      </c>
      <c r="B42" s="2" t="str">
        <f>HYPERLINK("https://www.google.com/maps/@?api=1&amp;map_action=pano&amp;viewpoint=33.7207429%2C-117.9106923","Heritage Museum of Orange County")</f>
        <v>Heritage Museum of Orange County</v>
      </c>
      <c r="C42" s="5">
        <v>33.7207429</v>
      </c>
      <c r="D42" s="5">
        <v>-117.9106923</v>
      </c>
      <c r="E42" s="3" t="s">
        <v>201</v>
      </c>
      <c r="F42" s="5">
        <v>4.6</v>
      </c>
      <c r="G42" s="5">
        <v>529.0</v>
      </c>
      <c r="H42" s="3" t="s">
        <v>202</v>
      </c>
    </row>
    <row r="43">
      <c r="A43" s="2" t="str">
        <f>HYPERLINK("https://www.google.com/maps/search/?api=1&amp;query=33.7080622,-117.8929641&amp;query_place_id=ChIJ8eS3DWbZ3IARMwvc1NMZ3fo","Fountain of Youth")</f>
        <v>Fountain of Youth</v>
      </c>
      <c r="B43" s="2" t="str">
        <f>HYPERLINK("https://www.google.com/maps/@?api=1&amp;map_action=pano&amp;viewpoint=33.7080622%2C-117.8929641","Fountain of Youth")</f>
        <v>Fountain of Youth</v>
      </c>
      <c r="C43" s="5">
        <v>33.7080622</v>
      </c>
      <c r="D43" s="5">
        <v>-117.8929641</v>
      </c>
      <c r="E43" s="3" t="s">
        <v>203</v>
      </c>
      <c r="F43" s="5">
        <v>4.8</v>
      </c>
      <c r="G43" s="5">
        <v>5.0</v>
      </c>
      <c r="H43" s="3" t="s">
        <v>155</v>
      </c>
    </row>
    <row r="44">
      <c r="A44" s="2" t="str">
        <f>HYPERLINK("https://www.google.com/maps/search/?api=1&amp;query=33.8694127,-117.9241305&amp;query_place_id=ChIJk6Lnq8DV3IAR_uzNq31a2cM","Fullerton Union Pacific Depot")</f>
        <v>Fullerton Union Pacific Depot</v>
      </c>
      <c r="B44" s="2" t="str">
        <f>HYPERLINK("https://www.google.com/maps/@?api=1&amp;map_action=pano&amp;viewpoint=33.8694127%2C-117.9241305","Fullerton Union Pacific Depot")</f>
        <v>Fullerton Union Pacific Depot</v>
      </c>
      <c r="C44" s="5">
        <v>33.8694127</v>
      </c>
      <c r="D44" s="5">
        <v>-117.9241305</v>
      </c>
      <c r="E44" s="3" t="s">
        <v>204</v>
      </c>
      <c r="F44" s="5">
        <v>0.0</v>
      </c>
      <c r="G44" s="5">
        <v>0.0</v>
      </c>
      <c r="H44" s="3" t="s">
        <v>155</v>
      </c>
    </row>
    <row r="45">
      <c r="A45" s="2" t="str">
        <f>HYPERLINK("https://www.google.com/maps/search/?api=1&amp;query=33.66887,-117.7804812&amp;query_place_id=ChIJfbRGOwvd3IARjHOTYqmSBaE","MixNFT LLC.")</f>
        <v>MixNFT LLC.</v>
      </c>
      <c r="B45" s="2" t="str">
        <f>HYPERLINK("https://www.google.com/maps/@?api=1&amp;map_action=pano&amp;viewpoint=33.66887%2C-117.7804812","MixNFT LLC.")</f>
        <v>MixNFT LLC.</v>
      </c>
      <c r="C45" s="5">
        <v>33.66887</v>
      </c>
      <c r="D45" s="5">
        <v>-117.7804812</v>
      </c>
      <c r="E45" s="3" t="s">
        <v>205</v>
      </c>
      <c r="F45" s="5">
        <v>0.0</v>
      </c>
      <c r="G45" s="5">
        <v>0.0</v>
      </c>
      <c r="H45" s="3" t="s">
        <v>155</v>
      </c>
    </row>
    <row r="46">
      <c r="A46" s="2" t="str">
        <f>HYPERLINK("https://www.google.com/maps/search/?api=1&amp;query=33.6675001,-117.8625971&amp;query_place_id=ChIJ_fxUKADf3IARX0Yjnn8j7bE","Water park")</f>
        <v>Water park</v>
      </c>
      <c r="B46" s="2" t="str">
        <f>HYPERLINK("https://www.google.com/maps/@?api=1&amp;map_action=pano&amp;viewpoint=33.6675001%2C-117.8625971","Water park")</f>
        <v>Water park</v>
      </c>
      <c r="C46" s="5">
        <v>33.6675001</v>
      </c>
      <c r="D46" s="5">
        <v>-117.8625971</v>
      </c>
      <c r="E46" s="3" t="s">
        <v>206</v>
      </c>
      <c r="F46" s="5">
        <v>0.0</v>
      </c>
      <c r="G46" s="5">
        <v>0.0</v>
      </c>
      <c r="H46" s="3" t="s">
        <v>155</v>
      </c>
    </row>
    <row r="47">
      <c r="A47" s="2" t="str">
        <f>HYPERLINK("https://www.google.com/maps/search/?api=1&amp;query=33.8215337,-117.7761679&amp;query_place_id=ChIJUVEFGXvQ3IARKSp41glSFkg","Santiago Oaks Regional Park")</f>
        <v>Santiago Oaks Regional Park</v>
      </c>
      <c r="B47" s="2" t="str">
        <f>HYPERLINK("https://www.google.com/maps/@?api=1&amp;map_action=pano&amp;viewpoint=33.8215337%2C-117.7761679","Santiago Oaks Regional Park")</f>
        <v>Santiago Oaks Regional Park</v>
      </c>
      <c r="C47" s="5">
        <v>33.8215337</v>
      </c>
      <c r="D47" s="5">
        <v>-117.7761679</v>
      </c>
      <c r="E47" s="3" t="s">
        <v>207</v>
      </c>
      <c r="F47" s="5">
        <v>4.7</v>
      </c>
      <c r="G47" s="5">
        <v>1492.0</v>
      </c>
      <c r="H47" s="3" t="s">
        <v>153</v>
      </c>
    </row>
    <row r="48">
      <c r="A48" s="2" t="str">
        <f>HYPERLINK("https://www.google.com/maps/search/?api=1&amp;query=33.788456,-117.9106586&amp;query_place_id=ChIJgfz___DX3IARb3yFVfINKoA","Pioneer Park")</f>
        <v>Pioneer Park</v>
      </c>
      <c r="B48" s="2" t="str">
        <f>HYPERLINK("https://www.google.com/maps/@?api=1&amp;map_action=pano&amp;viewpoint=33.788456%2C-117.9106586","Pioneer Park")</f>
        <v>Pioneer Park</v>
      </c>
      <c r="C48" s="5">
        <v>33.788456</v>
      </c>
      <c r="D48" s="5">
        <v>-117.9106586</v>
      </c>
      <c r="E48" s="3" t="s">
        <v>208</v>
      </c>
      <c r="F48" s="5">
        <v>3.9</v>
      </c>
      <c r="G48" s="5">
        <v>360.0</v>
      </c>
      <c r="H48" s="3" t="s">
        <v>153</v>
      </c>
    </row>
    <row r="49">
      <c r="A49" s="2" t="str">
        <f>HYPERLINK("https://www.google.com/maps/search/?api=1&amp;query=33.8127559,-117.918767&amp;query_place_id=ChIJC4tPjBHX3IARhEqioRHqpCw","Snow White's Enchanted Wish")</f>
        <v>Snow White's Enchanted Wish</v>
      </c>
      <c r="B49" s="2" t="str">
        <f>HYPERLINK("https://www.google.com/maps/@?api=1&amp;map_action=pano&amp;viewpoint=33.8127559%2C-117.918767","Snow White's Enchanted Wish")</f>
        <v>Snow White's Enchanted Wish</v>
      </c>
      <c r="C49" s="5">
        <v>33.8127559</v>
      </c>
      <c r="D49" s="5">
        <v>-117.918767</v>
      </c>
      <c r="E49" s="3" t="s">
        <v>209</v>
      </c>
      <c r="F49" s="5">
        <v>4.7</v>
      </c>
      <c r="G49" s="5">
        <v>19.0</v>
      </c>
      <c r="H49" s="3" t="s">
        <v>155</v>
      </c>
    </row>
    <row r="50">
      <c r="A50" s="2" t="str">
        <f>HYPERLINK("https://www.google.com/maps/search/?api=1&amp;query=33.8742006,-117.9236204&amp;query_place_id=ChIJKR6IDgDV3IAReWTSt6SnPhY","Customer Parking Only")</f>
        <v>Customer Parking Only</v>
      </c>
      <c r="B50" s="2" t="str">
        <f>HYPERLINK("https://www.google.com/maps/@?api=1&amp;map_action=pano&amp;viewpoint=33.8742006%2C-117.9236204","Customer Parking Only")</f>
        <v>Customer Parking Only</v>
      </c>
      <c r="C50" s="5">
        <v>33.8742006</v>
      </c>
      <c r="D50" s="5">
        <v>-117.9236204</v>
      </c>
      <c r="E50" s="3" t="s">
        <v>210</v>
      </c>
      <c r="F50" s="5">
        <v>0.0</v>
      </c>
      <c r="G50" s="5">
        <v>0.0</v>
      </c>
      <c r="H50" s="3" t="s">
        <v>155</v>
      </c>
    </row>
    <row r="51">
      <c r="A51" s="2" t="str">
        <f>HYPERLINK("https://www.google.com/maps/search/?api=1&amp;query=33.6428508,-117.8940708&amp;query_place_id=ChIJh8zqO8Pf3IARyh7csUanot4","Bayview Trail")</f>
        <v>Bayview Trail</v>
      </c>
      <c r="B51" s="2" t="str">
        <f>HYPERLINK("https://www.google.com/maps/@?api=1&amp;map_action=pano&amp;viewpoint=33.6428508%2C-117.8940708","Bayview Trail")</f>
        <v>Bayview Trail</v>
      </c>
      <c r="C51" s="5">
        <v>33.6428508</v>
      </c>
      <c r="D51" s="5">
        <v>-117.8940708</v>
      </c>
      <c r="E51" s="3" t="s">
        <v>211</v>
      </c>
      <c r="F51" s="5">
        <v>4.7</v>
      </c>
      <c r="G51" s="5">
        <v>3.0</v>
      </c>
      <c r="H51" s="3" t="s">
        <v>188</v>
      </c>
    </row>
    <row r="52">
      <c r="A52" s="2" t="str">
        <f>HYPERLINK("https://www.google.com/maps/search/?api=1&amp;query=33.8410301,-117.9949727&amp;query_place_id=ChIJo3h_9V8p3YARRU45Q8H7_70","Knott's Soak City")</f>
        <v>Knott's Soak City</v>
      </c>
      <c r="B52" s="2" t="str">
        <f>HYPERLINK("https://www.google.com/maps/@?api=1&amp;map_action=pano&amp;viewpoint=33.8410301%2C-117.9949727","Knott's Soak City")</f>
        <v>Knott's Soak City</v>
      </c>
      <c r="C52" s="5">
        <v>33.8410301</v>
      </c>
      <c r="D52" s="5">
        <v>-117.9949727</v>
      </c>
      <c r="E52" s="3" t="s">
        <v>212</v>
      </c>
      <c r="F52" s="5">
        <v>4.5</v>
      </c>
      <c r="G52" s="5">
        <v>5677.0</v>
      </c>
      <c r="H52" s="3" t="s">
        <v>165</v>
      </c>
    </row>
    <row r="53">
      <c r="A53" s="2" t="str">
        <f>HYPERLINK("https://www.google.com/maps/search/?api=1&amp;query=33.7394191,-117.920378&amp;query_place_id=ChIJ05zUHWLZ3IARoz1DRAx5ASY","Rio danta ana. Ca")</f>
        <v>Rio danta ana. Ca</v>
      </c>
      <c r="B53" s="2" t="str">
        <f>HYPERLINK("https://www.google.com/maps/@?api=1&amp;map_action=pano&amp;viewpoint=33.7394191%2C-117.920378","Rio danta ana. Ca")</f>
        <v>Rio danta ana. Ca</v>
      </c>
      <c r="C53" s="5">
        <v>33.7394191</v>
      </c>
      <c r="D53" s="5">
        <v>-117.920378</v>
      </c>
      <c r="E53" s="3" t="s">
        <v>213</v>
      </c>
      <c r="F53" s="5">
        <v>0.0</v>
      </c>
      <c r="G53" s="5">
        <v>0.0</v>
      </c>
      <c r="H53" s="3" t="s">
        <v>188</v>
      </c>
    </row>
    <row r="54">
      <c r="A54" s="2" t="str">
        <f>HYPERLINK("https://www.google.com/maps/search/?api=1&amp;query=33.844477,-117.8780963&amp;query_place_id=ChIJ92UvqVjW3IAROz3j6rKSO-M","Pioneer Park")</f>
        <v>Pioneer Park</v>
      </c>
      <c r="B54" s="2" t="str">
        <f>HYPERLINK("https://www.google.com/maps/@?api=1&amp;map_action=pano&amp;viewpoint=33.844477%2C-117.8780963","Pioneer Park")</f>
        <v>Pioneer Park</v>
      </c>
      <c r="C54" s="5">
        <v>33.844477</v>
      </c>
      <c r="D54" s="5">
        <v>-117.8780963</v>
      </c>
      <c r="E54" s="3" t="s">
        <v>214</v>
      </c>
      <c r="F54" s="5">
        <v>4.4</v>
      </c>
      <c r="G54" s="5">
        <v>701.0</v>
      </c>
      <c r="H54" s="3" t="s">
        <v>153</v>
      </c>
    </row>
    <row r="55">
      <c r="A55" s="2" t="str">
        <f>HYPERLINK("https://www.google.com/maps/search/?api=1&amp;query=33.88271,-117.9212387&amp;query_place_id=ChIJMXN0VYrV3IAR8s8J3L9GiMU","Hillcrest Park")</f>
        <v>Hillcrest Park</v>
      </c>
      <c r="B55" s="2" t="str">
        <f>HYPERLINK("https://www.google.com/maps/@?api=1&amp;map_action=pano&amp;viewpoint=33.88271%2C-117.9212387","Hillcrest Park")</f>
        <v>Hillcrest Park</v>
      </c>
      <c r="C55" s="5">
        <v>33.88271</v>
      </c>
      <c r="D55" s="5">
        <v>-117.9212387</v>
      </c>
      <c r="E55" s="3" t="s">
        <v>215</v>
      </c>
      <c r="F55" s="5">
        <v>4.6</v>
      </c>
      <c r="G55" s="5">
        <v>2261.0</v>
      </c>
      <c r="H55" s="3" t="s">
        <v>153</v>
      </c>
    </row>
    <row r="56">
      <c r="A56" s="2" t="str">
        <f>HYPERLINK("https://www.google.com/maps/search/?api=1&amp;query=33.7442071,-117.9688773&amp;query_place_id=ChIJi8yxxVMn3YARDSLczG1slsA","Public Art 'Dolphin Fountain'")</f>
        <v>Public Art 'Dolphin Fountain'</v>
      </c>
      <c r="B56" s="2" t="str">
        <f>HYPERLINK("https://www.google.com/maps/@?api=1&amp;map_action=pano&amp;viewpoint=33.7442071%2C-117.9688773","Public Art 'Dolphin Fountain'")</f>
        <v>Public Art 'Dolphin Fountain'</v>
      </c>
      <c r="C56" s="5">
        <v>33.7442071</v>
      </c>
      <c r="D56" s="5">
        <v>-117.9688773</v>
      </c>
      <c r="E56" s="3" t="s">
        <v>216</v>
      </c>
      <c r="F56" s="5">
        <v>0.0</v>
      </c>
      <c r="G56" s="5">
        <v>0.0</v>
      </c>
      <c r="H56" s="3" t="s">
        <v>168</v>
      </c>
    </row>
    <row r="57">
      <c r="A57" s="2" t="str">
        <f>HYPERLINK("https://www.google.com/maps/search/?api=1&amp;query=33.781178,-117.906741&amp;query_place_id=ChIJba686R3Y3IARgPs2mxMAI98","Haster Basin Recreational Park")</f>
        <v>Haster Basin Recreational Park</v>
      </c>
      <c r="B57" s="2" t="str">
        <f>HYPERLINK("https://www.google.com/maps/@?api=1&amp;map_action=pano&amp;viewpoint=33.781178%2C-117.906741","Haster Basin Recreational Park")</f>
        <v>Haster Basin Recreational Park</v>
      </c>
      <c r="C57" s="5">
        <v>33.781178</v>
      </c>
      <c r="D57" s="5">
        <v>-117.906741</v>
      </c>
      <c r="E57" s="3" t="s">
        <v>217</v>
      </c>
      <c r="F57" s="5">
        <v>4.1</v>
      </c>
      <c r="G57" s="5">
        <v>1164.0</v>
      </c>
      <c r="H57" s="3" t="s">
        <v>153</v>
      </c>
    </row>
    <row r="58">
      <c r="A58" s="2" t="str">
        <f>HYPERLINK("https://www.google.com/maps/search/?api=1&amp;query=33.7174708,-117.8311428&amp;query_place_id=ChIJJVmW3w7b3IARKQcfrUrI3-U","Plaza square park Orange County")</f>
        <v>Plaza square park Orange County</v>
      </c>
      <c r="B58" s="2" t="str">
        <f>HYPERLINK("https://www.google.com/maps/@?api=1&amp;map_action=pano&amp;viewpoint=33.7174708%2C-117.8311428","Plaza square park Orange County")</f>
        <v>Plaza square park Orange County</v>
      </c>
      <c r="C58" s="5">
        <v>33.7174708</v>
      </c>
      <c r="D58" s="5">
        <v>-117.8311428</v>
      </c>
      <c r="E58" s="3" t="s">
        <v>218</v>
      </c>
      <c r="F58" s="5">
        <v>0.0</v>
      </c>
      <c r="G58" s="5">
        <v>0.0</v>
      </c>
      <c r="H58" s="3" t="s">
        <v>188</v>
      </c>
    </row>
    <row r="59">
      <c r="A59" s="2" t="str">
        <f>HYPERLINK("https://www.google.com/maps/search/?api=1&amp;query=33.8136285,-117.9182653&amp;query_place_id=ChIJ9TWHTdHX3IARsElE7ASk9NU","Storybook Land Canal Boats")</f>
        <v>Storybook Land Canal Boats</v>
      </c>
      <c r="B59" s="2" t="str">
        <f>HYPERLINK("https://www.google.com/maps/@?api=1&amp;map_action=pano&amp;viewpoint=33.8136285%2C-117.9182653","Storybook Land Canal Boats")</f>
        <v>Storybook Land Canal Boats</v>
      </c>
      <c r="C59" s="5">
        <v>33.8136285</v>
      </c>
      <c r="D59" s="5">
        <v>-117.9182653</v>
      </c>
      <c r="E59" s="3" t="s">
        <v>219</v>
      </c>
      <c r="F59" s="5">
        <v>4.3</v>
      </c>
      <c r="G59" s="5">
        <v>130.0</v>
      </c>
      <c r="H59" s="3" t="s">
        <v>155</v>
      </c>
    </row>
    <row r="60">
      <c r="A60" s="2" t="str">
        <f>HYPERLINK("https://www.google.com/maps/search/?api=1&amp;query=33.7566764,-117.7927065&amp;query_place_id=ChIJhU7OnqXb3IARwfu9g0cwRW0","California Historical Site No 203")</f>
        <v>California Historical Site No 203</v>
      </c>
      <c r="B60" s="2" t="str">
        <f>HYPERLINK("https://www.google.com/maps/@?api=1&amp;map_action=pano&amp;viewpoint=33.7566764%2C-117.7927065","California Historical Site No 203")</f>
        <v>California Historical Site No 203</v>
      </c>
      <c r="C60" s="5">
        <v>33.7566764</v>
      </c>
      <c r="D60" s="5">
        <v>-117.7927065</v>
      </c>
      <c r="E60" s="3" t="s">
        <v>220</v>
      </c>
      <c r="F60" s="5">
        <v>4.6</v>
      </c>
      <c r="G60" s="5">
        <v>12.0</v>
      </c>
      <c r="H60" s="3" t="s">
        <v>168</v>
      </c>
    </row>
    <row r="61">
      <c r="A61" s="2" t="str">
        <f>HYPERLINK("https://www.google.com/maps/search/?api=1&amp;query=33.7858162,-117.8448715&amp;query_place_id=ChIJA0KBju_Z3IARAwCx_z8aAXY","Pitcher Park")</f>
        <v>Pitcher Park</v>
      </c>
      <c r="B61" s="2" t="str">
        <f>HYPERLINK("https://www.google.com/maps/@?api=1&amp;map_action=pano&amp;viewpoint=33.7858162%2C-117.8448715","Pitcher Park")</f>
        <v>Pitcher Park</v>
      </c>
      <c r="C61" s="5">
        <v>33.7858162</v>
      </c>
      <c r="D61" s="5">
        <v>-117.8448715</v>
      </c>
      <c r="E61" s="3" t="s">
        <v>221</v>
      </c>
      <c r="F61" s="5">
        <v>4.6</v>
      </c>
      <c r="G61" s="5">
        <v>191.0</v>
      </c>
      <c r="H61" s="3" t="s">
        <v>153</v>
      </c>
    </row>
    <row r="62">
      <c r="A62" s="2" t="str">
        <f>HYPERLINK("https://www.google.com/maps/search/?api=1&amp;query=33.8102168,-117.9185402&amp;query_place_id=ChIJ5YU3sNDX3IARIClPzl5AXJ0","The Disney Gallery")</f>
        <v>The Disney Gallery</v>
      </c>
      <c r="B62" s="2" t="str">
        <f>HYPERLINK("https://www.google.com/maps/@?api=1&amp;map_action=pano&amp;viewpoint=33.8102168%2C-117.9185402","The Disney Gallery")</f>
        <v>The Disney Gallery</v>
      </c>
      <c r="C62" s="5">
        <v>33.8102168</v>
      </c>
      <c r="D62" s="5">
        <v>-117.9185402</v>
      </c>
      <c r="E62" s="3" t="s">
        <v>222</v>
      </c>
      <c r="F62" s="5">
        <v>4.7</v>
      </c>
      <c r="G62" s="5">
        <v>71.0</v>
      </c>
      <c r="H62" s="3" t="s">
        <v>223</v>
      </c>
    </row>
    <row r="63">
      <c r="A63" s="2" t="str">
        <f>HYPERLINK("https://www.google.com/maps/search/?api=1&amp;query=33.7474492,-118.012285&amp;query_place_id=ChIJh0OefQYm3YARN04Spvoc2SA","Shima's Gallery")</f>
        <v>Shima's Gallery</v>
      </c>
      <c r="B63" s="2" t="str">
        <f>HYPERLINK("https://www.google.com/maps/@?api=1&amp;map_action=pano&amp;viewpoint=33.7474492%2C-118.012285","Shima's Gallery")</f>
        <v>Shima's Gallery</v>
      </c>
      <c r="C63" s="5">
        <v>33.7474492</v>
      </c>
      <c r="D63" s="5">
        <v>-118.012285</v>
      </c>
      <c r="E63" s="3" t="s">
        <v>224</v>
      </c>
      <c r="H63" s="3" t="s">
        <v>225</v>
      </c>
    </row>
    <row r="64">
      <c r="A64" s="2" t="str">
        <f>HYPERLINK("https://www.google.com/maps/search/?api=1&amp;query=33.727637,-117.956357&amp;query_place_id=ChIJGz12-wkn3YARV_UY2EXffkY","Saigon Performing Arts Center")</f>
        <v>Saigon Performing Arts Center</v>
      </c>
      <c r="B64" s="2" t="str">
        <f>HYPERLINK("https://www.google.com/maps/@?api=1&amp;map_action=pano&amp;viewpoint=33.727637%2C-117.956357","Saigon Performing Arts Center")</f>
        <v>Saigon Performing Arts Center</v>
      </c>
      <c r="C64" s="5">
        <v>33.727637</v>
      </c>
      <c r="D64" s="5">
        <v>-117.956357</v>
      </c>
      <c r="E64" s="3" t="s">
        <v>226</v>
      </c>
      <c r="F64" s="5">
        <v>4.3</v>
      </c>
      <c r="G64" s="5">
        <v>74.0</v>
      </c>
      <c r="H64" s="3" t="s">
        <v>223</v>
      </c>
    </row>
    <row r="65">
      <c r="A65" s="2" t="str">
        <f>HYPERLINK("https://www.google.com/maps/search/?api=1&amp;query=33.7461209,-117.8683658&amp;query_place_id=ChIJs-9YRAbZ3IARL1LfMHi6k1w","Orange County Center For Contemporary Art")</f>
        <v>Orange County Center For Contemporary Art</v>
      </c>
      <c r="B65" s="2" t="str">
        <f>HYPERLINK("https://www.google.com/maps/@?api=1&amp;map_action=pano&amp;viewpoint=33.7461209%2C-117.8683658","Orange County Center For Contemporary Art")</f>
        <v>Orange County Center For Contemporary Art</v>
      </c>
      <c r="C65" s="5">
        <v>33.7461209</v>
      </c>
      <c r="D65" s="5">
        <v>-117.8683658</v>
      </c>
      <c r="E65" s="3" t="s">
        <v>227</v>
      </c>
      <c r="F65" s="5">
        <v>4.6</v>
      </c>
      <c r="G65" s="5">
        <v>56.0</v>
      </c>
      <c r="H65" s="3" t="s">
        <v>223</v>
      </c>
    </row>
    <row r="66">
      <c r="A66" s="2" t="str">
        <f>HYPERLINK("https://www.google.com/maps/search/?api=1&amp;query=33.6741008,-117.9205522&amp;query_place_id=ChIJC8LEuGDf3IARzhPF10KCv5Q","Art Gallery International")</f>
        <v>Art Gallery International</v>
      </c>
      <c r="B66" s="2" t="str">
        <f>HYPERLINK("https://www.google.com/maps/@?api=1&amp;map_action=pano&amp;viewpoint=33.6741008%2C-117.9205522","Art Gallery International")</f>
        <v>Art Gallery International</v>
      </c>
      <c r="C66" s="5">
        <v>33.6741008</v>
      </c>
      <c r="D66" s="5">
        <v>-117.9205522</v>
      </c>
      <c r="E66" s="3" t="s">
        <v>228</v>
      </c>
      <c r="F66" s="5">
        <v>5.0</v>
      </c>
      <c r="G66" s="5">
        <v>1.0</v>
      </c>
      <c r="H66" s="3" t="s">
        <v>223</v>
      </c>
    </row>
    <row r="67">
      <c r="A67" s="2" t="str">
        <f>HYPERLINK("https://www.google.com/maps/search/?api=1&amp;query=33.6888847,-117.9880447&amp;query_place_id=ChIJD0tpV88m3YARc6MX4aUCEu8","Players Club Tattoo Parlor")</f>
        <v>Players Club Tattoo Parlor</v>
      </c>
      <c r="B67" s="2" t="str">
        <f>HYPERLINK("https://www.google.com/maps/@?api=1&amp;map_action=pano&amp;viewpoint=33.6888847%2C-117.9880447","Players Club Tattoo Parlor")</f>
        <v>Players Club Tattoo Parlor</v>
      </c>
      <c r="C67" s="5">
        <v>33.6888847</v>
      </c>
      <c r="D67" s="5">
        <v>-117.9880447</v>
      </c>
      <c r="E67" s="3" t="s">
        <v>229</v>
      </c>
      <c r="F67" s="5">
        <v>4.8</v>
      </c>
      <c r="G67" s="5">
        <v>93.0</v>
      </c>
      <c r="H67" s="3" t="s">
        <v>230</v>
      </c>
    </row>
    <row r="68">
      <c r="A68" s="2" t="str">
        <f>HYPERLINK("https://www.google.com/maps/search/?api=1&amp;query=33.6712363,-117.8582175&amp;query_place_id=ChIJvUtV6fXe3IARn7W8nK3Q7Y4","Jack &amp; Shanaz Langson Institute &amp; Museum of California Art (Langson IMCA)")</f>
        <v>Jack &amp; Shanaz Langson Institute &amp; Museum of California Art (Langson IMCA)</v>
      </c>
      <c r="B68" s="2" t="str">
        <f>HYPERLINK("https://www.google.com/maps/@?api=1&amp;map_action=pano&amp;viewpoint=33.6712363%2C-117.8582175","Jack &amp; Shanaz Langson Institute &amp; Museum of California Art (Langson IMCA)")</f>
        <v>Jack &amp; Shanaz Langson Institute &amp; Museum of California Art (Langson IMCA)</v>
      </c>
      <c r="C68" s="5">
        <v>33.6712363</v>
      </c>
      <c r="D68" s="5">
        <v>-117.8582175</v>
      </c>
      <c r="E68" s="3" t="s">
        <v>231</v>
      </c>
      <c r="F68" s="5">
        <v>4.4</v>
      </c>
      <c r="G68" s="5">
        <v>125.0</v>
      </c>
      <c r="H68" s="3" t="s">
        <v>232</v>
      </c>
    </row>
    <row r="69">
      <c r="A69" s="2" t="str">
        <f>HYPERLINK("https://www.google.com/maps/search/?api=1&amp;query=33.681003,-117.9196948&amp;query_place_id=ChIJc-5kUFnf3IARLOgUeC36MO4","Life After Death Tattoo")</f>
        <v>Life After Death Tattoo</v>
      </c>
      <c r="B69" s="2" t="str">
        <f>HYPERLINK("https://www.google.com/maps/@?api=1&amp;map_action=pano&amp;viewpoint=33.681003%2C-117.9196948","Life After Death Tattoo")</f>
        <v>Life After Death Tattoo</v>
      </c>
      <c r="C69" s="5">
        <v>33.681003</v>
      </c>
      <c r="D69" s="5">
        <v>-117.9196948</v>
      </c>
      <c r="E69" s="3" t="s">
        <v>233</v>
      </c>
      <c r="F69" s="5">
        <v>4.8</v>
      </c>
      <c r="G69" s="5">
        <v>37.0</v>
      </c>
      <c r="H69" s="3" t="s">
        <v>234</v>
      </c>
    </row>
    <row r="70">
      <c r="A70" s="2" t="str">
        <f>HYPERLINK("https://www.google.com/maps/search/?api=1&amp;query=33.80364909999999,-118.008544&amp;query_place_id=ChIJyTbZ2VIp3YAR9FJC_abqQeU","Spiritual Journey Tattoo")</f>
        <v>Spiritual Journey Tattoo</v>
      </c>
      <c r="B70" s="2" t="str">
        <f>HYPERLINK("https://www.google.com/maps/@?api=1&amp;map_action=pano&amp;viewpoint=33.80364909999999%2C-118.008544","Spiritual Journey Tattoo")</f>
        <v>Spiritual Journey Tattoo</v>
      </c>
      <c r="C70" s="5">
        <v>33.80364909999999</v>
      </c>
      <c r="D70" s="5">
        <v>-118.008544</v>
      </c>
      <c r="E70" s="3" t="s">
        <v>235</v>
      </c>
      <c r="F70" s="5">
        <v>4.6</v>
      </c>
      <c r="G70" s="5">
        <v>50.0</v>
      </c>
      <c r="H70" s="3" t="s">
        <v>230</v>
      </c>
    </row>
    <row r="71">
      <c r="A71" s="2" t="str">
        <f>HYPERLINK("https://www.google.com/maps/search/?api=1&amp;query=33.6463497,-117.931867&amp;query_place_id=ChIJ-0jU9Xsg3YARTfGR3zAZFyY","Location1980")</f>
        <v>Location1980</v>
      </c>
      <c r="B71" s="2" t="str">
        <f>HYPERLINK("https://www.google.com/maps/@?api=1&amp;map_action=pano&amp;viewpoint=33.6463497%2C-117.931867","Location1980")</f>
        <v>Location1980</v>
      </c>
      <c r="C71" s="5">
        <v>33.6463497</v>
      </c>
      <c r="D71" s="5">
        <v>-117.931867</v>
      </c>
      <c r="E71" s="3" t="s">
        <v>236</v>
      </c>
      <c r="F71" s="5">
        <v>4.8</v>
      </c>
      <c r="G71" s="5">
        <v>23.0</v>
      </c>
      <c r="H71" s="3" t="s">
        <v>223</v>
      </c>
    </row>
    <row r="72">
      <c r="A72" s="2" t="str">
        <f>HYPERLINK("https://www.google.com/maps/search/?api=1&amp;query=33.695992,-117.8906166&amp;query_place_id=ChIJeX7N1jHf3IARqZHDsJNjqis","OCFA / Showcase Gallery")</f>
        <v>OCFA / Showcase Gallery</v>
      </c>
      <c r="B72" s="2" t="str">
        <f>HYPERLINK("https://www.google.com/maps/@?api=1&amp;map_action=pano&amp;viewpoint=33.695992%2C-117.8906166","OCFA / Showcase Gallery")</f>
        <v>OCFA / Showcase Gallery</v>
      </c>
      <c r="C72" s="5">
        <v>33.695992</v>
      </c>
      <c r="D72" s="5">
        <v>-117.8906166</v>
      </c>
      <c r="E72" s="3" t="s">
        <v>237</v>
      </c>
      <c r="F72" s="5">
        <v>4.6</v>
      </c>
      <c r="G72" s="5">
        <v>12.0</v>
      </c>
      <c r="H72" s="3" t="s">
        <v>223</v>
      </c>
    </row>
    <row r="73">
      <c r="A73" s="2" t="str">
        <f>HYPERLINK("https://www.google.com/maps/search/?api=1&amp;query=33.7255918,-118.00057&amp;query_place_id=ChIJFQfbHGYm3YARUR3A_kDAPbU","Sullen Art Collective")</f>
        <v>Sullen Art Collective</v>
      </c>
      <c r="B73" s="2" t="str">
        <f>HYPERLINK("https://www.google.com/maps/@?api=1&amp;map_action=pano&amp;viewpoint=33.7255918%2C-118.00057","Sullen Art Collective")</f>
        <v>Sullen Art Collective</v>
      </c>
      <c r="C73" s="5">
        <v>33.7255918</v>
      </c>
      <c r="D73" s="5">
        <v>-118.00057</v>
      </c>
      <c r="E73" s="3" t="s">
        <v>238</v>
      </c>
      <c r="H73" s="3" t="s">
        <v>223</v>
      </c>
    </row>
    <row r="74">
      <c r="A74" s="2" t="str">
        <f>HYPERLINK("https://www.google.com/maps/search/?api=1&amp;query=33.6985708,-117.9371513&amp;query_place_id=ChIJNe9HIU4n3YARBHXKX_Ac58Q","Black Market Art")</f>
        <v>Black Market Art</v>
      </c>
      <c r="B74" s="2" t="str">
        <f>HYPERLINK("https://www.google.com/maps/@?api=1&amp;map_action=pano&amp;viewpoint=33.6985708%2C-117.9371513","Black Market Art")</f>
        <v>Black Market Art</v>
      </c>
      <c r="C74" s="5">
        <v>33.6985708</v>
      </c>
      <c r="D74" s="5">
        <v>-117.9371513</v>
      </c>
      <c r="E74" s="3" t="s">
        <v>239</v>
      </c>
      <c r="F74" s="5">
        <v>4.7</v>
      </c>
      <c r="G74" s="5">
        <v>6.0</v>
      </c>
      <c r="H74" s="3" t="s">
        <v>234</v>
      </c>
    </row>
    <row r="75">
      <c r="A75" s="2" t="str">
        <f>HYPERLINK("https://www.google.com/maps/search/?api=1&amp;query=33.7002831,-117.8671498&amp;query_place_id=ChIJf7LjJNDe3IAR_sTtN8tBxEc","Skyline Sales and Design Gallery")</f>
        <v>Skyline Sales and Design Gallery</v>
      </c>
      <c r="B75" s="2" t="str">
        <f>HYPERLINK("https://www.google.com/maps/@?api=1&amp;map_action=pano&amp;viewpoint=33.7002831%2C-117.8671498","Skyline Sales and Design Gallery")</f>
        <v>Skyline Sales and Design Gallery</v>
      </c>
      <c r="C75" s="5">
        <v>33.7002831</v>
      </c>
      <c r="D75" s="5">
        <v>-117.8671498</v>
      </c>
      <c r="E75" s="3" t="s">
        <v>240</v>
      </c>
      <c r="H75" s="3" t="s">
        <v>241</v>
      </c>
    </row>
    <row r="76">
      <c r="A76" s="2" t="str">
        <f>HYPERLINK("https://www.google.com/maps/search/?api=1&amp;query=33.7163733,-117.8466904&amp;query_place_id=ChIJ4ZsM8QYg3YARNLZaJGcFaL4","Peter J Art")</f>
        <v>Peter J Art</v>
      </c>
      <c r="B76" s="2" t="str">
        <f>HYPERLINK("https://www.google.com/maps/@?api=1&amp;map_action=pano&amp;viewpoint=33.7163733%2C-117.8466904","Peter J Art")</f>
        <v>Peter J Art</v>
      </c>
      <c r="C76" s="5">
        <v>33.7163733</v>
      </c>
      <c r="D76" s="5">
        <v>-117.8466904</v>
      </c>
      <c r="E76" s="3" t="s">
        <v>242</v>
      </c>
      <c r="F76" s="5">
        <v>5.0</v>
      </c>
      <c r="G76" s="5">
        <v>2.0</v>
      </c>
      <c r="H76" s="3" t="s">
        <v>223</v>
      </c>
    </row>
    <row r="77">
      <c r="A77" s="2" t="str">
        <f>HYPERLINK("https://www.google.com/maps/search/?api=1&amp;query=33.8279083,-117.8533815&amp;query_place_id=ChIJTZVd8yLX3IARsdEvpkWVSDU","Welman Art Studio")</f>
        <v>Welman Art Studio</v>
      </c>
      <c r="B77" s="2" t="str">
        <f>HYPERLINK("https://www.google.com/maps/@?api=1&amp;map_action=pano&amp;viewpoint=33.8279083%2C-117.8533815","Welman Art Studio")</f>
        <v>Welman Art Studio</v>
      </c>
      <c r="C77" s="5">
        <v>33.8279083</v>
      </c>
      <c r="D77" s="5">
        <v>-117.8533815</v>
      </c>
      <c r="E77" s="3" t="s">
        <v>243</v>
      </c>
      <c r="F77" s="5">
        <v>4.0</v>
      </c>
      <c r="G77" s="5">
        <v>1.0</v>
      </c>
      <c r="H77" s="3" t="s">
        <v>223</v>
      </c>
    </row>
    <row r="78">
      <c r="A78" s="2" t="str">
        <f>HYPERLINK("https://www.google.com/maps/search/?api=1&amp;query=33.7746275,-117.9412804&amp;query_place_id=ChIJHet7lgko3YARacE5pLx1ACo","Black Umbrella Tattoo and Art Gallery")</f>
        <v>Black Umbrella Tattoo and Art Gallery</v>
      </c>
      <c r="B78" s="2" t="str">
        <f>HYPERLINK("https://www.google.com/maps/@?api=1&amp;map_action=pano&amp;viewpoint=33.7746275%2C-117.9412804","Black Umbrella Tattoo and Art Gallery")</f>
        <v>Black Umbrella Tattoo and Art Gallery</v>
      </c>
      <c r="C78" s="5">
        <v>33.7746275</v>
      </c>
      <c r="D78" s="5">
        <v>-117.9412804</v>
      </c>
      <c r="E78" s="3" t="s">
        <v>244</v>
      </c>
      <c r="F78" s="5">
        <v>4.9</v>
      </c>
      <c r="G78" s="5">
        <v>112.0</v>
      </c>
      <c r="H78" s="3" t="s">
        <v>230</v>
      </c>
    </row>
    <row r="79">
      <c r="A79" s="2" t="str">
        <f>HYPERLINK("https://www.google.com/maps/search/?api=1&amp;query=33.80422540000001,-117.9112129&amp;query_place_id=ChIJK6WXAcPX3IARY_zcHqnuYfY","S. Preston Art + Designs")</f>
        <v>S. Preston Art + Designs</v>
      </c>
      <c r="B79" s="2" t="str">
        <f>HYPERLINK("https://www.google.com/maps/@?api=1&amp;map_action=pano&amp;viewpoint=33.80422540000001%2C-117.9112129","S. Preston Art + Designs")</f>
        <v>S. Preston Art + Designs</v>
      </c>
      <c r="C79" s="5">
        <v>33.80422540000001</v>
      </c>
      <c r="D79" s="5">
        <v>-117.9112129</v>
      </c>
      <c r="E79" s="3" t="s">
        <v>245</v>
      </c>
      <c r="F79" s="5">
        <v>5.0</v>
      </c>
      <c r="G79" s="5">
        <v>185.0</v>
      </c>
      <c r="H79" s="3" t="s">
        <v>223</v>
      </c>
    </row>
    <row r="80">
      <c r="A80" s="2" t="str">
        <f>HYPERLINK("https://www.google.com/maps/search/?api=1&amp;query=33.80914919999999,-117.9240197&amp;query_place_id=ChIJVQOw7tfX3IARWEpbN3_7cKg","Kamans Art Shoppe")</f>
        <v>Kamans Art Shoppe</v>
      </c>
      <c r="B80" s="2" t="str">
        <f>HYPERLINK("https://www.google.com/maps/@?api=1&amp;map_action=pano&amp;viewpoint=33.80914919999999%2C-117.9240197","Kamans Art Shoppe")</f>
        <v>Kamans Art Shoppe</v>
      </c>
      <c r="C80" s="5">
        <v>33.80914919999999</v>
      </c>
      <c r="D80" s="5">
        <v>-117.9240197</v>
      </c>
      <c r="E80" s="3" t="s">
        <v>246</v>
      </c>
      <c r="F80" s="5">
        <v>4.0</v>
      </c>
      <c r="G80" s="5">
        <v>7.0</v>
      </c>
      <c r="H80" s="3" t="s">
        <v>223</v>
      </c>
    </row>
    <row r="81">
      <c r="A81" s="2" t="str">
        <f>HYPERLINK("https://www.google.com/maps/search/?api=1&amp;query=33.7487108,-117.8694894&amp;query_place_id=ChIJeRnmeQfZ3IARMEOJAEa3xZw","AvantGarden the Art Gallery")</f>
        <v>AvantGarden the Art Gallery</v>
      </c>
      <c r="B81" s="2" t="str">
        <f>HYPERLINK("https://www.google.com/maps/@?api=1&amp;map_action=pano&amp;viewpoint=33.7487108%2C-117.8694894","AvantGarden the Art Gallery")</f>
        <v>AvantGarden the Art Gallery</v>
      </c>
      <c r="C81" s="5">
        <v>33.7487108</v>
      </c>
      <c r="D81" s="5">
        <v>-117.8694894</v>
      </c>
      <c r="E81" s="3" t="s">
        <v>247</v>
      </c>
      <c r="F81" s="5">
        <v>4.5</v>
      </c>
      <c r="G81" s="5">
        <v>8.0</v>
      </c>
      <c r="H81" s="3" t="s">
        <v>223</v>
      </c>
    </row>
    <row r="82">
      <c r="A82" s="2" t="str">
        <f>HYPERLINK("https://www.google.com/maps/search/?api=1&amp;query=33.74660739999999,-117.8698707&amp;query_place_id=ChIJVVXl2lm1woARw7xg56sKqzM","Premier Artists Collection")</f>
        <v>Premier Artists Collection</v>
      </c>
      <c r="B82" s="2" t="str">
        <f>HYPERLINK("https://www.google.com/maps/@?api=1&amp;map_action=pano&amp;viewpoint=33.74660739999999%2C-117.8698707","Premier Artists Collection")</f>
        <v>Premier Artists Collection</v>
      </c>
      <c r="C82" s="5">
        <v>33.74660739999999</v>
      </c>
      <c r="D82" s="5">
        <v>-117.8698707</v>
      </c>
      <c r="E82" s="3" t="s">
        <v>248</v>
      </c>
      <c r="H82" s="3" t="s">
        <v>223</v>
      </c>
    </row>
    <row r="83">
      <c r="A83" s="2" t="str">
        <f>HYPERLINK("https://www.google.com/maps/search/?api=1&amp;query=33.7876447,-117.8525736&amp;query_place_id=ChIJnSUh2t3Z3IAR6zHLu8CJB2A","The Potting Shed by Carlisle")</f>
        <v>The Potting Shed by Carlisle</v>
      </c>
      <c r="B83" s="2" t="str">
        <f>HYPERLINK("https://www.google.com/maps/@?api=1&amp;map_action=pano&amp;viewpoint=33.7876447%2C-117.8525736","The Potting Shed by Carlisle")</f>
        <v>The Potting Shed by Carlisle</v>
      </c>
      <c r="C83" s="5">
        <v>33.7876447</v>
      </c>
      <c r="D83" s="5">
        <v>-117.8525736</v>
      </c>
      <c r="E83" s="3" t="s">
        <v>249</v>
      </c>
      <c r="F83" s="5">
        <v>4.8</v>
      </c>
      <c r="G83" s="5">
        <v>110.0</v>
      </c>
      <c r="H83" s="3" t="s">
        <v>250</v>
      </c>
    </row>
    <row r="84">
      <c r="A84" s="2" t="str">
        <f>HYPERLINK("https://www.google.com/maps/search/?api=1&amp;query=33.71305989999999,-117.9082197&amp;query_place_id=ChIJP0fh6LvY3IARYlFMJY7tkbY","Model Home Art")</f>
        <v>Model Home Art</v>
      </c>
      <c r="B84" s="2" t="str">
        <f>HYPERLINK("https://www.google.com/maps/@?api=1&amp;map_action=pano&amp;viewpoint=33.71305989999999%2C-117.9082197","Model Home Art")</f>
        <v>Model Home Art</v>
      </c>
      <c r="C84" s="5">
        <v>33.71305989999999</v>
      </c>
      <c r="D84" s="5">
        <v>-117.9082197</v>
      </c>
      <c r="E84" s="3" t="s">
        <v>251</v>
      </c>
      <c r="F84" s="5">
        <v>5.0</v>
      </c>
      <c r="G84" s="5">
        <v>1.0</v>
      </c>
      <c r="H84" s="3" t="s">
        <v>223</v>
      </c>
    </row>
    <row r="85">
      <c r="A85" s="2" t="str">
        <f>HYPERLINK("https://www.google.com/maps/search/?api=1&amp;query=33.726123,-117.853244&amp;query_place_id=ChIJKbLlakfZ3IAR_yDed-5RJHk","MyPetMyArt")</f>
        <v>MyPetMyArt</v>
      </c>
      <c r="B85" s="2" t="str">
        <f>HYPERLINK("https://www.google.com/maps/@?api=1&amp;map_action=pano&amp;viewpoint=33.726123%2C-117.853244","MyPetMyArt")</f>
        <v>MyPetMyArt</v>
      </c>
      <c r="C85" s="5">
        <v>33.726123</v>
      </c>
      <c r="D85" s="5">
        <v>-117.853244</v>
      </c>
      <c r="E85" s="3" t="s">
        <v>252</v>
      </c>
      <c r="H85" s="3" t="s">
        <v>223</v>
      </c>
    </row>
    <row r="86">
      <c r="A86" s="2" t="str">
        <f>HYPERLINK("https://www.google.com/maps/search/?api=1&amp;query=33.697265,-117.9413533&amp;query_place_id=ChIJjV4xxE4n3YARiIiIEppFJz4","CONSIGN IT")</f>
        <v>CONSIGN IT</v>
      </c>
      <c r="B86" s="2" t="str">
        <f>HYPERLINK("https://www.google.com/maps/@?api=1&amp;map_action=pano&amp;viewpoint=33.697265%2C-117.9413533","CONSIGN IT")</f>
        <v>CONSIGN IT</v>
      </c>
      <c r="C86" s="5">
        <v>33.697265</v>
      </c>
      <c r="D86" s="5">
        <v>-117.9413533</v>
      </c>
      <c r="E86" s="3" t="s">
        <v>253</v>
      </c>
      <c r="F86" s="5">
        <v>3.0</v>
      </c>
      <c r="G86" s="5">
        <v>5.0</v>
      </c>
      <c r="H86" s="3" t="s">
        <v>250</v>
      </c>
    </row>
    <row r="87">
      <c r="A87" s="2" t="str">
        <f>HYPERLINK("https://www.google.com/maps/search/?api=1&amp;query=33.69596629999999,-117.8906395&amp;query_place_id=ChIJ9bkRxTHf3IARc8I2lBv8eIE","Bear Street Gallery")</f>
        <v>Bear Street Gallery</v>
      </c>
      <c r="B87" s="2" t="str">
        <f>HYPERLINK("https://www.google.com/maps/@?api=1&amp;map_action=pano&amp;viewpoint=33.69596629999999%2C-117.8906395","Bear Street Gallery")</f>
        <v>Bear Street Gallery</v>
      </c>
      <c r="C87" s="5">
        <v>33.69596629999999</v>
      </c>
      <c r="D87" s="5">
        <v>-117.8906395</v>
      </c>
      <c r="E87" s="3" t="s">
        <v>254</v>
      </c>
      <c r="F87" s="5">
        <v>3.3</v>
      </c>
      <c r="G87" s="5">
        <v>4.0</v>
      </c>
      <c r="H87" s="3" t="s">
        <v>223</v>
      </c>
    </row>
    <row r="88">
      <c r="A88" s="2" t="str">
        <f>HYPERLINK("https://www.google.com/maps/search/?api=1&amp;query=33.8444098,-118.0005938&amp;query_place_id=ChIJo6_fZuEr3YARLxk3dwNU9Gc","Kaman's Caricatures")</f>
        <v>Kaman's Caricatures</v>
      </c>
      <c r="B88" s="2" t="str">
        <f>HYPERLINK("https://www.google.com/maps/@?api=1&amp;map_action=pano&amp;viewpoint=33.8444098%2C-118.0005938","Kaman's Caricatures")</f>
        <v>Kaman's Caricatures</v>
      </c>
      <c r="C88" s="5">
        <v>33.8444098</v>
      </c>
      <c r="D88" s="5">
        <v>-118.0005938</v>
      </c>
      <c r="E88" s="3" t="s">
        <v>255</v>
      </c>
      <c r="F88" s="5">
        <v>2.0</v>
      </c>
      <c r="G88" s="5">
        <v>1.0</v>
      </c>
      <c r="H88" s="3" t="s">
        <v>223</v>
      </c>
    </row>
    <row r="89">
      <c r="A89" s="2" t="str">
        <f>HYPERLINK("https://www.google.com/maps/search/?api=1&amp;query=33.67815189999999,-117.9033172&amp;query_place_id=ChIJMxSTvmrf3IARbN6n46CTj4E","Creative Spirit")</f>
        <v>Creative Spirit</v>
      </c>
      <c r="B89" s="2" t="str">
        <f>HYPERLINK("https://www.google.com/maps/@?api=1&amp;map_action=pano&amp;viewpoint=33.67815189999999%2C-117.9033172","Creative Spirit")</f>
        <v>Creative Spirit</v>
      </c>
      <c r="C89" s="5">
        <v>33.67815189999999</v>
      </c>
      <c r="D89" s="5">
        <v>-117.9033172</v>
      </c>
      <c r="E89" s="3" t="s">
        <v>256</v>
      </c>
      <c r="F89" s="5">
        <v>5.0</v>
      </c>
      <c r="G89" s="5">
        <v>1.0</v>
      </c>
      <c r="H89" s="3" t="s">
        <v>223</v>
      </c>
    </row>
    <row r="90">
      <c r="A90" s="2" t="str">
        <f>HYPERLINK("https://www.google.com/maps/search/?api=1&amp;query=33.691918,-117.8926705&amp;query_place_id=ChIJvZ4gfjrf3IARTvJW5s-sN0U","Martin Lawrence Galleries")</f>
        <v>Martin Lawrence Galleries</v>
      </c>
      <c r="B90" s="2" t="str">
        <f>HYPERLINK("https://www.google.com/maps/@?api=1&amp;map_action=pano&amp;viewpoint=33.691918%2C-117.8926705","Martin Lawrence Galleries")</f>
        <v>Martin Lawrence Galleries</v>
      </c>
      <c r="C90" s="5">
        <v>33.691918</v>
      </c>
      <c r="D90" s="5">
        <v>-117.8926705</v>
      </c>
      <c r="E90" s="3" t="s">
        <v>257</v>
      </c>
      <c r="F90" s="5">
        <v>4.7</v>
      </c>
      <c r="G90" s="5">
        <v>26.0</v>
      </c>
      <c r="H90" s="3" t="s">
        <v>223</v>
      </c>
    </row>
    <row r="91">
      <c r="A91" s="2" t="str">
        <f>HYPERLINK("https://www.google.com/maps/search/?api=1&amp;query=33.87058029999999,-117.9252662&amp;query_place_id=ChIJIchFRw4q3YARvm_mdEUmeCk","We Draw For You in Fullerton CA")</f>
        <v>We Draw For You in Fullerton CA</v>
      </c>
      <c r="B91" s="2" t="str">
        <f>HYPERLINK("https://www.google.com/maps/@?api=1&amp;map_action=pano&amp;viewpoint=33.87058029999999%2C-117.9252662","We Draw For You in Fullerton CA")</f>
        <v>We Draw For You in Fullerton CA</v>
      </c>
      <c r="C91" s="5">
        <v>33.87058029999999</v>
      </c>
      <c r="D91" s="5">
        <v>-117.9252662</v>
      </c>
      <c r="E91" s="3" t="s">
        <v>258</v>
      </c>
      <c r="F91" s="5">
        <v>5.0</v>
      </c>
      <c r="G91" s="5">
        <v>5.0</v>
      </c>
      <c r="H91" s="3" t="s">
        <v>259</v>
      </c>
    </row>
    <row r="92">
      <c r="A92" s="2" t="str">
        <f>HYPERLINK("https://www.google.com/maps/search/?api=1&amp;query=33.6591472,-118.0007611&amp;query_place_id=ChIJ3Y_bX0Eh3YARYyE1XhRlvp4","Huntington Beach International Surfing Museum")</f>
        <v>Huntington Beach International Surfing Museum</v>
      </c>
      <c r="B92" s="2" t="str">
        <f>HYPERLINK("https://www.google.com/maps/@?api=1&amp;map_action=pano&amp;viewpoint=33.6591472%2C-118.0007611","Huntington Beach International Surfing Museum")</f>
        <v>Huntington Beach International Surfing Museum</v>
      </c>
      <c r="C92" s="5">
        <v>33.6591472</v>
      </c>
      <c r="D92" s="5">
        <v>-118.0007611</v>
      </c>
      <c r="E92" s="3" t="s">
        <v>260</v>
      </c>
      <c r="F92" s="5">
        <v>4.7</v>
      </c>
      <c r="G92" s="5">
        <v>150.0</v>
      </c>
      <c r="H92" s="3" t="s">
        <v>261</v>
      </c>
    </row>
    <row r="93">
      <c r="A93" s="2" t="str">
        <f>HYPERLINK("https://www.google.com/maps/search/?api=1&amp;query=33.68065129999999,-117.9879195&amp;query_place_id=ChIJKazNmswm3YARAqFs08-J4N8","E C Art Gallery")</f>
        <v>E C Art Gallery</v>
      </c>
      <c r="B93" s="2" t="str">
        <f>HYPERLINK("https://www.google.com/maps/@?api=1&amp;map_action=pano&amp;viewpoint=33.68065129999999%2C-117.9879195","E C Art Gallery")</f>
        <v>E C Art Gallery</v>
      </c>
      <c r="C93" s="5">
        <v>33.68065129999999</v>
      </c>
      <c r="D93" s="5">
        <v>-117.9879195</v>
      </c>
      <c r="E93" s="3" t="s">
        <v>262</v>
      </c>
      <c r="F93" s="5">
        <v>4.8</v>
      </c>
      <c r="G93" s="5">
        <v>4.0</v>
      </c>
      <c r="H93" s="3" t="s">
        <v>223</v>
      </c>
    </row>
    <row r="94">
      <c r="A94" s="2" t="str">
        <f>HYPERLINK("https://www.google.com/maps/search/?api=1&amp;query=33.6828992,-117.8743193&amp;query_place_id=ChIJ28tkYXsrw4ART8LJ9lD9u1M","LIULI Crystal Art - Corporate Office")</f>
        <v>LIULI Crystal Art - Corporate Office</v>
      </c>
      <c r="B94" s="2" t="str">
        <f>HYPERLINK("https://www.google.com/maps/@?api=1&amp;map_action=pano&amp;viewpoint=33.6828992%2C-117.8743193","LIULI Crystal Art - Corporate Office")</f>
        <v>LIULI Crystal Art - Corporate Office</v>
      </c>
      <c r="C94" s="5">
        <v>33.6828992</v>
      </c>
      <c r="D94" s="5">
        <v>-117.8743193</v>
      </c>
      <c r="E94" s="3" t="s">
        <v>263</v>
      </c>
      <c r="F94" s="5">
        <v>4.5</v>
      </c>
      <c r="G94" s="5">
        <v>2.0</v>
      </c>
      <c r="H94" s="3" t="s">
        <v>264</v>
      </c>
    </row>
    <row r="95">
      <c r="A95" s="2" t="str">
        <f>HYPERLINK("https://www.google.com/maps/search/?api=1&amp;query=33.8691937,-117.8720434&amp;query_place_id=ChIJzyeifYHW3IARSDYgf5N4Rlg","Hecho En Mexico - The Mexican Art &amp; Gift Store")</f>
        <v>Hecho En Mexico - The Mexican Art &amp; Gift Store</v>
      </c>
      <c r="B95" s="2" t="str">
        <f>HYPERLINK("https://www.google.com/maps/@?api=1&amp;map_action=pano&amp;viewpoint=33.8691937%2C-117.8720434","Hecho En Mexico - The Mexican Art &amp; Gift Store")</f>
        <v>Hecho En Mexico - The Mexican Art &amp; Gift Store</v>
      </c>
      <c r="C95" s="5">
        <v>33.8691937</v>
      </c>
      <c r="D95" s="5">
        <v>-117.8720434</v>
      </c>
      <c r="E95" s="3" t="s">
        <v>265</v>
      </c>
      <c r="F95" s="5">
        <v>4.5</v>
      </c>
      <c r="G95" s="5">
        <v>26.0</v>
      </c>
      <c r="H95" s="3" t="s">
        <v>266</v>
      </c>
    </row>
    <row r="96">
      <c r="A96" s="2" t="str">
        <f>HYPERLINK("https://www.google.com/maps/search/?api=1&amp;query=33.6788653,-117.8562718&amp;query_place_id=ChIJk7xgilbe3IARj2UZLWQL53c","Susan Spiritus Gallery")</f>
        <v>Susan Spiritus Gallery</v>
      </c>
      <c r="B96" s="2" t="str">
        <f>HYPERLINK("https://www.google.com/maps/@?api=1&amp;map_action=pano&amp;viewpoint=33.6788653%2C-117.8562718","Susan Spiritus Gallery")</f>
        <v>Susan Spiritus Gallery</v>
      </c>
      <c r="C96" s="5">
        <v>33.6788653</v>
      </c>
      <c r="D96" s="5">
        <v>-117.8562718</v>
      </c>
      <c r="E96" s="3" t="s">
        <v>267</v>
      </c>
      <c r="H96" s="3" t="s">
        <v>223</v>
      </c>
    </row>
    <row r="97">
      <c r="A97" s="2" t="str">
        <f>HYPERLINK("https://www.google.com/maps/search/?api=1&amp;query=33.7193592,-117.8063678&amp;query_place_id=ChIJFb7wu_3e3IARG69Sl7f2S7k","VisionArt Galleries")</f>
        <v>VisionArt Galleries</v>
      </c>
      <c r="B97" s="2" t="str">
        <f>HYPERLINK("https://www.google.com/maps/@?api=1&amp;map_action=pano&amp;viewpoint=33.7193592%2C-117.8063678","VisionArt Galleries")</f>
        <v>VisionArt Galleries</v>
      </c>
      <c r="C97" s="5">
        <v>33.7193592</v>
      </c>
      <c r="D97" s="5">
        <v>-117.8063678</v>
      </c>
      <c r="E97" s="3" t="s">
        <v>268</v>
      </c>
      <c r="H97" s="3" t="s">
        <v>223</v>
      </c>
    </row>
    <row r="98">
      <c r="A98" s="2" t="str">
        <f>HYPERLINK("https://www.google.com/maps/search/?api=1&amp;query=33.8800225,-117.8887993&amp;query_place_id=ChIJWajRk8_V3IAR4UieqPb8Bj4","Exit Gallery")</f>
        <v>Exit Gallery</v>
      </c>
      <c r="B98" s="2" t="str">
        <f>HYPERLINK("https://www.google.com/maps/@?api=1&amp;map_action=pano&amp;viewpoint=33.8800225%2C-117.8887993","Exit Gallery")</f>
        <v>Exit Gallery</v>
      </c>
      <c r="C98" s="5">
        <v>33.8800225</v>
      </c>
      <c r="D98" s="5">
        <v>-117.8887993</v>
      </c>
      <c r="E98" s="3" t="s">
        <v>269</v>
      </c>
      <c r="F98" s="5">
        <v>3.5</v>
      </c>
      <c r="G98" s="5">
        <v>4.0</v>
      </c>
      <c r="H98" s="3" t="s">
        <v>223</v>
      </c>
    </row>
    <row r="99">
      <c r="A99" s="2" t="str">
        <f>HYPERLINK("https://www.google.com/maps/search/?api=1&amp;query=33.67667550000001,-117.8586729&amp;query_place_id=ChIJN5T5mKvf3IARTzM3-To7nso","Miriam L Smith Art Consultant")</f>
        <v>Miriam L Smith Art Consultant</v>
      </c>
      <c r="B99" s="2" t="str">
        <f>HYPERLINK("https://www.google.com/maps/@?api=1&amp;map_action=pano&amp;viewpoint=33.67667550000001%2C-117.8586729","Miriam L Smith Art Consultant")</f>
        <v>Miriam L Smith Art Consultant</v>
      </c>
      <c r="C99" s="5">
        <v>33.67667550000001</v>
      </c>
      <c r="D99" s="5">
        <v>-117.8586729</v>
      </c>
      <c r="E99" s="3" t="s">
        <v>270</v>
      </c>
      <c r="F99" s="5">
        <v>5.0</v>
      </c>
      <c r="G99" s="5">
        <v>1.0</v>
      </c>
      <c r="H99" s="3" t="s">
        <v>271</v>
      </c>
    </row>
    <row r="100">
      <c r="A100" s="2" t="str">
        <f>HYPERLINK("https://www.google.com/maps/search/?api=1&amp;query=33.7123748,-117.8055677&amp;query_place_id=ChIJH5JYDG3c3IARSEwW4JJpukg","Art &amp; Stone")</f>
        <v>Art &amp; Stone</v>
      </c>
      <c r="B100" s="2" t="str">
        <f>HYPERLINK("https://www.google.com/maps/@?api=1&amp;map_action=pano&amp;viewpoint=33.7123748%2C-117.8055677","Art &amp; Stone")</f>
        <v>Art &amp; Stone</v>
      </c>
      <c r="C100" s="5">
        <v>33.7123748</v>
      </c>
      <c r="D100" s="5">
        <v>-117.8055677</v>
      </c>
      <c r="E100" s="3" t="s">
        <v>272</v>
      </c>
      <c r="H100" s="3" t="s">
        <v>223</v>
      </c>
    </row>
    <row r="101">
      <c r="A101" s="2" t="str">
        <f>HYPERLINK("https://www.google.com/maps/search/?api=1&amp;query=33.6663954,-117.8713752&amp;query_place_id=ChIJkbdbHVbe3IAR5ul7BIHU358","Virginia Bader Fine Arts")</f>
        <v>Virginia Bader Fine Arts</v>
      </c>
      <c r="B101" s="2" t="str">
        <f>HYPERLINK("https://www.google.com/maps/@?api=1&amp;map_action=pano&amp;viewpoint=33.6663954%2C-117.8713752","Virginia Bader Fine Arts")</f>
        <v>Virginia Bader Fine Arts</v>
      </c>
      <c r="C101" s="5">
        <v>33.6663954</v>
      </c>
      <c r="D101" s="5">
        <v>-117.8713752</v>
      </c>
      <c r="E101" s="3" t="s">
        <v>273</v>
      </c>
      <c r="H101" s="3" t="s">
        <v>223</v>
      </c>
    </row>
    <row r="102">
      <c r="A102" s="2" t="str">
        <f>HYPERLINK("https://www.google.com/maps/search/?api=1&amp;query=33.6642232,-117.8692168&amp;query_place_id=ChIJDU4KUVbe3IARmrj0XDmymRk","Godbey School of Art")</f>
        <v>Godbey School of Art</v>
      </c>
      <c r="B102" s="2" t="str">
        <f>HYPERLINK("https://www.google.com/maps/@?api=1&amp;map_action=pano&amp;viewpoint=33.6642232%2C-117.8692168","Godbey School of Art")</f>
        <v>Godbey School of Art</v>
      </c>
      <c r="C102" s="5">
        <v>33.6642232</v>
      </c>
      <c r="D102" s="5">
        <v>-117.8692168</v>
      </c>
      <c r="E102" s="3" t="s">
        <v>274</v>
      </c>
      <c r="F102" s="5">
        <v>5.0</v>
      </c>
      <c r="G102" s="5">
        <v>1.0</v>
      </c>
      <c r="H102" s="3" t="s">
        <v>223</v>
      </c>
    </row>
    <row r="103">
      <c r="A103" s="2" t="str">
        <f>HYPERLINK("https://www.google.com/maps/search/?api=1&amp;query=33.8326303,-117.9777529&amp;query_place_id=ChIJBx5SM3Ep3YARTO1UHhFitgE","Koolsville Studio &amp; Gallery")</f>
        <v>Koolsville Studio &amp; Gallery</v>
      </c>
      <c r="B103" s="2" t="str">
        <f>HYPERLINK("https://www.google.com/maps/@?api=1&amp;map_action=pano&amp;viewpoint=33.8326303%2C-117.9777529","Koolsville Studio &amp; Gallery")</f>
        <v>Koolsville Studio &amp; Gallery</v>
      </c>
      <c r="C103" s="5">
        <v>33.8326303</v>
      </c>
      <c r="D103" s="5">
        <v>-117.9777529</v>
      </c>
      <c r="E103" s="3" t="s">
        <v>275</v>
      </c>
      <c r="F103" s="5">
        <v>4.8</v>
      </c>
      <c r="G103" s="5">
        <v>12.0</v>
      </c>
      <c r="H103" s="3" t="s">
        <v>223</v>
      </c>
    </row>
    <row r="104">
      <c r="A104" s="2" t="str">
        <f>HYPERLINK("https://www.google.com/maps/search/?api=1&amp;query=33.8644763,-117.8159019&amp;query_place_id=ChIJnUjukTjR3IARlclHheksKTE","Strand Art Co")</f>
        <v>Strand Art Co</v>
      </c>
      <c r="B104" s="2" t="str">
        <f>HYPERLINK("https://www.google.com/maps/@?api=1&amp;map_action=pano&amp;viewpoint=33.8644763%2C-117.8159019","Strand Art Co")</f>
        <v>Strand Art Co</v>
      </c>
      <c r="C104" s="5">
        <v>33.8644763</v>
      </c>
      <c r="D104" s="5">
        <v>-117.8159019</v>
      </c>
      <c r="E104" s="3" t="s">
        <v>276</v>
      </c>
      <c r="F104" s="5">
        <v>1.0</v>
      </c>
      <c r="G104" s="5">
        <v>1.0</v>
      </c>
      <c r="H104" s="3" t="s">
        <v>277</v>
      </c>
    </row>
    <row r="105">
      <c r="A105" s="2" t="str">
        <f>HYPERLINK("https://www.google.com/maps/search/?api=1&amp;query=33.8111753,-117.8648957&amp;query_place_id=ChIJQ1mQQG3X3IAR2T1nQf4fpVQ","Gallery Ten Studio")</f>
        <v>Gallery Ten Studio</v>
      </c>
      <c r="B105" s="2" t="str">
        <f>HYPERLINK("https://www.google.com/maps/@?api=1&amp;map_action=pano&amp;viewpoint=33.8111753%2C-117.8648957","Gallery Ten Studio")</f>
        <v>Gallery Ten Studio</v>
      </c>
      <c r="C105" s="5">
        <v>33.8111753</v>
      </c>
      <c r="D105" s="5">
        <v>-117.8648957</v>
      </c>
      <c r="E105" s="3" t="s">
        <v>278</v>
      </c>
      <c r="F105" s="5">
        <v>1.0</v>
      </c>
      <c r="G105" s="5">
        <v>1.0</v>
      </c>
      <c r="H105" s="3" t="s">
        <v>223</v>
      </c>
    </row>
    <row r="106">
      <c r="A106" s="2" t="str">
        <f>HYPERLINK("https://www.google.com/maps/search/?api=1&amp;query=33.7333521,-117.8399001&amp;query_place_id=ChIJo8rjAF3Z3IARgkLh7CJCS_0","On The Wall Gallery and Frames")</f>
        <v>On The Wall Gallery and Frames</v>
      </c>
      <c r="B106" s="2" t="str">
        <f>HYPERLINK("https://www.google.com/maps/@?api=1&amp;map_action=pano&amp;viewpoint=33.7333521%2C-117.8399001","On The Wall Gallery and Frames")</f>
        <v>On The Wall Gallery and Frames</v>
      </c>
      <c r="C106" s="5">
        <v>33.7333521</v>
      </c>
      <c r="D106" s="5">
        <v>-117.8399001</v>
      </c>
      <c r="E106" s="3" t="s">
        <v>279</v>
      </c>
      <c r="F106" s="5">
        <v>4.8</v>
      </c>
      <c r="G106" s="5">
        <v>39.0</v>
      </c>
      <c r="H106" s="3" t="s">
        <v>280</v>
      </c>
    </row>
    <row r="107">
      <c r="A107" s="2" t="str">
        <f>HYPERLINK("https://www.google.com/maps/search/?api=1&amp;query=33.747634,-117.8662737&amp;query_place_id=ChIJocTA_QbZ3IAR1HoTmQ5bxZI","GCS Clothing Store")</f>
        <v>GCS Clothing Store</v>
      </c>
      <c r="B107" s="2" t="str">
        <f>HYPERLINK("https://www.google.com/maps/@?api=1&amp;map_action=pano&amp;viewpoint=33.747634%2C-117.8662737","GCS Clothing Store")</f>
        <v>GCS Clothing Store</v>
      </c>
      <c r="C107" s="5">
        <v>33.747634</v>
      </c>
      <c r="D107" s="5">
        <v>-117.8662737</v>
      </c>
      <c r="E107" s="3" t="s">
        <v>281</v>
      </c>
      <c r="F107" s="5">
        <v>4.7</v>
      </c>
      <c r="G107" s="5">
        <v>107.0</v>
      </c>
      <c r="H107" s="3" t="s">
        <v>282</v>
      </c>
    </row>
    <row r="108">
      <c r="A108" s="2" t="str">
        <f>HYPERLINK("https://www.google.com/maps/search/?api=1&amp;query=33.7259293,-117.8465954&amp;query_place_id=ChIJJ4hfpEXZ3IARvgEHFwrug8Q","Little Angels Galleries")</f>
        <v>Little Angels Galleries</v>
      </c>
      <c r="B108" s="2" t="str">
        <f>HYPERLINK("https://www.google.com/maps/@?api=1&amp;map_action=pano&amp;viewpoint=33.7259293%2C-117.8465954","Little Angels Galleries")</f>
        <v>Little Angels Galleries</v>
      </c>
      <c r="C108" s="5">
        <v>33.7259293</v>
      </c>
      <c r="D108" s="5">
        <v>-117.8465954</v>
      </c>
      <c r="E108" s="3" t="s">
        <v>283</v>
      </c>
      <c r="F108" s="5">
        <v>4.0</v>
      </c>
      <c r="G108" s="5">
        <v>1.0</v>
      </c>
      <c r="H108" s="3" t="s">
        <v>264</v>
      </c>
    </row>
    <row r="109">
      <c r="A109" s="2" t="str">
        <f>HYPERLINK("https://www.google.com/maps/search/?api=1&amp;query=33.7378011,-117.9898408&amp;query_place_id=ChIJzXSnKUEm3YAR0D_GL9N7M-s","Ziggy's Smoke Shop")</f>
        <v>Ziggy's Smoke Shop</v>
      </c>
      <c r="B109" s="2" t="str">
        <f>HYPERLINK("https://www.google.com/maps/@?api=1&amp;map_action=pano&amp;viewpoint=33.7378011%2C-117.9898408","Ziggy's Smoke Shop")</f>
        <v>Ziggy's Smoke Shop</v>
      </c>
      <c r="C109" s="5">
        <v>33.7378011</v>
      </c>
      <c r="D109" s="5">
        <v>-117.9898408</v>
      </c>
      <c r="E109" s="3" t="s">
        <v>284</v>
      </c>
      <c r="F109" s="5">
        <v>4.6</v>
      </c>
      <c r="G109" s="5">
        <v>577.0</v>
      </c>
      <c r="H109" s="3" t="s">
        <v>264</v>
      </c>
    </row>
    <row r="110">
      <c r="A110" s="2" t="str">
        <f>HYPERLINK("https://www.google.com/maps/search/?api=1&amp;query=33.7886556,-117.8529222&amp;query_place_id=ChIJL3Jnn97Z3IAR09e9gOvYNFw","Matoska Trading Company")</f>
        <v>Matoska Trading Company</v>
      </c>
      <c r="B110" s="2" t="str">
        <f>HYPERLINK("https://www.google.com/maps/@?api=1&amp;map_action=pano&amp;viewpoint=33.7886556%2C-117.8529222","Matoska Trading Company")</f>
        <v>Matoska Trading Company</v>
      </c>
      <c r="C110" s="5">
        <v>33.7886556</v>
      </c>
      <c r="D110" s="5">
        <v>-117.8529222</v>
      </c>
      <c r="E110" s="3" t="s">
        <v>285</v>
      </c>
      <c r="F110" s="5">
        <v>4.6</v>
      </c>
      <c r="G110" s="5">
        <v>168.0</v>
      </c>
      <c r="H110" s="3" t="s">
        <v>286</v>
      </c>
    </row>
    <row r="111">
      <c r="A111" s="2" t="str">
        <f>HYPERLINK("https://www.google.com/maps/search/?api=1&amp;query=33.7584117,-117.8287594&amp;query_place_id=ChIJzZS01ira3IARPtmrpPgmabY","Chemers Gallery")</f>
        <v>Chemers Gallery</v>
      </c>
      <c r="B111" s="2" t="str">
        <f>HYPERLINK("https://www.google.com/maps/@?api=1&amp;map_action=pano&amp;viewpoint=33.7584117%2C-117.8287594","Chemers Gallery")</f>
        <v>Chemers Gallery</v>
      </c>
      <c r="C111" s="5">
        <v>33.7584117</v>
      </c>
      <c r="D111" s="5">
        <v>-117.8287594</v>
      </c>
      <c r="E111" s="3" t="s">
        <v>287</v>
      </c>
      <c r="F111" s="5">
        <v>4.9</v>
      </c>
      <c r="G111" s="5">
        <v>13.0</v>
      </c>
      <c r="H111" s="3" t="s">
        <v>288</v>
      </c>
    </row>
    <row r="112">
      <c r="A112" s="2" t="str">
        <f>HYPERLINK("https://www.google.com/maps/search/?api=1&amp;query=33.8595268,-117.829158&amp;query_place_id=ChIJ2a5JxfbSwoARiyN8Y7OA1GE","Art Emporium Inc.")</f>
        <v>Art Emporium Inc.</v>
      </c>
      <c r="B112" s="2" t="str">
        <f>HYPERLINK("https://www.google.com/maps/@?api=1&amp;map_action=pano&amp;viewpoint=33.8595268%2C-117.829158","Art Emporium Inc.")</f>
        <v>Art Emporium Inc.</v>
      </c>
      <c r="C112" s="5">
        <v>33.8595268</v>
      </c>
      <c r="D112" s="5">
        <v>-117.829158</v>
      </c>
      <c r="E112" s="3" t="s">
        <v>289</v>
      </c>
      <c r="H112" s="3" t="s">
        <v>223</v>
      </c>
    </row>
    <row r="113">
      <c r="A113" s="2" t="str">
        <f>HYPERLINK("https://www.google.com/maps/search/?api=1&amp;query=33.870475,-117.927175&amp;query_place_id=ChIJxxYSHv7V3IAR7zC4dZiP_aI","Comic Book Hideout")</f>
        <v>Comic Book Hideout</v>
      </c>
      <c r="B113" s="2" t="str">
        <f>HYPERLINK("https://www.google.com/maps/@?api=1&amp;map_action=pano&amp;viewpoint=33.870475%2C-117.927175","Comic Book Hideout")</f>
        <v>Comic Book Hideout</v>
      </c>
      <c r="C113" s="5">
        <v>33.870475</v>
      </c>
      <c r="D113" s="5">
        <v>-117.927175</v>
      </c>
      <c r="E113" s="3" t="s">
        <v>290</v>
      </c>
      <c r="F113" s="5">
        <v>4.7</v>
      </c>
      <c r="G113" s="5">
        <v>300.0</v>
      </c>
      <c r="H113" s="3" t="s">
        <v>291</v>
      </c>
    </row>
    <row r="114">
      <c r="A114" s="2" t="str">
        <f>HYPERLINK("https://www.google.com/maps/search/?api=1&amp;query=33.7586801,-117.827571&amp;query_place_id=ChIJ7zKOKyva3IARddu1VnRAhco","Winston's Estate Gallery")</f>
        <v>Winston's Estate Gallery</v>
      </c>
      <c r="B114" s="2" t="str">
        <f>HYPERLINK("https://www.google.com/maps/@?api=1&amp;map_action=pano&amp;viewpoint=33.7586801%2C-117.827571","Winston's Estate Gallery")</f>
        <v>Winston's Estate Gallery</v>
      </c>
      <c r="C114" s="5">
        <v>33.7586801</v>
      </c>
      <c r="D114" s="5">
        <v>-117.827571</v>
      </c>
      <c r="E114" s="3" t="s">
        <v>292</v>
      </c>
      <c r="F114" s="5">
        <v>4.0</v>
      </c>
      <c r="G114" s="5">
        <v>4.0</v>
      </c>
      <c r="H114" s="3" t="s">
        <v>223</v>
      </c>
    </row>
    <row r="115">
      <c r="A115" s="2" t="str">
        <f>HYPERLINK("https://www.google.com/maps/search/?api=1&amp;query=33.7463367,-117.8664641&amp;query_place_id=ChIJCdmxKQbZ3IARjgtT1L6CtH0","Artist Walk Corporation")</f>
        <v>Artist Walk Corporation</v>
      </c>
      <c r="B115" s="2" t="str">
        <f>HYPERLINK("https://www.google.com/maps/@?api=1&amp;map_action=pano&amp;viewpoint=33.7463367%2C-117.8664641","Artist Walk Corporation")</f>
        <v>Artist Walk Corporation</v>
      </c>
      <c r="C115" s="5">
        <v>33.7463367</v>
      </c>
      <c r="D115" s="5">
        <v>-117.8664641</v>
      </c>
      <c r="E115" s="3" t="s">
        <v>293</v>
      </c>
      <c r="F115" s="5">
        <v>4.4</v>
      </c>
      <c r="G115" s="5">
        <v>41.0</v>
      </c>
      <c r="H115" s="3" t="s">
        <v>223</v>
      </c>
    </row>
    <row r="116">
      <c r="A116" s="2" t="str">
        <f>HYPERLINK("https://www.google.com/maps/search/?api=1&amp;query=33.7449258,-117.8190992&amp;query_place_id=ChIJRzeeNcPb3IARfrxD8pb22hY","Fine Art Studio")</f>
        <v>Fine Art Studio</v>
      </c>
      <c r="B116" s="2" t="str">
        <f>HYPERLINK("https://www.google.com/maps/@?api=1&amp;map_action=pano&amp;viewpoint=33.7449258%2C-117.8190992","Fine Art Studio")</f>
        <v>Fine Art Studio</v>
      </c>
      <c r="C116" s="5">
        <v>33.7449258</v>
      </c>
      <c r="D116" s="5">
        <v>-117.8190992</v>
      </c>
      <c r="E116" s="3" t="s">
        <v>294</v>
      </c>
      <c r="F116" s="5">
        <v>4.4</v>
      </c>
      <c r="G116" s="5">
        <v>7.0</v>
      </c>
      <c r="H116" s="3" t="s">
        <v>223</v>
      </c>
    </row>
    <row r="117">
      <c r="A117" s="2" t="str">
        <f>HYPERLINK("https://www.google.com/maps/search/?api=1&amp;query=33.6764684,-117.8559138&amp;query_place_id=ChIJ7Ur6mkXc3IARjuKEyNOgee4","The Great Frame Up")</f>
        <v>The Great Frame Up</v>
      </c>
      <c r="B117" s="2" t="str">
        <f>HYPERLINK("https://www.google.com/maps/@?api=1&amp;map_action=pano&amp;viewpoint=33.6764684%2C-117.8559138","The Great Frame Up")</f>
        <v>The Great Frame Up</v>
      </c>
      <c r="C117" s="5">
        <v>33.6764684</v>
      </c>
      <c r="D117" s="5">
        <v>-117.8559138</v>
      </c>
      <c r="E117" s="3" t="s">
        <v>295</v>
      </c>
      <c r="F117" s="5">
        <v>4.5</v>
      </c>
      <c r="G117" s="5">
        <v>20.0</v>
      </c>
      <c r="H117" s="3" t="s">
        <v>296</v>
      </c>
    </row>
    <row r="118">
      <c r="A118" s="2" t="str">
        <f>HYPERLINK("https://www.google.com/maps/search/?api=1&amp;query=33.83409899999999,-117.916153&amp;query_place_id=ChIJD30GxsbX3IARUl1fG6x90HA","Kaman's Art Shoppes")</f>
        <v>Kaman's Art Shoppes</v>
      </c>
      <c r="B118" s="2" t="str">
        <f>HYPERLINK("https://www.google.com/maps/@?api=1&amp;map_action=pano&amp;viewpoint=33.83409899999999%2C-117.916153","Kaman's Art Shoppes")</f>
        <v>Kaman's Art Shoppes</v>
      </c>
      <c r="C118" s="5">
        <v>33.83409899999999</v>
      </c>
      <c r="D118" s="5">
        <v>-117.916153</v>
      </c>
      <c r="E118" s="3" t="s">
        <v>297</v>
      </c>
      <c r="F118" s="5">
        <v>4.7</v>
      </c>
      <c r="G118" s="5">
        <v>9.0</v>
      </c>
      <c r="H118" s="3" t="s">
        <v>223</v>
      </c>
    </row>
    <row r="119">
      <c r="A119" s="2" t="str">
        <f>HYPERLINK("https://www.google.com/maps/search/?api=1&amp;query=33.7041392,-117.9491825&amp;query_place_id=ChIJ_es3TT8n3YARofH4JNCE0II","Correia Art Glass")</f>
        <v>Correia Art Glass</v>
      </c>
      <c r="B119" s="2" t="str">
        <f>HYPERLINK("https://www.google.com/maps/@?api=1&amp;map_action=pano&amp;viewpoint=33.7041392%2C-117.9491825","Correia Art Glass")</f>
        <v>Correia Art Glass</v>
      </c>
      <c r="C119" s="5">
        <v>33.7041392</v>
      </c>
      <c r="D119" s="5">
        <v>-117.9491825</v>
      </c>
      <c r="E119" s="3" t="s">
        <v>298</v>
      </c>
      <c r="H119" s="3" t="s">
        <v>223</v>
      </c>
    </row>
    <row r="120">
      <c r="A120" s="2" t="str">
        <f>HYPERLINK("https://www.google.com/maps/search/?api=1&amp;query=33.8157388,-117.9029278&amp;query_place_id=ChIJQ4lfNcjX3IARoc7PpSS-bN8","Orange County Fine Art Storage")</f>
        <v>Orange County Fine Art Storage</v>
      </c>
      <c r="B120" s="2" t="str">
        <f>HYPERLINK("https://www.google.com/maps/@?api=1&amp;map_action=pano&amp;viewpoint=33.8157388%2C-117.9029278","Orange County Fine Art Storage")</f>
        <v>Orange County Fine Art Storage</v>
      </c>
      <c r="C120" s="5">
        <v>33.8157388</v>
      </c>
      <c r="D120" s="5">
        <v>-117.9029278</v>
      </c>
      <c r="E120" s="3" t="s">
        <v>299</v>
      </c>
      <c r="F120" s="5">
        <v>4.0</v>
      </c>
      <c r="G120" s="5">
        <v>3.0</v>
      </c>
      <c r="H120" s="3" t="s">
        <v>300</v>
      </c>
    </row>
    <row r="121">
      <c r="A121" s="2" t="str">
        <f>HYPERLINK("https://www.google.com/maps/search/?api=1&amp;query=33.66212470000001,-117.8968397&amp;query_place_id=ChIJsYabWQrf3IARR2_Gt_3FUp0","Coast Coin &amp; Collectables and 'The Other Side Gallery' featuring both vintage and contemporary art")</f>
        <v>Coast Coin &amp; Collectables and 'The Other Side Gallery' featuring both vintage and contemporary art</v>
      </c>
      <c r="B121" s="2" t="str">
        <f>HYPERLINK("https://www.google.com/maps/@?api=1&amp;map_action=pano&amp;viewpoint=33.66212470000001%2C-117.8968397","Coast Coin &amp; Collectables and 'The Other Side Gallery' featuring both vintage and contemporary art")</f>
        <v>Coast Coin &amp; Collectables and 'The Other Side Gallery' featuring both vintage and contemporary art</v>
      </c>
      <c r="C121" s="5">
        <v>33.66212470000001</v>
      </c>
      <c r="D121" s="5">
        <v>-117.8968397</v>
      </c>
      <c r="E121" s="3" t="s">
        <v>301</v>
      </c>
      <c r="F121" s="5">
        <v>4.2</v>
      </c>
      <c r="G121" s="5">
        <v>13.0</v>
      </c>
      <c r="H121" s="3" t="s">
        <v>280</v>
      </c>
    </row>
    <row r="122">
      <c r="A122" s="2" t="str">
        <f>HYPERLINK("https://www.google.com/maps/search/?api=1&amp;query=33.73735509999999,-117.9151971&amp;query_place_id=ChIJ12Azg4fY3IARDYWkNtLYgDo","Walmart Supercenter")</f>
        <v>Walmart Supercenter</v>
      </c>
      <c r="B122" s="2" t="str">
        <f>HYPERLINK("https://www.google.com/maps/@?api=1&amp;map_action=pano&amp;viewpoint=33.73735509999999%2C-117.9151971","Walmart Supercenter")</f>
        <v>Walmart Supercenter</v>
      </c>
      <c r="C122" s="5">
        <v>33.73735509999999</v>
      </c>
      <c r="D122" s="5">
        <v>-117.9151971</v>
      </c>
      <c r="E122" s="3" t="s">
        <v>302</v>
      </c>
      <c r="F122" s="5">
        <v>4.0</v>
      </c>
      <c r="G122" s="5">
        <v>8070.0</v>
      </c>
      <c r="H122" s="3" t="s">
        <v>303</v>
      </c>
    </row>
    <row r="123">
      <c r="A123" s="2" t="str">
        <f>HYPERLINK("https://www.google.com/maps/search/?api=1&amp;query=33.8037089,-117.9104045&amp;query_place_id=ChIJATN5HsPX3IARhs0aJ32--xw","The Cheesecake Factory")</f>
        <v>The Cheesecake Factory</v>
      </c>
      <c r="B123" s="2" t="str">
        <f>HYPERLINK("https://www.google.com/maps/@?api=1&amp;map_action=pano&amp;viewpoint=33.8037089%2C-117.9104045","The Cheesecake Factory")</f>
        <v>The Cheesecake Factory</v>
      </c>
      <c r="C123" s="5">
        <v>33.8037089</v>
      </c>
      <c r="D123" s="5">
        <v>-117.9104045</v>
      </c>
      <c r="E123" s="3" t="s">
        <v>304</v>
      </c>
      <c r="F123" s="5">
        <v>4.4</v>
      </c>
      <c r="G123" s="5">
        <v>5324.0</v>
      </c>
      <c r="H123" s="3" t="s">
        <v>305</v>
      </c>
    </row>
    <row r="124">
      <c r="A124" s="2" t="str">
        <f>HYPERLINK("https://www.google.com/maps/search/?api=1&amp;query=33.7895413,-117.9072586&amp;query_place_id=ChIJ8Xrdf_HX3IARtCjgJHFjHCs","Vons")</f>
        <v>Vons</v>
      </c>
      <c r="B124" s="2" t="str">
        <f>HYPERLINK("https://www.google.com/maps/@?api=1&amp;map_action=pano&amp;viewpoint=33.7895413%2C-117.9072586","Vons")</f>
        <v>Vons</v>
      </c>
      <c r="C124" s="5">
        <v>33.7895413</v>
      </c>
      <c r="D124" s="5">
        <v>-117.9072586</v>
      </c>
      <c r="E124" s="3" t="s">
        <v>306</v>
      </c>
      <c r="F124" s="5">
        <v>4.0</v>
      </c>
      <c r="G124" s="5">
        <v>2036.0</v>
      </c>
      <c r="H124" s="3" t="s">
        <v>307</v>
      </c>
    </row>
    <row r="125">
      <c r="A125" s="2" t="str">
        <f>HYPERLINK("https://www.google.com/maps/search/?api=1&amp;query=33.8018936,-117.9377523&amp;query_place_id=ChIJJbznwzoo3YARAcB9juzgtwk","Food 4 Less")</f>
        <v>Food 4 Less</v>
      </c>
      <c r="B125" s="2" t="str">
        <f>HYPERLINK("https://www.google.com/maps/@?api=1&amp;map_action=pano&amp;viewpoint=33.8018936%2C-117.9377523","Food 4 Less")</f>
        <v>Food 4 Less</v>
      </c>
      <c r="C125" s="5">
        <v>33.8018936</v>
      </c>
      <c r="D125" s="5">
        <v>-117.9377523</v>
      </c>
      <c r="E125" s="3" t="s">
        <v>308</v>
      </c>
      <c r="F125" s="5">
        <v>4.2</v>
      </c>
      <c r="G125" s="5">
        <v>1009.0</v>
      </c>
      <c r="H125" s="3" t="s">
        <v>309</v>
      </c>
    </row>
    <row r="126">
      <c r="A126" s="2" t="str">
        <f>HYPERLINK("https://www.google.com/maps/search/?api=1&amp;query=33.783688,-117.8905022&amp;query_place_id=ChIJl0znByfY3IARuFkbyEuyldc","Krispy Kreme")</f>
        <v>Krispy Kreme</v>
      </c>
      <c r="B126" s="2" t="str">
        <f>HYPERLINK("https://www.google.com/maps/@?api=1&amp;map_action=pano&amp;viewpoint=33.783688%2C-117.8905022","Krispy Kreme")</f>
        <v>Krispy Kreme</v>
      </c>
      <c r="C126" s="5">
        <v>33.783688</v>
      </c>
      <c r="D126" s="5">
        <v>-117.8905022</v>
      </c>
      <c r="E126" s="3" t="s">
        <v>310</v>
      </c>
      <c r="F126" s="5">
        <v>4.5</v>
      </c>
      <c r="G126" s="5">
        <v>2895.0</v>
      </c>
      <c r="H126" s="3" t="s">
        <v>311</v>
      </c>
    </row>
    <row r="127">
      <c r="A127" s="2" t="str">
        <f>HYPERLINK("https://www.google.com/maps/search/?api=1&amp;query=33.8663889,-117.8825&amp;query_place_id=ChIJMbD3MnnW3IARblyB7qzq9Fc","Sam's Club")</f>
        <v>Sam's Club</v>
      </c>
      <c r="B127" s="2" t="str">
        <f>HYPERLINK("https://www.google.com/maps/@?api=1&amp;map_action=pano&amp;viewpoint=33.8663889%2C-117.8825","Sam's Club")</f>
        <v>Sam's Club</v>
      </c>
      <c r="C127" s="5">
        <v>33.8663889</v>
      </c>
      <c r="D127" s="5">
        <v>-117.8825</v>
      </c>
      <c r="E127" s="3" t="s">
        <v>312</v>
      </c>
      <c r="F127" s="5">
        <v>4.3</v>
      </c>
      <c r="G127" s="5">
        <v>1612.0</v>
      </c>
      <c r="H127" s="3" t="s">
        <v>313</v>
      </c>
    </row>
    <row r="128">
      <c r="A128" s="2" t="str">
        <f>HYPERLINK("https://www.google.com/maps/search/?api=1&amp;query=33.732545,-117.9916177&amp;query_place_id=ChIJaRncL0Mm3YARs9osub8nU1s","The Cheesecake Factory")</f>
        <v>The Cheesecake Factory</v>
      </c>
      <c r="B128" s="2" t="str">
        <f>HYPERLINK("https://www.google.com/maps/@?api=1&amp;map_action=pano&amp;viewpoint=33.732545%2C-117.9916177","The Cheesecake Factory")</f>
        <v>The Cheesecake Factory</v>
      </c>
      <c r="C128" s="5">
        <v>33.732545</v>
      </c>
      <c r="D128" s="5">
        <v>-117.9916177</v>
      </c>
      <c r="E128" s="3" t="s">
        <v>314</v>
      </c>
      <c r="F128" s="5">
        <v>4.3</v>
      </c>
      <c r="G128" s="5">
        <v>2632.0</v>
      </c>
      <c r="H128" s="3" t="s">
        <v>305</v>
      </c>
    </row>
    <row r="129">
      <c r="A129" s="2" t="str">
        <f>HYPERLINK("https://www.google.com/maps/search/?api=1&amp;query=33.8360996,-117.9383548&amp;query_place_id=ChIJNWBPkekp3YARrWqqohO8V5k","Walmart Supercenter")</f>
        <v>Walmart Supercenter</v>
      </c>
      <c r="B129" s="2" t="str">
        <f>HYPERLINK("https://www.google.com/maps/@?api=1&amp;map_action=pano&amp;viewpoint=33.8360996%2C-117.9383548","Walmart Supercenter")</f>
        <v>Walmart Supercenter</v>
      </c>
      <c r="C129" s="5">
        <v>33.8360996</v>
      </c>
      <c r="D129" s="5">
        <v>-117.9383548</v>
      </c>
      <c r="E129" s="3" t="s">
        <v>315</v>
      </c>
      <c r="F129" s="5">
        <v>4.0</v>
      </c>
      <c r="G129" s="5">
        <v>7775.0</v>
      </c>
      <c r="H129" s="3" t="s">
        <v>303</v>
      </c>
    </row>
    <row r="130">
      <c r="A130" s="2" t="str">
        <f>HYPERLINK("https://www.google.com/maps/search/?api=1&amp;query=33.69864930000001,-117.8354906&amp;query_place_id=ChIJReoT_qDe3IARWa7Rjl5gTHI","Walmart Supercenter")</f>
        <v>Walmart Supercenter</v>
      </c>
      <c r="B130" s="2" t="str">
        <f>HYPERLINK("https://www.google.com/maps/@?api=1&amp;map_action=pano&amp;viewpoint=33.69864930000001%2C-117.8354906","Walmart Supercenter")</f>
        <v>Walmart Supercenter</v>
      </c>
      <c r="C130" s="5">
        <v>33.69864930000001</v>
      </c>
      <c r="D130" s="5">
        <v>-117.8354906</v>
      </c>
      <c r="E130" s="3" t="s">
        <v>316</v>
      </c>
      <c r="F130" s="5">
        <v>3.9</v>
      </c>
      <c r="G130" s="5">
        <v>6326.0</v>
      </c>
      <c r="H130" s="3" t="s">
        <v>303</v>
      </c>
    </row>
    <row r="131">
      <c r="A131" s="2" t="str">
        <f>HYPERLINK("https://www.google.com/maps/search/?api=1&amp;query=33.8351106,-117.9145887&amp;query_place_id=ChIJ_TJIYiPW3IARqRdJ9LJLd9U","Vons")</f>
        <v>Vons</v>
      </c>
      <c r="B131" s="2" t="str">
        <f>HYPERLINK("https://www.google.com/maps/@?api=1&amp;map_action=pano&amp;viewpoint=33.8351106%2C-117.9145887","Vons")</f>
        <v>Vons</v>
      </c>
      <c r="C131" s="5">
        <v>33.8351106</v>
      </c>
      <c r="D131" s="5">
        <v>-117.9145887</v>
      </c>
      <c r="E131" s="3" t="s">
        <v>317</v>
      </c>
      <c r="F131" s="5">
        <v>4.1</v>
      </c>
      <c r="G131" s="5">
        <v>1325.0</v>
      </c>
      <c r="H131" s="3" t="s">
        <v>307</v>
      </c>
    </row>
    <row r="132">
      <c r="A132" s="2" t="str">
        <f>HYPERLINK("https://www.google.com/maps/search/?api=1&amp;query=33.6891211,-117.8949549&amp;query_place_id=ChIJHc8Mgjnf3IARITip435LtwY","Boudin SF")</f>
        <v>Boudin SF</v>
      </c>
      <c r="B132" s="2" t="str">
        <f>HYPERLINK("https://www.google.com/maps/@?api=1&amp;map_action=pano&amp;viewpoint=33.6891211%2C-117.8949549","Boudin SF")</f>
        <v>Boudin SF</v>
      </c>
      <c r="C132" s="5">
        <v>33.6891211</v>
      </c>
      <c r="D132" s="5">
        <v>-117.8949549</v>
      </c>
      <c r="E132" s="3" t="s">
        <v>318</v>
      </c>
      <c r="F132" s="5">
        <v>4.3</v>
      </c>
      <c r="G132" s="5">
        <v>383.0</v>
      </c>
      <c r="H132" s="3" t="s">
        <v>319</v>
      </c>
    </row>
    <row r="133">
      <c r="A133" s="2" t="str">
        <f>HYPERLINK("https://www.google.com/maps/search/?api=1&amp;query=33.812251,-117.914931&amp;query_place_id=ChIJzc3_stHX3IARSJhx24CYHVk","Mimi's Cafe")</f>
        <v>Mimi's Cafe</v>
      </c>
      <c r="B133" s="2" t="str">
        <f>HYPERLINK("https://www.google.com/maps/@?api=1&amp;map_action=pano&amp;viewpoint=33.812251%2C-117.914931","Mimi's Cafe")</f>
        <v>Mimi's Cafe</v>
      </c>
      <c r="C133" s="5">
        <v>33.812251</v>
      </c>
      <c r="D133" s="5">
        <v>-117.914931</v>
      </c>
      <c r="E133" s="3" t="s">
        <v>320</v>
      </c>
      <c r="F133" s="5">
        <v>4.2</v>
      </c>
      <c r="G133" s="5">
        <v>2248.0</v>
      </c>
      <c r="H133" s="3" t="s">
        <v>321</v>
      </c>
    </row>
    <row r="134">
      <c r="A134" s="2" t="str">
        <f>HYPERLINK("https://www.google.com/maps/search/?api=1&amp;query=33.81949480000001,-117.9079655&amp;query_place_id=ChIJYSfaY8zX3IARt4e-Vb8bzNQ","Walmart Neighborhood Market")</f>
        <v>Walmart Neighborhood Market</v>
      </c>
      <c r="B134" s="2" t="str">
        <f>HYPERLINK("https://www.google.com/maps/@?api=1&amp;map_action=pano&amp;viewpoint=33.81949480000001%2C-117.9079655","Walmart Neighborhood Market")</f>
        <v>Walmart Neighborhood Market</v>
      </c>
      <c r="C134" s="5">
        <v>33.81949480000001</v>
      </c>
      <c r="D134" s="5">
        <v>-117.9079655</v>
      </c>
      <c r="E134" s="3" t="s">
        <v>322</v>
      </c>
      <c r="F134" s="5">
        <v>4.1</v>
      </c>
      <c r="G134" s="5">
        <v>2233.0</v>
      </c>
      <c r="H134" s="3" t="s">
        <v>323</v>
      </c>
    </row>
    <row r="135">
      <c r="A135" s="2" t="str">
        <f>HYPERLINK("https://www.google.com/maps/search/?api=1&amp;query=33.8027114,-118.0548541&amp;query_place_id=ChIJMX-5FfIu3YARIGiClpoP52c","Katella Bakery, Deli &amp; Restaurant")</f>
        <v>Katella Bakery, Deli &amp; Restaurant</v>
      </c>
      <c r="B135" s="2" t="str">
        <f>HYPERLINK("https://www.google.com/maps/@?api=1&amp;map_action=pano&amp;viewpoint=33.8027114%2C-118.0548541","Katella Bakery, Deli &amp; Restaurant")</f>
        <v>Katella Bakery, Deli &amp; Restaurant</v>
      </c>
      <c r="C135" s="5">
        <v>33.8027114</v>
      </c>
      <c r="D135" s="5">
        <v>-118.0548541</v>
      </c>
      <c r="E135" s="3" t="s">
        <v>324</v>
      </c>
      <c r="F135" s="5">
        <v>4.5</v>
      </c>
      <c r="G135" s="5">
        <v>4491.0</v>
      </c>
      <c r="H135" s="3" t="s">
        <v>325</v>
      </c>
    </row>
    <row r="136">
      <c r="A136" s="2" t="str">
        <f>HYPERLINK("https://www.google.com/maps/search/?api=1&amp;query=33.8577517,-117.9406464&amp;query_place_id=ChIJ_4ShTBwq3YAR_nzQsPUUH-M","Food 4 Less")</f>
        <v>Food 4 Less</v>
      </c>
      <c r="B136" s="2" t="str">
        <f>HYPERLINK("https://www.google.com/maps/@?api=1&amp;map_action=pano&amp;viewpoint=33.8577517%2C-117.9406464","Food 4 Less")</f>
        <v>Food 4 Less</v>
      </c>
      <c r="C136" s="5">
        <v>33.8577517</v>
      </c>
      <c r="D136" s="5">
        <v>-117.9406464</v>
      </c>
      <c r="E136" s="3" t="s">
        <v>326</v>
      </c>
      <c r="F136" s="5">
        <v>4.1</v>
      </c>
      <c r="G136" s="5">
        <v>1249.0</v>
      </c>
      <c r="H136" s="3" t="s">
        <v>309</v>
      </c>
    </row>
    <row r="137">
      <c r="A137" s="2" t="str">
        <f>HYPERLINK("https://www.google.com/maps/search/?api=1&amp;query=33.67187089999999,-117.920254&amp;query_place_id=ChIJ0ShDJWHf3IARWRZ_QjsRjf8","Vons")</f>
        <v>Vons</v>
      </c>
      <c r="B137" s="2" t="str">
        <f>HYPERLINK("https://www.google.com/maps/@?api=1&amp;map_action=pano&amp;viewpoint=33.67187089999999%2C-117.920254","Vons")</f>
        <v>Vons</v>
      </c>
      <c r="C137" s="5">
        <v>33.67187089999999</v>
      </c>
      <c r="D137" s="5">
        <v>-117.920254</v>
      </c>
      <c r="E137" s="3" t="s">
        <v>327</v>
      </c>
      <c r="F137" s="5">
        <v>4.2</v>
      </c>
      <c r="G137" s="5">
        <v>833.0</v>
      </c>
      <c r="H137" s="3" t="s">
        <v>307</v>
      </c>
    </row>
    <row r="138">
      <c r="A138" s="2" t="str">
        <f>HYPERLINK("https://www.google.com/maps/search/?api=1&amp;query=33.8574168,-117.9188587&amp;query_place_id=ChIJs4WczQbW3IARvaVPeXzU89g","Walmart Supercenter")</f>
        <v>Walmart Supercenter</v>
      </c>
      <c r="B138" s="2" t="str">
        <f>HYPERLINK("https://www.google.com/maps/@?api=1&amp;map_action=pano&amp;viewpoint=33.8574168%2C-117.9188587","Walmart Supercenter")</f>
        <v>Walmart Supercenter</v>
      </c>
      <c r="C138" s="5">
        <v>33.8574168</v>
      </c>
      <c r="D138" s="5">
        <v>-117.9188587</v>
      </c>
      <c r="E138" s="3" t="s">
        <v>328</v>
      </c>
      <c r="F138" s="5">
        <v>4.1</v>
      </c>
      <c r="G138" s="5">
        <v>5728.0</v>
      </c>
      <c r="H138" s="3" t="s">
        <v>303</v>
      </c>
    </row>
    <row r="139">
      <c r="A139" s="2" t="str">
        <f>HYPERLINK("https://www.google.com/maps/search/?api=1&amp;query=33.6909083,-117.8872643&amp;query_place_id=ChIJ-5uvgC_f3IARejMFH8Z5xFE","Boudin SF")</f>
        <v>Boudin SF</v>
      </c>
      <c r="B139" s="2" t="str">
        <f>HYPERLINK("https://www.google.com/maps/@?api=1&amp;map_action=pano&amp;viewpoint=33.6909083%2C-117.8872643","Boudin SF")</f>
        <v>Boudin SF</v>
      </c>
      <c r="C139" s="5">
        <v>33.6909083</v>
      </c>
      <c r="D139" s="5">
        <v>-117.8872643</v>
      </c>
      <c r="E139" s="3" t="s">
        <v>329</v>
      </c>
      <c r="F139" s="5">
        <v>4.3</v>
      </c>
      <c r="G139" s="5">
        <v>591.0</v>
      </c>
      <c r="H139" s="3" t="s">
        <v>319</v>
      </c>
    </row>
    <row r="140">
      <c r="A140" s="2" t="str">
        <f>HYPERLINK("https://www.google.com/maps/search/?api=1&amp;query=33.7304725,-117.995964&amp;query_place_id=ChIJQZuhI2gm3YAR7c1JCv3cwJU","Corner Bakery")</f>
        <v>Corner Bakery</v>
      </c>
      <c r="B140" s="2" t="str">
        <f>HYPERLINK("https://www.google.com/maps/@?api=1&amp;map_action=pano&amp;viewpoint=33.7304725%2C-117.995964","Corner Bakery")</f>
        <v>Corner Bakery</v>
      </c>
      <c r="C140" s="5">
        <v>33.7304725</v>
      </c>
      <c r="D140" s="5">
        <v>-117.995964</v>
      </c>
      <c r="E140" s="3" t="s">
        <v>330</v>
      </c>
      <c r="F140" s="5">
        <v>4.2</v>
      </c>
      <c r="G140" s="5">
        <v>578.0</v>
      </c>
      <c r="H140" s="3" t="s">
        <v>311</v>
      </c>
    </row>
    <row r="141">
      <c r="A141" s="2" t="str">
        <f>HYPERLINK("https://www.google.com/maps/search/?api=1&amp;query=33.7136411,-117.9556891&amp;query_place_id=ChIJq_lspREn3YARue-Wemnon2U","Sam's Club")</f>
        <v>Sam's Club</v>
      </c>
      <c r="B141" s="2" t="str">
        <f>HYPERLINK("https://www.google.com/maps/@?api=1&amp;map_action=pano&amp;viewpoint=33.7136411%2C-117.9556891","Sam's Club")</f>
        <v>Sam's Club</v>
      </c>
      <c r="C141" s="5">
        <v>33.7136411</v>
      </c>
      <c r="D141" s="5">
        <v>-117.9556891</v>
      </c>
      <c r="E141" s="3" t="s">
        <v>331</v>
      </c>
      <c r="F141" s="5">
        <v>4.3</v>
      </c>
      <c r="G141" s="5">
        <v>1770.0</v>
      </c>
      <c r="H141" s="3" t="s">
        <v>313</v>
      </c>
    </row>
    <row r="142">
      <c r="A142" s="2" t="str">
        <f>HYPERLINK("https://www.google.com/maps/search/?api=1&amp;query=33.760243,-117.830241&amp;query_place_id=ChIJ26FAxira3IARGEk3dXawOnc","Mimi's Cafe")</f>
        <v>Mimi's Cafe</v>
      </c>
      <c r="B142" s="2" t="str">
        <f>HYPERLINK("https://www.google.com/maps/@?api=1&amp;map_action=pano&amp;viewpoint=33.760243%2C-117.830241","Mimi's Cafe")</f>
        <v>Mimi's Cafe</v>
      </c>
      <c r="C142" s="5">
        <v>33.760243</v>
      </c>
      <c r="D142" s="5">
        <v>-117.830241</v>
      </c>
      <c r="E142" s="3" t="s">
        <v>332</v>
      </c>
      <c r="F142" s="5">
        <v>4.1</v>
      </c>
      <c r="G142" s="5">
        <v>1024.0</v>
      </c>
      <c r="H142" s="3" t="s">
        <v>321</v>
      </c>
    </row>
    <row r="143">
      <c r="A143" s="2" t="str">
        <f>HYPERLINK("https://www.google.com/maps/search/?api=1&amp;query=33.7819265,-117.8925679&amp;query_place_id=ChIJl0znByfY3IARSBzFq0YakjA","Wetzel's Pretzels")</f>
        <v>Wetzel's Pretzels</v>
      </c>
      <c r="B143" s="2" t="str">
        <f>HYPERLINK("https://www.google.com/maps/@?api=1&amp;map_action=pano&amp;viewpoint=33.7819265%2C-117.8925679","Wetzel's Pretzels")</f>
        <v>Wetzel's Pretzels</v>
      </c>
      <c r="C143" s="5">
        <v>33.7819265</v>
      </c>
      <c r="D143" s="5">
        <v>-117.8925679</v>
      </c>
      <c r="E143" s="3" t="s">
        <v>333</v>
      </c>
      <c r="F143" s="5">
        <v>3.6</v>
      </c>
      <c r="G143" s="5">
        <v>107.0</v>
      </c>
      <c r="H143" s="3" t="s">
        <v>319</v>
      </c>
    </row>
    <row r="144">
      <c r="A144" s="2" t="str">
        <f>HYPERLINK("https://www.google.com/maps/search/?api=1&amp;query=33.694822,-117.954561&amp;query_place_id=ChIJsfm0LDEn3YAR6dCdiyhVfiY","Mimi's Cafe")</f>
        <v>Mimi's Cafe</v>
      </c>
      <c r="B144" s="2" t="str">
        <f>HYPERLINK("https://www.google.com/maps/@?api=1&amp;map_action=pano&amp;viewpoint=33.694822%2C-117.954561","Mimi's Cafe")</f>
        <v>Mimi's Cafe</v>
      </c>
      <c r="C144" s="5">
        <v>33.694822</v>
      </c>
      <c r="D144" s="5">
        <v>-117.954561</v>
      </c>
      <c r="E144" s="3" t="s">
        <v>334</v>
      </c>
      <c r="F144" s="5">
        <v>4.1</v>
      </c>
      <c r="G144" s="5">
        <v>1176.0</v>
      </c>
      <c r="H144" s="3" t="s">
        <v>321</v>
      </c>
    </row>
    <row r="145">
      <c r="A145" s="2" t="str">
        <f>HYPERLINK("https://www.google.com/maps/search/?api=1&amp;query=33.6712471,-117.8646863&amp;query_place_id=ChIJnTeJDffe3IARPOC9YGp9tjg","Bruegger's Bagels")</f>
        <v>Bruegger's Bagels</v>
      </c>
      <c r="B145" s="2" t="str">
        <f>HYPERLINK("https://www.google.com/maps/@?api=1&amp;map_action=pano&amp;viewpoint=33.6712471%2C-117.8646863","Bruegger's Bagels")</f>
        <v>Bruegger's Bagels</v>
      </c>
      <c r="C145" s="5">
        <v>33.6712471</v>
      </c>
      <c r="D145" s="5">
        <v>-117.8646863</v>
      </c>
      <c r="E145" s="3" t="s">
        <v>335</v>
      </c>
      <c r="F145" s="5">
        <v>4.1</v>
      </c>
      <c r="G145" s="5">
        <v>242.0</v>
      </c>
      <c r="H145" s="3" t="s">
        <v>311</v>
      </c>
    </row>
    <row r="146">
      <c r="A146" s="2" t="str">
        <f>HYPERLINK("https://www.google.com/maps/search/?api=1&amp;query=33.8704237,-117.9406891&amp;query_place_id=ChIJd2CFk-bV3IARSNTjbosSas4","Patty's Cakes and Desserts")</f>
        <v>Patty's Cakes and Desserts</v>
      </c>
      <c r="B146" s="2" t="str">
        <f>HYPERLINK("https://www.google.com/maps/@?api=1&amp;map_action=pano&amp;viewpoint=33.8704237%2C-117.9406891","Patty's Cakes and Desserts")</f>
        <v>Patty's Cakes and Desserts</v>
      </c>
      <c r="C146" s="5">
        <v>33.8704237</v>
      </c>
      <c r="D146" s="5">
        <v>-117.9406891</v>
      </c>
      <c r="E146" s="3" t="s">
        <v>336</v>
      </c>
      <c r="F146" s="5">
        <v>4.8</v>
      </c>
      <c r="G146" s="5">
        <v>1958.0</v>
      </c>
      <c r="H146" s="3" t="s">
        <v>319</v>
      </c>
    </row>
    <row r="147">
      <c r="A147" s="2" t="str">
        <f>HYPERLINK("https://www.google.com/maps/search/?api=1&amp;query=33.6789014,-117.9021773&amp;query_place_id=ChIJMQvNpGrf3IARniHOUItOHgI","Sunflour Natural Bakery")</f>
        <v>Sunflour Natural Bakery</v>
      </c>
      <c r="B147" s="2" t="str">
        <f>HYPERLINK("https://www.google.com/maps/@?api=1&amp;map_action=pano&amp;viewpoint=33.6789014%2C-117.9021773","Sunflour Natural Bakery")</f>
        <v>Sunflour Natural Bakery</v>
      </c>
      <c r="C147" s="5">
        <v>33.6789014</v>
      </c>
      <c r="D147" s="5">
        <v>-117.9021773</v>
      </c>
      <c r="E147" s="3" t="s">
        <v>337</v>
      </c>
      <c r="F147" s="5">
        <v>4.8</v>
      </c>
      <c r="G147" s="5">
        <v>20.0</v>
      </c>
      <c r="H147" s="3" t="s">
        <v>338</v>
      </c>
    </row>
    <row r="148">
      <c r="A148" s="2" t="str">
        <f>HYPERLINK("https://www.google.com/maps/search/?api=1&amp;query=33.7898045,-117.8529302&amp;query_place_id=ChIJbad2yeDZ3IAR34_q2wtSH3I","The Filling Station Cafe")</f>
        <v>The Filling Station Cafe</v>
      </c>
      <c r="B148" s="2" t="str">
        <f>HYPERLINK("https://www.google.com/maps/@?api=1&amp;map_action=pano&amp;viewpoint=33.7898045%2C-117.8529302","The Filling Station Cafe")</f>
        <v>The Filling Station Cafe</v>
      </c>
      <c r="C148" s="5">
        <v>33.7898045</v>
      </c>
      <c r="D148" s="5">
        <v>-117.8529302</v>
      </c>
      <c r="E148" s="3" t="s">
        <v>339</v>
      </c>
      <c r="F148" s="5">
        <v>4.5</v>
      </c>
      <c r="G148" s="5">
        <v>1832.0</v>
      </c>
      <c r="H148" s="3" t="s">
        <v>340</v>
      </c>
    </row>
    <row r="149">
      <c r="A149" s="2" t="str">
        <f>HYPERLINK("https://www.google.com/maps/search/?api=1&amp;query=33.7285806,-118.0248269&amp;query_place_id=ChIJv3IK2t0l3YARrWEp8gpT1fY","Vons")</f>
        <v>Vons</v>
      </c>
      <c r="B149" s="2" t="str">
        <f>HYPERLINK("https://www.google.com/maps/@?api=1&amp;map_action=pano&amp;viewpoint=33.7285806%2C-118.0248269","Vons")</f>
        <v>Vons</v>
      </c>
      <c r="C149" s="5">
        <v>33.7285806</v>
      </c>
      <c r="D149" s="5">
        <v>-118.0248269</v>
      </c>
      <c r="E149" s="3" t="s">
        <v>341</v>
      </c>
      <c r="F149" s="5">
        <v>4.2</v>
      </c>
      <c r="G149" s="5">
        <v>801.0</v>
      </c>
      <c r="H149" s="3" t="s">
        <v>307</v>
      </c>
    </row>
    <row r="150">
      <c r="A150" s="2" t="str">
        <f>HYPERLINK("https://www.google.com/maps/search/?api=1&amp;query=33.6439464,-117.9185539&amp;query_place_id=ChIJS0j_YgDf3IARTZbC945iFwM","Cinderella Cakes")</f>
        <v>Cinderella Cakes</v>
      </c>
      <c r="B150" s="2" t="str">
        <f>HYPERLINK("https://www.google.com/maps/@?api=1&amp;map_action=pano&amp;viewpoint=33.6439464%2C-117.9185539","Cinderella Cakes")</f>
        <v>Cinderella Cakes</v>
      </c>
      <c r="C150" s="5">
        <v>33.6439464</v>
      </c>
      <c r="D150" s="5">
        <v>-117.9185539</v>
      </c>
      <c r="E150" s="3" t="s">
        <v>342</v>
      </c>
      <c r="F150" s="5">
        <v>3.3</v>
      </c>
      <c r="G150" s="5">
        <v>24.0</v>
      </c>
      <c r="H150" s="3" t="s">
        <v>338</v>
      </c>
    </row>
    <row r="151">
      <c r="A151" s="2" t="str">
        <f>HYPERLINK("https://www.google.com/maps/search/?api=1&amp;query=33.8260455,-117.9582466&amp;query_place_id=ChIJJwv2vrwp3YARs9P7DsVU8-s","Forn Al Hara")</f>
        <v>Forn Al Hara</v>
      </c>
      <c r="B151" s="2" t="str">
        <f>HYPERLINK("https://www.google.com/maps/@?api=1&amp;map_action=pano&amp;viewpoint=33.8260455%2C-117.9582466","Forn Al Hara")</f>
        <v>Forn Al Hara</v>
      </c>
      <c r="C151" s="5">
        <v>33.8260455</v>
      </c>
      <c r="D151" s="5">
        <v>-117.9582466</v>
      </c>
      <c r="E151" s="3" t="s">
        <v>343</v>
      </c>
      <c r="F151" s="5">
        <v>4.6</v>
      </c>
      <c r="G151" s="5">
        <v>1400.0</v>
      </c>
      <c r="H151" s="3" t="s">
        <v>319</v>
      </c>
    </row>
    <row r="152">
      <c r="A152" s="2" t="str">
        <f>HYPERLINK("https://www.google.com/maps/search/?api=1&amp;query=33.83823110000001,-117.9382878&amp;query_place_id=ChIJC78znOkp3YARn_5WhNc7emE","Baskin-Robbins")</f>
        <v>Baskin-Robbins</v>
      </c>
      <c r="B152" s="2" t="str">
        <f>HYPERLINK("https://www.google.com/maps/@?api=1&amp;map_action=pano&amp;viewpoint=33.83823110000001%2C-117.9382878","Baskin-Robbins")</f>
        <v>Baskin-Robbins</v>
      </c>
      <c r="C152" s="5">
        <v>33.83823110000001</v>
      </c>
      <c r="D152" s="5">
        <v>-117.9382878</v>
      </c>
      <c r="E152" s="3" t="s">
        <v>344</v>
      </c>
      <c r="F152" s="5">
        <v>3.8</v>
      </c>
      <c r="G152" s="5">
        <v>95.0</v>
      </c>
      <c r="H152" s="3" t="s">
        <v>338</v>
      </c>
    </row>
    <row r="153">
      <c r="A153" s="2" t="str">
        <f>HYPERLINK("https://www.google.com/maps/search/?api=1&amp;query=33.8015013,-117.9947224&amp;query_place_id=ChIJ84i_jh8p3YARjuw921nbbFw","Food 4 Less")</f>
        <v>Food 4 Less</v>
      </c>
      <c r="B153" s="2" t="str">
        <f>HYPERLINK("https://www.google.com/maps/@?api=1&amp;map_action=pano&amp;viewpoint=33.8015013%2C-117.9947224","Food 4 Less")</f>
        <v>Food 4 Less</v>
      </c>
      <c r="C153" s="5">
        <v>33.8015013</v>
      </c>
      <c r="D153" s="5">
        <v>-117.9947224</v>
      </c>
      <c r="E153" s="3" t="s">
        <v>345</v>
      </c>
      <c r="F153" s="5">
        <v>4.1</v>
      </c>
      <c r="G153" s="5">
        <v>875.0</v>
      </c>
      <c r="H153" s="3" t="s">
        <v>309</v>
      </c>
    </row>
    <row r="154">
      <c r="A154" s="2" t="str">
        <f>HYPERLINK("https://www.google.com/maps/search/?api=1&amp;query=33.7454272,-117.9519667&amp;query_place_id=ChIJr0ZUkr4n3YARni4y06zaWfs","Lily's Bakery")</f>
        <v>Lily's Bakery</v>
      </c>
      <c r="B154" s="2" t="str">
        <f>HYPERLINK("https://www.google.com/maps/@?api=1&amp;map_action=pano&amp;viewpoint=33.7454272%2C-117.9519667","Lily's Bakery")</f>
        <v>Lily's Bakery</v>
      </c>
      <c r="C154" s="5">
        <v>33.7454272</v>
      </c>
      <c r="D154" s="5">
        <v>-117.9519667</v>
      </c>
      <c r="E154" s="3" t="s">
        <v>346</v>
      </c>
      <c r="F154" s="5">
        <v>4.4</v>
      </c>
      <c r="G154" s="5">
        <v>284.0</v>
      </c>
      <c r="H154" s="3" t="s">
        <v>347</v>
      </c>
    </row>
    <row r="155">
      <c r="A155" s="2" t="str">
        <f>HYPERLINK("https://www.google.com/maps/search/?api=1&amp;query=33.6804283,-117.838138&amp;query_place_id=ChIJyaIKPYTe3IARfmhSAvGyCFM","Boudin SF")</f>
        <v>Boudin SF</v>
      </c>
      <c r="B155" s="2" t="str">
        <f>HYPERLINK("https://www.google.com/maps/@?api=1&amp;map_action=pano&amp;viewpoint=33.6804283%2C-117.838138","Boudin SF")</f>
        <v>Boudin SF</v>
      </c>
      <c r="C155" s="5">
        <v>33.6804283</v>
      </c>
      <c r="D155" s="5">
        <v>-117.838138</v>
      </c>
      <c r="E155" s="3" t="s">
        <v>348</v>
      </c>
      <c r="F155" s="5">
        <v>4.3</v>
      </c>
      <c r="G155" s="5">
        <v>589.0</v>
      </c>
      <c r="H155" s="3" t="s">
        <v>319</v>
      </c>
    </row>
    <row r="156">
      <c r="A156" s="2" t="str">
        <f>HYPERLINK("https://www.google.com/maps/search/?api=1&amp;query=33.6956199,-117.7983225&amp;query_place_id=ChIJI9VrCUXc3IARxLtQ2nOkIYg","J. J. Bakery")</f>
        <v>J. J. Bakery</v>
      </c>
      <c r="B156" s="2" t="str">
        <f>HYPERLINK("https://www.google.com/maps/@?api=1&amp;map_action=pano&amp;viewpoint=33.6956199%2C-117.7983225","J. J. Bakery")</f>
        <v>J. J. Bakery</v>
      </c>
      <c r="C156" s="5">
        <v>33.6956199</v>
      </c>
      <c r="D156" s="5">
        <v>-117.7983225</v>
      </c>
      <c r="E156" s="3" t="s">
        <v>349</v>
      </c>
      <c r="F156" s="5">
        <v>4.1</v>
      </c>
      <c r="G156" s="5">
        <v>161.0</v>
      </c>
      <c r="H156" s="3" t="s">
        <v>338</v>
      </c>
    </row>
    <row r="157">
      <c r="A157" s="2" t="str">
        <f>HYPERLINK("https://www.google.com/maps/search/?api=1&amp;query=33.815,-117.8205556&amp;query_place_id=ChIJM0QrZLDQ3IARb0O2qeP1SiQ","Rockwell's Bakery")</f>
        <v>Rockwell's Bakery</v>
      </c>
      <c r="B157" s="2" t="str">
        <f>HYPERLINK("https://www.google.com/maps/@?api=1&amp;map_action=pano&amp;viewpoint=33.815%2C-117.8205556","Rockwell's Bakery")</f>
        <v>Rockwell's Bakery</v>
      </c>
      <c r="C157" s="5">
        <v>33.815</v>
      </c>
      <c r="D157" s="5">
        <v>-117.8205556</v>
      </c>
      <c r="E157" s="3" t="s">
        <v>350</v>
      </c>
      <c r="F157" s="5">
        <v>4.5</v>
      </c>
      <c r="G157" s="5">
        <v>572.0</v>
      </c>
      <c r="H157" s="3" t="s">
        <v>351</v>
      </c>
    </row>
    <row r="158">
      <c r="A158" s="2" t="str">
        <f>HYPERLINK("https://www.google.com/maps/search/?api=1&amp;query=33.6567304,-117.8644533&amp;query_place_id=ChIJJ0exQEXe3IARQ4ueOiaUKjQ","Shirley's Bagels")</f>
        <v>Shirley's Bagels</v>
      </c>
      <c r="B158" s="2" t="str">
        <f>HYPERLINK("https://www.google.com/maps/@?api=1&amp;map_action=pano&amp;viewpoint=33.6567304%2C-117.8644533","Shirley's Bagels")</f>
        <v>Shirley's Bagels</v>
      </c>
      <c r="C158" s="5">
        <v>33.6567304</v>
      </c>
      <c r="D158" s="5">
        <v>-117.8644533</v>
      </c>
      <c r="E158" s="3" t="s">
        <v>352</v>
      </c>
      <c r="F158" s="5">
        <v>4.6</v>
      </c>
      <c r="G158" s="5">
        <v>293.0</v>
      </c>
      <c r="H158" s="3" t="s">
        <v>338</v>
      </c>
    </row>
    <row r="159">
      <c r="A159" s="2" t="str">
        <f>HYPERLINK("https://www.google.com/maps/search/?api=1&amp;query=33.6944499,-117.8837986&amp;query_place_id=ChIJVcikUy_f3IARKAJqPvB0kTM","Panera Bread")</f>
        <v>Panera Bread</v>
      </c>
      <c r="B159" s="2" t="str">
        <f>HYPERLINK("https://www.google.com/maps/@?api=1&amp;map_action=pano&amp;viewpoint=33.6944499%2C-117.8837986","Panera Bread")</f>
        <v>Panera Bread</v>
      </c>
      <c r="C159" s="5">
        <v>33.6944499</v>
      </c>
      <c r="D159" s="5">
        <v>-117.8837986</v>
      </c>
      <c r="E159" s="3" t="s">
        <v>353</v>
      </c>
      <c r="F159" s="5">
        <v>3.9</v>
      </c>
      <c r="G159" s="5">
        <v>632.0</v>
      </c>
      <c r="H159" s="3" t="s">
        <v>354</v>
      </c>
    </row>
    <row r="160">
      <c r="A160" s="2" t="str">
        <f>HYPERLINK("https://www.google.com/maps/search/?api=1&amp;query=33.7094376,-117.9886883&amp;query_place_id=ChIJObOlBu4m3YAR-0rVhzIBaVc","The Donuttery")</f>
        <v>The Donuttery</v>
      </c>
      <c r="B160" s="2" t="str">
        <f>HYPERLINK("https://www.google.com/maps/@?api=1&amp;map_action=pano&amp;viewpoint=33.7094376%2C-117.9886883","The Donuttery")</f>
        <v>The Donuttery</v>
      </c>
      <c r="C160" s="5">
        <v>33.7094376</v>
      </c>
      <c r="D160" s="5">
        <v>-117.9886883</v>
      </c>
      <c r="E160" s="3" t="s">
        <v>355</v>
      </c>
      <c r="F160" s="5">
        <v>4.6</v>
      </c>
      <c r="G160" s="5">
        <v>2890.0</v>
      </c>
      <c r="H160" s="3" t="s">
        <v>311</v>
      </c>
    </row>
    <row r="161">
      <c r="A161" s="2" t="str">
        <f>HYPERLINK("https://www.google.com/maps/search/?api=1&amp;query=33.80282510000001,-117.9376099&amp;query_place_id=ChIJZ0niwzoo3YARZSdg_nru3eA","M &amp; M Donuts")</f>
        <v>M &amp; M Donuts</v>
      </c>
      <c r="B161" s="2" t="str">
        <f>HYPERLINK("https://www.google.com/maps/@?api=1&amp;map_action=pano&amp;viewpoint=33.80282510000001%2C-117.9376099","M &amp; M Donuts")</f>
        <v>M &amp; M Donuts</v>
      </c>
      <c r="C161" s="5">
        <v>33.80282510000001</v>
      </c>
      <c r="D161" s="5">
        <v>-117.9376099</v>
      </c>
      <c r="E161" s="3" t="s">
        <v>356</v>
      </c>
      <c r="F161" s="5">
        <v>4.5</v>
      </c>
      <c r="G161" s="5">
        <v>904.0</v>
      </c>
      <c r="H161" s="3" t="s">
        <v>338</v>
      </c>
    </row>
    <row r="162">
      <c r="A162" s="2" t="str">
        <f>HYPERLINK("https://www.google.com/maps/search/?api=1&amp;query=33.7398913,-117.8239486&amp;query_place_id=ChIJ3173it3b3IARNecHiqjB4sM","Cream Pan")</f>
        <v>Cream Pan</v>
      </c>
      <c r="B162" s="2" t="str">
        <f>HYPERLINK("https://www.google.com/maps/@?api=1&amp;map_action=pano&amp;viewpoint=33.7398913%2C-117.8239486","Cream Pan")</f>
        <v>Cream Pan</v>
      </c>
      <c r="C162" s="5">
        <v>33.7398913</v>
      </c>
      <c r="D162" s="5">
        <v>-117.8239486</v>
      </c>
      <c r="E162" s="3" t="s">
        <v>357</v>
      </c>
      <c r="F162" s="5">
        <v>4.7</v>
      </c>
      <c r="G162" s="5">
        <v>2082.0</v>
      </c>
      <c r="H162" s="3" t="s">
        <v>338</v>
      </c>
    </row>
    <row r="163">
      <c r="A163" s="2" t="str">
        <f>HYPERLINK("https://www.google.com/maps/search/?api=1&amp;query=33.87751279999999,-117.8417856&amp;query_place_id=ChIJccWQ3afW3IARMWk8xU7Klis","Ralphs")</f>
        <v>Ralphs</v>
      </c>
      <c r="B163" s="2" t="str">
        <f>HYPERLINK("https://www.google.com/maps/@?api=1&amp;map_action=pano&amp;viewpoint=33.87751279999999%2C-117.8417856","Ralphs")</f>
        <v>Ralphs</v>
      </c>
      <c r="C163" s="5">
        <v>33.87751279999999</v>
      </c>
      <c r="D163" s="5">
        <v>-117.8417856</v>
      </c>
      <c r="E163" s="3" t="s">
        <v>358</v>
      </c>
      <c r="F163" s="5">
        <v>4.1</v>
      </c>
      <c r="G163" s="5">
        <v>304.0</v>
      </c>
      <c r="H163" s="3" t="s">
        <v>309</v>
      </c>
    </row>
    <row r="164">
      <c r="A164" s="2" t="str">
        <f>HYPERLINK("https://www.google.com/maps/search/?api=1&amp;query=33.6809033,-118.0028616&amp;query_place_id=ChIJizNTYbEm3YARCoBPbb4p_JE","Albertsons")</f>
        <v>Albertsons</v>
      </c>
      <c r="B164" s="2" t="str">
        <f>HYPERLINK("https://www.google.com/maps/@?api=1&amp;map_action=pano&amp;viewpoint=33.6809033%2C-118.0028616","Albertsons")</f>
        <v>Albertsons</v>
      </c>
      <c r="C164" s="5">
        <v>33.6809033</v>
      </c>
      <c r="D164" s="5">
        <v>-118.0028616</v>
      </c>
      <c r="E164" s="3" t="s">
        <v>359</v>
      </c>
      <c r="F164" s="5">
        <v>4.4</v>
      </c>
      <c r="G164" s="5">
        <v>589.0</v>
      </c>
      <c r="H164" s="3" t="s">
        <v>307</v>
      </c>
    </row>
    <row r="165">
      <c r="A165" s="2" t="str">
        <f>HYPERLINK("https://www.google.com/maps/search/?api=1&amp;query=33.8784952,-117.9659799&amp;query_place_id=ChIJcSzKdk4q3YARwUH2UZcKAnc","Albertsons")</f>
        <v>Albertsons</v>
      </c>
      <c r="B165" s="2" t="str">
        <f>HYPERLINK("https://www.google.com/maps/@?api=1&amp;map_action=pano&amp;viewpoint=33.8784952%2C-117.9659799","Albertsons")</f>
        <v>Albertsons</v>
      </c>
      <c r="C165" s="5">
        <v>33.8784952</v>
      </c>
      <c r="D165" s="5">
        <v>-117.9659799</v>
      </c>
      <c r="E165" s="3" t="s">
        <v>360</v>
      </c>
      <c r="F165" s="5">
        <v>4.4</v>
      </c>
      <c r="G165" s="5">
        <v>833.0</v>
      </c>
      <c r="H165" s="3" t="s">
        <v>307</v>
      </c>
    </row>
    <row r="166">
      <c r="A166" s="2" t="str">
        <f>HYPERLINK("https://www.google.com/maps/search/?api=1&amp;query=33.8192628,-117.9426858&amp;query_place_id=ChIJE4fiqs4p3YARQNiR7nP6uw4","Northgate Market")</f>
        <v>Northgate Market</v>
      </c>
      <c r="B166" s="2" t="str">
        <f>HYPERLINK("https://www.google.com/maps/@?api=1&amp;map_action=pano&amp;viewpoint=33.8192628%2C-117.9426858","Northgate Market")</f>
        <v>Northgate Market</v>
      </c>
      <c r="C166" s="5">
        <v>33.8192628</v>
      </c>
      <c r="D166" s="5">
        <v>-117.9426858</v>
      </c>
      <c r="E166" s="3" t="s">
        <v>361</v>
      </c>
      <c r="F166" s="5">
        <v>4.1</v>
      </c>
      <c r="G166" s="5">
        <v>1184.0</v>
      </c>
      <c r="H166" s="3" t="s">
        <v>362</v>
      </c>
    </row>
    <row r="167">
      <c r="A167" s="2" t="str">
        <f>HYPERLINK("https://www.google.com/maps/search/?api=1&amp;query=33.81954820000001,-117.9601836&amp;query_place_id=ChIJl65fCbAp3YAR_raUly5nmfE","Ralphs")</f>
        <v>Ralphs</v>
      </c>
      <c r="B167" s="2" t="str">
        <f>HYPERLINK("https://www.google.com/maps/@?api=1&amp;map_action=pano&amp;viewpoint=33.81954820000001%2C-117.9601836","Ralphs")</f>
        <v>Ralphs</v>
      </c>
      <c r="C167" s="5">
        <v>33.81954820000001</v>
      </c>
      <c r="D167" s="5">
        <v>-117.9601836</v>
      </c>
      <c r="E167" s="3" t="s">
        <v>363</v>
      </c>
      <c r="F167" s="5">
        <v>4.1</v>
      </c>
      <c r="G167" s="5">
        <v>560.0</v>
      </c>
      <c r="H167" s="3" t="s">
        <v>309</v>
      </c>
    </row>
    <row r="168">
      <c r="A168" s="2" t="str">
        <f>HYPERLINK("https://www.google.com/maps/search/?api=1&amp;query=33.6772612,-117.8318941&amp;query_place_id=ChIJY0_ZGIDe3IARvc542OqLQ18","Corner Bakery")</f>
        <v>Corner Bakery</v>
      </c>
      <c r="B168" s="2" t="str">
        <f>HYPERLINK("https://www.google.com/maps/@?api=1&amp;map_action=pano&amp;viewpoint=33.6772612%2C-117.8318941","Corner Bakery")</f>
        <v>Corner Bakery</v>
      </c>
      <c r="C168" s="5">
        <v>33.6772612</v>
      </c>
      <c r="D168" s="5">
        <v>-117.8318941</v>
      </c>
      <c r="E168" s="3" t="s">
        <v>364</v>
      </c>
      <c r="F168" s="5">
        <v>4.0</v>
      </c>
      <c r="G168" s="5">
        <v>650.0</v>
      </c>
      <c r="H168" s="3" t="s">
        <v>311</v>
      </c>
    </row>
    <row r="169">
      <c r="A169" s="2" t="str">
        <f>HYPERLINK("https://www.google.com/maps/search/?api=1&amp;query=33.7875677,-117.8129853&amp;query_place_id=ChIJ3wcZIxTa3IARzoBa9JSlFuI","DK's Donuts")</f>
        <v>DK's Donuts</v>
      </c>
      <c r="B169" s="2" t="str">
        <f>HYPERLINK("https://www.google.com/maps/@?api=1&amp;map_action=pano&amp;viewpoint=33.7875677%2C-117.8129853","DK's Donuts")</f>
        <v>DK's Donuts</v>
      </c>
      <c r="C169" s="5">
        <v>33.7875677</v>
      </c>
      <c r="D169" s="5">
        <v>-117.8129853</v>
      </c>
      <c r="E169" s="3" t="s">
        <v>365</v>
      </c>
      <c r="F169" s="5">
        <v>4.6</v>
      </c>
      <c r="G169" s="5">
        <v>394.0</v>
      </c>
      <c r="H169" s="3" t="s">
        <v>366</v>
      </c>
    </row>
    <row r="170">
      <c r="A170" s="2" t="str">
        <f>HYPERLINK("https://www.google.com/maps/search/?api=1&amp;query=33.87541290000001,-117.8890802&amp;query_place_id=ChIJQ1w1o9DV3IARITVwmQx-Iqc","Panera Bread")</f>
        <v>Panera Bread</v>
      </c>
      <c r="B170" s="2" t="str">
        <f>HYPERLINK("https://www.google.com/maps/@?api=1&amp;map_action=pano&amp;viewpoint=33.87541290000001%2C-117.8890802","Panera Bread")</f>
        <v>Panera Bread</v>
      </c>
      <c r="C170" s="5">
        <v>33.87541290000001</v>
      </c>
      <c r="D170" s="5">
        <v>-117.8890802</v>
      </c>
      <c r="E170" s="3" t="s">
        <v>367</v>
      </c>
      <c r="F170" s="5">
        <v>4.0</v>
      </c>
      <c r="G170" s="5">
        <v>455.0</v>
      </c>
      <c r="H170" s="3" t="s">
        <v>354</v>
      </c>
    </row>
    <row r="171">
      <c r="A171" s="2" t="str">
        <f>HYPERLINK("https://www.google.com/maps/search/?api=1&amp;query=33.672638,-117.95708&amp;query_place_id=ChIJOalKR8Qg3YARFVhPWJ6JbM4","Polly's Pies Restaurant &amp; Bakery")</f>
        <v>Polly's Pies Restaurant &amp; Bakery</v>
      </c>
      <c r="B171" s="2" t="str">
        <f>HYPERLINK("https://www.google.com/maps/@?api=1&amp;map_action=pano&amp;viewpoint=33.672638%2C-117.95708","Polly's Pies Restaurant &amp; Bakery")</f>
        <v>Polly's Pies Restaurant &amp; Bakery</v>
      </c>
      <c r="C171" s="5">
        <v>33.672638</v>
      </c>
      <c r="D171" s="5">
        <v>-117.95708</v>
      </c>
      <c r="E171" s="3" t="s">
        <v>368</v>
      </c>
      <c r="F171" s="5">
        <v>4.3</v>
      </c>
      <c r="G171" s="5">
        <v>1122.0</v>
      </c>
      <c r="H171" s="3" t="s">
        <v>319</v>
      </c>
    </row>
    <row r="172">
      <c r="A172" s="2" t="str">
        <f>HYPERLINK("https://www.google.com/maps/search/?api=1&amp;query=33.6883792,-117.954609&amp;query_place_id=ChIJ51DnXjMn3YARn340SndDBhQ","Marie Callender's")</f>
        <v>Marie Callender's</v>
      </c>
      <c r="B172" s="2" t="str">
        <f>HYPERLINK("https://www.google.com/maps/@?api=1&amp;map_action=pano&amp;viewpoint=33.6883792%2C-117.954609","Marie Callender's")</f>
        <v>Marie Callender's</v>
      </c>
      <c r="C172" s="5">
        <v>33.6883792</v>
      </c>
      <c r="D172" s="5">
        <v>-117.954609</v>
      </c>
      <c r="E172" s="3" t="s">
        <v>369</v>
      </c>
      <c r="F172" s="5">
        <v>4.4</v>
      </c>
      <c r="G172" s="5">
        <v>845.0</v>
      </c>
      <c r="H172" s="3" t="s">
        <v>319</v>
      </c>
    </row>
    <row r="173">
      <c r="A173" s="2" t="str">
        <f>HYPERLINK("https://www.google.com/maps/search/?api=1&amp;query=33.83842509999999,-117.9755782&amp;query_place_id=ChIJtxmVvHkp3YARaDsx9aAV7qM","Amazing Cakes")</f>
        <v>Amazing Cakes</v>
      </c>
      <c r="B173" s="2" t="str">
        <f>HYPERLINK("https://www.google.com/maps/@?api=1&amp;map_action=pano&amp;viewpoint=33.83842509999999%2C-117.9755782","Amazing Cakes")</f>
        <v>Amazing Cakes</v>
      </c>
      <c r="C173" s="5">
        <v>33.83842509999999</v>
      </c>
      <c r="D173" s="5">
        <v>-117.9755782</v>
      </c>
      <c r="E173" s="3" t="s">
        <v>370</v>
      </c>
      <c r="F173" s="5">
        <v>4.2</v>
      </c>
      <c r="G173" s="5">
        <v>87.0</v>
      </c>
      <c r="H173" s="3" t="s">
        <v>338</v>
      </c>
    </row>
    <row r="174">
      <c r="A174" s="2" t="str">
        <f>HYPERLINK("https://www.google.com/maps/search/?api=1&amp;query=33.8184139,-118.0620029&amp;query_place_id=ChIJZ_peVoYu3YAR1VYj8k1ZScY","Ralphs")</f>
        <v>Ralphs</v>
      </c>
      <c r="B174" s="2" t="str">
        <f>HYPERLINK("https://www.google.com/maps/@?api=1&amp;map_action=pano&amp;viewpoint=33.8184139%2C-118.0620029","Ralphs")</f>
        <v>Ralphs</v>
      </c>
      <c r="C174" s="5">
        <v>33.8184139</v>
      </c>
      <c r="D174" s="5">
        <v>-118.0620029</v>
      </c>
      <c r="E174" s="3" t="s">
        <v>371</v>
      </c>
      <c r="F174" s="5">
        <v>4.3</v>
      </c>
      <c r="G174" s="5">
        <v>428.0</v>
      </c>
      <c r="H174" s="3" t="s">
        <v>309</v>
      </c>
    </row>
    <row r="175">
      <c r="A175" s="2" t="str">
        <f>HYPERLINK("https://www.google.com/maps/search/?api=1&amp;query=33.7876321,-117.9425722&amp;query_place_id=ChIJf9AqVxEo3YARtRX2nwltdXk","Ralphs")</f>
        <v>Ralphs</v>
      </c>
      <c r="B175" s="2" t="str">
        <f>HYPERLINK("https://www.google.com/maps/@?api=1&amp;map_action=pano&amp;viewpoint=33.7876321%2C-117.9425722","Ralphs")</f>
        <v>Ralphs</v>
      </c>
      <c r="C175" s="5">
        <v>33.7876321</v>
      </c>
      <c r="D175" s="5">
        <v>-117.9425722</v>
      </c>
      <c r="E175" s="3" t="s">
        <v>372</v>
      </c>
      <c r="F175" s="5">
        <v>4.2</v>
      </c>
      <c r="G175" s="5">
        <v>714.0</v>
      </c>
      <c r="H175" s="3" t="s">
        <v>309</v>
      </c>
    </row>
    <row r="176">
      <c r="A176" s="2" t="str">
        <f>HYPERLINK("https://www.google.com/maps/search/?api=1&amp;query=33.7602786,-117.8688445&amp;query_place_id=ChIJawWuC1JYwokRqdcj0dVQziU","Baskin-Robbins")</f>
        <v>Baskin-Robbins</v>
      </c>
      <c r="B176" s="2" t="str">
        <f>HYPERLINK("https://www.google.com/maps/@?api=1&amp;map_action=pano&amp;viewpoint=33.7602786%2C-117.8688445","Baskin-Robbins")</f>
        <v>Baskin-Robbins</v>
      </c>
      <c r="C176" s="5">
        <v>33.7602786</v>
      </c>
      <c r="D176" s="5">
        <v>-117.8688445</v>
      </c>
      <c r="E176" s="3" t="s">
        <v>373</v>
      </c>
      <c r="F176" s="5">
        <v>3.9</v>
      </c>
      <c r="G176" s="5">
        <v>172.0</v>
      </c>
      <c r="H176" s="3" t="s">
        <v>338</v>
      </c>
    </row>
    <row r="177">
      <c r="A177" s="2" t="str">
        <f>HYPERLINK("https://www.google.com/maps/search/?api=1&amp;query=33.76010309999999,-118.0105823&amp;query_place_id=ChIJAay0bqko3YAR1szMsuOMyzA","Baskin-Robbins")</f>
        <v>Baskin-Robbins</v>
      </c>
      <c r="B177" s="2" t="str">
        <f>HYPERLINK("https://www.google.com/maps/@?api=1&amp;map_action=pano&amp;viewpoint=33.76010309999999%2C-118.0105823","Baskin-Robbins")</f>
        <v>Baskin-Robbins</v>
      </c>
      <c r="C177" s="5">
        <v>33.76010309999999</v>
      </c>
      <c r="D177" s="5">
        <v>-118.0105823</v>
      </c>
      <c r="E177" s="3" t="s">
        <v>374</v>
      </c>
      <c r="F177" s="5">
        <v>4.0</v>
      </c>
      <c r="G177" s="5">
        <v>83.0</v>
      </c>
      <c r="H177" s="3" t="s">
        <v>338</v>
      </c>
    </row>
    <row r="178">
      <c r="A178" s="2" t="str">
        <f>HYPERLINK("https://www.google.com/maps/search/?api=1&amp;query=33.760245,-117.846949&amp;query_place_id=ChIJ9_ciipvZ3IARAEhnkRWNQ9w","Baker Recovery Services")</f>
        <v>Baker Recovery Services</v>
      </c>
      <c r="B178" s="2" t="str">
        <f>HYPERLINK("https://www.google.com/maps/@?api=1&amp;map_action=pano&amp;viewpoint=33.760245%2C-117.846949","Baker Recovery Services")</f>
        <v>Baker Recovery Services</v>
      </c>
      <c r="C178" s="5">
        <v>33.760245</v>
      </c>
      <c r="D178" s="5">
        <v>-117.846949</v>
      </c>
      <c r="E178" s="3" t="s">
        <v>375</v>
      </c>
      <c r="F178" s="5">
        <v>1.0</v>
      </c>
      <c r="G178" s="5">
        <v>1.0</v>
      </c>
      <c r="H178" s="3" t="s">
        <v>338</v>
      </c>
    </row>
    <row r="179">
      <c r="A179" s="2" t="str">
        <f>HYPERLINK("https://www.google.com/maps/search/?api=1&amp;query=33.68529989999999,-118.0079134&amp;query_place_id=ChIJbb8gqbom3YARkhMn4PlXk0I","Ralphs Fresh Fare")</f>
        <v>Ralphs Fresh Fare</v>
      </c>
      <c r="B179" s="2" t="str">
        <f>HYPERLINK("https://www.google.com/maps/@?api=1&amp;map_action=pano&amp;viewpoint=33.68529989999999%2C-118.0079134","Ralphs Fresh Fare")</f>
        <v>Ralphs Fresh Fare</v>
      </c>
      <c r="C179" s="5">
        <v>33.68529989999999</v>
      </c>
      <c r="D179" s="5">
        <v>-118.0079134</v>
      </c>
      <c r="E179" s="3" t="s">
        <v>376</v>
      </c>
      <c r="F179" s="5">
        <v>4.3</v>
      </c>
      <c r="G179" s="5">
        <v>305.0</v>
      </c>
      <c r="H179" s="3" t="s">
        <v>309</v>
      </c>
    </row>
    <row r="180">
      <c r="A180" s="2" t="str">
        <f>HYPERLINK("https://www.google.com/maps/search/?api=1&amp;query=33.7293613,-117.7901329&amp;query_place_id=ChIJBUkfyYDb3IARTdEgVd_QZ_k","Ralphs Fresh Fare")</f>
        <v>Ralphs Fresh Fare</v>
      </c>
      <c r="B180" s="2" t="str">
        <f>HYPERLINK("https://www.google.com/maps/@?api=1&amp;map_action=pano&amp;viewpoint=33.7293613%2C-117.7901329","Ralphs Fresh Fare")</f>
        <v>Ralphs Fresh Fare</v>
      </c>
      <c r="C180" s="5">
        <v>33.7293613</v>
      </c>
      <c r="D180" s="5">
        <v>-117.7901329</v>
      </c>
      <c r="E180" s="3" t="s">
        <v>377</v>
      </c>
      <c r="F180" s="5">
        <v>4.2</v>
      </c>
      <c r="G180" s="5">
        <v>863.0</v>
      </c>
      <c r="H180" s="3" t="s">
        <v>309</v>
      </c>
    </row>
    <row r="181">
      <c r="A181" s="2" t="str">
        <f>HYPERLINK("https://www.google.com/maps/search/?api=1&amp;query=33.7902157,-118.0292156&amp;query_place_id=ChIJxznQYygv3YAREYWzJsn2k9g","Vons")</f>
        <v>Vons</v>
      </c>
      <c r="B181" s="2" t="str">
        <f>HYPERLINK("https://www.google.com/maps/@?api=1&amp;map_action=pano&amp;viewpoint=33.7902157%2C-118.0292156","Vons")</f>
        <v>Vons</v>
      </c>
      <c r="C181" s="5">
        <v>33.7902157</v>
      </c>
      <c r="D181" s="5">
        <v>-118.0292156</v>
      </c>
      <c r="E181" s="3" t="s">
        <v>378</v>
      </c>
      <c r="F181" s="5">
        <v>4.2</v>
      </c>
      <c r="G181" s="5">
        <v>928.0</v>
      </c>
      <c r="H181" s="3" t="s">
        <v>307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50.13"/>
  </cols>
  <sheetData>
    <row r="1" ht="300.0" customHeight="1">
      <c r="A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Qpbi7Y0EpZJmWTUBAU2jHoDaErysVVyn",1))</f>
        <v/>
      </c>
      <c r="B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pLhlyVLpouKjhScvlPlqRrJ37yu1lYYj",1))</f>
        <v/>
      </c>
      <c r="C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13y257t27z6mhNl-sYVsZfOITtkzL0g_R",1))</f>
        <v/>
      </c>
      <c r="D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IBlj3eNy-v_R1tN7z3PP0e3mjpxP_O1g",1))</f>
        <v/>
      </c>
      <c r="E1" s="8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MQg8lf-CgB4VMZhkDZYSNEBm93j0Nyaa",1))</f>
        <v/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379</v>
      </c>
      <c r="B2" s="10" t="s">
        <v>380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381</v>
      </c>
      <c r="B3" s="13" t="s">
        <v>382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 t="s">
        <v>383</v>
      </c>
      <c r="B4" s="13" t="s">
        <v>384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385</v>
      </c>
      <c r="B5" s="13" t="s">
        <v>386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387</v>
      </c>
      <c r="B6" s="13" t="s">
        <v>388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389</v>
      </c>
      <c r="B7" s="13" t="s">
        <v>390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391</v>
      </c>
      <c r="B1" s="6" t="s">
        <v>392</v>
      </c>
      <c r="C1" s="6" t="s">
        <v>393</v>
      </c>
      <c r="D1" s="6" t="s">
        <v>394</v>
      </c>
      <c r="E1" s="6" t="s">
        <v>395</v>
      </c>
      <c r="F1" s="6" t="s">
        <v>396</v>
      </c>
      <c r="G1" s="6" t="s">
        <v>397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1</v>
      </c>
      <c r="B2" s="3" t="s">
        <v>398</v>
      </c>
      <c r="C2" s="1" t="s">
        <v>399</v>
      </c>
      <c r="D2" s="1" t="s">
        <v>400</v>
      </c>
      <c r="E2" s="1" t="s">
        <v>401</v>
      </c>
      <c r="F2" s="1" t="s">
        <v>402</v>
      </c>
      <c r="G2" s="3" t="s">
        <v>403</v>
      </c>
    </row>
    <row r="3">
      <c r="A3" s="3" t="s">
        <v>1</v>
      </c>
      <c r="B3" s="3" t="s">
        <v>404</v>
      </c>
      <c r="C3" s="1" t="s">
        <v>405</v>
      </c>
      <c r="D3" s="1" t="s">
        <v>406</v>
      </c>
      <c r="E3" s="1" t="s">
        <v>407</v>
      </c>
      <c r="F3" s="1" t="s">
        <v>408</v>
      </c>
      <c r="G3" s="3" t="s">
        <v>409</v>
      </c>
    </row>
    <row r="4">
      <c r="A4" s="3" t="s">
        <v>1</v>
      </c>
      <c r="B4" s="3" t="s">
        <v>410</v>
      </c>
      <c r="C4" s="1" t="s">
        <v>411</v>
      </c>
      <c r="D4" s="1" t="s">
        <v>412</v>
      </c>
      <c r="E4" s="1" t="s">
        <v>413</v>
      </c>
      <c r="F4" s="1" t="s">
        <v>414</v>
      </c>
      <c r="G4" s="3" t="s">
        <v>415</v>
      </c>
    </row>
    <row r="5">
      <c r="A5" s="3" t="s">
        <v>1</v>
      </c>
      <c r="B5" s="3" t="s">
        <v>416</v>
      </c>
      <c r="C5" s="1" t="s">
        <v>417</v>
      </c>
      <c r="D5" s="1" t="s">
        <v>418</v>
      </c>
      <c r="E5" s="1" t="s">
        <v>419</v>
      </c>
      <c r="F5" s="1" t="s">
        <v>420</v>
      </c>
      <c r="G5" s="3" t="s">
        <v>421</v>
      </c>
    </row>
    <row r="6">
      <c r="A6" s="3" t="s">
        <v>1</v>
      </c>
      <c r="B6" s="3" t="s">
        <v>422</v>
      </c>
      <c r="C6" s="1" t="s">
        <v>423</v>
      </c>
      <c r="D6" s="1" t="s">
        <v>424</v>
      </c>
      <c r="E6" s="1" t="s">
        <v>425</v>
      </c>
      <c r="F6" s="1" t="s">
        <v>426</v>
      </c>
      <c r="G6" s="3" t="s">
        <v>427</v>
      </c>
    </row>
    <row r="7">
      <c r="A7" s="3" t="s">
        <v>1</v>
      </c>
      <c r="B7" s="3" t="s">
        <v>428</v>
      </c>
      <c r="C7" s="1" t="s">
        <v>429</v>
      </c>
      <c r="D7" s="1" t="s">
        <v>430</v>
      </c>
      <c r="E7" s="1" t="s">
        <v>431</v>
      </c>
      <c r="F7" s="1" t="s">
        <v>432</v>
      </c>
      <c r="G7" s="3" t="s">
        <v>433</v>
      </c>
    </row>
    <row r="8">
      <c r="A8" s="3" t="s">
        <v>1</v>
      </c>
      <c r="B8" s="3" t="s">
        <v>434</v>
      </c>
      <c r="C8" s="1" t="s">
        <v>435</v>
      </c>
      <c r="D8" s="1" t="s">
        <v>436</v>
      </c>
      <c r="E8" s="1" t="s">
        <v>437</v>
      </c>
      <c r="F8" s="1" t="s">
        <v>438</v>
      </c>
      <c r="G8" s="3" t="s">
        <v>439</v>
      </c>
    </row>
    <row r="9">
      <c r="A9" s="3" t="s">
        <v>1</v>
      </c>
      <c r="B9" s="3" t="s">
        <v>440</v>
      </c>
      <c r="C9" s="1" t="s">
        <v>441</v>
      </c>
      <c r="D9" s="1" t="s">
        <v>442</v>
      </c>
      <c r="E9" s="1" t="s">
        <v>443</v>
      </c>
      <c r="F9" s="1" t="s">
        <v>444</v>
      </c>
      <c r="G9" s="3" t="s">
        <v>445</v>
      </c>
    </row>
    <row r="10">
      <c r="A10" s="3" t="s">
        <v>1</v>
      </c>
      <c r="B10" s="3" t="s">
        <v>446</v>
      </c>
      <c r="C10" s="1" t="s">
        <v>447</v>
      </c>
      <c r="D10" s="1" t="s">
        <v>448</v>
      </c>
      <c r="E10" s="1" t="s">
        <v>449</v>
      </c>
      <c r="F10" s="1" t="s">
        <v>450</v>
      </c>
      <c r="G10" s="3" t="s">
        <v>451</v>
      </c>
    </row>
    <row r="11">
      <c r="A11" s="3" t="s">
        <v>1</v>
      </c>
      <c r="B11" s="3" t="s">
        <v>452</v>
      </c>
      <c r="C11" s="1" t="s">
        <v>453</v>
      </c>
      <c r="D11" s="1" t="s">
        <v>454</v>
      </c>
      <c r="E11" s="1" t="s">
        <v>455</v>
      </c>
      <c r="F11" s="1" t="s">
        <v>456</v>
      </c>
      <c r="G11" s="3" t="s">
        <v>457</v>
      </c>
    </row>
    <row r="12">
      <c r="A12" s="3" t="s">
        <v>1</v>
      </c>
      <c r="B12" s="3" t="s">
        <v>458</v>
      </c>
      <c r="C12" s="1" t="s">
        <v>459</v>
      </c>
      <c r="D12" s="1" t="s">
        <v>460</v>
      </c>
      <c r="E12" s="1" t="s">
        <v>461</v>
      </c>
      <c r="F12" s="1" t="s">
        <v>462</v>
      </c>
      <c r="G12" s="3" t="s">
        <v>463</v>
      </c>
    </row>
    <row r="13">
      <c r="A13" s="3" t="s">
        <v>1</v>
      </c>
      <c r="B13" s="3" t="s">
        <v>464</v>
      </c>
      <c r="C13" s="1" t="s">
        <v>465</v>
      </c>
      <c r="D13" s="1" t="s">
        <v>466</v>
      </c>
      <c r="E13" s="1" t="s">
        <v>467</v>
      </c>
      <c r="F13" s="1" t="s">
        <v>468</v>
      </c>
      <c r="G13" s="3" t="s">
        <v>469</v>
      </c>
    </row>
    <row r="14">
      <c r="A14" s="3" t="s">
        <v>1</v>
      </c>
      <c r="B14" s="3" t="s">
        <v>470</v>
      </c>
      <c r="C14" s="1" t="s">
        <v>471</v>
      </c>
      <c r="D14" s="1" t="s">
        <v>472</v>
      </c>
      <c r="E14" s="1" t="s">
        <v>473</v>
      </c>
      <c r="F14" s="1" t="s">
        <v>474</v>
      </c>
      <c r="G14" s="3" t="s">
        <v>475</v>
      </c>
    </row>
    <row r="15">
      <c r="A15" s="3" t="s">
        <v>1</v>
      </c>
      <c r="B15" s="3" t="s">
        <v>476</v>
      </c>
      <c r="C15" s="1" t="s">
        <v>477</v>
      </c>
      <c r="D15" s="1" t="s">
        <v>478</v>
      </c>
      <c r="E15" s="1" t="s">
        <v>479</v>
      </c>
      <c r="F15" s="1" t="s">
        <v>480</v>
      </c>
      <c r="G15" s="3" t="s">
        <v>481</v>
      </c>
    </row>
    <row r="16">
      <c r="A16" s="3" t="s">
        <v>1</v>
      </c>
      <c r="B16" s="3" t="s">
        <v>482</v>
      </c>
      <c r="C16" s="1" t="s">
        <v>483</v>
      </c>
      <c r="D16" s="1" t="s">
        <v>484</v>
      </c>
      <c r="E16" s="1" t="s">
        <v>485</v>
      </c>
      <c r="F16" s="1" t="s">
        <v>486</v>
      </c>
      <c r="G16" s="3" t="s">
        <v>487</v>
      </c>
    </row>
    <row r="17">
      <c r="A17" s="3" t="s">
        <v>1</v>
      </c>
      <c r="B17" s="3" t="s">
        <v>488</v>
      </c>
      <c r="C17" s="1" t="s">
        <v>489</v>
      </c>
      <c r="D17" s="1" t="s">
        <v>490</v>
      </c>
      <c r="E17" s="1" t="s">
        <v>491</v>
      </c>
      <c r="F17" s="1" t="s">
        <v>492</v>
      </c>
      <c r="G17" s="3" t="s">
        <v>493</v>
      </c>
    </row>
    <row r="18">
      <c r="A18" s="3" t="s">
        <v>1</v>
      </c>
      <c r="B18" s="3" t="s">
        <v>494</v>
      </c>
      <c r="C18" s="1" t="s">
        <v>495</v>
      </c>
      <c r="D18" s="1" t="s">
        <v>496</v>
      </c>
      <c r="E18" s="1" t="s">
        <v>497</v>
      </c>
      <c r="F18" s="1" t="s">
        <v>498</v>
      </c>
      <c r="G18" s="3" t="s">
        <v>499</v>
      </c>
    </row>
    <row r="19">
      <c r="A19" s="3" t="s">
        <v>1</v>
      </c>
      <c r="B19" s="3" t="s">
        <v>500</v>
      </c>
      <c r="C19" s="1" t="s">
        <v>501</v>
      </c>
      <c r="D19" s="1" t="s">
        <v>502</v>
      </c>
      <c r="E19" s="1" t="s">
        <v>503</v>
      </c>
      <c r="F19" s="1" t="s">
        <v>504</v>
      </c>
      <c r="G19" s="3" t="s">
        <v>505</v>
      </c>
    </row>
    <row r="20">
      <c r="A20" s="3" t="s">
        <v>1</v>
      </c>
      <c r="B20" s="3" t="s">
        <v>506</v>
      </c>
      <c r="C20" s="1" t="s">
        <v>507</v>
      </c>
      <c r="D20" s="1" t="s">
        <v>508</v>
      </c>
      <c r="E20" s="1" t="s">
        <v>509</v>
      </c>
      <c r="F20" s="1" t="s">
        <v>510</v>
      </c>
      <c r="G20" s="3" t="s">
        <v>511</v>
      </c>
    </row>
    <row r="21">
      <c r="A21" s="3" t="s">
        <v>1</v>
      </c>
      <c r="B21" s="3" t="s">
        <v>512</v>
      </c>
      <c r="C21" s="1" t="s">
        <v>513</v>
      </c>
      <c r="D21" s="1" t="s">
        <v>514</v>
      </c>
      <c r="E21" s="1" t="s">
        <v>515</v>
      </c>
      <c r="F21" s="1" t="s">
        <v>516</v>
      </c>
      <c r="G21" s="3" t="s">
        <v>517</v>
      </c>
    </row>
    <row r="22">
      <c r="A22" s="3" t="s">
        <v>1</v>
      </c>
      <c r="B22" s="3" t="s">
        <v>518</v>
      </c>
      <c r="C22" s="1" t="s">
        <v>519</v>
      </c>
      <c r="D22" s="1" t="s">
        <v>520</v>
      </c>
      <c r="E22" s="1" t="s">
        <v>521</v>
      </c>
      <c r="F22" s="1" t="s">
        <v>522</v>
      </c>
      <c r="G22" s="3" t="s">
        <v>523</v>
      </c>
    </row>
    <row r="23">
      <c r="A23" s="3" t="s">
        <v>1</v>
      </c>
      <c r="B23" s="3" t="s">
        <v>524</v>
      </c>
      <c r="C23" s="1" t="s">
        <v>525</v>
      </c>
      <c r="D23" s="1" t="s">
        <v>526</v>
      </c>
      <c r="E23" s="1" t="s">
        <v>527</v>
      </c>
      <c r="F23" s="1" t="s">
        <v>528</v>
      </c>
      <c r="G23" s="3" t="s">
        <v>529</v>
      </c>
    </row>
    <row r="24">
      <c r="A24" s="3" t="s">
        <v>1</v>
      </c>
      <c r="B24" s="3" t="s">
        <v>530</v>
      </c>
      <c r="C24" s="1" t="s">
        <v>531</v>
      </c>
      <c r="D24" s="1" t="s">
        <v>532</v>
      </c>
      <c r="E24" s="1" t="s">
        <v>533</v>
      </c>
      <c r="F24" s="1" t="s">
        <v>534</v>
      </c>
      <c r="G24" s="3" t="s">
        <v>535</v>
      </c>
    </row>
    <row r="25">
      <c r="A25" s="3" t="s">
        <v>1</v>
      </c>
      <c r="B25" s="3" t="s">
        <v>536</v>
      </c>
      <c r="C25" s="1" t="s">
        <v>537</v>
      </c>
      <c r="D25" s="1" t="s">
        <v>538</v>
      </c>
      <c r="E25" s="1" t="s">
        <v>539</v>
      </c>
      <c r="F25" s="1" t="s">
        <v>540</v>
      </c>
      <c r="G25" s="3" t="s">
        <v>541</v>
      </c>
    </row>
    <row r="26">
      <c r="A26" s="3" t="s">
        <v>1</v>
      </c>
      <c r="B26" s="3" t="s">
        <v>542</v>
      </c>
      <c r="C26" s="1" t="s">
        <v>543</v>
      </c>
      <c r="D26" s="1" t="s">
        <v>544</v>
      </c>
      <c r="E26" s="1" t="s">
        <v>545</v>
      </c>
      <c r="F26" s="1" t="s">
        <v>546</v>
      </c>
      <c r="G26" s="3" t="s">
        <v>547</v>
      </c>
    </row>
    <row r="27">
      <c r="A27" s="3" t="s">
        <v>1</v>
      </c>
      <c r="B27" s="3" t="s">
        <v>548</v>
      </c>
      <c r="C27" s="1" t="s">
        <v>549</v>
      </c>
      <c r="D27" s="1" t="s">
        <v>550</v>
      </c>
      <c r="E27" s="1" t="s">
        <v>551</v>
      </c>
      <c r="F27" s="1" t="s">
        <v>552</v>
      </c>
      <c r="G27" s="3" t="s">
        <v>553</v>
      </c>
    </row>
    <row r="28">
      <c r="A28" s="3" t="s">
        <v>1</v>
      </c>
      <c r="B28" s="3" t="s">
        <v>554</v>
      </c>
      <c r="C28" s="1" t="s">
        <v>555</v>
      </c>
      <c r="D28" s="1" t="s">
        <v>556</v>
      </c>
      <c r="E28" s="1" t="s">
        <v>557</v>
      </c>
      <c r="F28" s="1" t="s">
        <v>558</v>
      </c>
      <c r="G28" s="3" t="s">
        <v>559</v>
      </c>
    </row>
    <row r="29">
      <c r="A29" s="3" t="s">
        <v>1</v>
      </c>
      <c r="B29" s="3" t="s">
        <v>560</v>
      </c>
      <c r="C29" s="1" t="s">
        <v>561</v>
      </c>
      <c r="D29" s="1" t="s">
        <v>562</v>
      </c>
      <c r="E29" s="1" t="s">
        <v>563</v>
      </c>
      <c r="F29" s="1" t="s">
        <v>564</v>
      </c>
      <c r="G29" s="3" t="s">
        <v>565</v>
      </c>
    </row>
    <row r="30">
      <c r="A30" s="3" t="s">
        <v>1</v>
      </c>
      <c r="B30" s="3" t="s">
        <v>566</v>
      </c>
      <c r="C30" s="1" t="s">
        <v>567</v>
      </c>
      <c r="D30" s="1" t="s">
        <v>568</v>
      </c>
      <c r="E30" s="1" t="s">
        <v>569</v>
      </c>
      <c r="F30" s="1" t="s">
        <v>570</v>
      </c>
      <c r="G30" s="3" t="s">
        <v>571</v>
      </c>
    </row>
    <row r="31">
      <c r="A31" s="3" t="s">
        <v>1</v>
      </c>
      <c r="B31" s="3" t="s">
        <v>572</v>
      </c>
      <c r="C31" s="1" t="s">
        <v>573</v>
      </c>
      <c r="D31" s="1" t="s">
        <v>574</v>
      </c>
      <c r="E31" s="1" t="s">
        <v>575</v>
      </c>
      <c r="F31" s="1" t="s">
        <v>576</v>
      </c>
      <c r="G31" s="3" t="s">
        <v>577</v>
      </c>
    </row>
    <row r="32">
      <c r="A32" s="3" t="s">
        <v>1</v>
      </c>
      <c r="B32" s="3" t="s">
        <v>578</v>
      </c>
      <c r="C32" s="1" t="s">
        <v>579</v>
      </c>
      <c r="D32" s="1" t="s">
        <v>580</v>
      </c>
      <c r="E32" s="1" t="s">
        <v>581</v>
      </c>
      <c r="F32" s="1" t="s">
        <v>582</v>
      </c>
      <c r="G32" s="3" t="s">
        <v>583</v>
      </c>
    </row>
    <row r="33">
      <c r="A33" s="3" t="s">
        <v>1</v>
      </c>
      <c r="B33" s="3" t="s">
        <v>584</v>
      </c>
      <c r="C33" s="1" t="s">
        <v>585</v>
      </c>
      <c r="D33" s="1" t="s">
        <v>586</v>
      </c>
      <c r="E33" s="1" t="s">
        <v>587</v>
      </c>
      <c r="F33" s="1" t="s">
        <v>588</v>
      </c>
      <c r="G33" s="3" t="s">
        <v>589</v>
      </c>
    </row>
    <row r="34">
      <c r="A34" s="3" t="s">
        <v>1</v>
      </c>
      <c r="B34" s="3" t="s">
        <v>590</v>
      </c>
      <c r="C34" s="1" t="s">
        <v>591</v>
      </c>
      <c r="D34" s="1" t="s">
        <v>592</v>
      </c>
      <c r="E34" s="1" t="s">
        <v>593</v>
      </c>
      <c r="F34" s="1" t="s">
        <v>594</v>
      </c>
      <c r="G34" s="3" t="s">
        <v>595</v>
      </c>
    </row>
    <row r="35">
      <c r="A35" s="3" t="s">
        <v>1</v>
      </c>
      <c r="B35" s="3" t="s">
        <v>596</v>
      </c>
      <c r="C35" s="1" t="s">
        <v>597</v>
      </c>
      <c r="D35" s="1" t="s">
        <v>598</v>
      </c>
      <c r="E35" s="1" t="s">
        <v>599</v>
      </c>
      <c r="F35" s="1" t="s">
        <v>600</v>
      </c>
      <c r="G35" s="3" t="s">
        <v>601</v>
      </c>
    </row>
    <row r="36">
      <c r="A36" s="3" t="s">
        <v>1</v>
      </c>
      <c r="B36" s="3" t="s">
        <v>602</v>
      </c>
      <c r="C36" s="1" t="s">
        <v>603</v>
      </c>
      <c r="D36" s="1" t="s">
        <v>604</v>
      </c>
      <c r="E36" s="1" t="s">
        <v>605</v>
      </c>
      <c r="F36" s="1" t="s">
        <v>606</v>
      </c>
      <c r="G36" s="3" t="s">
        <v>607</v>
      </c>
    </row>
    <row r="37">
      <c r="A37" s="3" t="s">
        <v>1</v>
      </c>
      <c r="B37" s="3" t="s">
        <v>608</v>
      </c>
      <c r="C37" s="1" t="s">
        <v>609</v>
      </c>
      <c r="D37" s="1" t="s">
        <v>610</v>
      </c>
      <c r="E37" s="1" t="s">
        <v>611</v>
      </c>
      <c r="F37" s="1" t="s">
        <v>612</v>
      </c>
      <c r="G37" s="3" t="s">
        <v>613</v>
      </c>
    </row>
    <row r="38">
      <c r="A38" s="3" t="s">
        <v>1</v>
      </c>
      <c r="B38" s="3" t="s">
        <v>614</v>
      </c>
      <c r="C38" s="1" t="s">
        <v>615</v>
      </c>
      <c r="D38" s="1" t="s">
        <v>616</v>
      </c>
      <c r="E38" s="1" t="s">
        <v>617</v>
      </c>
      <c r="F38" s="1" t="s">
        <v>618</v>
      </c>
      <c r="G38" s="3" t="s">
        <v>619</v>
      </c>
    </row>
    <row r="39">
      <c r="A39" s="3" t="s">
        <v>1</v>
      </c>
      <c r="B39" s="3" t="s">
        <v>620</v>
      </c>
      <c r="C39" s="1" t="s">
        <v>621</v>
      </c>
      <c r="D39" s="1" t="s">
        <v>622</v>
      </c>
      <c r="E39" s="1" t="s">
        <v>623</v>
      </c>
      <c r="F39" s="1" t="s">
        <v>624</v>
      </c>
      <c r="G39" s="3" t="s">
        <v>625</v>
      </c>
    </row>
    <row r="40">
      <c r="A40" s="3" t="s">
        <v>1</v>
      </c>
      <c r="B40" s="3" t="s">
        <v>626</v>
      </c>
      <c r="C40" s="1" t="s">
        <v>627</v>
      </c>
      <c r="D40" s="1" t="s">
        <v>628</v>
      </c>
      <c r="E40" s="1" t="s">
        <v>629</v>
      </c>
      <c r="F40" s="1" t="s">
        <v>630</v>
      </c>
      <c r="G40" s="3" t="s">
        <v>631</v>
      </c>
    </row>
    <row r="41">
      <c r="A41" s="3" t="s">
        <v>1</v>
      </c>
      <c r="B41" s="3" t="s">
        <v>632</v>
      </c>
      <c r="C41" s="1" t="s">
        <v>633</v>
      </c>
      <c r="D41" s="1" t="s">
        <v>634</v>
      </c>
      <c r="E41" s="1" t="s">
        <v>635</v>
      </c>
      <c r="F41" s="1" t="s">
        <v>636</v>
      </c>
      <c r="G41" s="3" t="s">
        <v>637</v>
      </c>
    </row>
    <row r="42">
      <c r="A42" s="3" t="s">
        <v>1</v>
      </c>
      <c r="B42" s="3" t="s">
        <v>638</v>
      </c>
      <c r="C42" s="1" t="s">
        <v>639</v>
      </c>
      <c r="D42" s="1" t="s">
        <v>640</v>
      </c>
      <c r="E42" s="1" t="s">
        <v>641</v>
      </c>
      <c r="F42" s="1" t="s">
        <v>642</v>
      </c>
      <c r="G42" s="3" t="s">
        <v>643</v>
      </c>
    </row>
    <row r="43">
      <c r="A43" s="3" t="s">
        <v>1</v>
      </c>
      <c r="B43" s="3" t="s">
        <v>644</v>
      </c>
      <c r="C43" s="1" t="s">
        <v>645</v>
      </c>
      <c r="D43" s="1" t="s">
        <v>646</v>
      </c>
      <c r="E43" s="1" t="s">
        <v>647</v>
      </c>
      <c r="F43" s="1" t="s">
        <v>648</v>
      </c>
      <c r="G43" s="3" t="s">
        <v>649</v>
      </c>
    </row>
    <row r="44">
      <c r="A44" s="3" t="s">
        <v>1</v>
      </c>
      <c r="B44" s="3" t="s">
        <v>650</v>
      </c>
      <c r="C44" s="1" t="s">
        <v>651</v>
      </c>
      <c r="D44" s="1" t="s">
        <v>652</v>
      </c>
      <c r="E44" s="1" t="s">
        <v>653</v>
      </c>
      <c r="F44" s="1" t="s">
        <v>654</v>
      </c>
      <c r="G44" s="3" t="s">
        <v>655</v>
      </c>
    </row>
    <row r="45">
      <c r="A45" s="3" t="s">
        <v>1</v>
      </c>
      <c r="B45" s="3" t="s">
        <v>656</v>
      </c>
      <c r="C45" s="1" t="s">
        <v>657</v>
      </c>
      <c r="D45" s="1" t="s">
        <v>658</v>
      </c>
      <c r="E45" s="1" t="s">
        <v>659</v>
      </c>
      <c r="F45" s="1" t="s">
        <v>660</v>
      </c>
      <c r="G45" s="3" t="s">
        <v>661</v>
      </c>
    </row>
    <row r="46">
      <c r="A46" s="3" t="s">
        <v>1</v>
      </c>
      <c r="B46" s="3" t="s">
        <v>662</v>
      </c>
      <c r="C46" s="1" t="s">
        <v>663</v>
      </c>
      <c r="D46" s="1" t="s">
        <v>664</v>
      </c>
      <c r="E46" s="1" t="s">
        <v>665</v>
      </c>
      <c r="F46" s="1" t="s">
        <v>666</v>
      </c>
      <c r="G46" s="3" t="s">
        <v>667</v>
      </c>
    </row>
    <row r="47">
      <c r="A47" s="3" t="s">
        <v>1</v>
      </c>
      <c r="B47" s="3" t="s">
        <v>668</v>
      </c>
      <c r="C47" s="1" t="s">
        <v>669</v>
      </c>
      <c r="D47" s="1" t="s">
        <v>670</v>
      </c>
      <c r="E47" s="1" t="s">
        <v>671</v>
      </c>
      <c r="F47" s="1" t="s">
        <v>672</v>
      </c>
      <c r="G47" s="3" t="s">
        <v>673</v>
      </c>
    </row>
    <row r="48">
      <c r="A48" s="3" t="s">
        <v>1</v>
      </c>
      <c r="B48" s="3" t="s">
        <v>674</v>
      </c>
      <c r="C48" s="1" t="s">
        <v>675</v>
      </c>
      <c r="D48" s="1" t="s">
        <v>676</v>
      </c>
      <c r="E48" s="1" t="s">
        <v>677</v>
      </c>
      <c r="F48" s="1" t="s">
        <v>678</v>
      </c>
      <c r="G48" s="3" t="s">
        <v>679</v>
      </c>
    </row>
    <row r="49">
      <c r="A49" s="3" t="s">
        <v>1</v>
      </c>
      <c r="B49" s="3" t="s">
        <v>680</v>
      </c>
      <c r="C49" s="1" t="s">
        <v>681</v>
      </c>
      <c r="D49" s="1" t="s">
        <v>682</v>
      </c>
      <c r="E49" s="1" t="s">
        <v>683</v>
      </c>
      <c r="F49" s="1" t="s">
        <v>684</v>
      </c>
      <c r="G49" s="3" t="s">
        <v>685</v>
      </c>
    </row>
    <row r="50">
      <c r="A50" s="3" t="s">
        <v>1</v>
      </c>
      <c r="B50" s="3" t="s">
        <v>686</v>
      </c>
      <c r="C50" s="1" t="s">
        <v>687</v>
      </c>
      <c r="D50" s="1" t="s">
        <v>688</v>
      </c>
      <c r="E50" s="1" t="s">
        <v>689</v>
      </c>
      <c r="F50" s="1" t="s">
        <v>690</v>
      </c>
      <c r="G50" s="3" t="s">
        <v>691</v>
      </c>
    </row>
    <row r="51">
      <c r="A51" s="3" t="s">
        <v>1</v>
      </c>
      <c r="B51" s="3" t="s">
        <v>692</v>
      </c>
      <c r="C51" s="1" t="s">
        <v>693</v>
      </c>
      <c r="D51" s="1" t="s">
        <v>694</v>
      </c>
      <c r="E51" s="1" t="s">
        <v>695</v>
      </c>
      <c r="F51" s="1" t="s">
        <v>696</v>
      </c>
      <c r="G51" s="3" t="s">
        <v>697</v>
      </c>
    </row>
    <row r="52">
      <c r="A52" s="3" t="s">
        <v>1</v>
      </c>
      <c r="B52" s="3" t="s">
        <v>698</v>
      </c>
      <c r="C52" s="1" t="s">
        <v>699</v>
      </c>
      <c r="D52" s="1" t="s">
        <v>700</v>
      </c>
      <c r="E52" s="1" t="s">
        <v>701</v>
      </c>
      <c r="F52" s="1" t="s">
        <v>702</v>
      </c>
      <c r="G52" s="3" t="s">
        <v>703</v>
      </c>
    </row>
    <row r="53">
      <c r="A53" s="3" t="s">
        <v>1</v>
      </c>
      <c r="B53" s="3" t="s">
        <v>704</v>
      </c>
      <c r="C53" s="1" t="s">
        <v>705</v>
      </c>
      <c r="D53" s="1" t="s">
        <v>706</v>
      </c>
      <c r="E53" s="1" t="s">
        <v>707</v>
      </c>
      <c r="F53" s="1" t="s">
        <v>708</v>
      </c>
      <c r="G53" s="3" t="s">
        <v>709</v>
      </c>
    </row>
    <row r="54">
      <c r="A54" s="3" t="s">
        <v>1</v>
      </c>
      <c r="B54" s="3" t="s">
        <v>674</v>
      </c>
      <c r="C54" s="1" t="s">
        <v>710</v>
      </c>
      <c r="D54" s="1" t="s">
        <v>711</v>
      </c>
      <c r="E54" s="1" t="s">
        <v>712</v>
      </c>
      <c r="F54" s="1" t="s">
        <v>713</v>
      </c>
      <c r="G54" s="3" t="s">
        <v>714</v>
      </c>
    </row>
    <row r="55">
      <c r="A55" s="3" t="s">
        <v>1</v>
      </c>
      <c r="B55" s="3" t="s">
        <v>715</v>
      </c>
      <c r="C55" s="1" t="s">
        <v>716</v>
      </c>
      <c r="D55" s="1" t="s">
        <v>717</v>
      </c>
      <c r="E55" s="1" t="s">
        <v>718</v>
      </c>
      <c r="F55" s="1" t="s">
        <v>719</v>
      </c>
      <c r="G55" s="3" t="s">
        <v>720</v>
      </c>
    </row>
    <row r="56">
      <c r="A56" s="3" t="s">
        <v>1</v>
      </c>
      <c r="B56" s="3" t="s">
        <v>721</v>
      </c>
      <c r="C56" s="1" t="s">
        <v>722</v>
      </c>
      <c r="D56" s="1" t="s">
        <v>723</v>
      </c>
      <c r="E56" s="1" t="s">
        <v>724</v>
      </c>
      <c r="F56" s="1" t="s">
        <v>725</v>
      </c>
      <c r="G56" s="3" t="s">
        <v>726</v>
      </c>
    </row>
    <row r="57">
      <c r="A57" s="3" t="s">
        <v>1</v>
      </c>
      <c r="B57" s="3" t="s">
        <v>727</v>
      </c>
      <c r="C57" s="1" t="s">
        <v>728</v>
      </c>
      <c r="D57" s="1" t="s">
        <v>729</v>
      </c>
      <c r="E57" s="1" t="s">
        <v>730</v>
      </c>
      <c r="F57" s="1" t="s">
        <v>731</v>
      </c>
      <c r="G57" s="3" t="s">
        <v>732</v>
      </c>
    </row>
    <row r="58">
      <c r="A58" s="3" t="s">
        <v>1</v>
      </c>
      <c r="B58" s="3" t="s">
        <v>733</v>
      </c>
      <c r="C58" s="1" t="s">
        <v>734</v>
      </c>
      <c r="D58" s="1" t="s">
        <v>735</v>
      </c>
      <c r="E58" s="1" t="s">
        <v>736</v>
      </c>
      <c r="F58" s="1" t="s">
        <v>737</v>
      </c>
      <c r="G58" s="3" t="s">
        <v>738</v>
      </c>
    </row>
    <row r="59">
      <c r="A59" s="3" t="s">
        <v>1</v>
      </c>
      <c r="B59" s="3" t="s">
        <v>739</v>
      </c>
      <c r="C59" s="1" t="s">
        <v>740</v>
      </c>
      <c r="D59" s="1" t="s">
        <v>741</v>
      </c>
      <c r="E59" s="1" t="s">
        <v>742</v>
      </c>
      <c r="F59" s="1" t="s">
        <v>743</v>
      </c>
      <c r="G59" s="3" t="s">
        <v>744</v>
      </c>
    </row>
    <row r="60">
      <c r="A60" s="3" t="s">
        <v>1</v>
      </c>
      <c r="B60" s="3" t="s">
        <v>745</v>
      </c>
      <c r="C60" s="1" t="s">
        <v>746</v>
      </c>
      <c r="D60" s="1" t="s">
        <v>747</v>
      </c>
      <c r="E60" s="1" t="s">
        <v>748</v>
      </c>
      <c r="F60" s="1" t="s">
        <v>749</v>
      </c>
      <c r="G60" s="3" t="s">
        <v>750</v>
      </c>
    </row>
    <row r="61">
      <c r="A61" s="3" t="s">
        <v>1</v>
      </c>
      <c r="B61" s="3" t="s">
        <v>751</v>
      </c>
      <c r="C61" s="1" t="s">
        <v>752</v>
      </c>
      <c r="D61" s="1" t="s">
        <v>753</v>
      </c>
      <c r="E61" s="1" t="s">
        <v>754</v>
      </c>
      <c r="F61" s="1" t="s">
        <v>755</v>
      </c>
      <c r="G61" s="3" t="s">
        <v>756</v>
      </c>
    </row>
    <row r="62">
      <c r="A62" s="3" t="s">
        <v>1</v>
      </c>
      <c r="B62" s="3" t="s">
        <v>757</v>
      </c>
      <c r="C62" s="1" t="s">
        <v>758</v>
      </c>
      <c r="D62" s="1" t="s">
        <v>759</v>
      </c>
      <c r="E62" s="1" t="s">
        <v>760</v>
      </c>
      <c r="F62" s="1" t="s">
        <v>761</v>
      </c>
      <c r="G62" s="3" t="s">
        <v>762</v>
      </c>
    </row>
    <row r="63">
      <c r="A63" s="3" t="s">
        <v>1</v>
      </c>
      <c r="B63" s="3" t="s">
        <v>763</v>
      </c>
      <c r="C63" s="1" t="s">
        <v>764</v>
      </c>
      <c r="D63" s="1" t="s">
        <v>765</v>
      </c>
      <c r="E63" s="1" t="s">
        <v>766</v>
      </c>
      <c r="F63" s="1" t="s">
        <v>767</v>
      </c>
      <c r="G63" s="3" t="s">
        <v>768</v>
      </c>
    </row>
    <row r="64">
      <c r="A64" s="3" t="s">
        <v>1</v>
      </c>
      <c r="B64" s="3" t="s">
        <v>769</v>
      </c>
      <c r="C64" s="1" t="s">
        <v>770</v>
      </c>
      <c r="D64" s="1" t="s">
        <v>771</v>
      </c>
      <c r="E64" s="1" t="s">
        <v>772</v>
      </c>
      <c r="F64" s="1" t="s">
        <v>773</v>
      </c>
      <c r="G64" s="3" t="s">
        <v>774</v>
      </c>
    </row>
    <row r="65">
      <c r="A65" s="3" t="s">
        <v>1</v>
      </c>
      <c r="B65" s="3" t="s">
        <v>775</v>
      </c>
      <c r="C65" s="1" t="s">
        <v>776</v>
      </c>
      <c r="D65" s="1" t="s">
        <v>777</v>
      </c>
      <c r="E65" s="1" t="s">
        <v>778</v>
      </c>
      <c r="F65" s="1" t="s">
        <v>779</v>
      </c>
      <c r="G65" s="3" t="s">
        <v>780</v>
      </c>
    </row>
    <row r="66">
      <c r="A66" s="3" t="s">
        <v>1</v>
      </c>
      <c r="B66" s="3" t="s">
        <v>781</v>
      </c>
      <c r="C66" s="1" t="s">
        <v>782</v>
      </c>
      <c r="D66" s="1" t="s">
        <v>783</v>
      </c>
      <c r="E66" s="1" t="s">
        <v>784</v>
      </c>
      <c r="F66" s="1" t="s">
        <v>785</v>
      </c>
      <c r="G66" s="3" t="s">
        <v>786</v>
      </c>
    </row>
    <row r="67">
      <c r="A67" s="3" t="s">
        <v>1</v>
      </c>
      <c r="B67" s="3" t="s">
        <v>787</v>
      </c>
      <c r="C67" s="1" t="s">
        <v>788</v>
      </c>
      <c r="D67" s="1" t="s">
        <v>789</v>
      </c>
      <c r="E67" s="1" t="s">
        <v>790</v>
      </c>
      <c r="F67" s="1" t="s">
        <v>791</v>
      </c>
      <c r="G67" s="3" t="s">
        <v>792</v>
      </c>
    </row>
    <row r="68">
      <c r="A68" s="3" t="s">
        <v>1</v>
      </c>
      <c r="B68" s="3" t="s">
        <v>793</v>
      </c>
      <c r="C68" s="1" t="s">
        <v>794</v>
      </c>
      <c r="D68" s="1" t="s">
        <v>795</v>
      </c>
      <c r="E68" s="1" t="s">
        <v>796</v>
      </c>
      <c r="F68" s="1" t="s">
        <v>797</v>
      </c>
      <c r="G68" s="3" t="s">
        <v>798</v>
      </c>
    </row>
    <row r="69">
      <c r="A69" s="3" t="s">
        <v>1</v>
      </c>
      <c r="B69" s="3" t="s">
        <v>799</v>
      </c>
      <c r="C69" s="1" t="s">
        <v>800</v>
      </c>
      <c r="D69" s="1" t="s">
        <v>801</v>
      </c>
      <c r="E69" s="1" t="s">
        <v>802</v>
      </c>
      <c r="F69" s="1" t="s">
        <v>803</v>
      </c>
      <c r="G69" s="3" t="s">
        <v>804</v>
      </c>
    </row>
    <row r="70">
      <c r="A70" s="3" t="s">
        <v>1</v>
      </c>
      <c r="B70" s="3" t="s">
        <v>805</v>
      </c>
      <c r="C70" s="1" t="s">
        <v>806</v>
      </c>
      <c r="D70" s="1" t="s">
        <v>807</v>
      </c>
      <c r="E70" s="1" t="s">
        <v>808</v>
      </c>
      <c r="F70" s="1" t="s">
        <v>809</v>
      </c>
      <c r="G70" s="3" t="s">
        <v>810</v>
      </c>
    </row>
    <row r="71">
      <c r="A71" s="3" t="s">
        <v>1</v>
      </c>
      <c r="B71" s="3" t="s">
        <v>811</v>
      </c>
      <c r="C71" s="1" t="s">
        <v>812</v>
      </c>
      <c r="D71" s="1" t="s">
        <v>813</v>
      </c>
      <c r="E71" s="1" t="s">
        <v>814</v>
      </c>
      <c r="F71" s="1" t="s">
        <v>815</v>
      </c>
      <c r="G71" s="3" t="s">
        <v>816</v>
      </c>
    </row>
    <row r="72">
      <c r="A72" s="3" t="s">
        <v>1</v>
      </c>
      <c r="B72" s="3" t="s">
        <v>817</v>
      </c>
      <c r="C72" s="1" t="s">
        <v>818</v>
      </c>
      <c r="D72" s="1" t="s">
        <v>819</v>
      </c>
      <c r="E72" s="1" t="s">
        <v>820</v>
      </c>
      <c r="F72" s="1" t="s">
        <v>821</v>
      </c>
      <c r="G72" s="3" t="s">
        <v>822</v>
      </c>
    </row>
    <row r="73">
      <c r="A73" s="3" t="s">
        <v>1</v>
      </c>
      <c r="B73" s="3" t="s">
        <v>823</v>
      </c>
      <c r="C73" s="1" t="s">
        <v>824</v>
      </c>
      <c r="D73" s="1" t="s">
        <v>825</v>
      </c>
      <c r="E73" s="1" t="s">
        <v>826</v>
      </c>
      <c r="F73" s="1" t="s">
        <v>827</v>
      </c>
      <c r="G73" s="3" t="s">
        <v>828</v>
      </c>
    </row>
    <row r="74">
      <c r="A74" s="3" t="s">
        <v>1</v>
      </c>
      <c r="B74" s="3" t="s">
        <v>829</v>
      </c>
      <c r="C74" s="1" t="s">
        <v>830</v>
      </c>
      <c r="D74" s="1" t="s">
        <v>831</v>
      </c>
      <c r="E74" s="1" t="s">
        <v>832</v>
      </c>
      <c r="F74" s="1" t="s">
        <v>833</v>
      </c>
      <c r="G74" s="3" t="s">
        <v>834</v>
      </c>
    </row>
    <row r="75">
      <c r="A75" s="3" t="s">
        <v>1</v>
      </c>
      <c r="B75" s="3" t="s">
        <v>835</v>
      </c>
      <c r="C75" s="1" t="s">
        <v>836</v>
      </c>
      <c r="D75" s="1" t="s">
        <v>837</v>
      </c>
      <c r="E75" s="1" t="s">
        <v>838</v>
      </c>
      <c r="F75" s="1" t="s">
        <v>839</v>
      </c>
      <c r="G75" s="3" t="s">
        <v>840</v>
      </c>
    </row>
    <row r="76">
      <c r="A76" s="3" t="s">
        <v>1</v>
      </c>
      <c r="B76" s="3" t="s">
        <v>841</v>
      </c>
      <c r="C76" s="1" t="s">
        <v>842</v>
      </c>
      <c r="D76" s="1" t="s">
        <v>843</v>
      </c>
      <c r="E76" s="1" t="s">
        <v>844</v>
      </c>
      <c r="F76" s="1" t="s">
        <v>845</v>
      </c>
      <c r="G76" s="3" t="s">
        <v>846</v>
      </c>
    </row>
    <row r="77">
      <c r="A77" s="3" t="s">
        <v>1</v>
      </c>
      <c r="B77" s="3" t="s">
        <v>847</v>
      </c>
      <c r="C77" s="1" t="s">
        <v>848</v>
      </c>
      <c r="D77" s="1" t="s">
        <v>849</v>
      </c>
      <c r="E77" s="1" t="s">
        <v>850</v>
      </c>
      <c r="F77" s="1" t="s">
        <v>851</v>
      </c>
      <c r="G77" s="3" t="s">
        <v>852</v>
      </c>
    </row>
    <row r="78">
      <c r="A78" s="3" t="s">
        <v>1</v>
      </c>
      <c r="B78" s="3" t="s">
        <v>853</v>
      </c>
      <c r="C78" s="1" t="s">
        <v>854</v>
      </c>
      <c r="D78" s="1" t="s">
        <v>855</v>
      </c>
      <c r="E78" s="1" t="s">
        <v>856</v>
      </c>
      <c r="F78" s="1" t="s">
        <v>857</v>
      </c>
      <c r="G78" s="3" t="s">
        <v>858</v>
      </c>
    </row>
    <row r="79">
      <c r="A79" s="3" t="s">
        <v>1</v>
      </c>
      <c r="B79" s="3" t="s">
        <v>859</v>
      </c>
      <c r="C79" s="1" t="s">
        <v>860</v>
      </c>
      <c r="D79" s="1" t="s">
        <v>861</v>
      </c>
      <c r="E79" s="1" t="s">
        <v>862</v>
      </c>
      <c r="F79" s="1" t="s">
        <v>863</v>
      </c>
      <c r="G79" s="3" t="s">
        <v>864</v>
      </c>
    </row>
    <row r="80">
      <c r="A80" s="3" t="s">
        <v>1</v>
      </c>
      <c r="B80" s="3" t="s">
        <v>865</v>
      </c>
      <c r="C80" s="1" t="s">
        <v>866</v>
      </c>
      <c r="D80" s="1" t="s">
        <v>867</v>
      </c>
      <c r="E80" s="1" t="s">
        <v>868</v>
      </c>
      <c r="F80" s="1" t="s">
        <v>869</v>
      </c>
      <c r="G80" s="3" t="s">
        <v>870</v>
      </c>
    </row>
    <row r="81">
      <c r="A81" s="3" t="s">
        <v>1</v>
      </c>
      <c r="B81" s="3" t="s">
        <v>871</v>
      </c>
      <c r="C81" s="1" t="s">
        <v>872</v>
      </c>
      <c r="D81" s="1" t="s">
        <v>873</v>
      </c>
      <c r="E81" s="1" t="s">
        <v>874</v>
      </c>
      <c r="F81" s="1" t="s">
        <v>875</v>
      </c>
      <c r="G81" s="3" t="s">
        <v>876</v>
      </c>
    </row>
    <row r="82">
      <c r="A82" s="3" t="s">
        <v>1</v>
      </c>
      <c r="B82" s="3" t="s">
        <v>877</v>
      </c>
      <c r="C82" s="1" t="s">
        <v>878</v>
      </c>
      <c r="D82" s="1" t="s">
        <v>879</v>
      </c>
      <c r="E82" s="1" t="s">
        <v>880</v>
      </c>
      <c r="F82" s="1" t="s">
        <v>881</v>
      </c>
      <c r="G82" s="3" t="s">
        <v>882</v>
      </c>
    </row>
    <row r="83">
      <c r="A83" s="3" t="s">
        <v>1</v>
      </c>
      <c r="B83" s="3" t="s">
        <v>883</v>
      </c>
      <c r="C83" s="1" t="s">
        <v>884</v>
      </c>
      <c r="D83" s="1" t="s">
        <v>885</v>
      </c>
      <c r="E83" s="1" t="s">
        <v>886</v>
      </c>
      <c r="F83" s="1" t="s">
        <v>887</v>
      </c>
      <c r="G83" s="3" t="s">
        <v>888</v>
      </c>
    </row>
    <row r="84">
      <c r="A84" s="3" t="s">
        <v>1</v>
      </c>
      <c r="B84" s="3" t="s">
        <v>889</v>
      </c>
      <c r="C84" s="1" t="s">
        <v>890</v>
      </c>
      <c r="D84" s="1" t="s">
        <v>891</v>
      </c>
      <c r="E84" s="1" t="s">
        <v>892</v>
      </c>
      <c r="F84" s="1" t="s">
        <v>893</v>
      </c>
      <c r="G84" s="3" t="s">
        <v>894</v>
      </c>
    </row>
    <row r="85">
      <c r="A85" s="3" t="s">
        <v>1</v>
      </c>
      <c r="B85" s="3" t="s">
        <v>895</v>
      </c>
      <c r="C85" s="1" t="s">
        <v>896</v>
      </c>
      <c r="D85" s="1" t="s">
        <v>897</v>
      </c>
      <c r="E85" s="1" t="s">
        <v>898</v>
      </c>
      <c r="F85" s="1" t="s">
        <v>899</v>
      </c>
      <c r="G85" s="3" t="s">
        <v>900</v>
      </c>
    </row>
    <row r="86">
      <c r="A86" s="3" t="s">
        <v>1</v>
      </c>
      <c r="B86" s="3" t="s">
        <v>901</v>
      </c>
      <c r="C86" s="1" t="s">
        <v>902</v>
      </c>
      <c r="D86" s="1" t="s">
        <v>903</v>
      </c>
      <c r="E86" s="1" t="s">
        <v>904</v>
      </c>
      <c r="F86" s="1" t="s">
        <v>905</v>
      </c>
      <c r="G86" s="3" t="s">
        <v>906</v>
      </c>
    </row>
    <row r="87">
      <c r="A87" s="3" t="s">
        <v>1</v>
      </c>
      <c r="B87" s="3" t="s">
        <v>907</v>
      </c>
      <c r="C87" s="1" t="s">
        <v>908</v>
      </c>
      <c r="D87" s="1" t="s">
        <v>909</v>
      </c>
      <c r="E87" s="1" t="s">
        <v>910</v>
      </c>
      <c r="F87" s="1" t="s">
        <v>911</v>
      </c>
      <c r="G87" s="3" t="s">
        <v>912</v>
      </c>
    </row>
    <row r="88">
      <c r="A88" s="3" t="s">
        <v>1</v>
      </c>
      <c r="B88" s="3" t="s">
        <v>913</v>
      </c>
      <c r="C88" s="1" t="s">
        <v>914</v>
      </c>
      <c r="D88" s="1" t="s">
        <v>915</v>
      </c>
      <c r="E88" s="1" t="s">
        <v>916</v>
      </c>
      <c r="F88" s="1" t="s">
        <v>917</v>
      </c>
      <c r="G88" s="3" t="s">
        <v>918</v>
      </c>
    </row>
    <row r="89">
      <c r="A89" s="3" t="s">
        <v>1</v>
      </c>
      <c r="B89" s="3" t="s">
        <v>919</v>
      </c>
      <c r="C89" s="1" t="s">
        <v>920</v>
      </c>
      <c r="D89" s="1" t="s">
        <v>921</v>
      </c>
      <c r="E89" s="1" t="s">
        <v>922</v>
      </c>
      <c r="F89" s="1" t="s">
        <v>923</v>
      </c>
      <c r="G89" s="3" t="s">
        <v>924</v>
      </c>
    </row>
    <row r="90">
      <c r="A90" s="3" t="s">
        <v>1</v>
      </c>
      <c r="B90" s="3" t="s">
        <v>925</v>
      </c>
      <c r="C90" s="1" t="s">
        <v>926</v>
      </c>
      <c r="D90" s="1" t="s">
        <v>927</v>
      </c>
      <c r="E90" s="1" t="s">
        <v>928</v>
      </c>
      <c r="F90" s="1" t="s">
        <v>929</v>
      </c>
      <c r="G90" s="3" t="s">
        <v>930</v>
      </c>
    </row>
    <row r="91">
      <c r="A91" s="3" t="s">
        <v>1</v>
      </c>
      <c r="B91" s="3" t="s">
        <v>931</v>
      </c>
      <c r="C91" s="1" t="s">
        <v>932</v>
      </c>
      <c r="D91" s="1" t="s">
        <v>933</v>
      </c>
      <c r="E91" s="1" t="s">
        <v>934</v>
      </c>
      <c r="F91" s="1" t="s">
        <v>935</v>
      </c>
      <c r="G91" s="3" t="s">
        <v>936</v>
      </c>
    </row>
    <row r="92">
      <c r="A92" s="3" t="s">
        <v>1</v>
      </c>
      <c r="B92" s="3" t="s">
        <v>937</v>
      </c>
      <c r="C92" s="1" t="s">
        <v>938</v>
      </c>
      <c r="D92" s="1" t="s">
        <v>939</v>
      </c>
      <c r="E92" s="1" t="s">
        <v>940</v>
      </c>
      <c r="F92" s="1" t="s">
        <v>941</v>
      </c>
      <c r="G92" s="3" t="s">
        <v>942</v>
      </c>
    </row>
    <row r="93">
      <c r="A93" s="3" t="s">
        <v>1</v>
      </c>
      <c r="B93" s="3" t="s">
        <v>943</v>
      </c>
      <c r="C93" s="1" t="s">
        <v>944</v>
      </c>
      <c r="D93" s="1" t="s">
        <v>945</v>
      </c>
      <c r="E93" s="1" t="s">
        <v>946</v>
      </c>
      <c r="F93" s="1" t="s">
        <v>947</v>
      </c>
      <c r="G93" s="3" t="s">
        <v>948</v>
      </c>
    </row>
    <row r="94">
      <c r="A94" s="3" t="s">
        <v>1</v>
      </c>
      <c r="B94" s="3" t="s">
        <v>949</v>
      </c>
      <c r="C94" s="1" t="s">
        <v>950</v>
      </c>
      <c r="D94" s="1" t="s">
        <v>951</v>
      </c>
      <c r="E94" s="1" t="s">
        <v>952</v>
      </c>
      <c r="F94" s="1" t="s">
        <v>953</v>
      </c>
      <c r="G94" s="3" t="s">
        <v>954</v>
      </c>
    </row>
    <row r="95">
      <c r="A95" s="3" t="s">
        <v>1</v>
      </c>
      <c r="B95" s="3" t="s">
        <v>955</v>
      </c>
      <c r="C95" s="1" t="s">
        <v>956</v>
      </c>
      <c r="D95" s="1" t="s">
        <v>957</v>
      </c>
      <c r="E95" s="1" t="s">
        <v>958</v>
      </c>
      <c r="F95" s="1" t="s">
        <v>959</v>
      </c>
      <c r="G95" s="3" t="s">
        <v>960</v>
      </c>
    </row>
    <row r="96">
      <c r="A96" s="3" t="s">
        <v>1</v>
      </c>
      <c r="B96" s="3" t="s">
        <v>961</v>
      </c>
      <c r="C96" s="1" t="s">
        <v>962</v>
      </c>
      <c r="D96" s="1" t="s">
        <v>963</v>
      </c>
      <c r="E96" s="1" t="s">
        <v>964</v>
      </c>
      <c r="F96" s="1" t="s">
        <v>965</v>
      </c>
      <c r="G96" s="3" t="s">
        <v>966</v>
      </c>
    </row>
    <row r="97">
      <c r="A97" s="3" t="s">
        <v>1</v>
      </c>
      <c r="B97" s="3" t="s">
        <v>967</v>
      </c>
      <c r="C97" s="1" t="s">
        <v>968</v>
      </c>
      <c r="D97" s="1" t="s">
        <v>969</v>
      </c>
      <c r="E97" s="1" t="s">
        <v>970</v>
      </c>
      <c r="F97" s="1" t="s">
        <v>971</v>
      </c>
      <c r="G97" s="3" t="s">
        <v>972</v>
      </c>
    </row>
    <row r="98">
      <c r="A98" s="3" t="s">
        <v>1</v>
      </c>
      <c r="B98" s="3" t="s">
        <v>973</v>
      </c>
      <c r="C98" s="1" t="s">
        <v>974</v>
      </c>
      <c r="D98" s="1" t="s">
        <v>975</v>
      </c>
      <c r="E98" s="1" t="s">
        <v>976</v>
      </c>
      <c r="F98" s="1" t="s">
        <v>977</v>
      </c>
      <c r="G98" s="3" t="s">
        <v>978</v>
      </c>
    </row>
    <row r="99">
      <c r="A99" s="3" t="s">
        <v>1</v>
      </c>
      <c r="B99" s="3" t="s">
        <v>979</v>
      </c>
      <c r="C99" s="1" t="s">
        <v>980</v>
      </c>
      <c r="D99" s="1" t="s">
        <v>981</v>
      </c>
      <c r="E99" s="1" t="s">
        <v>982</v>
      </c>
      <c r="F99" s="1" t="s">
        <v>983</v>
      </c>
      <c r="G99" s="3" t="s">
        <v>984</v>
      </c>
    </row>
    <row r="100">
      <c r="A100" s="3" t="s">
        <v>1</v>
      </c>
      <c r="B100" s="3" t="s">
        <v>985</v>
      </c>
      <c r="C100" s="1" t="s">
        <v>986</v>
      </c>
      <c r="D100" s="1" t="s">
        <v>987</v>
      </c>
      <c r="E100" s="1" t="s">
        <v>988</v>
      </c>
      <c r="F100" s="1" t="s">
        <v>989</v>
      </c>
      <c r="G100" s="3" t="s">
        <v>990</v>
      </c>
    </row>
    <row r="101">
      <c r="A101" s="3" t="s">
        <v>1</v>
      </c>
      <c r="B101" s="3" t="s">
        <v>991</v>
      </c>
      <c r="C101" s="1" t="s">
        <v>992</v>
      </c>
      <c r="D101" s="1" t="s">
        <v>993</v>
      </c>
      <c r="E101" s="1" t="s">
        <v>994</v>
      </c>
      <c r="F101" s="1" t="s">
        <v>995</v>
      </c>
      <c r="G101" s="3" t="s">
        <v>996</v>
      </c>
    </row>
    <row r="102">
      <c r="A102" s="3" t="s">
        <v>1</v>
      </c>
      <c r="B102" s="3" t="s">
        <v>997</v>
      </c>
      <c r="C102" s="1" t="s">
        <v>998</v>
      </c>
      <c r="D102" s="1" t="s">
        <v>999</v>
      </c>
      <c r="E102" s="1" t="s">
        <v>1000</v>
      </c>
      <c r="F102" s="1" t="s">
        <v>1001</v>
      </c>
      <c r="G102" s="3" t="s">
        <v>1002</v>
      </c>
    </row>
    <row r="103">
      <c r="A103" s="3" t="s">
        <v>1</v>
      </c>
      <c r="B103" s="3" t="s">
        <v>1003</v>
      </c>
      <c r="C103" s="1" t="s">
        <v>1004</v>
      </c>
      <c r="D103" s="1" t="s">
        <v>1005</v>
      </c>
      <c r="E103" s="1" t="s">
        <v>1006</v>
      </c>
      <c r="F103" s="1" t="s">
        <v>1007</v>
      </c>
      <c r="G103" s="3" t="s">
        <v>1008</v>
      </c>
    </row>
    <row r="104">
      <c r="A104" s="3" t="s">
        <v>1</v>
      </c>
      <c r="B104" s="3" t="s">
        <v>1009</v>
      </c>
      <c r="C104" s="1" t="s">
        <v>1010</v>
      </c>
      <c r="D104" s="1" t="s">
        <v>1011</v>
      </c>
      <c r="E104" s="1" t="s">
        <v>1012</v>
      </c>
      <c r="F104" s="1" t="s">
        <v>1013</v>
      </c>
      <c r="G104" s="3" t="s">
        <v>1014</v>
      </c>
    </row>
    <row r="105">
      <c r="A105" s="3" t="s">
        <v>1</v>
      </c>
      <c r="B105" s="3" t="s">
        <v>1015</v>
      </c>
      <c r="C105" s="1" t="s">
        <v>1016</v>
      </c>
      <c r="D105" s="1" t="s">
        <v>1017</v>
      </c>
      <c r="E105" s="1" t="s">
        <v>1018</v>
      </c>
      <c r="F105" s="1" t="s">
        <v>1019</v>
      </c>
      <c r="G105" s="3" t="s">
        <v>1020</v>
      </c>
    </row>
    <row r="106">
      <c r="A106" s="3" t="s">
        <v>1</v>
      </c>
      <c r="B106" s="3" t="s">
        <v>1021</v>
      </c>
      <c r="C106" s="1" t="s">
        <v>1022</v>
      </c>
      <c r="D106" s="1" t="s">
        <v>1023</v>
      </c>
      <c r="E106" s="1" t="s">
        <v>1024</v>
      </c>
      <c r="F106" s="1" t="s">
        <v>1025</v>
      </c>
      <c r="G106" s="3" t="s">
        <v>1026</v>
      </c>
    </row>
    <row r="107">
      <c r="A107" s="3" t="s">
        <v>1</v>
      </c>
      <c r="B107" s="3" t="s">
        <v>1027</v>
      </c>
      <c r="C107" s="1" t="s">
        <v>1028</v>
      </c>
      <c r="D107" s="1" t="s">
        <v>1029</v>
      </c>
      <c r="E107" s="1" t="s">
        <v>1030</v>
      </c>
      <c r="F107" s="1" t="s">
        <v>1031</v>
      </c>
      <c r="G107" s="3" t="s">
        <v>1032</v>
      </c>
    </row>
    <row r="108">
      <c r="A108" s="3" t="s">
        <v>1</v>
      </c>
      <c r="B108" s="3" t="s">
        <v>1033</v>
      </c>
      <c r="C108" s="1" t="s">
        <v>1034</v>
      </c>
      <c r="D108" s="1" t="s">
        <v>1035</v>
      </c>
      <c r="E108" s="1" t="s">
        <v>1036</v>
      </c>
      <c r="F108" s="1" t="s">
        <v>1037</v>
      </c>
      <c r="G108" s="3" t="s">
        <v>1038</v>
      </c>
    </row>
    <row r="109">
      <c r="A109" s="3" t="s">
        <v>1</v>
      </c>
      <c r="B109" s="3" t="s">
        <v>1039</v>
      </c>
      <c r="C109" s="1" t="s">
        <v>1040</v>
      </c>
      <c r="D109" s="1" t="s">
        <v>1041</v>
      </c>
      <c r="E109" s="1" t="s">
        <v>1042</v>
      </c>
      <c r="F109" s="1" t="s">
        <v>1043</v>
      </c>
      <c r="G109" s="3" t="s">
        <v>1044</v>
      </c>
    </row>
    <row r="110">
      <c r="A110" s="3" t="s">
        <v>1</v>
      </c>
      <c r="B110" s="3" t="s">
        <v>1045</v>
      </c>
      <c r="C110" s="1" t="s">
        <v>1046</v>
      </c>
      <c r="D110" s="1" t="s">
        <v>1047</v>
      </c>
      <c r="E110" s="1" t="s">
        <v>1048</v>
      </c>
      <c r="F110" s="1" t="s">
        <v>1049</v>
      </c>
      <c r="G110" s="3" t="s">
        <v>1050</v>
      </c>
    </row>
    <row r="111">
      <c r="A111" s="3" t="s">
        <v>1</v>
      </c>
      <c r="B111" s="3" t="s">
        <v>1051</v>
      </c>
      <c r="C111" s="1" t="s">
        <v>1052</v>
      </c>
      <c r="D111" s="1" t="s">
        <v>1053</v>
      </c>
      <c r="E111" s="1" t="s">
        <v>1054</v>
      </c>
      <c r="F111" s="1" t="s">
        <v>1055</v>
      </c>
      <c r="G111" s="3" t="s">
        <v>1056</v>
      </c>
    </row>
    <row r="112">
      <c r="A112" s="3" t="s">
        <v>1</v>
      </c>
      <c r="B112" s="3" t="s">
        <v>1057</v>
      </c>
      <c r="C112" s="1" t="s">
        <v>1058</v>
      </c>
      <c r="D112" s="1" t="s">
        <v>1059</v>
      </c>
      <c r="E112" s="1" t="s">
        <v>1060</v>
      </c>
      <c r="F112" s="1" t="s">
        <v>1061</v>
      </c>
      <c r="G112" s="3" t="s">
        <v>1062</v>
      </c>
    </row>
    <row r="113">
      <c r="A113" s="3" t="s">
        <v>1</v>
      </c>
      <c r="B113" s="3" t="s">
        <v>1063</v>
      </c>
      <c r="C113" s="1" t="s">
        <v>1064</v>
      </c>
      <c r="D113" s="1" t="s">
        <v>1065</v>
      </c>
      <c r="E113" s="1" t="s">
        <v>1066</v>
      </c>
      <c r="F113" s="1" t="s">
        <v>1067</v>
      </c>
      <c r="G113" s="3" t="s">
        <v>1068</v>
      </c>
    </row>
    <row r="114">
      <c r="A114" s="3" t="s">
        <v>1</v>
      </c>
      <c r="B114" s="3" t="s">
        <v>1069</v>
      </c>
      <c r="C114" s="1" t="s">
        <v>1070</v>
      </c>
      <c r="D114" s="1" t="s">
        <v>1071</v>
      </c>
      <c r="E114" s="1" t="s">
        <v>1072</v>
      </c>
      <c r="F114" s="1" t="s">
        <v>1073</v>
      </c>
      <c r="G114" s="3" t="s">
        <v>1074</v>
      </c>
    </row>
    <row r="115">
      <c r="A115" s="3" t="s">
        <v>1</v>
      </c>
      <c r="B115" s="3" t="s">
        <v>1075</v>
      </c>
      <c r="C115" s="1" t="s">
        <v>1076</v>
      </c>
      <c r="D115" s="1" t="s">
        <v>1077</v>
      </c>
      <c r="E115" s="1" t="s">
        <v>1078</v>
      </c>
      <c r="F115" s="1" t="s">
        <v>1079</v>
      </c>
      <c r="G115" s="3" t="s">
        <v>1080</v>
      </c>
    </row>
    <row r="116">
      <c r="A116" s="3" t="s">
        <v>1</v>
      </c>
      <c r="B116" s="3" t="s">
        <v>1081</v>
      </c>
      <c r="C116" s="1" t="s">
        <v>1082</v>
      </c>
      <c r="D116" s="1" t="s">
        <v>1083</v>
      </c>
      <c r="E116" s="1" t="s">
        <v>1084</v>
      </c>
      <c r="F116" s="1" t="s">
        <v>1085</v>
      </c>
      <c r="G116" s="3" t="s">
        <v>1086</v>
      </c>
    </row>
    <row r="117">
      <c r="A117" s="3" t="s">
        <v>1</v>
      </c>
      <c r="B117" s="3" t="s">
        <v>1087</v>
      </c>
      <c r="C117" s="1" t="s">
        <v>1088</v>
      </c>
      <c r="D117" s="1" t="s">
        <v>1089</v>
      </c>
      <c r="E117" s="1" t="s">
        <v>1090</v>
      </c>
      <c r="F117" s="1" t="s">
        <v>1091</v>
      </c>
      <c r="G117" s="3" t="s">
        <v>1092</v>
      </c>
    </row>
    <row r="118">
      <c r="A118" s="3" t="s">
        <v>1</v>
      </c>
      <c r="B118" s="3" t="s">
        <v>1093</v>
      </c>
      <c r="C118" s="1" t="s">
        <v>1094</v>
      </c>
      <c r="D118" s="1" t="s">
        <v>1095</v>
      </c>
      <c r="E118" s="1" t="s">
        <v>1096</v>
      </c>
      <c r="F118" s="1" t="s">
        <v>1097</v>
      </c>
      <c r="G118" s="3" t="s">
        <v>1098</v>
      </c>
    </row>
    <row r="119">
      <c r="A119" s="3" t="s">
        <v>1</v>
      </c>
      <c r="B119" s="3" t="s">
        <v>1099</v>
      </c>
      <c r="C119" s="1" t="s">
        <v>1100</v>
      </c>
      <c r="D119" s="1" t="s">
        <v>1101</v>
      </c>
      <c r="E119" s="1" t="s">
        <v>1102</v>
      </c>
      <c r="F119" s="1" t="s">
        <v>1103</v>
      </c>
      <c r="G119" s="3" t="s">
        <v>1104</v>
      </c>
    </row>
    <row r="120">
      <c r="A120" s="3" t="s">
        <v>1</v>
      </c>
      <c r="B120" s="3" t="s">
        <v>1105</v>
      </c>
      <c r="C120" s="1" t="s">
        <v>1106</v>
      </c>
      <c r="D120" s="1" t="s">
        <v>1107</v>
      </c>
      <c r="E120" s="1" t="s">
        <v>1108</v>
      </c>
      <c r="F120" s="1" t="s">
        <v>1109</v>
      </c>
      <c r="G120" s="3" t="s">
        <v>1110</v>
      </c>
    </row>
    <row r="121">
      <c r="A121" s="3" t="s">
        <v>1</v>
      </c>
      <c r="B121" s="3" t="s">
        <v>1111</v>
      </c>
      <c r="C121" s="1" t="s">
        <v>1112</v>
      </c>
      <c r="D121" s="1" t="s">
        <v>1113</v>
      </c>
      <c r="E121" s="1" t="s">
        <v>1114</v>
      </c>
      <c r="F121" s="1" t="s">
        <v>1115</v>
      </c>
      <c r="G121" s="3" t="s">
        <v>1116</v>
      </c>
    </row>
    <row r="122">
      <c r="A122" s="3" t="s">
        <v>1</v>
      </c>
      <c r="B122" s="3" t="s">
        <v>1117</v>
      </c>
      <c r="C122" s="1" t="s">
        <v>1118</v>
      </c>
      <c r="D122" s="1" t="s">
        <v>1119</v>
      </c>
      <c r="E122" s="1" t="s">
        <v>1120</v>
      </c>
      <c r="F122" s="1" t="s">
        <v>1121</v>
      </c>
      <c r="G122" s="3" t="s">
        <v>1122</v>
      </c>
    </row>
    <row r="123">
      <c r="A123" s="3" t="s">
        <v>1</v>
      </c>
      <c r="B123" s="3" t="s">
        <v>1123</v>
      </c>
      <c r="C123" s="1" t="s">
        <v>1124</v>
      </c>
      <c r="D123" s="1" t="s">
        <v>1125</v>
      </c>
      <c r="E123" s="1" t="s">
        <v>1126</v>
      </c>
      <c r="F123" s="1" t="s">
        <v>1127</v>
      </c>
      <c r="G123" s="3" t="s">
        <v>1128</v>
      </c>
    </row>
    <row r="124">
      <c r="A124" s="3" t="s">
        <v>1</v>
      </c>
      <c r="B124" s="3" t="s">
        <v>1129</v>
      </c>
      <c r="C124" s="1" t="s">
        <v>1130</v>
      </c>
      <c r="D124" s="1" t="s">
        <v>1131</v>
      </c>
      <c r="E124" s="1" t="s">
        <v>1132</v>
      </c>
      <c r="F124" s="1" t="s">
        <v>1133</v>
      </c>
      <c r="G124" s="3" t="s">
        <v>1134</v>
      </c>
    </row>
    <row r="125">
      <c r="A125" s="3" t="s">
        <v>1</v>
      </c>
      <c r="B125" s="3" t="s">
        <v>1135</v>
      </c>
      <c r="C125" s="1" t="s">
        <v>1136</v>
      </c>
      <c r="D125" s="1" t="s">
        <v>1137</v>
      </c>
      <c r="E125" s="1" t="s">
        <v>1138</v>
      </c>
      <c r="F125" s="1" t="s">
        <v>1139</v>
      </c>
      <c r="G125" s="3" t="s">
        <v>1140</v>
      </c>
    </row>
    <row r="126">
      <c r="A126" s="3" t="s">
        <v>1</v>
      </c>
      <c r="B126" s="3" t="s">
        <v>1141</v>
      </c>
      <c r="C126" s="1" t="s">
        <v>1142</v>
      </c>
      <c r="D126" s="1" t="s">
        <v>1143</v>
      </c>
      <c r="E126" s="1" t="s">
        <v>1144</v>
      </c>
      <c r="F126" s="1" t="s">
        <v>1145</v>
      </c>
      <c r="G126" s="3" t="s">
        <v>1146</v>
      </c>
    </row>
    <row r="127">
      <c r="A127" s="3" t="s">
        <v>1</v>
      </c>
      <c r="B127" s="3" t="s">
        <v>1147</v>
      </c>
      <c r="C127" s="1" t="s">
        <v>1148</v>
      </c>
      <c r="D127" s="1" t="s">
        <v>1149</v>
      </c>
      <c r="E127" s="1" t="s">
        <v>1150</v>
      </c>
      <c r="F127" s="1" t="s">
        <v>1151</v>
      </c>
      <c r="G127" s="3" t="s">
        <v>1152</v>
      </c>
    </row>
    <row r="128">
      <c r="A128" s="3" t="s">
        <v>1</v>
      </c>
      <c r="B128" s="3" t="s">
        <v>1123</v>
      </c>
      <c r="C128" s="1" t="s">
        <v>1153</v>
      </c>
      <c r="D128" s="1" t="s">
        <v>1154</v>
      </c>
      <c r="E128" s="1" t="s">
        <v>1155</v>
      </c>
      <c r="F128" s="1" t="s">
        <v>1156</v>
      </c>
      <c r="G128" s="3" t="s">
        <v>1157</v>
      </c>
    </row>
    <row r="129">
      <c r="A129" s="3" t="s">
        <v>1</v>
      </c>
      <c r="B129" s="3" t="s">
        <v>1117</v>
      </c>
      <c r="C129" s="1" t="s">
        <v>1158</v>
      </c>
      <c r="D129" s="1" t="s">
        <v>1159</v>
      </c>
      <c r="E129" s="1" t="s">
        <v>1160</v>
      </c>
      <c r="F129" s="1" t="s">
        <v>1161</v>
      </c>
      <c r="G129" s="3" t="s">
        <v>1162</v>
      </c>
    </row>
    <row r="130">
      <c r="A130" s="3" t="s">
        <v>1</v>
      </c>
      <c r="B130" s="3" t="s">
        <v>1117</v>
      </c>
      <c r="C130" s="1" t="s">
        <v>1163</v>
      </c>
      <c r="D130" s="1" t="s">
        <v>1164</v>
      </c>
      <c r="E130" s="1" t="s">
        <v>1165</v>
      </c>
      <c r="F130" s="1" t="s">
        <v>1166</v>
      </c>
      <c r="G130" s="3" t="s">
        <v>1167</v>
      </c>
    </row>
    <row r="131">
      <c r="A131" s="3" t="s">
        <v>1</v>
      </c>
      <c r="B131" s="3" t="s">
        <v>1129</v>
      </c>
      <c r="C131" s="1" t="s">
        <v>1168</v>
      </c>
      <c r="D131" s="1" t="s">
        <v>1169</v>
      </c>
      <c r="E131" s="1" t="s">
        <v>1170</v>
      </c>
      <c r="F131" s="1" t="s">
        <v>1171</v>
      </c>
      <c r="G131" s="3" t="s">
        <v>1172</v>
      </c>
    </row>
    <row r="132">
      <c r="A132" s="3" t="s">
        <v>1</v>
      </c>
      <c r="B132" s="3" t="s">
        <v>1173</v>
      </c>
      <c r="C132" s="1" t="s">
        <v>1174</v>
      </c>
      <c r="D132" s="1" t="s">
        <v>1175</v>
      </c>
      <c r="E132" s="1" t="s">
        <v>1176</v>
      </c>
      <c r="F132" s="1" t="s">
        <v>1177</v>
      </c>
      <c r="G132" s="3" t="s">
        <v>1178</v>
      </c>
    </row>
    <row r="133">
      <c r="A133" s="3" t="s">
        <v>1</v>
      </c>
      <c r="B133" s="3" t="s">
        <v>1179</v>
      </c>
      <c r="C133" s="1" t="s">
        <v>1180</v>
      </c>
      <c r="D133" s="1" t="s">
        <v>1181</v>
      </c>
      <c r="E133" s="1" t="s">
        <v>1182</v>
      </c>
      <c r="F133" s="1" t="s">
        <v>1183</v>
      </c>
      <c r="G133" s="3" t="s">
        <v>1184</v>
      </c>
    </row>
    <row r="134">
      <c r="A134" s="3" t="s">
        <v>1</v>
      </c>
      <c r="B134" s="3" t="s">
        <v>1185</v>
      </c>
      <c r="C134" s="1" t="s">
        <v>1186</v>
      </c>
      <c r="D134" s="1" t="s">
        <v>1187</v>
      </c>
      <c r="E134" s="1" t="s">
        <v>1188</v>
      </c>
      <c r="F134" s="1" t="s">
        <v>1189</v>
      </c>
      <c r="G134" s="3" t="s">
        <v>1190</v>
      </c>
    </row>
    <row r="135">
      <c r="A135" s="3" t="s">
        <v>1</v>
      </c>
      <c r="B135" s="3" t="s">
        <v>1191</v>
      </c>
      <c r="C135" s="1" t="s">
        <v>1192</v>
      </c>
      <c r="D135" s="1" t="s">
        <v>1193</v>
      </c>
      <c r="E135" s="1" t="s">
        <v>1194</v>
      </c>
      <c r="F135" s="1" t="s">
        <v>1195</v>
      </c>
      <c r="G135" s="3" t="s">
        <v>1196</v>
      </c>
    </row>
    <row r="136">
      <c r="A136" s="3" t="s">
        <v>1</v>
      </c>
      <c r="B136" s="3" t="s">
        <v>1135</v>
      </c>
      <c r="C136" s="1" t="s">
        <v>1197</v>
      </c>
      <c r="D136" s="1" t="s">
        <v>1198</v>
      </c>
      <c r="E136" s="1" t="s">
        <v>1199</v>
      </c>
      <c r="F136" s="1" t="s">
        <v>1200</v>
      </c>
      <c r="G136" s="3" t="s">
        <v>1201</v>
      </c>
    </row>
    <row r="137">
      <c r="A137" s="3" t="s">
        <v>1</v>
      </c>
      <c r="B137" s="3" t="s">
        <v>1129</v>
      </c>
      <c r="C137" s="1" t="s">
        <v>1202</v>
      </c>
      <c r="D137" s="1" t="s">
        <v>1203</v>
      </c>
      <c r="E137" s="1" t="s">
        <v>1204</v>
      </c>
      <c r="F137" s="1" t="s">
        <v>1205</v>
      </c>
      <c r="G137" s="3" t="s">
        <v>1206</v>
      </c>
    </row>
    <row r="138">
      <c r="A138" s="3" t="s">
        <v>1</v>
      </c>
      <c r="B138" s="3" t="s">
        <v>1117</v>
      </c>
      <c r="C138" s="1" t="s">
        <v>1207</v>
      </c>
      <c r="D138" s="1" t="s">
        <v>1208</v>
      </c>
      <c r="E138" s="1" t="s">
        <v>1209</v>
      </c>
      <c r="F138" s="1" t="s">
        <v>1210</v>
      </c>
      <c r="G138" s="3" t="s">
        <v>1211</v>
      </c>
    </row>
    <row r="139">
      <c r="A139" s="3" t="s">
        <v>1</v>
      </c>
      <c r="B139" s="3" t="s">
        <v>1173</v>
      </c>
      <c r="C139" s="1" t="s">
        <v>1212</v>
      </c>
      <c r="D139" s="1" t="s">
        <v>1213</v>
      </c>
      <c r="E139" s="1" t="s">
        <v>1214</v>
      </c>
      <c r="F139" s="1" t="s">
        <v>1215</v>
      </c>
      <c r="G139" s="3" t="s">
        <v>1216</v>
      </c>
    </row>
    <row r="140">
      <c r="A140" s="3" t="s">
        <v>1</v>
      </c>
      <c r="B140" s="3" t="s">
        <v>1217</v>
      </c>
      <c r="C140" s="1" t="s">
        <v>1218</v>
      </c>
      <c r="D140" s="1" t="s">
        <v>1219</v>
      </c>
      <c r="E140" s="1" t="s">
        <v>1220</v>
      </c>
      <c r="F140" s="1" t="s">
        <v>1221</v>
      </c>
      <c r="G140" s="3" t="s">
        <v>1222</v>
      </c>
    </row>
    <row r="141">
      <c r="A141" s="3" t="s">
        <v>1</v>
      </c>
      <c r="B141" s="3" t="s">
        <v>1147</v>
      </c>
      <c r="C141" s="1" t="s">
        <v>1223</v>
      </c>
      <c r="D141" s="1" t="s">
        <v>1224</v>
      </c>
      <c r="E141" s="1" t="s">
        <v>1225</v>
      </c>
      <c r="F141" s="1" t="s">
        <v>1226</v>
      </c>
      <c r="G141" s="3" t="s">
        <v>1227</v>
      </c>
    </row>
    <row r="142">
      <c r="A142" s="3" t="s">
        <v>1</v>
      </c>
      <c r="B142" s="3" t="s">
        <v>1179</v>
      </c>
      <c r="C142" s="1" t="s">
        <v>1228</v>
      </c>
      <c r="D142" s="1" t="s">
        <v>1229</v>
      </c>
      <c r="E142" s="1" t="s">
        <v>1230</v>
      </c>
      <c r="F142" s="1" t="s">
        <v>1231</v>
      </c>
      <c r="G142" s="3" t="s">
        <v>1232</v>
      </c>
    </row>
    <row r="143">
      <c r="A143" s="3" t="s">
        <v>1</v>
      </c>
      <c r="B143" s="3" t="s">
        <v>1233</v>
      </c>
      <c r="C143" s="1" t="s">
        <v>1234</v>
      </c>
      <c r="D143" s="1" t="s">
        <v>1235</v>
      </c>
      <c r="E143" s="1" t="s">
        <v>1236</v>
      </c>
      <c r="F143" s="1" t="s">
        <v>1237</v>
      </c>
      <c r="G143" s="3" t="s">
        <v>1238</v>
      </c>
    </row>
    <row r="144">
      <c r="A144" s="3" t="s">
        <v>1</v>
      </c>
      <c r="B144" s="3" t="s">
        <v>1179</v>
      </c>
      <c r="C144" s="1" t="s">
        <v>1239</v>
      </c>
      <c r="D144" s="1" t="s">
        <v>1240</v>
      </c>
      <c r="E144" s="1" t="s">
        <v>1241</v>
      </c>
      <c r="F144" s="1" t="s">
        <v>1242</v>
      </c>
      <c r="G144" s="3" t="s">
        <v>1243</v>
      </c>
    </row>
    <row r="145">
      <c r="A145" s="3" t="s">
        <v>1</v>
      </c>
      <c r="B145" s="3" t="s">
        <v>1244</v>
      </c>
      <c r="C145" s="1" t="s">
        <v>1245</v>
      </c>
      <c r="D145" s="1" t="s">
        <v>1246</v>
      </c>
      <c r="E145" s="1" t="s">
        <v>1247</v>
      </c>
      <c r="F145" s="1" t="s">
        <v>1248</v>
      </c>
      <c r="G145" s="3" t="s">
        <v>1249</v>
      </c>
    </row>
    <row r="146">
      <c r="A146" s="3" t="s">
        <v>1</v>
      </c>
      <c r="B146" s="3" t="s">
        <v>1250</v>
      </c>
      <c r="C146" s="1" t="s">
        <v>1251</v>
      </c>
      <c r="D146" s="1" t="s">
        <v>1252</v>
      </c>
      <c r="E146" s="1" t="s">
        <v>1253</v>
      </c>
      <c r="F146" s="1" t="s">
        <v>1254</v>
      </c>
      <c r="G146" s="3" t="s">
        <v>1255</v>
      </c>
    </row>
    <row r="147">
      <c r="A147" s="3" t="s">
        <v>1</v>
      </c>
      <c r="B147" s="3" t="s">
        <v>1256</v>
      </c>
      <c r="C147" s="1" t="s">
        <v>1257</v>
      </c>
      <c r="D147" s="1" t="s">
        <v>1258</v>
      </c>
      <c r="E147" s="1" t="s">
        <v>1259</v>
      </c>
      <c r="F147" s="1" t="s">
        <v>1260</v>
      </c>
      <c r="G147" s="3" t="s">
        <v>1261</v>
      </c>
    </row>
    <row r="148">
      <c r="A148" s="3" t="s">
        <v>1</v>
      </c>
      <c r="B148" s="3" t="s">
        <v>1262</v>
      </c>
      <c r="C148" s="1" t="s">
        <v>1263</v>
      </c>
      <c r="D148" s="1" t="s">
        <v>1264</v>
      </c>
      <c r="E148" s="1" t="s">
        <v>1265</v>
      </c>
      <c r="F148" s="1" t="s">
        <v>1266</v>
      </c>
      <c r="G148" s="3" t="s">
        <v>1267</v>
      </c>
    </row>
    <row r="149">
      <c r="A149" s="3" t="s">
        <v>1</v>
      </c>
      <c r="B149" s="3" t="s">
        <v>1129</v>
      </c>
      <c r="C149" s="1" t="s">
        <v>1268</v>
      </c>
      <c r="D149" s="1" t="s">
        <v>1269</v>
      </c>
      <c r="E149" s="1" t="s">
        <v>1270</v>
      </c>
      <c r="F149" s="1" t="s">
        <v>1271</v>
      </c>
      <c r="G149" s="3" t="s">
        <v>1272</v>
      </c>
    </row>
    <row r="150">
      <c r="A150" s="3" t="s">
        <v>1</v>
      </c>
      <c r="B150" s="3" t="s">
        <v>1273</v>
      </c>
      <c r="C150" s="1" t="s">
        <v>1274</v>
      </c>
      <c r="D150" s="1" t="s">
        <v>1275</v>
      </c>
      <c r="E150" s="1" t="s">
        <v>1276</v>
      </c>
      <c r="F150" s="1" t="s">
        <v>1277</v>
      </c>
      <c r="G150" s="3" t="s">
        <v>1278</v>
      </c>
    </row>
    <row r="151">
      <c r="A151" s="3" t="s">
        <v>1</v>
      </c>
      <c r="B151" s="3" t="s">
        <v>1279</v>
      </c>
      <c r="C151" s="1" t="s">
        <v>1280</v>
      </c>
      <c r="D151" s="1" t="s">
        <v>1281</v>
      </c>
      <c r="E151" s="1" t="s">
        <v>1282</v>
      </c>
      <c r="F151" s="1" t="s">
        <v>1283</v>
      </c>
      <c r="G151" s="3" t="s">
        <v>1284</v>
      </c>
    </row>
    <row r="152">
      <c r="A152" s="3" t="s">
        <v>1</v>
      </c>
      <c r="B152" s="3" t="s">
        <v>1285</v>
      </c>
      <c r="C152" s="1" t="s">
        <v>1286</v>
      </c>
      <c r="D152" s="1" t="s">
        <v>1287</v>
      </c>
      <c r="E152" s="1" t="s">
        <v>1288</v>
      </c>
      <c r="F152" s="1" t="s">
        <v>1289</v>
      </c>
      <c r="G152" s="3" t="s">
        <v>1290</v>
      </c>
    </row>
    <row r="153">
      <c r="A153" s="3" t="s">
        <v>1</v>
      </c>
      <c r="B153" s="3" t="s">
        <v>1135</v>
      </c>
      <c r="C153" s="1" t="s">
        <v>1291</v>
      </c>
      <c r="D153" s="1" t="s">
        <v>1292</v>
      </c>
      <c r="E153" s="1" t="s">
        <v>1293</v>
      </c>
      <c r="F153" s="1" t="s">
        <v>1294</v>
      </c>
      <c r="G153" s="3" t="s">
        <v>1295</v>
      </c>
    </row>
    <row r="154">
      <c r="A154" s="3" t="s">
        <v>1</v>
      </c>
      <c r="B154" s="3" t="s">
        <v>1296</v>
      </c>
      <c r="C154" s="1" t="s">
        <v>1297</v>
      </c>
      <c r="D154" s="1" t="s">
        <v>1298</v>
      </c>
      <c r="E154" s="1" t="s">
        <v>1299</v>
      </c>
      <c r="F154" s="1" t="s">
        <v>1300</v>
      </c>
      <c r="G154" s="3" t="s">
        <v>1301</v>
      </c>
    </row>
    <row r="155">
      <c r="A155" s="3" t="s">
        <v>1</v>
      </c>
      <c r="B155" s="3" t="s">
        <v>1173</v>
      </c>
      <c r="C155" s="1" t="s">
        <v>1302</v>
      </c>
      <c r="D155" s="1" t="s">
        <v>1303</v>
      </c>
      <c r="E155" s="1" t="s">
        <v>1304</v>
      </c>
      <c r="F155" s="1" t="s">
        <v>1305</v>
      </c>
      <c r="G155" s="3" t="s">
        <v>1306</v>
      </c>
    </row>
    <row r="156">
      <c r="A156" s="3" t="s">
        <v>1</v>
      </c>
      <c r="B156" s="3" t="s">
        <v>1307</v>
      </c>
      <c r="C156" s="1" t="s">
        <v>1308</v>
      </c>
      <c r="D156" s="1" t="s">
        <v>1309</v>
      </c>
      <c r="E156" s="1" t="s">
        <v>1310</v>
      </c>
      <c r="F156" s="1" t="s">
        <v>1311</v>
      </c>
      <c r="G156" s="3" t="s">
        <v>1312</v>
      </c>
    </row>
    <row r="157">
      <c r="A157" s="3" t="s">
        <v>1</v>
      </c>
      <c r="B157" s="3" t="s">
        <v>1313</v>
      </c>
      <c r="C157" s="1" t="s">
        <v>1314</v>
      </c>
      <c r="D157" s="1" t="s">
        <v>1315</v>
      </c>
      <c r="E157" s="1" t="s">
        <v>1316</v>
      </c>
      <c r="F157" s="1" t="s">
        <v>1317</v>
      </c>
      <c r="G157" s="3" t="s">
        <v>1318</v>
      </c>
    </row>
    <row r="158">
      <c r="A158" s="3" t="s">
        <v>1</v>
      </c>
      <c r="B158" s="3" t="s">
        <v>1319</v>
      </c>
      <c r="C158" s="1" t="s">
        <v>1320</v>
      </c>
      <c r="D158" s="1" t="s">
        <v>1321</v>
      </c>
      <c r="E158" s="1" t="s">
        <v>1322</v>
      </c>
      <c r="F158" s="1" t="s">
        <v>1323</v>
      </c>
      <c r="G158" s="3" t="s">
        <v>1324</v>
      </c>
    </row>
    <row r="159">
      <c r="A159" s="3" t="s">
        <v>1</v>
      </c>
      <c r="B159" s="3" t="s">
        <v>1325</v>
      </c>
      <c r="C159" s="1" t="s">
        <v>1326</v>
      </c>
      <c r="D159" s="1" t="s">
        <v>1327</v>
      </c>
      <c r="E159" s="1" t="s">
        <v>1328</v>
      </c>
      <c r="F159" s="1" t="s">
        <v>1329</v>
      </c>
      <c r="G159" s="3" t="s">
        <v>1330</v>
      </c>
    </row>
    <row r="160">
      <c r="A160" s="3" t="s">
        <v>1</v>
      </c>
      <c r="B160" s="3" t="s">
        <v>1331</v>
      </c>
      <c r="C160" s="1" t="s">
        <v>1332</v>
      </c>
      <c r="D160" s="1" t="s">
        <v>1333</v>
      </c>
      <c r="E160" s="1" t="s">
        <v>1334</v>
      </c>
      <c r="F160" s="1" t="s">
        <v>1335</v>
      </c>
      <c r="G160" s="3" t="s">
        <v>1336</v>
      </c>
    </row>
    <row r="161">
      <c r="A161" s="3" t="s">
        <v>1</v>
      </c>
      <c r="B161" s="3" t="s">
        <v>1337</v>
      </c>
      <c r="C161" s="1" t="s">
        <v>1338</v>
      </c>
      <c r="D161" s="1" t="s">
        <v>1339</v>
      </c>
      <c r="E161" s="1" t="s">
        <v>1340</v>
      </c>
      <c r="F161" s="1" t="s">
        <v>1341</v>
      </c>
      <c r="G161" s="3" t="s">
        <v>1342</v>
      </c>
    </row>
    <row r="162">
      <c r="A162" s="3" t="s">
        <v>1</v>
      </c>
      <c r="B162" s="3" t="s">
        <v>1343</v>
      </c>
      <c r="C162" s="1" t="s">
        <v>1344</v>
      </c>
      <c r="D162" s="1" t="s">
        <v>1345</v>
      </c>
      <c r="E162" s="1" t="s">
        <v>1346</v>
      </c>
      <c r="F162" s="1" t="s">
        <v>1347</v>
      </c>
      <c r="G162" s="3" t="s">
        <v>1348</v>
      </c>
    </row>
    <row r="163">
      <c r="A163" s="3" t="s">
        <v>1</v>
      </c>
      <c r="B163" s="3" t="s">
        <v>1349</v>
      </c>
      <c r="C163" s="1" t="s">
        <v>1350</v>
      </c>
      <c r="D163" s="1" t="s">
        <v>1351</v>
      </c>
      <c r="E163" s="1" t="s">
        <v>1352</v>
      </c>
      <c r="F163" s="1" t="s">
        <v>1353</v>
      </c>
      <c r="G163" s="3" t="s">
        <v>1354</v>
      </c>
    </row>
    <row r="164">
      <c r="A164" s="3" t="s">
        <v>1</v>
      </c>
      <c r="B164" s="3" t="s">
        <v>1355</v>
      </c>
      <c r="C164" s="1" t="s">
        <v>1356</v>
      </c>
      <c r="D164" s="1" t="s">
        <v>1357</v>
      </c>
      <c r="E164" s="1" t="s">
        <v>1358</v>
      </c>
      <c r="F164" s="1" t="s">
        <v>1359</v>
      </c>
      <c r="G164" s="3" t="s">
        <v>1360</v>
      </c>
    </row>
    <row r="165">
      <c r="A165" s="3" t="s">
        <v>1</v>
      </c>
      <c r="B165" s="3" t="s">
        <v>1355</v>
      </c>
      <c r="C165" s="1" t="s">
        <v>1361</v>
      </c>
      <c r="D165" s="1" t="s">
        <v>1362</v>
      </c>
      <c r="E165" s="1" t="s">
        <v>1363</v>
      </c>
      <c r="F165" s="1" t="s">
        <v>1364</v>
      </c>
      <c r="G165" s="3" t="s">
        <v>1365</v>
      </c>
    </row>
    <row r="166">
      <c r="A166" s="3" t="s">
        <v>1</v>
      </c>
      <c r="B166" s="3" t="s">
        <v>1366</v>
      </c>
      <c r="C166" s="1" t="s">
        <v>1367</v>
      </c>
      <c r="D166" s="1" t="s">
        <v>1368</v>
      </c>
      <c r="E166" s="1" t="s">
        <v>1369</v>
      </c>
      <c r="F166" s="1" t="s">
        <v>1370</v>
      </c>
      <c r="G166" s="3" t="s">
        <v>1371</v>
      </c>
    </row>
    <row r="167">
      <c r="A167" s="3" t="s">
        <v>1</v>
      </c>
      <c r="B167" s="3" t="s">
        <v>1349</v>
      </c>
      <c r="C167" s="1" t="s">
        <v>1372</v>
      </c>
      <c r="D167" s="1" t="s">
        <v>1373</v>
      </c>
      <c r="E167" s="1" t="s">
        <v>1374</v>
      </c>
      <c r="F167" s="1" t="s">
        <v>1375</v>
      </c>
      <c r="G167" s="3" t="s">
        <v>1376</v>
      </c>
    </row>
    <row r="168">
      <c r="A168" s="3" t="s">
        <v>1</v>
      </c>
      <c r="B168" s="3" t="s">
        <v>1217</v>
      </c>
      <c r="C168" s="1" t="s">
        <v>1377</v>
      </c>
      <c r="D168" s="1" t="s">
        <v>1378</v>
      </c>
      <c r="E168" s="1" t="s">
        <v>1379</v>
      </c>
      <c r="F168" s="1" t="s">
        <v>1380</v>
      </c>
      <c r="G168" s="3" t="s">
        <v>1381</v>
      </c>
    </row>
    <row r="169">
      <c r="A169" s="3" t="s">
        <v>1</v>
      </c>
      <c r="B169" s="3" t="s">
        <v>1382</v>
      </c>
      <c r="C169" s="1" t="s">
        <v>1383</v>
      </c>
      <c r="D169" s="1" t="s">
        <v>1384</v>
      </c>
      <c r="E169" s="1" t="s">
        <v>1385</v>
      </c>
      <c r="F169" s="1" t="s">
        <v>1386</v>
      </c>
      <c r="G169" s="3" t="s">
        <v>1387</v>
      </c>
    </row>
    <row r="170">
      <c r="A170" s="3" t="s">
        <v>1</v>
      </c>
      <c r="B170" s="3" t="s">
        <v>1325</v>
      </c>
      <c r="C170" s="1" t="s">
        <v>1388</v>
      </c>
      <c r="D170" s="1" t="s">
        <v>1389</v>
      </c>
      <c r="E170" s="1" t="s">
        <v>1390</v>
      </c>
      <c r="F170" s="1" t="s">
        <v>1391</v>
      </c>
      <c r="G170" s="3" t="s">
        <v>1392</v>
      </c>
    </row>
    <row r="171">
      <c r="A171" s="3" t="s">
        <v>1</v>
      </c>
      <c r="B171" s="3" t="s">
        <v>1393</v>
      </c>
      <c r="C171" s="1" t="s">
        <v>1394</v>
      </c>
      <c r="D171" s="1" t="s">
        <v>1395</v>
      </c>
      <c r="E171" s="1" t="s">
        <v>1396</v>
      </c>
      <c r="F171" s="1" t="s">
        <v>1397</v>
      </c>
      <c r="G171" s="3" t="s">
        <v>1398</v>
      </c>
    </row>
    <row r="172">
      <c r="A172" s="3" t="s">
        <v>1</v>
      </c>
      <c r="B172" s="3" t="s">
        <v>1399</v>
      </c>
      <c r="C172" s="1" t="s">
        <v>1400</v>
      </c>
      <c r="D172" s="1" t="s">
        <v>1401</v>
      </c>
      <c r="E172" s="1" t="s">
        <v>1402</v>
      </c>
      <c r="F172" s="1" t="s">
        <v>1403</v>
      </c>
      <c r="G172" s="3" t="s">
        <v>1404</v>
      </c>
    </row>
    <row r="173">
      <c r="A173" s="3" t="s">
        <v>1</v>
      </c>
      <c r="B173" s="3" t="s">
        <v>1405</v>
      </c>
      <c r="C173" s="1" t="s">
        <v>1406</v>
      </c>
      <c r="D173" s="1" t="s">
        <v>1407</v>
      </c>
      <c r="E173" s="1" t="s">
        <v>1408</v>
      </c>
      <c r="F173" s="1" t="s">
        <v>1409</v>
      </c>
      <c r="G173" s="3" t="s">
        <v>1410</v>
      </c>
    </row>
    <row r="174">
      <c r="A174" s="3" t="s">
        <v>1</v>
      </c>
      <c r="B174" s="3" t="s">
        <v>1349</v>
      </c>
      <c r="C174" s="1" t="s">
        <v>1411</v>
      </c>
      <c r="D174" s="1" t="s">
        <v>1412</v>
      </c>
      <c r="E174" s="1" t="s">
        <v>1413</v>
      </c>
      <c r="F174" s="1" t="s">
        <v>1414</v>
      </c>
      <c r="G174" s="3" t="s">
        <v>1415</v>
      </c>
    </row>
    <row r="175">
      <c r="A175" s="3" t="s">
        <v>1</v>
      </c>
      <c r="B175" s="3" t="s">
        <v>1349</v>
      </c>
      <c r="C175" s="1" t="s">
        <v>1416</v>
      </c>
      <c r="D175" s="1" t="s">
        <v>1417</v>
      </c>
      <c r="E175" s="1" t="s">
        <v>1418</v>
      </c>
      <c r="F175" s="1" t="s">
        <v>1419</v>
      </c>
      <c r="G175" s="3" t="s">
        <v>1420</v>
      </c>
    </row>
    <row r="176">
      <c r="A176" s="3" t="s">
        <v>1</v>
      </c>
      <c r="B176" s="3" t="s">
        <v>1285</v>
      </c>
      <c r="C176" s="1" t="s">
        <v>1421</v>
      </c>
      <c r="D176" s="1" t="s">
        <v>1422</v>
      </c>
      <c r="E176" s="1" t="s">
        <v>1423</v>
      </c>
      <c r="F176" s="1" t="s">
        <v>1424</v>
      </c>
      <c r="G176" s="3" t="s">
        <v>1425</v>
      </c>
    </row>
    <row r="177">
      <c r="A177" s="3" t="s">
        <v>1</v>
      </c>
      <c r="B177" s="3" t="s">
        <v>1285</v>
      </c>
      <c r="C177" s="1" t="s">
        <v>1426</v>
      </c>
      <c r="D177" s="1" t="s">
        <v>1427</v>
      </c>
      <c r="E177" s="1" t="s">
        <v>1428</v>
      </c>
      <c r="F177" s="1" t="s">
        <v>1429</v>
      </c>
      <c r="G177" s="3" t="s">
        <v>1430</v>
      </c>
    </row>
    <row r="178">
      <c r="A178" s="3" t="s">
        <v>1</v>
      </c>
      <c r="B178" s="3" t="s">
        <v>1431</v>
      </c>
      <c r="C178" s="1" t="s">
        <v>1432</v>
      </c>
      <c r="D178" s="1" t="s">
        <v>1433</v>
      </c>
      <c r="E178" s="1" t="s">
        <v>1434</v>
      </c>
      <c r="F178" s="1" t="s">
        <v>1435</v>
      </c>
      <c r="G178" s="3" t="s">
        <v>1436</v>
      </c>
    </row>
    <row r="179">
      <c r="A179" s="3" t="s">
        <v>1</v>
      </c>
      <c r="B179" s="3" t="s">
        <v>1437</v>
      </c>
      <c r="C179" s="1" t="s">
        <v>1438</v>
      </c>
      <c r="D179" s="1" t="s">
        <v>1439</v>
      </c>
      <c r="E179" s="1" t="s">
        <v>1440</v>
      </c>
      <c r="F179" s="1" t="s">
        <v>1441</v>
      </c>
      <c r="G179" s="3" t="s">
        <v>1442</v>
      </c>
    </row>
    <row r="180">
      <c r="A180" s="3" t="s">
        <v>1</v>
      </c>
      <c r="B180" s="3" t="s">
        <v>1437</v>
      </c>
      <c r="C180" s="1" t="s">
        <v>1443</v>
      </c>
      <c r="D180" s="1" t="s">
        <v>1444</v>
      </c>
      <c r="E180" s="1" t="s">
        <v>1445</v>
      </c>
      <c r="F180" s="1" t="s">
        <v>1446</v>
      </c>
      <c r="G180" s="3" t="s">
        <v>1447</v>
      </c>
    </row>
    <row r="181">
      <c r="A181" s="3" t="s">
        <v>1</v>
      </c>
      <c r="B181" s="3" t="s">
        <v>1129</v>
      </c>
      <c r="C181" s="1" t="s">
        <v>1448</v>
      </c>
      <c r="D181" s="1" t="s">
        <v>1449</v>
      </c>
      <c r="E181" s="1" t="s">
        <v>1450</v>
      </c>
      <c r="F181" s="1" t="s">
        <v>1451</v>
      </c>
      <c r="G181" s="3" t="s">
        <v>1452</v>
      </c>
    </row>
  </sheetData>
  <hyperlinks>
    <hyperlink r:id="rId1" ref="C2"/>
    <hyperlink r:id="rId2" ref="D2"/>
    <hyperlink r:id="rId3" ref="E2"/>
    <hyperlink r:id="rId4" ref="F2"/>
    <hyperlink r:id="rId5" ref="C3"/>
    <hyperlink r:id="rId6" ref="D3"/>
    <hyperlink r:id="rId7" ref="E3"/>
    <hyperlink r:id="rId8" ref="F3"/>
    <hyperlink r:id="rId9" ref="C4"/>
    <hyperlink r:id="rId10" ref="D4"/>
    <hyperlink r:id="rId11" ref="E4"/>
    <hyperlink r:id="rId12" ref="F4"/>
    <hyperlink r:id="rId13" ref="C5"/>
    <hyperlink r:id="rId14" ref="D5"/>
    <hyperlink r:id="rId15" ref="E5"/>
    <hyperlink r:id="rId16" ref="F5"/>
    <hyperlink r:id="rId17" ref="C6"/>
    <hyperlink r:id="rId18" ref="D6"/>
    <hyperlink r:id="rId19" ref="E6"/>
    <hyperlink r:id="rId20" ref="F6"/>
    <hyperlink r:id="rId21" ref="C7"/>
    <hyperlink r:id="rId22" ref="D7"/>
    <hyperlink r:id="rId23" ref="E7"/>
    <hyperlink r:id="rId24" ref="F7"/>
    <hyperlink r:id="rId25" ref="C8"/>
    <hyperlink r:id="rId26" ref="D8"/>
    <hyperlink r:id="rId27" ref="E8"/>
    <hyperlink r:id="rId28" ref="F8"/>
    <hyperlink r:id="rId29" ref="C9"/>
    <hyperlink r:id="rId30" ref="D9"/>
    <hyperlink r:id="rId31" ref="E9"/>
    <hyperlink r:id="rId32" ref="F9"/>
    <hyperlink r:id="rId33" ref="C10"/>
    <hyperlink r:id="rId34" ref="D10"/>
    <hyperlink r:id="rId35" ref="E10"/>
    <hyperlink r:id="rId36" ref="F10"/>
    <hyperlink r:id="rId37" ref="C11"/>
    <hyperlink r:id="rId38" ref="D11"/>
    <hyperlink r:id="rId39" ref="E11"/>
    <hyperlink r:id="rId40" ref="F11"/>
    <hyperlink r:id="rId41" ref="C12"/>
    <hyperlink r:id="rId42" ref="D12"/>
    <hyperlink r:id="rId43" ref="E12"/>
    <hyperlink r:id="rId44" ref="F12"/>
    <hyperlink r:id="rId45" ref="C13"/>
    <hyperlink r:id="rId46" ref="D13"/>
    <hyperlink r:id="rId47" ref="E13"/>
    <hyperlink r:id="rId48" ref="F13"/>
    <hyperlink r:id="rId49" ref="C14"/>
    <hyperlink r:id="rId50" ref="D14"/>
    <hyperlink r:id="rId51" ref="E14"/>
    <hyperlink r:id="rId52" ref="F14"/>
    <hyperlink r:id="rId53" ref="C15"/>
    <hyperlink r:id="rId54" ref="D15"/>
    <hyperlink r:id="rId55" ref="E15"/>
    <hyperlink r:id="rId56" ref="F15"/>
    <hyperlink r:id="rId57" ref="C16"/>
    <hyperlink r:id="rId58" ref="D16"/>
    <hyperlink r:id="rId59" ref="E16"/>
    <hyperlink r:id="rId60" ref="F16"/>
    <hyperlink r:id="rId61" ref="C17"/>
    <hyperlink r:id="rId62" ref="D17"/>
    <hyperlink r:id="rId63" ref="E17"/>
    <hyperlink r:id="rId64" ref="F17"/>
    <hyperlink r:id="rId65" ref="C18"/>
    <hyperlink r:id="rId66" ref="D18"/>
    <hyperlink r:id="rId67" ref="E18"/>
    <hyperlink r:id="rId68" ref="F18"/>
    <hyperlink r:id="rId69" ref="C19"/>
    <hyperlink r:id="rId70" ref="D19"/>
    <hyperlink r:id="rId71" ref="E19"/>
    <hyperlink r:id="rId72" ref="F19"/>
    <hyperlink r:id="rId73" ref="C20"/>
    <hyperlink r:id="rId74" ref="D20"/>
    <hyperlink r:id="rId75" ref="E20"/>
    <hyperlink r:id="rId76" ref="F20"/>
    <hyperlink r:id="rId77" ref="C21"/>
    <hyperlink r:id="rId78" ref="D21"/>
    <hyperlink r:id="rId79" ref="E21"/>
    <hyperlink r:id="rId80" ref="F21"/>
    <hyperlink r:id="rId81" ref="C22"/>
    <hyperlink r:id="rId82" ref="D22"/>
    <hyperlink r:id="rId83" ref="E22"/>
    <hyperlink r:id="rId84" ref="F22"/>
    <hyperlink r:id="rId85" ref="C23"/>
    <hyperlink r:id="rId86" ref="D23"/>
    <hyperlink r:id="rId87" ref="E23"/>
    <hyperlink r:id="rId88" ref="F23"/>
    <hyperlink r:id="rId89" ref="C24"/>
    <hyperlink r:id="rId90" ref="D24"/>
    <hyperlink r:id="rId91" ref="E24"/>
    <hyperlink r:id="rId92" ref="F24"/>
    <hyperlink r:id="rId93" ref="C25"/>
    <hyperlink r:id="rId94" ref="D25"/>
    <hyperlink r:id="rId95" ref="E25"/>
    <hyperlink r:id="rId96" ref="F25"/>
    <hyperlink r:id="rId97" ref="C26"/>
    <hyperlink r:id="rId98" ref="D26"/>
    <hyperlink r:id="rId99" ref="E26"/>
    <hyperlink r:id="rId100" ref="F26"/>
    <hyperlink r:id="rId101" ref="C27"/>
    <hyperlink r:id="rId102" ref="D27"/>
    <hyperlink r:id="rId103" ref="E27"/>
    <hyperlink r:id="rId104" ref="F27"/>
    <hyperlink r:id="rId105" ref="C28"/>
    <hyperlink r:id="rId106" ref="D28"/>
    <hyperlink r:id="rId107" ref="E28"/>
    <hyperlink r:id="rId108" ref="F28"/>
    <hyperlink r:id="rId109" ref="C29"/>
    <hyperlink r:id="rId110" ref="D29"/>
    <hyperlink r:id="rId111" ref="E29"/>
    <hyperlink r:id="rId112" ref="F29"/>
    <hyperlink r:id="rId113" ref="C30"/>
    <hyperlink r:id="rId114" ref="D30"/>
    <hyperlink r:id="rId115" ref="E30"/>
    <hyperlink r:id="rId116" ref="F30"/>
    <hyperlink r:id="rId117" ref="C31"/>
    <hyperlink r:id="rId118" ref="D31"/>
    <hyperlink r:id="rId119" ref="E31"/>
    <hyperlink r:id="rId120" ref="F31"/>
    <hyperlink r:id="rId121" ref="C32"/>
    <hyperlink r:id="rId122" ref="D32"/>
    <hyperlink r:id="rId123" ref="E32"/>
    <hyperlink r:id="rId124" ref="F32"/>
    <hyperlink r:id="rId125" ref="C33"/>
    <hyperlink r:id="rId126" ref="D33"/>
    <hyperlink r:id="rId127" ref="E33"/>
    <hyperlink r:id="rId128" ref="F33"/>
    <hyperlink r:id="rId129" ref="C34"/>
    <hyperlink r:id="rId130" ref="D34"/>
    <hyperlink r:id="rId131" ref="E34"/>
    <hyperlink r:id="rId132" ref="F34"/>
    <hyperlink r:id="rId133" ref="C35"/>
    <hyperlink r:id="rId134" ref="D35"/>
    <hyperlink r:id="rId135" ref="E35"/>
    <hyperlink r:id="rId136" ref="F35"/>
    <hyperlink r:id="rId137" ref="C36"/>
    <hyperlink r:id="rId138" ref="D36"/>
    <hyperlink r:id="rId139" ref="E36"/>
    <hyperlink r:id="rId140" ref="F36"/>
    <hyperlink r:id="rId141" ref="C37"/>
    <hyperlink r:id="rId142" ref="D37"/>
    <hyperlink r:id="rId143" ref="E37"/>
    <hyperlink r:id="rId144" ref="F37"/>
    <hyperlink r:id="rId145" ref="C38"/>
    <hyperlink r:id="rId146" ref="D38"/>
    <hyperlink r:id="rId147" ref="E38"/>
    <hyperlink r:id="rId148" ref="F38"/>
    <hyperlink r:id="rId149" ref="C39"/>
    <hyperlink r:id="rId150" ref="D39"/>
    <hyperlink r:id="rId151" ref="E39"/>
    <hyperlink r:id="rId152" ref="F39"/>
    <hyperlink r:id="rId153" ref="C40"/>
    <hyperlink r:id="rId154" ref="D40"/>
    <hyperlink r:id="rId155" ref="E40"/>
    <hyperlink r:id="rId156" ref="F40"/>
    <hyperlink r:id="rId157" ref="C41"/>
    <hyperlink r:id="rId158" ref="D41"/>
    <hyperlink r:id="rId159" ref="E41"/>
    <hyperlink r:id="rId160" ref="F41"/>
    <hyperlink r:id="rId161" ref="C42"/>
    <hyperlink r:id="rId162" ref="D42"/>
    <hyperlink r:id="rId163" ref="E42"/>
    <hyperlink r:id="rId164" ref="F42"/>
    <hyperlink r:id="rId165" ref="C43"/>
    <hyperlink r:id="rId166" ref="D43"/>
    <hyperlink r:id="rId167" ref="E43"/>
    <hyperlink r:id="rId168" ref="F43"/>
    <hyperlink r:id="rId169" ref="C44"/>
    <hyperlink r:id="rId170" ref="D44"/>
    <hyperlink r:id="rId171" ref="E44"/>
    <hyperlink r:id="rId172" ref="F44"/>
    <hyperlink r:id="rId173" ref="C45"/>
    <hyperlink r:id="rId174" ref="D45"/>
    <hyperlink r:id="rId175" ref="E45"/>
    <hyperlink r:id="rId176" ref="F45"/>
    <hyperlink r:id="rId177" ref="C46"/>
    <hyperlink r:id="rId178" ref="D46"/>
    <hyperlink r:id="rId179" ref="E46"/>
    <hyperlink r:id="rId180" ref="F46"/>
    <hyperlink r:id="rId181" ref="C47"/>
    <hyperlink r:id="rId182" ref="D47"/>
    <hyperlink r:id="rId183" ref="E47"/>
    <hyperlink r:id="rId184" ref="F47"/>
    <hyperlink r:id="rId185" ref="C48"/>
    <hyperlink r:id="rId186" ref="D48"/>
    <hyperlink r:id="rId187" ref="E48"/>
    <hyperlink r:id="rId188" ref="F48"/>
    <hyperlink r:id="rId189" ref="C49"/>
    <hyperlink r:id="rId190" ref="D49"/>
    <hyperlink r:id="rId191" ref="E49"/>
    <hyperlink r:id="rId192" ref="F49"/>
    <hyperlink r:id="rId193" ref="C50"/>
    <hyperlink r:id="rId194" ref="D50"/>
    <hyperlink r:id="rId195" ref="E50"/>
    <hyperlink r:id="rId196" ref="F50"/>
    <hyperlink r:id="rId197" ref="C51"/>
    <hyperlink r:id="rId198" ref="D51"/>
    <hyperlink r:id="rId199" ref="E51"/>
    <hyperlink r:id="rId200" ref="F51"/>
    <hyperlink r:id="rId201" ref="C52"/>
    <hyperlink r:id="rId202" ref="D52"/>
    <hyperlink r:id="rId203" ref="E52"/>
    <hyperlink r:id="rId204" ref="F52"/>
    <hyperlink r:id="rId205" ref="C53"/>
    <hyperlink r:id="rId206" ref="D53"/>
    <hyperlink r:id="rId207" ref="E53"/>
    <hyperlink r:id="rId208" ref="F53"/>
    <hyperlink r:id="rId209" ref="C54"/>
    <hyperlink r:id="rId210" ref="D54"/>
    <hyperlink r:id="rId211" ref="E54"/>
    <hyperlink r:id="rId212" ref="F54"/>
    <hyperlink r:id="rId213" ref="C55"/>
    <hyperlink r:id="rId214" ref="D55"/>
    <hyperlink r:id="rId215" ref="E55"/>
    <hyperlink r:id="rId216" ref="F55"/>
    <hyperlink r:id="rId217" ref="C56"/>
    <hyperlink r:id="rId218" ref="D56"/>
    <hyperlink r:id="rId219" ref="E56"/>
    <hyperlink r:id="rId220" ref="F56"/>
    <hyperlink r:id="rId221" ref="C57"/>
    <hyperlink r:id="rId222" ref="D57"/>
    <hyperlink r:id="rId223" ref="E57"/>
    <hyperlink r:id="rId224" ref="F57"/>
    <hyperlink r:id="rId225" ref="C58"/>
    <hyperlink r:id="rId226" ref="D58"/>
    <hyperlink r:id="rId227" ref="E58"/>
    <hyperlink r:id="rId228" ref="F58"/>
    <hyperlink r:id="rId229" ref="C59"/>
    <hyperlink r:id="rId230" ref="D59"/>
    <hyperlink r:id="rId231" ref="E59"/>
    <hyperlink r:id="rId232" ref="F59"/>
    <hyperlink r:id="rId233" ref="C60"/>
    <hyperlink r:id="rId234" ref="D60"/>
    <hyperlink r:id="rId235" ref="E60"/>
    <hyperlink r:id="rId236" ref="F60"/>
    <hyperlink r:id="rId237" ref="C61"/>
    <hyperlink r:id="rId238" ref="D61"/>
    <hyperlink r:id="rId239" ref="E61"/>
    <hyperlink r:id="rId240" ref="F61"/>
    <hyperlink r:id="rId241" ref="C62"/>
    <hyperlink r:id="rId242" ref="D62"/>
    <hyperlink r:id="rId243" ref="E62"/>
    <hyperlink r:id="rId244" ref="F62"/>
    <hyperlink r:id="rId245" ref="C63"/>
    <hyperlink r:id="rId246" ref="D63"/>
    <hyperlink r:id="rId247" ref="E63"/>
    <hyperlink r:id="rId248" ref="F63"/>
    <hyperlink r:id="rId249" ref="C64"/>
    <hyperlink r:id="rId250" ref="D64"/>
    <hyperlink r:id="rId251" ref="E64"/>
    <hyperlink r:id="rId252" ref="F64"/>
    <hyperlink r:id="rId253" ref="C65"/>
    <hyperlink r:id="rId254" ref="D65"/>
    <hyperlink r:id="rId255" ref="E65"/>
    <hyperlink r:id="rId256" ref="F65"/>
    <hyperlink r:id="rId257" ref="C66"/>
    <hyperlink r:id="rId258" ref="D66"/>
    <hyperlink r:id="rId259" ref="E66"/>
    <hyperlink r:id="rId260" ref="F66"/>
    <hyperlink r:id="rId261" ref="C67"/>
    <hyperlink r:id="rId262" ref="D67"/>
    <hyperlink r:id="rId263" ref="E67"/>
    <hyperlink r:id="rId264" ref="F67"/>
    <hyperlink r:id="rId265" ref="C68"/>
    <hyperlink r:id="rId266" ref="D68"/>
    <hyperlink r:id="rId267" ref="E68"/>
    <hyperlink r:id="rId268" ref="F68"/>
    <hyperlink r:id="rId269" ref="C69"/>
    <hyperlink r:id="rId270" ref="D69"/>
    <hyperlink r:id="rId271" ref="E69"/>
    <hyperlink r:id="rId272" ref="F69"/>
    <hyperlink r:id="rId273" ref="C70"/>
    <hyperlink r:id="rId274" ref="D70"/>
    <hyperlink r:id="rId275" ref="E70"/>
    <hyperlink r:id="rId276" ref="F70"/>
    <hyperlink r:id="rId277" ref="C71"/>
    <hyperlink r:id="rId278" ref="D71"/>
    <hyperlink r:id="rId279" ref="E71"/>
    <hyperlink r:id="rId280" ref="F71"/>
    <hyperlink r:id="rId281" ref="C72"/>
    <hyperlink r:id="rId282" ref="D72"/>
    <hyperlink r:id="rId283" ref="E72"/>
    <hyperlink r:id="rId284" ref="F72"/>
    <hyperlink r:id="rId285" ref="C73"/>
    <hyperlink r:id="rId286" ref="D73"/>
    <hyperlink r:id="rId287" ref="E73"/>
    <hyperlink r:id="rId288" ref="F73"/>
    <hyperlink r:id="rId289" ref="C74"/>
    <hyperlink r:id="rId290" ref="D74"/>
    <hyperlink r:id="rId291" ref="E74"/>
    <hyperlink r:id="rId292" ref="F74"/>
    <hyperlink r:id="rId293" ref="C75"/>
    <hyperlink r:id="rId294" ref="D75"/>
    <hyperlink r:id="rId295" ref="E75"/>
    <hyperlink r:id="rId296" ref="F75"/>
    <hyperlink r:id="rId297" ref="C76"/>
    <hyperlink r:id="rId298" ref="D76"/>
    <hyperlink r:id="rId299" ref="E76"/>
    <hyperlink r:id="rId300" ref="F76"/>
    <hyperlink r:id="rId301" ref="C77"/>
    <hyperlink r:id="rId302" ref="D77"/>
    <hyperlink r:id="rId303" ref="E77"/>
    <hyperlink r:id="rId304" ref="F77"/>
    <hyperlink r:id="rId305" ref="C78"/>
    <hyperlink r:id="rId306" ref="D78"/>
    <hyperlink r:id="rId307" ref="E78"/>
    <hyperlink r:id="rId308" ref="F78"/>
    <hyperlink r:id="rId309" ref="C79"/>
    <hyperlink r:id="rId310" ref="D79"/>
    <hyperlink r:id="rId311" ref="E79"/>
    <hyperlink r:id="rId312" ref="F79"/>
    <hyperlink r:id="rId313" ref="C80"/>
    <hyperlink r:id="rId314" ref="D80"/>
    <hyperlink r:id="rId315" ref="E80"/>
    <hyperlink r:id="rId316" ref="F80"/>
    <hyperlink r:id="rId317" ref="C81"/>
    <hyperlink r:id="rId318" ref="D81"/>
    <hyperlink r:id="rId319" ref="E81"/>
    <hyperlink r:id="rId320" ref="F81"/>
    <hyperlink r:id="rId321" ref="C82"/>
    <hyperlink r:id="rId322" ref="D82"/>
    <hyperlink r:id="rId323" ref="E82"/>
    <hyperlink r:id="rId324" ref="F82"/>
    <hyperlink r:id="rId325" ref="C83"/>
    <hyperlink r:id="rId326" ref="D83"/>
    <hyperlink r:id="rId327" ref="E83"/>
    <hyperlink r:id="rId328" ref="F83"/>
    <hyperlink r:id="rId329" ref="C84"/>
    <hyperlink r:id="rId330" ref="D84"/>
    <hyperlink r:id="rId331" ref="E84"/>
    <hyperlink r:id="rId332" ref="F84"/>
    <hyperlink r:id="rId333" ref="C85"/>
    <hyperlink r:id="rId334" ref="D85"/>
    <hyperlink r:id="rId335" ref="E85"/>
    <hyperlink r:id="rId336" ref="F85"/>
    <hyperlink r:id="rId337" ref="C86"/>
    <hyperlink r:id="rId338" ref="D86"/>
    <hyperlink r:id="rId339" ref="E86"/>
    <hyperlink r:id="rId340" ref="F86"/>
    <hyperlink r:id="rId341" ref="C87"/>
    <hyperlink r:id="rId342" ref="D87"/>
    <hyperlink r:id="rId343" ref="E87"/>
    <hyperlink r:id="rId344" ref="F87"/>
    <hyperlink r:id="rId345" ref="C88"/>
    <hyperlink r:id="rId346" ref="D88"/>
    <hyperlink r:id="rId347" ref="E88"/>
    <hyperlink r:id="rId348" ref="F88"/>
    <hyperlink r:id="rId349" ref="C89"/>
    <hyperlink r:id="rId350" ref="D89"/>
    <hyperlink r:id="rId351" ref="E89"/>
    <hyperlink r:id="rId352" ref="F89"/>
    <hyperlink r:id="rId353" ref="C90"/>
    <hyperlink r:id="rId354" ref="D90"/>
    <hyperlink r:id="rId355" ref="E90"/>
    <hyperlink r:id="rId356" ref="F90"/>
    <hyperlink r:id="rId357" ref="C91"/>
    <hyperlink r:id="rId358" ref="D91"/>
    <hyperlink r:id="rId359" ref="E91"/>
    <hyperlink r:id="rId360" ref="F91"/>
    <hyperlink r:id="rId361" ref="C92"/>
    <hyperlink r:id="rId362" ref="D92"/>
    <hyperlink r:id="rId363" ref="E92"/>
    <hyperlink r:id="rId364" ref="F92"/>
    <hyperlink r:id="rId365" ref="C93"/>
    <hyperlink r:id="rId366" ref="D93"/>
    <hyperlink r:id="rId367" ref="E93"/>
    <hyperlink r:id="rId368" ref="F93"/>
    <hyperlink r:id="rId369" ref="C94"/>
    <hyperlink r:id="rId370" ref="D94"/>
    <hyperlink r:id="rId371" ref="E94"/>
    <hyperlink r:id="rId372" ref="F94"/>
    <hyperlink r:id="rId373" ref="C95"/>
    <hyperlink r:id="rId374" ref="D95"/>
    <hyperlink r:id="rId375" ref="E95"/>
    <hyperlink r:id="rId376" ref="F95"/>
    <hyperlink r:id="rId377" ref="C96"/>
    <hyperlink r:id="rId378" ref="D96"/>
    <hyperlink r:id="rId379" ref="E96"/>
    <hyperlink r:id="rId380" ref="F96"/>
    <hyperlink r:id="rId381" ref="C97"/>
    <hyperlink r:id="rId382" ref="D97"/>
    <hyperlink r:id="rId383" ref="E97"/>
    <hyperlink r:id="rId384" ref="F97"/>
    <hyperlink r:id="rId385" ref="C98"/>
    <hyperlink r:id="rId386" ref="D98"/>
    <hyperlink r:id="rId387" ref="E98"/>
    <hyperlink r:id="rId388" ref="F98"/>
    <hyperlink r:id="rId389" ref="C99"/>
    <hyperlink r:id="rId390" ref="D99"/>
    <hyperlink r:id="rId391" ref="E99"/>
    <hyperlink r:id="rId392" ref="F99"/>
    <hyperlink r:id="rId393" ref="C100"/>
    <hyperlink r:id="rId394" ref="D100"/>
    <hyperlink r:id="rId395" ref="E100"/>
    <hyperlink r:id="rId396" ref="F100"/>
    <hyperlink r:id="rId397" ref="C101"/>
    <hyperlink r:id="rId398" ref="D101"/>
    <hyperlink r:id="rId399" ref="E101"/>
    <hyperlink r:id="rId400" ref="F101"/>
    <hyperlink r:id="rId401" ref="C102"/>
    <hyperlink r:id="rId402" ref="D102"/>
    <hyperlink r:id="rId403" ref="E102"/>
    <hyperlink r:id="rId404" ref="F102"/>
    <hyperlink r:id="rId405" ref="C103"/>
    <hyperlink r:id="rId406" ref="D103"/>
    <hyperlink r:id="rId407" ref="E103"/>
    <hyperlink r:id="rId408" ref="F103"/>
    <hyperlink r:id="rId409" ref="C104"/>
    <hyperlink r:id="rId410" ref="D104"/>
    <hyperlink r:id="rId411" ref="E104"/>
    <hyperlink r:id="rId412" ref="F104"/>
    <hyperlink r:id="rId413" ref="C105"/>
    <hyperlink r:id="rId414" ref="D105"/>
    <hyperlink r:id="rId415" ref="E105"/>
    <hyperlink r:id="rId416" ref="F105"/>
    <hyperlink r:id="rId417" ref="C106"/>
    <hyperlink r:id="rId418" ref="D106"/>
    <hyperlink r:id="rId419" ref="E106"/>
    <hyperlink r:id="rId420" ref="F106"/>
    <hyperlink r:id="rId421" ref="C107"/>
    <hyperlink r:id="rId422" ref="D107"/>
    <hyperlink r:id="rId423" ref="E107"/>
    <hyperlink r:id="rId424" ref="F107"/>
    <hyperlink r:id="rId425" ref="C108"/>
    <hyperlink r:id="rId426" ref="D108"/>
    <hyperlink r:id="rId427" ref="E108"/>
    <hyperlink r:id="rId428" ref="F108"/>
    <hyperlink r:id="rId429" ref="C109"/>
    <hyperlink r:id="rId430" ref="D109"/>
    <hyperlink r:id="rId431" ref="E109"/>
    <hyperlink r:id="rId432" ref="F109"/>
    <hyperlink r:id="rId433" ref="C110"/>
    <hyperlink r:id="rId434" ref="D110"/>
    <hyperlink r:id="rId435" ref="E110"/>
    <hyperlink r:id="rId436" ref="F110"/>
    <hyperlink r:id="rId437" ref="C111"/>
    <hyperlink r:id="rId438" ref="D111"/>
    <hyperlink r:id="rId439" ref="E111"/>
    <hyperlink r:id="rId440" ref="F111"/>
    <hyperlink r:id="rId441" ref="C112"/>
    <hyperlink r:id="rId442" ref="D112"/>
    <hyperlink r:id="rId443" ref="E112"/>
    <hyperlink r:id="rId444" ref="F112"/>
    <hyperlink r:id="rId445" ref="C113"/>
    <hyperlink r:id="rId446" ref="D113"/>
    <hyperlink r:id="rId447" ref="E113"/>
    <hyperlink r:id="rId448" ref="F113"/>
    <hyperlink r:id="rId449" ref="C114"/>
    <hyperlink r:id="rId450" ref="D114"/>
    <hyperlink r:id="rId451" ref="E114"/>
    <hyperlink r:id="rId452" ref="F114"/>
    <hyperlink r:id="rId453" ref="C115"/>
    <hyperlink r:id="rId454" ref="D115"/>
    <hyperlink r:id="rId455" ref="E115"/>
    <hyperlink r:id="rId456" ref="F115"/>
    <hyperlink r:id="rId457" ref="C116"/>
    <hyperlink r:id="rId458" ref="D116"/>
    <hyperlink r:id="rId459" ref="E116"/>
    <hyperlink r:id="rId460" ref="F116"/>
    <hyperlink r:id="rId461" ref="C117"/>
    <hyperlink r:id="rId462" ref="D117"/>
    <hyperlink r:id="rId463" ref="E117"/>
    <hyperlink r:id="rId464" ref="F117"/>
    <hyperlink r:id="rId465" ref="C118"/>
    <hyperlink r:id="rId466" ref="D118"/>
    <hyperlink r:id="rId467" ref="E118"/>
    <hyperlink r:id="rId468" ref="F118"/>
    <hyperlink r:id="rId469" ref="C119"/>
    <hyperlink r:id="rId470" ref="D119"/>
    <hyperlink r:id="rId471" ref="E119"/>
    <hyperlink r:id="rId472" ref="F119"/>
    <hyperlink r:id="rId473" ref="C120"/>
    <hyperlink r:id="rId474" ref="D120"/>
    <hyperlink r:id="rId475" ref="E120"/>
    <hyperlink r:id="rId476" ref="F120"/>
    <hyperlink r:id="rId477" ref="C121"/>
    <hyperlink r:id="rId478" ref="D121"/>
    <hyperlink r:id="rId479" ref="E121"/>
    <hyperlink r:id="rId480" ref="F121"/>
    <hyperlink r:id="rId481" ref="C122"/>
    <hyperlink r:id="rId482" ref="D122"/>
    <hyperlink r:id="rId483" ref="E122"/>
    <hyperlink r:id="rId484" ref="F122"/>
    <hyperlink r:id="rId485" ref="C123"/>
    <hyperlink r:id="rId486" ref="D123"/>
    <hyperlink r:id="rId487" ref="E123"/>
    <hyperlink r:id="rId488" ref="F123"/>
    <hyperlink r:id="rId489" ref="C124"/>
    <hyperlink r:id="rId490" ref="D124"/>
    <hyperlink r:id="rId491" ref="E124"/>
    <hyperlink r:id="rId492" ref="F124"/>
    <hyperlink r:id="rId493" ref="C125"/>
    <hyperlink r:id="rId494" ref="D125"/>
    <hyperlink r:id="rId495" ref="E125"/>
    <hyperlink r:id="rId496" ref="F125"/>
    <hyperlink r:id="rId497" ref="C126"/>
    <hyperlink r:id="rId498" ref="D126"/>
    <hyperlink r:id="rId499" ref="E126"/>
    <hyperlink r:id="rId500" ref="F126"/>
    <hyperlink r:id="rId501" ref="C127"/>
    <hyperlink r:id="rId502" ref="D127"/>
    <hyperlink r:id="rId503" ref="E127"/>
    <hyperlink r:id="rId504" ref="F127"/>
    <hyperlink r:id="rId505" ref="C128"/>
    <hyperlink r:id="rId506" ref="D128"/>
    <hyperlink r:id="rId507" ref="E128"/>
    <hyperlink r:id="rId508" ref="F128"/>
    <hyperlink r:id="rId509" ref="C129"/>
    <hyperlink r:id="rId510" ref="D129"/>
    <hyperlink r:id="rId511" ref="E129"/>
    <hyperlink r:id="rId512" ref="F129"/>
    <hyperlink r:id="rId513" ref="C130"/>
    <hyperlink r:id="rId514" ref="D130"/>
    <hyperlink r:id="rId515" ref="E130"/>
    <hyperlink r:id="rId516" ref="F130"/>
    <hyperlink r:id="rId517" ref="C131"/>
    <hyperlink r:id="rId518" ref="D131"/>
    <hyperlink r:id="rId519" ref="E131"/>
    <hyperlink r:id="rId520" ref="F131"/>
    <hyperlink r:id="rId521" ref="C132"/>
    <hyperlink r:id="rId522" ref="D132"/>
    <hyperlink r:id="rId523" ref="E132"/>
    <hyperlink r:id="rId524" ref="F132"/>
    <hyperlink r:id="rId525" ref="C133"/>
    <hyperlink r:id="rId526" ref="D133"/>
    <hyperlink r:id="rId527" ref="E133"/>
    <hyperlink r:id="rId528" ref="F133"/>
    <hyperlink r:id="rId529" ref="C134"/>
    <hyperlink r:id="rId530" ref="D134"/>
    <hyperlink r:id="rId531" ref="E134"/>
    <hyperlink r:id="rId532" ref="F134"/>
    <hyperlink r:id="rId533" ref="C135"/>
    <hyperlink r:id="rId534" ref="D135"/>
    <hyperlink r:id="rId535" ref="E135"/>
    <hyperlink r:id="rId536" ref="F135"/>
    <hyperlink r:id="rId537" ref="C136"/>
    <hyperlink r:id="rId538" ref="D136"/>
    <hyperlink r:id="rId539" ref="E136"/>
    <hyperlink r:id="rId540" ref="F136"/>
    <hyperlink r:id="rId541" ref="C137"/>
    <hyperlink r:id="rId542" ref="D137"/>
    <hyperlink r:id="rId543" ref="E137"/>
    <hyperlink r:id="rId544" ref="F137"/>
    <hyperlink r:id="rId545" ref="C138"/>
    <hyperlink r:id="rId546" ref="D138"/>
    <hyperlink r:id="rId547" ref="E138"/>
    <hyperlink r:id="rId548" ref="F138"/>
    <hyperlink r:id="rId549" ref="C139"/>
    <hyperlink r:id="rId550" ref="D139"/>
    <hyperlink r:id="rId551" ref="E139"/>
    <hyperlink r:id="rId552" ref="F139"/>
    <hyperlink r:id="rId553" ref="C140"/>
    <hyperlink r:id="rId554" ref="D140"/>
    <hyperlink r:id="rId555" ref="E140"/>
    <hyperlink r:id="rId556" ref="F140"/>
    <hyperlink r:id="rId557" ref="C141"/>
    <hyperlink r:id="rId558" ref="D141"/>
    <hyperlink r:id="rId559" ref="E141"/>
    <hyperlink r:id="rId560" ref="F141"/>
    <hyperlink r:id="rId561" ref="C142"/>
    <hyperlink r:id="rId562" ref="D142"/>
    <hyperlink r:id="rId563" ref="E142"/>
    <hyperlink r:id="rId564" ref="F142"/>
    <hyperlink r:id="rId565" ref="C143"/>
    <hyperlink r:id="rId566" ref="D143"/>
    <hyperlink r:id="rId567" ref="E143"/>
    <hyperlink r:id="rId568" ref="F143"/>
    <hyperlink r:id="rId569" ref="C144"/>
    <hyperlink r:id="rId570" ref="D144"/>
    <hyperlink r:id="rId571" ref="E144"/>
    <hyperlink r:id="rId572" ref="F144"/>
    <hyperlink r:id="rId573" ref="C145"/>
    <hyperlink r:id="rId574" ref="D145"/>
    <hyperlink r:id="rId575" ref="E145"/>
    <hyperlink r:id="rId576" ref="F145"/>
    <hyperlink r:id="rId577" ref="C146"/>
    <hyperlink r:id="rId578" ref="D146"/>
    <hyperlink r:id="rId579" ref="E146"/>
    <hyperlink r:id="rId580" ref="F146"/>
    <hyperlink r:id="rId581" ref="C147"/>
    <hyperlink r:id="rId582" ref="D147"/>
    <hyperlink r:id="rId583" ref="E147"/>
    <hyperlink r:id="rId584" ref="F147"/>
    <hyperlink r:id="rId585" ref="C148"/>
    <hyperlink r:id="rId586" ref="D148"/>
    <hyperlink r:id="rId587" ref="E148"/>
    <hyperlink r:id="rId588" ref="F148"/>
    <hyperlink r:id="rId589" ref="C149"/>
    <hyperlink r:id="rId590" ref="D149"/>
    <hyperlink r:id="rId591" ref="E149"/>
    <hyperlink r:id="rId592" ref="F149"/>
    <hyperlink r:id="rId593" ref="C150"/>
    <hyperlink r:id="rId594" ref="D150"/>
    <hyperlink r:id="rId595" ref="E150"/>
    <hyperlink r:id="rId596" ref="F150"/>
    <hyperlink r:id="rId597" ref="C151"/>
    <hyperlink r:id="rId598" ref="D151"/>
    <hyperlink r:id="rId599" ref="E151"/>
    <hyperlink r:id="rId600" ref="F151"/>
    <hyperlink r:id="rId601" ref="C152"/>
    <hyperlink r:id="rId602" ref="D152"/>
    <hyperlink r:id="rId603" ref="E152"/>
    <hyperlink r:id="rId604" ref="F152"/>
    <hyperlink r:id="rId605" ref="C153"/>
    <hyperlink r:id="rId606" ref="D153"/>
    <hyperlink r:id="rId607" ref="E153"/>
    <hyperlink r:id="rId608" ref="F153"/>
    <hyperlink r:id="rId609" ref="C154"/>
    <hyperlink r:id="rId610" ref="D154"/>
    <hyperlink r:id="rId611" ref="E154"/>
    <hyperlink r:id="rId612" ref="F154"/>
    <hyperlink r:id="rId613" ref="C155"/>
    <hyperlink r:id="rId614" ref="D155"/>
    <hyperlink r:id="rId615" ref="E155"/>
    <hyperlink r:id="rId616" ref="F155"/>
    <hyperlink r:id="rId617" ref="C156"/>
    <hyperlink r:id="rId618" ref="D156"/>
    <hyperlink r:id="rId619" ref="E156"/>
    <hyperlink r:id="rId620" ref="F156"/>
    <hyperlink r:id="rId621" ref="C157"/>
    <hyperlink r:id="rId622" ref="D157"/>
    <hyperlink r:id="rId623" ref="E157"/>
    <hyperlink r:id="rId624" ref="F157"/>
    <hyperlink r:id="rId625" ref="C158"/>
    <hyperlink r:id="rId626" ref="D158"/>
    <hyperlink r:id="rId627" ref="E158"/>
    <hyperlink r:id="rId628" ref="F158"/>
    <hyperlink r:id="rId629" ref="C159"/>
    <hyperlink r:id="rId630" ref="D159"/>
    <hyperlink r:id="rId631" ref="E159"/>
    <hyperlink r:id="rId632" ref="F159"/>
    <hyperlink r:id="rId633" ref="C160"/>
    <hyperlink r:id="rId634" ref="D160"/>
    <hyperlink r:id="rId635" ref="E160"/>
    <hyperlink r:id="rId636" ref="F160"/>
    <hyperlink r:id="rId637" ref="C161"/>
    <hyperlink r:id="rId638" ref="D161"/>
    <hyperlink r:id="rId639" ref="E161"/>
    <hyperlink r:id="rId640" ref="F161"/>
    <hyperlink r:id="rId641" ref="C162"/>
    <hyperlink r:id="rId642" ref="D162"/>
    <hyperlink r:id="rId643" ref="E162"/>
    <hyperlink r:id="rId644" ref="F162"/>
    <hyperlink r:id="rId645" ref="C163"/>
    <hyperlink r:id="rId646" ref="D163"/>
    <hyperlink r:id="rId647" ref="E163"/>
    <hyperlink r:id="rId648" ref="F163"/>
    <hyperlink r:id="rId649" ref="C164"/>
    <hyperlink r:id="rId650" ref="D164"/>
    <hyperlink r:id="rId651" ref="E164"/>
    <hyperlink r:id="rId652" ref="F164"/>
    <hyperlink r:id="rId653" ref="C165"/>
    <hyperlink r:id="rId654" ref="D165"/>
    <hyperlink r:id="rId655" ref="E165"/>
    <hyperlink r:id="rId656" ref="F165"/>
    <hyperlink r:id="rId657" ref="C166"/>
    <hyperlink r:id="rId658" ref="D166"/>
    <hyperlink r:id="rId659" ref="E166"/>
    <hyperlink r:id="rId660" ref="F166"/>
    <hyperlink r:id="rId661" ref="C167"/>
    <hyperlink r:id="rId662" ref="D167"/>
    <hyperlink r:id="rId663" ref="E167"/>
    <hyperlink r:id="rId664" ref="F167"/>
    <hyperlink r:id="rId665" ref="C168"/>
    <hyperlink r:id="rId666" ref="D168"/>
    <hyperlink r:id="rId667" ref="E168"/>
    <hyperlink r:id="rId668" ref="F168"/>
    <hyperlink r:id="rId669" ref="C169"/>
    <hyperlink r:id="rId670" ref="D169"/>
    <hyperlink r:id="rId671" ref="E169"/>
    <hyperlink r:id="rId672" ref="F169"/>
    <hyperlink r:id="rId673" ref="C170"/>
    <hyperlink r:id="rId674" ref="D170"/>
    <hyperlink r:id="rId675" ref="E170"/>
    <hyperlink r:id="rId676" ref="F170"/>
    <hyperlink r:id="rId677" ref="C171"/>
    <hyperlink r:id="rId678" ref="D171"/>
    <hyperlink r:id="rId679" ref="E171"/>
    <hyperlink r:id="rId680" ref="F171"/>
    <hyperlink r:id="rId681" ref="C172"/>
    <hyperlink r:id="rId682" ref="D172"/>
    <hyperlink r:id="rId683" ref="E172"/>
    <hyperlink r:id="rId684" ref="F172"/>
    <hyperlink r:id="rId685" ref="C173"/>
    <hyperlink r:id="rId686" ref="D173"/>
    <hyperlink r:id="rId687" ref="E173"/>
    <hyperlink r:id="rId688" ref="F173"/>
    <hyperlink r:id="rId689" ref="C174"/>
    <hyperlink r:id="rId690" ref="D174"/>
    <hyperlink r:id="rId691" ref="E174"/>
    <hyperlink r:id="rId692" ref="F174"/>
    <hyperlink r:id="rId693" ref="C175"/>
    <hyperlink r:id="rId694" ref="D175"/>
    <hyperlink r:id="rId695" ref="E175"/>
    <hyperlink r:id="rId696" ref="F175"/>
    <hyperlink r:id="rId697" ref="C176"/>
    <hyperlink r:id="rId698" ref="D176"/>
    <hyperlink r:id="rId699" ref="E176"/>
    <hyperlink r:id="rId700" ref="F176"/>
    <hyperlink r:id="rId701" ref="C177"/>
    <hyperlink r:id="rId702" ref="D177"/>
    <hyperlink r:id="rId703" ref="E177"/>
    <hyperlink r:id="rId704" ref="F177"/>
    <hyperlink r:id="rId705" ref="C178"/>
    <hyperlink r:id="rId706" ref="D178"/>
    <hyperlink r:id="rId707" ref="E178"/>
    <hyperlink r:id="rId708" ref="F178"/>
    <hyperlink r:id="rId709" ref="C179"/>
    <hyperlink r:id="rId710" ref="D179"/>
    <hyperlink r:id="rId711" ref="E179"/>
    <hyperlink r:id="rId712" ref="F179"/>
    <hyperlink r:id="rId713" ref="C180"/>
    <hyperlink r:id="rId714" ref="D180"/>
    <hyperlink r:id="rId715" ref="E180"/>
    <hyperlink r:id="rId716" ref="F180"/>
    <hyperlink r:id="rId717" ref="C181"/>
    <hyperlink r:id="rId718" ref="D181"/>
    <hyperlink r:id="rId719" ref="E181"/>
    <hyperlink r:id="rId720" ref="F181"/>
  </hyperlinks>
  <drawing r:id="rId7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391</v>
      </c>
      <c r="B1" s="6" t="s">
        <v>392</v>
      </c>
      <c r="C1" s="6" t="s">
        <v>393</v>
      </c>
      <c r="D1" s="6" t="s">
        <v>394</v>
      </c>
      <c r="E1" s="6" t="s">
        <v>395</v>
      </c>
      <c r="F1" s="6" t="s">
        <v>396</v>
      </c>
      <c r="G1" s="6" t="s">
        <v>397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398</v>
      </c>
      <c r="B2" s="3" t="s">
        <v>1</v>
      </c>
      <c r="C2" s="1" t="s">
        <v>1453</v>
      </c>
      <c r="D2" s="1" t="s">
        <v>1454</v>
      </c>
      <c r="E2" s="1" t="s">
        <v>1455</v>
      </c>
      <c r="F2" s="1" t="s">
        <v>1456</v>
      </c>
    </row>
    <row r="3">
      <c r="A3" s="3" t="s">
        <v>404</v>
      </c>
      <c r="B3" s="3" t="s">
        <v>1</v>
      </c>
      <c r="C3" s="1" t="s">
        <v>1457</v>
      </c>
      <c r="D3" s="1" t="s">
        <v>1458</v>
      </c>
      <c r="E3" s="1" t="s">
        <v>1459</v>
      </c>
      <c r="F3" s="1" t="s">
        <v>1460</v>
      </c>
    </row>
    <row r="4">
      <c r="A4" s="3" t="s">
        <v>410</v>
      </c>
      <c r="B4" s="3" t="s">
        <v>1</v>
      </c>
      <c r="C4" s="1" t="s">
        <v>1461</v>
      </c>
      <c r="D4" s="1" t="s">
        <v>1462</v>
      </c>
      <c r="E4" s="1" t="s">
        <v>1463</v>
      </c>
      <c r="F4" s="1" t="s">
        <v>1464</v>
      </c>
    </row>
    <row r="5">
      <c r="A5" s="3" t="s">
        <v>416</v>
      </c>
      <c r="B5" s="3" t="s">
        <v>1</v>
      </c>
      <c r="C5" s="1" t="s">
        <v>1465</v>
      </c>
      <c r="D5" s="1" t="s">
        <v>1466</v>
      </c>
      <c r="E5" s="1" t="s">
        <v>1467</v>
      </c>
      <c r="F5" s="1" t="s">
        <v>1468</v>
      </c>
    </row>
    <row r="6">
      <c r="A6" s="3" t="s">
        <v>422</v>
      </c>
      <c r="B6" s="3" t="s">
        <v>1</v>
      </c>
      <c r="C6" s="1" t="s">
        <v>1469</v>
      </c>
      <c r="D6" s="1" t="s">
        <v>1470</v>
      </c>
      <c r="E6" s="1" t="s">
        <v>1471</v>
      </c>
      <c r="F6" s="1" t="s">
        <v>1472</v>
      </c>
    </row>
    <row r="7">
      <c r="A7" s="3" t="s">
        <v>428</v>
      </c>
      <c r="B7" s="3" t="s">
        <v>1</v>
      </c>
      <c r="C7" s="1" t="s">
        <v>1473</v>
      </c>
      <c r="D7" s="1" t="s">
        <v>1474</v>
      </c>
      <c r="E7" s="1" t="s">
        <v>1475</v>
      </c>
      <c r="F7" s="1" t="s">
        <v>1476</v>
      </c>
    </row>
    <row r="8">
      <c r="A8" s="3" t="s">
        <v>434</v>
      </c>
      <c r="B8" s="3" t="s">
        <v>1</v>
      </c>
      <c r="C8" s="1" t="s">
        <v>1477</v>
      </c>
      <c r="D8" s="1" t="s">
        <v>1478</v>
      </c>
      <c r="E8" s="1" t="s">
        <v>1479</v>
      </c>
      <c r="F8" s="1" t="s">
        <v>1480</v>
      </c>
    </row>
    <row r="9">
      <c r="A9" s="3" t="s">
        <v>440</v>
      </c>
      <c r="B9" s="3" t="s">
        <v>1</v>
      </c>
      <c r="C9" s="1" t="s">
        <v>1481</v>
      </c>
      <c r="D9" s="1" t="s">
        <v>1482</v>
      </c>
      <c r="E9" s="1" t="s">
        <v>1483</v>
      </c>
      <c r="F9" s="1" t="s">
        <v>1484</v>
      </c>
    </row>
    <row r="10">
      <c r="A10" s="3" t="s">
        <v>446</v>
      </c>
      <c r="B10" s="3" t="s">
        <v>1</v>
      </c>
      <c r="C10" s="1" t="s">
        <v>1485</v>
      </c>
      <c r="D10" s="1" t="s">
        <v>1486</v>
      </c>
      <c r="E10" s="1" t="s">
        <v>1487</v>
      </c>
      <c r="F10" s="1" t="s">
        <v>1488</v>
      </c>
    </row>
    <row r="11">
      <c r="A11" s="3" t="s">
        <v>452</v>
      </c>
      <c r="B11" s="3" t="s">
        <v>1</v>
      </c>
      <c r="C11" s="1" t="s">
        <v>1489</v>
      </c>
      <c r="D11" s="1" t="s">
        <v>1490</v>
      </c>
      <c r="E11" s="1" t="s">
        <v>1491</v>
      </c>
      <c r="F11" s="1" t="s">
        <v>1492</v>
      </c>
    </row>
    <row r="12">
      <c r="A12" s="3" t="s">
        <v>458</v>
      </c>
      <c r="B12" s="3" t="s">
        <v>1</v>
      </c>
      <c r="C12" s="1" t="s">
        <v>1493</v>
      </c>
      <c r="D12" s="1" t="s">
        <v>1494</v>
      </c>
      <c r="E12" s="1" t="s">
        <v>1495</v>
      </c>
      <c r="F12" s="1" t="s">
        <v>1496</v>
      </c>
    </row>
    <row r="13">
      <c r="A13" s="3" t="s">
        <v>464</v>
      </c>
      <c r="B13" s="3" t="s">
        <v>1</v>
      </c>
      <c r="C13" s="1" t="s">
        <v>1497</v>
      </c>
      <c r="D13" s="1" t="s">
        <v>1498</v>
      </c>
      <c r="E13" s="1" t="s">
        <v>1499</v>
      </c>
      <c r="F13" s="1" t="s">
        <v>1500</v>
      </c>
    </row>
    <row r="14">
      <c r="A14" s="3" t="s">
        <v>470</v>
      </c>
      <c r="B14" s="3" t="s">
        <v>1</v>
      </c>
      <c r="C14" s="1" t="s">
        <v>1501</v>
      </c>
      <c r="D14" s="1" t="s">
        <v>1502</v>
      </c>
      <c r="E14" s="1" t="s">
        <v>1503</v>
      </c>
      <c r="F14" s="1" t="s">
        <v>1504</v>
      </c>
    </row>
    <row r="15">
      <c r="A15" s="3" t="s">
        <v>476</v>
      </c>
      <c r="B15" s="3" t="s">
        <v>1</v>
      </c>
      <c r="C15" s="1" t="s">
        <v>1505</v>
      </c>
      <c r="D15" s="1" t="s">
        <v>1506</v>
      </c>
      <c r="E15" s="1" t="s">
        <v>1507</v>
      </c>
      <c r="F15" s="1" t="s">
        <v>1508</v>
      </c>
    </row>
    <row r="16">
      <c r="A16" s="3" t="s">
        <v>482</v>
      </c>
      <c r="B16" s="3" t="s">
        <v>1</v>
      </c>
      <c r="C16" s="1" t="s">
        <v>1509</v>
      </c>
      <c r="D16" s="1" t="s">
        <v>1510</v>
      </c>
      <c r="E16" s="1" t="s">
        <v>1511</v>
      </c>
      <c r="F16" s="1" t="s">
        <v>1512</v>
      </c>
    </row>
    <row r="17">
      <c r="A17" s="3" t="s">
        <v>488</v>
      </c>
      <c r="B17" s="3" t="s">
        <v>1</v>
      </c>
      <c r="C17" s="1" t="s">
        <v>1513</v>
      </c>
      <c r="D17" s="1" t="s">
        <v>1514</v>
      </c>
      <c r="E17" s="1" t="s">
        <v>1515</v>
      </c>
      <c r="F17" s="1" t="s">
        <v>1516</v>
      </c>
    </row>
    <row r="18">
      <c r="A18" s="3" t="s">
        <v>494</v>
      </c>
      <c r="B18" s="3" t="s">
        <v>1</v>
      </c>
      <c r="C18" s="1" t="s">
        <v>1517</v>
      </c>
      <c r="D18" s="1" t="s">
        <v>1518</v>
      </c>
      <c r="E18" s="1" t="s">
        <v>1519</v>
      </c>
      <c r="F18" s="1" t="s">
        <v>1520</v>
      </c>
    </row>
    <row r="19">
      <c r="A19" s="3" t="s">
        <v>500</v>
      </c>
      <c r="B19" s="3" t="s">
        <v>1</v>
      </c>
      <c r="C19" s="1" t="s">
        <v>1521</v>
      </c>
      <c r="D19" s="1" t="s">
        <v>1522</v>
      </c>
      <c r="E19" s="1" t="s">
        <v>1523</v>
      </c>
      <c r="F19" s="1" t="s">
        <v>1524</v>
      </c>
    </row>
    <row r="20">
      <c r="A20" s="3" t="s">
        <v>506</v>
      </c>
      <c r="B20" s="3" t="s">
        <v>1</v>
      </c>
      <c r="C20" s="1" t="s">
        <v>1525</v>
      </c>
      <c r="D20" s="1" t="s">
        <v>1526</v>
      </c>
      <c r="E20" s="1" t="s">
        <v>1527</v>
      </c>
      <c r="F20" s="1" t="s">
        <v>1528</v>
      </c>
    </row>
    <row r="21">
      <c r="A21" s="3" t="s">
        <v>512</v>
      </c>
      <c r="B21" s="3" t="s">
        <v>1</v>
      </c>
      <c r="C21" s="1" t="s">
        <v>1529</v>
      </c>
      <c r="D21" s="1" t="s">
        <v>1530</v>
      </c>
      <c r="E21" s="1" t="s">
        <v>1531</v>
      </c>
      <c r="F21" s="1" t="s">
        <v>1532</v>
      </c>
    </row>
    <row r="22">
      <c r="A22" s="3" t="s">
        <v>518</v>
      </c>
      <c r="B22" s="3" t="s">
        <v>1</v>
      </c>
      <c r="C22" s="1" t="s">
        <v>1533</v>
      </c>
      <c r="D22" s="1" t="s">
        <v>1534</v>
      </c>
      <c r="E22" s="1" t="s">
        <v>1535</v>
      </c>
      <c r="F22" s="1" t="s">
        <v>1536</v>
      </c>
    </row>
    <row r="23">
      <c r="A23" s="3" t="s">
        <v>524</v>
      </c>
      <c r="B23" s="3" t="s">
        <v>1</v>
      </c>
      <c r="C23" s="1" t="s">
        <v>1537</v>
      </c>
      <c r="D23" s="1" t="s">
        <v>1538</v>
      </c>
      <c r="E23" s="1" t="s">
        <v>1539</v>
      </c>
      <c r="F23" s="1" t="s">
        <v>1540</v>
      </c>
    </row>
    <row r="24">
      <c r="A24" s="3" t="s">
        <v>530</v>
      </c>
      <c r="B24" s="3" t="s">
        <v>1</v>
      </c>
      <c r="C24" s="1" t="s">
        <v>1541</v>
      </c>
      <c r="D24" s="1" t="s">
        <v>1542</v>
      </c>
      <c r="E24" s="1" t="s">
        <v>1543</v>
      </c>
      <c r="F24" s="1" t="s">
        <v>1544</v>
      </c>
    </row>
    <row r="25">
      <c r="A25" s="3" t="s">
        <v>536</v>
      </c>
      <c r="B25" s="3" t="s">
        <v>1</v>
      </c>
      <c r="C25" s="1" t="s">
        <v>1545</v>
      </c>
      <c r="D25" s="1" t="s">
        <v>1546</v>
      </c>
      <c r="E25" s="1" t="s">
        <v>1547</v>
      </c>
      <c r="F25" s="1" t="s">
        <v>1548</v>
      </c>
    </row>
    <row r="26">
      <c r="A26" s="3" t="s">
        <v>542</v>
      </c>
      <c r="B26" s="3" t="s">
        <v>1</v>
      </c>
      <c r="C26" s="1" t="s">
        <v>1549</v>
      </c>
      <c r="D26" s="1" t="s">
        <v>1550</v>
      </c>
      <c r="E26" s="1" t="s">
        <v>1551</v>
      </c>
      <c r="F26" s="1" t="s">
        <v>1552</v>
      </c>
    </row>
    <row r="27">
      <c r="A27" s="3" t="s">
        <v>548</v>
      </c>
      <c r="B27" s="3" t="s">
        <v>1</v>
      </c>
      <c r="C27" s="1" t="s">
        <v>1553</v>
      </c>
      <c r="D27" s="1" t="s">
        <v>1554</v>
      </c>
      <c r="E27" s="1" t="s">
        <v>1555</v>
      </c>
      <c r="F27" s="1" t="s">
        <v>1556</v>
      </c>
    </row>
    <row r="28">
      <c r="A28" s="3" t="s">
        <v>554</v>
      </c>
      <c r="B28" s="3" t="s">
        <v>1</v>
      </c>
      <c r="C28" s="1" t="s">
        <v>1557</v>
      </c>
      <c r="D28" s="1" t="s">
        <v>1558</v>
      </c>
      <c r="E28" s="1" t="s">
        <v>1559</v>
      </c>
      <c r="F28" s="1" t="s">
        <v>1560</v>
      </c>
    </row>
    <row r="29">
      <c r="A29" s="3" t="s">
        <v>560</v>
      </c>
      <c r="B29" s="3" t="s">
        <v>1</v>
      </c>
      <c r="C29" s="1" t="s">
        <v>1561</v>
      </c>
      <c r="D29" s="1" t="s">
        <v>1562</v>
      </c>
      <c r="E29" s="1" t="s">
        <v>1563</v>
      </c>
      <c r="F29" s="1" t="s">
        <v>1564</v>
      </c>
    </row>
    <row r="30">
      <c r="A30" s="3" t="s">
        <v>566</v>
      </c>
      <c r="B30" s="3" t="s">
        <v>1</v>
      </c>
      <c r="C30" s="1" t="s">
        <v>1565</v>
      </c>
      <c r="D30" s="1" t="s">
        <v>1566</v>
      </c>
      <c r="E30" s="1" t="s">
        <v>1567</v>
      </c>
      <c r="F30" s="1" t="s">
        <v>1568</v>
      </c>
    </row>
    <row r="31">
      <c r="A31" s="3" t="s">
        <v>572</v>
      </c>
      <c r="B31" s="3" t="s">
        <v>1</v>
      </c>
      <c r="C31" s="1" t="s">
        <v>1569</v>
      </c>
      <c r="D31" s="1" t="s">
        <v>1570</v>
      </c>
      <c r="E31" s="1" t="s">
        <v>1571</v>
      </c>
      <c r="F31" s="1" t="s">
        <v>1572</v>
      </c>
    </row>
    <row r="32">
      <c r="A32" s="3" t="s">
        <v>578</v>
      </c>
      <c r="B32" s="3" t="s">
        <v>1</v>
      </c>
      <c r="C32" s="1" t="s">
        <v>1573</v>
      </c>
      <c r="D32" s="1" t="s">
        <v>1574</v>
      </c>
      <c r="E32" s="1" t="s">
        <v>1575</v>
      </c>
      <c r="F32" s="1" t="s">
        <v>1576</v>
      </c>
    </row>
    <row r="33">
      <c r="A33" s="3" t="s">
        <v>584</v>
      </c>
      <c r="B33" s="3" t="s">
        <v>1</v>
      </c>
      <c r="C33" s="1" t="s">
        <v>1577</v>
      </c>
      <c r="D33" s="1" t="s">
        <v>1578</v>
      </c>
      <c r="E33" s="1" t="s">
        <v>1579</v>
      </c>
      <c r="F33" s="1" t="s">
        <v>1580</v>
      </c>
    </row>
    <row r="34">
      <c r="A34" s="3" t="s">
        <v>590</v>
      </c>
      <c r="B34" s="3" t="s">
        <v>1</v>
      </c>
      <c r="C34" s="1" t="s">
        <v>1581</v>
      </c>
      <c r="D34" s="1" t="s">
        <v>1582</v>
      </c>
      <c r="E34" s="1" t="s">
        <v>1583</v>
      </c>
      <c r="F34" s="1" t="s">
        <v>1584</v>
      </c>
    </row>
    <row r="35">
      <c r="A35" s="3" t="s">
        <v>596</v>
      </c>
      <c r="B35" s="3" t="s">
        <v>1</v>
      </c>
      <c r="C35" s="1" t="s">
        <v>1585</v>
      </c>
      <c r="D35" s="1" t="s">
        <v>1586</v>
      </c>
      <c r="E35" s="1" t="s">
        <v>1587</v>
      </c>
      <c r="F35" s="1" t="s">
        <v>1588</v>
      </c>
    </row>
    <row r="36">
      <c r="A36" s="3" t="s">
        <v>602</v>
      </c>
      <c r="B36" s="3" t="s">
        <v>1</v>
      </c>
      <c r="C36" s="1" t="s">
        <v>1589</v>
      </c>
      <c r="D36" s="1" t="s">
        <v>1590</v>
      </c>
      <c r="E36" s="1" t="s">
        <v>1591</v>
      </c>
      <c r="F36" s="1" t="s">
        <v>1592</v>
      </c>
    </row>
    <row r="37">
      <c r="A37" s="3" t="s">
        <v>608</v>
      </c>
      <c r="B37" s="3" t="s">
        <v>1</v>
      </c>
      <c r="C37" s="1" t="s">
        <v>1593</v>
      </c>
      <c r="D37" s="1" t="s">
        <v>1594</v>
      </c>
      <c r="E37" s="1" t="s">
        <v>1595</v>
      </c>
      <c r="F37" s="1" t="s">
        <v>1596</v>
      </c>
    </row>
    <row r="38">
      <c r="A38" s="3" t="s">
        <v>614</v>
      </c>
      <c r="B38" s="3" t="s">
        <v>1</v>
      </c>
      <c r="C38" s="1" t="s">
        <v>1597</v>
      </c>
      <c r="D38" s="1" t="s">
        <v>1598</v>
      </c>
      <c r="E38" s="1" t="s">
        <v>1599</v>
      </c>
      <c r="F38" s="1" t="s">
        <v>1600</v>
      </c>
    </row>
    <row r="39">
      <c r="A39" s="3" t="s">
        <v>620</v>
      </c>
      <c r="B39" s="3" t="s">
        <v>1</v>
      </c>
      <c r="C39" s="1" t="s">
        <v>1601</v>
      </c>
      <c r="D39" s="1" t="s">
        <v>1602</v>
      </c>
      <c r="E39" s="1" t="s">
        <v>1603</v>
      </c>
      <c r="F39" s="1" t="s">
        <v>1604</v>
      </c>
    </row>
    <row r="40">
      <c r="A40" s="3" t="s">
        <v>626</v>
      </c>
      <c r="B40" s="3" t="s">
        <v>1</v>
      </c>
      <c r="C40" s="1" t="s">
        <v>1605</v>
      </c>
      <c r="D40" s="1" t="s">
        <v>1606</v>
      </c>
      <c r="E40" s="1" t="s">
        <v>1607</v>
      </c>
      <c r="F40" s="1" t="s">
        <v>1608</v>
      </c>
    </row>
    <row r="41">
      <c r="A41" s="3" t="s">
        <v>632</v>
      </c>
      <c r="B41" s="3" t="s">
        <v>1</v>
      </c>
      <c r="C41" s="1" t="s">
        <v>1609</v>
      </c>
      <c r="D41" s="1" t="s">
        <v>1610</v>
      </c>
      <c r="E41" s="1" t="s">
        <v>1611</v>
      </c>
      <c r="F41" s="1" t="s">
        <v>1612</v>
      </c>
    </row>
    <row r="42">
      <c r="A42" s="3" t="s">
        <v>638</v>
      </c>
      <c r="B42" s="3" t="s">
        <v>1</v>
      </c>
      <c r="C42" s="1" t="s">
        <v>1613</v>
      </c>
      <c r="D42" s="1" t="s">
        <v>1614</v>
      </c>
      <c r="E42" s="1" t="s">
        <v>1615</v>
      </c>
      <c r="F42" s="1" t="s">
        <v>1616</v>
      </c>
    </row>
    <row r="43">
      <c r="A43" s="3" t="s">
        <v>644</v>
      </c>
      <c r="B43" s="3" t="s">
        <v>1</v>
      </c>
      <c r="C43" s="1" t="s">
        <v>1617</v>
      </c>
      <c r="D43" s="1" t="s">
        <v>1618</v>
      </c>
      <c r="E43" s="1" t="s">
        <v>1619</v>
      </c>
      <c r="F43" s="1" t="s">
        <v>1620</v>
      </c>
    </row>
    <row r="44">
      <c r="A44" s="3" t="s">
        <v>650</v>
      </c>
      <c r="B44" s="3" t="s">
        <v>1</v>
      </c>
      <c r="C44" s="1" t="s">
        <v>1621</v>
      </c>
      <c r="D44" s="1" t="s">
        <v>1622</v>
      </c>
      <c r="E44" s="1" t="s">
        <v>1623</v>
      </c>
      <c r="F44" s="1" t="s">
        <v>1624</v>
      </c>
    </row>
    <row r="45">
      <c r="A45" s="3" t="s">
        <v>656</v>
      </c>
      <c r="B45" s="3" t="s">
        <v>1</v>
      </c>
      <c r="C45" s="1" t="s">
        <v>1625</v>
      </c>
      <c r="D45" s="1" t="s">
        <v>1626</v>
      </c>
      <c r="E45" s="1" t="s">
        <v>1627</v>
      </c>
      <c r="F45" s="1" t="s">
        <v>1628</v>
      </c>
    </row>
    <row r="46">
      <c r="A46" s="3" t="s">
        <v>662</v>
      </c>
      <c r="B46" s="3" t="s">
        <v>1</v>
      </c>
      <c r="C46" s="1" t="s">
        <v>1629</v>
      </c>
      <c r="D46" s="1" t="s">
        <v>1630</v>
      </c>
      <c r="E46" s="1" t="s">
        <v>1631</v>
      </c>
      <c r="F46" s="1" t="s">
        <v>1632</v>
      </c>
    </row>
    <row r="47">
      <c r="A47" s="3" t="s">
        <v>668</v>
      </c>
      <c r="B47" s="3" t="s">
        <v>1</v>
      </c>
      <c r="C47" s="1" t="s">
        <v>1633</v>
      </c>
      <c r="D47" s="1" t="s">
        <v>1634</v>
      </c>
      <c r="E47" s="1" t="s">
        <v>1635</v>
      </c>
      <c r="F47" s="1" t="s">
        <v>1636</v>
      </c>
    </row>
    <row r="48">
      <c r="A48" s="3" t="s">
        <v>674</v>
      </c>
      <c r="B48" s="3" t="s">
        <v>1</v>
      </c>
      <c r="C48" s="1" t="s">
        <v>1637</v>
      </c>
      <c r="D48" s="1" t="s">
        <v>1638</v>
      </c>
      <c r="E48" s="1" t="s">
        <v>1639</v>
      </c>
      <c r="F48" s="1" t="s">
        <v>1640</v>
      </c>
    </row>
    <row r="49">
      <c r="A49" s="3" t="s">
        <v>680</v>
      </c>
      <c r="B49" s="3" t="s">
        <v>1</v>
      </c>
      <c r="C49" s="1" t="s">
        <v>1641</v>
      </c>
      <c r="D49" s="1" t="s">
        <v>1642</v>
      </c>
      <c r="E49" s="1" t="s">
        <v>1643</v>
      </c>
      <c r="F49" s="1" t="s">
        <v>1644</v>
      </c>
    </row>
    <row r="50">
      <c r="A50" s="3" t="s">
        <v>686</v>
      </c>
      <c r="B50" s="3" t="s">
        <v>1</v>
      </c>
      <c r="C50" s="1" t="s">
        <v>1645</v>
      </c>
      <c r="D50" s="1" t="s">
        <v>1646</v>
      </c>
      <c r="E50" s="1" t="s">
        <v>1647</v>
      </c>
      <c r="F50" s="1" t="s">
        <v>1648</v>
      </c>
    </row>
    <row r="51">
      <c r="A51" s="3" t="s">
        <v>692</v>
      </c>
      <c r="B51" s="3" t="s">
        <v>1</v>
      </c>
      <c r="C51" s="1" t="s">
        <v>1649</v>
      </c>
      <c r="D51" s="1" t="s">
        <v>1650</v>
      </c>
      <c r="E51" s="1" t="s">
        <v>1651</v>
      </c>
      <c r="F51" s="1" t="s">
        <v>1652</v>
      </c>
    </row>
    <row r="52">
      <c r="A52" s="3" t="s">
        <v>698</v>
      </c>
      <c r="B52" s="3" t="s">
        <v>1</v>
      </c>
      <c r="C52" s="1" t="s">
        <v>1653</v>
      </c>
      <c r="D52" s="1" t="s">
        <v>1654</v>
      </c>
      <c r="E52" s="1" t="s">
        <v>1655</v>
      </c>
      <c r="F52" s="1" t="s">
        <v>1656</v>
      </c>
    </row>
    <row r="53">
      <c r="A53" s="3" t="s">
        <v>704</v>
      </c>
      <c r="B53" s="3" t="s">
        <v>1</v>
      </c>
      <c r="C53" s="1" t="s">
        <v>1657</v>
      </c>
      <c r="D53" s="1" t="s">
        <v>1658</v>
      </c>
      <c r="E53" s="1" t="s">
        <v>1659</v>
      </c>
      <c r="F53" s="1" t="s">
        <v>1660</v>
      </c>
    </row>
    <row r="54">
      <c r="A54" s="3" t="s">
        <v>674</v>
      </c>
      <c r="B54" s="3" t="s">
        <v>1</v>
      </c>
      <c r="C54" s="1" t="s">
        <v>1661</v>
      </c>
      <c r="D54" s="1" t="s">
        <v>1662</v>
      </c>
      <c r="E54" s="1" t="s">
        <v>1663</v>
      </c>
      <c r="F54" s="1" t="s">
        <v>1664</v>
      </c>
    </row>
    <row r="55">
      <c r="A55" s="3" t="s">
        <v>715</v>
      </c>
      <c r="B55" s="3" t="s">
        <v>1</v>
      </c>
      <c r="C55" s="1" t="s">
        <v>1665</v>
      </c>
      <c r="D55" s="1" t="s">
        <v>1666</v>
      </c>
      <c r="E55" s="1" t="s">
        <v>1667</v>
      </c>
      <c r="F55" s="1" t="s">
        <v>1668</v>
      </c>
    </row>
    <row r="56">
      <c r="A56" s="3" t="s">
        <v>721</v>
      </c>
      <c r="B56" s="3" t="s">
        <v>1</v>
      </c>
      <c r="C56" s="1" t="s">
        <v>1669</v>
      </c>
      <c r="D56" s="1" t="s">
        <v>1670</v>
      </c>
      <c r="E56" s="1" t="s">
        <v>1671</v>
      </c>
      <c r="F56" s="1" t="s">
        <v>1672</v>
      </c>
    </row>
    <row r="57">
      <c r="A57" s="3" t="s">
        <v>727</v>
      </c>
      <c r="B57" s="3" t="s">
        <v>1</v>
      </c>
      <c r="C57" s="1" t="s">
        <v>1673</v>
      </c>
      <c r="D57" s="1" t="s">
        <v>1674</v>
      </c>
      <c r="E57" s="1" t="s">
        <v>1675</v>
      </c>
      <c r="F57" s="1" t="s">
        <v>1676</v>
      </c>
    </row>
    <row r="58">
      <c r="A58" s="3" t="s">
        <v>733</v>
      </c>
      <c r="B58" s="3" t="s">
        <v>1</v>
      </c>
      <c r="C58" s="1" t="s">
        <v>1677</v>
      </c>
      <c r="D58" s="1" t="s">
        <v>1678</v>
      </c>
      <c r="E58" s="1" t="s">
        <v>1679</v>
      </c>
      <c r="F58" s="1" t="s">
        <v>1680</v>
      </c>
    </row>
    <row r="59">
      <c r="A59" s="3" t="s">
        <v>739</v>
      </c>
      <c r="B59" s="3" t="s">
        <v>1</v>
      </c>
      <c r="C59" s="1" t="s">
        <v>1681</v>
      </c>
      <c r="D59" s="1" t="s">
        <v>1682</v>
      </c>
      <c r="E59" s="1" t="s">
        <v>1683</v>
      </c>
      <c r="F59" s="1" t="s">
        <v>1684</v>
      </c>
    </row>
    <row r="60">
      <c r="A60" s="3" t="s">
        <v>745</v>
      </c>
      <c r="B60" s="3" t="s">
        <v>1</v>
      </c>
      <c r="C60" s="1" t="s">
        <v>1685</v>
      </c>
      <c r="D60" s="1" t="s">
        <v>1686</v>
      </c>
      <c r="E60" s="1" t="s">
        <v>1687</v>
      </c>
      <c r="F60" s="1" t="s">
        <v>1688</v>
      </c>
    </row>
    <row r="61">
      <c r="A61" s="3" t="s">
        <v>751</v>
      </c>
      <c r="B61" s="3" t="s">
        <v>1</v>
      </c>
      <c r="C61" s="1" t="s">
        <v>1689</v>
      </c>
      <c r="D61" s="1" t="s">
        <v>1690</v>
      </c>
      <c r="E61" s="1" t="s">
        <v>1691</v>
      </c>
      <c r="F61" s="1" t="s">
        <v>1692</v>
      </c>
    </row>
    <row r="62">
      <c r="A62" s="3" t="s">
        <v>757</v>
      </c>
      <c r="B62" s="3" t="s">
        <v>1</v>
      </c>
      <c r="C62" s="1" t="s">
        <v>1693</v>
      </c>
      <c r="D62" s="1" t="s">
        <v>1694</v>
      </c>
      <c r="E62" s="1" t="s">
        <v>1695</v>
      </c>
      <c r="F62" s="1" t="s">
        <v>1696</v>
      </c>
    </row>
    <row r="63">
      <c r="A63" s="3" t="s">
        <v>763</v>
      </c>
      <c r="B63" s="3" t="s">
        <v>1</v>
      </c>
      <c r="C63" s="1" t="s">
        <v>1697</v>
      </c>
      <c r="D63" s="1" t="s">
        <v>1698</v>
      </c>
      <c r="E63" s="1" t="s">
        <v>1699</v>
      </c>
      <c r="F63" s="1" t="s">
        <v>1700</v>
      </c>
    </row>
    <row r="64">
      <c r="A64" s="3" t="s">
        <v>769</v>
      </c>
      <c r="B64" s="3" t="s">
        <v>1</v>
      </c>
      <c r="C64" s="1" t="s">
        <v>1701</v>
      </c>
      <c r="D64" s="1" t="s">
        <v>1702</v>
      </c>
      <c r="E64" s="1" t="s">
        <v>1703</v>
      </c>
      <c r="F64" s="1" t="s">
        <v>1704</v>
      </c>
    </row>
    <row r="65">
      <c r="A65" s="3" t="s">
        <v>775</v>
      </c>
      <c r="B65" s="3" t="s">
        <v>1</v>
      </c>
      <c r="C65" s="1" t="s">
        <v>1705</v>
      </c>
      <c r="D65" s="1" t="s">
        <v>1706</v>
      </c>
      <c r="E65" s="1" t="s">
        <v>1707</v>
      </c>
      <c r="F65" s="1" t="s">
        <v>1708</v>
      </c>
    </row>
    <row r="66">
      <c r="A66" s="3" t="s">
        <v>781</v>
      </c>
      <c r="B66" s="3" t="s">
        <v>1</v>
      </c>
      <c r="C66" s="1" t="s">
        <v>1709</v>
      </c>
      <c r="D66" s="1" t="s">
        <v>1710</v>
      </c>
      <c r="E66" s="1" t="s">
        <v>1711</v>
      </c>
      <c r="F66" s="1" t="s">
        <v>1712</v>
      </c>
    </row>
    <row r="67">
      <c r="A67" s="3" t="s">
        <v>787</v>
      </c>
      <c r="B67" s="3" t="s">
        <v>1</v>
      </c>
      <c r="C67" s="1" t="s">
        <v>1713</v>
      </c>
      <c r="D67" s="1" t="s">
        <v>1714</v>
      </c>
      <c r="E67" s="1" t="s">
        <v>1715</v>
      </c>
      <c r="F67" s="1" t="s">
        <v>1716</v>
      </c>
    </row>
    <row r="68">
      <c r="A68" s="3" t="s">
        <v>793</v>
      </c>
      <c r="B68" s="3" t="s">
        <v>1</v>
      </c>
      <c r="C68" s="1" t="s">
        <v>1717</v>
      </c>
      <c r="D68" s="1" t="s">
        <v>1718</v>
      </c>
      <c r="E68" s="1" t="s">
        <v>1719</v>
      </c>
      <c r="F68" s="1" t="s">
        <v>1720</v>
      </c>
    </row>
    <row r="69">
      <c r="A69" s="3" t="s">
        <v>799</v>
      </c>
      <c r="B69" s="3" t="s">
        <v>1</v>
      </c>
      <c r="C69" s="1" t="s">
        <v>1721</v>
      </c>
      <c r="D69" s="1" t="s">
        <v>1722</v>
      </c>
      <c r="E69" s="1" t="s">
        <v>1723</v>
      </c>
      <c r="F69" s="1" t="s">
        <v>1724</v>
      </c>
    </row>
    <row r="70">
      <c r="A70" s="3" t="s">
        <v>805</v>
      </c>
      <c r="B70" s="3" t="s">
        <v>1</v>
      </c>
      <c r="C70" s="1" t="s">
        <v>1725</v>
      </c>
      <c r="D70" s="1" t="s">
        <v>1726</v>
      </c>
      <c r="E70" s="1" t="s">
        <v>1727</v>
      </c>
      <c r="F70" s="1" t="s">
        <v>1728</v>
      </c>
    </row>
    <row r="71">
      <c r="A71" s="3" t="s">
        <v>811</v>
      </c>
      <c r="B71" s="3" t="s">
        <v>1</v>
      </c>
      <c r="C71" s="1" t="s">
        <v>1729</v>
      </c>
      <c r="D71" s="1" t="s">
        <v>1730</v>
      </c>
      <c r="E71" s="1" t="s">
        <v>1731</v>
      </c>
      <c r="F71" s="1" t="s">
        <v>1732</v>
      </c>
    </row>
    <row r="72">
      <c r="A72" s="3" t="s">
        <v>817</v>
      </c>
      <c r="B72" s="3" t="s">
        <v>1</v>
      </c>
      <c r="C72" s="1" t="s">
        <v>1733</v>
      </c>
      <c r="D72" s="1" t="s">
        <v>1734</v>
      </c>
      <c r="E72" s="1" t="s">
        <v>1735</v>
      </c>
      <c r="F72" s="1" t="s">
        <v>1736</v>
      </c>
    </row>
    <row r="73">
      <c r="A73" s="3" t="s">
        <v>823</v>
      </c>
      <c r="B73" s="3" t="s">
        <v>1</v>
      </c>
      <c r="C73" s="1" t="s">
        <v>1737</v>
      </c>
      <c r="D73" s="1" t="s">
        <v>1738</v>
      </c>
      <c r="E73" s="1" t="s">
        <v>1739</v>
      </c>
      <c r="F73" s="1" t="s">
        <v>1740</v>
      </c>
    </row>
    <row r="74">
      <c r="A74" s="3" t="s">
        <v>829</v>
      </c>
      <c r="B74" s="3" t="s">
        <v>1</v>
      </c>
      <c r="C74" s="1" t="s">
        <v>1741</v>
      </c>
      <c r="D74" s="1" t="s">
        <v>1742</v>
      </c>
      <c r="E74" s="1" t="s">
        <v>1743</v>
      </c>
      <c r="F74" s="1" t="s">
        <v>1744</v>
      </c>
    </row>
    <row r="75">
      <c r="A75" s="3" t="s">
        <v>835</v>
      </c>
      <c r="B75" s="3" t="s">
        <v>1</v>
      </c>
      <c r="C75" s="1" t="s">
        <v>1745</v>
      </c>
      <c r="D75" s="1" t="s">
        <v>1746</v>
      </c>
      <c r="E75" s="1" t="s">
        <v>1747</v>
      </c>
      <c r="F75" s="1" t="s">
        <v>1748</v>
      </c>
    </row>
    <row r="76">
      <c r="A76" s="3" t="s">
        <v>841</v>
      </c>
      <c r="B76" s="3" t="s">
        <v>1</v>
      </c>
      <c r="C76" s="1" t="s">
        <v>1749</v>
      </c>
      <c r="D76" s="1" t="s">
        <v>1750</v>
      </c>
      <c r="E76" s="1" t="s">
        <v>1751</v>
      </c>
      <c r="F76" s="1" t="s">
        <v>1752</v>
      </c>
    </row>
    <row r="77">
      <c r="A77" s="3" t="s">
        <v>847</v>
      </c>
      <c r="B77" s="3" t="s">
        <v>1</v>
      </c>
      <c r="C77" s="1" t="s">
        <v>1753</v>
      </c>
      <c r="D77" s="1" t="s">
        <v>1754</v>
      </c>
      <c r="E77" s="1" t="s">
        <v>1755</v>
      </c>
      <c r="F77" s="1" t="s">
        <v>1756</v>
      </c>
    </row>
    <row r="78">
      <c r="A78" s="3" t="s">
        <v>853</v>
      </c>
      <c r="B78" s="3" t="s">
        <v>1</v>
      </c>
      <c r="C78" s="1" t="s">
        <v>1757</v>
      </c>
      <c r="D78" s="1" t="s">
        <v>1758</v>
      </c>
      <c r="E78" s="1" t="s">
        <v>1759</v>
      </c>
      <c r="F78" s="1" t="s">
        <v>1760</v>
      </c>
    </row>
    <row r="79">
      <c r="A79" s="3" t="s">
        <v>859</v>
      </c>
      <c r="B79" s="3" t="s">
        <v>1</v>
      </c>
      <c r="C79" s="1" t="s">
        <v>1761</v>
      </c>
      <c r="D79" s="1" t="s">
        <v>1762</v>
      </c>
      <c r="E79" s="1" t="s">
        <v>1763</v>
      </c>
      <c r="F79" s="1" t="s">
        <v>1764</v>
      </c>
    </row>
    <row r="80">
      <c r="A80" s="3" t="s">
        <v>865</v>
      </c>
      <c r="B80" s="3" t="s">
        <v>1</v>
      </c>
      <c r="C80" s="1" t="s">
        <v>1765</v>
      </c>
      <c r="D80" s="1" t="s">
        <v>1766</v>
      </c>
      <c r="E80" s="1" t="s">
        <v>1767</v>
      </c>
      <c r="F80" s="1" t="s">
        <v>1768</v>
      </c>
    </row>
    <row r="81">
      <c r="A81" s="3" t="s">
        <v>871</v>
      </c>
      <c r="B81" s="3" t="s">
        <v>1</v>
      </c>
      <c r="C81" s="1" t="s">
        <v>1769</v>
      </c>
      <c r="D81" s="1" t="s">
        <v>1770</v>
      </c>
      <c r="E81" s="1" t="s">
        <v>1771</v>
      </c>
      <c r="F81" s="1" t="s">
        <v>1772</v>
      </c>
    </row>
    <row r="82">
      <c r="A82" s="3" t="s">
        <v>877</v>
      </c>
      <c r="B82" s="3" t="s">
        <v>1</v>
      </c>
      <c r="C82" s="1" t="s">
        <v>1773</v>
      </c>
      <c r="D82" s="1" t="s">
        <v>1774</v>
      </c>
      <c r="E82" s="1" t="s">
        <v>1775</v>
      </c>
      <c r="F82" s="1" t="s">
        <v>1776</v>
      </c>
    </row>
    <row r="83">
      <c r="A83" s="3" t="s">
        <v>883</v>
      </c>
      <c r="B83" s="3" t="s">
        <v>1</v>
      </c>
      <c r="C83" s="1" t="s">
        <v>1777</v>
      </c>
      <c r="D83" s="1" t="s">
        <v>1778</v>
      </c>
      <c r="E83" s="1" t="s">
        <v>1779</v>
      </c>
      <c r="F83" s="1" t="s">
        <v>1780</v>
      </c>
    </row>
    <row r="84">
      <c r="A84" s="3" t="s">
        <v>889</v>
      </c>
      <c r="B84" s="3" t="s">
        <v>1</v>
      </c>
      <c r="C84" s="1" t="s">
        <v>1781</v>
      </c>
      <c r="D84" s="1" t="s">
        <v>1782</v>
      </c>
      <c r="E84" s="1" t="s">
        <v>1783</v>
      </c>
      <c r="F84" s="1" t="s">
        <v>1784</v>
      </c>
    </row>
    <row r="85">
      <c r="A85" s="3" t="s">
        <v>895</v>
      </c>
      <c r="B85" s="3" t="s">
        <v>1</v>
      </c>
      <c r="C85" s="1" t="s">
        <v>1785</v>
      </c>
      <c r="D85" s="1" t="s">
        <v>1786</v>
      </c>
      <c r="E85" s="1" t="s">
        <v>1787</v>
      </c>
      <c r="F85" s="1" t="s">
        <v>1788</v>
      </c>
    </row>
    <row r="86">
      <c r="A86" s="3" t="s">
        <v>901</v>
      </c>
      <c r="B86" s="3" t="s">
        <v>1</v>
      </c>
      <c r="C86" s="1" t="s">
        <v>1789</v>
      </c>
      <c r="D86" s="1" t="s">
        <v>1790</v>
      </c>
      <c r="E86" s="1" t="s">
        <v>1791</v>
      </c>
      <c r="F86" s="1" t="s">
        <v>1792</v>
      </c>
    </row>
    <row r="87">
      <c r="A87" s="3" t="s">
        <v>907</v>
      </c>
      <c r="B87" s="3" t="s">
        <v>1</v>
      </c>
      <c r="C87" s="1" t="s">
        <v>1793</v>
      </c>
      <c r="D87" s="1" t="s">
        <v>1794</v>
      </c>
      <c r="E87" s="1" t="s">
        <v>1795</v>
      </c>
      <c r="F87" s="1" t="s">
        <v>1796</v>
      </c>
    </row>
    <row r="88">
      <c r="A88" s="3" t="s">
        <v>913</v>
      </c>
      <c r="B88" s="3" t="s">
        <v>1</v>
      </c>
      <c r="C88" s="1" t="s">
        <v>1797</v>
      </c>
      <c r="D88" s="1" t="s">
        <v>1798</v>
      </c>
      <c r="E88" s="1" t="s">
        <v>1799</v>
      </c>
      <c r="F88" s="1" t="s">
        <v>1800</v>
      </c>
    </row>
    <row r="89">
      <c r="A89" s="3" t="s">
        <v>919</v>
      </c>
      <c r="B89" s="3" t="s">
        <v>1</v>
      </c>
      <c r="C89" s="1" t="s">
        <v>1801</v>
      </c>
      <c r="D89" s="1" t="s">
        <v>1802</v>
      </c>
      <c r="E89" s="1" t="s">
        <v>1803</v>
      </c>
      <c r="F89" s="1" t="s">
        <v>1804</v>
      </c>
    </row>
    <row r="90">
      <c r="A90" s="3" t="s">
        <v>925</v>
      </c>
      <c r="B90" s="3" t="s">
        <v>1</v>
      </c>
      <c r="C90" s="1" t="s">
        <v>1805</v>
      </c>
      <c r="D90" s="1" t="s">
        <v>1806</v>
      </c>
      <c r="E90" s="1" t="s">
        <v>1807</v>
      </c>
      <c r="F90" s="1" t="s">
        <v>1808</v>
      </c>
    </row>
    <row r="91">
      <c r="A91" s="3" t="s">
        <v>931</v>
      </c>
      <c r="B91" s="3" t="s">
        <v>1</v>
      </c>
      <c r="C91" s="1" t="s">
        <v>1809</v>
      </c>
      <c r="D91" s="1" t="s">
        <v>1810</v>
      </c>
      <c r="E91" s="1" t="s">
        <v>1811</v>
      </c>
      <c r="F91" s="1" t="s">
        <v>1812</v>
      </c>
    </row>
    <row r="92">
      <c r="A92" s="3" t="s">
        <v>937</v>
      </c>
      <c r="B92" s="3" t="s">
        <v>1</v>
      </c>
      <c r="C92" s="1" t="s">
        <v>1813</v>
      </c>
      <c r="D92" s="1" t="s">
        <v>1814</v>
      </c>
      <c r="E92" s="1" t="s">
        <v>1815</v>
      </c>
      <c r="F92" s="1" t="s">
        <v>1816</v>
      </c>
    </row>
    <row r="93">
      <c r="A93" s="3" t="s">
        <v>943</v>
      </c>
      <c r="B93" s="3" t="s">
        <v>1</v>
      </c>
      <c r="C93" s="1" t="s">
        <v>1817</v>
      </c>
      <c r="D93" s="1" t="s">
        <v>1818</v>
      </c>
      <c r="E93" s="1" t="s">
        <v>1819</v>
      </c>
      <c r="F93" s="1" t="s">
        <v>1820</v>
      </c>
    </row>
    <row r="94">
      <c r="A94" s="3" t="s">
        <v>949</v>
      </c>
      <c r="B94" s="3" t="s">
        <v>1</v>
      </c>
      <c r="C94" s="1" t="s">
        <v>1821</v>
      </c>
      <c r="D94" s="1" t="s">
        <v>1822</v>
      </c>
      <c r="E94" s="1" t="s">
        <v>1823</v>
      </c>
      <c r="F94" s="1" t="s">
        <v>1824</v>
      </c>
    </row>
    <row r="95">
      <c r="A95" s="3" t="s">
        <v>955</v>
      </c>
      <c r="B95" s="3" t="s">
        <v>1</v>
      </c>
      <c r="C95" s="1" t="s">
        <v>1825</v>
      </c>
      <c r="D95" s="1" t="s">
        <v>1826</v>
      </c>
      <c r="E95" s="1" t="s">
        <v>1827</v>
      </c>
      <c r="F95" s="1" t="s">
        <v>1828</v>
      </c>
    </row>
    <row r="96">
      <c r="A96" s="3" t="s">
        <v>961</v>
      </c>
      <c r="B96" s="3" t="s">
        <v>1</v>
      </c>
      <c r="C96" s="1" t="s">
        <v>1829</v>
      </c>
      <c r="D96" s="1" t="s">
        <v>1830</v>
      </c>
      <c r="E96" s="1" t="s">
        <v>1831</v>
      </c>
      <c r="F96" s="1" t="s">
        <v>1832</v>
      </c>
    </row>
    <row r="97">
      <c r="A97" s="3" t="s">
        <v>967</v>
      </c>
      <c r="B97" s="3" t="s">
        <v>1</v>
      </c>
      <c r="C97" s="1" t="s">
        <v>1833</v>
      </c>
      <c r="D97" s="1" t="s">
        <v>1834</v>
      </c>
      <c r="E97" s="1" t="s">
        <v>1835</v>
      </c>
      <c r="F97" s="1" t="s">
        <v>1836</v>
      </c>
    </row>
    <row r="98">
      <c r="A98" s="3" t="s">
        <v>973</v>
      </c>
      <c r="B98" s="3" t="s">
        <v>1</v>
      </c>
      <c r="C98" s="1" t="s">
        <v>1837</v>
      </c>
      <c r="D98" s="1" t="s">
        <v>1838</v>
      </c>
      <c r="E98" s="1" t="s">
        <v>1839</v>
      </c>
      <c r="F98" s="1" t="s">
        <v>1840</v>
      </c>
    </row>
    <row r="99">
      <c r="A99" s="3" t="s">
        <v>979</v>
      </c>
      <c r="B99" s="3" t="s">
        <v>1</v>
      </c>
      <c r="C99" s="1" t="s">
        <v>1841</v>
      </c>
      <c r="D99" s="1" t="s">
        <v>1842</v>
      </c>
      <c r="E99" s="1" t="s">
        <v>1843</v>
      </c>
      <c r="F99" s="1" t="s">
        <v>1844</v>
      </c>
    </row>
    <row r="100">
      <c r="A100" s="3" t="s">
        <v>985</v>
      </c>
      <c r="B100" s="3" t="s">
        <v>1</v>
      </c>
      <c r="C100" s="1" t="s">
        <v>1845</v>
      </c>
      <c r="D100" s="1" t="s">
        <v>1846</v>
      </c>
      <c r="E100" s="1" t="s">
        <v>1847</v>
      </c>
      <c r="F100" s="1" t="s">
        <v>1848</v>
      </c>
    </row>
    <row r="101">
      <c r="A101" s="3" t="s">
        <v>991</v>
      </c>
      <c r="B101" s="3" t="s">
        <v>1</v>
      </c>
      <c r="C101" s="1" t="s">
        <v>1849</v>
      </c>
      <c r="D101" s="1" t="s">
        <v>1850</v>
      </c>
      <c r="E101" s="1" t="s">
        <v>1851</v>
      </c>
      <c r="F101" s="1" t="s">
        <v>1852</v>
      </c>
    </row>
    <row r="102">
      <c r="A102" s="3" t="s">
        <v>997</v>
      </c>
      <c r="B102" s="3" t="s">
        <v>1</v>
      </c>
      <c r="C102" s="1" t="s">
        <v>1853</v>
      </c>
      <c r="D102" s="1" t="s">
        <v>1854</v>
      </c>
      <c r="E102" s="1" t="s">
        <v>1855</v>
      </c>
      <c r="F102" s="1" t="s">
        <v>1856</v>
      </c>
    </row>
    <row r="103">
      <c r="A103" s="3" t="s">
        <v>1003</v>
      </c>
      <c r="B103" s="3" t="s">
        <v>1</v>
      </c>
      <c r="C103" s="1" t="s">
        <v>1857</v>
      </c>
      <c r="D103" s="1" t="s">
        <v>1858</v>
      </c>
      <c r="E103" s="1" t="s">
        <v>1859</v>
      </c>
      <c r="F103" s="1" t="s">
        <v>1860</v>
      </c>
    </row>
    <row r="104">
      <c r="A104" s="3" t="s">
        <v>1009</v>
      </c>
      <c r="B104" s="3" t="s">
        <v>1</v>
      </c>
      <c r="C104" s="1" t="s">
        <v>1861</v>
      </c>
      <c r="D104" s="1" t="s">
        <v>1862</v>
      </c>
      <c r="E104" s="1" t="s">
        <v>1863</v>
      </c>
      <c r="F104" s="1" t="s">
        <v>1864</v>
      </c>
    </row>
    <row r="105">
      <c r="A105" s="3" t="s">
        <v>1015</v>
      </c>
      <c r="B105" s="3" t="s">
        <v>1</v>
      </c>
      <c r="C105" s="1" t="s">
        <v>1865</v>
      </c>
      <c r="D105" s="1" t="s">
        <v>1866</v>
      </c>
      <c r="E105" s="1" t="s">
        <v>1867</v>
      </c>
      <c r="F105" s="1" t="s">
        <v>1868</v>
      </c>
    </row>
    <row r="106">
      <c r="A106" s="3" t="s">
        <v>1021</v>
      </c>
      <c r="B106" s="3" t="s">
        <v>1</v>
      </c>
      <c r="C106" s="1" t="s">
        <v>1869</v>
      </c>
      <c r="D106" s="1" t="s">
        <v>1870</v>
      </c>
      <c r="E106" s="1" t="s">
        <v>1871</v>
      </c>
      <c r="F106" s="1" t="s">
        <v>1872</v>
      </c>
    </row>
    <row r="107">
      <c r="A107" s="3" t="s">
        <v>1027</v>
      </c>
      <c r="B107" s="3" t="s">
        <v>1</v>
      </c>
      <c r="C107" s="1" t="s">
        <v>1873</v>
      </c>
      <c r="D107" s="1" t="s">
        <v>1874</v>
      </c>
      <c r="E107" s="1" t="s">
        <v>1875</v>
      </c>
      <c r="F107" s="1" t="s">
        <v>1876</v>
      </c>
    </row>
    <row r="108">
      <c r="A108" s="3" t="s">
        <v>1033</v>
      </c>
      <c r="B108" s="3" t="s">
        <v>1</v>
      </c>
      <c r="C108" s="1" t="s">
        <v>1877</v>
      </c>
      <c r="D108" s="1" t="s">
        <v>1878</v>
      </c>
      <c r="E108" s="1" t="s">
        <v>1879</v>
      </c>
      <c r="F108" s="1" t="s">
        <v>1880</v>
      </c>
    </row>
    <row r="109">
      <c r="A109" s="3" t="s">
        <v>1039</v>
      </c>
      <c r="B109" s="3" t="s">
        <v>1</v>
      </c>
      <c r="C109" s="1" t="s">
        <v>1881</v>
      </c>
      <c r="D109" s="1" t="s">
        <v>1882</v>
      </c>
      <c r="E109" s="1" t="s">
        <v>1883</v>
      </c>
      <c r="F109" s="1" t="s">
        <v>1884</v>
      </c>
    </row>
    <row r="110">
      <c r="A110" s="3" t="s">
        <v>1045</v>
      </c>
      <c r="B110" s="3" t="s">
        <v>1</v>
      </c>
      <c r="C110" s="1" t="s">
        <v>1885</v>
      </c>
      <c r="D110" s="1" t="s">
        <v>1886</v>
      </c>
      <c r="E110" s="1" t="s">
        <v>1887</v>
      </c>
      <c r="F110" s="1" t="s">
        <v>1888</v>
      </c>
    </row>
    <row r="111">
      <c r="A111" s="3" t="s">
        <v>1051</v>
      </c>
      <c r="B111" s="3" t="s">
        <v>1</v>
      </c>
      <c r="C111" s="1" t="s">
        <v>1889</v>
      </c>
      <c r="D111" s="1" t="s">
        <v>1890</v>
      </c>
      <c r="E111" s="1" t="s">
        <v>1891</v>
      </c>
      <c r="F111" s="1" t="s">
        <v>1892</v>
      </c>
    </row>
    <row r="112">
      <c r="A112" s="3" t="s">
        <v>1057</v>
      </c>
      <c r="B112" s="3" t="s">
        <v>1</v>
      </c>
      <c r="C112" s="1" t="s">
        <v>1893</v>
      </c>
      <c r="D112" s="1" t="s">
        <v>1894</v>
      </c>
      <c r="E112" s="1" t="s">
        <v>1895</v>
      </c>
      <c r="F112" s="1" t="s">
        <v>1896</v>
      </c>
    </row>
    <row r="113">
      <c r="A113" s="3" t="s">
        <v>1063</v>
      </c>
      <c r="B113" s="3" t="s">
        <v>1</v>
      </c>
      <c r="C113" s="1" t="s">
        <v>1897</v>
      </c>
      <c r="D113" s="1" t="s">
        <v>1898</v>
      </c>
      <c r="E113" s="1" t="s">
        <v>1899</v>
      </c>
      <c r="F113" s="1" t="s">
        <v>1900</v>
      </c>
    </row>
    <row r="114">
      <c r="A114" s="3" t="s">
        <v>1069</v>
      </c>
      <c r="B114" s="3" t="s">
        <v>1</v>
      </c>
      <c r="C114" s="1" t="s">
        <v>1901</v>
      </c>
      <c r="D114" s="1" t="s">
        <v>1902</v>
      </c>
      <c r="E114" s="1" t="s">
        <v>1903</v>
      </c>
      <c r="F114" s="1" t="s">
        <v>1904</v>
      </c>
    </row>
    <row r="115">
      <c r="A115" s="3" t="s">
        <v>1075</v>
      </c>
      <c r="B115" s="3" t="s">
        <v>1</v>
      </c>
      <c r="C115" s="1" t="s">
        <v>1905</v>
      </c>
      <c r="D115" s="1" t="s">
        <v>1906</v>
      </c>
      <c r="E115" s="1" t="s">
        <v>1907</v>
      </c>
      <c r="F115" s="1" t="s">
        <v>1908</v>
      </c>
    </row>
    <row r="116">
      <c r="A116" s="3" t="s">
        <v>1081</v>
      </c>
      <c r="B116" s="3" t="s">
        <v>1</v>
      </c>
      <c r="C116" s="1" t="s">
        <v>1909</v>
      </c>
      <c r="D116" s="1" t="s">
        <v>1910</v>
      </c>
      <c r="E116" s="1" t="s">
        <v>1911</v>
      </c>
      <c r="F116" s="1" t="s">
        <v>1912</v>
      </c>
    </row>
    <row r="117">
      <c r="A117" s="3" t="s">
        <v>1087</v>
      </c>
      <c r="B117" s="3" t="s">
        <v>1</v>
      </c>
      <c r="C117" s="1" t="s">
        <v>1913</v>
      </c>
      <c r="D117" s="1" t="s">
        <v>1914</v>
      </c>
      <c r="E117" s="1" t="s">
        <v>1915</v>
      </c>
      <c r="F117" s="1" t="s">
        <v>1916</v>
      </c>
    </row>
    <row r="118">
      <c r="A118" s="3" t="s">
        <v>1093</v>
      </c>
      <c r="B118" s="3" t="s">
        <v>1</v>
      </c>
      <c r="C118" s="1" t="s">
        <v>1917</v>
      </c>
      <c r="D118" s="1" t="s">
        <v>1918</v>
      </c>
      <c r="E118" s="1" t="s">
        <v>1919</v>
      </c>
      <c r="F118" s="1" t="s">
        <v>1920</v>
      </c>
    </row>
    <row r="119">
      <c r="A119" s="3" t="s">
        <v>1099</v>
      </c>
      <c r="B119" s="3" t="s">
        <v>1</v>
      </c>
      <c r="C119" s="1" t="s">
        <v>1921</v>
      </c>
      <c r="D119" s="1" t="s">
        <v>1922</v>
      </c>
      <c r="E119" s="1" t="s">
        <v>1923</v>
      </c>
      <c r="F119" s="1" t="s">
        <v>1924</v>
      </c>
    </row>
    <row r="120">
      <c r="A120" s="3" t="s">
        <v>1105</v>
      </c>
      <c r="B120" s="3" t="s">
        <v>1</v>
      </c>
      <c r="C120" s="1" t="s">
        <v>1925</v>
      </c>
      <c r="D120" s="1" t="s">
        <v>1926</v>
      </c>
      <c r="E120" s="1" t="s">
        <v>1927</v>
      </c>
      <c r="F120" s="1" t="s">
        <v>1928</v>
      </c>
    </row>
    <row r="121">
      <c r="A121" s="3" t="s">
        <v>1111</v>
      </c>
      <c r="B121" s="3" t="s">
        <v>1</v>
      </c>
      <c r="C121" s="1" t="s">
        <v>1929</v>
      </c>
      <c r="D121" s="1" t="s">
        <v>1930</v>
      </c>
      <c r="E121" s="1" t="s">
        <v>1931</v>
      </c>
      <c r="F121" s="1" t="s">
        <v>1932</v>
      </c>
    </row>
    <row r="122">
      <c r="A122" s="3" t="s">
        <v>1117</v>
      </c>
      <c r="B122" s="3" t="s">
        <v>1</v>
      </c>
      <c r="C122" s="1" t="s">
        <v>1933</v>
      </c>
      <c r="D122" s="1" t="s">
        <v>1934</v>
      </c>
      <c r="E122" s="1" t="s">
        <v>1935</v>
      </c>
      <c r="F122" s="1" t="s">
        <v>1936</v>
      </c>
    </row>
    <row r="123">
      <c r="A123" s="3" t="s">
        <v>1123</v>
      </c>
      <c r="B123" s="3" t="s">
        <v>1</v>
      </c>
      <c r="C123" s="1" t="s">
        <v>1937</v>
      </c>
      <c r="D123" s="1" t="s">
        <v>1938</v>
      </c>
      <c r="E123" s="1" t="s">
        <v>1939</v>
      </c>
      <c r="F123" s="1" t="s">
        <v>1940</v>
      </c>
    </row>
    <row r="124">
      <c r="A124" s="3" t="s">
        <v>1129</v>
      </c>
      <c r="B124" s="3" t="s">
        <v>1</v>
      </c>
      <c r="C124" s="1" t="s">
        <v>1941</v>
      </c>
      <c r="D124" s="1" t="s">
        <v>1942</v>
      </c>
      <c r="E124" s="1" t="s">
        <v>1943</v>
      </c>
      <c r="F124" s="1" t="s">
        <v>1944</v>
      </c>
    </row>
    <row r="125">
      <c r="A125" s="3" t="s">
        <v>1135</v>
      </c>
      <c r="B125" s="3" t="s">
        <v>1</v>
      </c>
      <c r="C125" s="1" t="s">
        <v>1945</v>
      </c>
      <c r="D125" s="1" t="s">
        <v>1946</v>
      </c>
      <c r="E125" s="1" t="s">
        <v>1947</v>
      </c>
      <c r="F125" s="1" t="s">
        <v>1948</v>
      </c>
    </row>
    <row r="126">
      <c r="A126" s="3" t="s">
        <v>1141</v>
      </c>
      <c r="B126" s="3" t="s">
        <v>1</v>
      </c>
      <c r="C126" s="1" t="s">
        <v>1949</v>
      </c>
      <c r="D126" s="1" t="s">
        <v>1950</v>
      </c>
      <c r="E126" s="1" t="s">
        <v>1951</v>
      </c>
      <c r="F126" s="1" t="s">
        <v>1952</v>
      </c>
    </row>
    <row r="127">
      <c r="A127" s="3" t="s">
        <v>1147</v>
      </c>
      <c r="B127" s="3" t="s">
        <v>1</v>
      </c>
      <c r="C127" s="1" t="s">
        <v>1953</v>
      </c>
      <c r="D127" s="1" t="s">
        <v>1954</v>
      </c>
      <c r="E127" s="1" t="s">
        <v>1955</v>
      </c>
      <c r="F127" s="1" t="s">
        <v>1956</v>
      </c>
    </row>
    <row r="128">
      <c r="A128" s="3" t="s">
        <v>1123</v>
      </c>
      <c r="B128" s="3" t="s">
        <v>1</v>
      </c>
      <c r="C128" s="1" t="s">
        <v>1957</v>
      </c>
      <c r="D128" s="1" t="s">
        <v>1958</v>
      </c>
      <c r="E128" s="1" t="s">
        <v>1959</v>
      </c>
      <c r="F128" s="1" t="s">
        <v>1960</v>
      </c>
    </row>
    <row r="129">
      <c r="A129" s="3" t="s">
        <v>1117</v>
      </c>
      <c r="B129" s="3" t="s">
        <v>1</v>
      </c>
      <c r="C129" s="1" t="s">
        <v>1961</v>
      </c>
      <c r="D129" s="1" t="s">
        <v>1962</v>
      </c>
      <c r="E129" s="1" t="s">
        <v>1963</v>
      </c>
      <c r="F129" s="1" t="s">
        <v>1964</v>
      </c>
    </row>
    <row r="130">
      <c r="A130" s="3" t="s">
        <v>1117</v>
      </c>
      <c r="B130" s="3" t="s">
        <v>1</v>
      </c>
      <c r="C130" s="1" t="s">
        <v>1965</v>
      </c>
      <c r="D130" s="1" t="s">
        <v>1966</v>
      </c>
      <c r="E130" s="1" t="s">
        <v>1967</v>
      </c>
      <c r="F130" s="1" t="s">
        <v>1968</v>
      </c>
    </row>
    <row r="131">
      <c r="A131" s="3" t="s">
        <v>1129</v>
      </c>
      <c r="B131" s="3" t="s">
        <v>1</v>
      </c>
      <c r="C131" s="1" t="s">
        <v>1969</v>
      </c>
      <c r="D131" s="1" t="s">
        <v>1970</v>
      </c>
      <c r="E131" s="1" t="s">
        <v>1971</v>
      </c>
      <c r="F131" s="1" t="s">
        <v>1972</v>
      </c>
    </row>
    <row r="132">
      <c r="A132" s="3" t="s">
        <v>1173</v>
      </c>
      <c r="B132" s="3" t="s">
        <v>1</v>
      </c>
      <c r="C132" s="1" t="s">
        <v>1973</v>
      </c>
      <c r="D132" s="1" t="s">
        <v>1974</v>
      </c>
      <c r="E132" s="1" t="s">
        <v>1975</v>
      </c>
      <c r="F132" s="1" t="s">
        <v>1976</v>
      </c>
    </row>
    <row r="133">
      <c r="A133" s="3" t="s">
        <v>1179</v>
      </c>
      <c r="B133" s="3" t="s">
        <v>1</v>
      </c>
      <c r="C133" s="1" t="s">
        <v>1977</v>
      </c>
      <c r="D133" s="1" t="s">
        <v>1978</v>
      </c>
      <c r="E133" s="1" t="s">
        <v>1979</v>
      </c>
      <c r="F133" s="1" t="s">
        <v>1980</v>
      </c>
    </row>
    <row r="134">
      <c r="A134" s="3" t="s">
        <v>1185</v>
      </c>
      <c r="B134" s="3" t="s">
        <v>1</v>
      </c>
      <c r="C134" s="1" t="s">
        <v>1981</v>
      </c>
      <c r="D134" s="1" t="s">
        <v>1982</v>
      </c>
      <c r="E134" s="1" t="s">
        <v>1983</v>
      </c>
      <c r="F134" s="1" t="s">
        <v>1984</v>
      </c>
    </row>
    <row r="135">
      <c r="A135" s="3" t="s">
        <v>1191</v>
      </c>
      <c r="B135" s="3" t="s">
        <v>1</v>
      </c>
      <c r="C135" s="1" t="s">
        <v>1985</v>
      </c>
      <c r="D135" s="1" t="s">
        <v>1986</v>
      </c>
      <c r="E135" s="1" t="s">
        <v>1987</v>
      </c>
      <c r="F135" s="1" t="s">
        <v>1988</v>
      </c>
    </row>
    <row r="136">
      <c r="A136" s="3" t="s">
        <v>1135</v>
      </c>
      <c r="B136" s="3" t="s">
        <v>1</v>
      </c>
      <c r="C136" s="1" t="s">
        <v>1989</v>
      </c>
      <c r="D136" s="1" t="s">
        <v>1990</v>
      </c>
      <c r="E136" s="1" t="s">
        <v>1991</v>
      </c>
      <c r="F136" s="1" t="s">
        <v>1992</v>
      </c>
    </row>
    <row r="137">
      <c r="A137" s="3" t="s">
        <v>1129</v>
      </c>
      <c r="B137" s="3" t="s">
        <v>1</v>
      </c>
      <c r="C137" s="1" t="s">
        <v>1993</v>
      </c>
      <c r="D137" s="1" t="s">
        <v>1994</v>
      </c>
      <c r="E137" s="1" t="s">
        <v>1995</v>
      </c>
      <c r="F137" s="1" t="s">
        <v>1996</v>
      </c>
    </row>
    <row r="138">
      <c r="A138" s="3" t="s">
        <v>1117</v>
      </c>
      <c r="B138" s="3" t="s">
        <v>1</v>
      </c>
      <c r="C138" s="1" t="s">
        <v>1997</v>
      </c>
      <c r="D138" s="1" t="s">
        <v>1998</v>
      </c>
      <c r="E138" s="1" t="s">
        <v>1999</v>
      </c>
      <c r="F138" s="1" t="s">
        <v>2000</v>
      </c>
    </row>
    <row r="139">
      <c r="A139" s="3" t="s">
        <v>1173</v>
      </c>
      <c r="B139" s="3" t="s">
        <v>1</v>
      </c>
      <c r="C139" s="1" t="s">
        <v>2001</v>
      </c>
      <c r="D139" s="1" t="s">
        <v>2002</v>
      </c>
      <c r="E139" s="1" t="s">
        <v>2003</v>
      </c>
      <c r="F139" s="1" t="s">
        <v>2004</v>
      </c>
    </row>
    <row r="140">
      <c r="A140" s="3" t="s">
        <v>1217</v>
      </c>
      <c r="B140" s="3" t="s">
        <v>1</v>
      </c>
      <c r="C140" s="1" t="s">
        <v>2005</v>
      </c>
      <c r="D140" s="1" t="s">
        <v>2006</v>
      </c>
      <c r="E140" s="1" t="s">
        <v>2007</v>
      </c>
      <c r="F140" s="1" t="s">
        <v>2008</v>
      </c>
    </row>
    <row r="141">
      <c r="A141" s="3" t="s">
        <v>1147</v>
      </c>
      <c r="B141" s="3" t="s">
        <v>1</v>
      </c>
      <c r="C141" s="1" t="s">
        <v>2009</v>
      </c>
      <c r="D141" s="1" t="s">
        <v>2010</v>
      </c>
      <c r="E141" s="1" t="s">
        <v>2011</v>
      </c>
      <c r="F141" s="1" t="s">
        <v>2012</v>
      </c>
    </row>
    <row r="142">
      <c r="A142" s="3" t="s">
        <v>1179</v>
      </c>
      <c r="B142" s="3" t="s">
        <v>1</v>
      </c>
      <c r="C142" s="1" t="s">
        <v>2013</v>
      </c>
      <c r="D142" s="1" t="s">
        <v>2014</v>
      </c>
      <c r="E142" s="1" t="s">
        <v>2015</v>
      </c>
      <c r="F142" s="1" t="s">
        <v>2016</v>
      </c>
    </row>
    <row r="143">
      <c r="A143" s="3" t="s">
        <v>1233</v>
      </c>
      <c r="B143" s="3" t="s">
        <v>1</v>
      </c>
      <c r="C143" s="1" t="s">
        <v>2017</v>
      </c>
      <c r="D143" s="1" t="s">
        <v>2018</v>
      </c>
      <c r="E143" s="1" t="s">
        <v>2019</v>
      </c>
      <c r="F143" s="1" t="s">
        <v>2020</v>
      </c>
    </row>
    <row r="144">
      <c r="A144" s="3" t="s">
        <v>1179</v>
      </c>
      <c r="B144" s="3" t="s">
        <v>1</v>
      </c>
      <c r="C144" s="1" t="s">
        <v>2021</v>
      </c>
      <c r="D144" s="1" t="s">
        <v>2022</v>
      </c>
      <c r="E144" s="1" t="s">
        <v>2023</v>
      </c>
      <c r="F144" s="1" t="s">
        <v>2024</v>
      </c>
    </row>
    <row r="145">
      <c r="A145" s="3" t="s">
        <v>1244</v>
      </c>
      <c r="B145" s="3" t="s">
        <v>1</v>
      </c>
      <c r="C145" s="1" t="s">
        <v>2025</v>
      </c>
      <c r="D145" s="1" t="s">
        <v>2026</v>
      </c>
      <c r="E145" s="1" t="s">
        <v>2027</v>
      </c>
      <c r="F145" s="1" t="s">
        <v>2028</v>
      </c>
    </row>
    <row r="146">
      <c r="A146" s="3" t="s">
        <v>1250</v>
      </c>
      <c r="B146" s="3" t="s">
        <v>1</v>
      </c>
      <c r="C146" s="1" t="s">
        <v>2029</v>
      </c>
      <c r="D146" s="1" t="s">
        <v>2030</v>
      </c>
      <c r="E146" s="1" t="s">
        <v>2031</v>
      </c>
      <c r="F146" s="1" t="s">
        <v>2032</v>
      </c>
    </row>
    <row r="147">
      <c r="A147" s="3" t="s">
        <v>1256</v>
      </c>
      <c r="B147" s="3" t="s">
        <v>1</v>
      </c>
      <c r="C147" s="1" t="s">
        <v>2033</v>
      </c>
      <c r="D147" s="1" t="s">
        <v>2034</v>
      </c>
      <c r="E147" s="1" t="s">
        <v>2035</v>
      </c>
      <c r="F147" s="1" t="s">
        <v>2036</v>
      </c>
    </row>
    <row r="148">
      <c r="A148" s="3" t="s">
        <v>1262</v>
      </c>
      <c r="B148" s="3" t="s">
        <v>1</v>
      </c>
      <c r="C148" s="1" t="s">
        <v>2037</v>
      </c>
      <c r="D148" s="1" t="s">
        <v>2038</v>
      </c>
      <c r="E148" s="1" t="s">
        <v>2039</v>
      </c>
      <c r="F148" s="1" t="s">
        <v>2040</v>
      </c>
    </row>
    <row r="149">
      <c r="A149" s="3" t="s">
        <v>1129</v>
      </c>
      <c r="B149" s="3" t="s">
        <v>1</v>
      </c>
      <c r="C149" s="1" t="s">
        <v>2041</v>
      </c>
      <c r="D149" s="1" t="s">
        <v>2042</v>
      </c>
      <c r="E149" s="1" t="s">
        <v>2043</v>
      </c>
      <c r="F149" s="1" t="s">
        <v>2044</v>
      </c>
    </row>
    <row r="150">
      <c r="A150" s="3" t="s">
        <v>1273</v>
      </c>
      <c r="B150" s="3" t="s">
        <v>1</v>
      </c>
      <c r="C150" s="1" t="s">
        <v>2045</v>
      </c>
      <c r="D150" s="1" t="s">
        <v>2046</v>
      </c>
      <c r="E150" s="1" t="s">
        <v>2047</v>
      </c>
      <c r="F150" s="1" t="s">
        <v>2048</v>
      </c>
    </row>
    <row r="151">
      <c r="A151" s="3" t="s">
        <v>1279</v>
      </c>
      <c r="B151" s="3" t="s">
        <v>1</v>
      </c>
      <c r="C151" s="1" t="s">
        <v>2049</v>
      </c>
      <c r="D151" s="1" t="s">
        <v>2050</v>
      </c>
      <c r="E151" s="1" t="s">
        <v>2051</v>
      </c>
      <c r="F151" s="1" t="s">
        <v>2052</v>
      </c>
    </row>
    <row r="152">
      <c r="A152" s="3" t="s">
        <v>1285</v>
      </c>
      <c r="B152" s="3" t="s">
        <v>1</v>
      </c>
      <c r="C152" s="1" t="s">
        <v>2053</v>
      </c>
      <c r="D152" s="1" t="s">
        <v>2054</v>
      </c>
      <c r="E152" s="1" t="s">
        <v>2055</v>
      </c>
      <c r="F152" s="1" t="s">
        <v>2056</v>
      </c>
    </row>
    <row r="153">
      <c r="A153" s="3" t="s">
        <v>1135</v>
      </c>
      <c r="B153" s="3" t="s">
        <v>1</v>
      </c>
      <c r="C153" s="1" t="s">
        <v>2057</v>
      </c>
      <c r="D153" s="1" t="s">
        <v>2058</v>
      </c>
      <c r="E153" s="1" t="s">
        <v>2059</v>
      </c>
      <c r="F153" s="1" t="s">
        <v>2060</v>
      </c>
    </row>
    <row r="154">
      <c r="A154" s="3" t="s">
        <v>1296</v>
      </c>
      <c r="B154" s="3" t="s">
        <v>1</v>
      </c>
      <c r="C154" s="1" t="s">
        <v>2061</v>
      </c>
      <c r="D154" s="1" t="s">
        <v>2062</v>
      </c>
      <c r="E154" s="1" t="s">
        <v>2063</v>
      </c>
      <c r="F154" s="1" t="s">
        <v>2064</v>
      </c>
    </row>
    <row r="155">
      <c r="A155" s="3" t="s">
        <v>1173</v>
      </c>
      <c r="B155" s="3" t="s">
        <v>1</v>
      </c>
      <c r="C155" s="1" t="s">
        <v>2065</v>
      </c>
      <c r="D155" s="1" t="s">
        <v>2066</v>
      </c>
      <c r="E155" s="1" t="s">
        <v>2067</v>
      </c>
      <c r="F155" s="1" t="s">
        <v>2068</v>
      </c>
    </row>
    <row r="156">
      <c r="A156" s="3" t="s">
        <v>1307</v>
      </c>
      <c r="B156" s="3" t="s">
        <v>1</v>
      </c>
      <c r="C156" s="1" t="s">
        <v>2069</v>
      </c>
      <c r="D156" s="1" t="s">
        <v>2070</v>
      </c>
      <c r="E156" s="1" t="s">
        <v>2071</v>
      </c>
      <c r="F156" s="1" t="s">
        <v>2072</v>
      </c>
    </row>
    <row r="157">
      <c r="A157" s="3" t="s">
        <v>1313</v>
      </c>
      <c r="B157" s="3" t="s">
        <v>1</v>
      </c>
      <c r="C157" s="1" t="s">
        <v>2073</v>
      </c>
      <c r="D157" s="1" t="s">
        <v>2074</v>
      </c>
      <c r="E157" s="1" t="s">
        <v>2075</v>
      </c>
      <c r="F157" s="1" t="s">
        <v>2076</v>
      </c>
    </row>
    <row r="158">
      <c r="A158" s="3" t="s">
        <v>1319</v>
      </c>
      <c r="B158" s="3" t="s">
        <v>1</v>
      </c>
      <c r="C158" s="1" t="s">
        <v>2077</v>
      </c>
      <c r="D158" s="1" t="s">
        <v>2078</v>
      </c>
      <c r="E158" s="1" t="s">
        <v>2079</v>
      </c>
      <c r="F158" s="1" t="s">
        <v>2080</v>
      </c>
    </row>
    <row r="159">
      <c r="A159" s="3" t="s">
        <v>1325</v>
      </c>
      <c r="B159" s="3" t="s">
        <v>1</v>
      </c>
      <c r="C159" s="1" t="s">
        <v>2081</v>
      </c>
      <c r="D159" s="1" t="s">
        <v>2082</v>
      </c>
      <c r="E159" s="1" t="s">
        <v>2083</v>
      </c>
      <c r="F159" s="1" t="s">
        <v>2084</v>
      </c>
    </row>
    <row r="160">
      <c r="A160" s="3" t="s">
        <v>1331</v>
      </c>
      <c r="B160" s="3" t="s">
        <v>1</v>
      </c>
      <c r="C160" s="1" t="s">
        <v>2085</v>
      </c>
      <c r="D160" s="1" t="s">
        <v>2086</v>
      </c>
      <c r="E160" s="1" t="s">
        <v>2087</v>
      </c>
      <c r="F160" s="1" t="s">
        <v>2088</v>
      </c>
    </row>
    <row r="161">
      <c r="A161" s="3" t="s">
        <v>1337</v>
      </c>
      <c r="B161" s="3" t="s">
        <v>1</v>
      </c>
      <c r="C161" s="1" t="s">
        <v>2089</v>
      </c>
      <c r="D161" s="1" t="s">
        <v>2090</v>
      </c>
      <c r="E161" s="1" t="s">
        <v>2091</v>
      </c>
      <c r="F161" s="1" t="s">
        <v>2092</v>
      </c>
    </row>
    <row r="162">
      <c r="A162" s="3" t="s">
        <v>1343</v>
      </c>
      <c r="B162" s="3" t="s">
        <v>1</v>
      </c>
      <c r="C162" s="1" t="s">
        <v>2093</v>
      </c>
      <c r="D162" s="1" t="s">
        <v>2094</v>
      </c>
      <c r="E162" s="1" t="s">
        <v>2095</v>
      </c>
      <c r="F162" s="1" t="s">
        <v>2096</v>
      </c>
    </row>
    <row r="163">
      <c r="A163" s="3" t="s">
        <v>1349</v>
      </c>
      <c r="B163" s="3" t="s">
        <v>1</v>
      </c>
      <c r="C163" s="1" t="s">
        <v>2097</v>
      </c>
      <c r="D163" s="1" t="s">
        <v>2098</v>
      </c>
      <c r="E163" s="1" t="s">
        <v>2099</v>
      </c>
      <c r="F163" s="1" t="s">
        <v>2100</v>
      </c>
    </row>
    <row r="164">
      <c r="A164" s="3" t="s">
        <v>1355</v>
      </c>
      <c r="B164" s="3" t="s">
        <v>1</v>
      </c>
      <c r="C164" s="1" t="s">
        <v>2101</v>
      </c>
      <c r="D164" s="1" t="s">
        <v>2102</v>
      </c>
      <c r="E164" s="1" t="s">
        <v>2103</v>
      </c>
      <c r="F164" s="1" t="s">
        <v>2104</v>
      </c>
    </row>
    <row r="165">
      <c r="A165" s="3" t="s">
        <v>1355</v>
      </c>
      <c r="B165" s="3" t="s">
        <v>1</v>
      </c>
      <c r="C165" s="1" t="s">
        <v>2105</v>
      </c>
      <c r="D165" s="1" t="s">
        <v>2106</v>
      </c>
      <c r="E165" s="1" t="s">
        <v>2107</v>
      </c>
      <c r="F165" s="1" t="s">
        <v>2108</v>
      </c>
    </row>
    <row r="166">
      <c r="A166" s="3" t="s">
        <v>1366</v>
      </c>
      <c r="B166" s="3" t="s">
        <v>1</v>
      </c>
      <c r="C166" s="1" t="s">
        <v>2109</v>
      </c>
      <c r="D166" s="1" t="s">
        <v>2110</v>
      </c>
      <c r="E166" s="1" t="s">
        <v>2111</v>
      </c>
      <c r="F166" s="1" t="s">
        <v>2112</v>
      </c>
    </row>
    <row r="167">
      <c r="A167" s="3" t="s">
        <v>1349</v>
      </c>
      <c r="B167" s="3" t="s">
        <v>1</v>
      </c>
      <c r="C167" s="1" t="s">
        <v>2113</v>
      </c>
      <c r="D167" s="1" t="s">
        <v>2114</v>
      </c>
      <c r="E167" s="1" t="s">
        <v>2115</v>
      </c>
      <c r="F167" s="1" t="s">
        <v>2116</v>
      </c>
    </row>
    <row r="168">
      <c r="A168" s="3" t="s">
        <v>1217</v>
      </c>
      <c r="B168" s="3" t="s">
        <v>1</v>
      </c>
      <c r="C168" s="1" t="s">
        <v>2117</v>
      </c>
      <c r="D168" s="1" t="s">
        <v>2118</v>
      </c>
      <c r="E168" s="1" t="s">
        <v>2119</v>
      </c>
      <c r="F168" s="1" t="s">
        <v>2120</v>
      </c>
    </row>
    <row r="169">
      <c r="A169" s="3" t="s">
        <v>1382</v>
      </c>
      <c r="B169" s="3" t="s">
        <v>1</v>
      </c>
      <c r="C169" s="1" t="s">
        <v>2121</v>
      </c>
      <c r="D169" s="1" t="s">
        <v>2122</v>
      </c>
      <c r="E169" s="1" t="s">
        <v>2123</v>
      </c>
      <c r="F169" s="1" t="s">
        <v>2124</v>
      </c>
    </row>
    <row r="170">
      <c r="A170" s="3" t="s">
        <v>1325</v>
      </c>
      <c r="B170" s="3" t="s">
        <v>1</v>
      </c>
      <c r="C170" s="1" t="s">
        <v>2125</v>
      </c>
      <c r="D170" s="1" t="s">
        <v>2126</v>
      </c>
      <c r="E170" s="1" t="s">
        <v>2127</v>
      </c>
      <c r="F170" s="1" t="s">
        <v>2128</v>
      </c>
    </row>
    <row r="171">
      <c r="A171" s="3" t="s">
        <v>1393</v>
      </c>
      <c r="B171" s="3" t="s">
        <v>1</v>
      </c>
      <c r="C171" s="1" t="s">
        <v>2129</v>
      </c>
      <c r="D171" s="1" t="s">
        <v>2130</v>
      </c>
      <c r="E171" s="1" t="s">
        <v>2131</v>
      </c>
      <c r="F171" s="1" t="s">
        <v>2132</v>
      </c>
    </row>
    <row r="172">
      <c r="A172" s="3" t="s">
        <v>1399</v>
      </c>
      <c r="B172" s="3" t="s">
        <v>1</v>
      </c>
      <c r="C172" s="1" t="s">
        <v>2133</v>
      </c>
      <c r="D172" s="1" t="s">
        <v>2134</v>
      </c>
      <c r="E172" s="1" t="s">
        <v>2135</v>
      </c>
      <c r="F172" s="1" t="s">
        <v>2136</v>
      </c>
    </row>
    <row r="173">
      <c r="A173" s="3" t="s">
        <v>1405</v>
      </c>
      <c r="B173" s="3" t="s">
        <v>1</v>
      </c>
      <c r="C173" s="1" t="s">
        <v>2137</v>
      </c>
      <c r="D173" s="1" t="s">
        <v>2138</v>
      </c>
      <c r="E173" s="1" t="s">
        <v>2139</v>
      </c>
      <c r="F173" s="1" t="s">
        <v>2140</v>
      </c>
    </row>
    <row r="174">
      <c r="A174" s="3" t="s">
        <v>1349</v>
      </c>
      <c r="B174" s="3" t="s">
        <v>1</v>
      </c>
      <c r="C174" s="1" t="s">
        <v>2141</v>
      </c>
      <c r="D174" s="1" t="s">
        <v>2142</v>
      </c>
      <c r="E174" s="1" t="s">
        <v>2143</v>
      </c>
      <c r="F174" s="1" t="s">
        <v>2144</v>
      </c>
    </row>
    <row r="175">
      <c r="A175" s="3" t="s">
        <v>1349</v>
      </c>
      <c r="B175" s="3" t="s">
        <v>1</v>
      </c>
      <c r="C175" s="1" t="s">
        <v>2145</v>
      </c>
      <c r="D175" s="1" t="s">
        <v>2146</v>
      </c>
      <c r="E175" s="1" t="s">
        <v>2147</v>
      </c>
      <c r="F175" s="1" t="s">
        <v>2148</v>
      </c>
    </row>
    <row r="176">
      <c r="A176" s="3" t="s">
        <v>1285</v>
      </c>
      <c r="B176" s="3" t="s">
        <v>1</v>
      </c>
      <c r="C176" s="1" t="s">
        <v>2149</v>
      </c>
      <c r="D176" s="1" t="s">
        <v>2150</v>
      </c>
      <c r="E176" s="1" t="s">
        <v>2151</v>
      </c>
      <c r="F176" s="1" t="s">
        <v>2152</v>
      </c>
    </row>
    <row r="177">
      <c r="A177" s="3" t="s">
        <v>1285</v>
      </c>
      <c r="B177" s="3" t="s">
        <v>1</v>
      </c>
      <c r="C177" s="1" t="s">
        <v>2153</v>
      </c>
      <c r="D177" s="1" t="s">
        <v>2154</v>
      </c>
      <c r="E177" s="1" t="s">
        <v>2155</v>
      </c>
      <c r="F177" s="1" t="s">
        <v>2156</v>
      </c>
    </row>
    <row r="178">
      <c r="A178" s="3" t="s">
        <v>1431</v>
      </c>
      <c r="B178" s="3" t="s">
        <v>1</v>
      </c>
      <c r="C178" s="1" t="s">
        <v>2157</v>
      </c>
      <c r="D178" s="1" t="s">
        <v>2158</v>
      </c>
      <c r="E178" s="1" t="s">
        <v>2159</v>
      </c>
      <c r="F178" s="1" t="s">
        <v>2160</v>
      </c>
    </row>
    <row r="179">
      <c r="A179" s="3" t="s">
        <v>1437</v>
      </c>
      <c r="B179" s="3" t="s">
        <v>1</v>
      </c>
      <c r="C179" s="1" t="s">
        <v>2161</v>
      </c>
      <c r="D179" s="1" t="s">
        <v>2162</v>
      </c>
      <c r="E179" s="1" t="s">
        <v>2163</v>
      </c>
      <c r="F179" s="1" t="s">
        <v>2164</v>
      </c>
    </row>
    <row r="180">
      <c r="A180" s="3" t="s">
        <v>1437</v>
      </c>
      <c r="B180" s="3" t="s">
        <v>1</v>
      </c>
      <c r="C180" s="1" t="s">
        <v>2165</v>
      </c>
      <c r="D180" s="1" t="s">
        <v>2166</v>
      </c>
      <c r="E180" s="1" t="s">
        <v>2167</v>
      </c>
      <c r="F180" s="1" t="s">
        <v>2168</v>
      </c>
    </row>
    <row r="181">
      <c r="A181" s="3" t="s">
        <v>1129</v>
      </c>
      <c r="B181" s="3" t="s">
        <v>1</v>
      </c>
      <c r="C181" s="1" t="s">
        <v>2169</v>
      </c>
      <c r="D181" s="1" t="s">
        <v>2170</v>
      </c>
      <c r="E181" s="1" t="s">
        <v>2171</v>
      </c>
      <c r="F181" s="1" t="s">
        <v>2172</v>
      </c>
    </row>
  </sheetData>
  <hyperlinks>
    <hyperlink r:id="rId1" ref="C2"/>
    <hyperlink r:id="rId2" ref="D2"/>
    <hyperlink r:id="rId3" ref="E2"/>
    <hyperlink r:id="rId4" ref="F2"/>
    <hyperlink r:id="rId5" ref="C3"/>
    <hyperlink r:id="rId6" ref="D3"/>
    <hyperlink r:id="rId7" ref="E3"/>
    <hyperlink r:id="rId8" ref="F3"/>
    <hyperlink r:id="rId9" ref="C4"/>
    <hyperlink r:id="rId10" ref="D4"/>
    <hyperlink r:id="rId11" ref="E4"/>
    <hyperlink r:id="rId12" ref="F4"/>
    <hyperlink r:id="rId13" ref="C5"/>
    <hyperlink r:id="rId14" ref="D5"/>
    <hyperlink r:id="rId15" ref="E5"/>
    <hyperlink r:id="rId16" ref="F5"/>
    <hyperlink r:id="rId17" ref="C6"/>
    <hyperlink r:id="rId18" ref="D6"/>
    <hyperlink r:id="rId19" ref="E6"/>
    <hyperlink r:id="rId20" ref="F6"/>
    <hyperlink r:id="rId21" ref="C7"/>
    <hyperlink r:id="rId22" ref="D7"/>
    <hyperlink r:id="rId23" ref="E7"/>
    <hyperlink r:id="rId24" ref="F7"/>
    <hyperlink r:id="rId25" ref="C8"/>
    <hyperlink r:id="rId26" ref="D8"/>
    <hyperlink r:id="rId27" ref="E8"/>
    <hyperlink r:id="rId28" ref="F8"/>
    <hyperlink r:id="rId29" ref="C9"/>
    <hyperlink r:id="rId30" ref="D9"/>
    <hyperlink r:id="rId31" ref="E9"/>
    <hyperlink r:id="rId32" ref="F9"/>
    <hyperlink r:id="rId33" ref="C10"/>
    <hyperlink r:id="rId34" ref="D10"/>
    <hyperlink r:id="rId35" ref="E10"/>
    <hyperlink r:id="rId36" ref="F10"/>
    <hyperlink r:id="rId37" ref="C11"/>
    <hyperlink r:id="rId38" ref="D11"/>
    <hyperlink r:id="rId39" ref="E11"/>
    <hyperlink r:id="rId40" ref="F11"/>
    <hyperlink r:id="rId41" ref="C12"/>
    <hyperlink r:id="rId42" ref="D12"/>
    <hyperlink r:id="rId43" ref="E12"/>
    <hyperlink r:id="rId44" ref="F12"/>
    <hyperlink r:id="rId45" ref="C13"/>
    <hyperlink r:id="rId46" ref="D13"/>
    <hyperlink r:id="rId47" ref="E13"/>
    <hyperlink r:id="rId48" ref="F13"/>
    <hyperlink r:id="rId49" ref="C14"/>
    <hyperlink r:id="rId50" ref="D14"/>
    <hyperlink r:id="rId51" ref="E14"/>
    <hyperlink r:id="rId52" ref="F14"/>
    <hyperlink r:id="rId53" ref="C15"/>
    <hyperlink r:id="rId54" ref="D15"/>
    <hyperlink r:id="rId55" ref="E15"/>
    <hyperlink r:id="rId56" ref="F15"/>
    <hyperlink r:id="rId57" ref="C16"/>
    <hyperlink r:id="rId58" ref="D16"/>
    <hyperlink r:id="rId59" ref="E16"/>
    <hyperlink r:id="rId60" ref="F16"/>
    <hyperlink r:id="rId61" ref="C17"/>
    <hyperlink r:id="rId62" ref="D17"/>
    <hyperlink r:id="rId63" ref="E17"/>
    <hyperlink r:id="rId64" ref="F17"/>
    <hyperlink r:id="rId65" ref="C18"/>
    <hyperlink r:id="rId66" ref="D18"/>
    <hyperlink r:id="rId67" ref="E18"/>
    <hyperlink r:id="rId68" ref="F18"/>
    <hyperlink r:id="rId69" ref="C19"/>
    <hyperlink r:id="rId70" ref="D19"/>
    <hyperlink r:id="rId71" ref="E19"/>
    <hyperlink r:id="rId72" ref="F19"/>
    <hyperlink r:id="rId73" ref="C20"/>
    <hyperlink r:id="rId74" ref="D20"/>
    <hyperlink r:id="rId75" ref="E20"/>
    <hyperlink r:id="rId76" ref="F20"/>
    <hyperlink r:id="rId77" ref="C21"/>
    <hyperlink r:id="rId78" ref="D21"/>
    <hyperlink r:id="rId79" ref="E21"/>
    <hyperlink r:id="rId80" ref="F21"/>
    <hyperlink r:id="rId81" ref="C22"/>
    <hyperlink r:id="rId82" ref="D22"/>
    <hyperlink r:id="rId83" ref="E22"/>
    <hyperlink r:id="rId84" ref="F22"/>
    <hyperlink r:id="rId85" ref="C23"/>
    <hyperlink r:id="rId86" ref="D23"/>
    <hyperlink r:id="rId87" ref="E23"/>
    <hyperlink r:id="rId88" ref="F23"/>
    <hyperlink r:id="rId89" ref="C24"/>
    <hyperlink r:id="rId90" ref="D24"/>
    <hyperlink r:id="rId91" ref="E24"/>
    <hyperlink r:id="rId92" ref="F24"/>
    <hyperlink r:id="rId93" ref="C25"/>
    <hyperlink r:id="rId94" ref="D25"/>
    <hyperlink r:id="rId95" ref="E25"/>
    <hyperlink r:id="rId96" ref="F25"/>
    <hyperlink r:id="rId97" ref="C26"/>
    <hyperlink r:id="rId98" ref="D26"/>
    <hyperlink r:id="rId99" ref="E26"/>
    <hyperlink r:id="rId100" ref="F26"/>
    <hyperlink r:id="rId101" ref="C27"/>
    <hyperlink r:id="rId102" ref="D27"/>
    <hyperlink r:id="rId103" ref="E27"/>
    <hyperlink r:id="rId104" ref="F27"/>
    <hyperlink r:id="rId105" ref="C28"/>
    <hyperlink r:id="rId106" ref="D28"/>
    <hyperlink r:id="rId107" ref="E28"/>
    <hyperlink r:id="rId108" ref="F28"/>
    <hyperlink r:id="rId109" ref="C29"/>
    <hyperlink r:id="rId110" ref="D29"/>
    <hyperlink r:id="rId111" ref="E29"/>
    <hyperlink r:id="rId112" ref="F29"/>
    <hyperlink r:id="rId113" ref="C30"/>
    <hyperlink r:id="rId114" ref="D30"/>
    <hyperlink r:id="rId115" ref="E30"/>
    <hyperlink r:id="rId116" ref="F30"/>
    <hyperlink r:id="rId117" ref="C31"/>
    <hyperlink r:id="rId118" ref="D31"/>
    <hyperlink r:id="rId119" ref="E31"/>
    <hyperlink r:id="rId120" ref="F31"/>
    <hyperlink r:id="rId121" ref="C32"/>
    <hyperlink r:id="rId122" ref="D32"/>
    <hyperlink r:id="rId123" ref="E32"/>
    <hyperlink r:id="rId124" ref="F32"/>
    <hyperlink r:id="rId125" ref="C33"/>
    <hyperlink r:id="rId126" ref="D33"/>
    <hyperlink r:id="rId127" ref="E33"/>
    <hyperlink r:id="rId128" ref="F33"/>
    <hyperlink r:id="rId129" ref="C34"/>
    <hyperlink r:id="rId130" ref="D34"/>
    <hyperlink r:id="rId131" ref="E34"/>
    <hyperlink r:id="rId132" ref="F34"/>
    <hyperlink r:id="rId133" ref="C35"/>
    <hyperlink r:id="rId134" ref="D35"/>
    <hyperlink r:id="rId135" ref="E35"/>
    <hyperlink r:id="rId136" ref="F35"/>
    <hyperlink r:id="rId137" ref="C36"/>
    <hyperlink r:id="rId138" ref="D36"/>
    <hyperlink r:id="rId139" ref="E36"/>
    <hyperlink r:id="rId140" ref="F36"/>
    <hyperlink r:id="rId141" ref="C37"/>
    <hyperlink r:id="rId142" ref="D37"/>
    <hyperlink r:id="rId143" ref="E37"/>
    <hyperlink r:id="rId144" ref="F37"/>
    <hyperlink r:id="rId145" ref="C38"/>
    <hyperlink r:id="rId146" ref="D38"/>
    <hyperlink r:id="rId147" ref="E38"/>
    <hyperlink r:id="rId148" ref="F38"/>
    <hyperlink r:id="rId149" ref="C39"/>
    <hyperlink r:id="rId150" ref="D39"/>
    <hyperlink r:id="rId151" ref="E39"/>
    <hyperlink r:id="rId152" ref="F39"/>
    <hyperlink r:id="rId153" ref="C40"/>
    <hyperlink r:id="rId154" ref="D40"/>
    <hyperlink r:id="rId155" ref="E40"/>
    <hyperlink r:id="rId156" ref="F40"/>
    <hyperlink r:id="rId157" ref="C41"/>
    <hyperlink r:id="rId158" ref="D41"/>
    <hyperlink r:id="rId159" ref="E41"/>
    <hyperlink r:id="rId160" ref="F41"/>
    <hyperlink r:id="rId161" ref="C42"/>
    <hyperlink r:id="rId162" ref="D42"/>
    <hyperlink r:id="rId163" ref="E42"/>
    <hyperlink r:id="rId164" ref="F42"/>
    <hyperlink r:id="rId165" ref="C43"/>
    <hyperlink r:id="rId166" ref="D43"/>
    <hyperlink r:id="rId167" ref="E43"/>
    <hyperlink r:id="rId168" ref="F43"/>
    <hyperlink r:id="rId169" ref="C44"/>
    <hyperlink r:id="rId170" ref="D44"/>
    <hyperlink r:id="rId171" ref="E44"/>
    <hyperlink r:id="rId172" ref="F44"/>
    <hyperlink r:id="rId173" ref="C45"/>
    <hyperlink r:id="rId174" ref="D45"/>
    <hyperlink r:id="rId175" ref="E45"/>
    <hyperlink r:id="rId176" ref="F45"/>
    <hyperlink r:id="rId177" ref="C46"/>
    <hyperlink r:id="rId178" ref="D46"/>
    <hyperlink r:id="rId179" ref="E46"/>
    <hyperlink r:id="rId180" ref="F46"/>
    <hyperlink r:id="rId181" ref="C47"/>
    <hyperlink r:id="rId182" ref="D47"/>
    <hyperlink r:id="rId183" ref="E47"/>
    <hyperlink r:id="rId184" ref="F47"/>
    <hyperlink r:id="rId185" ref="C48"/>
    <hyperlink r:id="rId186" ref="D48"/>
    <hyperlink r:id="rId187" ref="E48"/>
    <hyperlink r:id="rId188" ref="F48"/>
    <hyperlink r:id="rId189" ref="C49"/>
    <hyperlink r:id="rId190" ref="D49"/>
    <hyperlink r:id="rId191" ref="E49"/>
    <hyperlink r:id="rId192" ref="F49"/>
    <hyperlink r:id="rId193" ref="C50"/>
    <hyperlink r:id="rId194" ref="D50"/>
    <hyperlink r:id="rId195" ref="E50"/>
    <hyperlink r:id="rId196" ref="F50"/>
    <hyperlink r:id="rId197" ref="C51"/>
    <hyperlink r:id="rId198" ref="D51"/>
    <hyperlink r:id="rId199" ref="E51"/>
    <hyperlink r:id="rId200" ref="F51"/>
    <hyperlink r:id="rId201" ref="C52"/>
    <hyperlink r:id="rId202" ref="D52"/>
    <hyperlink r:id="rId203" ref="E52"/>
    <hyperlink r:id="rId204" ref="F52"/>
    <hyperlink r:id="rId205" ref="C53"/>
    <hyperlink r:id="rId206" ref="D53"/>
    <hyperlink r:id="rId207" ref="E53"/>
    <hyperlink r:id="rId208" ref="F53"/>
    <hyperlink r:id="rId209" ref="C54"/>
    <hyperlink r:id="rId210" ref="D54"/>
    <hyperlink r:id="rId211" ref="E54"/>
    <hyperlink r:id="rId212" ref="F54"/>
    <hyperlink r:id="rId213" ref="C55"/>
    <hyperlink r:id="rId214" ref="D55"/>
    <hyperlink r:id="rId215" ref="E55"/>
    <hyperlink r:id="rId216" ref="F55"/>
    <hyperlink r:id="rId217" ref="C56"/>
    <hyperlink r:id="rId218" ref="D56"/>
    <hyperlink r:id="rId219" ref="E56"/>
    <hyperlink r:id="rId220" ref="F56"/>
    <hyperlink r:id="rId221" ref="C57"/>
    <hyperlink r:id="rId222" ref="D57"/>
    <hyperlink r:id="rId223" ref="E57"/>
    <hyperlink r:id="rId224" ref="F57"/>
    <hyperlink r:id="rId225" ref="C58"/>
    <hyperlink r:id="rId226" ref="D58"/>
    <hyperlink r:id="rId227" ref="E58"/>
    <hyperlink r:id="rId228" ref="F58"/>
    <hyperlink r:id="rId229" ref="C59"/>
    <hyperlink r:id="rId230" ref="D59"/>
    <hyperlink r:id="rId231" ref="E59"/>
    <hyperlink r:id="rId232" ref="F59"/>
    <hyperlink r:id="rId233" ref="C60"/>
    <hyperlink r:id="rId234" ref="D60"/>
    <hyperlink r:id="rId235" ref="E60"/>
    <hyperlink r:id="rId236" ref="F60"/>
    <hyperlink r:id="rId237" ref="C61"/>
    <hyperlink r:id="rId238" ref="D61"/>
    <hyperlink r:id="rId239" ref="E61"/>
    <hyperlink r:id="rId240" ref="F61"/>
    <hyperlink r:id="rId241" ref="C62"/>
    <hyperlink r:id="rId242" ref="D62"/>
    <hyperlink r:id="rId243" ref="E62"/>
    <hyperlink r:id="rId244" ref="F62"/>
    <hyperlink r:id="rId245" ref="C63"/>
    <hyperlink r:id="rId246" ref="D63"/>
    <hyperlink r:id="rId247" ref="E63"/>
    <hyperlink r:id="rId248" ref="F63"/>
    <hyperlink r:id="rId249" ref="C64"/>
    <hyperlink r:id="rId250" ref="D64"/>
    <hyperlink r:id="rId251" ref="E64"/>
    <hyperlink r:id="rId252" ref="F64"/>
    <hyperlink r:id="rId253" ref="C65"/>
    <hyperlink r:id="rId254" ref="D65"/>
    <hyperlink r:id="rId255" ref="E65"/>
    <hyperlink r:id="rId256" ref="F65"/>
    <hyperlink r:id="rId257" ref="C66"/>
    <hyperlink r:id="rId258" ref="D66"/>
    <hyperlink r:id="rId259" ref="E66"/>
    <hyperlink r:id="rId260" ref="F66"/>
    <hyperlink r:id="rId261" ref="C67"/>
    <hyperlink r:id="rId262" ref="D67"/>
    <hyperlink r:id="rId263" ref="E67"/>
    <hyperlink r:id="rId264" ref="F67"/>
    <hyperlink r:id="rId265" ref="C68"/>
    <hyperlink r:id="rId266" ref="D68"/>
    <hyperlink r:id="rId267" ref="E68"/>
    <hyperlink r:id="rId268" ref="F68"/>
    <hyperlink r:id="rId269" ref="C69"/>
    <hyperlink r:id="rId270" ref="D69"/>
    <hyperlink r:id="rId271" ref="E69"/>
    <hyperlink r:id="rId272" ref="F69"/>
    <hyperlink r:id="rId273" ref="C70"/>
    <hyperlink r:id="rId274" ref="D70"/>
    <hyperlink r:id="rId275" ref="E70"/>
    <hyperlink r:id="rId276" ref="F70"/>
    <hyperlink r:id="rId277" ref="C71"/>
    <hyperlink r:id="rId278" ref="D71"/>
    <hyperlink r:id="rId279" ref="E71"/>
    <hyperlink r:id="rId280" ref="F71"/>
    <hyperlink r:id="rId281" ref="C72"/>
    <hyperlink r:id="rId282" ref="D72"/>
    <hyperlink r:id="rId283" ref="E72"/>
    <hyperlink r:id="rId284" ref="F72"/>
    <hyperlink r:id="rId285" ref="C73"/>
    <hyperlink r:id="rId286" ref="D73"/>
    <hyperlink r:id="rId287" ref="E73"/>
    <hyperlink r:id="rId288" ref="F73"/>
    <hyperlink r:id="rId289" ref="C74"/>
    <hyperlink r:id="rId290" ref="D74"/>
    <hyperlink r:id="rId291" ref="E74"/>
    <hyperlink r:id="rId292" ref="F74"/>
    <hyperlink r:id="rId293" ref="C75"/>
    <hyperlink r:id="rId294" ref="D75"/>
    <hyperlink r:id="rId295" ref="E75"/>
    <hyperlink r:id="rId296" ref="F75"/>
    <hyperlink r:id="rId297" ref="C76"/>
    <hyperlink r:id="rId298" ref="D76"/>
    <hyperlink r:id="rId299" ref="E76"/>
    <hyperlink r:id="rId300" ref="F76"/>
    <hyperlink r:id="rId301" ref="C77"/>
    <hyperlink r:id="rId302" ref="D77"/>
    <hyperlink r:id="rId303" ref="E77"/>
    <hyperlink r:id="rId304" ref="F77"/>
    <hyperlink r:id="rId305" ref="C78"/>
    <hyperlink r:id="rId306" ref="D78"/>
    <hyperlink r:id="rId307" ref="E78"/>
    <hyperlink r:id="rId308" ref="F78"/>
    <hyperlink r:id="rId309" ref="C79"/>
    <hyperlink r:id="rId310" ref="D79"/>
    <hyperlink r:id="rId311" ref="E79"/>
    <hyperlink r:id="rId312" ref="F79"/>
    <hyperlink r:id="rId313" ref="C80"/>
    <hyperlink r:id="rId314" ref="D80"/>
    <hyperlink r:id="rId315" ref="E80"/>
    <hyperlink r:id="rId316" ref="F80"/>
    <hyperlink r:id="rId317" ref="C81"/>
    <hyperlink r:id="rId318" ref="D81"/>
    <hyperlink r:id="rId319" ref="E81"/>
    <hyperlink r:id="rId320" ref="F81"/>
    <hyperlink r:id="rId321" ref="C82"/>
    <hyperlink r:id="rId322" ref="D82"/>
    <hyperlink r:id="rId323" ref="E82"/>
    <hyperlink r:id="rId324" ref="F82"/>
    <hyperlink r:id="rId325" ref="C83"/>
    <hyperlink r:id="rId326" ref="D83"/>
    <hyperlink r:id="rId327" ref="E83"/>
    <hyperlink r:id="rId328" ref="F83"/>
    <hyperlink r:id="rId329" ref="C84"/>
    <hyperlink r:id="rId330" ref="D84"/>
    <hyperlink r:id="rId331" ref="E84"/>
    <hyperlink r:id="rId332" ref="F84"/>
    <hyperlink r:id="rId333" ref="C85"/>
    <hyperlink r:id="rId334" ref="D85"/>
    <hyperlink r:id="rId335" ref="E85"/>
    <hyperlink r:id="rId336" ref="F85"/>
    <hyperlink r:id="rId337" ref="C86"/>
    <hyperlink r:id="rId338" ref="D86"/>
    <hyperlink r:id="rId339" ref="E86"/>
    <hyperlink r:id="rId340" ref="F86"/>
    <hyperlink r:id="rId341" ref="C87"/>
    <hyperlink r:id="rId342" ref="D87"/>
    <hyperlink r:id="rId343" ref="E87"/>
    <hyperlink r:id="rId344" ref="F87"/>
    <hyperlink r:id="rId345" ref="C88"/>
    <hyperlink r:id="rId346" ref="D88"/>
    <hyperlink r:id="rId347" ref="E88"/>
    <hyperlink r:id="rId348" ref="F88"/>
    <hyperlink r:id="rId349" ref="C89"/>
    <hyperlink r:id="rId350" ref="D89"/>
    <hyperlink r:id="rId351" ref="E89"/>
    <hyperlink r:id="rId352" ref="F89"/>
    <hyperlink r:id="rId353" ref="C90"/>
    <hyperlink r:id="rId354" ref="D90"/>
    <hyperlink r:id="rId355" ref="E90"/>
    <hyperlink r:id="rId356" ref="F90"/>
    <hyperlink r:id="rId357" ref="C91"/>
    <hyperlink r:id="rId358" ref="D91"/>
    <hyperlink r:id="rId359" ref="E91"/>
    <hyperlink r:id="rId360" ref="F91"/>
    <hyperlink r:id="rId361" ref="C92"/>
    <hyperlink r:id="rId362" ref="D92"/>
    <hyperlink r:id="rId363" ref="E92"/>
    <hyperlink r:id="rId364" ref="F92"/>
    <hyperlink r:id="rId365" ref="C93"/>
    <hyperlink r:id="rId366" ref="D93"/>
    <hyperlink r:id="rId367" ref="E93"/>
    <hyperlink r:id="rId368" ref="F93"/>
    <hyperlink r:id="rId369" ref="C94"/>
    <hyperlink r:id="rId370" ref="D94"/>
    <hyperlink r:id="rId371" ref="E94"/>
    <hyperlink r:id="rId372" ref="F94"/>
    <hyperlink r:id="rId373" ref="C95"/>
    <hyperlink r:id="rId374" ref="D95"/>
    <hyperlink r:id="rId375" ref="E95"/>
    <hyperlink r:id="rId376" ref="F95"/>
    <hyperlink r:id="rId377" ref="C96"/>
    <hyperlink r:id="rId378" ref="D96"/>
    <hyperlink r:id="rId379" ref="E96"/>
    <hyperlink r:id="rId380" ref="F96"/>
    <hyperlink r:id="rId381" ref="C97"/>
    <hyperlink r:id="rId382" ref="D97"/>
    <hyperlink r:id="rId383" ref="E97"/>
    <hyperlink r:id="rId384" ref="F97"/>
    <hyperlink r:id="rId385" ref="C98"/>
    <hyperlink r:id="rId386" ref="D98"/>
    <hyperlink r:id="rId387" ref="E98"/>
    <hyperlink r:id="rId388" ref="F98"/>
    <hyperlink r:id="rId389" ref="C99"/>
    <hyperlink r:id="rId390" ref="D99"/>
    <hyperlink r:id="rId391" ref="E99"/>
    <hyperlink r:id="rId392" ref="F99"/>
    <hyperlink r:id="rId393" ref="C100"/>
    <hyperlink r:id="rId394" ref="D100"/>
    <hyperlink r:id="rId395" ref="E100"/>
    <hyperlink r:id="rId396" ref="F100"/>
    <hyperlink r:id="rId397" ref="C101"/>
    <hyperlink r:id="rId398" ref="D101"/>
    <hyperlink r:id="rId399" ref="E101"/>
    <hyperlink r:id="rId400" ref="F101"/>
    <hyperlink r:id="rId401" ref="C102"/>
    <hyperlink r:id="rId402" ref="D102"/>
    <hyperlink r:id="rId403" ref="E102"/>
    <hyperlink r:id="rId404" ref="F102"/>
    <hyperlink r:id="rId405" ref="C103"/>
    <hyperlink r:id="rId406" ref="D103"/>
    <hyperlink r:id="rId407" ref="E103"/>
    <hyperlink r:id="rId408" ref="F103"/>
    <hyperlink r:id="rId409" ref="C104"/>
    <hyperlink r:id="rId410" ref="D104"/>
    <hyperlink r:id="rId411" ref="E104"/>
    <hyperlink r:id="rId412" ref="F104"/>
    <hyperlink r:id="rId413" ref="C105"/>
    <hyperlink r:id="rId414" ref="D105"/>
    <hyperlink r:id="rId415" ref="E105"/>
    <hyperlink r:id="rId416" ref="F105"/>
    <hyperlink r:id="rId417" ref="C106"/>
    <hyperlink r:id="rId418" ref="D106"/>
    <hyperlink r:id="rId419" ref="E106"/>
    <hyperlink r:id="rId420" ref="F106"/>
    <hyperlink r:id="rId421" ref="C107"/>
    <hyperlink r:id="rId422" ref="D107"/>
    <hyperlink r:id="rId423" ref="E107"/>
    <hyperlink r:id="rId424" ref="F107"/>
    <hyperlink r:id="rId425" ref="C108"/>
    <hyperlink r:id="rId426" ref="D108"/>
    <hyperlink r:id="rId427" ref="E108"/>
    <hyperlink r:id="rId428" ref="F108"/>
    <hyperlink r:id="rId429" ref="C109"/>
    <hyperlink r:id="rId430" ref="D109"/>
    <hyperlink r:id="rId431" ref="E109"/>
    <hyperlink r:id="rId432" ref="F109"/>
    <hyperlink r:id="rId433" ref="C110"/>
    <hyperlink r:id="rId434" ref="D110"/>
    <hyperlink r:id="rId435" ref="E110"/>
    <hyperlink r:id="rId436" ref="F110"/>
    <hyperlink r:id="rId437" ref="C111"/>
    <hyperlink r:id="rId438" ref="D111"/>
    <hyperlink r:id="rId439" ref="E111"/>
    <hyperlink r:id="rId440" ref="F111"/>
    <hyperlink r:id="rId441" ref="C112"/>
    <hyperlink r:id="rId442" ref="D112"/>
    <hyperlink r:id="rId443" ref="E112"/>
    <hyperlink r:id="rId444" ref="F112"/>
    <hyperlink r:id="rId445" ref="C113"/>
    <hyperlink r:id="rId446" ref="D113"/>
    <hyperlink r:id="rId447" ref="E113"/>
    <hyperlink r:id="rId448" ref="F113"/>
    <hyperlink r:id="rId449" ref="C114"/>
    <hyperlink r:id="rId450" ref="D114"/>
    <hyperlink r:id="rId451" ref="E114"/>
    <hyperlink r:id="rId452" ref="F114"/>
    <hyperlink r:id="rId453" ref="C115"/>
    <hyperlink r:id="rId454" ref="D115"/>
    <hyperlink r:id="rId455" ref="E115"/>
    <hyperlink r:id="rId456" ref="F115"/>
    <hyperlink r:id="rId457" ref="C116"/>
    <hyperlink r:id="rId458" ref="D116"/>
    <hyperlink r:id="rId459" ref="E116"/>
    <hyperlink r:id="rId460" ref="F116"/>
    <hyperlink r:id="rId461" ref="C117"/>
    <hyperlink r:id="rId462" ref="D117"/>
    <hyperlink r:id="rId463" ref="E117"/>
    <hyperlink r:id="rId464" ref="F117"/>
    <hyperlink r:id="rId465" ref="C118"/>
    <hyperlink r:id="rId466" ref="D118"/>
    <hyperlink r:id="rId467" ref="E118"/>
    <hyperlink r:id="rId468" ref="F118"/>
    <hyperlink r:id="rId469" ref="C119"/>
    <hyperlink r:id="rId470" ref="D119"/>
    <hyperlink r:id="rId471" ref="E119"/>
    <hyperlink r:id="rId472" ref="F119"/>
    <hyperlink r:id="rId473" ref="C120"/>
    <hyperlink r:id="rId474" ref="D120"/>
    <hyperlink r:id="rId475" ref="E120"/>
    <hyperlink r:id="rId476" ref="F120"/>
    <hyperlink r:id="rId477" ref="C121"/>
    <hyperlink r:id="rId478" ref="D121"/>
    <hyperlink r:id="rId479" ref="E121"/>
    <hyperlink r:id="rId480" ref="F121"/>
    <hyperlink r:id="rId481" ref="C122"/>
    <hyperlink r:id="rId482" ref="D122"/>
    <hyperlink r:id="rId483" ref="E122"/>
    <hyperlink r:id="rId484" ref="F122"/>
    <hyperlink r:id="rId485" ref="C123"/>
    <hyperlink r:id="rId486" ref="D123"/>
    <hyperlink r:id="rId487" ref="E123"/>
    <hyperlink r:id="rId488" ref="F123"/>
    <hyperlink r:id="rId489" ref="C124"/>
    <hyperlink r:id="rId490" ref="D124"/>
    <hyperlink r:id="rId491" ref="E124"/>
    <hyperlink r:id="rId492" ref="F124"/>
    <hyperlink r:id="rId493" ref="C125"/>
    <hyperlink r:id="rId494" ref="D125"/>
    <hyperlink r:id="rId495" ref="E125"/>
    <hyperlink r:id="rId496" ref="F125"/>
    <hyperlink r:id="rId497" ref="C126"/>
    <hyperlink r:id="rId498" ref="D126"/>
    <hyperlink r:id="rId499" ref="E126"/>
    <hyperlink r:id="rId500" ref="F126"/>
    <hyperlink r:id="rId501" ref="C127"/>
    <hyperlink r:id="rId502" ref="D127"/>
    <hyperlink r:id="rId503" ref="E127"/>
    <hyperlink r:id="rId504" ref="F127"/>
    <hyperlink r:id="rId505" ref="C128"/>
    <hyperlink r:id="rId506" ref="D128"/>
    <hyperlink r:id="rId507" ref="E128"/>
    <hyperlink r:id="rId508" ref="F128"/>
    <hyperlink r:id="rId509" ref="C129"/>
    <hyperlink r:id="rId510" ref="D129"/>
    <hyperlink r:id="rId511" ref="E129"/>
    <hyperlink r:id="rId512" ref="F129"/>
    <hyperlink r:id="rId513" ref="C130"/>
    <hyperlink r:id="rId514" ref="D130"/>
    <hyperlink r:id="rId515" ref="E130"/>
    <hyperlink r:id="rId516" ref="F130"/>
    <hyperlink r:id="rId517" ref="C131"/>
    <hyperlink r:id="rId518" ref="D131"/>
    <hyperlink r:id="rId519" ref="E131"/>
    <hyperlink r:id="rId520" ref="F131"/>
    <hyperlink r:id="rId521" ref="C132"/>
    <hyperlink r:id="rId522" ref="D132"/>
    <hyperlink r:id="rId523" ref="E132"/>
    <hyperlink r:id="rId524" ref="F132"/>
    <hyperlink r:id="rId525" ref="C133"/>
    <hyperlink r:id="rId526" ref="D133"/>
    <hyperlink r:id="rId527" ref="E133"/>
    <hyperlink r:id="rId528" ref="F133"/>
    <hyperlink r:id="rId529" ref="C134"/>
    <hyperlink r:id="rId530" ref="D134"/>
    <hyperlink r:id="rId531" ref="E134"/>
    <hyperlink r:id="rId532" ref="F134"/>
    <hyperlink r:id="rId533" ref="C135"/>
    <hyperlink r:id="rId534" ref="D135"/>
    <hyperlink r:id="rId535" ref="E135"/>
    <hyperlink r:id="rId536" ref="F135"/>
    <hyperlink r:id="rId537" ref="C136"/>
    <hyperlink r:id="rId538" ref="D136"/>
    <hyperlink r:id="rId539" ref="E136"/>
    <hyperlink r:id="rId540" ref="F136"/>
    <hyperlink r:id="rId541" ref="C137"/>
    <hyperlink r:id="rId542" ref="D137"/>
    <hyperlink r:id="rId543" ref="E137"/>
    <hyperlink r:id="rId544" ref="F137"/>
    <hyperlink r:id="rId545" ref="C138"/>
    <hyperlink r:id="rId546" ref="D138"/>
    <hyperlink r:id="rId547" ref="E138"/>
    <hyperlink r:id="rId548" ref="F138"/>
    <hyperlink r:id="rId549" ref="C139"/>
    <hyperlink r:id="rId550" ref="D139"/>
    <hyperlink r:id="rId551" ref="E139"/>
    <hyperlink r:id="rId552" ref="F139"/>
    <hyperlink r:id="rId553" ref="C140"/>
    <hyperlink r:id="rId554" ref="D140"/>
    <hyperlink r:id="rId555" ref="E140"/>
    <hyperlink r:id="rId556" ref="F140"/>
    <hyperlink r:id="rId557" ref="C141"/>
    <hyperlink r:id="rId558" ref="D141"/>
    <hyperlink r:id="rId559" ref="E141"/>
    <hyperlink r:id="rId560" ref="F141"/>
    <hyperlink r:id="rId561" ref="C142"/>
    <hyperlink r:id="rId562" ref="D142"/>
    <hyperlink r:id="rId563" ref="E142"/>
    <hyperlink r:id="rId564" ref="F142"/>
    <hyperlink r:id="rId565" ref="C143"/>
    <hyperlink r:id="rId566" ref="D143"/>
    <hyperlink r:id="rId567" ref="E143"/>
    <hyperlink r:id="rId568" ref="F143"/>
    <hyperlink r:id="rId569" ref="C144"/>
    <hyperlink r:id="rId570" ref="D144"/>
    <hyperlink r:id="rId571" ref="E144"/>
    <hyperlink r:id="rId572" ref="F144"/>
    <hyperlink r:id="rId573" ref="C145"/>
    <hyperlink r:id="rId574" ref="D145"/>
    <hyperlink r:id="rId575" ref="E145"/>
    <hyperlink r:id="rId576" ref="F145"/>
    <hyperlink r:id="rId577" ref="C146"/>
    <hyperlink r:id="rId578" ref="D146"/>
    <hyperlink r:id="rId579" ref="E146"/>
    <hyperlink r:id="rId580" ref="F146"/>
    <hyperlink r:id="rId581" ref="C147"/>
    <hyperlink r:id="rId582" ref="D147"/>
    <hyperlink r:id="rId583" ref="E147"/>
    <hyperlink r:id="rId584" ref="F147"/>
    <hyperlink r:id="rId585" ref="C148"/>
    <hyperlink r:id="rId586" ref="D148"/>
    <hyperlink r:id="rId587" ref="E148"/>
    <hyperlink r:id="rId588" ref="F148"/>
    <hyperlink r:id="rId589" ref="C149"/>
    <hyperlink r:id="rId590" ref="D149"/>
    <hyperlink r:id="rId591" ref="E149"/>
    <hyperlink r:id="rId592" ref="F149"/>
    <hyperlink r:id="rId593" ref="C150"/>
    <hyperlink r:id="rId594" ref="D150"/>
    <hyperlink r:id="rId595" ref="E150"/>
    <hyperlink r:id="rId596" ref="F150"/>
    <hyperlink r:id="rId597" ref="C151"/>
    <hyperlink r:id="rId598" ref="D151"/>
    <hyperlink r:id="rId599" ref="E151"/>
    <hyperlink r:id="rId600" ref="F151"/>
    <hyperlink r:id="rId601" ref="C152"/>
    <hyperlink r:id="rId602" ref="D152"/>
    <hyperlink r:id="rId603" ref="E152"/>
    <hyperlink r:id="rId604" ref="F152"/>
    <hyperlink r:id="rId605" ref="C153"/>
    <hyperlink r:id="rId606" ref="D153"/>
    <hyperlink r:id="rId607" ref="E153"/>
    <hyperlink r:id="rId608" ref="F153"/>
    <hyperlink r:id="rId609" ref="C154"/>
    <hyperlink r:id="rId610" ref="D154"/>
    <hyperlink r:id="rId611" ref="E154"/>
    <hyperlink r:id="rId612" ref="F154"/>
    <hyperlink r:id="rId613" ref="C155"/>
    <hyperlink r:id="rId614" ref="D155"/>
    <hyperlink r:id="rId615" ref="E155"/>
    <hyperlink r:id="rId616" ref="F155"/>
    <hyperlink r:id="rId617" ref="C156"/>
    <hyperlink r:id="rId618" ref="D156"/>
    <hyperlink r:id="rId619" ref="E156"/>
    <hyperlink r:id="rId620" ref="F156"/>
    <hyperlink r:id="rId621" ref="C157"/>
    <hyperlink r:id="rId622" ref="D157"/>
    <hyperlink r:id="rId623" ref="E157"/>
    <hyperlink r:id="rId624" ref="F157"/>
    <hyperlink r:id="rId625" ref="C158"/>
    <hyperlink r:id="rId626" ref="D158"/>
    <hyperlink r:id="rId627" ref="E158"/>
    <hyperlink r:id="rId628" ref="F158"/>
    <hyperlink r:id="rId629" ref="C159"/>
    <hyperlink r:id="rId630" ref="D159"/>
    <hyperlink r:id="rId631" ref="E159"/>
    <hyperlink r:id="rId632" ref="F159"/>
    <hyperlink r:id="rId633" ref="C160"/>
    <hyperlink r:id="rId634" ref="D160"/>
    <hyperlink r:id="rId635" ref="E160"/>
    <hyperlink r:id="rId636" ref="F160"/>
    <hyperlink r:id="rId637" ref="C161"/>
    <hyperlink r:id="rId638" ref="D161"/>
    <hyperlink r:id="rId639" ref="E161"/>
    <hyperlink r:id="rId640" ref="F161"/>
    <hyperlink r:id="rId641" ref="C162"/>
    <hyperlink r:id="rId642" ref="D162"/>
    <hyperlink r:id="rId643" ref="E162"/>
    <hyperlink r:id="rId644" ref="F162"/>
    <hyperlink r:id="rId645" ref="C163"/>
    <hyperlink r:id="rId646" ref="D163"/>
    <hyperlink r:id="rId647" ref="E163"/>
    <hyperlink r:id="rId648" ref="F163"/>
    <hyperlink r:id="rId649" ref="C164"/>
    <hyperlink r:id="rId650" ref="D164"/>
    <hyperlink r:id="rId651" ref="E164"/>
    <hyperlink r:id="rId652" ref="F164"/>
    <hyperlink r:id="rId653" ref="C165"/>
    <hyperlink r:id="rId654" ref="D165"/>
    <hyperlink r:id="rId655" ref="E165"/>
    <hyperlink r:id="rId656" ref="F165"/>
    <hyperlink r:id="rId657" ref="C166"/>
    <hyperlink r:id="rId658" ref="D166"/>
    <hyperlink r:id="rId659" ref="E166"/>
    <hyperlink r:id="rId660" ref="F166"/>
    <hyperlink r:id="rId661" ref="C167"/>
    <hyperlink r:id="rId662" ref="D167"/>
    <hyperlink r:id="rId663" ref="E167"/>
    <hyperlink r:id="rId664" ref="F167"/>
    <hyperlink r:id="rId665" ref="C168"/>
    <hyperlink r:id="rId666" ref="D168"/>
    <hyperlink r:id="rId667" ref="E168"/>
    <hyperlink r:id="rId668" ref="F168"/>
    <hyperlink r:id="rId669" ref="C169"/>
    <hyperlink r:id="rId670" ref="D169"/>
    <hyperlink r:id="rId671" ref="E169"/>
    <hyperlink r:id="rId672" ref="F169"/>
    <hyperlink r:id="rId673" ref="C170"/>
    <hyperlink r:id="rId674" ref="D170"/>
    <hyperlink r:id="rId675" ref="E170"/>
    <hyperlink r:id="rId676" ref="F170"/>
    <hyperlink r:id="rId677" ref="C171"/>
    <hyperlink r:id="rId678" ref="D171"/>
    <hyperlink r:id="rId679" ref="E171"/>
    <hyperlink r:id="rId680" ref="F171"/>
    <hyperlink r:id="rId681" ref="C172"/>
    <hyperlink r:id="rId682" ref="D172"/>
    <hyperlink r:id="rId683" ref="E172"/>
    <hyperlink r:id="rId684" ref="F172"/>
    <hyperlink r:id="rId685" ref="C173"/>
    <hyperlink r:id="rId686" ref="D173"/>
    <hyperlink r:id="rId687" ref="E173"/>
    <hyperlink r:id="rId688" ref="F173"/>
    <hyperlink r:id="rId689" ref="C174"/>
    <hyperlink r:id="rId690" ref="D174"/>
    <hyperlink r:id="rId691" ref="E174"/>
    <hyperlink r:id="rId692" ref="F174"/>
    <hyperlink r:id="rId693" ref="C175"/>
    <hyperlink r:id="rId694" ref="D175"/>
    <hyperlink r:id="rId695" ref="E175"/>
    <hyperlink r:id="rId696" ref="F175"/>
    <hyperlink r:id="rId697" ref="C176"/>
    <hyperlink r:id="rId698" ref="D176"/>
    <hyperlink r:id="rId699" ref="E176"/>
    <hyperlink r:id="rId700" ref="F176"/>
    <hyperlink r:id="rId701" ref="C177"/>
    <hyperlink r:id="rId702" ref="D177"/>
    <hyperlink r:id="rId703" ref="E177"/>
    <hyperlink r:id="rId704" ref="F177"/>
    <hyperlink r:id="rId705" ref="C178"/>
    <hyperlink r:id="rId706" ref="D178"/>
    <hyperlink r:id="rId707" ref="E178"/>
    <hyperlink r:id="rId708" ref="F178"/>
    <hyperlink r:id="rId709" ref="C179"/>
    <hyperlink r:id="rId710" ref="D179"/>
    <hyperlink r:id="rId711" ref="E179"/>
    <hyperlink r:id="rId712" ref="F179"/>
    <hyperlink r:id="rId713" ref="C180"/>
    <hyperlink r:id="rId714" ref="D180"/>
    <hyperlink r:id="rId715" ref="E180"/>
    <hyperlink r:id="rId716" ref="F180"/>
    <hyperlink r:id="rId717" ref="C181"/>
    <hyperlink r:id="rId718" ref="D181"/>
    <hyperlink r:id="rId719" ref="E181"/>
    <hyperlink r:id="rId720" ref="F181"/>
  </hyperlinks>
  <drawing r:id="rId7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2173</v>
      </c>
      <c r="B1" s="14" t="s">
        <v>380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" t="s">
        <v>1</v>
      </c>
      <c r="B2" s="3" t="s">
        <v>2174</v>
      </c>
    </row>
    <row r="3">
      <c r="A3" s="3" t="s">
        <v>2175</v>
      </c>
      <c r="B3" s="3" t="s">
        <v>2176</v>
      </c>
    </row>
    <row r="4">
      <c r="A4" s="3" t="s">
        <v>2177</v>
      </c>
      <c r="B4" s="3" t="s">
        <v>2178</v>
      </c>
    </row>
    <row r="5">
      <c r="A5" s="3" t="s">
        <v>2177</v>
      </c>
      <c r="B5" s="3" t="s">
        <v>2179</v>
      </c>
    </row>
    <row r="6">
      <c r="A6" s="3" t="s">
        <v>2180</v>
      </c>
      <c r="B6" s="3" t="s">
        <v>2181</v>
      </c>
    </row>
    <row r="7">
      <c r="A7" s="3" t="s">
        <v>2180</v>
      </c>
      <c r="B7" s="3" t="s">
        <v>2182</v>
      </c>
    </row>
    <row r="8">
      <c r="A8" s="3" t="s">
        <v>2180</v>
      </c>
      <c r="B8" s="3" t="s">
        <v>2183</v>
      </c>
    </row>
    <row r="9">
      <c r="A9" s="3" t="s">
        <v>2180</v>
      </c>
      <c r="B9" s="3" t="s">
        <v>2184</v>
      </c>
    </row>
    <row r="10">
      <c r="A10" s="3" t="s">
        <v>2180</v>
      </c>
      <c r="B10" s="3" t="s">
        <v>2185</v>
      </c>
    </row>
  </sheetData>
  <drawing r:id="rId1"/>
</worksheet>
</file>